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anst\Downloads\"/>
    </mc:Choice>
  </mc:AlternateContent>
  <xr:revisionPtr revIDLastSave="0" documentId="13_ncr:1_{688FE893-DDBE-4DD3-98C6-71FA7520C67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enefices" sheetId="4" r:id="rId1"/>
    <sheet name="CA" sheetId="3" r:id="rId2"/>
    <sheet name="Sheet1" sheetId="1" r:id="rId3"/>
    <sheet name="Dashboard" sheetId="2" r:id="rId4"/>
  </sheets>
  <definedNames>
    <definedName name="ChronologieNative_Date">#N/A</definedName>
    <definedName name="Segment_Années__Date">#N/A</definedName>
    <definedName name="Segment_Category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E8" i="2"/>
  <c r="I8" i="2"/>
</calcChain>
</file>

<file path=xl/sharedStrings.xml><?xml version="1.0" encoding="utf-8"?>
<sst xmlns="http://schemas.openxmlformats.org/spreadsheetml/2006/main" count="75302" uniqueCount="12136">
  <si>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</si>
  <si>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</si>
  <si>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</si>
  <si>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</si>
  <si>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</si>
  <si>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</si>
  <si>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</si>
  <si>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</si>
  <si>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</si>
  <si>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</si>
  <si>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</si>
  <si>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</si>
  <si>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</si>
  <si>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</si>
  <si>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</si>
  <si>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</si>
  <si>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</si>
  <si>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</si>
  <si>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</si>
  <si>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</si>
  <si>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</si>
  <si>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</si>
  <si>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</si>
  <si>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</si>
  <si>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</si>
  <si>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</si>
  <si>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</si>
  <si>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</si>
  <si>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</si>
  <si>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</si>
  <si>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</si>
  <si>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</si>
  <si>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</si>
  <si>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</si>
  <si>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</si>
  <si>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</si>
  <si>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</si>
  <si>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</si>
  <si>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</si>
  <si>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</si>
  <si>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</si>
  <si>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</si>
  <si>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</si>
  <si>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</si>
  <si>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</si>
  <si>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</si>
  <si>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</si>
  <si>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</si>
  <si>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</si>
  <si>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</si>
  <si>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</si>
  <si>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</si>
  <si>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</si>
  <si>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</si>
  <si>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</si>
  <si>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</si>
  <si>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</si>
  <si>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</si>
  <si>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</si>
  <si>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</si>
  <si>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</si>
  <si>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</si>
  <si>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</si>
  <si>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</si>
  <si>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</si>
  <si>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</si>
  <si>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</si>
  <si>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</si>
  <si>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</si>
  <si>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</si>
  <si>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</si>
  <si>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</si>
  <si>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</si>
  <si>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</si>
  <si>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</si>
  <si>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</si>
  <si>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</si>
  <si>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</si>
  <si>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</si>
  <si>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</si>
  <si>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</si>
  <si>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</si>
  <si>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</si>
  <si>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</si>
  <si>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</si>
  <si>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</si>
  <si>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</si>
  <si>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</si>
  <si>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</si>
  <si>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</si>
  <si>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</si>
  <si>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</si>
  <si>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</si>
  <si>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</si>
  <si>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</si>
  <si>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</si>
  <si>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</si>
  <si>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</si>
  <si>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</si>
  <si>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</si>
  <si>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</si>
  <si>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</si>
  <si>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</si>
  <si>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</si>
  <si>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</si>
  <si>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</si>
  <si>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</si>
  <si>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</si>
  <si>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</si>
  <si>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</si>
  <si>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</si>
  <si>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</si>
  <si>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</si>
  <si>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</si>
  <si>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</si>
  <si>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</si>
  <si>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</si>
  <si>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</si>
  <si>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</si>
  <si>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</si>
  <si>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</si>
  <si>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</si>
  <si>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</si>
  <si>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</si>
  <si>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</si>
  <si>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</si>
  <si>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</si>
  <si>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</si>
  <si>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</si>
  <si>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</si>
  <si>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</si>
  <si>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</si>
  <si>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</si>
  <si>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</si>
  <si>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</si>
  <si>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</si>
  <si>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</si>
  <si>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</si>
  <si>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</si>
  <si>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</si>
  <si>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</si>
  <si>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</si>
  <si>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</si>
  <si>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</si>
  <si>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</si>
  <si>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</si>
  <si>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</si>
  <si>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</si>
  <si>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</si>
  <si>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</si>
  <si>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</si>
  <si>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</si>
  <si>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</si>
  <si>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</si>
  <si>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</si>
  <si>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</si>
  <si>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</si>
  <si>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</si>
  <si>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</si>
  <si>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</si>
  <si>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</si>
  <si>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</si>
  <si>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</si>
  <si>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</si>
  <si>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</si>
  <si>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</si>
  <si>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</si>
  <si>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</si>
  <si>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</si>
  <si>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</si>
  <si>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</si>
  <si>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</si>
  <si>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</si>
  <si>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</si>
  <si>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</si>
  <si>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</si>
  <si>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</si>
  <si>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</si>
  <si>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</si>
  <si>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</si>
  <si>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</si>
  <si>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</si>
  <si>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</si>
  <si>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</si>
  <si>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</si>
  <si>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</si>
  <si>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</si>
  <si>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</si>
  <si>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</si>
  <si>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</si>
  <si>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</si>
  <si>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</si>
  <si>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</si>
  <si>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</si>
  <si>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</si>
  <si>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</si>
  <si>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</si>
  <si>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</si>
  <si>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</si>
  <si>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</si>
  <si>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</si>
  <si>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</si>
  <si>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</si>
  <si>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</si>
  <si>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</si>
  <si>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</si>
  <si>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</si>
  <si>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</si>
  <si>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</si>
  <si>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</si>
  <si>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</si>
  <si>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</si>
  <si>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</si>
  <si>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</si>
  <si>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</si>
  <si>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</si>
  <si>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</si>
  <si>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</si>
  <si>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</si>
  <si>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</si>
  <si>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</si>
  <si>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</si>
  <si>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</si>
  <si>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</si>
  <si>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</si>
  <si>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</si>
  <si>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</si>
  <si>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</si>
  <si>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</si>
  <si>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</si>
  <si>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</si>
  <si>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</si>
  <si>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</si>
  <si>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</si>
  <si>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</si>
  <si>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</si>
  <si>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</si>
  <si>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</si>
  <si>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</si>
  <si>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</si>
  <si>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</si>
  <si>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</si>
  <si>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</si>
  <si>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</si>
  <si>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</si>
  <si>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</si>
  <si>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</si>
  <si>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</si>
  <si>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</si>
  <si>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</si>
  <si>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</si>
  <si>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</si>
  <si>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</si>
  <si>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</si>
  <si>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</si>
  <si>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</si>
  <si>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</si>
  <si>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</si>
  <si>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</si>
  <si>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</si>
  <si>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</si>
  <si>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</si>
  <si>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</si>
  <si>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</si>
  <si>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</si>
  <si>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</si>
  <si>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</si>
  <si>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</si>
  <si>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</si>
  <si>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</si>
  <si>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</si>
  <si>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</si>
  <si>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</si>
  <si>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</si>
  <si>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</si>
  <si>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</si>
  <si>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</si>
  <si>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</si>
  <si>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</si>
  <si>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</si>
  <si>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</si>
  <si>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</si>
  <si>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</si>
  <si>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</si>
  <si>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</si>
  <si>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</si>
  <si>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</si>
  <si>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</si>
  <si>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</si>
  <si>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</si>
  <si>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</si>
  <si>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</si>
  <si>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</si>
  <si>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</si>
  <si>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</si>
  <si>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</si>
  <si>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</si>
  <si>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</si>
  <si>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</si>
  <si>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</si>
  <si>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</si>
  <si>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</si>
  <si>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</si>
  <si>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</si>
  <si>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</si>
  <si>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</si>
  <si>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</si>
  <si>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</si>
  <si>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</si>
  <si>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</si>
  <si>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</si>
  <si>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</si>
  <si>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</si>
  <si>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</si>
  <si>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</si>
  <si>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</si>
  <si>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</si>
  <si>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</si>
  <si>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</si>
  <si>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</si>
  <si>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</si>
  <si>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</si>
  <si>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</si>
  <si>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</si>
  <si>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</si>
  <si>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</si>
  <si>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</si>
  <si>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</si>
  <si>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</si>
  <si>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</si>
  <si>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</si>
  <si>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</si>
  <si>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</si>
  <si>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</si>
  <si>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</si>
  <si>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</si>
  <si>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</si>
  <si>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</si>
  <si>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</si>
  <si>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</si>
  <si>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</si>
  <si>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</si>
  <si>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</si>
  <si>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</si>
  <si>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</si>
  <si>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</si>
  <si>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</si>
  <si>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</si>
  <si>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</si>
  <si>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</si>
  <si>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</si>
  <si>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</si>
  <si>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</si>
  <si>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</si>
  <si>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</si>
  <si>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</si>
  <si>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</si>
  <si>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</si>
  <si>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</si>
  <si>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</si>
  <si>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</si>
  <si>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</si>
  <si>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</si>
  <si>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</si>
  <si>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</si>
  <si>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</si>
  <si>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</si>
  <si>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</si>
  <si>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</si>
  <si>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</si>
  <si>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</si>
  <si>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</si>
  <si>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</si>
  <si>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</si>
  <si>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</si>
  <si>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</si>
  <si>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</si>
  <si>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</si>
  <si>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</si>
  <si>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</si>
  <si>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</si>
  <si>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</si>
  <si>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</si>
  <si>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</si>
  <si>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</si>
  <si>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</si>
  <si>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</si>
  <si>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</si>
  <si>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</si>
  <si>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</si>
  <si>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</si>
  <si>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</si>
  <si>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</si>
  <si>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</si>
  <si>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</si>
  <si>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</si>
  <si>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</si>
  <si>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</si>
  <si>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</si>
  <si>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</si>
  <si>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</si>
  <si>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</si>
  <si>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</si>
  <si>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</si>
  <si>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</si>
  <si>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</si>
  <si>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</si>
  <si>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</si>
  <si>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</si>
  <si>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</si>
  <si>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</si>
  <si>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</si>
  <si>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</si>
  <si>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</si>
  <si>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</si>
  <si>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</si>
  <si>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</si>
  <si>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</si>
  <si>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</si>
  <si>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</si>
  <si>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</si>
  <si>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</si>
  <si>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</si>
  <si>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</si>
  <si>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</si>
  <si>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</si>
  <si>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</si>
  <si>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</si>
  <si>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</si>
  <si>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</si>
  <si>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</si>
  <si>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</si>
  <si>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</si>
  <si>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</si>
  <si>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</si>
  <si>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</si>
  <si>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</si>
  <si>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</si>
  <si>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</si>
  <si>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</si>
  <si>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</si>
  <si>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</si>
  <si>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</si>
  <si>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</si>
  <si>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</si>
  <si>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</si>
  <si>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</si>
  <si>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</si>
  <si>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</si>
  <si>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</si>
  <si>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</si>
  <si>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</si>
  <si>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</si>
  <si>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</si>
  <si>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</si>
  <si>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</si>
  <si>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</si>
  <si>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</si>
  <si>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</si>
  <si>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</si>
  <si>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</si>
  <si>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</si>
  <si>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</si>
  <si>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</si>
  <si>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</si>
  <si>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</si>
  <si>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</si>
  <si>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</si>
  <si>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</si>
  <si>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</si>
  <si>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</si>
  <si>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</si>
  <si>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</si>
  <si>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</si>
  <si>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</si>
  <si>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</si>
  <si>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</si>
  <si>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</si>
  <si>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</si>
  <si>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</si>
  <si>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</si>
  <si>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</si>
  <si>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</si>
  <si>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</si>
  <si>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</si>
  <si>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</si>
  <si>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</si>
  <si>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</si>
  <si>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</si>
  <si>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</si>
  <si>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</si>
  <si>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</si>
  <si>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</si>
  <si>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</si>
  <si>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</si>
  <si>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</si>
  <si>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</si>
  <si>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</si>
  <si>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</si>
  <si>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</si>
  <si>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</si>
  <si>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</si>
  <si>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</si>
  <si>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</si>
  <si>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</si>
  <si>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</si>
  <si>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</si>
  <si>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</si>
  <si>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</si>
  <si>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</si>
  <si>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</si>
  <si>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</si>
  <si>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</si>
  <si>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</si>
  <si>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</si>
  <si>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</si>
  <si>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</si>
  <si>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</si>
  <si>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</si>
  <si>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</si>
  <si>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</si>
  <si>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</si>
  <si>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</si>
  <si>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</si>
  <si>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</si>
  <si>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</si>
  <si>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</si>
  <si>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</si>
  <si>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</si>
  <si>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</si>
  <si>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</si>
  <si>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</si>
  <si>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</si>
  <si>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</si>
  <si>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</si>
  <si>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</si>
  <si>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</si>
  <si>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</si>
  <si>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</si>
  <si>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</si>
  <si>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</si>
  <si>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</si>
  <si>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</si>
  <si>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</si>
  <si>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</si>
  <si>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</si>
  <si>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</si>
  <si>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</si>
  <si>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</si>
  <si>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</si>
  <si>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</si>
  <si>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</si>
  <si>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</si>
  <si>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</si>
  <si>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</si>
  <si>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</si>
  <si>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</si>
  <si>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</si>
  <si>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</si>
  <si>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</si>
  <si>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</si>
  <si>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</si>
  <si>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</si>
  <si>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</si>
  <si>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</si>
  <si>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</si>
  <si>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</si>
  <si>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</si>
  <si>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</si>
  <si>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</si>
  <si>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</si>
  <si>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</si>
  <si>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</si>
  <si>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</si>
  <si>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</si>
  <si>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</si>
  <si>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</si>
  <si>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</si>
  <si>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</si>
  <si>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</si>
  <si>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</si>
  <si>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</si>
  <si>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</si>
  <si>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</si>
  <si>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</si>
  <si>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</si>
  <si>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</si>
  <si>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</si>
  <si>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</si>
  <si>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</si>
  <si>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</si>
  <si>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</si>
  <si>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</si>
  <si>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</si>
  <si>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</si>
  <si>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</si>
  <si>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</si>
  <si>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</si>
  <si>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</si>
  <si>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</si>
  <si>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</si>
  <si>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</si>
  <si>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</si>
  <si>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</si>
  <si>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</si>
  <si>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</si>
  <si>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</si>
  <si>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</si>
  <si>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</si>
  <si>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</si>
  <si>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</si>
  <si>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</si>
  <si>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</si>
  <si>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</si>
  <si>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</si>
  <si>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</si>
  <si>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</si>
  <si>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</si>
  <si>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</si>
  <si>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</si>
  <si>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</si>
  <si>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</si>
  <si>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</si>
  <si>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</si>
  <si>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</si>
  <si>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</si>
  <si>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</si>
  <si>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</si>
  <si>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</si>
  <si>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</si>
  <si>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</si>
  <si>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</si>
  <si>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</si>
  <si>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</si>
  <si>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</si>
  <si>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</si>
  <si>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</si>
  <si>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</si>
  <si>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</si>
  <si>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</si>
  <si>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</si>
  <si>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</si>
  <si>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</si>
  <si>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</si>
  <si>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</si>
  <si>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</si>
  <si>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</si>
  <si>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</si>
  <si>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</si>
  <si>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</si>
  <si>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</si>
  <si>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</si>
  <si>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</si>
  <si>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</si>
  <si>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</si>
  <si>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</si>
  <si>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</si>
  <si>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</si>
  <si>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</si>
  <si>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</si>
  <si>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</si>
  <si>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</si>
  <si>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</si>
  <si>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</si>
  <si>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</si>
  <si>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</si>
  <si>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</si>
  <si>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</si>
  <si>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</si>
  <si>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</si>
  <si>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</si>
  <si>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</si>
  <si>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</si>
  <si>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</si>
  <si>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</si>
  <si>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</si>
  <si>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</si>
  <si>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</si>
  <si>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</si>
  <si>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</si>
  <si>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</si>
  <si>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</si>
  <si>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</si>
  <si>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</si>
  <si>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</si>
  <si>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</si>
  <si>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</si>
  <si>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</si>
  <si>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</si>
  <si>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</si>
  <si>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</si>
  <si>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</si>
  <si>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</si>
  <si>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</si>
  <si>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</si>
  <si>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</si>
  <si>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</si>
  <si>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</si>
  <si>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</si>
  <si>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</si>
  <si>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</si>
  <si>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</si>
  <si>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</si>
  <si>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</si>
  <si>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</si>
  <si>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</si>
  <si>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</si>
  <si>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</si>
  <si>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</si>
  <si>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</si>
  <si>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</si>
  <si>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</si>
  <si>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</si>
  <si>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</si>
  <si>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</si>
  <si>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</si>
  <si>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</si>
  <si>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</si>
  <si>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</si>
  <si>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</si>
  <si>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</si>
  <si>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</si>
  <si>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</si>
  <si>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</si>
  <si>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</si>
  <si>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</si>
  <si>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</si>
  <si>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</si>
  <si>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</si>
  <si>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</si>
  <si>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</si>
  <si>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</si>
  <si>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</si>
  <si>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</si>
  <si>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</si>
  <si>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</si>
  <si>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</si>
  <si>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</si>
  <si>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</si>
  <si>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</si>
  <si>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</si>
  <si>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</si>
  <si>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</si>
  <si>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</si>
  <si>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</si>
  <si>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</si>
  <si>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</si>
  <si>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</si>
  <si>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</si>
  <si>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</si>
  <si>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</si>
  <si>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</si>
  <si>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</si>
  <si>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</si>
  <si>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</si>
  <si>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</si>
  <si>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</si>
  <si>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</si>
  <si>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</si>
  <si>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</si>
  <si>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</si>
  <si>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</si>
  <si>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</si>
  <si>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</si>
  <si>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</si>
  <si>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</si>
  <si>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</si>
  <si>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</si>
  <si>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</si>
  <si>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</si>
  <si>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</si>
  <si>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</si>
  <si>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</si>
  <si>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</si>
  <si>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</si>
  <si>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</si>
  <si>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</si>
  <si>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</si>
  <si>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</si>
  <si>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</si>
  <si>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</si>
  <si>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</si>
  <si>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</si>
  <si>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</si>
  <si>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</si>
  <si>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</si>
  <si>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</si>
  <si>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</si>
  <si>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</si>
  <si>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</si>
  <si>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</si>
  <si>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</si>
  <si>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</si>
  <si>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</si>
  <si>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</si>
  <si>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</si>
  <si>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</si>
  <si>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</si>
  <si>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</si>
  <si>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</si>
  <si>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</si>
  <si>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</si>
  <si>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</si>
  <si>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</si>
  <si>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</si>
  <si>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</si>
  <si>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</si>
  <si>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</si>
  <si>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</si>
  <si>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</si>
  <si>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</si>
  <si>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</si>
  <si>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</si>
  <si>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</si>
  <si>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</si>
  <si>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</si>
  <si>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</si>
  <si>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</si>
  <si>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</si>
  <si>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</si>
  <si>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</si>
  <si>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</si>
  <si>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</si>
  <si>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</si>
  <si>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</si>
  <si>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</si>
  <si>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</si>
  <si>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</si>
  <si>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</si>
  <si>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</si>
  <si>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</si>
  <si>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</si>
  <si>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</si>
  <si>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</si>
  <si>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</si>
  <si>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</si>
  <si>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</si>
  <si>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</si>
  <si>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</si>
  <si>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</si>
  <si>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</si>
  <si>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</si>
  <si>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</si>
  <si>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</si>
  <si>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</si>
  <si>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</si>
  <si>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</si>
  <si>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</si>
  <si>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</si>
  <si>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</si>
  <si>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</si>
  <si>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</si>
  <si>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</si>
  <si>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</si>
  <si>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</si>
  <si>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</si>
  <si>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</si>
  <si>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</si>
  <si>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</si>
  <si>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</si>
  <si>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</si>
  <si>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</si>
  <si>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</si>
  <si>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</si>
  <si>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</si>
  <si>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</si>
  <si>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</si>
  <si>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</si>
  <si>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</si>
  <si>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</si>
  <si>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</si>
  <si>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</si>
  <si>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</si>
  <si>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</si>
  <si>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</si>
  <si>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</si>
  <si>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</si>
  <si>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</si>
  <si>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</si>
  <si>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</si>
  <si>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</si>
  <si>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</si>
  <si>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</si>
  <si>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</si>
  <si>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</si>
  <si>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</si>
  <si>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</si>
  <si>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</si>
  <si>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</si>
  <si>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</si>
  <si>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</si>
  <si>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</si>
  <si>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</si>
  <si>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</si>
  <si>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</si>
  <si>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</si>
  <si>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</si>
  <si>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</si>
  <si>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</si>
  <si>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</si>
  <si>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</si>
  <si>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</si>
  <si>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</si>
  <si>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</si>
  <si>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</si>
  <si>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</si>
  <si>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</si>
  <si>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</si>
  <si>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</si>
  <si>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</si>
  <si>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</si>
  <si>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</si>
  <si>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</si>
  <si>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</si>
  <si>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</si>
  <si>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</si>
  <si>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</si>
  <si>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</si>
  <si>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</si>
  <si>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</si>
  <si>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</si>
  <si>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</si>
  <si>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</si>
  <si>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</si>
  <si>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</si>
  <si>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</si>
  <si>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</si>
  <si>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</si>
  <si>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</si>
  <si>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</si>
  <si>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</si>
  <si>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</si>
  <si>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</si>
  <si>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</si>
  <si>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</si>
  <si>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</si>
  <si>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</si>
  <si>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</si>
  <si>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</si>
  <si>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</si>
  <si>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</si>
  <si>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</si>
  <si>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</si>
  <si>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</si>
  <si>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</si>
  <si>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</si>
  <si>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</si>
  <si>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</si>
  <si>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</si>
  <si>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</si>
  <si>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</si>
  <si>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</si>
  <si>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</si>
  <si>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</si>
  <si>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</si>
  <si>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</si>
  <si>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</si>
  <si>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</si>
  <si>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</si>
  <si>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</si>
  <si>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</si>
  <si>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</si>
  <si>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</si>
  <si>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</si>
  <si>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</si>
  <si>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</si>
  <si>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</si>
  <si>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</si>
  <si>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</si>
  <si>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</si>
  <si>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</si>
  <si>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</si>
  <si>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</si>
  <si>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</si>
  <si>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</si>
  <si>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</si>
  <si>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</si>
  <si>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</si>
  <si>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</si>
  <si>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</si>
  <si>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</si>
  <si>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</si>
  <si>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</si>
  <si>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</si>
  <si>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</si>
  <si>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</si>
  <si>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</si>
  <si>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</si>
  <si>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</si>
  <si>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</si>
  <si>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</si>
  <si>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</si>
  <si>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</si>
  <si>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</si>
  <si>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</si>
  <si>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</si>
  <si>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</si>
  <si>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</si>
  <si>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</si>
  <si>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</si>
  <si>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</si>
  <si>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</si>
  <si>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</si>
  <si>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</si>
  <si>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</si>
  <si>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</si>
  <si>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</si>
  <si>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</si>
  <si>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</si>
  <si>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</si>
  <si>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</si>
  <si>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</si>
  <si>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</si>
  <si>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</si>
  <si>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</si>
  <si>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</si>
  <si>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</si>
  <si>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</si>
  <si>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</si>
  <si>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</si>
  <si>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</si>
  <si>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</si>
  <si>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</si>
  <si>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</si>
  <si>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</si>
  <si>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</si>
  <si>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</si>
  <si>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</si>
  <si>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</si>
  <si>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</si>
  <si>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</si>
  <si>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</si>
  <si>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</si>
  <si>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</si>
  <si>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</si>
  <si>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</si>
  <si>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</si>
  <si>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</si>
  <si>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</si>
  <si>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</si>
  <si>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</si>
  <si>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</si>
  <si>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</si>
  <si>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</si>
  <si>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</si>
  <si>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</si>
  <si>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</si>
  <si>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</si>
  <si>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</si>
  <si>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</si>
  <si>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</si>
  <si>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</si>
  <si>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</si>
  <si>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</si>
  <si>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</si>
  <si>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</si>
  <si>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</si>
  <si>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</si>
  <si>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</si>
  <si>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</si>
  <si>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</si>
  <si>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</si>
  <si>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</si>
  <si>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</si>
  <si>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</si>
  <si>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</si>
  <si>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</si>
  <si>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</si>
  <si>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</si>
  <si>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</si>
  <si>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</si>
  <si>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</si>
  <si>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</si>
  <si>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</si>
  <si>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</si>
  <si>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</si>
  <si>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</si>
  <si>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</si>
  <si>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</si>
  <si>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</si>
  <si>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</si>
  <si>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</si>
  <si>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</si>
  <si>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</si>
  <si>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</si>
  <si>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</si>
  <si>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</si>
  <si>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</si>
  <si>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</si>
  <si>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</si>
  <si>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</si>
  <si>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</si>
  <si>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</si>
  <si>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</si>
  <si>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</si>
  <si>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</si>
  <si>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</si>
  <si>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</si>
  <si>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</si>
  <si>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</si>
  <si>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</si>
  <si>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</si>
  <si>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</si>
  <si>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CA-2017-107874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</si>
  <si>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</si>
  <si>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</si>
  <si>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</si>
  <si>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</si>
  <si>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</si>
  <si>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</si>
  <si>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</si>
  <si>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</si>
  <si>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</si>
  <si>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</si>
  <si>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</si>
  <si>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</si>
  <si>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</si>
  <si>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</si>
  <si>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</si>
  <si>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</si>
  <si>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</si>
  <si>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</si>
  <si>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</si>
  <si>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</si>
  <si>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</si>
  <si>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</si>
  <si>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</si>
  <si>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</si>
  <si>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</si>
  <si>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</si>
  <si>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</si>
  <si>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</si>
  <si>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</si>
  <si>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</si>
  <si>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</si>
  <si>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</si>
  <si>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</si>
  <si>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</si>
  <si>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</si>
  <si>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</si>
  <si>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</si>
  <si>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</si>
  <si>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</si>
  <si>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</si>
  <si>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</si>
  <si>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</si>
  <si>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</si>
  <si>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</si>
  <si>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</si>
  <si>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</si>
  <si>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</si>
  <si>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</si>
  <si>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</si>
  <si>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</si>
  <si>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</si>
  <si>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</si>
  <si>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</si>
  <si>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</si>
  <si>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</si>
  <si>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</si>
  <si>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</si>
  <si>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</si>
  <si>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</si>
  <si>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</si>
  <si>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</si>
  <si>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</si>
  <si>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</si>
  <si>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</si>
  <si>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</si>
  <si>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</si>
  <si>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</si>
  <si>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</si>
  <si>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</si>
  <si>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</si>
  <si>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</si>
  <si>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</si>
  <si>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</si>
  <si>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</si>
  <si>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</si>
  <si>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</si>
  <si>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</si>
  <si>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</si>
  <si>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</si>
  <si>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</si>
  <si>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</si>
  <si>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</si>
  <si>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</si>
  <si>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</si>
  <si>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</si>
  <si>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</si>
  <si>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</si>
  <si>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</si>
  <si>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</si>
  <si>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</si>
  <si>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</si>
  <si>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</si>
  <si>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</si>
  <si>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</si>
  <si>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</si>
  <si>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</si>
  <si>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</si>
  <si>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</si>
  <si>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</si>
  <si>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</si>
  <si>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</si>
  <si>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</si>
  <si>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</si>
  <si>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</si>
  <si>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</si>
  <si>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</si>
  <si>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</si>
  <si>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</si>
  <si>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</si>
  <si>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</si>
  <si>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</si>
  <si>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</si>
  <si>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</si>
  <si>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</si>
  <si>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</si>
  <si>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</si>
  <si>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</si>
  <si>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</si>
  <si>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</si>
  <si>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</si>
  <si>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</si>
  <si>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</si>
  <si>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</si>
  <si>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</si>
  <si>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</si>
  <si>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</si>
  <si>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</si>
  <si>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</si>
  <si>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</si>
  <si>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</si>
  <si>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</si>
  <si>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</si>
  <si>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</si>
  <si>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</si>
  <si>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</si>
  <si>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</si>
  <si>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</si>
  <si>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</si>
  <si>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</si>
  <si>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</si>
  <si>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</si>
  <si>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</si>
  <si>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</si>
  <si>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</si>
  <si>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</si>
  <si>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</si>
  <si>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</si>
  <si>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</si>
  <si>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</si>
  <si>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</si>
  <si>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</si>
  <si>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</si>
  <si>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</si>
  <si>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</si>
  <si>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</si>
  <si>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</si>
  <si>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</si>
  <si>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</si>
  <si>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</si>
  <si>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</si>
  <si>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</si>
  <si>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</si>
  <si>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</si>
  <si>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</si>
  <si>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</si>
  <si>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</si>
  <si>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</si>
  <si>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</si>
  <si>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</si>
  <si>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</si>
  <si>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</si>
  <si>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</si>
  <si>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</si>
  <si>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</si>
  <si>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</si>
  <si>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</si>
  <si>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</si>
  <si>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</si>
  <si>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</si>
  <si>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</si>
  <si>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CA-2017-148929</t>
  </si>
  <si>
    <t>CA-2017-134404</t>
  </si>
  <si>
    <t>CA-2017-109778</t>
  </si>
  <si>
    <t>CA-2016-155845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</si>
  <si>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</si>
  <si>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</si>
  <si>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</si>
  <si>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</si>
  <si>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</si>
  <si>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</si>
  <si>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</si>
  <si>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</si>
  <si>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</si>
  <si>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</si>
  <si>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</si>
  <si>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</si>
  <si>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</si>
  <si>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</si>
  <si>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</si>
  <si>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</si>
  <si>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</si>
  <si>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</si>
  <si>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CA-2014-164861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</si>
  <si>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</si>
  <si>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</si>
  <si>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</si>
  <si>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</si>
  <si>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</si>
  <si>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</si>
  <si>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</si>
  <si>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</si>
  <si>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</si>
  <si>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</si>
  <si>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</si>
  <si>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</si>
  <si>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</si>
  <si>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</si>
  <si>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</si>
  <si>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</si>
  <si>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</si>
  <si>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</si>
  <si>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</si>
  <si>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</si>
  <si>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</si>
  <si>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</si>
  <si>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</si>
  <si>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</si>
  <si>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</si>
  <si>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</si>
  <si>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</si>
  <si>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</si>
  <si>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</si>
  <si>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</si>
  <si>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</si>
  <si>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</si>
  <si>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</si>
  <si>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</si>
  <si>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</si>
  <si>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</si>
  <si>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</si>
  <si>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</si>
  <si>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</si>
  <si>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</si>
  <si>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</si>
  <si>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</si>
  <si>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</si>
  <si>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</si>
  <si>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</si>
  <si>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</si>
  <si>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</si>
  <si>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</si>
  <si>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</si>
  <si>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</si>
  <si>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</si>
  <si>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</si>
  <si>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</si>
  <si>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</si>
  <si>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</si>
  <si>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</si>
  <si>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</si>
  <si>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</si>
  <si>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</si>
  <si>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</si>
  <si>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</si>
  <si>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</si>
  <si>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</si>
  <si>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</si>
  <si>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</si>
  <si>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</si>
  <si>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</si>
  <si>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</si>
  <si>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</si>
  <si>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</si>
  <si>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</si>
  <si>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</si>
  <si>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</si>
  <si>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</si>
  <si>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</si>
  <si>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</si>
  <si>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</si>
  <si>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</si>
  <si>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</si>
  <si>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</si>
  <si>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</si>
  <si>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</si>
  <si>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</si>
  <si>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</si>
  <si>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</si>
  <si>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</si>
  <si>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</si>
  <si>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</si>
  <si>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</si>
  <si>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</si>
  <si>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</si>
  <si>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</si>
  <si>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</si>
  <si>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</si>
  <si>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</si>
  <si>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</si>
  <si>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</si>
  <si>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</si>
  <si>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</si>
  <si>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</si>
  <si>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</si>
  <si>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</si>
  <si>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</si>
  <si>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</si>
  <si>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</si>
  <si>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</si>
  <si>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</si>
  <si>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</si>
  <si>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</si>
  <si>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</si>
  <si>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</si>
  <si>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</si>
  <si>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</si>
  <si>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</si>
  <si>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</si>
  <si>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</si>
  <si>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</si>
  <si>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</si>
  <si>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</si>
  <si>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</si>
  <si>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CA-2017-152093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</si>
  <si>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</si>
  <si>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</si>
  <si>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</si>
  <si>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</si>
  <si>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</si>
  <si>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</si>
  <si>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</si>
  <si>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</si>
  <si>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</si>
  <si>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</si>
  <si>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</si>
  <si>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</si>
  <si>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</si>
  <si>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CA-2017-143861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</si>
  <si>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</si>
  <si>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</si>
  <si>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</si>
  <si>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</si>
  <si>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</si>
  <si>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</si>
  <si>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</si>
  <si>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</si>
  <si>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</si>
  <si>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</si>
  <si>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</si>
  <si>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</si>
  <si>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</si>
  <si>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</si>
  <si>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</si>
  <si>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</si>
  <si>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</si>
  <si>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</si>
  <si>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</si>
  <si>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</si>
  <si>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</si>
  <si>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</si>
  <si>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</si>
  <si>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</si>
  <si>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</si>
  <si>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</si>
  <si>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</si>
  <si>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</si>
  <si>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</si>
  <si>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</si>
  <si>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</si>
  <si>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</si>
  <si>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</si>
  <si>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</si>
  <si>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</si>
  <si>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</si>
  <si>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</si>
  <si>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</si>
  <si>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</si>
  <si>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</si>
  <si>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</si>
  <si>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</si>
  <si>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</si>
  <si>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</si>
  <si>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</si>
  <si>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</si>
  <si>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</si>
  <si>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</si>
  <si>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</si>
  <si>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</si>
  <si>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</si>
  <si>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</si>
  <si>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</si>
  <si>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</si>
  <si>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</si>
  <si>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</si>
  <si>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</si>
  <si>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</si>
  <si>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</si>
  <si>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</si>
  <si>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</si>
  <si>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</si>
  <si>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</si>
  <si>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</si>
  <si>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</si>
  <si>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</si>
  <si>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</si>
  <si>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</si>
  <si>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</si>
  <si>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</si>
  <si>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</si>
  <si>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</si>
  <si>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</si>
  <si>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</si>
  <si>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</si>
  <si>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</si>
  <si>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</si>
  <si>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</si>
  <si>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</si>
  <si>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</si>
  <si>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</si>
  <si>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</si>
  <si>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</si>
  <si>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</si>
  <si>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</si>
  <si>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</si>
  <si>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</si>
  <si>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</si>
  <si>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</si>
  <si>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</si>
  <si>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</si>
  <si>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</si>
  <si>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</si>
  <si>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</si>
  <si>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</si>
  <si>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</si>
  <si>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</si>
  <si>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</si>
  <si>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</si>
  <si>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</si>
  <si>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</si>
  <si>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</si>
  <si>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</si>
  <si>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</si>
  <si>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</si>
  <si>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</si>
  <si>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</si>
  <si>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</si>
  <si>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</si>
  <si>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</si>
  <si>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</si>
  <si>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</si>
  <si>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</si>
  <si>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</si>
  <si>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</si>
  <si>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</si>
  <si>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</si>
  <si>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</si>
  <si>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</si>
  <si>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</si>
  <si>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</si>
  <si>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</si>
  <si>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</si>
  <si>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</si>
  <si>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</si>
  <si>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</si>
  <si>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</si>
  <si>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</si>
  <si>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</si>
  <si>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</si>
  <si>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</si>
  <si>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</si>
  <si>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</si>
  <si>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</si>
  <si>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</si>
  <si>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</si>
  <si>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</si>
  <si>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</si>
  <si>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</si>
  <si>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</si>
  <si>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</si>
  <si>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</si>
  <si>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</si>
  <si>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</si>
  <si>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</si>
  <si>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</si>
  <si>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</si>
  <si>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</si>
  <si>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</si>
  <si>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</si>
  <si>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</si>
  <si>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</si>
  <si>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</si>
  <si>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</si>
  <si>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</si>
  <si>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</si>
  <si>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</si>
  <si>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</si>
  <si>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</si>
  <si>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</si>
  <si>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</si>
  <si>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</si>
  <si>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</si>
  <si>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</si>
  <si>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</si>
  <si>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</si>
  <si>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</si>
  <si>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</si>
  <si>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</si>
  <si>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</si>
  <si>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</si>
  <si>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</si>
  <si>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</si>
  <si>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</si>
  <si>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</si>
  <si>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</si>
  <si>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</si>
  <si>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</si>
  <si>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</si>
  <si>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</si>
  <si>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</si>
  <si>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</si>
  <si>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</si>
  <si>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</si>
  <si>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</si>
  <si>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</si>
  <si>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</si>
  <si>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</si>
  <si>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</si>
  <si>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</si>
  <si>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</si>
  <si>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</si>
  <si>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</si>
  <si>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</si>
  <si>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</si>
  <si>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</si>
  <si>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</si>
  <si>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</si>
  <si>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</si>
  <si>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</si>
  <si>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</si>
  <si>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</si>
  <si>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</si>
  <si>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</si>
  <si>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</si>
  <si>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</si>
  <si>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</si>
  <si>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</si>
  <si>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</si>
  <si>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</si>
  <si>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</si>
  <si>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</si>
  <si>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</si>
  <si>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</si>
  <si>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</si>
  <si>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</si>
  <si>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</si>
  <si>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</si>
  <si>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</si>
  <si>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</si>
  <si>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</si>
  <si>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</si>
  <si>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</si>
  <si>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</si>
  <si>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</si>
  <si>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</si>
  <si>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</si>
  <si>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</si>
  <si>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</si>
  <si>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</si>
  <si>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</si>
  <si>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</si>
  <si>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</si>
  <si>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</si>
  <si>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</si>
  <si>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</si>
  <si>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</si>
  <si>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</si>
  <si>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</si>
  <si>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</si>
  <si>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</si>
  <si>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</si>
  <si>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</si>
  <si>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</si>
  <si>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</si>
  <si>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</si>
  <si>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</si>
  <si>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</si>
  <si>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</si>
  <si>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</si>
  <si>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</si>
  <si>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</si>
  <si>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</si>
  <si>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</si>
  <si>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</si>
  <si>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</si>
  <si>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</si>
  <si>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</si>
  <si>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</si>
  <si>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</si>
  <si>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</si>
  <si>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</si>
  <si>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</si>
  <si>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</si>
  <si>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</si>
  <si>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</si>
  <si>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</si>
  <si>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</si>
  <si>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</si>
  <si>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</si>
  <si>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</si>
  <si>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</si>
  <si>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</si>
  <si>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</si>
  <si>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</si>
  <si>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</si>
  <si>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</si>
  <si>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</si>
  <si>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</si>
  <si>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</si>
  <si>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</si>
  <si>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</si>
  <si>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</si>
  <si>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</si>
  <si>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</si>
  <si>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</si>
  <si>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</si>
  <si>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</si>
  <si>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</si>
  <si>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</si>
  <si>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</si>
  <si>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</si>
  <si>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</si>
  <si>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</si>
  <si>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</si>
  <si>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</si>
  <si>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</si>
  <si>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</si>
  <si>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</si>
  <si>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</si>
  <si>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</si>
  <si>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</si>
  <si>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</si>
  <si>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</si>
  <si>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</si>
  <si>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</si>
  <si>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</si>
  <si>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</si>
  <si>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</si>
  <si>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</si>
  <si>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</si>
  <si>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</si>
  <si>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</si>
  <si>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</si>
  <si>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</si>
  <si>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</si>
  <si>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</si>
  <si>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</si>
  <si>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</si>
  <si>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</si>
  <si>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</si>
  <si>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</si>
  <si>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</si>
  <si>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</si>
  <si>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</si>
  <si>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</si>
  <si>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</si>
  <si>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</si>
  <si>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</si>
  <si>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</si>
  <si>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</si>
  <si>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</si>
  <si>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</si>
  <si>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</si>
  <si>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</si>
  <si>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</si>
  <si>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</si>
  <si>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</si>
  <si>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</si>
  <si>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</si>
  <si>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</si>
  <si>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</si>
  <si>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</si>
  <si>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</si>
  <si>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</si>
  <si>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</si>
  <si>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</si>
  <si>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</si>
  <si>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</si>
  <si>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</si>
  <si>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</si>
  <si>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</si>
  <si>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</si>
  <si>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</si>
  <si>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</si>
  <si>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</si>
  <si>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</si>
  <si>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</si>
  <si>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</si>
  <si>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</si>
  <si>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</si>
  <si>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</si>
  <si>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</si>
  <si>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</si>
  <si>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</si>
  <si>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</si>
  <si>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</si>
  <si>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</si>
  <si>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</si>
  <si>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</si>
  <si>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</si>
  <si>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</si>
  <si>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</si>
  <si>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</si>
  <si>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</si>
  <si>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</si>
  <si>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</si>
  <si>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</si>
  <si>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</si>
  <si>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</si>
  <si>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</si>
  <si>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</si>
  <si>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</si>
  <si>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</si>
  <si>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</si>
  <si>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</si>
  <si>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</si>
  <si>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</si>
  <si>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</si>
  <si>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</si>
  <si>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</si>
  <si>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</si>
  <si>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</si>
  <si>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</si>
  <si>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</si>
  <si>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</si>
  <si>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</si>
  <si>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</si>
  <si>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</si>
  <si>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</si>
  <si>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</si>
  <si>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</si>
  <si>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</si>
  <si>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</si>
  <si>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</si>
  <si>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</si>
  <si>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</si>
  <si>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</si>
  <si>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</si>
  <si>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</si>
  <si>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</si>
  <si>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</si>
  <si>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</si>
  <si>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</si>
  <si>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</si>
  <si>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</si>
  <si>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</si>
  <si>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</si>
  <si>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</si>
  <si>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</si>
  <si>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</si>
  <si>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</si>
  <si>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</si>
  <si>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</si>
  <si>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</si>
  <si>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</si>
  <si>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</si>
  <si>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</si>
  <si>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</si>
  <si>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</si>
  <si>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</si>
  <si>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</si>
  <si>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</si>
  <si>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</si>
  <si>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</si>
  <si>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</si>
  <si>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</si>
  <si>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</si>
  <si>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</si>
  <si>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</si>
  <si>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</si>
  <si>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</si>
  <si>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</si>
  <si>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</si>
  <si>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</si>
  <si>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</si>
  <si>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</si>
  <si>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</si>
  <si>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</si>
  <si>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</si>
  <si>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</si>
  <si>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</si>
  <si>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</si>
  <si>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</si>
  <si>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</si>
  <si>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</si>
  <si>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</si>
  <si>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</si>
  <si>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</si>
  <si>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</si>
  <si>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</si>
  <si>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</si>
  <si>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</si>
  <si>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</si>
  <si>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</si>
  <si>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</si>
  <si>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</si>
  <si>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</si>
  <si>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</si>
  <si>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</si>
  <si>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</si>
  <si>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</si>
  <si>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</si>
  <si>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</si>
  <si>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</si>
  <si>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</si>
  <si>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</si>
  <si>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</si>
  <si>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</si>
  <si>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</si>
  <si>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</si>
  <si>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</si>
  <si>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</si>
  <si>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</si>
  <si>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</si>
  <si>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</si>
  <si>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</si>
  <si>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</si>
  <si>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</si>
  <si>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</si>
  <si>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</si>
  <si>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</si>
  <si>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</si>
  <si>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</si>
  <si>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</si>
  <si>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</si>
  <si>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</si>
  <si>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</si>
  <si>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</si>
  <si>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</si>
  <si>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</si>
  <si>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</si>
  <si>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</si>
  <si>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</si>
  <si>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</si>
  <si>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</si>
  <si>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</si>
  <si>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</si>
  <si>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</si>
  <si>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</si>
  <si>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</si>
  <si>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</si>
  <si>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</si>
  <si>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</si>
  <si>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</si>
  <si>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</si>
  <si>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</si>
  <si>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</si>
  <si>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</si>
  <si>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</si>
  <si>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</si>
  <si>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</si>
  <si>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</si>
  <si>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</si>
  <si>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</si>
  <si>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</si>
  <si>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</si>
  <si>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</si>
  <si>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</si>
  <si>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</si>
  <si>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</si>
  <si>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</si>
  <si>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</si>
  <si>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</si>
  <si>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</si>
  <si>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</si>
  <si>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</si>
  <si>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</si>
  <si>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</si>
  <si>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</si>
  <si>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</si>
  <si>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</si>
  <si>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</si>
  <si>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</si>
  <si>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</si>
  <si>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</si>
  <si>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</si>
  <si>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</si>
  <si>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</si>
  <si>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</si>
  <si>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</si>
  <si>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</si>
  <si>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</si>
  <si>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</si>
  <si>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CA-2014-122588</t>
  </si>
  <si>
    <t>CA-2014-137589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</si>
  <si>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</si>
  <si>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</si>
  <si>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</si>
  <si>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</si>
  <si>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</si>
  <si>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</si>
  <si>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</si>
  <si>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</si>
  <si>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</si>
  <si>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</si>
  <si>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</si>
  <si>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</si>
  <si>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</si>
  <si>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</si>
  <si>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</si>
  <si>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</si>
  <si>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</si>
  <si>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</si>
  <si>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</si>
  <si>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</si>
  <si>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</si>
  <si>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</si>
  <si>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</si>
  <si>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</si>
  <si>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</si>
  <si>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</si>
  <si>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</si>
  <si>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</si>
  <si>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</si>
  <si>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</si>
  <si>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</si>
  <si>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</si>
  <si>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</si>
  <si>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</si>
  <si>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</si>
  <si>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</si>
  <si>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</si>
  <si>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</si>
  <si>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</si>
  <si>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</si>
  <si>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</si>
  <si>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</si>
  <si>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</si>
  <si>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</si>
  <si>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</si>
  <si>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</si>
  <si>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</si>
  <si>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</si>
  <si>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</si>
  <si>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</si>
  <si>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</si>
  <si>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</si>
  <si>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</si>
  <si>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</si>
  <si>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</si>
  <si>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</si>
  <si>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</si>
  <si>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</si>
  <si>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</si>
  <si>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</si>
  <si>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</si>
  <si>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</si>
  <si>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</si>
  <si>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</si>
  <si>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</si>
  <si>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</si>
  <si>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</si>
  <si>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</si>
  <si>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</si>
  <si>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</si>
  <si>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</si>
  <si>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</si>
  <si>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</si>
  <si>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</si>
  <si>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</si>
  <si>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</si>
  <si>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</si>
  <si>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</si>
  <si>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</si>
  <si>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</si>
  <si>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</si>
  <si>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</si>
  <si>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</si>
  <si>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</si>
  <si>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</si>
  <si>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</si>
  <si>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</si>
  <si>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</si>
  <si>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</si>
  <si>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</si>
  <si>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</si>
  <si>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</si>
  <si>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</si>
  <si>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</si>
  <si>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CA-2016-143749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</si>
  <si>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</si>
  <si>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</si>
  <si>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</si>
  <si>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</si>
  <si>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</si>
  <si>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</si>
  <si>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</si>
  <si>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</si>
  <si>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</si>
  <si>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</si>
  <si>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</si>
  <si>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</si>
  <si>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</si>
  <si>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</si>
  <si>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</si>
  <si>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</si>
  <si>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</si>
  <si>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</si>
  <si>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</si>
  <si>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</si>
  <si>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</si>
  <si>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</si>
  <si>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</si>
  <si>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</si>
  <si>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</si>
  <si>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</si>
  <si>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</si>
  <si>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</si>
  <si>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</si>
  <si>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</si>
  <si>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</si>
  <si>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</si>
  <si>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</si>
  <si>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</si>
  <si>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</si>
  <si>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</si>
  <si>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</si>
  <si>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</si>
  <si>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</si>
  <si>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</si>
  <si>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</si>
  <si>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</si>
  <si>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</si>
  <si>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</si>
  <si>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</si>
  <si>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</si>
  <si>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</si>
  <si>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</si>
  <si>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</si>
  <si>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</si>
  <si>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</si>
  <si>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</si>
  <si>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</si>
  <si>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</si>
  <si>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</si>
  <si>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</si>
  <si>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</si>
  <si>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</si>
  <si>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</si>
  <si>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</si>
  <si>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</si>
  <si>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</si>
  <si>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</si>
  <si>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</si>
  <si>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</si>
  <si>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</si>
  <si>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</si>
  <si>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</si>
  <si>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</si>
  <si>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</si>
  <si>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</si>
  <si>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</si>
  <si>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</si>
  <si>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</si>
  <si>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</si>
  <si>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</si>
  <si>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</si>
  <si>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</si>
  <si>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</si>
  <si>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</si>
  <si>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</si>
  <si>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</si>
  <si>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</si>
  <si>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</si>
  <si>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</si>
  <si>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</si>
  <si>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</si>
  <si>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</si>
  <si>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</si>
  <si>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</si>
  <si>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</si>
  <si>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</si>
  <si>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</si>
  <si>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</si>
  <si>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</si>
  <si>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</si>
  <si>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</si>
  <si>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</si>
  <si>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</si>
  <si>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</si>
  <si>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</si>
  <si>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</si>
  <si>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</si>
  <si>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</si>
  <si>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</si>
  <si>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</si>
  <si>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</si>
  <si>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</si>
  <si>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</si>
  <si>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</si>
  <si>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</si>
  <si>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</si>
  <si>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</si>
  <si>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</si>
  <si>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</si>
  <si>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</si>
  <si>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</si>
  <si>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</si>
  <si>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</si>
  <si>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</si>
  <si>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</si>
  <si>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</si>
  <si>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</si>
  <si>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</si>
  <si>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</si>
  <si>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</si>
  <si>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</si>
  <si>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</si>
  <si>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</si>
  <si>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</si>
  <si>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</si>
  <si>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</si>
  <si>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</si>
  <si>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</si>
  <si>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</si>
  <si>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</si>
  <si>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</si>
  <si>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</si>
  <si>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</si>
  <si>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</si>
  <si>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</si>
  <si>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</si>
  <si>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</si>
  <si>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</si>
  <si>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</si>
  <si>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</si>
  <si>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</si>
  <si>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</si>
  <si>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</si>
  <si>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</si>
  <si>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</si>
  <si>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</si>
  <si>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</si>
  <si>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</si>
  <si>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</si>
  <si>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</si>
  <si>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</si>
  <si>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</si>
  <si>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</si>
  <si>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</si>
  <si>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</si>
  <si>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</si>
  <si>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</si>
  <si>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</si>
  <si>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</si>
  <si>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</si>
  <si>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</si>
  <si>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</si>
  <si>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</si>
  <si>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</si>
  <si>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</si>
  <si>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</si>
  <si>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</si>
  <si>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</si>
  <si>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</si>
  <si>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</si>
  <si>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</si>
  <si>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</si>
  <si>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</si>
  <si>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</si>
  <si>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</si>
  <si>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</si>
  <si>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</si>
  <si>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</si>
  <si>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</si>
  <si>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</si>
  <si>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</si>
  <si>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</si>
  <si>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</si>
  <si>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</si>
  <si>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</si>
  <si>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</si>
  <si>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</si>
  <si>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</si>
  <si>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</si>
  <si>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</si>
  <si>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</si>
  <si>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</si>
  <si>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</si>
  <si>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</si>
  <si>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</si>
  <si>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</si>
  <si>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</si>
  <si>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</si>
  <si>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</si>
  <si>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</si>
  <si>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</si>
  <si>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</si>
  <si>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</si>
  <si>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</si>
  <si>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</si>
  <si>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</si>
  <si>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</si>
  <si>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</si>
  <si>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</si>
  <si>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</si>
  <si>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</si>
  <si>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</si>
  <si>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</si>
  <si>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</si>
  <si>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</si>
  <si>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</si>
  <si>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</si>
  <si>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</si>
  <si>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</si>
  <si>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</si>
  <si>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</si>
  <si>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</si>
  <si>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</si>
  <si>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</si>
  <si>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</si>
  <si>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</si>
  <si>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</si>
  <si>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</si>
  <si>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</si>
  <si>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</si>
  <si>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</si>
  <si>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</si>
  <si>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</si>
  <si>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</si>
  <si>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</si>
  <si>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</si>
  <si>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</si>
  <si>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</si>
  <si>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</si>
  <si>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</si>
  <si>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</si>
  <si>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</si>
  <si>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</si>
  <si>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</si>
  <si>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</si>
  <si>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</si>
  <si>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</si>
  <si>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</si>
  <si>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</si>
  <si>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</si>
  <si>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</si>
  <si>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</si>
  <si>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</si>
  <si>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</si>
  <si>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</si>
  <si>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</si>
  <si>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</si>
  <si>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</si>
  <si>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</si>
  <si>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</si>
  <si>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</si>
  <si>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</si>
  <si>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</si>
  <si>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</si>
  <si>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</si>
  <si>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</si>
  <si>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</si>
  <si>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</si>
  <si>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</si>
  <si>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</si>
  <si>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</si>
  <si>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</si>
  <si>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</si>
  <si>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</si>
  <si>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</si>
  <si>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</si>
  <si>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</si>
  <si>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</si>
  <si>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</si>
  <si>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</si>
  <si>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</si>
  <si>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</si>
  <si>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</si>
  <si>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</si>
  <si>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</si>
  <si>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</si>
  <si>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</si>
  <si>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</si>
  <si>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</si>
  <si>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</si>
  <si>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</si>
  <si>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</si>
  <si>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</si>
  <si>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</si>
  <si>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</si>
  <si>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</si>
  <si>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</si>
  <si>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</si>
  <si>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</si>
  <si>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</si>
  <si>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</si>
  <si>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</si>
  <si>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</si>
  <si>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</si>
  <si>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</si>
  <si>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</si>
  <si>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</si>
  <si>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</si>
  <si>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</si>
  <si>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</si>
  <si>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</si>
  <si>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</si>
  <si>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</si>
  <si>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</si>
  <si>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</si>
  <si>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</si>
  <si>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</si>
  <si>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</si>
  <si>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</si>
  <si>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</si>
  <si>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</si>
  <si>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</si>
  <si>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</si>
  <si>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</si>
  <si>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</si>
  <si>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</si>
  <si>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</si>
  <si>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</si>
  <si>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</si>
  <si>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</si>
  <si>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</si>
  <si>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</si>
  <si>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</si>
  <si>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</si>
  <si>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</si>
  <si>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</si>
  <si>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</si>
  <si>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</si>
  <si>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</si>
  <si>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</si>
  <si>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</si>
  <si>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</si>
  <si>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</si>
  <si>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</si>
  <si>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</si>
  <si>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</si>
  <si>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</si>
  <si>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</si>
  <si>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</si>
  <si>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</si>
  <si>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</si>
  <si>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</si>
  <si>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</si>
  <si>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</si>
  <si>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</si>
  <si>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</si>
  <si>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</si>
  <si>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</si>
  <si>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</si>
  <si>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</si>
  <si>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</si>
  <si>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</si>
  <si>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</si>
  <si>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</si>
  <si>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</si>
  <si>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</si>
  <si>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</si>
  <si>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</si>
  <si>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</si>
  <si>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</si>
  <si>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</si>
  <si>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</si>
  <si>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</si>
  <si>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</si>
  <si>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</si>
  <si>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</si>
  <si>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</si>
  <si>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</si>
  <si>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</si>
  <si>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</si>
  <si>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</si>
  <si>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</si>
  <si>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</si>
  <si>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</si>
  <si>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</si>
  <si>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</si>
  <si>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</si>
  <si>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</si>
  <si>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</si>
  <si>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</si>
  <si>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</si>
  <si>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</si>
  <si>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</si>
  <si>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</si>
  <si>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</si>
  <si>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</si>
  <si>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</si>
  <si>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</si>
  <si>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</si>
  <si>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</si>
  <si>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</si>
  <si>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</si>
  <si>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</si>
  <si>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</si>
  <si>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</si>
  <si>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</si>
  <si>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</si>
  <si>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</si>
  <si>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</si>
  <si>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</si>
  <si>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</si>
  <si>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</si>
  <si>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</si>
  <si>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</si>
  <si>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</si>
  <si>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</si>
  <si>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</si>
  <si>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</si>
  <si>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</si>
  <si>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</si>
  <si>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</si>
  <si>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</si>
  <si>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</si>
  <si>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</si>
  <si>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</si>
  <si>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</si>
  <si>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</si>
  <si>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</si>
  <si>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</si>
  <si>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</si>
  <si>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</si>
  <si>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</si>
  <si>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</si>
  <si>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</si>
  <si>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</si>
  <si>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</si>
  <si>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</si>
  <si>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</si>
  <si>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</si>
  <si>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</si>
  <si>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</si>
  <si>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</si>
  <si>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</si>
  <si>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</si>
  <si>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</si>
  <si>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</si>
  <si>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</si>
  <si>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</si>
  <si>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</si>
  <si>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</si>
  <si>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</si>
  <si>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</si>
  <si>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</si>
  <si>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</si>
  <si>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</si>
  <si>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</si>
  <si>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</si>
  <si>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</si>
  <si>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</si>
  <si>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</si>
  <si>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</si>
  <si>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</si>
  <si>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</si>
  <si>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</si>
  <si>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</si>
  <si>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</si>
  <si>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</si>
  <si>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</si>
  <si>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</si>
  <si>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</si>
  <si>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</si>
  <si>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</si>
  <si>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</si>
  <si>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</si>
  <si>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</si>
  <si>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</si>
  <si>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</si>
  <si>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</si>
  <si>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</si>
  <si>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</si>
  <si>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</si>
  <si>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</si>
  <si>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</si>
  <si>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</si>
  <si>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</si>
  <si>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</si>
  <si>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</si>
  <si>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</si>
  <si>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</si>
  <si>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</si>
  <si>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</si>
  <si>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</si>
  <si>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</si>
  <si>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</si>
  <si>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</si>
  <si>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</si>
  <si>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</si>
  <si>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</si>
  <si>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</si>
  <si>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</si>
  <si>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</si>
  <si>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</si>
  <si>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</si>
  <si>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</si>
  <si>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</si>
  <si>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</si>
  <si>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</si>
  <si>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</si>
  <si>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</si>
  <si>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</si>
  <si>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</si>
  <si>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</si>
  <si>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</si>
  <si>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</si>
  <si>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</si>
  <si>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</si>
  <si>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</si>
  <si>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</si>
  <si>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</si>
  <si>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</si>
  <si>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</si>
  <si>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</si>
  <si>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</si>
  <si>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</si>
  <si>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</si>
  <si>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</si>
  <si>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</si>
  <si>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</si>
  <si>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</si>
  <si>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</si>
  <si>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</si>
  <si>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</si>
  <si>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</si>
  <si>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</si>
  <si>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</si>
  <si>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</si>
  <si>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</si>
  <si>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</si>
  <si>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</si>
  <si>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</si>
  <si>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</si>
  <si>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</si>
  <si>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</si>
  <si>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</si>
  <si>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</si>
  <si>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</si>
  <si>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</si>
  <si>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</si>
  <si>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</si>
  <si>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</si>
  <si>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</si>
  <si>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</si>
  <si>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</si>
  <si>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</si>
  <si>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</si>
  <si>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</si>
  <si>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</si>
  <si>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</si>
  <si>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</si>
  <si>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</si>
  <si>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</si>
  <si>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</si>
  <si>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</si>
  <si>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</si>
  <si>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</si>
  <si>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</si>
  <si>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</si>
  <si>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</si>
  <si>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</si>
  <si>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</si>
  <si>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</si>
  <si>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</si>
  <si>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</si>
  <si>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</si>
  <si>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</si>
  <si>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</si>
  <si>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</si>
  <si>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</si>
  <si>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</si>
  <si>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</si>
  <si>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</si>
  <si>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</si>
  <si>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</si>
  <si>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</si>
  <si>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</si>
  <si>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</si>
  <si>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</si>
  <si>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</si>
  <si>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</si>
  <si>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</si>
  <si>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</si>
  <si>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</si>
  <si>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</si>
  <si>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</si>
  <si>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</si>
  <si>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</si>
  <si>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</si>
  <si>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</si>
  <si>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</si>
  <si>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</si>
  <si>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</si>
  <si>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</si>
  <si>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</si>
  <si>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</si>
  <si>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</si>
  <si>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</si>
  <si>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</si>
  <si>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</si>
  <si>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</si>
  <si>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</si>
  <si>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</si>
  <si>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</si>
  <si>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</si>
  <si>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</si>
  <si>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</si>
  <si>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</si>
  <si>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</si>
  <si>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</si>
  <si>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</si>
  <si>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</si>
  <si>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</si>
  <si>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</si>
  <si>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</si>
  <si>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</si>
  <si>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</si>
  <si>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</si>
  <si>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</si>
  <si>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</si>
  <si>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</si>
  <si>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</si>
  <si>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</si>
  <si>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</si>
  <si>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</si>
  <si>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</si>
  <si>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</si>
  <si>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</si>
  <si>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</si>
  <si>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</si>
  <si>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</si>
  <si>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</si>
  <si>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</si>
  <si>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</si>
  <si>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</si>
  <si>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</si>
  <si>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</si>
  <si>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</si>
  <si>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</si>
  <si>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</si>
  <si>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</si>
  <si>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</si>
  <si>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</si>
  <si>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</si>
  <si>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</si>
  <si>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</si>
  <si>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</si>
  <si>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</si>
  <si>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</si>
  <si>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</si>
  <si>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</si>
  <si>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</si>
  <si>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</si>
  <si>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</si>
  <si>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</si>
  <si>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</si>
  <si>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</si>
  <si>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</si>
  <si>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</si>
  <si>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</si>
  <si>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</si>
  <si>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</si>
  <si>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</si>
  <si>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</si>
  <si>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</si>
  <si>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</si>
  <si>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</si>
  <si>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</si>
  <si>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</si>
  <si>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</si>
  <si>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</si>
  <si>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</si>
  <si>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</si>
  <si>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</si>
  <si>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</si>
  <si>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</si>
  <si>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</si>
  <si>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</si>
  <si>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</si>
  <si>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</si>
  <si>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</si>
  <si>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</si>
  <si>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</si>
  <si>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</si>
  <si>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</si>
  <si>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</si>
  <si>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</si>
  <si>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</si>
  <si>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</si>
  <si>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</si>
  <si>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</si>
  <si>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</si>
  <si>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</si>
  <si>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</si>
  <si>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</si>
  <si>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</si>
  <si>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</si>
  <si>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</si>
  <si>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</si>
  <si>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</si>
  <si>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</si>
  <si>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</si>
  <si>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</si>
  <si>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</si>
  <si>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</si>
  <si>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</si>
  <si>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</si>
  <si>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</si>
  <si>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</si>
  <si>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</si>
  <si>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</si>
  <si>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</si>
  <si>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</si>
  <si>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</si>
  <si>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</si>
  <si>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</si>
  <si>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</si>
  <si>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</si>
  <si>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</si>
  <si>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</si>
  <si>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</si>
  <si>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</si>
  <si>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</si>
  <si>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</si>
  <si>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</si>
  <si>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</si>
  <si>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</si>
  <si>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</si>
  <si>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</si>
  <si>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</si>
  <si>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</si>
  <si>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</si>
  <si>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</si>
  <si>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</si>
  <si>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</si>
  <si>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</si>
  <si>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</si>
  <si>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</si>
  <si>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</si>
  <si>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</si>
  <si>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</si>
  <si>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</si>
  <si>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</si>
  <si>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</si>
  <si>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</si>
  <si>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</si>
  <si>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</si>
  <si>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</si>
  <si>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</si>
  <si>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</si>
  <si>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</si>
  <si>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</si>
  <si>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</si>
  <si>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</si>
  <si>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</si>
  <si>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</si>
  <si>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</si>
  <si>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</si>
  <si>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</si>
  <si>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</si>
  <si>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</si>
  <si>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</si>
  <si>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</si>
  <si>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</si>
  <si>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</si>
  <si>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</si>
  <si>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</si>
  <si>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</si>
  <si>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</si>
  <si>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</si>
  <si>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</si>
  <si>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</si>
  <si>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</si>
  <si>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</si>
  <si>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</si>
  <si>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</si>
  <si>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</si>
  <si>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</si>
  <si>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</si>
  <si>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</si>
  <si>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</si>
  <si>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</si>
  <si>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</si>
  <si>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</si>
  <si>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</si>
  <si>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</si>
  <si>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</si>
  <si>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</si>
  <si>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</si>
  <si>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</si>
  <si>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</si>
  <si>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</si>
  <si>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</si>
  <si>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</si>
  <si>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</si>
  <si>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</si>
  <si>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</si>
  <si>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</si>
  <si>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</si>
  <si>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</si>
  <si>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</si>
  <si>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</si>
  <si>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</si>
  <si>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</si>
  <si>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</si>
  <si>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</si>
  <si>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</si>
  <si>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</si>
  <si>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</si>
  <si>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</si>
  <si>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</si>
  <si>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</si>
  <si>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</si>
  <si>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</si>
  <si>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</si>
  <si>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</si>
  <si>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</si>
  <si>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</si>
  <si>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</si>
  <si>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</si>
  <si>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</si>
  <si>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</si>
  <si>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</si>
  <si>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</si>
  <si>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</si>
  <si>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</si>
  <si>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</si>
  <si>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</si>
  <si>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</si>
  <si>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</si>
  <si>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</si>
  <si>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</si>
  <si>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</si>
  <si>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</si>
  <si>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</si>
  <si>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</si>
  <si>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</si>
  <si>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</si>
  <si>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</si>
  <si>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</si>
  <si>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</si>
  <si>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</si>
  <si>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</si>
  <si>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</si>
  <si>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</si>
  <si>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</si>
  <si>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</si>
  <si>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</si>
  <si>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</si>
  <si>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</si>
  <si>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</si>
  <si>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</si>
  <si>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</si>
  <si>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</si>
  <si>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</si>
  <si>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</si>
  <si>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</si>
  <si>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</si>
  <si>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</si>
  <si>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</si>
  <si>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</si>
  <si>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</si>
  <si>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</si>
  <si>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</si>
  <si>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</si>
  <si>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</si>
  <si>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</si>
  <si>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</si>
  <si>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</si>
  <si>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</si>
  <si>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</si>
  <si>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</si>
  <si>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</si>
  <si>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</si>
  <si>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</si>
  <si>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</si>
  <si>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</si>
  <si>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</si>
  <si>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</si>
  <si>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</si>
  <si>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</si>
  <si>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</si>
  <si>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</si>
  <si>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</si>
  <si>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</si>
  <si>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</si>
  <si>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</si>
  <si>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</si>
  <si>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</si>
  <si>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</si>
  <si>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</si>
  <si>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</si>
  <si>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</si>
  <si>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</si>
  <si>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</si>
  <si>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</si>
  <si>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</si>
  <si>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</si>
  <si>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</si>
  <si>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</si>
  <si>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</si>
  <si>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</si>
  <si>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</si>
  <si>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</si>
  <si>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</si>
  <si>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</si>
  <si>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</si>
  <si>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</si>
  <si>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</si>
  <si>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</si>
  <si>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</si>
  <si>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</si>
  <si>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</si>
  <si>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</si>
  <si>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</si>
  <si>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</si>
  <si>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</si>
  <si>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</si>
  <si>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</si>
  <si>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</si>
  <si>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</si>
  <si>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</si>
  <si>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</si>
  <si>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</si>
  <si>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</si>
  <si>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</si>
  <si>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</si>
  <si>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</si>
  <si>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</si>
  <si>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</si>
  <si>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</si>
  <si>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</si>
  <si>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</si>
  <si>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</si>
  <si>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</si>
  <si>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</si>
  <si>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</si>
  <si>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</si>
  <si>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</si>
  <si>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</si>
  <si>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</si>
  <si>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</si>
  <si>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</si>
  <si>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</si>
  <si>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</si>
  <si>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</si>
  <si>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</si>
  <si>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</si>
  <si>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</si>
  <si>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</si>
  <si>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</si>
  <si>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</si>
  <si>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</si>
  <si>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</si>
  <si>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</si>
  <si>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</si>
  <si>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</si>
  <si>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</si>
  <si>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</si>
  <si>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</si>
  <si>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</si>
  <si>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</si>
  <si>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</si>
  <si>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</si>
  <si>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</si>
  <si>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</si>
  <si>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</si>
  <si>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</si>
  <si>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</si>
  <si>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</si>
  <si>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</si>
  <si>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</si>
  <si>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</si>
  <si>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</si>
  <si>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</si>
  <si>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</si>
  <si>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</si>
  <si>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</si>
  <si>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</si>
  <si>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</si>
  <si>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</si>
  <si>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</si>
  <si>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</si>
  <si>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</si>
  <si>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</si>
  <si>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</si>
  <si>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</si>
  <si>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</si>
  <si>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</si>
  <si>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</si>
  <si>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</si>
  <si>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</si>
  <si>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</si>
  <si>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</si>
  <si>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</si>
  <si>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</si>
  <si>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</si>
  <si>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</si>
  <si>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</si>
  <si>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</si>
  <si>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</si>
  <si>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</si>
  <si>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</si>
  <si>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</si>
  <si>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</si>
  <si>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</si>
  <si>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</si>
  <si>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</si>
  <si>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</si>
  <si>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</si>
  <si>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</si>
  <si>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</si>
  <si>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</si>
  <si>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</si>
  <si>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</si>
  <si>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</si>
  <si>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</si>
  <si>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</si>
  <si>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</si>
  <si>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</si>
  <si>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</si>
  <si>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</si>
  <si>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</si>
  <si>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</si>
  <si>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</si>
  <si>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</si>
  <si>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</si>
  <si>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</si>
  <si>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</si>
  <si>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</si>
  <si>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</si>
  <si>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</si>
  <si>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</si>
  <si>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</si>
  <si>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</si>
  <si>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</si>
  <si>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</si>
  <si>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</si>
  <si>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</si>
  <si>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</si>
  <si>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</si>
  <si>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</si>
  <si>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</si>
  <si>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</si>
  <si>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</si>
  <si>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</si>
  <si>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</si>
  <si>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</si>
  <si>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</si>
  <si>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</si>
  <si>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</si>
  <si>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</si>
  <si>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</si>
  <si>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</si>
  <si>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</si>
  <si>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</si>
  <si>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</si>
  <si>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</si>
  <si>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</si>
  <si>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</si>
  <si>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</si>
  <si>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</si>
  <si>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</si>
  <si>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</si>
  <si>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</si>
  <si>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</si>
  <si>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</si>
  <si>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</si>
  <si>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</si>
  <si>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</si>
  <si>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</si>
  <si>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</si>
  <si>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</si>
  <si>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</si>
  <si>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</si>
  <si>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</si>
  <si>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</si>
  <si>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</si>
  <si>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</si>
  <si>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</si>
  <si>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</si>
  <si>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</si>
  <si>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</si>
  <si>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</si>
  <si>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</si>
  <si>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</si>
  <si>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</si>
  <si>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</si>
  <si>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</si>
  <si>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</si>
  <si>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</si>
  <si>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</si>
  <si>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</si>
  <si>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</si>
  <si>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</si>
  <si>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</si>
  <si>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</si>
  <si>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</si>
  <si>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</si>
  <si>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</si>
  <si>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</si>
  <si>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</si>
  <si>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</si>
  <si>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</si>
  <si>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</si>
  <si>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</si>
  <si>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</si>
  <si>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</si>
  <si>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</si>
  <si>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</si>
  <si>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</si>
  <si>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</si>
  <si>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</si>
  <si>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</si>
  <si>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</si>
  <si>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</si>
  <si>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</si>
  <si>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</si>
  <si>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</si>
  <si>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</si>
  <si>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</si>
  <si>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</si>
  <si>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</si>
  <si>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</si>
  <si>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</si>
  <si>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</si>
  <si>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</si>
  <si>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</si>
  <si>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</si>
  <si>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</si>
  <si>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</si>
  <si>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</si>
  <si>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</si>
  <si>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</si>
  <si>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</si>
  <si>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</si>
  <si>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</si>
  <si>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</si>
  <si>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</si>
  <si>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</si>
  <si>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</si>
  <si>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</si>
  <si>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</si>
  <si>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</si>
  <si>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</si>
  <si>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</si>
  <si>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</si>
  <si>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</si>
  <si>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</si>
  <si>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</si>
  <si>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</si>
  <si>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</si>
  <si>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</si>
  <si>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</si>
  <si>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</si>
  <si>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</si>
  <si>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</si>
  <si>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</si>
  <si>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</si>
  <si>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</si>
  <si>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</si>
  <si>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</si>
  <si>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</si>
  <si>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</si>
  <si>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</si>
  <si>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</si>
  <si>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</si>
  <si>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</si>
  <si>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</si>
  <si>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</si>
  <si>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</si>
  <si>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</si>
  <si>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</si>
  <si>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</si>
  <si>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</si>
  <si>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</si>
  <si>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</si>
  <si>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</si>
  <si>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</si>
  <si>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</si>
  <si>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</si>
  <si>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</si>
  <si>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</si>
  <si>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</si>
  <si>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</si>
  <si>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</si>
  <si>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</si>
  <si>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</si>
  <si>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</si>
  <si>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</si>
  <si>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</si>
  <si>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</si>
  <si>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</si>
  <si>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</si>
  <si>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</si>
  <si>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</si>
  <si>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</si>
  <si>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</si>
  <si>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</si>
  <si>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</si>
  <si>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</si>
  <si>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</si>
  <si>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</si>
  <si>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</si>
  <si>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</si>
  <si>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</si>
  <si>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</si>
  <si>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</si>
  <si>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</si>
  <si>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</si>
  <si>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</si>
  <si>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</si>
  <si>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</si>
  <si>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</si>
  <si>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</si>
  <si>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</si>
  <si>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</si>
  <si>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</si>
  <si>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</si>
  <si>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</si>
  <si>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</si>
  <si>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</si>
  <si>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</si>
  <si>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</si>
  <si>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</si>
  <si>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</si>
  <si>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</si>
  <si>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</si>
  <si>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</si>
  <si>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</si>
  <si>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</si>
  <si>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</si>
  <si>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</si>
  <si>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</si>
  <si>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</si>
  <si>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</si>
  <si>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</si>
  <si>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</si>
  <si>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</si>
  <si>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</si>
  <si>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</si>
  <si>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</si>
  <si>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</si>
  <si>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</si>
  <si>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</si>
  <si>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</si>
  <si>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</si>
  <si>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</si>
  <si>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</si>
  <si>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</si>
  <si>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</si>
  <si>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</si>
  <si>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</si>
  <si>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</si>
  <si>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</si>
  <si>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</si>
  <si>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</si>
  <si>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</si>
  <si>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</si>
  <si>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</si>
  <si>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</si>
  <si>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</si>
  <si>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</si>
  <si>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</si>
  <si>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</si>
  <si>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</si>
  <si>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</si>
  <si>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</si>
  <si>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</si>
  <si>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</si>
  <si>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</si>
  <si>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</si>
  <si>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</si>
  <si>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</si>
  <si>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</si>
  <si>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</si>
  <si>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</si>
  <si>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</si>
  <si>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</si>
  <si>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</si>
  <si>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</si>
  <si>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</si>
  <si>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</si>
  <si>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</si>
  <si>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</si>
  <si>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</si>
  <si>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</si>
  <si>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</si>
  <si>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</si>
  <si>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</si>
  <si>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</si>
  <si>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</si>
  <si>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</si>
  <si>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</si>
  <si>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</si>
  <si>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</si>
  <si>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</si>
  <si>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</si>
  <si>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</si>
  <si>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</si>
  <si>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</si>
  <si>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</si>
  <si>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</si>
  <si>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</si>
  <si>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</si>
  <si>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</si>
  <si>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</si>
  <si>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</si>
  <si>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</si>
  <si>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</si>
  <si>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</si>
  <si>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</si>
  <si>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</si>
  <si>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</si>
  <si>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</si>
  <si>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</si>
  <si>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</si>
  <si>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</si>
  <si>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</si>
  <si>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</si>
  <si>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</si>
  <si>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</si>
  <si>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</si>
  <si>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</si>
  <si>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</si>
  <si>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</si>
  <si>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</si>
  <si>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</si>
  <si>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</si>
  <si>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</si>
  <si>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</si>
  <si>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</si>
  <si>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</si>
  <si>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</si>
  <si>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</si>
  <si>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</si>
  <si>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</si>
  <si>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</si>
  <si>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</si>
  <si>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</si>
  <si>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</si>
  <si>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</si>
  <si>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</si>
  <si>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</si>
  <si>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</si>
  <si>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</si>
  <si>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</si>
  <si>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</si>
  <si>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</si>
  <si>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</si>
  <si>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</si>
  <si>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</si>
  <si>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</si>
  <si>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</si>
  <si>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</si>
  <si>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</si>
  <si>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</si>
  <si>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</si>
  <si>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</si>
  <si>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</si>
  <si>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</si>
  <si>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</si>
  <si>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</si>
  <si>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</si>
  <si>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</si>
  <si>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</si>
  <si>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</si>
  <si>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</si>
  <si>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</si>
  <si>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</si>
  <si>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</si>
  <si>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</si>
  <si>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</si>
  <si>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</si>
  <si>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</si>
  <si>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</si>
  <si>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</si>
  <si>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</si>
  <si>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</si>
  <si>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</si>
  <si>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</si>
  <si>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</si>
  <si>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</si>
  <si>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</si>
  <si>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</si>
  <si>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</si>
  <si>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</si>
  <si>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</si>
  <si>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</si>
  <si>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</si>
  <si>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</si>
  <si>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</si>
  <si>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</si>
  <si>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</si>
  <si>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</si>
  <si>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</si>
  <si>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</si>
  <si>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</si>
  <si>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</si>
  <si>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</si>
  <si>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</si>
  <si>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</si>
  <si>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</si>
  <si>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</si>
  <si>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</si>
  <si>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</si>
  <si>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</si>
  <si>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</si>
  <si>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</si>
  <si>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</si>
  <si>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</si>
  <si>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</si>
  <si>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</si>
  <si>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</si>
  <si>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</si>
  <si>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</si>
  <si>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</si>
  <si>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</si>
  <si>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</si>
  <si>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</si>
  <si>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</si>
  <si>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</si>
  <si>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</si>
  <si>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</si>
  <si>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</si>
  <si>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</si>
  <si>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</si>
  <si>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</si>
  <si>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</si>
  <si>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</si>
  <si>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</si>
  <si>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</si>
  <si>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</si>
  <si>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</si>
  <si>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</si>
  <si>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</si>
  <si>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</si>
  <si>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</si>
  <si>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</si>
  <si>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</si>
  <si>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</si>
  <si>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</si>
  <si>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</si>
  <si>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</si>
  <si>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</si>
  <si>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</si>
  <si>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</si>
  <si>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</si>
  <si>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</si>
  <si>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</si>
  <si>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</si>
  <si>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</si>
  <si>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</si>
  <si>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</si>
  <si>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</si>
  <si>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</si>
  <si>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</si>
  <si>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</si>
  <si>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</si>
  <si>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</si>
  <si>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</si>
  <si>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</si>
  <si>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</si>
  <si>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</si>
  <si>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</si>
  <si>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</si>
  <si>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</si>
  <si>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</si>
  <si>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</si>
  <si>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</si>
  <si>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</si>
  <si>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</si>
  <si>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</si>
  <si>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</si>
  <si>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</si>
  <si>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</si>
  <si>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</si>
  <si>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</si>
  <si>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</si>
  <si>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</si>
  <si>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</si>
  <si>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</si>
  <si>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</si>
  <si>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</si>
  <si>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</si>
  <si>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</si>
  <si>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</si>
  <si>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</si>
  <si>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</si>
  <si>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</si>
  <si>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</si>
  <si>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</si>
  <si>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</si>
  <si>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</si>
  <si>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</si>
  <si>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</si>
  <si>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</si>
  <si>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</si>
  <si>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</si>
  <si>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</si>
  <si>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</si>
  <si>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</si>
  <si>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</si>
  <si>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</si>
  <si>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</si>
  <si>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</si>
  <si>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</si>
  <si>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</si>
  <si>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</si>
  <si>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</si>
  <si>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</si>
  <si>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</si>
  <si>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</si>
  <si>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</si>
  <si>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</si>
  <si>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</si>
  <si>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</si>
  <si>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</si>
  <si>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</si>
  <si>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</si>
  <si>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</si>
  <si>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</si>
  <si>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</si>
  <si>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</si>
  <si>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</si>
  <si>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</si>
  <si>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</si>
  <si>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</si>
  <si>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</si>
  <si>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</si>
  <si>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</si>
  <si>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</si>
  <si>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</si>
  <si>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</si>
  <si>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</si>
  <si>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</si>
  <si>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</si>
  <si>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</si>
  <si>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</si>
  <si>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</si>
  <si>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</si>
  <si>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</si>
  <si>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</si>
  <si>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</si>
  <si>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</si>
  <si>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</si>
  <si>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</si>
  <si>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</si>
  <si>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</si>
  <si>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</si>
  <si>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</si>
  <si>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</si>
  <si>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</si>
  <si>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</si>
  <si>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</si>
  <si>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</si>
  <si>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</si>
  <si>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</si>
  <si>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</si>
  <si>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</si>
  <si>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</si>
  <si>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</si>
  <si>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</si>
  <si>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</si>
  <si>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</si>
  <si>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</si>
  <si>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</si>
  <si>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</si>
  <si>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</si>
  <si>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</si>
  <si>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</si>
  <si>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</si>
  <si>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</si>
  <si>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</si>
  <si>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</si>
  <si>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</si>
  <si>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</si>
  <si>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</si>
  <si>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</si>
  <si>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</si>
  <si>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</si>
  <si>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</si>
  <si>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</si>
  <si>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</si>
  <si>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</si>
  <si>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</si>
  <si>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</si>
  <si>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</si>
  <si>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</si>
  <si>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</si>
  <si>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</si>
  <si>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</si>
  <si>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</si>
  <si>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</si>
  <si>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</si>
  <si>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</si>
  <si>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</si>
  <si>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</si>
  <si>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</si>
  <si>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</si>
  <si>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</si>
  <si>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</si>
  <si>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</si>
  <si>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</si>
  <si>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</si>
  <si>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</si>
  <si>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</si>
  <si>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</si>
  <si>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</si>
  <si>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</si>
  <si>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</si>
  <si>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</si>
  <si>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</si>
  <si>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</si>
  <si>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</si>
  <si>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</si>
  <si>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</si>
  <si>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</si>
  <si>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</si>
  <si>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</si>
  <si>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</si>
  <si>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</si>
  <si>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</si>
  <si>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</si>
  <si>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</si>
  <si>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</si>
  <si>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</si>
  <si>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</si>
  <si>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</si>
  <si>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</si>
  <si>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</si>
  <si>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</si>
  <si>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</si>
  <si>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</si>
  <si>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</si>
  <si>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</si>
  <si>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</si>
  <si>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</si>
  <si>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</si>
  <si>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</si>
  <si>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</si>
  <si>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</si>
  <si>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</si>
  <si>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</si>
  <si>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</si>
  <si>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</si>
  <si>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</si>
  <si>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</si>
  <si>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</si>
  <si>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</si>
  <si>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</si>
  <si>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</si>
  <si>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</si>
  <si>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</si>
  <si>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</si>
  <si>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</si>
  <si>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</si>
  <si>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</si>
  <si>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</si>
  <si>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</si>
  <si>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</si>
  <si>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</si>
  <si>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</si>
  <si>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</si>
  <si>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</si>
  <si>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</si>
  <si>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</si>
  <si>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</si>
  <si>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</si>
  <si>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</si>
  <si>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</si>
  <si>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</si>
  <si>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</si>
  <si>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</si>
  <si>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</si>
  <si>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</si>
  <si>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</si>
  <si>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</si>
  <si>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</si>
  <si>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</si>
  <si>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</si>
  <si>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</si>
  <si>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</si>
  <si>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</si>
  <si>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</si>
  <si>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</si>
  <si>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</si>
  <si>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</si>
  <si>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</si>
  <si>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</si>
  <si>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</si>
  <si>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</si>
  <si>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</si>
  <si>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</si>
  <si>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</si>
  <si>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</si>
  <si>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</si>
  <si>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</si>
  <si>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</si>
  <si>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</si>
  <si>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</si>
  <si>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</si>
  <si>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</si>
  <si>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</si>
  <si>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</si>
  <si>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</si>
  <si>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</si>
  <si>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</si>
  <si>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</si>
  <si>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</si>
  <si>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</si>
  <si>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</si>
  <si>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</si>
  <si>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</si>
  <si>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</si>
  <si>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</si>
  <si>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</si>
  <si>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</si>
  <si>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</si>
  <si>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</si>
  <si>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</si>
  <si>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</si>
  <si>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</si>
  <si>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</si>
  <si>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</si>
  <si>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</si>
  <si>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</si>
  <si>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</si>
  <si>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</si>
  <si>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</si>
  <si>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</si>
  <si>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</si>
  <si>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</si>
  <si>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</si>
  <si>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</si>
  <si>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</si>
  <si>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</si>
  <si>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</si>
  <si>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</si>
  <si>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</si>
  <si>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</si>
  <si>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</si>
  <si>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</si>
  <si>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</si>
  <si>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</si>
  <si>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</si>
  <si>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</si>
  <si>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</si>
  <si>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</si>
  <si>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</si>
  <si>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</si>
  <si>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</si>
  <si>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</si>
  <si>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</si>
  <si>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</si>
  <si>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</si>
  <si>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</si>
  <si>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</si>
  <si>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</si>
  <si>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</si>
  <si>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</si>
  <si>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</si>
  <si>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</si>
  <si>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</si>
  <si>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</si>
  <si>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</si>
  <si>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</si>
  <si>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</si>
  <si>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</si>
  <si>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</si>
  <si>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</si>
  <si>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</si>
  <si>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</si>
  <si>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</si>
  <si>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</si>
  <si>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</si>
  <si>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</si>
  <si>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</si>
  <si>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</si>
  <si>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</si>
  <si>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</si>
  <si>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</si>
  <si>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</si>
  <si>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</si>
  <si>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</si>
  <si>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</si>
  <si>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</si>
  <si>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</si>
  <si>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</si>
  <si>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</si>
  <si>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</si>
  <si>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</si>
  <si>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</si>
  <si>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</si>
  <si>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</si>
  <si>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</si>
  <si>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</si>
  <si>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</si>
  <si>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</si>
  <si>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</si>
  <si>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</si>
  <si>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</si>
  <si>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</si>
  <si>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</si>
  <si>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</si>
  <si>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</si>
  <si>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</si>
  <si>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</si>
  <si>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</si>
  <si>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</si>
  <si>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</si>
  <si>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</si>
  <si>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</si>
  <si>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</si>
  <si>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</si>
  <si>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</si>
  <si>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</si>
  <si>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</si>
  <si>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</si>
  <si>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</si>
  <si>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</si>
  <si>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</si>
  <si>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</si>
  <si>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</si>
  <si>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</si>
  <si>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</si>
  <si>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</si>
  <si>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</si>
  <si>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</si>
  <si>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</si>
  <si>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</si>
  <si>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</si>
  <si>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</si>
  <si>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</si>
  <si>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</si>
  <si>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</si>
  <si>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</si>
  <si>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</si>
  <si>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</si>
  <si>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</si>
  <si>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</si>
  <si>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</si>
  <si>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</si>
  <si>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</si>
  <si>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</si>
  <si>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</si>
  <si>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</si>
  <si>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</si>
  <si>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</si>
  <si>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</si>
  <si>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</si>
  <si>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</si>
  <si>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</si>
  <si>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</si>
  <si>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</si>
  <si>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</si>
  <si>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</si>
  <si>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</si>
  <si>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</si>
  <si>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</si>
  <si>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</si>
  <si>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</si>
  <si>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</si>
  <si>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</si>
  <si>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</si>
  <si>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</si>
  <si>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</si>
  <si>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</si>
  <si>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</si>
  <si>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</si>
  <si>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</si>
  <si>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</si>
  <si>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</si>
  <si>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</si>
  <si>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</si>
  <si>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</si>
  <si>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</si>
  <si>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</si>
  <si>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</si>
  <si>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</si>
  <si>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</si>
  <si>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</si>
  <si>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</si>
  <si>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</si>
  <si>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</si>
  <si>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</si>
  <si>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</si>
  <si>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</si>
  <si>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</si>
  <si>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</si>
  <si>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</si>
  <si>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</si>
  <si>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</si>
  <si>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</si>
  <si>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</si>
  <si>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</si>
  <si>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</si>
  <si>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</si>
  <si>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</si>
  <si>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</si>
  <si>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</si>
  <si>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</si>
  <si>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</si>
  <si>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</si>
  <si>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</si>
  <si>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</si>
  <si>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</si>
  <si>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</si>
  <si>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</si>
  <si>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</si>
  <si>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</si>
  <si>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</si>
  <si>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</si>
  <si>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</si>
  <si>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</si>
  <si>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</si>
  <si>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</si>
  <si>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</si>
  <si>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</si>
  <si>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</si>
  <si>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</si>
  <si>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</si>
  <si>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</si>
  <si>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</si>
  <si>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</si>
  <si>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</si>
  <si>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</si>
  <si>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</si>
  <si>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</si>
  <si>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</si>
  <si>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</si>
  <si>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</si>
  <si>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</si>
  <si>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</si>
  <si>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</si>
  <si>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</si>
  <si>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</si>
  <si>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</si>
  <si>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</si>
  <si>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</si>
  <si>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</si>
  <si>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</si>
  <si>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</si>
  <si>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</si>
  <si>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</si>
  <si>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</si>
  <si>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</si>
  <si>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</si>
  <si>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</si>
  <si>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</si>
  <si>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</si>
  <si>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</si>
  <si>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</si>
  <si>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</si>
  <si>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</si>
  <si>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</si>
  <si>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</si>
  <si>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</si>
  <si>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</si>
  <si>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</si>
  <si>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</si>
  <si>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</si>
  <si>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</si>
  <si>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</si>
  <si>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</si>
  <si>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</si>
  <si>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</si>
  <si>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</si>
  <si>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</si>
  <si>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</si>
  <si>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</si>
  <si>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</si>
  <si>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</si>
  <si>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</si>
  <si>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</si>
  <si>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</si>
  <si>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</si>
  <si>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</si>
  <si>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</si>
  <si>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</si>
  <si>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</si>
  <si>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</si>
  <si>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</si>
  <si>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</si>
  <si>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</si>
  <si>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</si>
  <si>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</si>
  <si>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</si>
  <si>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</si>
  <si>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</si>
  <si>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</si>
  <si>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</si>
  <si>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</si>
  <si>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</si>
  <si>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</si>
  <si>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</si>
  <si>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</si>
  <si>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</si>
  <si>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</si>
  <si>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</si>
  <si>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</si>
  <si>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</si>
  <si>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</si>
  <si>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</si>
  <si>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</si>
  <si>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</si>
  <si>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</si>
  <si>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</si>
  <si>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</si>
  <si>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</si>
  <si>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</si>
  <si>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</si>
  <si>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</si>
  <si>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</si>
  <si>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</si>
  <si>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</si>
  <si>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</si>
  <si>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</si>
  <si>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</si>
  <si>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</si>
  <si>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</si>
  <si>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</si>
  <si>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</si>
  <si>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</si>
  <si>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</si>
  <si>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</si>
  <si>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</si>
  <si>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</si>
  <si>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</si>
  <si>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</si>
  <si>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</si>
  <si>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</si>
  <si>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</si>
  <si>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</si>
  <si>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</si>
  <si>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</si>
  <si>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</si>
  <si>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</si>
  <si>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</si>
  <si>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</si>
  <si>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</si>
  <si>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</si>
  <si>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</si>
  <si>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</si>
  <si>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</si>
  <si>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</si>
  <si>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</si>
  <si>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</si>
  <si>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</si>
  <si>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</si>
  <si>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</si>
  <si>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</si>
  <si>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</si>
  <si>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</si>
  <si>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</si>
  <si>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</si>
  <si>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</si>
  <si>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</si>
  <si>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</si>
  <si>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</si>
  <si>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</si>
  <si>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</si>
  <si>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</si>
  <si>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</si>
  <si>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</si>
  <si>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</si>
  <si>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</si>
  <si>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</si>
  <si>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</si>
  <si>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</si>
  <si>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</si>
  <si>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</si>
  <si>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</si>
  <si>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</si>
  <si>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</si>
  <si>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</si>
  <si>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</si>
  <si>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</si>
  <si>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</si>
  <si>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</si>
  <si>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</si>
  <si>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</si>
  <si>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</si>
  <si>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</si>
  <si>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</si>
  <si>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</si>
  <si>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</si>
  <si>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</si>
  <si>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</si>
  <si>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</si>
  <si>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</si>
  <si>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</si>
  <si>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</si>
  <si>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</si>
  <si>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</si>
  <si>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</si>
  <si>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</si>
  <si>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</si>
  <si>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</si>
  <si>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</si>
  <si>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</si>
  <si>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</si>
  <si>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</si>
  <si>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</si>
  <si>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</si>
  <si>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</si>
  <si>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</si>
  <si>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</si>
  <si>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</si>
  <si>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</si>
  <si>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</si>
  <si>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</si>
  <si>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</si>
  <si>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</si>
  <si>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</si>
  <si>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</si>
  <si>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</si>
  <si>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</si>
  <si>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</si>
  <si>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</si>
  <si>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</si>
  <si>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</si>
  <si>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</si>
  <si>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</si>
  <si>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</si>
  <si>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</si>
  <si>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</si>
  <si>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</si>
  <si>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</si>
  <si>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</si>
  <si>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</si>
  <si>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</si>
  <si>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</si>
  <si>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</si>
  <si>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</si>
  <si>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</si>
  <si>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</si>
  <si>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</si>
  <si>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</si>
  <si>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</si>
  <si>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</si>
  <si>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</si>
  <si>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</si>
  <si>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</si>
  <si>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</si>
  <si>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</si>
  <si>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</si>
  <si>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</si>
  <si>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</si>
  <si>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</si>
  <si>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</si>
  <si>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</si>
  <si>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</si>
  <si>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</si>
  <si>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</si>
  <si>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</si>
  <si>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</si>
  <si>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</si>
  <si>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</si>
  <si>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</si>
  <si>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</si>
  <si>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</si>
  <si>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</si>
  <si>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</si>
  <si>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</si>
  <si>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</si>
  <si>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</si>
  <si>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</si>
  <si>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</si>
  <si>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</si>
  <si>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</si>
  <si>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</si>
  <si>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</si>
  <si>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</si>
  <si>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</si>
  <si>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</si>
  <si>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</si>
  <si>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</si>
  <si>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</si>
  <si>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</si>
  <si>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</si>
  <si>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</si>
  <si>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</si>
  <si>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</si>
  <si>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</si>
  <si>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</si>
  <si>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</si>
  <si>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</si>
  <si>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</si>
  <si>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</si>
  <si>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</si>
  <si>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</si>
  <si>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</si>
  <si>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</si>
  <si>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</si>
  <si>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</si>
  <si>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</si>
  <si>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</si>
  <si>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</si>
  <si>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</si>
  <si>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</si>
  <si>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</si>
  <si>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</si>
  <si>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</si>
  <si>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</si>
  <si>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</si>
  <si>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</si>
  <si>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</si>
  <si>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</si>
  <si>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</si>
  <si>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</si>
  <si>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</si>
  <si>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</si>
  <si>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</si>
  <si>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</si>
  <si>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</si>
  <si>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</si>
  <si>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</si>
  <si>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</si>
  <si>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</si>
  <si>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</si>
  <si>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</si>
  <si>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</si>
  <si>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</si>
  <si>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</si>
  <si>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</si>
  <si>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</si>
  <si>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</si>
  <si>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</si>
  <si>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</si>
  <si>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</si>
  <si>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</si>
  <si>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</si>
  <si>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</si>
  <si>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</si>
  <si>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</si>
  <si>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</si>
  <si>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</si>
  <si>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</si>
  <si>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</si>
  <si>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</si>
  <si>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</si>
  <si>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</si>
  <si>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</si>
  <si>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</si>
  <si>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</si>
  <si>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</si>
  <si>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</si>
  <si>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</si>
  <si>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</si>
  <si>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</si>
  <si>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</si>
  <si>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</si>
  <si>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</si>
  <si>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</si>
  <si>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</si>
  <si>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</si>
  <si>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</si>
  <si>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</si>
  <si>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</si>
  <si>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</si>
  <si>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</si>
  <si>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</si>
  <si>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</si>
  <si>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</si>
  <si>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</si>
  <si>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</si>
  <si>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</si>
  <si>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</si>
  <si>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</si>
  <si>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</si>
  <si>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</si>
  <si>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</si>
  <si>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</si>
  <si>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</si>
  <si>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</si>
  <si>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</si>
  <si>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</si>
  <si>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</si>
  <si>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</si>
  <si>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</si>
  <si>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</si>
  <si>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</si>
  <si>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</si>
  <si>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</si>
  <si>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</si>
  <si>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</si>
  <si>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</si>
  <si>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</si>
  <si>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</si>
  <si>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</si>
  <si>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</si>
  <si>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</si>
  <si>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</si>
  <si>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</si>
  <si>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</si>
  <si>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</si>
  <si>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</si>
  <si>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</si>
  <si>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</si>
  <si>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</si>
  <si>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</si>
  <si>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</si>
  <si>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</si>
  <si>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</si>
  <si>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</si>
  <si>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</si>
  <si>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</si>
  <si>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</si>
  <si>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</si>
  <si>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</si>
  <si>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</si>
  <si>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</si>
  <si>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</si>
  <si>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</si>
  <si>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</si>
  <si>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</si>
  <si>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</si>
  <si>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</si>
  <si>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</si>
  <si>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</si>
  <si>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</si>
  <si>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</si>
  <si>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</si>
  <si>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</si>
  <si>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</si>
  <si>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</si>
  <si>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</si>
  <si>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</si>
  <si>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</si>
  <si>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</si>
  <si>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</si>
  <si>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</si>
  <si>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</si>
  <si>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</si>
  <si>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</si>
  <si>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</si>
  <si>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</si>
  <si>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</si>
  <si>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</si>
  <si>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</si>
  <si>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</si>
  <si>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</si>
  <si>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</si>
  <si>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</si>
  <si>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</si>
  <si>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</si>
  <si>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</si>
  <si>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</si>
  <si>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</si>
  <si>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</si>
  <si>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</si>
  <si>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</si>
  <si>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</si>
  <si>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</si>
  <si>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</si>
  <si>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</si>
  <si>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</si>
  <si>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</si>
  <si>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</si>
  <si>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</si>
  <si>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</si>
  <si>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</si>
  <si>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</si>
  <si>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</si>
  <si>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</si>
  <si>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</si>
  <si>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</si>
  <si>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</si>
  <si>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</si>
  <si>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</si>
  <si>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</si>
  <si>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</si>
  <si>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</si>
  <si>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</si>
  <si>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</si>
  <si>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</si>
  <si>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</si>
  <si>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</si>
  <si>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</si>
  <si>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</si>
  <si>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</si>
  <si>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</si>
  <si>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</si>
  <si>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</si>
  <si>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</si>
  <si>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</si>
  <si>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</si>
  <si>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</si>
  <si>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</si>
  <si>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</si>
  <si>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</si>
  <si>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</si>
  <si>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</si>
  <si>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</si>
  <si>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</si>
  <si>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</si>
  <si>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</si>
  <si>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</si>
  <si>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</si>
  <si>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</si>
  <si>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</si>
  <si>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</si>
  <si>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</si>
  <si>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</si>
  <si>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</si>
  <si>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</si>
  <si>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</si>
  <si>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</si>
  <si>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</si>
  <si>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</si>
  <si>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</si>
  <si>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</si>
  <si>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</si>
  <si>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</si>
  <si>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</si>
  <si>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</si>
  <si>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</si>
  <si>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</si>
  <si>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</si>
  <si>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</si>
  <si>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</si>
  <si>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</si>
  <si>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</si>
  <si>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</si>
  <si>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</si>
  <si>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</si>
  <si>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</si>
  <si>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</si>
  <si>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</si>
  <si>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</si>
  <si>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</si>
  <si>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</si>
  <si>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</si>
  <si>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</si>
  <si>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</si>
  <si>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</si>
  <si>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</si>
  <si>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</si>
  <si>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</si>
  <si>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</si>
  <si>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</si>
  <si>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</si>
  <si>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</si>
  <si>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</si>
  <si>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</si>
  <si>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</si>
  <si>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</si>
  <si>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</si>
  <si>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</si>
  <si>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</si>
  <si>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</si>
  <si>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</si>
  <si>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</si>
  <si>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</si>
  <si>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</si>
  <si>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</si>
  <si>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</si>
  <si>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</si>
  <si>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</si>
  <si>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</si>
  <si>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</si>
  <si>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</si>
  <si>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</si>
  <si>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</si>
  <si>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</si>
  <si>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</si>
  <si>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</si>
  <si>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</si>
  <si>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</si>
  <si>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</si>
  <si>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</si>
  <si>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</si>
  <si>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</si>
  <si>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</si>
  <si>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</si>
  <si>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</si>
  <si>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</si>
  <si>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</si>
  <si>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</si>
  <si>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</si>
  <si>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</si>
  <si>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</si>
  <si>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</si>
  <si>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</si>
  <si>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</si>
  <si>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</si>
  <si>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</si>
  <si>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</si>
  <si>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</si>
  <si>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</si>
  <si>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</si>
  <si>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</si>
  <si>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</si>
  <si>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</si>
  <si>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</si>
  <si>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</si>
  <si>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</si>
  <si>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</si>
  <si>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</si>
  <si>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</si>
  <si>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</si>
  <si>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</si>
  <si>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</si>
  <si>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</si>
  <si>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</si>
  <si>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</si>
  <si>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</si>
  <si>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</si>
  <si>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</si>
  <si>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</si>
  <si>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</si>
  <si>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</si>
  <si>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</si>
  <si>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</si>
  <si>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</si>
  <si>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</si>
  <si>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</si>
  <si>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</si>
  <si>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</si>
  <si>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</si>
  <si>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</si>
  <si>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</si>
  <si>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</si>
  <si>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</si>
  <si>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</si>
  <si>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</si>
  <si>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</si>
  <si>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</si>
  <si>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</si>
  <si>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</si>
  <si>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</si>
  <si>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</si>
  <si>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</si>
  <si>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</si>
  <si>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</si>
  <si>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</si>
  <si>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</si>
  <si>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</si>
  <si>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</si>
  <si>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</si>
  <si>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</si>
  <si>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</si>
  <si>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</si>
  <si>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</si>
  <si>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</si>
  <si>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</si>
  <si>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</si>
  <si>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</si>
  <si>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</si>
  <si>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</si>
  <si>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</si>
  <si>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</si>
  <si>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</si>
  <si>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</si>
  <si>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</si>
  <si>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</si>
  <si>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</si>
  <si>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</si>
  <si>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</si>
  <si>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</si>
  <si>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</si>
  <si>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</si>
  <si>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</si>
  <si>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</si>
  <si>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</si>
  <si>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</si>
  <si>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</si>
  <si>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</si>
  <si>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</si>
  <si>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</si>
  <si>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</si>
  <si>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</si>
  <si>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</si>
  <si>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</si>
  <si>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</si>
  <si>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</si>
  <si>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</si>
  <si>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</si>
  <si>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</si>
  <si>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</si>
  <si>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</si>
  <si>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</si>
  <si>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</si>
  <si>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</si>
  <si>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</si>
  <si>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</si>
  <si>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</si>
  <si>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</si>
  <si>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</si>
  <si>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</si>
  <si>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</si>
  <si>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</si>
  <si>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</si>
  <si>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</si>
  <si>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</si>
  <si>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</si>
  <si>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</si>
  <si>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</si>
  <si>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</si>
  <si>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</si>
  <si>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</si>
  <si>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</si>
  <si>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</si>
  <si>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</si>
  <si>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</si>
  <si>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</si>
  <si>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</si>
  <si>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</si>
  <si>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</si>
  <si>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</si>
  <si>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</si>
  <si>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</si>
  <si>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</si>
  <si>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</si>
  <si>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</si>
  <si>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</si>
  <si>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</si>
  <si>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</si>
  <si>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</si>
  <si>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</si>
  <si>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</si>
  <si>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</si>
  <si>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</si>
  <si>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</si>
  <si>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</si>
  <si>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</si>
  <si>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</si>
  <si>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</si>
  <si>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</si>
  <si>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</si>
  <si>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</si>
  <si>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</si>
  <si>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</si>
  <si>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</si>
  <si>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</si>
  <si>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</si>
  <si>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</si>
  <si>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</si>
  <si>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</si>
  <si>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</si>
  <si>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</si>
  <si>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</si>
  <si>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</si>
  <si>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</si>
  <si>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</si>
  <si>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</si>
  <si>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</si>
  <si>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</si>
  <si>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</si>
  <si>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</si>
  <si>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</si>
  <si>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</si>
  <si>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</si>
  <si>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</si>
  <si>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</si>
  <si>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</si>
  <si>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</si>
  <si>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</si>
  <si>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</si>
  <si>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</si>
  <si>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</si>
  <si>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</si>
  <si>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</si>
  <si>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</si>
  <si>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</si>
  <si>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</si>
  <si>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</si>
  <si>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</si>
  <si>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</si>
  <si>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</si>
  <si>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</si>
  <si>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</si>
  <si>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</si>
  <si>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</si>
  <si>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</si>
  <si>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</si>
  <si>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</si>
  <si>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</si>
  <si>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</si>
  <si>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</si>
  <si>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</si>
  <si>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</si>
  <si>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</si>
  <si>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</si>
  <si>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</si>
  <si>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</si>
  <si>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</si>
  <si>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</si>
  <si>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</si>
  <si>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</si>
  <si>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</si>
  <si>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</si>
  <si>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</si>
  <si>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</si>
  <si>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</si>
  <si>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</si>
  <si>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</si>
  <si>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</si>
  <si>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</si>
  <si>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</si>
  <si>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</si>
  <si>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</si>
  <si>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</si>
  <si>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</si>
  <si>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</si>
  <si>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</si>
  <si>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</si>
  <si>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</si>
  <si>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</si>
  <si>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</si>
  <si>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</si>
  <si>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</si>
  <si>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</si>
  <si>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</si>
  <si>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</si>
  <si>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</si>
  <si>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</si>
  <si>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</si>
  <si>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</si>
  <si>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</si>
  <si>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</si>
  <si>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</si>
  <si>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</si>
  <si>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</si>
  <si>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</si>
  <si>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</si>
  <si>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</si>
  <si>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</si>
  <si>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</si>
  <si>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</si>
  <si>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</si>
  <si>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</si>
  <si>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</si>
  <si>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</si>
  <si>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</si>
  <si>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</si>
  <si>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</si>
  <si>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</si>
  <si>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</si>
  <si>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</si>
  <si>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</si>
  <si>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</si>
  <si>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</si>
  <si>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</si>
  <si>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</si>
  <si>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</si>
  <si>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</si>
  <si>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</si>
  <si>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</si>
  <si>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</si>
  <si>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</si>
  <si>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</si>
  <si>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</si>
  <si>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</si>
  <si>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</si>
  <si>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</si>
  <si>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</si>
  <si>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</si>
  <si>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</si>
  <si>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</si>
  <si>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</si>
  <si>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</si>
  <si>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</si>
  <si>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</si>
  <si>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</si>
  <si>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</si>
  <si>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</si>
  <si>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</si>
  <si>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</si>
  <si>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</si>
  <si>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</si>
  <si>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</si>
  <si>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</si>
  <si>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</si>
  <si>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</si>
  <si>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</si>
  <si>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</si>
  <si>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</si>
  <si>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</si>
  <si>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</si>
  <si>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</si>
  <si>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</si>
  <si>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</si>
  <si>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</si>
  <si>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</si>
  <si>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</si>
  <si>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</si>
  <si>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</si>
  <si>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</si>
  <si>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</si>
  <si>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</si>
  <si>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</si>
  <si>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</si>
  <si>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</si>
  <si>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</si>
  <si>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</si>
  <si>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</si>
  <si>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</si>
  <si>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</si>
  <si>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</si>
  <si>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</si>
  <si>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</si>
  <si>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</si>
  <si>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</si>
  <si>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</si>
  <si>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</si>
  <si>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</si>
  <si>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</si>
  <si>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</si>
  <si>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</si>
  <si>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</si>
  <si>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</si>
  <si>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</si>
  <si>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</si>
  <si>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</si>
  <si>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</si>
  <si>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</si>
  <si>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</si>
  <si>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</si>
  <si>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</si>
  <si>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</si>
  <si>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</si>
  <si>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</si>
  <si>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</si>
  <si>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</si>
  <si>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</si>
  <si>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</si>
  <si>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</si>
  <si>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</si>
  <si>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</si>
  <si>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</si>
  <si>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</si>
  <si>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</si>
  <si>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</si>
  <si>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</si>
  <si>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</si>
  <si>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</si>
  <si>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</si>
  <si>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</si>
  <si>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</si>
  <si>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</si>
  <si>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</si>
  <si>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</si>
  <si>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</si>
  <si>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</si>
  <si>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</si>
  <si>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</si>
  <si>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</si>
  <si>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</si>
  <si>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</si>
  <si>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</si>
  <si>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</si>
  <si>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</si>
  <si>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</si>
  <si>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</si>
  <si>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</si>
  <si>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</si>
  <si>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</si>
  <si>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</si>
  <si>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</si>
  <si>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</si>
  <si>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</si>
  <si>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</si>
  <si>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</si>
  <si>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</si>
  <si>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</si>
  <si>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</si>
  <si>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</si>
  <si>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</si>
  <si>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</si>
  <si>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</si>
  <si>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</si>
  <si>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</si>
  <si>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</si>
  <si>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</si>
  <si>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</si>
  <si>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</si>
  <si>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</si>
  <si>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</si>
  <si>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</si>
  <si>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</si>
  <si>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</si>
  <si>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</si>
  <si>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</si>
  <si>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</si>
  <si>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</si>
  <si>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</si>
  <si>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</si>
  <si>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</si>
  <si>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</si>
  <si>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</si>
  <si>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</si>
  <si>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</si>
  <si>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</si>
  <si>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</si>
  <si>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</si>
  <si>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</si>
  <si>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</si>
  <si>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</si>
  <si>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</si>
  <si>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</si>
  <si>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</si>
  <si>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</si>
  <si>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</si>
  <si>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</si>
  <si>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</si>
  <si>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</si>
  <si>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</si>
  <si>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</si>
  <si>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</si>
  <si>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</si>
  <si>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</si>
  <si>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</si>
  <si>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</si>
  <si>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</si>
  <si>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</si>
  <si>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</si>
  <si>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</si>
  <si>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</si>
  <si>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</si>
  <si>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</si>
  <si>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</si>
  <si>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11/8/2016</t>
  </si>
  <si>
    <t>6/12/2016</t>
  </si>
  <si>
    <t>10/11/2015</t>
  </si>
  <si>
    <t>6/9/2014</t>
  </si>
  <si>
    <t>4/15/2017</t>
  </si>
  <si>
    <t>12/5/2016</t>
  </si>
  <si>
    <t>11/22/2015</t>
  </si>
  <si>
    <t>11/11/2014</t>
  </si>
  <si>
    <t>5/13/2014</t>
  </si>
  <si>
    <t>8/27/2014</t>
  </si>
  <si>
    <t>12/9/2016</t>
  </si>
  <si>
    <t>7/16/2017</t>
  </si>
  <si>
    <t>9/25/2015</t>
  </si>
  <si>
    <t>1/16/2016</t>
  </si>
  <si>
    <t>9/17/2015</t>
  </si>
  <si>
    <t>10/19/2017</t>
  </si>
  <si>
    <t>12/8/2016</t>
  </si>
  <si>
    <t>12/27/2015</t>
  </si>
  <si>
    <t>9/10/2017</t>
  </si>
  <si>
    <t>7/17/2016</t>
  </si>
  <si>
    <t>9/19/2017</t>
  </si>
  <si>
    <t>3/11/2016</t>
  </si>
  <si>
    <t>10/20/2014</t>
  </si>
  <si>
    <t>6/20/2016</t>
  </si>
  <si>
    <t>4/18/2015</t>
  </si>
  <si>
    <t>12/11/2016</t>
  </si>
  <si>
    <t>6/17/2016</t>
  </si>
  <si>
    <t>11/24/2015</t>
  </si>
  <si>
    <t>4/30/2015</t>
  </si>
  <si>
    <t>12/5/2014</t>
  </si>
  <si>
    <t>6/4/2016</t>
  </si>
  <si>
    <t>9/18/2016</t>
  </si>
  <si>
    <t>9/14/2017</t>
  </si>
  <si>
    <t>4/26/2015</t>
  </si>
  <si>
    <t>12/9/2017</t>
  </si>
  <si>
    <t>11/26/2014</t>
  </si>
  <si>
    <t>10/12/2014</t>
  </si>
  <si>
    <t>9/3/2015</t>
  </si>
  <si>
    <t>11/13/2017</t>
  </si>
  <si>
    <t>5/28/2017</t>
  </si>
  <si>
    <t>10/26/2017</t>
  </si>
  <si>
    <t>4/5/2016</t>
  </si>
  <si>
    <t>9/17/2016</t>
  </si>
  <si>
    <t>1/31/2015</t>
  </si>
  <si>
    <t>11/6/2017</t>
  </si>
  <si>
    <t>11/9/2017</t>
  </si>
  <si>
    <t>6/17/2017</t>
  </si>
  <si>
    <t>9/6/2016</t>
  </si>
  <si>
    <t>8/29/2016</t>
  </si>
  <si>
    <t>12/1/2016</t>
  </si>
  <si>
    <t>11/13/2015</t>
  </si>
  <si>
    <t>11/23/2017</t>
  </si>
  <si>
    <t>10/15/2015</t>
  </si>
  <si>
    <t>12/25/2017</t>
  </si>
  <si>
    <t>11/3/2016</t>
  </si>
  <si>
    <t>8/25/2014</t>
  </si>
  <si>
    <t>3/2/2015</t>
  </si>
  <si>
    <t>4/5/2015</t>
  </si>
  <si>
    <t>12/26/2014</t>
  </si>
  <si>
    <t>9/20/2014</t>
  </si>
  <si>
    <t>11/5/2017</t>
  </si>
  <si>
    <t>11/6/2016</t>
  </si>
  <si>
    <t>2/2/2017</t>
  </si>
  <si>
    <t>10/13/2016</t>
  </si>
  <si>
    <t>9/5/2016</t>
  </si>
  <si>
    <t>9/18/2017</t>
  </si>
  <si>
    <t>12/22/2017</t>
  </si>
  <si>
    <t>9/7/2015</t>
  </si>
  <si>
    <t>10/22/2014</t>
  </si>
  <si>
    <t>3/13/2016</t>
  </si>
  <si>
    <t>5/31/2015</t>
  </si>
  <si>
    <t>5/28/2015</t>
  </si>
  <si>
    <t>3/1/2014</t>
  </si>
  <si>
    <t>11/20/2016</t>
  </si>
  <si>
    <t>5/11/2016</t>
  </si>
  <si>
    <t>12/28/2015</t>
  </si>
  <si>
    <t>11/16/2016</t>
  </si>
  <si>
    <t>11/7/2016</t>
  </si>
  <si>
    <t>9/8/2014</t>
  </si>
  <si>
    <t>8/5/2014</t>
  </si>
  <si>
    <t>9/14/2014</t>
  </si>
  <si>
    <t>4/21/2017</t>
  </si>
  <si>
    <t>11/21/2015</t>
  </si>
  <si>
    <t>12/15/2015</t>
  </si>
  <si>
    <t>11/19/2014</t>
  </si>
  <si>
    <t>11/28/2016</t>
  </si>
  <si>
    <t>8/26/2014</t>
  </si>
  <si>
    <t>7/16/2016</t>
  </si>
  <si>
    <t>10/12/2015</t>
  </si>
  <si>
    <t>10/31/2015</t>
  </si>
  <si>
    <t>3/21/2014</t>
  </si>
  <si>
    <t>7/6/2017</t>
  </si>
  <si>
    <t>6/24/2017</t>
  </si>
  <si>
    <t>8/3/2014</t>
  </si>
  <si>
    <t>12/17/2017</t>
  </si>
  <si>
    <t>6/3/2017</t>
  </si>
  <si>
    <t>12/1/2017</t>
  </si>
  <si>
    <t>2/9/2015</t>
  </si>
  <si>
    <t>1/2/2015</t>
  </si>
  <si>
    <t>10/28/2016</t>
  </si>
  <si>
    <t>12/24/2015</t>
  </si>
  <si>
    <t>8/9/2015</t>
  </si>
  <si>
    <t>2/28/2015</t>
  </si>
  <si>
    <t>9/13/2014</t>
  </si>
  <si>
    <t>4/7/2017</t>
  </si>
  <si>
    <t>11/12/2017</t>
  </si>
  <si>
    <t>6/1/2014</t>
  </si>
  <si>
    <t>12/10/2016</t>
  </si>
  <si>
    <t>9/11/2016</t>
  </si>
  <si>
    <t>11/28/2015</t>
  </si>
  <si>
    <t>6/8/2017</t>
  </si>
  <si>
    <t>9/19/2014</t>
  </si>
  <si>
    <t>6/6/2016</t>
  </si>
  <si>
    <t>11/10/2015</t>
  </si>
  <si>
    <t>6/16/2017</t>
  </si>
  <si>
    <t>1/22/2016</t>
  </si>
  <si>
    <t>12/28/2017</t>
  </si>
  <si>
    <t>7/30/2015</t>
  </si>
  <si>
    <t>9/16/2017</t>
  </si>
  <si>
    <t>10/13/2017</t>
  </si>
  <si>
    <t>9/26/2015</t>
  </si>
  <si>
    <t>11/2/2015</t>
  </si>
  <si>
    <t>12/18/2016</t>
  </si>
  <si>
    <t>11/19/2017</t>
  </si>
  <si>
    <t>5/4/2015</t>
  </si>
  <si>
    <t>12/30/2014</t>
  </si>
  <si>
    <t>9/12/2016</t>
  </si>
  <si>
    <t>9/27/2014</t>
  </si>
  <si>
    <t>8/9/2014</t>
  </si>
  <si>
    <t>12/28/2014</t>
  </si>
  <si>
    <t>11/4/2014</t>
  </si>
  <si>
    <t>4/23/2016</t>
  </si>
  <si>
    <t>11/3/2017</t>
  </si>
  <si>
    <t>8/30/2016</t>
  </si>
  <si>
    <t>4/25/2016</t>
  </si>
  <si>
    <t>9/1/2015</t>
  </si>
  <si>
    <t>7/12/2014</t>
  </si>
  <si>
    <t>6/22/2015</t>
  </si>
  <si>
    <t>4/13/2014</t>
  </si>
  <si>
    <t>12/20/2015</t>
  </si>
  <si>
    <t>6/15/2017</t>
  </si>
  <si>
    <t>7/8/2017</t>
  </si>
  <si>
    <t>9/1/2016</t>
  </si>
  <si>
    <t>4/8/2016</t>
  </si>
  <si>
    <t>3/8/2017</t>
  </si>
  <si>
    <t>9/25/2017</t>
  </si>
  <si>
    <t>9/24/2014</t>
  </si>
  <si>
    <t>10/21/2016</t>
  </si>
  <si>
    <t>5/29/2017</t>
  </si>
  <si>
    <t>7/23/2014</t>
  </si>
  <si>
    <t>9/28/2016</t>
  </si>
  <si>
    <t>8/27/2017</t>
  </si>
  <si>
    <t>4/28/2015</t>
  </si>
  <si>
    <t>6/26/2015</t>
  </si>
  <si>
    <t>11/27/2015</t>
  </si>
  <si>
    <t>12/3/2015</t>
  </si>
  <si>
    <t>11/24/2014</t>
  </si>
  <si>
    <t>12/11/2017</t>
  </si>
  <si>
    <t>9/21/2014</t>
  </si>
  <si>
    <t>6/7/2014</t>
  </si>
  <si>
    <t>6/30/2017</t>
  </si>
  <si>
    <t>10/17/2017</t>
  </si>
  <si>
    <t>9/8/2016</t>
  </si>
  <si>
    <t>12/24/2014</t>
  </si>
  <si>
    <t>4/16/2014</t>
  </si>
  <si>
    <t>12/24/2017</t>
  </si>
  <si>
    <t>12/8/2017</t>
  </si>
  <si>
    <t>4/14/2016</t>
  </si>
  <si>
    <t>3/4/2017</t>
  </si>
  <si>
    <t>6/22/2014</t>
  </si>
  <si>
    <t>8/21/2017</t>
  </si>
  <si>
    <t>9/12/2014</t>
  </si>
  <si>
    <t>10/1/2017</t>
  </si>
  <si>
    <t>4/15/2016</t>
  </si>
  <si>
    <t>12/19/2014</t>
  </si>
  <si>
    <t>9/15/2017</t>
  </si>
  <si>
    <t>1/20/2017</t>
  </si>
  <si>
    <t>3/20/2017</t>
  </si>
  <si>
    <t>4/1/2016</t>
  </si>
  <si>
    <t>10/20/2017</t>
  </si>
  <si>
    <t>12/13/2016</t>
  </si>
  <si>
    <t>2/12/2014</t>
  </si>
  <si>
    <t>9/26/2016</t>
  </si>
  <si>
    <t>4/22/2016</t>
  </si>
  <si>
    <t>1/17/2015</t>
  </si>
  <si>
    <t>3/31/2017</t>
  </si>
  <si>
    <t>12/16/2016</t>
  </si>
  <si>
    <t>11/9/2014</t>
  </si>
  <si>
    <t>7/12/2016</t>
  </si>
  <si>
    <t>10/27/2016</t>
  </si>
  <si>
    <t>6/26/2016</t>
  </si>
  <si>
    <t>10/6/2014</t>
  </si>
  <si>
    <t>7/22/2014</t>
  </si>
  <si>
    <t>6/10/2017</t>
  </si>
  <si>
    <t>10/29/2014</t>
  </si>
  <si>
    <t>5/9/2016</t>
  </si>
  <si>
    <t>3/18/2016</t>
  </si>
  <si>
    <t>7/25/2016</t>
  </si>
  <si>
    <t>5/30/2016</t>
  </si>
  <si>
    <t>3/16/2015</t>
  </si>
  <si>
    <t>11/26/2017</t>
  </si>
  <si>
    <t>10/20/2016</t>
  </si>
  <si>
    <t>12/21/2017</t>
  </si>
  <si>
    <t>1/22/2017</t>
  </si>
  <si>
    <t>3/22/2015</t>
  </si>
  <si>
    <t>1/23/2017</t>
  </si>
  <si>
    <t>5/21/2016</t>
  </si>
  <si>
    <t>12/26/2015</t>
  </si>
  <si>
    <t>10/21/2017</t>
  </si>
  <si>
    <t>11/7/2015</t>
  </si>
  <si>
    <t>9/7/2017</t>
  </si>
  <si>
    <t>5/29/2016</t>
  </si>
  <si>
    <t>7/10/2016</t>
  </si>
  <si>
    <t>9/3/2017</t>
  </si>
  <si>
    <t>12/7/2015</t>
  </si>
  <si>
    <t>2/1/2014</t>
  </si>
  <si>
    <t>7/14/2016</t>
  </si>
  <si>
    <t>12/18/2015</t>
  </si>
  <si>
    <t>5/11/2014</t>
  </si>
  <si>
    <t>11/15/2015</t>
  </si>
  <si>
    <t>9/11/2017</t>
  </si>
  <si>
    <t>11/24/2017</t>
  </si>
  <si>
    <t>6/29/2017</t>
  </si>
  <si>
    <t>3/3/2014</t>
  </si>
  <si>
    <t>6/10/2016</t>
  </si>
  <si>
    <t>11/20/2017</t>
  </si>
  <si>
    <t>12/7/2017</t>
  </si>
  <si>
    <t>9/18/2015</t>
  </si>
  <si>
    <t>7/20/2017</t>
  </si>
  <si>
    <t>9/10/2015</t>
  </si>
  <si>
    <t>7/3/2015</t>
  </si>
  <si>
    <t>3/20/2016</t>
  </si>
  <si>
    <t>1/9/2014</t>
  </si>
  <si>
    <t>8/8/2014</t>
  </si>
  <si>
    <t>3/15/2014</t>
  </si>
  <si>
    <t>5/23/2014</t>
  </si>
  <si>
    <t>4/28/2016</t>
  </si>
  <si>
    <t>11/14/2017</t>
  </si>
  <si>
    <t>8/18/2017</t>
  </si>
  <si>
    <t>11/29/2015</t>
  </si>
  <si>
    <t>5/19/2017</t>
  </si>
  <si>
    <t>9/24/2017</t>
  </si>
  <si>
    <t>10/4/2015</t>
  </si>
  <si>
    <t>8/15/2016</t>
  </si>
  <si>
    <t>5/20/2016</t>
  </si>
  <si>
    <t>7/30/2017</t>
  </si>
  <si>
    <t>7/21/2017</t>
  </si>
  <si>
    <t>12/30/2017</t>
  </si>
  <si>
    <t>10/23/2016</t>
  </si>
  <si>
    <t>6/19/2017</t>
  </si>
  <si>
    <t>8/22/2016</t>
  </si>
  <si>
    <t>9/19/2016</t>
  </si>
  <si>
    <t>8/24/2015</t>
  </si>
  <si>
    <t>3/26/2016</t>
  </si>
  <si>
    <t>11/4/2016</t>
  </si>
  <si>
    <t>6/9/2017</t>
  </si>
  <si>
    <t>12/5/2017</t>
  </si>
  <si>
    <t>3/18/2017</t>
  </si>
  <si>
    <t>11/19/2016</t>
  </si>
  <si>
    <t>11/4/2017</t>
  </si>
  <si>
    <t>7/5/2014</t>
  </si>
  <si>
    <t>6/21/2014</t>
  </si>
  <si>
    <t>3/28/2015</t>
  </si>
  <si>
    <t>5/14/2015</t>
  </si>
  <si>
    <t>9/2/2017</t>
  </si>
  <si>
    <t>4/9/2015</t>
  </si>
  <si>
    <t>12/2/2014</t>
  </si>
  <si>
    <t>4/5/2014</t>
  </si>
  <si>
    <t>7/1/2014</t>
  </si>
  <si>
    <t>1/11/2014</t>
  </si>
  <si>
    <t>6/2/2014</t>
  </si>
  <si>
    <t>2/13/2016</t>
  </si>
  <si>
    <t>12/15/2016</t>
  </si>
  <si>
    <t>10/7/2014</t>
  </si>
  <si>
    <t>7/7/2016</t>
  </si>
  <si>
    <t>12/3/2016</t>
  </si>
  <si>
    <t>1/21/2017</t>
  </si>
  <si>
    <t>1/4/2014</t>
  </si>
  <si>
    <t>8/27/2016</t>
  </si>
  <si>
    <t>5/27/2014</t>
  </si>
  <si>
    <t>10/2/2017</t>
  </si>
  <si>
    <t>4/7/2016</t>
  </si>
  <si>
    <t>12/29/2014</t>
  </si>
  <si>
    <t>7/23/2017</t>
  </si>
  <si>
    <t>8/31/2015</t>
  </si>
  <si>
    <t>2/8/2015</t>
  </si>
  <si>
    <t>1/13/2014</t>
  </si>
  <si>
    <t>5/14/2014</t>
  </si>
  <si>
    <t>5/19/2016</t>
  </si>
  <si>
    <t>1/30/2017</t>
  </si>
  <si>
    <t>6/29/2014</t>
  </si>
  <si>
    <t>8/21/2015</t>
  </si>
  <si>
    <t>10/3/2015</t>
  </si>
  <si>
    <t>5/23/2015</t>
  </si>
  <si>
    <t>3/17/2017</t>
  </si>
  <si>
    <t>12/12/2015</t>
  </si>
  <si>
    <t>9/21/2017</t>
  </si>
  <si>
    <t>2/20/2017</t>
  </si>
  <si>
    <t>8/18/2016</t>
  </si>
  <si>
    <t>3/12/2016</t>
  </si>
  <si>
    <t>4/22/2017</t>
  </si>
  <si>
    <t>11/1/2014</t>
  </si>
  <si>
    <t>2/3/2015</t>
  </si>
  <si>
    <t>10/13/2014</t>
  </si>
  <si>
    <t>5/14/2017</t>
  </si>
  <si>
    <t>3/20/2015</t>
  </si>
  <si>
    <t>9/15/2016</t>
  </si>
  <si>
    <t>6/28/2014</t>
  </si>
  <si>
    <t>6/20/2017</t>
  </si>
  <si>
    <t>5/9/2014</t>
  </si>
  <si>
    <t>7/23/2016</t>
  </si>
  <si>
    <t>3/7/2016</t>
  </si>
  <si>
    <t>11/20/2015</t>
  </si>
  <si>
    <t>10/13/2015</t>
  </si>
  <si>
    <t>1/1/2017</t>
  </si>
  <si>
    <t>2/7/2014</t>
  </si>
  <si>
    <t>5/28/2016</t>
  </si>
  <si>
    <t>2/19/2016</t>
  </si>
  <si>
    <t>4/10/2017</t>
  </si>
  <si>
    <t>1/5/2016</t>
  </si>
  <si>
    <t>1/10/2014</t>
  </si>
  <si>
    <t>9/29/2016</t>
  </si>
  <si>
    <t>4/6/2014</t>
  </si>
  <si>
    <t>9/3/2016</t>
  </si>
  <si>
    <t>10/19/2015</t>
  </si>
  <si>
    <t>12/10/2014</t>
  </si>
  <si>
    <t>8/25/2017</t>
  </si>
  <si>
    <t>1/17/2016</t>
  </si>
  <si>
    <t>9/17/2014</t>
  </si>
  <si>
    <t>11/30/2017</t>
  </si>
  <si>
    <t>10/9/2015</t>
  </si>
  <si>
    <t>12/23/2017</t>
  </si>
  <si>
    <t>10/22/2016</t>
  </si>
  <si>
    <t>4/29/2014</t>
  </si>
  <si>
    <t>4/25/2015</t>
  </si>
  <si>
    <t>6/26/2017</t>
  </si>
  <si>
    <t>10/14/2017</t>
  </si>
  <si>
    <t>12/9/2014</t>
  </si>
  <si>
    <t>11/10/2016</t>
  </si>
  <si>
    <t>10/3/2016</t>
  </si>
  <si>
    <t>9/9/2014</t>
  </si>
  <si>
    <t>10/29/2017</t>
  </si>
  <si>
    <t>4/10/2016</t>
  </si>
  <si>
    <t>11/11/2017</t>
  </si>
  <si>
    <t>11/27/2017</t>
  </si>
  <si>
    <t>6/15/2014</t>
  </si>
  <si>
    <t>3/5/2016</t>
  </si>
  <si>
    <t>4/11/2015</t>
  </si>
  <si>
    <t>10/5/2015</t>
  </si>
  <si>
    <t>4/14/2017</t>
  </si>
  <si>
    <t>12/13/2015</t>
  </si>
  <si>
    <t>6/19/2016</t>
  </si>
  <si>
    <t>5/29/2015</t>
  </si>
  <si>
    <t>7/26/2015</t>
  </si>
  <si>
    <t>11/28/2017</t>
  </si>
  <si>
    <t>4/3/2017</t>
  </si>
  <si>
    <t>5/15/2017</t>
  </si>
  <si>
    <t>9/22/2015</t>
  </si>
  <si>
    <t>9/22/2014</t>
  </si>
  <si>
    <t>4/9/2017</t>
  </si>
  <si>
    <t>1/16/2014</t>
  </si>
  <si>
    <t>10/5/2017</t>
  </si>
  <si>
    <t>7/9/2017</t>
  </si>
  <si>
    <t>1/7/2017</t>
  </si>
  <si>
    <t>12/9/2015</t>
  </si>
  <si>
    <t>9/29/2017</t>
  </si>
  <si>
    <t>3/10/2015</t>
  </si>
  <si>
    <t>5/21/2017</t>
  </si>
  <si>
    <t>3/29/2015</t>
  </si>
  <si>
    <t>9/9/2016</t>
  </si>
  <si>
    <t>8/26/2016</t>
  </si>
  <si>
    <t>5/21/2014</t>
  </si>
  <si>
    <t>10/28/2015</t>
  </si>
  <si>
    <t>11/13/2016</t>
  </si>
  <si>
    <t>7/31/2015</t>
  </si>
  <si>
    <t>8/27/2015</t>
  </si>
  <si>
    <t>11/6/2015</t>
  </si>
  <si>
    <t>12/26/2017</t>
  </si>
  <si>
    <t>8/1/2017</t>
  </si>
  <si>
    <t>12/21/2015</t>
  </si>
  <si>
    <t>7/6/2015</t>
  </si>
  <si>
    <t>4/27/2015</t>
  </si>
  <si>
    <t>6/16/2015</t>
  </si>
  <si>
    <t>1/11/2016</t>
  </si>
  <si>
    <t>7/11/2014</t>
  </si>
  <si>
    <t>6/13/2015</t>
  </si>
  <si>
    <t>10/12/2017</t>
  </si>
  <si>
    <t>3/8/2016</t>
  </si>
  <si>
    <t>4/4/2015</t>
  </si>
  <si>
    <t>12/10/2017</t>
  </si>
  <si>
    <t>11/24/2016</t>
  </si>
  <si>
    <t>3/23/2015</t>
  </si>
  <si>
    <t>4/16/2015</t>
  </si>
  <si>
    <t>10/1/2016</t>
  </si>
  <si>
    <t>9/28/2017</t>
  </si>
  <si>
    <t>7/25/2015</t>
  </si>
  <si>
    <t>11/12/2016</t>
  </si>
  <si>
    <t>9/23/2017</t>
  </si>
  <si>
    <t>3/1/2016</t>
  </si>
  <si>
    <t>8/12/2016</t>
  </si>
  <si>
    <t>6/4/2017</t>
  </si>
  <si>
    <t>12/6/2015</t>
  </si>
  <si>
    <t>6/25/2014</t>
  </si>
  <si>
    <t>6/14/2016</t>
  </si>
  <si>
    <t>12/18/2017</t>
  </si>
  <si>
    <t>7/22/2016</t>
  </si>
  <si>
    <t>9/4/2015</t>
  </si>
  <si>
    <t>1/20/2014</t>
  </si>
  <si>
    <t>4/12/2016</t>
  </si>
  <si>
    <t>12/6/2016</t>
  </si>
  <si>
    <t>6/5/2016</t>
  </si>
  <si>
    <t>9/29/2014</t>
  </si>
  <si>
    <t>5/8/2015</t>
  </si>
  <si>
    <t>12/31/2016</t>
  </si>
  <si>
    <t>12/20/2014</t>
  </si>
  <si>
    <t>7/2/2016</t>
  </si>
  <si>
    <t>9/1/2014</t>
  </si>
  <si>
    <t>5/4/2014</t>
  </si>
  <si>
    <t>3/10/2014</t>
  </si>
  <si>
    <t>4/21/2014</t>
  </si>
  <si>
    <t>10/22/2015</t>
  </si>
  <si>
    <t>8/22/2015</t>
  </si>
  <si>
    <t>12/27/2014</t>
  </si>
  <si>
    <t>4/24/2016</t>
  </si>
  <si>
    <t>1/14/2017</t>
  </si>
  <si>
    <t>2/26/2017</t>
  </si>
  <si>
    <t>9/15/2015</t>
  </si>
  <si>
    <t>7/18/2016</t>
  </si>
  <si>
    <t>9/9/2017</t>
  </si>
  <si>
    <t>12/4/2016</t>
  </si>
  <si>
    <t>8/11/2014</t>
  </si>
  <si>
    <t>2/15/2016</t>
  </si>
  <si>
    <t>12/12/2014</t>
  </si>
  <si>
    <t>7/4/2015</t>
  </si>
  <si>
    <t>3/10/2017</t>
  </si>
  <si>
    <t>12/24/2016</t>
  </si>
  <si>
    <t>10/23/2017</t>
  </si>
  <si>
    <t>7/7/2017</t>
  </si>
  <si>
    <t>4/21/2016</t>
  </si>
  <si>
    <t>5/26/2016</t>
  </si>
  <si>
    <t>5/2/2016</t>
  </si>
  <si>
    <t>11/22/2016</t>
  </si>
  <si>
    <t>5/25/2015</t>
  </si>
  <si>
    <t>12/23/2016</t>
  </si>
  <si>
    <t>9/19/2015</t>
  </si>
  <si>
    <t>7/3/2017</t>
  </si>
  <si>
    <t>9/24/2016</t>
  </si>
  <si>
    <t>2/3/2017</t>
  </si>
  <si>
    <t>3/3/2017</t>
  </si>
  <si>
    <t>10/9/2017</t>
  </si>
  <si>
    <t>9/28/2014</t>
  </si>
  <si>
    <t>6/14/2015</t>
  </si>
  <si>
    <t>3/30/2016</t>
  </si>
  <si>
    <t>10/15/2017</t>
  </si>
  <si>
    <t>5/23/2016</t>
  </si>
  <si>
    <t>6/2/2017</t>
  </si>
  <si>
    <t>2/16/2014</t>
  </si>
  <si>
    <t>5/6/2014</t>
  </si>
  <si>
    <t>5/16/2016</t>
  </si>
  <si>
    <t>4/2/2017</t>
  </si>
  <si>
    <t>1/2/2017</t>
  </si>
  <si>
    <t>3/17/2014</t>
  </si>
  <si>
    <t>10/3/2014</t>
  </si>
  <si>
    <t>3/28/2016</t>
  </si>
  <si>
    <t>5/4/2017</t>
  </si>
  <si>
    <t>5/5/2016</t>
  </si>
  <si>
    <t>4/26/2017</t>
  </si>
  <si>
    <t>9/26/2014</t>
  </si>
  <si>
    <t>11/10/2017</t>
  </si>
  <si>
    <t>3/7/2017</t>
  </si>
  <si>
    <t>4/1/2014</t>
  </si>
  <si>
    <t>9/14/2015</t>
  </si>
  <si>
    <t>8/4/2014</t>
  </si>
  <si>
    <t>2/5/2016</t>
  </si>
  <si>
    <t>11/1/2016</t>
  </si>
  <si>
    <t>4/19/2016</t>
  </si>
  <si>
    <t>9/2/2016</t>
  </si>
  <si>
    <t>9/25/2016</t>
  </si>
  <si>
    <t>7/9/2016</t>
  </si>
  <si>
    <t>6/30/2014</t>
  </si>
  <si>
    <t>1/28/2017</t>
  </si>
  <si>
    <t>9/21/2015</t>
  </si>
  <si>
    <t>12/26/2016</t>
  </si>
  <si>
    <t>4/12/2017</t>
  </si>
  <si>
    <t>12/19/2017</t>
  </si>
  <si>
    <t>8/5/2017</t>
  </si>
  <si>
    <t>10/1/2015</t>
  </si>
  <si>
    <t>6/13/2017</t>
  </si>
  <si>
    <t>4/23/2014</t>
  </si>
  <si>
    <t>5/1/2015</t>
  </si>
  <si>
    <t>7/19/2015</t>
  </si>
  <si>
    <t>11/26/2016</t>
  </si>
  <si>
    <t>6/12/2017</t>
  </si>
  <si>
    <t>8/17/2015</t>
  </si>
  <si>
    <t>12/1/2015</t>
  </si>
  <si>
    <t>5/16/2015</t>
  </si>
  <si>
    <t>9/24/2015</t>
  </si>
  <si>
    <t>7/11/2017</t>
  </si>
  <si>
    <t>3/19/2017</t>
  </si>
  <si>
    <t>12/2/2016</t>
  </si>
  <si>
    <t>10/14/2016</t>
  </si>
  <si>
    <t>11/27/2014</t>
  </si>
  <si>
    <t>11/3/2015</t>
  </si>
  <si>
    <t>11/29/2014</t>
  </si>
  <si>
    <t>4/30/2017</t>
  </si>
  <si>
    <t>10/30/2017</t>
  </si>
  <si>
    <t>12/17/2014</t>
  </si>
  <si>
    <t>9/4/2017</t>
  </si>
  <si>
    <t>10/17/2016</t>
  </si>
  <si>
    <t>8/1/2015</t>
  </si>
  <si>
    <t>9/12/2017</t>
  </si>
  <si>
    <t>2/3/2014</t>
  </si>
  <si>
    <t>2/11/2017</t>
  </si>
  <si>
    <t>4/16/2017</t>
  </si>
  <si>
    <t>3/26/2015</t>
  </si>
  <si>
    <t>8/31/2017</t>
  </si>
  <si>
    <t>2/10/2017</t>
  </si>
  <si>
    <t>10/29/2016</t>
  </si>
  <si>
    <t>3/11/2014</t>
  </si>
  <si>
    <t>2/4/2014</t>
  </si>
  <si>
    <t>12/31/2014</t>
  </si>
  <si>
    <t>11/23/2015</t>
  </si>
  <si>
    <t>7/6/2014</t>
  </si>
  <si>
    <t>5/3/2014</t>
  </si>
  <si>
    <t>10/16/2017</t>
  </si>
  <si>
    <t>2/6/2015</t>
  </si>
  <si>
    <t>4/9/2016</t>
  </si>
  <si>
    <t>4/4/2014</t>
  </si>
  <si>
    <t>9/5/2017</t>
  </si>
  <si>
    <t>11/9/2015</t>
  </si>
  <si>
    <t>3/4/2014</t>
  </si>
  <si>
    <t>3/19/2015</t>
  </si>
  <si>
    <t>6/11/2017</t>
  </si>
  <si>
    <t>11/23/2014</t>
  </si>
  <si>
    <t>12/15/2014</t>
  </si>
  <si>
    <t>2/27/2016</t>
  </si>
  <si>
    <t>5/12/2016</t>
  </si>
  <si>
    <t>6/23/2015</t>
  </si>
  <si>
    <t>10/19/2014</t>
  </si>
  <si>
    <t>3/24/2015</t>
  </si>
  <si>
    <t>5/8/2017</t>
  </si>
  <si>
    <t>5/8/2016</t>
  </si>
  <si>
    <t>5/26/2014</t>
  </si>
  <si>
    <t>3/15/2016</t>
  </si>
  <si>
    <t>8/10/2015</t>
  </si>
  <si>
    <t>9/10/2016</t>
  </si>
  <si>
    <t>12/19/2015</t>
  </si>
  <si>
    <t>11/16/2015</t>
  </si>
  <si>
    <t>6/21/2017</t>
  </si>
  <si>
    <t>11/1/2015</t>
  </si>
  <si>
    <t>8/29/2014</t>
  </si>
  <si>
    <t>11/18/2017</t>
  </si>
  <si>
    <t>5/12/2014</t>
  </si>
  <si>
    <t>1/10/2015</t>
  </si>
  <si>
    <t>3/22/2016</t>
  </si>
  <si>
    <t>12/11/2015</t>
  </si>
  <si>
    <t>5/18/2016</t>
  </si>
  <si>
    <t>9/7/2014</t>
  </si>
  <si>
    <t>4/24/2017</t>
  </si>
  <si>
    <t>8/16/2014</t>
  </si>
  <si>
    <t>3/14/2016</t>
  </si>
  <si>
    <t>6/3/2014</t>
  </si>
  <si>
    <t>7/13/2015</t>
  </si>
  <si>
    <t>2/2/2014</t>
  </si>
  <si>
    <t>1/30/2015</t>
  </si>
  <si>
    <t>9/8/2017</t>
  </si>
  <si>
    <t>10/7/2017</t>
  </si>
  <si>
    <t>4/30/2016</t>
  </si>
  <si>
    <t>4/29/2017</t>
  </si>
  <si>
    <t>2/7/2016</t>
  </si>
  <si>
    <t>7/29/2017</t>
  </si>
  <si>
    <t>6/6/2014</t>
  </si>
  <si>
    <t>8/13/2016</t>
  </si>
  <si>
    <t>4/25/2014</t>
  </si>
  <si>
    <t>12/2/2017</t>
  </si>
  <si>
    <t>12/8/2015</t>
  </si>
  <si>
    <t>1/5/2014</t>
  </si>
  <si>
    <t>9/5/2015</t>
  </si>
  <si>
    <t>8/4/2016</t>
  </si>
  <si>
    <t>3/22/2014</t>
  </si>
  <si>
    <t>3/2/2017</t>
  </si>
  <si>
    <t>11/27/2016</t>
  </si>
  <si>
    <t>4/28/2014</t>
  </si>
  <si>
    <t>11/11/2016</t>
  </si>
  <si>
    <t>7/9/2015</t>
  </si>
  <si>
    <t>9/22/2017</t>
  </si>
  <si>
    <t>2/15/2015</t>
  </si>
  <si>
    <t>9/30/2014</t>
  </si>
  <si>
    <t>12/1/2014</t>
  </si>
  <si>
    <t>12/8/2014</t>
  </si>
  <si>
    <t>8/8/2016</t>
  </si>
  <si>
    <t>12/25/2016</t>
  </si>
  <si>
    <t>2/11/2016</t>
  </si>
  <si>
    <t>6/4/2015</t>
  </si>
  <si>
    <t>5/25/2014</t>
  </si>
  <si>
    <t>2/16/2016</t>
  </si>
  <si>
    <t>12/22/2016</t>
  </si>
  <si>
    <t>2/8/2016</t>
  </si>
  <si>
    <t>5/18/2014</t>
  </si>
  <si>
    <t>11/5/2015</t>
  </si>
  <si>
    <t>2/19/2017</t>
  </si>
  <si>
    <t>8/1/2014</t>
  </si>
  <si>
    <t>1/12/2017</t>
  </si>
  <si>
    <t>7/20/2015</t>
  </si>
  <si>
    <t>6/13/2014</t>
  </si>
  <si>
    <t>5/12/2017</t>
  </si>
  <si>
    <t>3/26/2017</t>
  </si>
  <si>
    <t>11/12/2014</t>
  </si>
  <si>
    <t>6/25/2015</t>
  </si>
  <si>
    <t>7/21/2014</t>
  </si>
  <si>
    <t>11/21/2017</t>
  </si>
  <si>
    <t>6/4/2014</t>
  </si>
  <si>
    <t>3/10/2016</t>
  </si>
  <si>
    <t>3/25/2017</t>
  </si>
  <si>
    <t>12/29/2017</t>
  </si>
  <si>
    <t>3/28/2017</t>
  </si>
  <si>
    <t>3/5/2015</t>
  </si>
  <si>
    <t>1/19/2017</t>
  </si>
  <si>
    <t>10/21/2014</t>
  </si>
  <si>
    <t>3/14/2014</t>
  </si>
  <si>
    <t>12/31/2015</t>
  </si>
  <si>
    <t>10/3/2017</t>
  </si>
  <si>
    <t>6/29/2016</t>
  </si>
  <si>
    <t>8/20/2016</t>
  </si>
  <si>
    <t>5/17/2016</t>
  </si>
  <si>
    <t>11/15/2016</t>
  </si>
  <si>
    <t>1/15/2014</t>
  </si>
  <si>
    <t>11/8/2015</t>
  </si>
  <si>
    <t>10/30/2015</t>
  </si>
  <si>
    <t>8/17/2017</t>
  </si>
  <si>
    <t>7/8/2016</t>
  </si>
  <si>
    <t>3/9/2017</t>
  </si>
  <si>
    <t>6/9/2016</t>
  </si>
  <si>
    <t>3/16/2017</t>
  </si>
  <si>
    <t>8/6/2017</t>
  </si>
  <si>
    <t>8/29/2017</t>
  </si>
  <si>
    <t>5/6/2017</t>
  </si>
  <si>
    <t>12/14/2014</t>
  </si>
  <si>
    <t>10/18/2014</t>
  </si>
  <si>
    <t>12/14/2015</t>
  </si>
  <si>
    <t>12/3/2014</t>
  </si>
  <si>
    <t>11/25/2014</t>
  </si>
  <si>
    <t>2/24/2017</t>
  </si>
  <si>
    <t>6/25/2017</t>
  </si>
  <si>
    <t>2/6/2014</t>
  </si>
  <si>
    <t>4/11/2017</t>
  </si>
  <si>
    <t>8/3/2017</t>
  </si>
  <si>
    <t>11/15/2014</t>
  </si>
  <si>
    <t>8/20/2017</t>
  </si>
  <si>
    <t>3/13/2015</t>
  </si>
  <si>
    <t>11/26/2015</t>
  </si>
  <si>
    <t>1/23/2015</t>
  </si>
  <si>
    <t>6/18/2015</t>
  </si>
  <si>
    <t>10/2/2015</t>
  </si>
  <si>
    <t>8/17/2014</t>
  </si>
  <si>
    <t>7/11/2015</t>
  </si>
  <si>
    <t>10/31/2014</t>
  </si>
  <si>
    <t>4/13/2015</t>
  </si>
  <si>
    <t>7/21/2016</t>
  </si>
  <si>
    <t>11/7/2017</t>
  </si>
  <si>
    <t>2/23/2017</t>
  </si>
  <si>
    <t>6/23/2016</t>
  </si>
  <si>
    <t>10/26/2015</t>
  </si>
  <si>
    <t>7/15/2017</t>
  </si>
  <si>
    <t>11/17/2014</t>
  </si>
  <si>
    <t>11/25/2015</t>
  </si>
  <si>
    <t>5/15/2016</t>
  </si>
  <si>
    <t>7/18/2014</t>
  </si>
  <si>
    <t>3/24/2017</t>
  </si>
  <si>
    <t>4/13/2017</t>
  </si>
  <si>
    <t>6/23/2014</t>
  </si>
  <si>
    <t>5/20/2014</t>
  </si>
  <si>
    <t>11/30/2015</t>
  </si>
  <si>
    <t>11/16/2017</t>
  </si>
  <si>
    <t>6/25/2016</t>
  </si>
  <si>
    <t>5/14/2016</t>
  </si>
  <si>
    <t>1/7/2016</t>
  </si>
  <si>
    <t>3/13/2017</t>
  </si>
  <si>
    <t>1/27/2017</t>
  </si>
  <si>
    <t>7/30/2016</t>
  </si>
  <si>
    <t>10/15/2016</t>
  </si>
  <si>
    <t>5/7/2016</t>
  </si>
  <si>
    <t>8/10/2017</t>
  </si>
  <si>
    <t>11/28/2014</t>
  </si>
  <si>
    <t>9/6/2015</t>
  </si>
  <si>
    <t>6/29/2015</t>
  </si>
  <si>
    <t>7/14/2014</t>
  </si>
  <si>
    <t>11/14/2014</t>
  </si>
  <si>
    <t>7/28/2017</t>
  </si>
  <si>
    <t>7/31/2017</t>
  </si>
  <si>
    <t>3/19/2016</t>
  </si>
  <si>
    <t>3/31/2014</t>
  </si>
  <si>
    <t>7/15/2016</t>
  </si>
  <si>
    <t>4/20/2017</t>
  </si>
  <si>
    <t>9/28/2015</t>
  </si>
  <si>
    <t>2/6/2017</t>
  </si>
  <si>
    <t>11/14/2016</t>
  </si>
  <si>
    <t>9/17/2017</t>
  </si>
  <si>
    <t>12/20/2017</t>
  </si>
  <si>
    <t>3/6/2015</t>
  </si>
  <si>
    <t>6/27/2014</t>
  </si>
  <si>
    <t>11/17/2017</t>
  </si>
  <si>
    <t>6/1/2017</t>
  </si>
  <si>
    <t>1/8/2017</t>
  </si>
  <si>
    <t>4/20/2015</t>
  </si>
  <si>
    <t>8/6/2015</t>
  </si>
  <si>
    <t>12/23/2015</t>
  </si>
  <si>
    <t>12/25/2015</t>
  </si>
  <si>
    <t>3/21/2017</t>
  </si>
  <si>
    <t>8/23/2014</t>
  </si>
  <si>
    <t>8/19/2014</t>
  </si>
  <si>
    <t>7/26/2014</t>
  </si>
  <si>
    <t>2/22/2016</t>
  </si>
  <si>
    <t>9/23/2016</t>
  </si>
  <si>
    <t>1/24/2017</t>
  </si>
  <si>
    <t>5/6/2016</t>
  </si>
  <si>
    <t>3/17/2016</t>
  </si>
  <si>
    <t>11/14/2015</t>
  </si>
  <si>
    <t>8/14/2017</t>
  </si>
  <si>
    <t>4/1/2017</t>
  </si>
  <si>
    <t>9/27/2016</t>
  </si>
  <si>
    <t>3/23/2017</t>
  </si>
  <si>
    <t>6/7/2015</t>
  </si>
  <si>
    <t>12/29/2016</t>
  </si>
  <si>
    <t>4/18/2016</t>
  </si>
  <si>
    <t>6/11/2016</t>
  </si>
  <si>
    <t>5/13/2017</t>
  </si>
  <si>
    <t>3/25/2014</t>
  </si>
  <si>
    <t>11/18/2014</t>
  </si>
  <si>
    <t>7/17/2017</t>
  </si>
  <si>
    <t>5/22/2016</t>
  </si>
  <si>
    <t>10/31/2016</t>
  </si>
  <si>
    <t>11/5/2016</t>
  </si>
  <si>
    <t>8/15/2017</t>
  </si>
  <si>
    <t>12/3/2017</t>
  </si>
  <si>
    <t>8/28/2017</t>
  </si>
  <si>
    <t>12/13/2014</t>
  </si>
  <si>
    <t>6/16/2014</t>
  </si>
  <si>
    <t>6/22/2017</t>
  </si>
  <si>
    <t>7/25/2014</t>
  </si>
  <si>
    <t>7/2/2015</t>
  </si>
  <si>
    <t>11/18/2016</t>
  </si>
  <si>
    <t>9/5/2014</t>
  </si>
  <si>
    <t>5/2/2017</t>
  </si>
  <si>
    <t>4/6/2015</t>
  </si>
  <si>
    <t>10/24/2014</t>
  </si>
  <si>
    <t>1/27/2015</t>
  </si>
  <si>
    <t>7/16/2015</t>
  </si>
  <si>
    <t>8/16/2015</t>
  </si>
  <si>
    <t>9/14/2016</t>
  </si>
  <si>
    <t>10/8/2016</t>
  </si>
  <si>
    <t>3/17/2015</t>
  </si>
  <si>
    <t>11/1/2017</t>
  </si>
  <si>
    <t>12/27/2017</t>
  </si>
  <si>
    <t>11/22/2014</t>
  </si>
  <si>
    <t>1/26/2014</t>
  </si>
  <si>
    <t>4/23/2017</t>
  </si>
  <si>
    <t>12/16/2014</t>
  </si>
  <si>
    <t>3/4/2016</t>
  </si>
  <si>
    <t>4/26/2014</t>
  </si>
  <si>
    <t>10/22/2017</t>
  </si>
  <si>
    <t>7/5/2015</t>
  </si>
  <si>
    <t>8/15/2015</t>
  </si>
  <si>
    <t>2/20/2015</t>
  </si>
  <si>
    <t>4/17/2016</t>
  </si>
  <si>
    <t>8/16/2016</t>
  </si>
  <si>
    <t>5/1/2016</t>
  </si>
  <si>
    <t>8/25/2015</t>
  </si>
  <si>
    <t>11/12/2015</t>
  </si>
  <si>
    <t>12/4/2017</t>
  </si>
  <si>
    <t>8/28/2016</t>
  </si>
  <si>
    <t>10/15/2014</t>
  </si>
  <si>
    <t>3/18/2014</t>
  </si>
  <si>
    <t>5/24/2014</t>
  </si>
  <si>
    <t>12/4/2014</t>
  </si>
  <si>
    <t>8/26/2017</t>
  </si>
  <si>
    <t>12/6/2014</t>
  </si>
  <si>
    <t>10/4/2014</t>
  </si>
  <si>
    <t>2/13/2017</t>
  </si>
  <si>
    <t>7/2/2014</t>
  </si>
  <si>
    <t>2/21/2015</t>
  </si>
  <si>
    <t>2/25/2016</t>
  </si>
  <si>
    <t>6/20/2015</t>
  </si>
  <si>
    <t>8/7/2017</t>
  </si>
  <si>
    <t>12/4/2015</t>
  </si>
  <si>
    <t>6/8/2014</t>
  </si>
  <si>
    <t>4/17/2015</t>
  </si>
  <si>
    <t>1/15/2017</t>
  </si>
  <si>
    <t>4/2/2015</t>
  </si>
  <si>
    <t>7/17/2015</t>
  </si>
  <si>
    <t>10/9/2016</t>
  </si>
  <si>
    <t>4/12/2014</t>
  </si>
  <si>
    <t>10/25/2016</t>
  </si>
  <si>
    <t>5/12/2015</t>
  </si>
  <si>
    <t>9/25/2014</t>
  </si>
  <si>
    <t>1/26/2017</t>
  </si>
  <si>
    <t>5/18/2017</t>
  </si>
  <si>
    <t>12/27/2016</t>
  </si>
  <si>
    <t>4/8/2017</t>
  </si>
  <si>
    <t>6/2/2016</t>
  </si>
  <si>
    <t>7/25/2017</t>
  </si>
  <si>
    <t>8/12/2017</t>
  </si>
  <si>
    <t>8/13/2017</t>
  </si>
  <si>
    <t>1/21/2016</t>
  </si>
  <si>
    <t>1/15/2016</t>
  </si>
  <si>
    <t>2/21/2014</t>
  </si>
  <si>
    <t>1/30/2016</t>
  </si>
  <si>
    <t>10/18/2016</t>
  </si>
  <si>
    <t>11/2/2017</t>
  </si>
  <si>
    <t>3/30/2014</t>
  </si>
  <si>
    <t>1/4/2016</t>
  </si>
  <si>
    <t>9/12/2015</t>
  </si>
  <si>
    <t>6/27/2016</t>
  </si>
  <si>
    <t>11/23/2016</t>
  </si>
  <si>
    <t>9/2/2014</t>
  </si>
  <si>
    <t>7/10/2017</t>
  </si>
  <si>
    <t>8/8/2015</t>
  </si>
  <si>
    <t>12/14/2017</t>
  </si>
  <si>
    <t>6/27/2017</t>
  </si>
  <si>
    <t>12/16/2017</t>
  </si>
  <si>
    <t>5/7/2015</t>
  </si>
  <si>
    <t>6/12/2015</t>
  </si>
  <si>
    <t>5/25/2016</t>
  </si>
  <si>
    <t>2/21/2016</t>
  </si>
  <si>
    <t>10/2/2016</t>
  </si>
  <si>
    <t>3/11/2017</t>
  </si>
  <si>
    <t>5/17/2014</t>
  </si>
  <si>
    <t>4/17/2017</t>
  </si>
  <si>
    <t>8/23/2016</t>
  </si>
  <si>
    <t>8/24/2014</t>
  </si>
  <si>
    <t>3/24/2016</t>
  </si>
  <si>
    <t>11/21/2016</t>
  </si>
  <si>
    <t>6/11/2015</t>
  </si>
  <si>
    <t>10/6/2017</t>
  </si>
  <si>
    <t>8/28/2015</t>
  </si>
  <si>
    <t>1/3/2016</t>
  </si>
  <si>
    <t>7/20/2014</t>
  </si>
  <si>
    <t>5/27/2017</t>
  </si>
  <si>
    <t>1/28/2014</t>
  </si>
  <si>
    <t>2/9/2017</t>
  </si>
  <si>
    <t>3/3/2016</t>
  </si>
  <si>
    <t>8/23/2015</t>
  </si>
  <si>
    <t>4/27/2017</t>
  </si>
  <si>
    <t>6/7/2016</t>
  </si>
  <si>
    <t>3/21/2016</t>
  </si>
  <si>
    <t>11/7/2014</t>
  </si>
  <si>
    <t>3/12/2017</t>
  </si>
  <si>
    <t>7/22/2017</t>
  </si>
  <si>
    <t>7/10/2015</t>
  </si>
  <si>
    <t>11/10/2014</t>
  </si>
  <si>
    <t>1/9/2016</t>
  </si>
  <si>
    <t>12/23/2014</t>
  </si>
  <si>
    <t>10/2/2014</t>
  </si>
  <si>
    <t>9/1/2017</t>
  </si>
  <si>
    <t>2/1/2016</t>
  </si>
  <si>
    <t>10/27/2017</t>
  </si>
  <si>
    <t>10/11/2014</t>
  </si>
  <si>
    <t>5/22/2014</t>
  </si>
  <si>
    <t>7/15/2014</t>
  </si>
  <si>
    <t>10/30/2016</t>
  </si>
  <si>
    <t>8/15/2014</t>
  </si>
  <si>
    <t>9/11/2015</t>
  </si>
  <si>
    <t>7/23/2015</t>
  </si>
  <si>
    <t>8/13/2015</t>
  </si>
  <si>
    <t>8/17/2016</t>
  </si>
  <si>
    <t>9/23/2014</t>
  </si>
  <si>
    <t>7/19/2014</t>
  </si>
  <si>
    <t>1/31/2014</t>
  </si>
  <si>
    <t>7/9/2014</t>
  </si>
  <si>
    <t>3/25/2016</t>
  </si>
  <si>
    <t>7/1/2017</t>
  </si>
  <si>
    <t>11/21/2014</t>
  </si>
  <si>
    <t>10/17/2015</t>
  </si>
  <si>
    <t>9/20/2016</t>
  </si>
  <si>
    <t>9/27/2015</t>
  </si>
  <si>
    <t>7/29/2016</t>
  </si>
  <si>
    <t>8/6/2016</t>
  </si>
  <si>
    <t>10/7/2016</t>
  </si>
  <si>
    <t>3/16/2014</t>
  </si>
  <si>
    <t>3/1/2015</t>
  </si>
  <si>
    <t>2/20/2016</t>
  </si>
  <si>
    <t>11/25/2016</t>
  </si>
  <si>
    <t>12/14/2016</t>
  </si>
  <si>
    <t>8/31/2014</t>
  </si>
  <si>
    <t>4/7/2014</t>
  </si>
  <si>
    <t>11/30/2016</t>
  </si>
  <si>
    <t>6/20/2014</t>
  </si>
  <si>
    <t>12/20/2016</t>
  </si>
  <si>
    <t>8/9/2016</t>
  </si>
  <si>
    <t>4/10/2015</t>
  </si>
  <si>
    <t>6/24/2016</t>
  </si>
  <si>
    <t>4/18/2014</t>
  </si>
  <si>
    <t>3/29/2016</t>
  </si>
  <si>
    <t>3/23/2014</t>
  </si>
  <si>
    <t>7/3/2016</t>
  </si>
  <si>
    <t>12/10/2015</t>
  </si>
  <si>
    <t>11/29/2016</t>
  </si>
  <si>
    <t>9/22/2016</t>
  </si>
  <si>
    <t>5/3/2017</t>
  </si>
  <si>
    <t>3/12/2015</t>
  </si>
  <si>
    <t>6/13/2016</t>
  </si>
  <si>
    <t>12/5/2015</t>
  </si>
  <si>
    <t>11/19/2015</t>
  </si>
  <si>
    <t>11/22/2017</t>
  </si>
  <si>
    <t>3/6/2017</t>
  </si>
  <si>
    <t>2/29/2016</t>
  </si>
  <si>
    <t>2/25/2017</t>
  </si>
  <si>
    <t>12/17/2016</t>
  </si>
  <si>
    <t>8/6/2014</t>
  </si>
  <si>
    <t>4/11/2014</t>
  </si>
  <si>
    <t>5/3/2015</t>
  </si>
  <si>
    <t>2/16/2017</t>
  </si>
  <si>
    <t>11/16/2014</t>
  </si>
  <si>
    <t>9/4/2016</t>
  </si>
  <si>
    <t>2/27/2015</t>
  </si>
  <si>
    <t>1/27/2014</t>
  </si>
  <si>
    <t>3/5/2017</t>
  </si>
  <si>
    <t>5/7/2017</t>
  </si>
  <si>
    <t>4/8/2014</t>
  </si>
  <si>
    <t>10/28/2014</t>
  </si>
  <si>
    <t>11/25/2017</t>
  </si>
  <si>
    <t>6/6/2017</t>
  </si>
  <si>
    <t>2/17/2017</t>
  </si>
  <si>
    <t>7/27/2014</t>
  </si>
  <si>
    <t>10/23/2015</t>
  </si>
  <si>
    <t>6/15/2015</t>
  </si>
  <si>
    <t>1/29/2017</t>
  </si>
  <si>
    <t>5/1/2017</t>
  </si>
  <si>
    <t>1/3/2015</t>
  </si>
  <si>
    <t>6/5/2017</t>
  </si>
  <si>
    <t>7/18/2017</t>
  </si>
  <si>
    <t>6/28/2016</t>
  </si>
  <si>
    <t>6/1/2015</t>
  </si>
  <si>
    <t>2/22/2015</t>
  </si>
  <si>
    <t>12/15/2017</t>
  </si>
  <si>
    <t>11/3/2014</t>
  </si>
  <si>
    <t>3/8/2015</t>
  </si>
  <si>
    <t>12/22/2015</t>
  </si>
  <si>
    <t>8/11/2017</t>
  </si>
  <si>
    <t>12/12/2016</t>
  </si>
  <si>
    <t>11/15/2017</t>
  </si>
  <si>
    <t>5/16/2017</t>
  </si>
  <si>
    <t>5/2/2015</t>
  </si>
  <si>
    <t>5/11/2017</t>
  </si>
  <si>
    <t>7/27/2017</t>
  </si>
  <si>
    <t>12/30/2016</t>
  </si>
  <si>
    <t>5/19/2014</t>
  </si>
  <si>
    <t>4/16/2016</t>
  </si>
  <si>
    <t>3/14/2015</t>
  </si>
  <si>
    <t>7/1/2016</t>
  </si>
  <si>
    <t>6/16/2016</t>
  </si>
  <si>
    <t>7/8/2015</t>
  </si>
  <si>
    <t>5/5/2014</t>
  </si>
  <si>
    <t>11/30/2014</t>
  </si>
  <si>
    <t>2/18/2015</t>
  </si>
  <si>
    <t>9/30/2016</t>
  </si>
  <si>
    <t>1/5/2015</t>
  </si>
  <si>
    <t>7/5/2017</t>
  </si>
  <si>
    <t>4/4/2016</t>
  </si>
  <si>
    <t>3/26/2014</t>
  </si>
  <si>
    <t>10/28/2017</t>
  </si>
  <si>
    <t>5/17/2015</t>
  </si>
  <si>
    <t>8/23/2017</t>
  </si>
  <si>
    <t>8/22/2014</t>
  </si>
  <si>
    <t>10/4/2016</t>
  </si>
  <si>
    <t>10/26/2014</t>
  </si>
  <si>
    <t>2/14/2015</t>
  </si>
  <si>
    <t>1/25/2016</t>
  </si>
  <si>
    <t>5/20/2017</t>
  </si>
  <si>
    <t>10/25/2015</t>
  </si>
  <si>
    <t>7/7/2014</t>
  </si>
  <si>
    <t>8/19/2017</t>
  </si>
  <si>
    <t>11/17/2015</t>
  </si>
  <si>
    <t>5/3/2016</t>
  </si>
  <si>
    <t>6/19/2015</t>
  </si>
  <si>
    <t>7/4/2016</t>
  </si>
  <si>
    <t>8/7/2015</t>
  </si>
  <si>
    <t>3/24/2014</t>
  </si>
  <si>
    <t>6/18/2017</t>
  </si>
  <si>
    <t>5/23/2017</t>
  </si>
  <si>
    <t>2/20/2014</t>
  </si>
  <si>
    <t>11/2/2014</t>
  </si>
  <si>
    <t>10/10/2014</t>
  </si>
  <si>
    <t>3/30/2017</t>
  </si>
  <si>
    <t>7/12/2015</t>
  </si>
  <si>
    <t>7/13/2014</t>
  </si>
  <si>
    <t>9/26/2017</t>
  </si>
  <si>
    <t>4/19/2014</t>
  </si>
  <si>
    <t>6/9/2015</t>
  </si>
  <si>
    <t>5/26/2015</t>
  </si>
  <si>
    <t>1/24/2016</t>
  </si>
  <si>
    <t>8/2/2015</t>
  </si>
  <si>
    <t>5/30/2014</t>
  </si>
  <si>
    <t>4/26/2016</t>
  </si>
  <si>
    <t>1/10/2016</t>
  </si>
  <si>
    <t>7/31/2016</t>
  </si>
  <si>
    <t>3/27/2017</t>
  </si>
  <si>
    <t>12/17/2015</t>
  </si>
  <si>
    <t>10/10/2015</t>
  </si>
  <si>
    <t>4/24/2015</t>
  </si>
  <si>
    <t>3/9/2015</t>
  </si>
  <si>
    <t>7/8/2014</t>
  </si>
  <si>
    <t>7/13/2017</t>
  </si>
  <si>
    <t>4/7/2015</t>
  </si>
  <si>
    <t>1/13/2015</t>
  </si>
  <si>
    <t>10/14/2014</t>
  </si>
  <si>
    <t>1/2/2016</t>
  </si>
  <si>
    <t>3/15/2015</t>
  </si>
  <si>
    <t>1/6/2017</t>
  </si>
  <si>
    <t>3/7/2014</t>
  </si>
  <si>
    <t>9/3/2014</t>
  </si>
  <si>
    <t>1/31/2016</t>
  </si>
  <si>
    <t>5/24/2016</t>
  </si>
  <si>
    <t>4/30/2014</t>
  </si>
  <si>
    <t>9/8/2015</t>
  </si>
  <si>
    <t>4/3/2016</t>
  </si>
  <si>
    <t>4/25/2017</t>
  </si>
  <si>
    <t>4/20/2014</t>
  </si>
  <si>
    <t>8/4/2017</t>
  </si>
  <si>
    <t>11/17/2016</t>
  </si>
  <si>
    <t>6/21/2015</t>
  </si>
  <si>
    <t>7/30/2014</t>
  </si>
  <si>
    <t>5/27/2016</t>
  </si>
  <si>
    <t>9/13/2015</t>
  </si>
  <si>
    <t>5/5/2017</t>
  </si>
  <si>
    <t>5/10/2014</t>
  </si>
  <si>
    <t>1/12/2015</t>
  </si>
  <si>
    <t>6/14/2014</t>
  </si>
  <si>
    <t>6/21/2016</t>
  </si>
  <si>
    <t>8/22/2017</t>
  </si>
  <si>
    <t>8/2/2016</t>
  </si>
  <si>
    <t>5/21/2015</t>
  </si>
  <si>
    <t>1/3/2017</t>
  </si>
  <si>
    <t>9/30/2017</t>
  </si>
  <si>
    <t>1/16/2017</t>
  </si>
  <si>
    <t>12/7/2014</t>
  </si>
  <si>
    <t>8/21/2016</t>
  </si>
  <si>
    <t>1/6/2014</t>
  </si>
  <si>
    <t>1/4/2015</t>
  </si>
  <si>
    <t>1/18/2014</t>
  </si>
  <si>
    <t>10/24/2015</t>
  </si>
  <si>
    <t>8/14/2016</t>
  </si>
  <si>
    <t>2/18/2017</t>
  </si>
  <si>
    <t>8/24/2017</t>
  </si>
  <si>
    <t>3/31/2016</t>
  </si>
  <si>
    <t>4/28/2017</t>
  </si>
  <si>
    <t>1/19/2014</t>
  </si>
  <si>
    <t>2/14/2014</t>
  </si>
  <si>
    <t>10/8/2017</t>
  </si>
  <si>
    <t>10/8/2015</t>
  </si>
  <si>
    <t>2/24/2014</t>
  </si>
  <si>
    <t>5/30/2015</t>
  </si>
  <si>
    <t>3/31/2015</t>
  </si>
  <si>
    <t>5/22/2017</t>
  </si>
  <si>
    <t>12/19/2016</t>
  </si>
  <si>
    <t>10/4/2017</t>
  </si>
  <si>
    <t>2/2/2016</t>
  </si>
  <si>
    <t>10/24/2016</t>
  </si>
  <si>
    <t>2/11/2014</t>
  </si>
  <si>
    <t>12/21/2014</t>
  </si>
  <si>
    <t>5/15/2015</t>
  </si>
  <si>
    <t>5/28/2014</t>
  </si>
  <si>
    <t>7/28/2016</t>
  </si>
  <si>
    <t>4/2/2014</t>
  </si>
  <si>
    <t>7/28/2014</t>
  </si>
  <si>
    <t>3/29/2017</t>
  </si>
  <si>
    <t>2/3/2016</t>
  </si>
  <si>
    <t>8/11/2015</t>
  </si>
  <si>
    <t>11/8/2014</t>
  </si>
  <si>
    <t>2/25/2015</t>
  </si>
  <si>
    <t>8/31/2016</t>
  </si>
  <si>
    <t>8/20/2014</t>
  </si>
  <si>
    <t>2/6/2016</t>
  </si>
  <si>
    <t>5/2/2014</t>
  </si>
  <si>
    <t>7/18/2015</t>
  </si>
  <si>
    <t>3/27/2015</t>
  </si>
  <si>
    <t>9/10/2014</t>
  </si>
  <si>
    <t>8/5/2015</t>
  </si>
  <si>
    <t>4/29/2015</t>
  </si>
  <si>
    <t>10/16/2014</t>
  </si>
  <si>
    <t>7/19/2016</t>
  </si>
  <si>
    <t>12/30/2015</t>
  </si>
  <si>
    <t>10/5/2014</t>
  </si>
  <si>
    <t>4/19/2015</t>
  </si>
  <si>
    <t>2/4/2016</t>
  </si>
  <si>
    <t>6/15/2016</t>
  </si>
  <si>
    <t>3/2/2014</t>
  </si>
  <si>
    <t>2/18/2014</t>
  </si>
  <si>
    <t>9/20/2017</t>
  </si>
  <si>
    <t>10/25/2014</t>
  </si>
  <si>
    <t>10/18/2015</t>
  </si>
  <si>
    <t>12/22/2014</t>
  </si>
  <si>
    <t>8/3/2016</t>
  </si>
  <si>
    <t>3/19/2014</t>
  </si>
  <si>
    <t>8/2/2014</t>
  </si>
  <si>
    <t>4/4/2017</t>
  </si>
  <si>
    <t>12/13/2017</t>
  </si>
  <si>
    <t>7/27/2015</t>
  </si>
  <si>
    <t>2/23/2016</t>
  </si>
  <si>
    <t>10/6/2016</t>
  </si>
  <si>
    <t>4/22/2015</t>
  </si>
  <si>
    <t>9/16/2014</t>
  </si>
  <si>
    <t>9/11/2014</t>
  </si>
  <si>
    <t>6/17/2014</t>
  </si>
  <si>
    <t>10/29/2015</t>
  </si>
  <si>
    <t>3/7/2015</t>
  </si>
  <si>
    <t>1/30/2014</t>
  </si>
  <si>
    <t>2/7/2015</t>
  </si>
  <si>
    <t>10/31/2017</t>
  </si>
  <si>
    <t>5/30/2017</t>
  </si>
  <si>
    <t>3/30/2015</t>
  </si>
  <si>
    <t>8/29/2015</t>
  </si>
  <si>
    <t>1/14/2014</t>
  </si>
  <si>
    <t>3/21/2015</t>
  </si>
  <si>
    <t>9/15/2014</t>
  </si>
  <si>
    <t>7/24/2015</t>
  </si>
  <si>
    <t>2/23/2014</t>
  </si>
  <si>
    <t>6/5/2015</t>
  </si>
  <si>
    <t>5/7/2014</t>
  </si>
  <si>
    <t>2/5/2017</t>
  </si>
  <si>
    <t>5/10/2016</t>
  </si>
  <si>
    <t>8/7/2016</t>
  </si>
  <si>
    <t>4/21/2015</t>
  </si>
  <si>
    <t>1/13/2017</t>
  </si>
  <si>
    <t>9/6/2014</t>
  </si>
  <si>
    <t>1/19/2015</t>
  </si>
  <si>
    <t>5/25/2017</t>
  </si>
  <si>
    <t>11/5/2014</t>
  </si>
  <si>
    <t>5/20/2015</t>
  </si>
  <si>
    <t>7/4/2014</t>
  </si>
  <si>
    <t>2/16/2015</t>
  </si>
  <si>
    <t>7/24/2016</t>
  </si>
  <si>
    <t>8/12/2014</t>
  </si>
  <si>
    <t>6/18/2016</t>
  </si>
  <si>
    <t>1/8/2016</t>
  </si>
  <si>
    <t>12/16/2015</t>
  </si>
  <si>
    <t>10/17/2014</t>
  </si>
  <si>
    <t>5/24/2015</t>
  </si>
  <si>
    <t>7/24/2017</t>
  </si>
  <si>
    <t>12/6/2017</t>
  </si>
  <si>
    <t>10/16/2015</t>
  </si>
  <si>
    <t>6/28/2015</t>
  </si>
  <si>
    <t>9/16/2016</t>
  </si>
  <si>
    <t>5/26/2017</t>
  </si>
  <si>
    <t>2/4/2017</t>
  </si>
  <si>
    <t>1/9/2015</t>
  </si>
  <si>
    <t>8/19/2016</t>
  </si>
  <si>
    <t>8/1/2016</t>
  </si>
  <si>
    <t>10/9/2014</t>
  </si>
  <si>
    <t>5/13/2015</t>
  </si>
  <si>
    <t>4/22/2014</t>
  </si>
  <si>
    <t>2/12/2016</t>
  </si>
  <si>
    <t>1/9/2017</t>
  </si>
  <si>
    <t>8/16/2017</t>
  </si>
  <si>
    <t>1/14/2016</t>
  </si>
  <si>
    <t>10/10/2016</t>
  </si>
  <si>
    <t>1/23/2016</t>
  </si>
  <si>
    <t>2/10/2015</t>
  </si>
  <si>
    <t>3/29/2014</t>
  </si>
  <si>
    <t>10/16/2016</t>
  </si>
  <si>
    <t>9/13/2016</t>
  </si>
  <si>
    <t>11/29/2017</t>
  </si>
  <si>
    <t>2/15/2014</t>
  </si>
  <si>
    <t>7/14/2017</t>
  </si>
  <si>
    <t>11/20/2014</t>
  </si>
  <si>
    <t>2/22/2014</t>
  </si>
  <si>
    <t>4/15/2014</t>
  </si>
  <si>
    <t>1/7/2014</t>
  </si>
  <si>
    <t>9/13/2017</t>
  </si>
  <si>
    <t>10/8/2014</t>
  </si>
  <si>
    <t>7/2/2017</t>
  </si>
  <si>
    <t>1/6/2015</t>
  </si>
  <si>
    <t>4/13/2016</t>
  </si>
  <si>
    <t>2/14/2016</t>
  </si>
  <si>
    <t>5/16/2014</t>
  </si>
  <si>
    <t>1/24/2015</t>
  </si>
  <si>
    <t>3/28/2014</t>
  </si>
  <si>
    <t>7/14/2015</t>
  </si>
  <si>
    <t>5/31/2014</t>
  </si>
  <si>
    <t>1/3/2014</t>
  </si>
  <si>
    <t>7/20/2016</t>
  </si>
  <si>
    <t>9/20/2015</t>
  </si>
  <si>
    <t>10/20/2015</t>
  </si>
  <si>
    <t>11/8/2017</t>
  </si>
  <si>
    <t>5/22/2015</t>
  </si>
  <si>
    <t>3/9/2016</t>
  </si>
  <si>
    <t>6/30/2016</t>
  </si>
  <si>
    <t>5/10/2015</t>
  </si>
  <si>
    <t>5/9/2017</t>
  </si>
  <si>
    <t>7/26/2017</t>
  </si>
  <si>
    <t>8/11/2016</t>
  </si>
  <si>
    <t>4/6/2017</t>
  </si>
  <si>
    <t>3/14/2017</t>
  </si>
  <si>
    <t>3/6/2016</t>
  </si>
  <si>
    <t>8/30/2014</t>
  </si>
  <si>
    <t>3/5/2014</t>
  </si>
  <si>
    <t>3/27/2016</t>
  </si>
  <si>
    <t>4/2/2016</t>
  </si>
  <si>
    <t>1/28/2016</t>
  </si>
  <si>
    <t>11/9/2016</t>
  </si>
  <si>
    <t>10/24/2017</t>
  </si>
  <si>
    <t>10/1/2014</t>
  </si>
  <si>
    <t>2/23/2015</t>
  </si>
  <si>
    <t>4/6/2016</t>
  </si>
  <si>
    <t>5/8/2014</t>
  </si>
  <si>
    <t>2/9/2016</t>
  </si>
  <si>
    <t>5/31/2016</t>
  </si>
  <si>
    <t>1/26/2015</t>
  </si>
  <si>
    <t>10/10/2017</t>
  </si>
  <si>
    <t>7/12/2017</t>
  </si>
  <si>
    <t>5/18/2015</t>
  </si>
  <si>
    <t>2/28/2016</t>
  </si>
  <si>
    <t>1/23/2014</t>
  </si>
  <si>
    <t>6/8/2015</t>
  </si>
  <si>
    <t>2/8/2014</t>
  </si>
  <si>
    <t>11/11/2015</t>
  </si>
  <si>
    <t>2/21/2017</t>
  </si>
  <si>
    <t>9/16/2015</t>
  </si>
  <si>
    <t>6/24/2014</t>
  </si>
  <si>
    <t>10/27/2014</t>
  </si>
  <si>
    <t>2/27/2014</t>
  </si>
  <si>
    <t>8/5/2016</t>
  </si>
  <si>
    <t>2/17/2014</t>
  </si>
  <si>
    <t>5/11/2015</t>
  </si>
  <si>
    <t>4/14/2015</t>
  </si>
  <si>
    <t>1/28/2015</t>
  </si>
  <si>
    <t>6/10/2014</t>
  </si>
  <si>
    <t>10/11/2016</t>
  </si>
  <si>
    <t>6/18/2014</t>
  </si>
  <si>
    <t>2/28/2017</t>
  </si>
  <si>
    <t>5/9/2015</t>
  </si>
  <si>
    <t>11/6/2014</t>
  </si>
  <si>
    <t>12/29/2015</t>
  </si>
  <si>
    <t>4/3/2014</t>
  </si>
  <si>
    <t>6/3/2016</t>
  </si>
  <si>
    <t>4/12/2015</t>
  </si>
  <si>
    <t>1/21/2014</t>
  </si>
  <si>
    <t>5/15/2014</t>
  </si>
  <si>
    <t>9/30/2015</t>
  </si>
  <si>
    <t>1/20/2016</t>
  </si>
  <si>
    <t>5/5/2015</t>
  </si>
  <si>
    <t>2/5/2015</t>
  </si>
  <si>
    <t>10/19/2016</t>
  </si>
  <si>
    <t>9/7/2016</t>
  </si>
  <si>
    <t>3/16/2016</t>
  </si>
  <si>
    <t>6/2/2015</t>
  </si>
  <si>
    <t>6/3/2015</t>
  </si>
  <si>
    <t>3/6/2014</t>
  </si>
  <si>
    <t>10/14/2015</t>
  </si>
  <si>
    <t>6/7/2017</t>
  </si>
  <si>
    <t>2/13/2015</t>
  </si>
  <si>
    <t>3/4/2015</t>
  </si>
  <si>
    <t>1/2/2018</t>
  </si>
  <si>
    <t>4/27/2016</t>
  </si>
  <si>
    <t>4/29/2016</t>
  </si>
  <si>
    <t>7/17/2014</t>
  </si>
  <si>
    <t>4/17/2014</t>
  </si>
  <si>
    <t>12/2/2015</t>
  </si>
  <si>
    <t>11/4/2015</t>
  </si>
  <si>
    <t>12/12/2017</t>
  </si>
  <si>
    <t>6/28/2017</t>
  </si>
  <si>
    <t>12/25/2014</t>
  </si>
  <si>
    <t>11/2/2016</t>
  </si>
  <si>
    <t>1/25/2017</t>
  </si>
  <si>
    <t>6/1/2016</t>
  </si>
  <si>
    <t>9/18/2014</t>
  </si>
  <si>
    <t>1/4/2018</t>
  </si>
  <si>
    <t>1/5/2018</t>
  </si>
  <si>
    <t>6/23/2017</t>
  </si>
  <si>
    <t>5/24/2017</t>
  </si>
  <si>
    <t>2/18/2016</t>
  </si>
  <si>
    <t>1/8/2014</t>
  </si>
  <si>
    <t>10/6/2015</t>
  </si>
  <si>
    <t>6/30/2015</t>
  </si>
  <si>
    <t>7/27/2016</t>
  </si>
  <si>
    <t>2/24/2016</t>
  </si>
  <si>
    <t>4/10/2014</t>
  </si>
  <si>
    <t>1/3/2018</t>
  </si>
  <si>
    <t>4/15/2015</t>
  </si>
  <si>
    <t>9/6/2017</t>
  </si>
  <si>
    <t>7/28/2015</t>
  </si>
  <si>
    <t>1/1/2018</t>
  </si>
  <si>
    <t>1/10/2017</t>
  </si>
  <si>
    <t>1/13/2016</t>
  </si>
  <si>
    <t>4/8/2015</t>
  </si>
  <si>
    <t>7/29/2015</t>
  </si>
  <si>
    <t>12/7/2016</t>
  </si>
  <si>
    <t>7/4/2017</t>
  </si>
  <si>
    <t>3/8/2014</t>
  </si>
  <si>
    <t>7/16/2014</t>
  </si>
  <si>
    <t>12/28/2016</t>
  </si>
  <si>
    <t>9/27/2017</t>
  </si>
  <si>
    <t>10/7/2015</t>
  </si>
  <si>
    <t>2/8/2017</t>
  </si>
  <si>
    <t>10/18/2017</t>
  </si>
  <si>
    <t>1/4/2017</t>
  </si>
  <si>
    <t>10/25/2017</t>
  </si>
  <si>
    <t>7/13/2016</t>
  </si>
  <si>
    <t>1/31/2017</t>
  </si>
  <si>
    <t>8/8/2017</t>
  </si>
  <si>
    <t>4/24/2014</t>
  </si>
  <si>
    <t>8/14/2014</t>
  </si>
  <si>
    <t>2/14/2017</t>
  </si>
  <si>
    <t>6/22/2016</t>
  </si>
  <si>
    <t>3/18/2015</t>
  </si>
  <si>
    <t>4/9/2014</t>
  </si>
  <si>
    <t>3/25/2015</t>
  </si>
  <si>
    <t>12/18/2014</t>
  </si>
  <si>
    <t>8/12/2015</t>
  </si>
  <si>
    <t>5/13/2016</t>
  </si>
  <si>
    <t>9/29/2015</t>
  </si>
  <si>
    <t>1/15/2015</t>
  </si>
  <si>
    <t>7/15/2015</t>
  </si>
  <si>
    <t>2/4/2015</t>
  </si>
  <si>
    <t>5/4/2016</t>
  </si>
  <si>
    <t>9/9/2015</t>
  </si>
  <si>
    <t>1/12/2014</t>
  </si>
  <si>
    <t>2/19/2015</t>
  </si>
  <si>
    <t>8/30/2017</t>
  </si>
  <si>
    <t>7/11/2016</t>
  </si>
  <si>
    <t>8/10/2016</t>
  </si>
  <si>
    <t>6/11/2014</t>
  </si>
  <si>
    <t>5/29/2014</t>
  </si>
  <si>
    <t>2/11/2015</t>
  </si>
  <si>
    <t>8/2/2017</t>
  </si>
  <si>
    <t>1/17/2017</t>
  </si>
  <si>
    <t>4/18/2017</t>
  </si>
  <si>
    <t>7/1/2015</t>
  </si>
  <si>
    <t>1/17/2014</t>
  </si>
  <si>
    <t>5/27/2015</t>
  </si>
  <si>
    <t>2/9/2014</t>
  </si>
  <si>
    <t>9/21/2016</t>
  </si>
  <si>
    <t>3/1/2017</t>
  </si>
  <si>
    <t>7/19/2017</t>
  </si>
  <si>
    <t>4/5/2017</t>
  </si>
  <si>
    <t>1/12/2016</t>
  </si>
  <si>
    <t>8/3/2015</t>
  </si>
  <si>
    <t>8/26/2015</t>
  </si>
  <si>
    <t>10/5/2016</t>
  </si>
  <si>
    <t>3/11/2015</t>
  </si>
  <si>
    <t>1/11/2017</t>
  </si>
  <si>
    <t>9/2/2015</t>
  </si>
  <si>
    <t>8/21/2014</t>
  </si>
  <si>
    <t>3/23/2016</t>
  </si>
  <si>
    <t>10/11/2017</t>
  </si>
  <si>
    <t>3/22/2017</t>
  </si>
  <si>
    <t>12/31/2017</t>
  </si>
  <si>
    <t>1/29/2015</t>
  </si>
  <si>
    <t>5/17/2017</t>
  </si>
  <si>
    <t>8/19/2015</t>
  </si>
  <si>
    <t>8/30/2015</t>
  </si>
  <si>
    <t>1/18/2017</t>
  </si>
  <si>
    <t>9/23/2015</t>
  </si>
  <si>
    <t>11/18/2015</t>
  </si>
  <si>
    <t>1/5/2017</t>
  </si>
  <si>
    <t>1/19/2016</t>
  </si>
  <si>
    <t>2/25/2014</t>
  </si>
  <si>
    <t>5/1/2014</t>
  </si>
  <si>
    <t>8/24/2016</t>
  </si>
  <si>
    <t>6/17/2015</t>
  </si>
  <si>
    <t>12/11/2014</t>
  </si>
  <si>
    <t>2/26/2016</t>
  </si>
  <si>
    <t>7/24/2014</t>
  </si>
  <si>
    <t>4/19/2017</t>
  </si>
  <si>
    <t>7/3/2014</t>
  </si>
  <si>
    <t>1/1/2016</t>
  </si>
  <si>
    <t>9/4/2014</t>
  </si>
  <si>
    <t>8/14/2015</t>
  </si>
  <si>
    <t>8/18/2014</t>
  </si>
  <si>
    <t>1/1/2015</t>
  </si>
  <si>
    <t>8/20/2015</t>
  </si>
  <si>
    <t>8/13/2014</t>
  </si>
  <si>
    <t>4/27/2014</t>
  </si>
  <si>
    <t>10/26/2016</t>
  </si>
  <si>
    <t>7/6/2016</t>
  </si>
  <si>
    <t>12/21/2016</t>
  </si>
  <si>
    <t>6/12/2014</t>
  </si>
  <si>
    <t>2/22/2017</t>
  </si>
  <si>
    <t>7/29/2014</t>
  </si>
  <si>
    <t>10/27/2015</t>
  </si>
  <si>
    <t>1/8/2015</t>
  </si>
  <si>
    <t>2/24/2015</t>
  </si>
  <si>
    <t>6/26/2014</t>
  </si>
  <si>
    <t>4/23/2015</t>
  </si>
  <si>
    <t>4/20/2016</t>
  </si>
  <si>
    <t>10/30/2014</t>
  </si>
  <si>
    <t>1/27/2016</t>
  </si>
  <si>
    <t>3/9/2014</t>
  </si>
  <si>
    <t>7/26/2016</t>
  </si>
  <si>
    <t>6/14/2017</t>
  </si>
  <si>
    <t>2/26/2014</t>
  </si>
  <si>
    <t>1/26/2016</t>
  </si>
  <si>
    <t>6/5/2014</t>
  </si>
  <si>
    <t>7/10/2014</t>
  </si>
  <si>
    <t>2/1/2017</t>
  </si>
  <si>
    <t>3/15/2017</t>
  </si>
  <si>
    <t>10/12/2016</t>
  </si>
  <si>
    <t>6/27/2015</t>
  </si>
  <si>
    <t>2/7/2017</t>
  </si>
  <si>
    <t>1/18/2015</t>
  </si>
  <si>
    <t>1/22/2015</t>
  </si>
  <si>
    <t>5/31/2017</t>
  </si>
  <si>
    <t>2/19/2014</t>
  </si>
  <si>
    <t>1/25/2014</t>
  </si>
  <si>
    <t>2/10/2016</t>
  </si>
  <si>
    <t>4/3/2015</t>
  </si>
  <si>
    <t>7/22/2015</t>
  </si>
  <si>
    <t>8/7/2014</t>
  </si>
  <si>
    <t>11/13/2014</t>
  </si>
  <si>
    <t>4/11/2016</t>
  </si>
  <si>
    <t>1/29/2016</t>
  </si>
  <si>
    <t>5/10/2017</t>
  </si>
  <si>
    <t>5/6/2015</t>
  </si>
  <si>
    <t>10/23/2014</t>
  </si>
  <si>
    <t>6/10/2015</t>
  </si>
  <si>
    <t>8/9/2017</t>
  </si>
  <si>
    <t>2/27/2017</t>
  </si>
  <si>
    <t>3/13/2014</t>
  </si>
  <si>
    <t>2/12/2017</t>
  </si>
  <si>
    <t>7/21/2015</t>
  </si>
  <si>
    <t>5/19/2015</t>
  </si>
  <si>
    <t>1/7/2015</t>
  </si>
  <si>
    <t>6/24/2015</t>
  </si>
  <si>
    <t>3/2/2016</t>
  </si>
  <si>
    <t>3/20/2014</t>
  </si>
  <si>
    <t>1/29/2014</t>
  </si>
  <si>
    <t>2/15/2017</t>
  </si>
  <si>
    <t>3/3/2015</t>
  </si>
  <si>
    <t>8/28/2014</t>
  </si>
  <si>
    <t>2/10/2014</t>
  </si>
  <si>
    <t>2/1/2015</t>
  </si>
  <si>
    <t>8/10/2014</t>
  </si>
  <si>
    <t>3/12/2014</t>
  </si>
  <si>
    <t>8/25/2016</t>
  </si>
  <si>
    <t>Second Class</t>
  </si>
  <si>
    <t>Standard Class</t>
  </si>
  <si>
    <t>First Class</t>
  </si>
  <si>
    <t>Same Day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</si>
  <si>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</si>
  <si>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</si>
  <si>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</si>
  <si>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</si>
  <si>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</si>
  <si>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</si>
  <si>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</si>
  <si>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</si>
  <si>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</si>
  <si>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</si>
  <si>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</si>
  <si>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</si>
  <si>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</si>
  <si>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</si>
  <si>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</si>
  <si>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</si>
  <si>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</si>
  <si>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</si>
  <si>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</si>
  <si>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</si>
  <si>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</si>
  <si>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</si>
  <si>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</si>
  <si>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</si>
  <si>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</si>
  <si>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</si>
  <si>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</si>
  <si>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</si>
  <si>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</si>
  <si>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</si>
  <si>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</si>
  <si>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</si>
  <si>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</si>
  <si>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</si>
  <si>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</si>
  <si>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</si>
  <si>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</si>
  <si>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</si>
  <si>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</si>
  <si>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</si>
  <si>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</si>
  <si>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</si>
  <si>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</si>
  <si>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</si>
  <si>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</si>
  <si>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</si>
  <si>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</si>
  <si>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</si>
  <si>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</si>
  <si>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</si>
  <si>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</si>
  <si>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</si>
  <si>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</si>
  <si>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</si>
  <si>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</si>
  <si>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</si>
  <si>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</si>
  <si>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</si>
  <si>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</si>
  <si>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</si>
  <si>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</si>
  <si>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</si>
  <si>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</si>
  <si>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</si>
  <si>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</si>
  <si>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</si>
  <si>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</si>
  <si>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</si>
  <si>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</si>
  <si>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</si>
  <si>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</si>
  <si>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</si>
  <si>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</si>
  <si>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</si>
  <si>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</si>
  <si>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</si>
  <si>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</si>
  <si>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</si>
  <si>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</si>
  <si>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</si>
  <si>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</si>
  <si>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</si>
  <si>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</si>
  <si>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</si>
  <si>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</si>
  <si>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</si>
  <si>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</si>
  <si>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</si>
  <si>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</si>
  <si>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</si>
  <si>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</si>
  <si>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</si>
  <si>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</si>
  <si>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</si>
  <si>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</si>
  <si>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</si>
  <si>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</si>
  <si>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</si>
  <si>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</si>
  <si>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</si>
  <si>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</si>
  <si>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</si>
  <si>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</si>
  <si>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</si>
  <si>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</si>
  <si>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</si>
  <si>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</si>
  <si>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</si>
  <si>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</si>
  <si>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</si>
  <si>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</si>
  <si>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</si>
  <si>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</si>
  <si>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</si>
  <si>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</si>
  <si>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</si>
  <si>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</si>
  <si>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</si>
  <si>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</si>
  <si>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</si>
  <si>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</si>
  <si>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</si>
  <si>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</si>
  <si>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</si>
  <si>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</si>
  <si>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</si>
  <si>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</si>
  <si>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</si>
  <si>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</si>
  <si>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</si>
  <si>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</si>
  <si>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</si>
  <si>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</si>
  <si>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</si>
  <si>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</si>
  <si>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</si>
  <si>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</si>
  <si>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</si>
  <si>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</si>
  <si>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</si>
  <si>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</si>
  <si>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</si>
  <si>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</si>
  <si>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</si>
  <si>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</si>
  <si>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</si>
  <si>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</si>
  <si>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</si>
  <si>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</si>
  <si>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</si>
  <si>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</si>
  <si>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</si>
  <si>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</si>
  <si>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</si>
  <si>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</si>
  <si>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</si>
  <si>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</si>
  <si>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</si>
  <si>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</si>
  <si>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</si>
  <si>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</si>
  <si>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</si>
  <si>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</si>
  <si>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</si>
  <si>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</si>
  <si>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</si>
  <si>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</si>
  <si>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</si>
  <si>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</si>
  <si>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</si>
  <si>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</si>
  <si>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</si>
  <si>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</si>
  <si>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</si>
  <si>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</si>
  <si>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</si>
  <si>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</si>
  <si>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</si>
  <si>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</si>
  <si>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</si>
  <si>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</si>
  <si>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</si>
  <si>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</si>
  <si>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</si>
  <si>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</si>
  <si>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</si>
  <si>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</si>
  <si>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</si>
  <si>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</si>
  <si>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</si>
  <si>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</si>
  <si>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</si>
  <si>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</si>
  <si>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</si>
  <si>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</si>
  <si>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</si>
  <si>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</si>
  <si>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</si>
  <si>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</si>
  <si>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</si>
  <si>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</si>
  <si>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</si>
  <si>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</si>
  <si>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</si>
  <si>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</si>
  <si>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</si>
  <si>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</si>
  <si>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</si>
  <si>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</si>
  <si>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</si>
  <si>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</si>
  <si>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</si>
  <si>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</si>
  <si>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</si>
  <si>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</si>
  <si>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</si>
  <si>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</si>
  <si>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</si>
  <si>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</si>
  <si>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</si>
  <si>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</si>
  <si>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</si>
  <si>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</si>
  <si>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</si>
  <si>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</si>
  <si>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</si>
  <si>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</si>
  <si>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</si>
  <si>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</si>
  <si>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</si>
  <si>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</si>
  <si>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</si>
  <si>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</si>
  <si>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</si>
  <si>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</si>
  <si>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</si>
  <si>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</si>
  <si>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</si>
  <si>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</si>
  <si>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</si>
  <si>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</si>
  <si>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</si>
  <si>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</si>
  <si>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</si>
  <si>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</si>
  <si>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</si>
  <si>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</si>
  <si>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</si>
  <si>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</si>
  <si>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</si>
  <si>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</si>
  <si>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</si>
  <si>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</si>
  <si>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</si>
  <si>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</si>
  <si>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</si>
  <si>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</si>
  <si>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</si>
  <si>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</si>
  <si>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</si>
  <si>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</si>
  <si>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</si>
  <si>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</si>
  <si>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</si>
  <si>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</si>
  <si>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</si>
  <si>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</si>
  <si>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</si>
  <si>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</si>
  <si>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</si>
  <si>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</si>
  <si>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</si>
  <si>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</si>
  <si>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</si>
  <si>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</si>
  <si>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</si>
  <si>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</si>
  <si>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</si>
  <si>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</si>
  <si>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</si>
  <si>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</si>
  <si>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</si>
  <si>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</si>
  <si>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</si>
  <si>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</si>
  <si>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</si>
  <si>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</si>
  <si>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</si>
  <si>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</si>
  <si>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</si>
  <si>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</si>
  <si>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</si>
  <si>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</si>
  <si>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</si>
  <si>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</si>
  <si>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</si>
  <si>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</si>
  <si>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</si>
  <si>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</si>
  <si>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</si>
  <si>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</si>
  <si>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</si>
  <si>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</si>
  <si>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</si>
  <si>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</si>
  <si>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</si>
  <si>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</si>
  <si>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</si>
  <si>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</si>
  <si>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</si>
  <si>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</si>
  <si>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</si>
  <si>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</si>
  <si>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</si>
  <si>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</si>
  <si>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</si>
  <si>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</si>
  <si>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</si>
  <si>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</si>
  <si>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</si>
  <si>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</si>
  <si>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</si>
  <si>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</si>
  <si>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</si>
  <si>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</si>
  <si>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</si>
  <si>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</si>
  <si>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</si>
  <si>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</si>
  <si>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</si>
  <si>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</si>
  <si>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</si>
  <si>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</si>
  <si>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</si>
  <si>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</si>
  <si>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</si>
  <si>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</si>
  <si>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</si>
  <si>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</si>
  <si>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</si>
  <si>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</si>
  <si>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</si>
  <si>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</si>
  <si>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</si>
  <si>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</si>
  <si>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</si>
  <si>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</si>
  <si>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</si>
  <si>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</si>
  <si>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</si>
  <si>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</si>
  <si>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</si>
  <si>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</si>
  <si>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</si>
  <si>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</si>
  <si>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</si>
  <si>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</si>
  <si>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</si>
  <si>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</si>
  <si>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</si>
  <si>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</si>
  <si>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</si>
  <si>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</si>
  <si>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</si>
  <si>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</si>
  <si>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</si>
  <si>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</si>
  <si>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</si>
  <si>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</si>
  <si>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</si>
  <si>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</si>
  <si>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</si>
  <si>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</si>
  <si>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</si>
  <si>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</si>
  <si>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</si>
  <si>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</si>
  <si>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</si>
  <si>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</si>
  <si>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</si>
  <si>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</si>
  <si>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</si>
  <si>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</si>
  <si>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</si>
  <si>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</si>
  <si>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</si>
  <si>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</si>
  <si>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</si>
  <si>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</si>
  <si>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</si>
  <si>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</si>
  <si>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</si>
  <si>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</si>
  <si>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</si>
  <si>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</si>
  <si>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</si>
  <si>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</si>
  <si>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</si>
  <si>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</si>
  <si>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</si>
  <si>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</si>
  <si>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</si>
  <si>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</si>
  <si>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</si>
  <si>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</si>
  <si>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</si>
  <si>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</si>
  <si>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</si>
  <si>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</si>
  <si>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</si>
  <si>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</si>
  <si>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</si>
  <si>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</si>
  <si>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</si>
  <si>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</si>
  <si>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</si>
  <si>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</si>
  <si>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</si>
  <si>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</si>
  <si>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</si>
  <si>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</si>
  <si>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</si>
  <si>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</si>
  <si>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</si>
  <si>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</si>
  <si>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</si>
  <si>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</si>
  <si>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</si>
  <si>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</si>
  <si>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</si>
  <si>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</si>
  <si>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</si>
  <si>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</si>
  <si>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</si>
  <si>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</si>
  <si>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</si>
  <si>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</si>
  <si>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</si>
  <si>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</si>
  <si>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</si>
  <si>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</si>
  <si>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</si>
  <si>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</si>
  <si>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</si>
  <si>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</si>
  <si>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</si>
  <si>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</si>
  <si>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</si>
  <si>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</si>
  <si>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</si>
  <si>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</si>
  <si>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</si>
  <si>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</si>
  <si>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</si>
  <si>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</si>
  <si>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</si>
  <si>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</si>
  <si>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</si>
  <si>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</si>
  <si>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</si>
  <si>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</si>
  <si>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</si>
  <si>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</si>
  <si>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</si>
  <si>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</si>
  <si>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</si>
  <si>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</si>
  <si>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</si>
  <si>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</si>
  <si>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</si>
  <si>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</si>
  <si>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</si>
  <si>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</si>
  <si>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</si>
  <si>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</si>
  <si>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</si>
  <si>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</si>
  <si>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</si>
  <si>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</si>
  <si>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</si>
  <si>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</si>
  <si>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</si>
  <si>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</si>
  <si>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</si>
  <si>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</si>
  <si>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</si>
  <si>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</si>
  <si>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</si>
  <si>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</si>
  <si>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</si>
  <si>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</si>
  <si>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</si>
  <si>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</si>
  <si>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</si>
  <si>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</si>
  <si>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</si>
  <si>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</si>
  <si>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</si>
  <si>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</si>
  <si>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</si>
  <si>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</si>
  <si>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</si>
  <si>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</si>
  <si>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</si>
  <si>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</si>
  <si>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</si>
  <si>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</si>
  <si>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</si>
  <si>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</si>
  <si>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</si>
  <si>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</si>
  <si>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</si>
  <si>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</si>
  <si>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</si>
  <si>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</si>
  <si>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</si>
  <si>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</si>
  <si>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</si>
  <si>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</si>
  <si>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</si>
  <si>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</si>
  <si>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</si>
  <si>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</si>
  <si>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</si>
  <si>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</si>
  <si>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</si>
  <si>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</si>
  <si>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</si>
  <si>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</si>
  <si>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</si>
  <si>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</si>
  <si>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</si>
  <si>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</si>
  <si>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</si>
  <si>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</si>
  <si>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</si>
  <si>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</si>
  <si>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</si>
  <si>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</si>
  <si>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</si>
  <si>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</si>
  <si>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</si>
  <si>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</si>
  <si>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</si>
  <si>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</si>
  <si>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</si>
  <si>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</si>
  <si>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</si>
  <si>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</si>
  <si>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</si>
  <si>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</si>
  <si>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</si>
  <si>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</si>
  <si>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</si>
  <si>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</si>
  <si>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</si>
  <si>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</si>
  <si>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</si>
  <si>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</si>
  <si>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</si>
  <si>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</si>
  <si>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</si>
  <si>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</si>
  <si>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</si>
  <si>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</si>
  <si>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</si>
  <si>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</si>
  <si>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</si>
  <si>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</si>
  <si>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</si>
  <si>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</si>
  <si>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</si>
  <si>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</si>
  <si>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</si>
  <si>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</si>
  <si>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</si>
  <si>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</si>
  <si>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</si>
  <si>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</si>
  <si>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</si>
  <si>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</si>
  <si>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</si>
  <si>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</si>
  <si>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</si>
  <si>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</si>
  <si>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</si>
  <si>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</si>
  <si>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</si>
  <si>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</si>
  <si>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</si>
  <si>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</si>
  <si>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</si>
  <si>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</si>
  <si>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</si>
  <si>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</si>
  <si>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</si>
  <si>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</si>
  <si>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</si>
  <si>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</si>
  <si>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</si>
  <si>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</si>
  <si>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</si>
  <si>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</si>
  <si>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</si>
  <si>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</si>
  <si>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</si>
  <si>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</si>
  <si>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</si>
  <si>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</si>
  <si>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</si>
  <si>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</si>
  <si>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</si>
  <si>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</si>
  <si>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</si>
  <si>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</si>
  <si>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</si>
  <si>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</si>
  <si>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</si>
  <si>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</si>
  <si>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</si>
  <si>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</si>
  <si>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</si>
  <si>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</si>
  <si>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</si>
  <si>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</si>
  <si>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</si>
  <si>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</si>
  <si>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</si>
  <si>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</si>
  <si>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</si>
  <si>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</si>
  <si>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</si>
  <si>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</si>
  <si>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</si>
  <si>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</si>
  <si>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</si>
  <si>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</si>
  <si>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</si>
  <si>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</si>
  <si>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</si>
  <si>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</si>
  <si>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</si>
  <si>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</si>
  <si>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</si>
  <si>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</si>
  <si>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</si>
  <si>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</si>
  <si>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</si>
  <si>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</si>
  <si>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</si>
  <si>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</si>
  <si>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</si>
  <si>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</si>
  <si>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</si>
  <si>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</si>
  <si>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</si>
  <si>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</si>
  <si>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</si>
  <si>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</si>
  <si>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</si>
  <si>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</si>
  <si>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</si>
  <si>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</si>
  <si>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</si>
  <si>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</si>
  <si>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</si>
  <si>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</si>
  <si>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</si>
  <si>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</si>
  <si>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</si>
  <si>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</si>
  <si>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</si>
  <si>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</si>
  <si>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</si>
  <si>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</si>
  <si>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</si>
  <si>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</si>
  <si>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</si>
  <si>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</si>
  <si>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</si>
  <si>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</si>
  <si>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</si>
  <si>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</si>
  <si>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</si>
  <si>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</si>
  <si>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</si>
  <si>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</si>
  <si>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</si>
  <si>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</si>
  <si>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</si>
  <si>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</si>
  <si>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</si>
  <si>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</si>
  <si>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</si>
  <si>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</si>
  <si>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</si>
  <si>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</si>
  <si>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</si>
  <si>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</si>
  <si>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</si>
  <si>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</si>
  <si>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</si>
  <si>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</si>
  <si>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</si>
  <si>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</si>
  <si>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</si>
  <si>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</si>
  <si>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</si>
  <si>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</si>
  <si>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</si>
  <si>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</si>
  <si>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</si>
  <si>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</si>
  <si>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</si>
  <si>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</si>
  <si>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</si>
  <si>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</si>
  <si>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</si>
  <si>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</si>
  <si>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</si>
  <si>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</si>
  <si>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</si>
  <si>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</si>
  <si>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</si>
  <si>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</si>
  <si>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</si>
  <si>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</si>
  <si>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</si>
  <si>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</si>
  <si>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</si>
  <si>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</si>
  <si>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</si>
  <si>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</si>
  <si>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</si>
  <si>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</si>
  <si>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</si>
  <si>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</si>
  <si>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</si>
  <si>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</si>
  <si>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</si>
  <si>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</si>
  <si>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</si>
  <si>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</si>
  <si>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</si>
  <si>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</si>
  <si>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</si>
  <si>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</si>
  <si>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</si>
  <si>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</si>
  <si>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</si>
  <si>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</si>
  <si>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</si>
  <si>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</si>
  <si>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</si>
  <si>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</si>
  <si>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</si>
  <si>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</si>
  <si>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</si>
  <si>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</si>
  <si>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</si>
  <si>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</si>
  <si>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</si>
  <si>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</si>
  <si>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</si>
  <si>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</si>
  <si>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</si>
  <si>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</si>
  <si>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</si>
  <si>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</si>
  <si>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</si>
  <si>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</si>
  <si>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</si>
  <si>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</si>
  <si>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</si>
  <si>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</si>
  <si>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</si>
  <si>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</si>
  <si>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</si>
  <si>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</si>
  <si>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</si>
  <si>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</si>
  <si>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</si>
  <si>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CM-12715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</si>
  <si>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</si>
  <si>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</si>
  <si>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</si>
  <si>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</si>
  <si>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</si>
  <si>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</si>
  <si>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</si>
  <si>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</si>
  <si>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</si>
  <si>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</si>
  <si>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</si>
  <si>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</si>
  <si>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</si>
  <si>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</si>
  <si>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</si>
  <si>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</si>
  <si>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</si>
  <si>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</si>
  <si>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</si>
  <si>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</si>
  <si>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</si>
  <si>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</si>
  <si>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</si>
  <si>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</si>
  <si>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</si>
  <si>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</si>
  <si>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</si>
  <si>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</si>
  <si>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</si>
  <si>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</si>
  <si>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</si>
  <si>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</si>
  <si>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</si>
  <si>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</si>
  <si>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</si>
  <si>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</si>
  <si>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</si>
  <si>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</si>
  <si>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</si>
  <si>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</si>
  <si>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</si>
  <si>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</si>
  <si>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</si>
  <si>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</si>
  <si>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</si>
  <si>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</si>
  <si>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</si>
  <si>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</si>
  <si>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</si>
  <si>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</si>
  <si>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</si>
  <si>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</si>
  <si>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</si>
  <si>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</si>
  <si>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</si>
  <si>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</si>
  <si>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</si>
  <si>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</si>
  <si>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</si>
  <si>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</si>
  <si>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</si>
  <si>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</si>
  <si>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</si>
  <si>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</si>
  <si>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</si>
  <si>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</si>
  <si>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</si>
  <si>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</si>
  <si>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</si>
  <si>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</si>
  <si>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</si>
  <si>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</si>
  <si>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</si>
  <si>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</si>
  <si>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</si>
  <si>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</si>
  <si>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</si>
  <si>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</si>
  <si>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</si>
  <si>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</si>
  <si>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</si>
  <si>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</si>
  <si>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</si>
  <si>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</si>
  <si>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</si>
  <si>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</si>
  <si>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</si>
  <si>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</si>
  <si>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</si>
  <si>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</si>
  <si>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</si>
  <si>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</si>
  <si>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</si>
  <si>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</si>
  <si>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</si>
  <si>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</si>
  <si>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</si>
  <si>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</si>
  <si>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</si>
  <si>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</si>
  <si>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</si>
  <si>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</si>
  <si>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</si>
  <si>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</si>
  <si>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</si>
  <si>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</si>
  <si>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</si>
  <si>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</si>
  <si>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</si>
  <si>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</si>
  <si>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</si>
  <si>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</si>
  <si>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</si>
  <si>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</si>
  <si>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</si>
  <si>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</si>
  <si>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</si>
  <si>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</si>
  <si>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</si>
  <si>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</si>
  <si>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</si>
  <si>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</si>
  <si>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</si>
  <si>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</si>
  <si>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</si>
  <si>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</si>
  <si>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</si>
  <si>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</si>
  <si>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</si>
  <si>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</si>
  <si>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</si>
  <si>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</si>
  <si>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</si>
  <si>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</si>
  <si>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</si>
  <si>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</si>
  <si>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</si>
  <si>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</si>
  <si>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</si>
  <si>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</si>
  <si>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</si>
  <si>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</si>
  <si>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</si>
  <si>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</si>
  <si>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</si>
  <si>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</si>
  <si>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</si>
  <si>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</si>
  <si>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</si>
  <si>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</si>
  <si>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</si>
  <si>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</si>
  <si>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</si>
  <si>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</si>
  <si>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</si>
  <si>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</si>
  <si>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</si>
  <si>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</si>
  <si>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</si>
  <si>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</si>
  <si>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</si>
  <si>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</si>
  <si>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</si>
  <si>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</si>
  <si>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</si>
  <si>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</si>
  <si>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</si>
  <si>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</si>
  <si>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</si>
  <si>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</si>
  <si>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</si>
  <si>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</si>
  <si>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</si>
  <si>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</si>
  <si>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</si>
  <si>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</si>
  <si>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</si>
  <si>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</si>
  <si>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</si>
  <si>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</si>
  <si>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</si>
  <si>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</si>
  <si>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</si>
  <si>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</si>
  <si>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</si>
  <si>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</si>
  <si>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</si>
  <si>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</si>
  <si>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</si>
  <si>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</si>
  <si>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</si>
  <si>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</si>
  <si>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</si>
  <si>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</si>
  <si>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</si>
  <si>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</si>
  <si>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</si>
  <si>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</si>
  <si>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</si>
  <si>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</si>
  <si>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</si>
  <si>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</si>
  <si>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</si>
  <si>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</si>
  <si>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</si>
  <si>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</si>
  <si>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</si>
  <si>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</si>
  <si>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</si>
  <si>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</si>
  <si>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</si>
  <si>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</si>
  <si>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</si>
  <si>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</si>
  <si>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</si>
  <si>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</si>
  <si>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</si>
  <si>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</si>
  <si>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</si>
  <si>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</si>
  <si>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</si>
  <si>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</si>
  <si>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</si>
  <si>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</si>
  <si>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</si>
  <si>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</si>
  <si>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</si>
  <si>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</si>
  <si>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</si>
  <si>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</si>
  <si>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</si>
  <si>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</si>
  <si>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</si>
  <si>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</si>
  <si>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</si>
  <si>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</si>
  <si>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</si>
  <si>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</si>
  <si>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</si>
  <si>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</si>
  <si>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</si>
  <si>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</si>
  <si>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</si>
  <si>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</si>
  <si>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</si>
  <si>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</si>
  <si>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</si>
  <si>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</si>
  <si>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</si>
  <si>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</si>
  <si>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</si>
  <si>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</si>
  <si>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</si>
  <si>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</si>
  <si>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</si>
  <si>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</si>
  <si>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</si>
  <si>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</si>
  <si>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</si>
  <si>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</si>
  <si>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</si>
  <si>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</si>
  <si>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</si>
  <si>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</si>
  <si>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</si>
  <si>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</si>
  <si>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</si>
  <si>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</si>
  <si>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</si>
  <si>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</si>
  <si>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</si>
  <si>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</si>
  <si>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</si>
  <si>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</si>
  <si>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</si>
  <si>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</si>
  <si>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</si>
  <si>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</si>
  <si>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</si>
  <si>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</si>
  <si>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</si>
  <si>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</si>
  <si>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</si>
  <si>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</si>
  <si>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</si>
  <si>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</si>
  <si>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</si>
  <si>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</si>
  <si>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</si>
  <si>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</si>
  <si>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</si>
  <si>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</si>
  <si>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</si>
  <si>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</si>
  <si>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</si>
  <si>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</si>
  <si>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</si>
  <si>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</si>
  <si>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</si>
  <si>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</si>
  <si>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</si>
  <si>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</si>
  <si>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</si>
  <si>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</si>
  <si>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</si>
  <si>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</si>
  <si>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</si>
  <si>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</si>
  <si>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</si>
  <si>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</si>
  <si>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</si>
  <si>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</si>
  <si>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</si>
  <si>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</si>
  <si>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</si>
  <si>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</si>
  <si>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</si>
  <si>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</si>
  <si>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</si>
  <si>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</si>
  <si>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</si>
  <si>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</si>
  <si>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</si>
  <si>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</si>
  <si>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</si>
  <si>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</si>
  <si>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</si>
  <si>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</si>
  <si>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</si>
  <si>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</si>
  <si>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</si>
  <si>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</si>
  <si>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</si>
  <si>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</si>
  <si>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</si>
  <si>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</si>
  <si>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</si>
  <si>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</si>
  <si>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</si>
  <si>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</si>
  <si>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</si>
  <si>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</si>
  <si>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</si>
  <si>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</si>
  <si>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</si>
  <si>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</si>
  <si>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</si>
  <si>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</si>
  <si>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</si>
  <si>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</si>
  <si>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</si>
  <si>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</si>
  <si>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</si>
  <si>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</si>
  <si>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</si>
  <si>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</si>
  <si>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</si>
  <si>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</si>
  <si>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</si>
  <si>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</si>
  <si>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</si>
  <si>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</si>
  <si>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</si>
  <si>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</si>
  <si>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</si>
  <si>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</si>
  <si>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</si>
  <si>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</si>
  <si>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</si>
  <si>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</si>
  <si>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</si>
  <si>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</si>
  <si>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</si>
  <si>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</si>
  <si>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</si>
  <si>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</si>
  <si>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</si>
  <si>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</si>
  <si>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</si>
  <si>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</si>
  <si>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</si>
  <si>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</si>
  <si>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</si>
  <si>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</si>
  <si>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</si>
  <si>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</si>
  <si>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</si>
  <si>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</si>
  <si>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</si>
  <si>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</si>
  <si>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</si>
  <si>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</si>
  <si>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</si>
  <si>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</si>
  <si>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</si>
  <si>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</si>
  <si>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</si>
  <si>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</si>
  <si>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</si>
  <si>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</si>
  <si>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</si>
  <si>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</si>
  <si>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</si>
  <si>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</si>
  <si>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</si>
  <si>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</si>
  <si>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</si>
  <si>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</si>
  <si>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</si>
  <si>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</si>
  <si>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</si>
  <si>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</si>
  <si>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</si>
  <si>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</si>
  <si>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</si>
  <si>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</si>
  <si>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</si>
  <si>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</si>
  <si>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</si>
  <si>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</si>
  <si>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</si>
  <si>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</si>
  <si>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</si>
  <si>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</si>
  <si>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</si>
  <si>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</si>
  <si>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</si>
  <si>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</si>
  <si>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</si>
  <si>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</si>
  <si>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</si>
  <si>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</si>
  <si>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</si>
  <si>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</si>
  <si>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</si>
  <si>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</si>
  <si>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</si>
  <si>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</si>
  <si>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</si>
  <si>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</si>
  <si>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</si>
  <si>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</si>
  <si>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</si>
  <si>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</si>
  <si>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</si>
  <si>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</si>
  <si>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</si>
  <si>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</si>
  <si>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</si>
  <si>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</si>
  <si>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</si>
  <si>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</si>
  <si>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</si>
  <si>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</si>
  <si>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</si>
  <si>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</si>
  <si>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</si>
  <si>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</si>
  <si>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</si>
  <si>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</si>
  <si>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</si>
  <si>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</si>
  <si>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</si>
  <si>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</si>
  <si>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</si>
  <si>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</si>
  <si>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</si>
  <si>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</si>
  <si>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</si>
  <si>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</si>
  <si>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</si>
  <si>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</si>
  <si>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</si>
  <si>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</si>
  <si>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</si>
  <si>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</si>
  <si>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</si>
  <si>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</si>
  <si>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</si>
  <si>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</si>
  <si>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</si>
  <si>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</si>
  <si>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</si>
  <si>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</si>
  <si>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</si>
  <si>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</si>
  <si>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</si>
  <si>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</si>
  <si>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</si>
  <si>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</si>
  <si>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</si>
  <si>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</si>
  <si>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</si>
  <si>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</si>
  <si>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</si>
  <si>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</si>
  <si>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</si>
  <si>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</si>
  <si>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</si>
  <si>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</si>
  <si>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</si>
  <si>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</si>
  <si>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</si>
  <si>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</si>
  <si>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</si>
  <si>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</si>
  <si>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</si>
  <si>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</si>
  <si>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</si>
  <si>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</si>
  <si>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</si>
  <si>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</si>
  <si>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</si>
  <si>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</si>
  <si>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</si>
  <si>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</si>
  <si>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</si>
  <si>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</si>
  <si>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</si>
  <si>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</si>
  <si>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</si>
  <si>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</si>
  <si>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</si>
  <si>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</si>
  <si>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</si>
  <si>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</si>
  <si>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</si>
  <si>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</si>
  <si>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</si>
  <si>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</si>
  <si>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</si>
  <si>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</si>
  <si>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</si>
  <si>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</si>
  <si>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</si>
  <si>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</si>
  <si>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</si>
  <si>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</si>
  <si>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</si>
  <si>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</si>
  <si>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</si>
  <si>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</si>
  <si>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</si>
  <si>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</si>
  <si>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</si>
  <si>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</si>
  <si>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</si>
  <si>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</si>
  <si>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</si>
  <si>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</si>
  <si>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</si>
  <si>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</si>
  <si>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</si>
  <si>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</si>
  <si>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</si>
  <si>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</si>
  <si>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</si>
  <si>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</si>
  <si>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</si>
  <si>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</si>
  <si>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</si>
  <si>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</si>
  <si>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</si>
  <si>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</si>
  <si>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</si>
  <si>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</si>
  <si>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</si>
  <si>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</si>
  <si>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</si>
  <si>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</si>
  <si>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</si>
  <si>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</si>
  <si>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</si>
  <si>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</si>
  <si>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</si>
  <si>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</si>
  <si>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</si>
  <si>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</si>
  <si>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</si>
  <si>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</si>
  <si>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</si>
  <si>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</si>
  <si>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</si>
  <si>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</si>
  <si>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</si>
  <si>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</si>
  <si>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</si>
  <si>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</si>
  <si>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</si>
  <si>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</si>
  <si>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</si>
  <si>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</si>
  <si>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</si>
  <si>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</si>
  <si>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</si>
  <si>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</si>
  <si>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</si>
  <si>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</si>
  <si>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</si>
  <si>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</si>
  <si>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</si>
  <si>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</si>
  <si>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</si>
  <si>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</si>
  <si>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</si>
  <si>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</si>
  <si>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</si>
  <si>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</si>
  <si>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</si>
  <si>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</si>
  <si>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</si>
  <si>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</si>
  <si>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</si>
  <si>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</si>
  <si>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</si>
  <si>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</si>
  <si>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</si>
  <si>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</si>
  <si>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</si>
  <si>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</si>
  <si>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</si>
  <si>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</si>
  <si>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</si>
  <si>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</si>
  <si>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</si>
  <si>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</si>
  <si>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</si>
  <si>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</si>
  <si>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</si>
  <si>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</si>
  <si>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</si>
  <si>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</si>
  <si>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</si>
  <si>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</si>
  <si>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</si>
  <si>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</si>
  <si>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</si>
  <si>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</si>
  <si>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</si>
  <si>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</si>
  <si>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</si>
  <si>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</si>
  <si>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</si>
  <si>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</si>
  <si>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</si>
  <si>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</si>
  <si>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</si>
  <si>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</si>
  <si>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</si>
  <si>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</si>
  <si>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</si>
  <si>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</si>
  <si>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</si>
  <si>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</si>
  <si>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</si>
  <si>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</si>
  <si>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</si>
  <si>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</si>
  <si>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</si>
  <si>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</si>
  <si>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</si>
  <si>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</si>
  <si>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</si>
  <si>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</si>
  <si>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</si>
  <si>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</si>
  <si>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</si>
  <si>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</si>
  <si>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</si>
  <si>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</si>
  <si>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</si>
  <si>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</si>
  <si>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</si>
  <si>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</si>
  <si>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</si>
  <si>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</si>
  <si>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</si>
  <si>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</si>
  <si>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</si>
  <si>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</si>
  <si>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</si>
  <si>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</si>
  <si>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</si>
  <si>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</si>
  <si>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</si>
  <si>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</si>
  <si>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</si>
  <si>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</si>
  <si>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</si>
  <si>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</si>
  <si>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</si>
  <si>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</si>
  <si>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</si>
  <si>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</si>
  <si>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</si>
  <si>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</si>
  <si>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</si>
  <si>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</si>
  <si>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</si>
  <si>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</si>
  <si>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</si>
  <si>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</si>
  <si>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</si>
  <si>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</si>
  <si>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</si>
  <si>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</si>
  <si>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</si>
  <si>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</si>
  <si>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</si>
  <si>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</si>
  <si>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</si>
  <si>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</si>
  <si>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</si>
  <si>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</si>
  <si>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</si>
  <si>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</si>
  <si>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</si>
  <si>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</si>
  <si>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</si>
  <si>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</si>
  <si>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</si>
  <si>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</si>
  <si>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</si>
  <si>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</si>
  <si>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</si>
  <si>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</si>
  <si>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</si>
  <si>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</si>
  <si>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</si>
  <si>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</si>
  <si>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</si>
  <si>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</si>
  <si>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</si>
  <si>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</si>
  <si>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</si>
  <si>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</si>
  <si>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</si>
  <si>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</si>
  <si>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</si>
  <si>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</si>
  <si>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</si>
  <si>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</si>
  <si>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</si>
  <si>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</si>
  <si>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</si>
  <si>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</si>
  <si>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</si>
  <si>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</si>
  <si>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</si>
  <si>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</si>
  <si>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</si>
  <si>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</si>
  <si>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</si>
  <si>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</si>
  <si>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</si>
  <si>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</si>
  <si>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</si>
  <si>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</si>
  <si>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</si>
  <si>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</si>
  <si>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</si>
  <si>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</si>
  <si>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</si>
  <si>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</si>
  <si>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</si>
  <si>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</si>
  <si>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</si>
  <si>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</si>
  <si>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</si>
  <si>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</si>
  <si>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</si>
  <si>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</si>
  <si>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</si>
  <si>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</si>
  <si>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</si>
  <si>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</si>
  <si>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</si>
  <si>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</si>
  <si>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</si>
  <si>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</si>
  <si>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</si>
  <si>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</si>
  <si>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</si>
  <si>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</si>
  <si>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</si>
  <si>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</si>
  <si>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</si>
  <si>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</si>
  <si>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</si>
  <si>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</si>
  <si>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</si>
  <si>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</si>
  <si>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</si>
  <si>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</si>
  <si>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</si>
  <si>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</si>
  <si>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</si>
  <si>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</si>
  <si>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</si>
  <si>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</si>
  <si>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</si>
  <si>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</si>
  <si>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</si>
  <si>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Consumer</t>
  </si>
  <si>
    <t>Corporate</t>
  </si>
  <si>
    <t>Home Office</t>
  </si>
  <si>
    <t>United States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</si>
  <si>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</si>
  <si>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</si>
  <si>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</si>
  <si>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</si>
  <si>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</si>
  <si>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</si>
  <si>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</si>
  <si>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</si>
  <si>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</si>
  <si>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</si>
  <si>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</si>
  <si>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</si>
  <si>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</si>
  <si>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</si>
  <si>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</si>
  <si>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</si>
  <si>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</si>
  <si>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</si>
  <si>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</si>
  <si>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</si>
  <si>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</si>
  <si>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</si>
  <si>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</si>
  <si>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</si>
  <si>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</si>
  <si>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</si>
  <si>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</si>
  <si>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</si>
  <si>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</si>
  <si>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</si>
  <si>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</si>
  <si>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</si>
  <si>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</si>
  <si>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</si>
  <si>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Aurora</t>
  </si>
  <si>
    <t>Charlotte</t>
  </si>
  <si>
    <t>Orland Park</t>
  </si>
  <si>
    <t>Urbandale</t>
  </si>
  <si>
    <t>Columbus</t>
  </si>
  <si>
    <t>Bristol</t>
  </si>
  <si>
    <t>Wilmington</t>
  </si>
  <si>
    <t>Bloomington</t>
  </si>
  <si>
    <t>Phoenix</t>
  </si>
  <si>
    <t>Roseville</t>
  </si>
  <si>
    <t>Independence</t>
  </si>
  <si>
    <t>Pasadena</t>
  </si>
  <si>
    <t>Newark</t>
  </si>
  <si>
    <t>Franklin</t>
  </si>
  <si>
    <t>Scottsdale</t>
  </si>
  <si>
    <t>San Jose</t>
  </si>
  <si>
    <t>Edmond</t>
  </si>
  <si>
    <t>Carlsbad</t>
  </si>
  <si>
    <t>San Antonio</t>
  </si>
  <si>
    <t>Monroe</t>
  </si>
  <si>
    <t>Fairfield</t>
  </si>
  <si>
    <t>Grand Prairie</t>
  </si>
  <si>
    <t>Redlands</t>
  </si>
  <si>
    <t>Hamilton</t>
  </si>
  <si>
    <t>Westfield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</si>
  <si>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</si>
  <si>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</si>
  <si>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</si>
  <si>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</si>
  <si>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</si>
  <si>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</si>
  <si>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</si>
  <si>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</si>
  <si>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</si>
  <si>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</si>
  <si>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</si>
  <si>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</si>
  <si>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</si>
  <si>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</si>
  <si>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</si>
  <si>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</si>
  <si>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</si>
  <si>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</si>
  <si>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</si>
  <si>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</si>
  <si>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</si>
  <si>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</si>
  <si>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</si>
  <si>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</si>
  <si>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</si>
  <si>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</si>
  <si>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</si>
  <si>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</si>
  <si>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</si>
  <si>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</si>
  <si>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</si>
  <si>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</si>
  <si>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</si>
  <si>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</si>
  <si>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</si>
  <si>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</si>
  <si>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</si>
  <si>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</si>
  <si>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</si>
  <si>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</si>
  <si>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Warwick</t>
  </si>
  <si>
    <t>Miami</t>
  </si>
  <si>
    <t>Huntington Beach</t>
  </si>
  <si>
    <t>Richmond</t>
  </si>
  <si>
    <t>Louisville</t>
  </si>
  <si>
    <t>Lawrence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</si>
  <si>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</si>
  <si>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</si>
  <si>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</si>
  <si>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</si>
  <si>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</si>
  <si>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</si>
  <si>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</si>
  <si>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</si>
  <si>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</si>
  <si>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</si>
  <si>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</si>
  <si>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Costa Mesa</t>
  </si>
  <si>
    <t>Parker</t>
  </si>
  <si>
    <t>Atlanta</t>
  </si>
  <si>
    <t>Gladstone</t>
  </si>
  <si>
    <t>Great Falls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</si>
  <si>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</si>
  <si>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</si>
  <si>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</si>
  <si>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</si>
  <si>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</si>
  <si>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</si>
  <si>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</si>
  <si>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</si>
  <si>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</si>
  <si>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</si>
  <si>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</si>
  <si>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</si>
  <si>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</si>
  <si>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</si>
  <si>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</si>
  <si>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</si>
  <si>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</si>
  <si>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</si>
  <si>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</si>
  <si>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</si>
  <si>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</si>
  <si>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</si>
  <si>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</si>
  <si>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</si>
  <si>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</si>
  <si>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</si>
  <si>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</si>
  <si>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</si>
  <si>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</si>
  <si>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</si>
  <si>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</si>
  <si>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</si>
  <si>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</si>
  <si>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</si>
  <si>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</si>
  <si>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</si>
  <si>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</si>
  <si>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</si>
  <si>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</si>
  <si>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</si>
  <si>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</si>
  <si>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</si>
  <si>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</si>
  <si>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</si>
  <si>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</si>
  <si>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</si>
  <si>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</si>
  <si>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</si>
  <si>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</si>
  <si>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</si>
  <si>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</si>
  <si>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</si>
  <si>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</si>
  <si>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</si>
  <si>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</si>
  <si>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Washington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</si>
  <si>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</si>
  <si>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</si>
  <si>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</si>
  <si>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</si>
  <si>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</si>
  <si>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</si>
  <si>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</si>
  <si>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</si>
  <si>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</si>
  <si>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</si>
  <si>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</si>
  <si>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</si>
  <si>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</si>
  <si>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</si>
  <si>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</si>
  <si>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</si>
  <si>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</si>
  <si>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</si>
  <si>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</si>
  <si>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</si>
  <si>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</si>
  <si>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</si>
  <si>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</si>
  <si>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</si>
  <si>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</si>
  <si>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</si>
  <si>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</si>
  <si>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</si>
  <si>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</si>
  <si>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</si>
  <si>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</si>
  <si>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</si>
  <si>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</si>
  <si>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</si>
  <si>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</si>
  <si>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</si>
  <si>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</si>
  <si>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</si>
  <si>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</si>
  <si>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</si>
  <si>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</si>
  <si>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</si>
  <si>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</si>
  <si>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</si>
  <si>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</si>
  <si>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</si>
  <si>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</si>
  <si>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</si>
  <si>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</si>
  <si>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</si>
  <si>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</si>
  <si>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</si>
  <si>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</si>
  <si>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</si>
  <si>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</si>
  <si>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</si>
  <si>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</si>
  <si>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</si>
  <si>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</si>
  <si>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</si>
  <si>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</si>
  <si>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</si>
  <si>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</si>
  <si>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</si>
  <si>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</si>
  <si>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</si>
  <si>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</si>
  <si>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</si>
  <si>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</si>
  <si>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</si>
  <si>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</si>
  <si>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</si>
  <si>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</si>
  <si>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</si>
  <si>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</si>
  <si>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</si>
  <si>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</si>
  <si>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</si>
  <si>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</si>
  <si>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</si>
  <si>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</si>
  <si>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</si>
  <si>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</si>
  <si>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</si>
  <si>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</si>
  <si>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</si>
  <si>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</si>
  <si>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</si>
  <si>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</si>
  <si>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</si>
  <si>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</si>
  <si>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</si>
  <si>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</si>
  <si>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</si>
  <si>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</si>
  <si>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</si>
  <si>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</si>
  <si>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</si>
  <si>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</si>
  <si>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</si>
  <si>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</si>
  <si>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</si>
  <si>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</si>
  <si>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</si>
  <si>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</si>
  <si>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</si>
  <si>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</si>
  <si>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</si>
  <si>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</si>
  <si>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</si>
  <si>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</si>
  <si>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</si>
  <si>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</si>
  <si>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</si>
  <si>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</si>
  <si>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</si>
  <si>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</si>
  <si>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Bangor</t>
  </si>
  <si>
    <t>Southaven</t>
  </si>
  <si>
    <t>New Castle</t>
  </si>
  <si>
    <t>Midland</t>
  </si>
  <si>
    <t>Sioux Falls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</si>
  <si>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</si>
  <si>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</si>
  <si>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</si>
  <si>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</si>
  <si>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</si>
  <si>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</si>
  <si>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</si>
  <si>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</si>
  <si>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</si>
  <si>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</si>
  <si>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</si>
  <si>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</si>
  <si>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</si>
  <si>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</si>
  <si>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</si>
  <si>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</si>
  <si>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</si>
  <si>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</si>
  <si>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</si>
  <si>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</si>
  <si>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</si>
  <si>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</si>
  <si>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</si>
  <si>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</si>
  <si>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</si>
  <si>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</si>
  <si>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</si>
  <si>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</si>
  <si>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</si>
  <si>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</si>
  <si>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</si>
  <si>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</si>
  <si>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</si>
  <si>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</si>
  <si>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</si>
  <si>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</si>
  <si>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</si>
  <si>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</si>
  <si>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</si>
  <si>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</si>
  <si>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</si>
  <si>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</si>
  <si>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</si>
  <si>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</si>
  <si>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</si>
  <si>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</si>
  <si>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</si>
  <si>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</si>
  <si>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</si>
  <si>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</si>
  <si>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</si>
  <si>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</si>
  <si>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</si>
  <si>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</si>
  <si>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</si>
  <si>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</si>
  <si>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</si>
  <si>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</si>
  <si>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</si>
  <si>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</si>
  <si>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</si>
  <si>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</si>
  <si>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</si>
  <si>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</si>
  <si>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</si>
  <si>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</si>
  <si>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</si>
  <si>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</si>
  <si>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</si>
  <si>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</si>
  <si>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</si>
  <si>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</si>
  <si>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</si>
  <si>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</si>
  <si>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</si>
  <si>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</si>
  <si>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</si>
  <si>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</si>
  <si>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</si>
  <si>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</si>
  <si>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</si>
  <si>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</si>
  <si>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</si>
  <si>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</si>
  <si>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</si>
  <si>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</si>
  <si>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</si>
  <si>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</si>
  <si>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</si>
  <si>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</si>
  <si>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</si>
  <si>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</si>
  <si>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</si>
  <si>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</si>
  <si>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</si>
  <si>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</si>
  <si>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</si>
  <si>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</si>
  <si>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</si>
  <si>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</si>
  <si>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</si>
  <si>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</si>
  <si>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</si>
  <si>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</si>
  <si>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</si>
  <si>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</si>
  <si>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</si>
  <si>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</si>
  <si>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</si>
  <si>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</si>
  <si>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</si>
  <si>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</si>
  <si>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</si>
  <si>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</si>
  <si>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</si>
  <si>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</si>
  <si>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</si>
  <si>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</si>
  <si>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</si>
  <si>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</si>
  <si>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</si>
  <si>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</si>
  <si>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</si>
  <si>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</si>
  <si>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</si>
  <si>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</si>
  <si>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</si>
  <si>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</si>
  <si>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</si>
  <si>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</si>
  <si>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</si>
  <si>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</si>
  <si>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</si>
  <si>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</si>
  <si>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</si>
  <si>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</si>
  <si>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</si>
  <si>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</si>
  <si>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</si>
  <si>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</si>
  <si>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</si>
  <si>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</si>
  <si>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</si>
  <si>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</si>
  <si>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</si>
  <si>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</si>
  <si>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</si>
  <si>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</si>
  <si>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</si>
  <si>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</si>
  <si>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</si>
  <si>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</si>
  <si>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</si>
  <si>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</si>
  <si>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</si>
  <si>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</si>
  <si>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</si>
  <si>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</si>
  <si>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</si>
  <si>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</si>
  <si>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</si>
  <si>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</si>
  <si>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</si>
  <si>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</si>
  <si>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</si>
  <si>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</si>
  <si>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</si>
  <si>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</si>
  <si>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</si>
  <si>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</si>
  <si>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</si>
  <si>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</si>
  <si>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</si>
  <si>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</si>
  <si>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</si>
  <si>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</si>
  <si>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</si>
  <si>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</si>
  <si>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</si>
  <si>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</si>
  <si>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</si>
  <si>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</si>
  <si>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</si>
  <si>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</si>
  <si>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</si>
  <si>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</si>
  <si>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</si>
  <si>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</si>
  <si>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</si>
  <si>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</si>
  <si>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</si>
  <si>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</si>
  <si>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</si>
  <si>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</si>
  <si>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</si>
  <si>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</si>
  <si>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</si>
  <si>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</si>
  <si>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</si>
  <si>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</si>
  <si>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</si>
  <si>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</si>
  <si>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</si>
  <si>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</si>
  <si>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</si>
  <si>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</si>
  <si>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</si>
  <si>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</si>
  <si>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</si>
  <si>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</si>
  <si>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</si>
  <si>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</si>
  <si>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</si>
  <si>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</si>
  <si>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</si>
  <si>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</si>
  <si>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</si>
  <si>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</si>
  <si>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</si>
  <si>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</si>
  <si>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</si>
  <si>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</si>
  <si>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</si>
  <si>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</si>
  <si>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</si>
  <si>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</si>
  <si>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</si>
  <si>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</si>
  <si>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</si>
  <si>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</si>
  <si>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</si>
  <si>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</si>
  <si>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Kentucky</t>
  </si>
  <si>
    <t>California</t>
  </si>
  <si>
    <t>Florida</t>
  </si>
  <si>
    <t>North Carolina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</si>
  <si>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</si>
  <si>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</si>
  <si>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</si>
  <si>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</si>
  <si>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</si>
  <si>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</si>
  <si>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</si>
  <si>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</si>
  <si>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</si>
  <si>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</si>
  <si>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</si>
  <si>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</si>
  <si>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</si>
  <si>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</si>
  <si>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</si>
  <si>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</si>
  <si>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</si>
  <si>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</si>
  <si>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</si>
  <si>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</si>
  <si>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</si>
  <si>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</si>
  <si>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</si>
  <si>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</si>
  <si>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</si>
  <si>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</si>
  <si>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</si>
  <si>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</si>
  <si>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</si>
  <si>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</si>
  <si>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</si>
  <si>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</si>
  <si>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Montana</t>
  </si>
  <si>
    <t>New Hampshire</t>
  </si>
  <si>
    <t>Maryland</t>
  </si>
  <si>
    <t>District of Columbia</t>
  </si>
  <si>
    <t>Kansas</t>
  </si>
  <si>
    <t>Vermont</t>
  </si>
  <si>
    <t>Maine</t>
  </si>
  <si>
    <t>South Dakota</t>
  </si>
  <si>
    <t>Idaho</t>
  </si>
  <si>
    <t>North Dakota</t>
  </si>
  <si>
    <t>Wyoming</t>
  </si>
  <si>
    <t>West Virginia</t>
  </si>
  <si>
    <t>South</t>
  </si>
  <si>
    <t>West</t>
  </si>
  <si>
    <t>Central</t>
  </si>
  <si>
    <t>East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</si>
  <si>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</si>
  <si>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</si>
  <si>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</si>
  <si>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</si>
  <si>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</si>
  <si>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</si>
  <si>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</si>
  <si>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</si>
  <si>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</si>
  <si>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</si>
  <si>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</si>
  <si>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</si>
  <si>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</si>
  <si>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</si>
  <si>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</si>
  <si>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</si>
  <si>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</si>
  <si>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</si>
  <si>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</si>
  <si>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</si>
  <si>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</si>
  <si>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</si>
  <si>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</si>
  <si>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</si>
  <si>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</si>
  <si>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</si>
  <si>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</si>
  <si>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</si>
  <si>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</si>
  <si>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</si>
  <si>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</si>
  <si>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</si>
  <si>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</si>
  <si>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</si>
  <si>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</si>
  <si>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</si>
  <si>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</si>
  <si>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</si>
  <si>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</si>
  <si>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</si>
  <si>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</si>
  <si>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</si>
  <si>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</si>
  <si>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</si>
  <si>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</si>
  <si>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</si>
  <si>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</si>
  <si>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</si>
  <si>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</si>
  <si>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</si>
  <si>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</si>
  <si>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</si>
  <si>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OFF-ST-10000604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</si>
  <si>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</si>
  <si>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</si>
  <si>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</si>
  <si>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</si>
  <si>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</si>
  <si>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</si>
  <si>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</si>
  <si>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</si>
  <si>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</si>
  <si>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</si>
  <si>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</si>
  <si>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</si>
  <si>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</si>
  <si>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</si>
  <si>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</si>
  <si>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</si>
  <si>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</si>
  <si>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</si>
  <si>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</si>
  <si>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</si>
  <si>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</si>
  <si>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</si>
  <si>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</si>
  <si>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</si>
  <si>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</si>
  <si>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</si>
  <si>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</si>
  <si>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</si>
  <si>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</si>
  <si>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</si>
  <si>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</si>
  <si>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</si>
  <si>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</si>
  <si>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</si>
  <si>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</si>
  <si>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</si>
  <si>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</si>
  <si>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</si>
  <si>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</si>
  <si>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</si>
  <si>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</si>
  <si>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</si>
  <si>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</si>
  <si>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</si>
  <si>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</si>
  <si>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</si>
  <si>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</si>
  <si>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</si>
  <si>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</si>
  <si>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</si>
  <si>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</si>
  <si>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</si>
  <si>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</si>
  <si>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</si>
  <si>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</si>
  <si>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</si>
  <si>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</si>
  <si>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</si>
  <si>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</si>
  <si>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</si>
  <si>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</si>
  <si>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</si>
  <si>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</si>
  <si>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</si>
  <si>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</si>
  <si>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</si>
  <si>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</si>
  <si>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</si>
  <si>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</si>
  <si>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</si>
  <si>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</si>
  <si>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</si>
  <si>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</si>
  <si>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</si>
  <si>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</si>
  <si>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</si>
  <si>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</si>
  <si>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</si>
  <si>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</si>
  <si>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</si>
  <si>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</si>
  <si>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</si>
  <si>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</si>
  <si>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</si>
  <si>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</si>
  <si>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</si>
  <si>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</si>
  <si>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</si>
  <si>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</si>
  <si>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</si>
  <si>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</si>
  <si>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</si>
  <si>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</si>
  <si>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</si>
  <si>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</si>
  <si>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</si>
  <si>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</si>
  <si>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</si>
  <si>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</si>
  <si>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</si>
  <si>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</si>
  <si>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</si>
  <si>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</si>
  <si>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</si>
  <si>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</si>
  <si>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</si>
  <si>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</si>
  <si>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</si>
  <si>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</si>
  <si>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</si>
  <si>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</si>
  <si>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</si>
  <si>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</si>
  <si>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</si>
  <si>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</si>
  <si>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</si>
  <si>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</si>
  <si>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</si>
  <si>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</si>
  <si>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</si>
  <si>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</si>
  <si>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</si>
  <si>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</si>
  <si>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</si>
  <si>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</si>
  <si>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</si>
  <si>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</si>
  <si>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</si>
  <si>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</si>
  <si>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</si>
  <si>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</si>
  <si>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</si>
  <si>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</si>
  <si>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</si>
  <si>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</si>
  <si>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</si>
  <si>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</si>
  <si>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</si>
  <si>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</si>
  <si>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</si>
  <si>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</si>
  <si>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</si>
  <si>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</si>
  <si>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</si>
  <si>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</si>
  <si>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</si>
  <si>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</si>
  <si>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</si>
  <si>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</si>
  <si>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</si>
  <si>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</si>
  <si>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</si>
  <si>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</si>
  <si>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</si>
  <si>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</si>
  <si>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</si>
  <si>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</si>
  <si>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</si>
  <si>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</si>
  <si>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</si>
  <si>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</si>
  <si>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</si>
  <si>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</si>
  <si>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</si>
  <si>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</si>
  <si>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</si>
  <si>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</si>
  <si>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</si>
  <si>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</si>
  <si>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</si>
  <si>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</si>
  <si>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</si>
  <si>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</si>
  <si>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</si>
  <si>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</si>
  <si>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</si>
  <si>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</si>
  <si>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</si>
  <si>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</si>
  <si>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</si>
  <si>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</si>
  <si>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</si>
  <si>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</si>
  <si>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</si>
  <si>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</si>
  <si>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</si>
  <si>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</si>
  <si>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</si>
  <si>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</si>
  <si>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</si>
  <si>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</si>
  <si>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</si>
  <si>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</si>
  <si>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</si>
  <si>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</si>
  <si>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</si>
  <si>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</si>
  <si>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</si>
  <si>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</si>
  <si>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</si>
  <si>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</si>
  <si>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</si>
  <si>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</si>
  <si>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</si>
  <si>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</si>
  <si>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</si>
  <si>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</si>
  <si>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</si>
  <si>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</si>
  <si>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</si>
  <si>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</si>
  <si>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</si>
  <si>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</si>
  <si>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</si>
  <si>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</si>
  <si>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</si>
  <si>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</si>
  <si>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</si>
  <si>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</si>
  <si>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</si>
  <si>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</si>
  <si>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</si>
  <si>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</si>
  <si>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</si>
  <si>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</si>
  <si>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</si>
  <si>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</si>
  <si>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</si>
  <si>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FUR-FU-10001588</t>
  </si>
  <si>
    <t>TEC-PH-10002398</t>
  </si>
  <si>
    <t>OFF-PA-10001937</t>
  </si>
  <si>
    <t>OFF-AR-10003373</t>
  </si>
  <si>
    <t>FUR-CH-10002602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</si>
  <si>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</si>
  <si>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</si>
  <si>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</si>
  <si>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</si>
  <si>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</si>
  <si>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</si>
  <si>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</si>
  <si>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</si>
  <si>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</si>
  <si>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</si>
  <si>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</si>
  <si>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</si>
  <si>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</si>
  <si>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</si>
  <si>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</si>
  <si>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</si>
  <si>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</si>
  <si>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</si>
  <si>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</si>
  <si>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</si>
  <si>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</si>
  <si>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</si>
  <si>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</si>
  <si>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</si>
  <si>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</si>
  <si>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</si>
  <si>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</si>
  <si>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</si>
  <si>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</si>
  <si>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</si>
  <si>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</si>
  <si>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</si>
  <si>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</si>
  <si>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</si>
  <si>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</si>
  <si>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</si>
  <si>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</si>
  <si>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</si>
  <si>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</si>
  <si>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</si>
  <si>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</si>
  <si>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</si>
  <si>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</si>
  <si>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</si>
  <si>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</si>
  <si>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</si>
  <si>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</si>
  <si>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</si>
  <si>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</si>
  <si>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</si>
  <si>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</si>
  <si>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</si>
  <si>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</si>
  <si>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</si>
  <si>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</si>
  <si>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</si>
  <si>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</si>
  <si>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</si>
  <si>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</si>
  <si>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</si>
  <si>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</si>
  <si>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</si>
  <si>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</si>
  <si>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TEC-AC-10000158</t>
  </si>
  <si>
    <t>OFF-PA-10001947</t>
  </si>
  <si>
    <t>OFF-AR-10003478</t>
  </si>
  <si>
    <t>OFF-AP-10004249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</si>
  <si>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</si>
  <si>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</si>
  <si>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</si>
  <si>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</si>
  <si>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</si>
  <si>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</si>
  <si>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</si>
  <si>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</si>
  <si>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</si>
  <si>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</si>
  <si>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</si>
  <si>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</si>
  <si>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</si>
  <si>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</si>
  <si>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</si>
  <si>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</si>
  <si>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</si>
  <si>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</si>
  <si>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</si>
  <si>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</si>
  <si>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</si>
  <si>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</si>
  <si>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</si>
  <si>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</si>
  <si>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TEC-MA-10002937</t>
  </si>
  <si>
    <t>OFF-PA-10002230</t>
  </si>
  <si>
    <t>FUR-CH-10003396</t>
  </si>
  <si>
    <t>FUR-FU-10000246</t>
  </si>
  <si>
    <t>OFF-ST-10003058</t>
  </si>
  <si>
    <t>OFF-PA-10002222</t>
  </si>
  <si>
    <t>FUR-CH-10002372</t>
  </si>
  <si>
    <t>FUR-FU-10000206</t>
  </si>
  <si>
    <t>OFF-AR-10000588</t>
  </si>
  <si>
    <t>OFF-ST-10001469</t>
  </si>
  <si>
    <t>OFF-AR-10001953</t>
  </si>
  <si>
    <t>OFF-AR-10003156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</si>
  <si>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</si>
  <si>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</si>
  <si>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</si>
  <si>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</si>
  <si>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</si>
  <si>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</si>
  <si>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</si>
  <si>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</si>
  <si>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</si>
  <si>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</si>
  <si>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</si>
  <si>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</si>
  <si>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</si>
  <si>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</si>
  <si>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</si>
  <si>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</si>
  <si>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</si>
  <si>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</si>
  <si>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</si>
  <si>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</si>
  <si>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</si>
  <si>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</si>
  <si>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</si>
  <si>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</si>
  <si>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</si>
  <si>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</si>
  <si>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</si>
  <si>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</si>
  <si>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</si>
  <si>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</si>
  <si>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</si>
  <si>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</si>
  <si>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</si>
  <si>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</si>
  <si>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</si>
  <si>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</si>
  <si>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</si>
  <si>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</si>
  <si>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</si>
  <si>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</si>
  <si>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</si>
  <si>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</si>
  <si>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</si>
  <si>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</si>
  <si>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</si>
  <si>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</si>
  <si>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</si>
  <si>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</si>
  <si>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</si>
  <si>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</si>
  <si>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</si>
  <si>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</si>
  <si>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</si>
  <si>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</si>
  <si>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</si>
  <si>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</si>
  <si>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</si>
  <si>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</si>
  <si>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</si>
  <si>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</si>
  <si>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</si>
  <si>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</si>
  <si>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</si>
  <si>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</si>
  <si>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</si>
  <si>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</si>
  <si>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</si>
  <si>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</si>
  <si>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</si>
  <si>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</si>
  <si>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</si>
  <si>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</si>
  <si>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</si>
  <si>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</si>
  <si>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</si>
  <si>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</si>
  <si>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</si>
  <si>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</si>
  <si>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</si>
  <si>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</si>
  <si>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</si>
  <si>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</si>
  <si>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</si>
  <si>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</si>
  <si>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</si>
  <si>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</si>
  <si>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</si>
  <si>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</si>
  <si>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</si>
  <si>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</si>
  <si>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</si>
  <si>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</si>
  <si>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</si>
  <si>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</si>
  <si>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</si>
  <si>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</si>
  <si>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</si>
  <si>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</si>
  <si>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</si>
  <si>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</si>
  <si>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</si>
  <si>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</si>
  <si>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</si>
  <si>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</si>
  <si>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</si>
  <si>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</si>
  <si>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</si>
  <si>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</si>
  <si>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</si>
  <si>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</si>
  <si>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</si>
  <si>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TEC-PH-10001425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</si>
  <si>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</si>
  <si>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</si>
  <si>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</si>
  <si>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</si>
  <si>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</si>
  <si>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</si>
  <si>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</si>
  <si>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</si>
  <si>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</si>
  <si>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</si>
  <si>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</si>
  <si>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</si>
  <si>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</si>
  <si>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</si>
  <si>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</si>
  <si>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</si>
  <si>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</si>
  <si>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</si>
  <si>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</si>
  <si>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</si>
  <si>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</si>
  <si>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</si>
  <si>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</si>
  <si>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</si>
  <si>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</si>
  <si>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</si>
  <si>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</si>
  <si>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</si>
  <si>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</si>
  <si>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</si>
  <si>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</si>
  <si>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</si>
  <si>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</si>
  <si>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</si>
  <si>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</si>
  <si>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</si>
  <si>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</si>
  <si>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</si>
  <si>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</si>
  <si>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</si>
  <si>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</si>
  <si>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</si>
  <si>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</si>
  <si>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</si>
  <si>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</si>
  <si>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</si>
  <si>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</si>
  <si>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</si>
  <si>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</si>
  <si>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</si>
  <si>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</si>
  <si>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</si>
  <si>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</si>
  <si>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</si>
  <si>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</si>
  <si>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</si>
  <si>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</si>
  <si>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</si>
  <si>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</si>
  <si>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</si>
  <si>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</si>
  <si>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</si>
  <si>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</si>
  <si>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</si>
  <si>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</si>
  <si>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</si>
  <si>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</si>
  <si>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</si>
  <si>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FUR-BO-10003272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</si>
  <si>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</si>
  <si>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</si>
  <si>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</si>
  <si>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</si>
  <si>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</si>
  <si>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</si>
  <si>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</si>
  <si>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</si>
  <si>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</si>
  <si>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</si>
  <si>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</si>
  <si>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</si>
  <si>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</si>
  <si>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</si>
  <si>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</si>
  <si>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</si>
  <si>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</si>
  <si>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</si>
  <si>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</si>
  <si>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</si>
  <si>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</si>
  <si>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</si>
  <si>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</si>
  <si>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</si>
  <si>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</si>
  <si>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</si>
  <si>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</si>
  <si>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</si>
  <si>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</si>
  <si>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</si>
  <si>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</si>
  <si>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</si>
  <si>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</si>
  <si>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</si>
  <si>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</si>
  <si>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</si>
  <si>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</si>
  <si>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</si>
  <si>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</si>
  <si>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</si>
  <si>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</si>
  <si>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</si>
  <si>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</si>
  <si>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</si>
  <si>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</si>
  <si>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</si>
  <si>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</si>
  <si>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</si>
  <si>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</si>
  <si>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</si>
  <si>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</si>
  <si>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</si>
  <si>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</si>
  <si>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</si>
  <si>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</si>
  <si>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</si>
  <si>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</si>
  <si>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</si>
  <si>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</si>
  <si>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</si>
  <si>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</si>
  <si>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</si>
  <si>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</si>
  <si>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</si>
  <si>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</si>
  <si>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</si>
  <si>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</si>
  <si>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</si>
  <si>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</si>
  <si>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</si>
  <si>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</si>
  <si>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</si>
  <si>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</si>
  <si>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</si>
  <si>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</si>
  <si>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TEC-PH-10001557</t>
  </si>
  <si>
    <t>TEC-PH-10002085</t>
  </si>
  <si>
    <t>OFF-AR-10002956</t>
  </si>
  <si>
    <t>OFF-AP-10003266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</si>
  <si>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</si>
  <si>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</si>
  <si>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</si>
  <si>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</si>
  <si>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</si>
  <si>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</si>
  <si>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</si>
  <si>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</si>
  <si>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</si>
  <si>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</si>
  <si>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</si>
  <si>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</si>
  <si>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</si>
  <si>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</si>
  <si>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</si>
  <si>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</si>
  <si>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</si>
  <si>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</si>
  <si>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</si>
  <si>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</si>
  <si>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</si>
  <si>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</si>
  <si>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</si>
  <si>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</si>
  <si>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</si>
  <si>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</si>
  <si>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</si>
  <si>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</si>
  <si>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</si>
  <si>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</si>
  <si>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</si>
  <si>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</si>
  <si>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</si>
  <si>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</si>
  <si>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</si>
  <si>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</si>
  <si>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</si>
  <si>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</si>
  <si>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</si>
  <si>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</si>
  <si>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</si>
  <si>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</si>
  <si>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</si>
  <si>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</si>
  <si>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</si>
  <si>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</si>
  <si>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</si>
  <si>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</si>
  <si>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</si>
  <si>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</si>
  <si>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</si>
  <si>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</si>
  <si>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</si>
  <si>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</si>
  <si>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</si>
  <si>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</si>
  <si>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</si>
  <si>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</si>
  <si>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</si>
  <si>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</si>
  <si>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</si>
  <si>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</si>
  <si>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</si>
  <si>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</si>
  <si>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</si>
  <si>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</si>
  <si>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</si>
  <si>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</si>
  <si>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</si>
  <si>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</si>
  <si>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</si>
  <si>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FUR-FU-10004188</t>
  </si>
  <si>
    <t>OFF-BI-10000145</t>
  </si>
  <si>
    <t>OFF-LA-10001613</t>
  </si>
  <si>
    <t>OFF-LA-10004055</t>
  </si>
  <si>
    <t>OFF-PA-10004621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</si>
  <si>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</si>
  <si>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</si>
  <si>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</si>
  <si>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</si>
  <si>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</si>
  <si>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</si>
  <si>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</si>
  <si>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OFF-BI-10004022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</si>
  <si>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</si>
  <si>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</si>
  <si>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</si>
  <si>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</si>
  <si>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</si>
  <si>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</si>
  <si>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</si>
  <si>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</si>
  <si>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</si>
  <si>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</si>
  <si>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</si>
  <si>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</si>
  <si>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</si>
  <si>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</si>
  <si>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</si>
  <si>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</si>
  <si>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</si>
  <si>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</si>
  <si>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</si>
  <si>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</si>
  <si>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</si>
  <si>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</si>
  <si>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</si>
  <si>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</si>
  <si>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</si>
  <si>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</si>
  <si>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</si>
  <si>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</si>
  <si>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</si>
  <si>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</si>
  <si>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</si>
  <si>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</si>
  <si>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</si>
  <si>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</si>
  <si>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</si>
  <si>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</si>
  <si>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</si>
  <si>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</si>
  <si>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</si>
  <si>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</si>
  <si>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</si>
  <si>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</si>
  <si>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</si>
  <si>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</si>
  <si>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</si>
  <si>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</si>
  <si>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</si>
  <si>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</si>
  <si>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</si>
  <si>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</si>
  <si>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</si>
  <si>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</si>
  <si>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</si>
  <si>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</si>
  <si>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</si>
  <si>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</si>
  <si>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</si>
  <si>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</si>
  <si>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</si>
  <si>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</si>
  <si>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</si>
  <si>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</si>
  <si>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</si>
  <si>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</si>
  <si>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</si>
  <si>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</si>
  <si>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TEC-PH-10003589</t>
  </si>
  <si>
    <t>OFF-PA-10004735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</si>
  <si>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</si>
  <si>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</si>
  <si>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</si>
  <si>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</si>
  <si>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</si>
  <si>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</si>
  <si>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OFF-ST-10001476</t>
  </si>
  <si>
    <t>OFF-EN-10002831</t>
  </si>
  <si>
    <t>OFF-PA-10001763</t>
  </si>
  <si>
    <t>OFF-FA-10001561</t>
  </si>
  <si>
    <t>TEC-MA-10004241</t>
  </si>
  <si>
    <t>OFF-AP-10003849</t>
  </si>
  <si>
    <t>OFF-FA-10000735</t>
  </si>
  <si>
    <t>OFF-BI-10003350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</si>
  <si>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</si>
  <si>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</si>
  <si>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</si>
  <si>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</si>
  <si>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</si>
  <si>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</si>
  <si>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</si>
  <si>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</si>
  <si>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</si>
  <si>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</si>
  <si>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</si>
  <si>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</si>
  <si>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</si>
  <si>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</si>
  <si>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</si>
  <si>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</si>
  <si>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</si>
  <si>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</si>
  <si>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</si>
  <si>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</si>
  <si>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</si>
  <si>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</si>
  <si>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</si>
  <si>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FUR-FU-10002268</t>
  </si>
  <si>
    <t>TEC-AC-10001990</t>
  </si>
  <si>
    <t>FUR-CH-10004540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</si>
  <si>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</si>
  <si>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</si>
  <si>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</si>
  <si>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</si>
  <si>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</si>
  <si>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</si>
  <si>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</si>
  <si>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</si>
  <si>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</si>
  <si>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</si>
  <si>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</si>
  <si>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</si>
  <si>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</si>
  <si>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</si>
  <si>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</si>
  <si>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</si>
  <si>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</si>
  <si>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</si>
  <si>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</si>
  <si>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</si>
  <si>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</si>
  <si>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</si>
  <si>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</si>
  <si>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</si>
  <si>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</si>
  <si>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</si>
  <si>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</si>
  <si>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</si>
  <si>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</si>
  <si>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</si>
  <si>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</si>
  <si>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</si>
  <si>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</si>
  <si>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</si>
  <si>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</si>
  <si>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</si>
  <si>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</si>
  <si>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</si>
  <si>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</si>
  <si>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</si>
  <si>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</si>
  <si>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OFF-PA-10000994</t>
  </si>
  <si>
    <t>OFF-BI-10002813</t>
  </si>
  <si>
    <t>OFF-AR-10004817</t>
  </si>
  <si>
    <t>OFF-AR-10001860</t>
  </si>
  <si>
    <t>OFF-BI-10004970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</si>
  <si>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</si>
  <si>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</si>
  <si>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</si>
  <si>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</si>
  <si>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</si>
  <si>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</si>
  <si>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</si>
  <si>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</si>
  <si>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</si>
  <si>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</si>
  <si>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</si>
  <si>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</si>
  <si>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</si>
  <si>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</si>
  <si>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</si>
  <si>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</si>
  <si>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</si>
  <si>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</si>
  <si>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</si>
  <si>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</si>
  <si>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</si>
  <si>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</si>
  <si>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</si>
  <si>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OFF-AR-10003829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</si>
  <si>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</si>
  <si>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</si>
  <si>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</si>
  <si>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</si>
  <si>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</si>
  <si>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</si>
  <si>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</si>
  <si>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</si>
  <si>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</si>
  <si>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</si>
  <si>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FUR-TA-10003008</t>
  </si>
  <si>
    <t>OFF-AP-10003590</t>
  </si>
  <si>
    <t>OFF-PA-10000806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</si>
  <si>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</si>
  <si>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</si>
  <si>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</si>
  <si>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</si>
  <si>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</si>
  <si>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</si>
  <si>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</si>
  <si>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</si>
  <si>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</si>
  <si>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</si>
  <si>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</si>
  <si>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</si>
  <si>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</si>
  <si>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</si>
  <si>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</si>
  <si>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</si>
  <si>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</si>
  <si>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</si>
  <si>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</si>
  <si>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</si>
  <si>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</si>
  <si>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</si>
  <si>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</si>
  <si>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</si>
  <si>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FUR-CH-10004289</t>
  </si>
  <si>
    <t>TEC-PH-10002564</t>
  </si>
  <si>
    <t>OFF-BI-10004876</t>
  </si>
  <si>
    <t>TEC-PH-10004348</t>
  </si>
  <si>
    <t>OFF-BI-10004352</t>
  </si>
  <si>
    <t>OFF-BI-10000666</t>
  </si>
  <si>
    <t>OFF-BI-10000977</t>
  </si>
  <si>
    <t>FUR-TA-10002530</t>
  </si>
  <si>
    <t>FUR-FU-10001473</t>
  </si>
  <si>
    <t>OFF-BI-10001765</t>
  </si>
  <si>
    <t>FUR-CH-10000847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</si>
  <si>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</si>
  <si>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</si>
  <si>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</si>
  <si>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</si>
  <si>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</si>
  <si>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</si>
  <si>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</si>
  <si>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</si>
  <si>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</si>
  <si>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</si>
  <si>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</si>
  <si>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</si>
  <si>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</si>
  <si>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</si>
  <si>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</si>
  <si>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</si>
  <si>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</si>
  <si>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</si>
  <si>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</si>
  <si>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</si>
  <si>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</si>
  <si>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</si>
  <si>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</si>
  <si>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</si>
  <si>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</si>
  <si>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</si>
  <si>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</si>
  <si>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</si>
  <si>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</si>
  <si>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</si>
  <si>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</si>
  <si>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</si>
  <si>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</si>
  <si>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</si>
  <si>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</si>
  <si>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</si>
  <si>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</si>
  <si>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</si>
  <si>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</si>
  <si>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</si>
  <si>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</si>
  <si>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</si>
  <si>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</si>
  <si>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</si>
  <si>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</si>
  <si>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</si>
  <si>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</si>
  <si>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</si>
  <si>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</si>
  <si>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</si>
  <si>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</si>
  <si>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</si>
  <si>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</si>
  <si>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</si>
  <si>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</si>
  <si>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</si>
  <si>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</si>
  <si>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</si>
  <si>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</si>
  <si>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</si>
  <si>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</si>
  <si>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TEC-AC-10004855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</si>
  <si>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</si>
  <si>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</si>
  <si>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</si>
  <si>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</si>
  <si>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</si>
  <si>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</si>
  <si>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</si>
  <si>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TEC-PH-10000038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</si>
  <si>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</si>
  <si>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</si>
  <si>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</si>
  <si>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</si>
  <si>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</si>
  <si>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</si>
  <si>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</si>
  <si>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</si>
  <si>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</si>
  <si>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</si>
  <si>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TEC-PH-10004922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</si>
  <si>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</si>
  <si>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</si>
  <si>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</si>
  <si>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</si>
  <si>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</si>
  <si>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</si>
  <si>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</si>
  <si>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</si>
  <si>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</si>
  <si>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</si>
  <si>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</si>
  <si>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</si>
  <si>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</si>
  <si>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</si>
  <si>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</si>
  <si>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</si>
  <si>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</si>
  <si>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</si>
  <si>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</si>
  <si>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</si>
  <si>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</si>
  <si>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</si>
  <si>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</si>
  <si>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</si>
  <si>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</si>
  <si>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</si>
  <si>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</si>
  <si>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</si>
  <si>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</si>
  <si>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</si>
  <si>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</si>
  <si>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</si>
  <si>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</si>
  <si>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</si>
  <si>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</si>
  <si>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</si>
  <si>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</si>
  <si>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</si>
  <si>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</si>
  <si>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</si>
  <si>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</si>
  <si>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</si>
  <si>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</si>
  <si>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</si>
  <si>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</si>
  <si>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TEC-PH-10004897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</si>
  <si>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</si>
  <si>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</si>
  <si>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</si>
  <si>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</si>
  <si>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</si>
  <si>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</si>
  <si>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</si>
  <si>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</si>
  <si>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OFF-PA-10000809</t>
  </si>
  <si>
    <t>FUR-FU-10002878</t>
  </si>
  <si>
    <t>TEC-PH-10002624</t>
  </si>
  <si>
    <t>TEC-PH-10002885</t>
  </si>
  <si>
    <t>TEC-PH-10000895</t>
  </si>
  <si>
    <t>TEC-MA-10000488</t>
  </si>
  <si>
    <t>OFF-PA-10003729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</si>
  <si>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</si>
  <si>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</si>
  <si>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</si>
  <si>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</si>
  <si>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</si>
  <si>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</si>
  <si>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</si>
  <si>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</si>
  <si>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</si>
  <si>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</si>
  <si>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</si>
  <si>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</si>
  <si>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</si>
  <si>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</si>
  <si>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</si>
  <si>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</si>
  <si>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</si>
  <si>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</si>
  <si>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</si>
  <si>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</si>
  <si>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</si>
  <si>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</si>
  <si>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</si>
  <si>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</si>
  <si>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</si>
  <si>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</si>
  <si>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</si>
  <si>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</si>
  <si>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</si>
  <si>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</si>
  <si>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</si>
  <si>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</si>
  <si>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</si>
  <si>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</si>
  <si>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</si>
  <si>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</si>
  <si>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</si>
  <si>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</si>
  <si>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</si>
  <si>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</si>
  <si>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</si>
  <si>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</si>
  <si>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</si>
  <si>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</si>
  <si>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</si>
  <si>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</si>
  <si>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</si>
  <si>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</si>
  <si>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</si>
  <si>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</si>
  <si>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</si>
  <si>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OFF-BI-10001249</t>
  </si>
  <si>
    <t>TEC-AC-10002718</t>
  </si>
  <si>
    <t>FUR-CH-10003774</t>
  </si>
  <si>
    <t>OFF-AR-10000127</t>
  </si>
  <si>
    <t>TEC-PH-10003811</t>
  </si>
  <si>
    <t>OFF-BI-10002393</t>
  </si>
  <si>
    <t>FUR-TA-10002855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</si>
  <si>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</si>
  <si>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</si>
  <si>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</si>
  <si>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</si>
  <si>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</si>
  <si>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</si>
  <si>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</si>
  <si>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</si>
  <si>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</si>
  <si>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</si>
  <si>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</si>
  <si>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</si>
  <si>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</si>
  <si>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</si>
  <si>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</si>
  <si>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</si>
  <si>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</si>
  <si>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</si>
  <si>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</si>
  <si>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</si>
  <si>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</si>
  <si>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</si>
  <si>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</si>
  <si>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</si>
  <si>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</si>
  <si>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</si>
  <si>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</si>
  <si>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</si>
  <si>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</si>
  <si>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</si>
  <si>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</si>
  <si>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</si>
  <si>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</si>
  <si>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</si>
  <si>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</si>
  <si>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</si>
  <si>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</si>
  <si>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</si>
  <si>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</si>
  <si>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</si>
  <si>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</si>
  <si>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</si>
  <si>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</si>
  <si>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</si>
  <si>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</si>
  <si>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</si>
  <si>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</si>
  <si>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OFF-PA-10000551</t>
  </si>
  <si>
    <t>OFF-BI-10004506</t>
  </si>
  <si>
    <t>OFF-PA-10000740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</si>
  <si>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</si>
  <si>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</si>
  <si>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</si>
  <si>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</si>
  <si>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</si>
  <si>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</si>
  <si>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</si>
  <si>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</si>
  <si>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</si>
  <si>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</si>
  <si>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</si>
  <si>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</si>
  <si>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</si>
  <si>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</si>
  <si>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</si>
  <si>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</si>
  <si>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</si>
  <si>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</si>
  <si>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</si>
  <si>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</si>
  <si>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</si>
  <si>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</si>
  <si>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</si>
  <si>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</si>
  <si>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</si>
  <si>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</si>
  <si>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FUR-TA-10001866</t>
  </si>
  <si>
    <t>OFF-AP-10002222</t>
  </si>
  <si>
    <t>OFF-PA-10003971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</si>
  <si>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</si>
  <si>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</si>
  <si>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</si>
  <si>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</si>
  <si>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</si>
  <si>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</si>
  <si>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</si>
  <si>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FUR-FU-10001468</t>
  </si>
  <si>
    <t>OFF-PA-10000380</t>
  </si>
  <si>
    <t>OFF-AP-10000026</t>
  </si>
  <si>
    <t>OFF-PA-10003936</t>
  </si>
  <si>
    <t>FUR-FU-10002501</t>
  </si>
  <si>
    <t>OFF-AP-10001205</t>
  </si>
  <si>
    <t>OFF-BI-10004141</t>
  </si>
  <si>
    <t>OFF-BI-10000632</t>
  </si>
  <si>
    <t>TEC-AC-10004864</t>
  </si>
  <si>
    <t>TEC-MA-10000597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</si>
  <si>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</si>
  <si>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</si>
  <si>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</si>
  <si>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</si>
  <si>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</si>
  <si>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</si>
  <si>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</si>
  <si>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</si>
  <si>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</si>
  <si>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</si>
  <si>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</si>
  <si>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</si>
  <si>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</si>
  <si>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</si>
  <si>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</si>
  <si>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</si>
  <si>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</si>
  <si>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</si>
  <si>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</si>
  <si>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</si>
  <si>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</si>
  <si>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</si>
  <si>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</si>
  <si>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</si>
  <si>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</si>
  <si>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</si>
  <si>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</si>
  <si>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</si>
  <si>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</si>
  <si>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</si>
  <si>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</si>
  <si>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</si>
  <si>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</si>
  <si>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</si>
  <si>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</si>
  <si>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</si>
  <si>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TEC-PH-10000912</t>
  </si>
  <si>
    <t>OFF-ST-10001837</t>
  </si>
  <si>
    <t>OFF-AR-10001473</t>
  </si>
  <si>
    <t>TEC-PH-10001835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</si>
  <si>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</si>
  <si>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</si>
  <si>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</si>
  <si>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</si>
  <si>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</si>
  <si>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</si>
  <si>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</si>
  <si>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</si>
  <si>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</si>
  <si>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</si>
  <si>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</si>
  <si>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</si>
  <si>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</si>
  <si>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</si>
  <si>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</si>
  <si>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</si>
  <si>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</si>
  <si>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</si>
  <si>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</si>
  <si>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</si>
  <si>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</si>
  <si>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</si>
  <si>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</si>
  <si>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</si>
  <si>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</si>
  <si>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</si>
  <si>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</si>
  <si>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</si>
  <si>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</si>
  <si>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</si>
  <si>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</si>
  <si>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</si>
  <si>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</si>
  <si>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</si>
  <si>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</si>
  <si>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OFF-BI-10000948</t>
  </si>
  <si>
    <t>OFF-PA-10000223</t>
  </si>
  <si>
    <t>OFF-PA-10000062</t>
  </si>
  <si>
    <t>OFF-BI-10004233</t>
  </si>
  <si>
    <t>TEC-PH-10002834</t>
  </si>
  <si>
    <t>FUR-CH-10003761</t>
  </si>
  <si>
    <t>OFF-PA-10004665</t>
  </si>
  <si>
    <t>OFF-BI-10001196</t>
  </si>
  <si>
    <t>TEC-PH-10003601</t>
  </si>
  <si>
    <t>OFF-BI-10002003</t>
  </si>
  <si>
    <t>OFF-PA-10003016</t>
  </si>
  <si>
    <t>OFF-PA-10002246</t>
  </si>
  <si>
    <t>TEC-PH-10002890</t>
  </si>
  <si>
    <t>TEC-MA-10003626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</si>
  <si>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</si>
  <si>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</si>
  <si>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</si>
  <si>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</si>
  <si>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</si>
  <si>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</si>
  <si>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</si>
  <si>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</si>
  <si>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</si>
  <si>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</si>
  <si>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</si>
  <si>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</si>
  <si>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</si>
  <si>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</si>
  <si>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</si>
  <si>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</si>
  <si>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</si>
  <si>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</si>
  <si>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</si>
  <si>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</si>
  <si>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</si>
  <si>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</si>
  <si>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</si>
  <si>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</si>
  <si>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</si>
  <si>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</si>
  <si>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OFF-ST-10001128</t>
  </si>
  <si>
    <t>OFF-PA-10000520</t>
  </si>
  <si>
    <t>FUR-FU-10003832</t>
  </si>
  <si>
    <t>FUR-FU-10000409</t>
  </si>
  <si>
    <t>TEC-PH-10004389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</si>
  <si>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</si>
  <si>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</si>
  <si>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</si>
  <si>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</si>
  <si>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</si>
  <si>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</si>
  <si>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</si>
  <si>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OFF-AR-10003338</t>
  </si>
  <si>
    <t>FUR-FU-10002116</t>
  </si>
  <si>
    <t>FUR-CH-10000422</t>
  </si>
  <si>
    <t>FUR-FU-10004963</t>
  </si>
  <si>
    <t>OFF-BI-10000174</t>
  </si>
  <si>
    <t>FUR-CH-10004875</t>
  </si>
  <si>
    <t>FUR-FU-10000305</t>
  </si>
  <si>
    <t>TEC-PH-10001459</t>
  </si>
  <si>
    <t>FUR-FU-10002445</t>
  </si>
  <si>
    <t>FUR-CH-10001797</t>
  </si>
  <si>
    <t>OFF-PA-10003848</t>
  </si>
  <si>
    <t>FUR-FU-10000755</t>
  </si>
  <si>
    <t>FUR-FU-10000550</t>
  </si>
  <si>
    <t>OFF-BI-10003655</t>
  </si>
  <si>
    <t>OFF-AP-10003779</t>
  </si>
  <si>
    <t>OFF-FA-10002701</t>
  </si>
  <si>
    <t>OFF-BI-10002799</t>
  </si>
  <si>
    <t>OFF-AR-10003582</t>
  </si>
  <si>
    <t>OFF-EN-10002312</t>
  </si>
  <si>
    <t>FUR-CH-10002320</t>
  </si>
  <si>
    <t>OFF-AR-10001216</t>
  </si>
  <si>
    <t>FUR-FU-10003247</t>
  </si>
  <si>
    <t>TEC-PH-10002350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</si>
  <si>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</si>
  <si>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</si>
  <si>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</si>
  <si>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</si>
  <si>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</si>
  <si>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</si>
  <si>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</si>
  <si>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</si>
  <si>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</si>
  <si>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</si>
  <si>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</si>
  <si>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</si>
  <si>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</si>
  <si>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</si>
  <si>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</si>
  <si>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</si>
  <si>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</si>
  <si>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</si>
  <si>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</si>
  <si>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</si>
  <si>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OFF-ST-10002957</t>
  </si>
  <si>
    <t>OFF-FA-10001883</t>
  </si>
  <si>
    <t>TEC-PH-10001644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</si>
  <si>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</si>
  <si>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</si>
  <si>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</si>
  <si>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</si>
  <si>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</si>
  <si>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</si>
  <si>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</si>
  <si>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</si>
  <si>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</si>
  <si>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</si>
  <si>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</si>
  <si>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</si>
  <si>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</si>
  <si>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</si>
  <si>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</si>
  <si>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</si>
  <si>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</si>
  <si>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</si>
  <si>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</si>
  <si>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</si>
  <si>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</si>
  <si>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</si>
  <si>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</si>
  <si>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</si>
  <si>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</si>
  <si>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</si>
  <si>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</si>
  <si>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OFF-PA-10000174</t>
  </si>
  <si>
    <t>TEC-PH-10002415</t>
  </si>
  <si>
    <t>OFF-AR-10000657</t>
  </si>
  <si>
    <t>OFF-PA-10004996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</si>
  <si>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</si>
  <si>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</si>
  <si>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</si>
  <si>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</si>
  <si>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</si>
  <si>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</si>
  <si>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</si>
  <si>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</si>
  <si>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</si>
  <si>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</si>
  <si>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</si>
  <si>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</si>
  <si>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</si>
  <si>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</si>
  <si>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</si>
  <si>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</si>
  <si>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</si>
  <si>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</si>
  <si>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</si>
  <si>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</si>
  <si>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</si>
  <si>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</si>
  <si>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TEC-AC-10004859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</si>
  <si>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</si>
  <si>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</si>
  <si>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</si>
  <si>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</si>
  <si>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</si>
  <si>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</si>
  <si>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</si>
  <si>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</si>
  <si>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</si>
  <si>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</si>
  <si>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</si>
  <si>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</si>
  <si>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</si>
  <si>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</si>
  <si>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</si>
  <si>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</si>
  <si>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</si>
  <si>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</si>
  <si>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</si>
  <si>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</si>
  <si>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</si>
  <si>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</si>
  <si>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</si>
  <si>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</si>
  <si>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</si>
  <si>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</si>
  <si>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</si>
  <si>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</si>
  <si>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</si>
  <si>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</si>
  <si>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</si>
  <si>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</si>
  <si>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</si>
  <si>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</si>
  <si>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</si>
  <si>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</si>
  <si>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</si>
  <si>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</si>
  <si>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</si>
  <si>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</si>
  <si>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</si>
  <si>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</si>
  <si>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</si>
  <si>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</si>
  <si>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</si>
  <si>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</si>
  <si>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</si>
  <si>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</si>
  <si>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TEC-AC-10002942</t>
  </si>
  <si>
    <t>TEC-AC-10001553</t>
  </si>
  <si>
    <t>FUR-FU-10001215</t>
  </si>
  <si>
    <t>TEC-PH-10003215</t>
  </si>
  <si>
    <t>OFF-LA-10002945</t>
  </si>
  <si>
    <t>OFF-AR-10002766</t>
  </si>
  <si>
    <t>TEC-PH-10004434</t>
  </si>
  <si>
    <t>FUR-BO-10000711</t>
  </si>
  <si>
    <t>OFF-BI-10001120</t>
  </si>
  <si>
    <t>OFF-AP-10004655</t>
  </si>
  <si>
    <t>TEC-AC-10000199</t>
  </si>
  <si>
    <t>TEC-MA-10001127</t>
  </si>
  <si>
    <t>FUR-BO-10002853</t>
  </si>
  <si>
    <t>OFF-PA-10004022</t>
  </si>
  <si>
    <t>OFF-PA-10004248</t>
  </si>
  <si>
    <t>OFF-PA-10001363</t>
  </si>
  <si>
    <t>OFF-BI-10003876</t>
  </si>
  <si>
    <t>OFF-EN-10004007</t>
  </si>
  <si>
    <t>FUR-BO-10003894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</si>
  <si>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</si>
  <si>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</si>
  <si>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</si>
  <si>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</si>
  <si>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</si>
  <si>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</si>
  <si>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</si>
  <si>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</si>
  <si>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</si>
  <si>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</si>
  <si>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</si>
  <si>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</si>
  <si>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</si>
  <si>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</si>
  <si>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</si>
  <si>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</si>
  <si>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</si>
  <si>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</si>
  <si>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FUR-TA-10003392</t>
  </si>
  <si>
    <t>OFF-AR-10003217</t>
  </si>
  <si>
    <t>OFF-ST-10001932</t>
  </si>
  <si>
    <t>OFF-AR-10001761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</si>
  <si>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</si>
  <si>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</si>
  <si>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</si>
  <si>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</si>
  <si>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</si>
  <si>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</si>
  <si>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</si>
  <si>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</si>
  <si>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</si>
  <si>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</si>
  <si>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</si>
  <si>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</si>
  <si>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</si>
  <si>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</si>
  <si>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</si>
  <si>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</si>
  <si>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</si>
  <si>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OFF-AP-10004052</t>
  </si>
  <si>
    <t>OFF-PA-10003134</t>
  </si>
  <si>
    <t>FUR-FU-10000719</t>
  </si>
  <si>
    <t>FUR-BO-10003893</t>
  </si>
  <si>
    <t>TEC-CO-10001943</t>
  </si>
  <si>
    <t>OFF-PA-10003228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</si>
  <si>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</si>
  <si>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</si>
  <si>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</si>
  <si>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</si>
  <si>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</si>
  <si>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</si>
  <si>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</si>
  <si>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</si>
  <si>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</si>
  <si>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OFF-AR-10002467</t>
  </si>
  <si>
    <t>FUR-FU-10002813</t>
  </si>
  <si>
    <t>TEC-MA-10000752</t>
  </si>
  <si>
    <t>OFF-FA-10000840</t>
  </si>
  <si>
    <t>OFF-AR-10001231</t>
  </si>
  <si>
    <t>FUR-CH-10001802</t>
  </si>
  <si>
    <t>TEC-PH-10003356</t>
  </si>
  <si>
    <t>OFF-AP-10002670</t>
  </si>
  <si>
    <t>OFF-AP-10000390</t>
  </si>
  <si>
    <t>OFF-PA-10000143</t>
  </si>
  <si>
    <t>TEC-MA-10000045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</si>
  <si>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</si>
  <si>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</si>
  <si>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</si>
  <si>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</si>
  <si>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</si>
  <si>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</si>
  <si>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</si>
  <si>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</si>
  <si>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</si>
  <si>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</si>
  <si>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</si>
  <si>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</si>
  <si>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</si>
  <si>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</si>
  <si>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</si>
  <si>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</si>
  <si>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</si>
  <si>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</si>
  <si>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</si>
  <si>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</si>
  <si>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</si>
  <si>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OFF-PA-10000859</t>
  </si>
  <si>
    <t>OFF-AR-10000614</t>
  </si>
  <si>
    <t>OFF-FA-10000089</t>
  </si>
  <si>
    <t>FUR-TA-10001771</t>
  </si>
  <si>
    <t>FUR-CH-10002044</t>
  </si>
  <si>
    <t>FUR-TA-10001086</t>
  </si>
  <si>
    <t>OFF-PA-10000048</t>
  </si>
  <si>
    <t>OFF-PA-10003036</t>
  </si>
  <si>
    <t>TEC-PH-10001870</t>
  </si>
  <si>
    <t>OFF-ST-10002182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</si>
  <si>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</si>
  <si>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</si>
  <si>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</si>
  <si>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</si>
  <si>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</si>
  <si>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</si>
  <si>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</si>
  <si>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</si>
  <si>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</si>
  <si>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</si>
  <si>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</si>
  <si>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</si>
  <si>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</si>
  <si>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</si>
  <si>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</si>
  <si>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</si>
  <si>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</si>
  <si>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TEC-MA-10003176</t>
  </si>
  <si>
    <t>TEC-PH-10002114</t>
  </si>
  <si>
    <t>OFF-PA-10001593</t>
  </si>
  <si>
    <t>TEC-AC-10004803</t>
  </si>
  <si>
    <t>OFF-AP-10001564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</si>
  <si>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</si>
  <si>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</si>
  <si>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</si>
  <si>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</si>
  <si>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</si>
  <si>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</si>
  <si>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</si>
  <si>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</si>
  <si>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</si>
  <si>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FUR-FU-10000820</t>
  </si>
  <si>
    <t>OFF-PA-10003205</t>
  </si>
  <si>
    <t>OFF-LA-10002368</t>
  </si>
  <si>
    <t>OFF-PA-10000295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</si>
  <si>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</si>
  <si>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</si>
  <si>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</si>
  <si>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</si>
  <si>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</si>
  <si>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</si>
  <si>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</si>
  <si>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</si>
  <si>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</si>
  <si>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</si>
  <si>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</si>
  <si>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</si>
  <si>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</si>
  <si>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</si>
  <si>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</si>
  <si>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</si>
  <si>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</si>
  <si>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OFF-AR-10004707</t>
  </si>
  <si>
    <t>TEC-MA-10001695</t>
  </si>
  <si>
    <t>FUR-FU-10002506</t>
  </si>
  <si>
    <t>TEC-AC-10004518</t>
  </si>
  <si>
    <t>OFF-AP-10000027</t>
  </si>
  <si>
    <t>OFF-PA-10002558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</si>
  <si>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</si>
  <si>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</si>
  <si>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</si>
  <si>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</si>
  <si>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</si>
  <si>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</si>
  <si>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</si>
  <si>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</si>
  <si>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</si>
  <si>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</si>
  <si>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</si>
  <si>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</si>
  <si>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</si>
  <si>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</si>
  <si>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</si>
  <si>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</si>
  <si>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</si>
  <si>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</si>
  <si>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</si>
  <si>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</si>
  <si>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OFF-LA-10004677</t>
  </si>
  <si>
    <t>OFF-EN-10001535</t>
  </si>
  <si>
    <t>TEC-MA-10003493</t>
  </si>
  <si>
    <t>TEC-AC-10002380</t>
  </si>
  <si>
    <t>TEC-PH-10002817</t>
  </si>
  <si>
    <t>OFF-AP-10003099</t>
  </si>
  <si>
    <t>Furniture</t>
  </si>
  <si>
    <t>Office Supplies</t>
  </si>
  <si>
    <t>Technology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</si>
  <si>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</si>
  <si>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</si>
  <si>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</si>
  <si>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</si>
  <si>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</si>
  <si>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</si>
  <si>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</si>
  <si>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</si>
  <si>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</si>
  <si>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</si>
  <si>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</si>
  <si>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</si>
  <si>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</si>
  <si>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</si>
  <si>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</si>
  <si>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</si>
  <si>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</si>
  <si>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Bush Somerset Collection Bookcase</t>
  </si>
  <si>
    <t>Hon Deluxe Fabric Upholstered Stacking Chairs, Rounded Back</t>
  </si>
  <si>
    <t>Self-Adhesive Address Labels for Typewriters by Universal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</si>
  <si>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</si>
  <si>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</si>
  <si>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</si>
  <si>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</si>
  <si>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</si>
  <si>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</si>
  <si>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</si>
  <si>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</si>
  <si>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</si>
  <si>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</si>
  <si>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</si>
  <si>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</si>
  <si>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</si>
  <si>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</si>
  <si>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</si>
  <si>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</si>
  <si>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</si>
  <si>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</si>
  <si>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</si>
  <si>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</si>
  <si>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</si>
  <si>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</si>
  <si>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</si>
  <si>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</si>
  <si>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</si>
  <si>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</si>
  <si>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</si>
  <si>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</si>
  <si>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</si>
  <si>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</si>
  <si>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</si>
  <si>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</si>
  <si>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</si>
  <si>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</si>
  <si>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</si>
  <si>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</si>
  <si>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</si>
  <si>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</si>
  <si>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</si>
  <si>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</si>
  <si>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</si>
  <si>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</si>
  <si>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</si>
  <si>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</si>
  <si>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</si>
  <si>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</si>
  <si>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</si>
  <si>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</si>
  <si>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Advantus Push Pins</t>
  </si>
  <si>
    <t>Home/Office Personal File Carts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</si>
  <si>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</si>
  <si>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</si>
  <si>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</si>
  <si>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</si>
  <si>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</si>
  <si>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</si>
  <si>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</si>
  <si>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</si>
  <si>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</si>
  <si>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</si>
  <si>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</si>
  <si>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</si>
  <si>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</si>
  <si>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</si>
  <si>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</si>
  <si>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</si>
  <si>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</si>
  <si>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</si>
  <si>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</si>
  <si>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</si>
  <si>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</si>
  <si>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</si>
  <si>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</si>
  <si>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</si>
  <si>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</si>
  <si>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</si>
  <si>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</si>
  <si>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</si>
  <si>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</si>
  <si>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</si>
  <si>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</si>
  <si>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</si>
  <si>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</si>
  <si>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</si>
  <si>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</si>
  <si>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</si>
  <si>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</si>
  <si>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</si>
  <si>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</si>
  <si>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</si>
  <si>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</si>
  <si>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</si>
  <si>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</si>
  <si>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</si>
  <si>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</si>
  <si>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</si>
  <si>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</si>
  <si>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</si>
  <si>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</si>
  <si>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</si>
  <si>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</si>
  <si>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</si>
  <si>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</si>
  <si>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</si>
  <si>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</si>
  <si>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</si>
  <si>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</si>
  <si>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</si>
  <si>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</si>
  <si>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</si>
  <si>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</si>
  <si>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</si>
  <si>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</si>
  <si>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</si>
  <si>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</si>
  <si>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</si>
  <si>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</si>
  <si>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</si>
  <si>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</si>
  <si>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</si>
  <si>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</si>
  <si>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</si>
  <si>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</si>
  <si>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</si>
  <si>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</si>
  <si>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</si>
  <si>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</si>
  <si>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</si>
  <si>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</si>
  <si>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</si>
  <si>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</si>
  <si>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</si>
  <si>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</si>
  <si>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</si>
  <si>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</si>
  <si>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</si>
  <si>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</si>
  <si>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</si>
  <si>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</si>
  <si>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</si>
  <si>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</si>
  <si>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</si>
  <si>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</si>
  <si>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</si>
  <si>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</si>
  <si>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</si>
  <si>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</si>
  <si>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</si>
  <si>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</si>
  <si>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</si>
  <si>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</si>
  <si>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</si>
  <si>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</si>
  <si>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</si>
  <si>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</si>
  <si>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3/6 x 11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</si>
  <si>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</si>
  <si>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</si>
  <si>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</si>
  <si>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</si>
  <si>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</si>
  <si>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</si>
  <si>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</si>
  <si>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</si>
  <si>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</si>
  <si>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</si>
  <si>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</si>
  <si>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</si>
  <si>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</si>
  <si>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</si>
  <si>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</si>
  <si>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</si>
  <si>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</si>
  <si>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</si>
  <si>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</si>
  <si>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</si>
  <si>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</si>
  <si>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</si>
  <si>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</si>
  <si>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</si>
  <si>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</si>
  <si>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</si>
  <si>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</si>
  <si>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</si>
  <si>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</si>
  <si>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</si>
  <si>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</si>
  <si>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</si>
  <si>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</si>
  <si>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</si>
  <si>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</si>
  <si>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</si>
  <si>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</si>
  <si>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</si>
  <si>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</si>
  <si>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</si>
  <si>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</si>
  <si>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</si>
  <si>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</si>
  <si>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</si>
  <si>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</si>
  <si>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</si>
  <si>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</si>
  <si>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</si>
  <si>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</si>
  <si>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</si>
  <si>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</si>
  <si>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</si>
  <si>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</si>
  <si>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</si>
  <si>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</si>
  <si>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</si>
  <si>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</si>
  <si>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</si>
  <si>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</si>
  <si>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</si>
  <si>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</si>
  <si>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</si>
  <si>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</si>
  <si>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</si>
  <si>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</si>
  <si>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</si>
  <si>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</si>
  <si>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</si>
  <si>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</si>
  <si>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</si>
  <si>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</si>
  <si>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</si>
  <si>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</si>
  <si>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</si>
  <si>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</si>
  <si>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</si>
  <si>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</si>
  <si>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</si>
  <si>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</si>
  <si>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</si>
  <si>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</si>
  <si>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</si>
  <si>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</si>
  <si>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</si>
  <si>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</si>
  <si>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</si>
  <si>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</si>
  <si>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</si>
  <si>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Important Message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</si>
  <si>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</si>
  <si>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</si>
  <si>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</si>
  <si>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</si>
  <si>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</si>
  <si>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</si>
  <si>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</si>
  <si>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</si>
  <si>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</si>
  <si>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</si>
  <si>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</si>
  <si>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</si>
  <si>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</si>
  <si>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</si>
  <si>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</si>
  <si>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</si>
  <si>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</si>
  <si>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</si>
  <si>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</si>
  <si>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</si>
  <si>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</si>
  <si>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</si>
  <si>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</si>
  <si>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</si>
  <si>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</si>
  <si>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</si>
  <si>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</si>
  <si>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</si>
  <si>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</si>
  <si>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</si>
  <si>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</si>
  <si>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</si>
  <si>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</si>
  <si>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</si>
  <si>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</si>
  <si>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</si>
  <si>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</si>
  <si>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</si>
  <si>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</si>
  <si>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</si>
  <si>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</si>
  <si>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</si>
  <si>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</si>
  <si>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</si>
  <si>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Pillow Soft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</si>
  <si>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</si>
  <si>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</si>
  <si>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</si>
  <si>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</si>
  <si>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</si>
  <si>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</si>
  <si>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</si>
  <si>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</si>
  <si>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</si>
  <si>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</si>
  <si>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</si>
  <si>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</si>
  <si>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</si>
  <si>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</si>
  <si>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</si>
  <si>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</si>
  <si>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</si>
  <si>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</si>
  <si>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</si>
  <si>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</si>
  <si>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1/16 x 11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</si>
  <si>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</si>
  <si>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</si>
  <si>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</si>
  <si>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</si>
  <si>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</si>
  <si>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Snap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</si>
  <si>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</si>
  <si>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</si>
  <si>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</si>
  <si>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</si>
  <si>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</si>
  <si>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</si>
  <si>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</si>
  <si>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</si>
  <si>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</si>
  <si>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</si>
  <si>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</si>
  <si>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</si>
  <si>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</si>
  <si>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</si>
  <si>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</si>
  <si>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</si>
  <si>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</si>
  <si>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</si>
  <si>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</si>
  <si>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</si>
  <si>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</si>
  <si>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</si>
  <si>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</si>
  <si>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</si>
  <si>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</si>
  <si>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</si>
  <si>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</si>
  <si>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</si>
  <si>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</si>
  <si>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Sony 64GB Class 10 Micro SDHC R40 Memory Card</t>
  </si>
  <si>
    <t>Xerox 1974</t>
  </si>
  <si>
    <t>Avery Hi-Liter EverBold Pen Style Fluorescent Highlighters, 4/Pack</t>
  </si>
  <si>
    <t>Staple holder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</si>
  <si>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</si>
  <si>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</si>
  <si>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</si>
  <si>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</si>
  <si>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</si>
  <si>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</si>
  <si>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</si>
  <si>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</si>
  <si>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</si>
  <si>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</si>
  <si>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</si>
  <si>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</si>
  <si>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</si>
  <si>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</si>
  <si>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</si>
  <si>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</si>
  <si>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</si>
  <si>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</si>
  <si>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</si>
  <si>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</si>
  <si>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</si>
  <si>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</si>
  <si>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</si>
  <si>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</si>
  <si>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</si>
  <si>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Canon Color ImageCLASS MF8580Cdw Wireless Laser All-In-One Printer, Copier, Scanner</t>
  </si>
  <si>
    <t>Xerox 1897</t>
  </si>
  <si>
    <t>Global Deluxe Steno Chair</t>
  </si>
  <si>
    <t>Aluminum Document Frame</t>
  </si>
  <si>
    <t>Eldon Mobile Mega Data Cart  Mega Stackable  Add-On Trays</t>
  </si>
  <si>
    <t>Xerox Color Copier Paper, 11" x 17", Ream</t>
  </si>
  <si>
    <t>Office Star - Ergonomically Designed Knee Chair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</si>
  <si>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</si>
  <si>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</si>
  <si>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</si>
  <si>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</si>
  <si>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</si>
  <si>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</si>
  <si>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</si>
  <si>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</si>
  <si>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</si>
  <si>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</si>
  <si>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</si>
  <si>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</si>
  <si>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</si>
  <si>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</si>
  <si>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</si>
  <si>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</si>
  <si>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</si>
  <si>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</si>
  <si>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</si>
  <si>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</si>
  <si>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</si>
  <si>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</si>
  <si>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</si>
  <si>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</si>
  <si>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</si>
  <si>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</si>
  <si>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</si>
  <si>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</si>
  <si>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</si>
  <si>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</si>
  <si>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</si>
  <si>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</si>
  <si>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</si>
  <si>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</si>
  <si>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</si>
  <si>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</si>
  <si>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</si>
  <si>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</si>
  <si>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</si>
  <si>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</si>
  <si>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</si>
  <si>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</si>
  <si>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</si>
  <si>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</si>
  <si>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</si>
  <si>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</si>
  <si>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</si>
  <si>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</si>
  <si>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</si>
  <si>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</si>
  <si>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</si>
  <si>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</si>
  <si>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</si>
  <si>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</si>
  <si>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</si>
  <si>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</si>
  <si>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</si>
  <si>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</si>
  <si>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</si>
  <si>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</si>
  <si>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</si>
  <si>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</si>
  <si>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</si>
  <si>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</si>
  <si>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</si>
  <si>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</si>
  <si>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</si>
  <si>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</si>
  <si>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</si>
  <si>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</si>
  <si>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</si>
  <si>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</si>
  <si>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</si>
  <si>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</si>
  <si>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</si>
  <si>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</si>
  <si>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</si>
  <si>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</si>
  <si>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</si>
  <si>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</si>
  <si>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</si>
  <si>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</si>
  <si>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</si>
  <si>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</si>
  <si>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</si>
  <si>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</si>
  <si>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</si>
  <si>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</si>
  <si>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</si>
  <si>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Just In Time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</si>
  <si>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</si>
  <si>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</si>
  <si>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</si>
  <si>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</si>
  <si>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</si>
  <si>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</si>
  <si>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</si>
  <si>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</si>
  <si>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</si>
  <si>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</si>
  <si>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</si>
  <si>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</si>
  <si>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</si>
  <si>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</si>
  <si>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</si>
  <si>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</si>
  <si>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</si>
  <si>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</si>
  <si>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</si>
  <si>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</si>
  <si>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</si>
  <si>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</si>
  <si>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</si>
  <si>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</si>
  <si>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</si>
  <si>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</si>
  <si>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</si>
  <si>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</si>
  <si>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</si>
  <si>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</si>
  <si>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</si>
  <si>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</si>
  <si>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</si>
  <si>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</si>
  <si>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</si>
  <si>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</si>
  <si>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</si>
  <si>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</si>
  <si>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</si>
  <si>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</si>
  <si>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</si>
  <si>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</si>
  <si>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</si>
  <si>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</si>
  <si>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</si>
  <si>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</si>
  <si>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</si>
  <si>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</si>
  <si>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</si>
  <si>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</si>
  <si>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</si>
  <si>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</si>
  <si>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</si>
  <si>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</si>
  <si>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</si>
  <si>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</si>
  <si>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</si>
  <si>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</si>
  <si>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</si>
  <si>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</si>
  <si>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</si>
  <si>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</si>
  <si>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</si>
  <si>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</si>
  <si>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</si>
  <si>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</si>
  <si>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</si>
  <si>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</si>
  <si>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</si>
  <si>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</si>
  <si>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</si>
  <si>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</si>
  <si>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</si>
  <si>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</si>
  <si>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</si>
  <si>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</si>
  <si>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</si>
  <si>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</si>
  <si>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</si>
  <si>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</si>
  <si>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</si>
  <si>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</si>
  <si>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</si>
  <si>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</si>
  <si>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</si>
  <si>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</si>
  <si>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</si>
  <si>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</si>
  <si>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</si>
  <si>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</si>
  <si>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</si>
  <si>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</si>
  <si>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</si>
  <si>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</si>
  <si>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</si>
  <si>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</si>
  <si>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</si>
  <si>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</si>
  <si>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</si>
  <si>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</si>
  <si>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</si>
  <si>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</si>
  <si>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</si>
  <si>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</si>
  <si>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</si>
  <si>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</si>
  <si>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</si>
  <si>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</si>
  <si>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</si>
  <si>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</si>
  <si>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</si>
  <si>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</si>
  <si>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</si>
  <si>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</si>
  <si>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</si>
  <si>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</si>
  <si>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</si>
  <si>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</si>
  <si>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</si>
  <si>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</si>
  <si>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</si>
  <si>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</si>
  <si>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</si>
  <si>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</si>
  <si>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</si>
  <si>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</si>
  <si>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</si>
  <si>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</si>
  <si>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</si>
  <si>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</si>
  <si>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</si>
  <si>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</si>
  <si>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</si>
  <si>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</si>
  <si>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</si>
  <si>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</si>
  <si>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</si>
  <si>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</si>
  <si>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</si>
  <si>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</si>
  <si>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</si>
  <si>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</si>
  <si>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</si>
  <si>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</si>
  <si>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</si>
  <si>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</si>
  <si>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</si>
  <si>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</si>
  <si>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</si>
  <si>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</si>
  <si>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</si>
  <si>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</si>
  <si>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</si>
  <si>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</si>
  <si>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</si>
  <si>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 xml:space="preserve">Kensington SlimBlade Notebook Wireless Mouse with Nano Receiver 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</si>
  <si>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</si>
  <si>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</si>
  <si>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</si>
  <si>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</si>
  <si>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</si>
  <si>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</si>
  <si>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</si>
  <si>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</si>
  <si>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</si>
  <si>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</si>
  <si>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</si>
  <si>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</si>
  <si>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</si>
  <si>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</si>
  <si>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Pyle PMP37LED</t>
  </si>
  <si>
    <t>Clarity 53712</t>
  </si>
  <si>
    <t>Boston 16801 Nautilus Battery Pencil Sharpener</t>
  </si>
  <si>
    <t>Holmes Replacement Filter for HEPA Air Cleaner, Large Room</t>
  </si>
  <si>
    <t>GBC ProClick Punch Binding System</t>
  </si>
  <si>
    <t>Adams Telephone Message Books, 5 1/4 x 11</t>
  </si>
  <si>
    <t>Newell 335</t>
  </si>
  <si>
    <t>O'Sullivan 3-Shelf Heavy-Duty Bookcases</t>
  </si>
  <si>
    <t>Fellowes Binding Cases</t>
  </si>
  <si>
    <t>Ibico Plastic and Wire Spiral Binding Combs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</si>
  <si>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</si>
  <si>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</si>
  <si>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</si>
  <si>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</si>
  <si>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</si>
  <si>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</si>
  <si>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</si>
  <si>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</si>
  <si>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</si>
  <si>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</si>
  <si>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</si>
  <si>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</si>
  <si>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</si>
  <si>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</si>
  <si>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</si>
  <si>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</si>
  <si>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</si>
  <si>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</si>
  <si>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</si>
  <si>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</si>
  <si>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</si>
  <si>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</si>
  <si>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</si>
  <si>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</si>
  <si>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</si>
  <si>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</si>
  <si>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</si>
  <si>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</si>
  <si>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</si>
  <si>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</si>
  <si>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</si>
  <si>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</si>
  <si>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</si>
  <si>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</si>
  <si>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</si>
  <si>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</si>
  <si>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</si>
  <si>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</si>
  <si>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</si>
  <si>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</si>
  <si>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</si>
  <si>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</si>
  <si>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</si>
  <si>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</si>
  <si>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</si>
  <si>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</si>
  <si>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</si>
  <si>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</si>
  <si>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</si>
  <si>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</si>
  <si>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</si>
  <si>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</si>
  <si>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</si>
  <si>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</si>
  <si>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</si>
  <si>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</si>
  <si>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</si>
  <si>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</si>
  <si>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</si>
  <si>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</si>
  <si>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</si>
  <si>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</si>
  <si>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</si>
  <si>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</si>
  <si>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</si>
  <si>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</si>
  <si>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</si>
  <si>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</si>
  <si>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</si>
  <si>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</si>
  <si>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</si>
  <si>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</si>
  <si>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</si>
  <si>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</si>
  <si>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</si>
  <si>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Acco Suede Grain Vinyl Round Ring Binder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</si>
  <si>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</si>
  <si>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</si>
  <si>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</si>
  <si>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</si>
  <si>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</si>
  <si>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</si>
  <si>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</si>
  <si>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UniKeep View Case Binders</t>
  </si>
  <si>
    <t>Eldon Delta Triangular Chair Mat, 52" x 58", Clear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</si>
  <si>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</si>
  <si>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</si>
  <si>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</si>
  <si>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</si>
  <si>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</si>
  <si>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Staples in misc. colors</t>
  </si>
  <si>
    <t>Global Comet Stacking Arm Chair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</si>
  <si>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</si>
  <si>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</si>
  <si>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</si>
  <si>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</si>
  <si>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</si>
  <si>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</si>
  <si>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</si>
  <si>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</si>
  <si>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Eldon Advantage Chair Mats for Low to Medium Pile Carpets</t>
  </si>
  <si>
    <t>Aluminum Screw Posts</t>
  </si>
  <si>
    <t>Newell 336</t>
  </si>
  <si>
    <t>Maxell 4.7GB DVD+RW 3/Pack</t>
  </si>
  <si>
    <t>Atlantic Metals Mobile 5-Shelf Bookcases, Custom Colors</t>
  </si>
  <si>
    <t>Quartet Alpha White Chalk, 12/Pack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</si>
  <si>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</si>
  <si>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</si>
  <si>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</si>
  <si>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</si>
  <si>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</si>
  <si>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</si>
  <si>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</si>
  <si>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</si>
  <si>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</si>
  <si>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</si>
  <si>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</si>
  <si>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</si>
  <si>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</si>
  <si>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</si>
  <si>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</si>
  <si>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</si>
  <si>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</si>
  <si>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</si>
  <si>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</si>
  <si>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</si>
  <si>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Xerox 224</t>
  </si>
  <si>
    <t>Avery 488</t>
  </si>
  <si>
    <t>Innergie mMini Combo Duo USB Travel Charging Kit</t>
  </si>
  <si>
    <t>Stanley Contemporary Battery Pencil Sharpeners</t>
  </si>
  <si>
    <t>AT&amp;T 1080 Corded phone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</si>
  <si>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</si>
  <si>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</si>
  <si>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</si>
  <si>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</si>
  <si>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</si>
  <si>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</si>
  <si>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</si>
  <si>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</si>
  <si>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</si>
  <si>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invisibleSHIELD by ZAGG Smudge-Free Screen Protector</t>
  </si>
  <si>
    <t>Xerox 1905</t>
  </si>
  <si>
    <t>Ampad Evidence Wirebond Steno Books, 6" x 9"</t>
  </si>
  <si>
    <t>Apple iPhone 5C</t>
  </si>
  <si>
    <t>Newell 351</t>
  </si>
  <si>
    <t>KI Adjustable-Height Table</t>
  </si>
  <si>
    <t>Xerox 1945</t>
  </si>
  <si>
    <t>Steel Personal Filing/Posting Tote</t>
  </si>
  <si>
    <t>Tyvek  Top-Opening Peel &amp; Seel  Envelopes, Gray</t>
  </si>
  <si>
    <t>Xerox 1896</t>
  </si>
  <si>
    <t>Stockwell Push Pins</t>
  </si>
  <si>
    <t>Star Micronics TSP800 TSP847IIU Receipt Printer</t>
  </si>
  <si>
    <t>Hoover Shoulder Vac Commercial Portable Vacuum</t>
  </si>
  <si>
    <t>Acco Expandable Hanging Binders</t>
  </si>
  <si>
    <t>Brother DCP1000 Digital 3 in 1 Multifunction Machine</t>
  </si>
  <si>
    <t>Eldon Regeneration Recycled Desk Accessories, Smoke</t>
  </si>
  <si>
    <t>Crayola Anti Dust Chalk, 12/Pack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</si>
  <si>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</si>
  <si>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</si>
  <si>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</si>
  <si>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</si>
  <si>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</si>
  <si>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</si>
  <si>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</si>
  <si>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</si>
  <si>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</si>
  <si>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Geographics Note Cards, Blank, White, 8 1/2" x 11"</t>
  </si>
  <si>
    <t>ACCOHIDE Binder by Acco</t>
  </si>
  <si>
    <t>Avery 3 1/2" Diskette Storage Pages, 10/Pack</t>
  </si>
  <si>
    <t>Staple-on labels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</si>
  <si>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</si>
  <si>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</si>
  <si>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</si>
  <si>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</si>
  <si>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</si>
  <si>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</si>
  <si>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</si>
  <si>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</si>
  <si>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Ultra Door Push Plate</t>
  </si>
  <si>
    <t>Kensington Orbit Wireless Mobile Trackball for PC and Mac</t>
  </si>
  <si>
    <t>Global Chrome Stack Chair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</si>
  <si>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</si>
  <si>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</si>
  <si>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</si>
  <si>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</si>
  <si>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</si>
  <si>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</si>
  <si>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</si>
  <si>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</si>
  <si>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Blue String-Tie &amp; Button Interoffice Envelopes, 10 x 13</t>
  </si>
  <si>
    <t>Canon Imageclass D680 Copier / Fax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</si>
  <si>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</si>
  <si>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</si>
  <si>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</si>
  <si>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</si>
  <si>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</si>
  <si>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</si>
  <si>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Fashion Color Clasp Envelopes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</si>
  <si>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</si>
  <si>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</si>
  <si>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</si>
  <si>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</si>
  <si>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</si>
  <si>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</si>
  <si>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</si>
  <si>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</si>
  <si>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</si>
  <si>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XtraLife ClearVue Slant-D Ring Binder, White, 3"</t>
  </si>
  <si>
    <t>Pencil and Crayon Sharpener</t>
  </si>
  <si>
    <t>Ampad Phone Message Book, Recycled, 400 Message Capacity, 5 ¾ x 11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</si>
  <si>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</si>
  <si>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</si>
  <si>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</si>
  <si>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</si>
  <si>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</si>
  <si>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</si>
  <si>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</si>
  <si>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</si>
  <si>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</si>
  <si>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</si>
  <si>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</si>
  <si>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</si>
  <si>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</si>
  <si>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BIC Liqua Brite Liner</t>
  </si>
  <si>
    <t>ACCOHIDE 3-Ring Binder, Blue, 1"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</si>
  <si>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</si>
  <si>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</si>
  <si>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</si>
  <si>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</si>
  <si>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</si>
  <si>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</si>
  <si>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</si>
  <si>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</si>
  <si>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</si>
  <si>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</si>
  <si>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</si>
  <si>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</si>
  <si>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</si>
  <si>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</si>
  <si>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</si>
  <si>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</si>
  <si>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</si>
  <si>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</si>
  <si>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</si>
  <si>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</si>
  <si>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</si>
  <si>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Boston 16701 Slimline Battery Pencil Sharpener</t>
  </si>
  <si>
    <t>Avery 494</t>
  </si>
  <si>
    <t>Memo Book, 100 Message Capacity, 5 3/8 x 11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</si>
  <si>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</si>
  <si>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</si>
  <si>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</si>
  <si>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</si>
  <si>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</si>
  <si>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</si>
  <si>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</si>
  <si>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</si>
  <si>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</si>
  <si>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</si>
  <si>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</si>
  <si>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Lesro Round Back Collection Coffee Table, End Table</t>
  </si>
  <si>
    <t>Hoover WindTunnel Plus Canister Vacuum</t>
  </si>
  <si>
    <t>Xerox 1934</t>
  </si>
  <si>
    <t>Safco Wire Cube Shelving System, For Use as 4 or 5 14" Cubes, Black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</si>
  <si>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</si>
  <si>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</si>
  <si>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</si>
  <si>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</si>
  <si>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</si>
  <si>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</si>
  <si>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</si>
  <si>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</si>
  <si>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</si>
  <si>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</si>
  <si>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</si>
  <si>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</si>
  <si>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</si>
  <si>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</si>
  <si>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</si>
  <si>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</si>
  <si>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</si>
  <si>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</si>
  <si>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</si>
  <si>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Xerox 203</t>
  </si>
  <si>
    <t>Plantronics Audio 995 Wireless Stereo Headset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</si>
  <si>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</si>
  <si>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</si>
  <si>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</si>
  <si>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</si>
  <si>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</si>
  <si>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Surelock Post Binders</t>
  </si>
  <si>
    <t>Ibico Plastic Spiral Binding Combs</t>
  </si>
  <si>
    <t>Iceberg OfficeWorks 42" Round Tables</t>
  </si>
  <si>
    <t>DAX Wood Document Frame</t>
  </si>
  <si>
    <t>Wilson Jones Heavy-Duty Casebound Ring Binders with Metal Hinges</t>
  </si>
  <si>
    <t>Global Executive Mid-Back Manager's Chair</t>
  </si>
  <si>
    <t>Newell 320</t>
  </si>
  <si>
    <t>Eldon Image Series Desk Accessories, Burgundy</t>
  </si>
  <si>
    <t>Newell 340</t>
  </si>
  <si>
    <t>Avery 506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</si>
  <si>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</si>
  <si>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</si>
  <si>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</si>
  <si>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</si>
  <si>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</si>
  <si>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</si>
  <si>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</si>
  <si>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</si>
  <si>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</si>
  <si>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</si>
  <si>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</si>
  <si>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</si>
  <si>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</si>
  <si>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</si>
  <si>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Newell 325</t>
  </si>
  <si>
    <t>Xerox 1970</t>
  </si>
  <si>
    <t>12 Colored Short Pencils</t>
  </si>
  <si>
    <t>Master Caster Door Stop, Large Neon Orange</t>
  </si>
  <si>
    <t>Rubber Band Ball</t>
  </si>
  <si>
    <t>Xerox 1988</t>
  </si>
  <si>
    <t>Neat Ideas Personal Hanging Folder Files, Black</t>
  </si>
  <si>
    <t>Belkin OmniView SE Rackmount Kit</t>
  </si>
  <si>
    <t>Rogers Jumbo File, Granite</t>
  </si>
  <si>
    <t>Commercial WindTunnel Clean Air Upright Vacuum, Replacement Belts, Filtration Bags</t>
  </si>
  <si>
    <t>Tenex Personal Self-Stacking Standard File Box, Black/Gray</t>
  </si>
  <si>
    <t>Hoover Commercial Soft Guard Upright Vacuum And Disposable Filtration Bags</t>
  </si>
  <si>
    <t>Avery 481</t>
  </si>
  <si>
    <t>Newell 310</t>
  </si>
  <si>
    <t>Newell 319</t>
  </si>
  <si>
    <t>Avery 518</t>
  </si>
  <si>
    <t>Sensible Storage WireTech Storage Systems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</si>
  <si>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</si>
  <si>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</si>
  <si>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</si>
  <si>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</si>
  <si>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</si>
  <si>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</si>
  <si>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</si>
  <si>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</si>
  <si>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</si>
  <si>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</si>
  <si>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</si>
  <si>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</si>
  <si>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</si>
  <si>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</si>
  <si>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</si>
  <si>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</si>
  <si>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</si>
  <si>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</si>
  <si>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</si>
  <si>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</si>
  <si>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</si>
  <si>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</si>
  <si>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</si>
  <si>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</si>
  <si>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</si>
  <si>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</si>
  <si>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</si>
  <si>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</si>
  <si>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</si>
  <si>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</si>
  <si>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Stacking Tray, Side-Loading, Legal, Smoke</t>
  </si>
  <si>
    <t>Smead Adjustable Mobile File Trolley with Lockable Top</t>
  </si>
  <si>
    <t>Jawbone MINI JAMBOX Wireless Bluetooth Speaker</t>
  </si>
  <si>
    <t>Weyerhaeuser First Choice Laser/Copy Paper (20Lb. and 88 Bright)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</si>
  <si>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</si>
  <si>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</si>
  <si>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</si>
  <si>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</si>
  <si>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</si>
  <si>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</si>
  <si>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</si>
  <si>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</si>
  <si>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</si>
  <si>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</si>
  <si>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</si>
  <si>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</si>
  <si>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</si>
  <si>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</si>
  <si>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</si>
  <si>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</si>
  <si>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</si>
  <si>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</si>
  <si>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</si>
  <si>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Memorex Mini Travel Drive 4 GB USB 2.0 Flash Drive</t>
  </si>
  <si>
    <t>Memorex Micro Travel Drive 16 GB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</si>
  <si>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</si>
  <si>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</si>
  <si>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</si>
  <si>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</si>
  <si>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</si>
  <si>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</si>
  <si>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</si>
  <si>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</si>
  <si>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</si>
  <si>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</si>
  <si>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</si>
  <si>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</si>
  <si>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</si>
  <si>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</si>
  <si>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</si>
  <si>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</si>
  <si>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</si>
  <si>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</si>
  <si>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Sauder Camden County Collection Libraries, Planked Cherry Finish</t>
  </si>
  <si>
    <t>Advantus Panel Wall Certificate Holder - 8.5x11</t>
  </si>
  <si>
    <t>Avery 478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</si>
  <si>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</si>
  <si>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</si>
  <si>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</si>
  <si>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</si>
  <si>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</si>
  <si>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</si>
  <si>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Maxell LTO Ultrium - 800 GB</t>
  </si>
  <si>
    <t>Office Star - Professional Matrix Back Chair with 2-to-1 Synchro Tilt and Mesh Fabric Seat</t>
  </si>
  <si>
    <t>GE 30522EE2</t>
  </si>
  <si>
    <t>Ink Jet Note and Greeting Cards, 8-1/2" x 5-1/2" Card Size</t>
  </si>
  <si>
    <t>Logitech Wireless Marathon Mouse M705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</si>
  <si>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</si>
  <si>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</si>
  <si>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</si>
  <si>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</si>
  <si>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</si>
  <si>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</si>
  <si>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</si>
  <si>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</si>
  <si>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</si>
  <si>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</si>
  <si>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Seth Thomas 14" Day/Date Wall Clock</t>
  </si>
  <si>
    <t>Samsung Galaxy S4 Mini</t>
  </si>
  <si>
    <t>Apple iPhone 5</t>
  </si>
  <si>
    <t>Polycom VVX 310 VoIP phone</t>
  </si>
  <si>
    <t>Bady BDG101FRU Card Printer</t>
  </si>
  <si>
    <t>Xerox 1998</t>
  </si>
  <si>
    <t>Honeywell Quietcare HEPA Air Cleaner</t>
  </si>
  <si>
    <t>Hon Olson Stacker Stools</t>
  </si>
  <si>
    <t>Dana Fluorescent Magnifying Lamp, White, 36"</t>
  </si>
  <si>
    <t>Flat Face Poster Frame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</si>
  <si>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</si>
  <si>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</si>
  <si>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</si>
  <si>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</si>
  <si>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</si>
  <si>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</si>
  <si>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</si>
  <si>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</si>
  <si>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</si>
  <si>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</si>
  <si>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Safco Drafting Table</t>
  </si>
  <si>
    <t>Avery 510</t>
  </si>
  <si>
    <t>Ultra Door Pull Handle</t>
  </si>
  <si>
    <t>Avery Hi-Liter Fluorescent Desk Style Markers</t>
  </si>
  <si>
    <t>IBM Multi-Purpose Copy Paper, 8 1/2 x 11", Case</t>
  </si>
  <si>
    <t>Newell 309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</si>
  <si>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</si>
  <si>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</si>
  <si>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</si>
  <si>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</si>
  <si>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</si>
  <si>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</si>
  <si>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</si>
  <si>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</si>
  <si>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</si>
  <si>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Avery 474</t>
  </si>
  <si>
    <t>Panasonic KX T7736-B Digital phone</t>
  </si>
  <si>
    <t>GBC DocuBind TL200 Manual Binding Machine</t>
  </si>
  <si>
    <t>Global Commerce Series Low-Back Swivel/Tilt Chairs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</si>
  <si>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</si>
  <si>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</si>
  <si>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</si>
  <si>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</si>
  <si>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</si>
  <si>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</si>
  <si>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</si>
  <si>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</si>
  <si>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</si>
  <si>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</si>
  <si>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</si>
  <si>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</si>
  <si>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</si>
  <si>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</si>
  <si>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Acme Hot Forged Carbon Steel Scissors with Nickel-Plated Handles, 3 7/8" Cut, 8"L</t>
  </si>
  <si>
    <t>Avery Heavy-Duty EZD View Binder with Locking Rings</t>
  </si>
  <si>
    <t>Belkin Standard 104 key USB Keyboard</t>
  </si>
  <si>
    <t>Global Wood Trimmed Manager's Task Chair, Khaki</t>
  </si>
  <si>
    <t>Newell 321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</si>
  <si>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</si>
  <si>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</si>
  <si>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</si>
  <si>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</si>
  <si>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</si>
  <si>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</si>
  <si>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</si>
  <si>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O'Sullivan Elevations Bookcase, Cherry Finish</t>
  </si>
  <si>
    <t>Eldon ProFile File 'N Store Portable File Tub Letter/Legal Size Black</t>
  </si>
  <si>
    <t>Southworth Parchment Paper &amp; Envelopes</t>
  </si>
  <si>
    <t>Tennsco Lockers, Sand</t>
  </si>
  <si>
    <t>Xerox 1922</t>
  </si>
  <si>
    <t>GBC Personal VeloBind Strips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</si>
  <si>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</si>
  <si>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</si>
  <si>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</si>
  <si>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</si>
  <si>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</si>
  <si>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</si>
  <si>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</si>
  <si>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</si>
  <si>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</si>
  <si>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Anker Ultra-Slim Mini Bluetooth 3.0 Wireless Keyboard</t>
  </si>
  <si>
    <t>Plantronics CS 50-USB - headset - Convertible, Monaural</t>
  </si>
  <si>
    <t>Computer Printout Paper with Letter-Trim Perforations</t>
  </si>
  <si>
    <t>Avery 52</t>
  </si>
  <si>
    <t>Translucent Push Pins by OIC</t>
  </si>
  <si>
    <t>Avery 507</t>
  </si>
  <si>
    <t>Newell 349</t>
  </si>
  <si>
    <t>GBC DocuBind P50 Personal Binding Machine</t>
  </si>
  <si>
    <t>Boston KS Multi-Size Manual Pencil Sharpener</t>
  </si>
  <si>
    <t>Tennsco 6- and 18-Compartment Lockers</t>
  </si>
  <si>
    <t>Xerox 1888</t>
  </si>
  <si>
    <t>Newell 308</t>
  </si>
  <si>
    <t>Polycom SoundStation2 EX Conference phone</t>
  </si>
  <si>
    <t>Mobile Personal File Cube</t>
  </si>
  <si>
    <t>DMI Eclipse Executive Suite Bookcases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</si>
  <si>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</si>
  <si>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</si>
  <si>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</si>
  <si>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</si>
  <si>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</si>
  <si>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</si>
  <si>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</si>
  <si>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</si>
  <si>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</si>
  <si>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</si>
  <si>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Spigen Samsung Galaxy S5 Case Wallet</t>
  </si>
  <si>
    <t>Newell 33</t>
  </si>
  <si>
    <t>Panasonic KP-350BK Electric Pencil Sharpener with Auto Stop</t>
  </si>
  <si>
    <t>Array Memo Cubes</t>
  </si>
  <si>
    <t>Wilson Jones data.warehouse D-Ring Binders with DublLock</t>
  </si>
  <si>
    <t>Xerox 1982</t>
  </si>
  <si>
    <t>Fellowes Mighty 8 Compact Surge Protector</t>
  </si>
  <si>
    <t>Harmony HEPA Quiet Air Purifiers</t>
  </si>
  <si>
    <t>Howard Miller 16" Diameter Gallery Wall Clock</t>
  </si>
  <si>
    <t>Eldon Executive Woodline II Desk Accessories, Mahogany</t>
  </si>
  <si>
    <t>Boston Model 1800 Electric Pencil Sharpener, Gray</t>
  </si>
  <si>
    <t>Polycom SoundPoint Pro SE-225 Corded phone</t>
  </si>
  <si>
    <t>Euro-Pro Shark Turbo Vacuum</t>
  </si>
  <si>
    <t>Metal Folding Chairs, Beige, 4/Carton</t>
  </si>
  <si>
    <t>Nontoxic Chalk</t>
  </si>
  <si>
    <t>Xerox 1991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</si>
  <si>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</si>
  <si>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</si>
  <si>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</si>
  <si>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</si>
  <si>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</si>
  <si>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</si>
  <si>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</si>
  <si>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</si>
  <si>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</si>
  <si>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Xerox 22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</si>
  <si>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</si>
  <si>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</si>
  <si>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</si>
  <si>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</si>
  <si>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</si>
  <si>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</si>
  <si>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</si>
  <si>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</si>
  <si>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Bevis Round Conference Room Tables and Bases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</si>
  <si>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</si>
  <si>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</si>
  <si>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</si>
  <si>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</si>
  <si>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</si>
  <si>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Logitech G35 7.1-Channel Surround Sound Headset</t>
  </si>
  <si>
    <t>Imation Secure Drive + Hardware Encrypted USB flash drive - 16 GB</t>
  </si>
  <si>
    <t>Wausau Papers Astrobrights Colored Envelopes</t>
  </si>
  <si>
    <t>Tenex Antistatic Computer Chair Mats</t>
  </si>
  <si>
    <t>REDIFORM Incoming/Outgoing Call Register, 11" X 8 1/2", 100 Messages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</si>
  <si>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</si>
  <si>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</si>
  <si>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</si>
  <si>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</si>
  <si>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</si>
  <si>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</si>
  <si>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</si>
  <si>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Memorex Micro Travel Drive 32 GB</t>
  </si>
  <si>
    <t>Lexmark S315 Color Inkjet Printer</t>
  </si>
  <si>
    <t>SpineVue Locking Slant-D Ring Binders by Cardinal</t>
  </si>
  <si>
    <t>Eureka The Boss Lite 10-Amp Upright Vacuum, Blue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</si>
  <si>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</si>
  <si>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</si>
  <si>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</si>
  <si>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</si>
  <si>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</si>
  <si>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Xerox 1951</t>
  </si>
  <si>
    <t>DAX Solid Wood Frames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</si>
  <si>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</si>
  <si>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</si>
  <si>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</si>
  <si>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</si>
  <si>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</si>
  <si>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</si>
  <si>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 VX Revolution Cordless Laser Mouse for Notebooks (Black)</t>
  </si>
  <si>
    <t>O'Sullivan Plantations 2-Door Library in Landvery Oak</t>
  </si>
  <si>
    <t>Panasonic KX-TG9541B DECT 6.0 Digital 2-Line Expandable Cordless Phone With Digital Answering System</t>
  </si>
  <si>
    <t>Panasonic KX MB2061 Multifunction Printer</t>
  </si>
  <si>
    <t>Razer Kraken 7.1 Surround Sound Over Ear USB Gaming Headset</t>
  </si>
  <si>
    <t>Hon Rectangular Conference Tables</t>
  </si>
  <si>
    <t>Computer Printout Index Tabs</t>
  </si>
  <si>
    <t>GBC Wire Binding Combs</t>
  </si>
  <si>
    <t>Iceberg Nesting Folding Chair, 19w x 6d x 43h</t>
  </si>
  <si>
    <t>Bevis Rectangular Conference Tables</t>
  </si>
  <si>
    <t>Ampad #10 Peel &amp; Seel Holiday Envelopes</t>
  </si>
  <si>
    <t>Cardinal Holdit Data Disk Pockets</t>
  </si>
  <si>
    <t>Avery 496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</si>
  <si>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</si>
  <si>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</si>
  <si>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</si>
  <si>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</si>
  <si>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</si>
  <si>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</si>
  <si>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</si>
  <si>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</si>
  <si>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</si>
  <si>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</si>
  <si>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</si>
  <si>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</si>
  <si>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</si>
  <si>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</si>
  <si>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</si>
  <si>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</si>
  <si>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</si>
  <si>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</si>
  <si>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</si>
  <si>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</si>
  <si>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</si>
  <si>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Nortel Meridian M5316 Digital phone</t>
  </si>
  <si>
    <t>Bush Westfield Collection Bookcases, Dark Cherry Finish</t>
  </si>
  <si>
    <t>3M Polarizing Task Lamp with Clamp Arm, Light Gray</t>
  </si>
  <si>
    <t>HTC One Mini</t>
  </si>
  <si>
    <t>Dell Slim USB Multimedia Keyboard</t>
  </si>
  <si>
    <t>Contemporary Wood/Metal Frame</t>
  </si>
  <si>
    <t>O'Sullivan Living Dimensions 3-Shelf Bookcases</t>
  </si>
  <si>
    <t>KeyTronic KT800P2 - Keyboard - Black</t>
  </si>
  <si>
    <t>GBC Standard Plastic Binding Systems' Combs</t>
  </si>
  <si>
    <t>GE General Use Halogen Bulbs, 100 Watts, 1 Bulb per Pack</t>
  </si>
  <si>
    <t>Macally Suction Cup Mount</t>
  </si>
  <si>
    <t>Eldon Image Series Black Desk Accessories</t>
  </si>
  <si>
    <t>Executive Impressions 14"</t>
  </si>
  <si>
    <t>Executive Impressions 12" Wall Clock</t>
  </si>
  <si>
    <t>Bretford CR8500 Series Meeting Room Furniture</t>
  </si>
  <si>
    <t>Plantronics Calisto P620-M USB Wireless Speakerphone System</t>
  </si>
  <si>
    <t>Hammermill CopyPlus Copy Paper (20Lb. and 84 Bright)</t>
  </si>
  <si>
    <t>Berol Giant Pencil Sharpener</t>
  </si>
  <si>
    <t>KeyTronic KT400U2 - Keyboard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</si>
  <si>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</si>
  <si>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</si>
  <si>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</si>
  <si>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</si>
  <si>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</si>
  <si>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</si>
  <si>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</si>
  <si>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</si>
  <si>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</si>
  <si>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</si>
  <si>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</si>
  <si>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</si>
  <si>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</si>
  <si>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</si>
  <si>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</si>
  <si>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</si>
  <si>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</si>
  <si>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</si>
  <si>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</si>
  <si>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</si>
  <si>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</si>
  <si>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Hewlett-Packard Deskjet 6540 Color Inkjet Printer</t>
  </si>
  <si>
    <t>Avery Fluorescent Highlighter Four-Color Set</t>
  </si>
  <si>
    <t>Xerox 1944</t>
  </si>
  <si>
    <t>Xerox 215</t>
  </si>
  <si>
    <t>Xerox 1885</t>
  </si>
  <si>
    <t>Computer Room Manger, 14"</t>
  </si>
  <si>
    <t>AT&amp;T CL2909</t>
  </si>
  <si>
    <t>Plantronics Voyager Pro HD - Bluetooth Headset</t>
  </si>
  <si>
    <t>AT&amp;T EL51110 DECT</t>
  </si>
  <si>
    <t>BlackBerry Q10</t>
  </si>
  <si>
    <t>Compact Automatic Electric Letter Opener</t>
  </si>
  <si>
    <t>SanDisk Ultra 16 GB MicroSDHC Class 10 Memory Card</t>
  </si>
  <si>
    <t>SanDisk Cruzer 8 GB USB Flash Drive</t>
  </si>
  <si>
    <t>Hon Deluxe Fabric Upholstered Stacking Chairs, Squared Back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</si>
  <si>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</si>
  <si>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</si>
  <si>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</si>
  <si>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</si>
  <si>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</si>
  <si>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</si>
  <si>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Maxell 4.7GB DVD+R 5/Pack</t>
  </si>
  <si>
    <t>Anker Astro Mini 3000mAh Ultra-Compact Portable Charger</t>
  </si>
  <si>
    <t>Advantus Map Pennant Flags and Round Head Tacks</t>
  </si>
  <si>
    <t>Xerox 1953</t>
  </si>
  <si>
    <t>Xerox 228</t>
  </si>
  <si>
    <t>Advantus Employee of the Month Certificate Frame, 11 x 13-1/2</t>
  </si>
  <si>
    <t>Xerox 1954</t>
  </si>
  <si>
    <t>Embossed Ink Jet Note Cards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</si>
  <si>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</si>
  <si>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</si>
  <si>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</si>
  <si>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</si>
  <si>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</si>
  <si>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Dana Swing-Arm Lamps</t>
  </si>
  <si>
    <t>Wirebound Message Books, Four 2 3/4 x 5 Forms per Page, 200 Sets per Book</t>
  </si>
  <si>
    <t>Xerox 1969</t>
  </si>
  <si>
    <t>Eldon 200 Class Desk Accessories, Smoke</t>
  </si>
  <si>
    <t>Dual Level, Single-Width Filing Carts</t>
  </si>
  <si>
    <t>Xerox 1971</t>
  </si>
  <si>
    <t>Eberhard Faber 3 1/2" Golf Pencils</t>
  </si>
  <si>
    <t>Tenex Carpeted, Granite-Look or Clear Contemporary Contour Shape Chair Mats</t>
  </si>
  <si>
    <t>Global Highback Leather Tilter in Burgundy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</si>
  <si>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</si>
  <si>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</si>
  <si>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</si>
  <si>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</si>
  <si>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</si>
  <si>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</si>
  <si>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Safco Chair Connectors, 6/Carton</t>
  </si>
  <si>
    <t>Xerox 1997</t>
  </si>
  <si>
    <t>Eldon Expressions Mahogany Wood Desk Collection</t>
  </si>
  <si>
    <t>VariCap6 Expandable Binder</t>
  </si>
  <si>
    <t>Stacking Trays by OIC</t>
  </si>
  <si>
    <t>Durable Pressboard Binders</t>
  </si>
  <si>
    <t>Kensington 7 Outlet MasterPiece Power Center with Fax/Phone Line Protection</t>
  </si>
  <si>
    <t>Alliance Rubber Bands</t>
  </si>
  <si>
    <t>SlimView Poly Binder, 3/8"</t>
  </si>
  <si>
    <t>Boston Electric Pencil Sharpener, Model 1818, Charcoal Black</t>
  </si>
  <si>
    <t>#10 Self-Seal White Envelopes</t>
  </si>
  <si>
    <t>Hon Pagoda Stacking Chairs</t>
  </si>
  <si>
    <t>Newell 339</t>
  </si>
  <si>
    <t>36X48 HARDFLOOR CHAIRMAT</t>
  </si>
  <si>
    <t>Apple EarPods with Remote and Mic</t>
  </si>
  <si>
    <t>Xerox 230</t>
  </si>
  <si>
    <t>Vtech CS6719</t>
  </si>
  <si>
    <t>Xerox 194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</si>
  <si>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</si>
  <si>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</si>
  <si>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</si>
  <si>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</si>
  <si>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</si>
  <si>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</si>
  <si>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Aastra 6757i CT Wireless VoIP phone</t>
  </si>
  <si>
    <t>Xerox 1907</t>
  </si>
  <si>
    <t>G.E. Longer-Life Indoor Recessed Floodlight Bulbs</t>
  </si>
  <si>
    <t>Panasonic KX TS3282W Corded phone</t>
  </si>
  <si>
    <t>Global Leather and Oak Executive Chair, Black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</si>
  <si>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</si>
  <si>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</si>
  <si>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</si>
  <si>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</si>
  <si>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</si>
  <si>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</si>
  <si>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</si>
  <si>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Alliance Super-Size Bands, Assorted Sizes</t>
  </si>
  <si>
    <t>BlueLounge Milo Smartphone Stand, White/Metallic</t>
  </si>
  <si>
    <t>Logitech G500s Laser Gaming Mouse with Adjustable Weight Tuning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</si>
  <si>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</si>
  <si>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</si>
  <si>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</si>
  <si>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</si>
  <si>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</si>
  <si>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</si>
  <si>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Xerox 221</t>
  </si>
  <si>
    <t>Plantronics Encore H101 Dual Earpieces Headset</t>
  </si>
  <si>
    <t>Disposable Triple-Filter Dust Bags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</si>
  <si>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</si>
  <si>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</si>
  <si>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</si>
  <si>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</si>
  <si>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</si>
  <si>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</si>
  <si>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</si>
  <si>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</si>
  <si>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</si>
  <si>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Rush Hierlooms Collection 1" Thick Stackable Bookcases</t>
  </si>
  <si>
    <t>Barricks 18" x 48" Non-Folding Utility Table with Bottom Storage Shelf</t>
  </si>
  <si>
    <t>Executive Impressions 10" Spectator Wall Clock</t>
  </si>
  <si>
    <t>Hon Metal Bookcases, Putty</t>
  </si>
  <si>
    <t>Tenex Personal Filing Tote With Secure Closure Lid, Black/Frost</t>
  </si>
  <si>
    <t>Xerox 1900</t>
  </si>
  <si>
    <t>OIC Stacking Trays</t>
  </si>
  <si>
    <t>Global Armless Task Chair, Royal Blue</t>
  </si>
  <si>
    <t>Eldon Executive Woodline II Cherry Finish Desk Accessories</t>
  </si>
  <si>
    <t>Message Book, Wirebound, Four 5 1/2" X 4" Forms/Pg., 200 Dupl. Sets/Book</t>
  </si>
  <si>
    <t>Polycom VoiceStation 500 Conference phone</t>
  </si>
  <si>
    <t>Binney &amp; Smith inkTank Desk Highlighter, Chisel Tip, Yellow, 12/Box</t>
  </si>
  <si>
    <t>Speediset Carbonless Redi-Letter 7" x 8 1/2"</t>
  </si>
  <si>
    <t>Xerox 204</t>
  </si>
  <si>
    <t>KeyTronic E03601U1 - Keyboard - Beige</t>
  </si>
  <si>
    <t>Imation Bio 2GB USB Flash Drive Imation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</si>
  <si>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</si>
  <si>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</si>
  <si>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</si>
  <si>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</si>
  <si>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</si>
  <si>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</si>
  <si>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</si>
  <si>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</si>
  <si>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</si>
  <si>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</si>
  <si>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Akro Stacking Bins</t>
  </si>
  <si>
    <t>Avery Hi-Liter Comfort Grip Fluorescent Highlighter, Yellow Ink</t>
  </si>
  <si>
    <t>Rosewill 107 Normal Keys USB Wired Standard Keyboard</t>
  </si>
  <si>
    <t>PayAnywhere Card Reader</t>
  </si>
  <si>
    <t>Xerox 1882</t>
  </si>
  <si>
    <t>Memorex 25GB 6X Branded Blu-Ray Recordable Disc, 30/Pack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</si>
  <si>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</si>
  <si>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</si>
  <si>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</si>
  <si>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</si>
  <si>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</si>
  <si>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</si>
  <si>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 Swivel Flash Drive USB flash drive - 8 GB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</si>
  <si>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</si>
  <si>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</si>
  <si>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</si>
  <si>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</si>
  <si>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</si>
  <si>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</si>
  <si>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</si>
  <si>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</si>
  <si>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</si>
  <si>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</si>
  <si>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</si>
  <si>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</si>
  <si>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</si>
  <si>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</si>
  <si>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</si>
  <si>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</si>
  <si>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Acco Economy Flexible Poly Round Ring Binder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</si>
  <si>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</si>
  <si>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</si>
  <si>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</si>
  <si>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</si>
  <si>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</si>
  <si>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</si>
  <si>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Executive Impressions 13" Chairman Wall Clock</t>
  </si>
  <si>
    <t>Things To Do Today Spiral Book</t>
  </si>
  <si>
    <t>Serrated Blade or Curved Handle Hand Letter Openers</t>
  </si>
  <si>
    <t>Ibico EB-19 Dual Function Manual Binding System</t>
  </si>
  <si>
    <t>Eldon 300 Class Desk Accessories, Black</t>
  </si>
  <si>
    <t>Logitech G430 Surround Sound Gaming Headset with Dolby 7.1 Technology</t>
  </si>
  <si>
    <t>LG Exalt</t>
  </si>
  <si>
    <t>GBC Poly Designer Binding Covers</t>
  </si>
  <si>
    <t>Economy #2 Pencils</t>
  </si>
  <si>
    <t>Eldon "L" Workstation Diamond Chairmat</t>
  </si>
  <si>
    <t>DAX Copper Panel Document Frame, 5 x 7 Size</t>
  </si>
  <si>
    <t>Maxell 74 Minute CDR, 10/Pack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</si>
  <si>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</si>
  <si>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</si>
  <si>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</si>
  <si>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</si>
  <si>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Binney &amp; Smith inkTank Erasable Pocket Highlighter, Chisel Tip, Yellow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</si>
  <si>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</si>
  <si>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</si>
  <si>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</si>
  <si>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</si>
  <si>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</si>
  <si>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</si>
  <si>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</si>
  <si>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WD My Passport Ultra 1TB Portable External Hard Drive</t>
  </si>
  <si>
    <t>Memorex 25GB 6X Branded Blu-Ray Recordable Disc, 15/Pack</t>
  </si>
  <si>
    <t>Howard Miller 11-1/2" Diameter Brentwood Wall Clock</t>
  </si>
  <si>
    <t>Jackery Bar Premium Fast-charging Portable Charger</t>
  </si>
  <si>
    <t>Permanent Self-Adhesive File Folder Labels for Typewriters, 1 1/8 x 3 1/2, White</t>
  </si>
  <si>
    <t>Cisco IP Phone 7961G VoIP phone - Dark gray</t>
  </si>
  <si>
    <t>Hon Metal Bookcases, Gray</t>
  </si>
  <si>
    <t>Ibico EPK-21 Electric Binding System</t>
  </si>
  <si>
    <t>Holmes Visible Mist Ultrasonic Humidifier with 2.3-Gallon Output per Day, Replacement Filter</t>
  </si>
  <si>
    <t>Kingston Digital DataTraveler 8GB USB 2.0</t>
  </si>
  <si>
    <t>HP Designjet T520 Inkjet Large Format Printer - 24" Color</t>
  </si>
  <si>
    <t>O'Sullivan 5-Shelf Heavy-Duty Bookcases</t>
  </si>
  <si>
    <t>Hammermill Color Copier Paper (28Lb. and 96 Bright)</t>
  </si>
  <si>
    <t>Xerox 1990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</si>
  <si>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</si>
  <si>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</si>
  <si>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</si>
  <si>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</si>
  <si>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</si>
  <si>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</si>
  <si>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</si>
  <si>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</si>
  <si>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</si>
  <si>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</si>
  <si>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</si>
  <si>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DAX Wood Document Frame.</t>
  </si>
  <si>
    <t>Xerox 208</t>
  </si>
  <si>
    <t>Memorex Micro Travel Drive 4 GB</t>
  </si>
  <si>
    <t>#6 3/4 Gummed Flap White Envelopes</t>
  </si>
  <si>
    <t>DAX Two-Tone Silver Metal Document Frame</t>
  </si>
  <si>
    <t>Avery 503</t>
  </si>
  <si>
    <t>Holmes 99% HEPA Air Purifier</t>
  </si>
  <si>
    <t>O'Sullivan Cherrywood Estates Traditional Barrister Bookcase</t>
  </si>
  <si>
    <t>SANFORD Major Accent Highlighters</t>
  </si>
  <si>
    <t>Global Adaptabilities Conference Tables</t>
  </si>
  <si>
    <t>Newell 316</t>
  </si>
  <si>
    <t>Fellowes Staxonsteel Drawer Files</t>
  </si>
  <si>
    <t>Avery Hi-Liter Smear-Safe Highlighters</t>
  </si>
  <si>
    <t>Xerox 1992</t>
  </si>
  <si>
    <t>Riverside Furniture Stanwyck Manor Table Series</t>
  </si>
  <si>
    <t>Fellowes Recycled Storage Drawers</t>
  </si>
  <si>
    <t>Xerox 190</t>
  </si>
  <si>
    <t>Xerox 1892</t>
  </si>
  <si>
    <t>Seidio BD2-HK3IPH5-BK DILEX Case and Holster Combo for Apple iPhone 5/5s - Black</t>
  </si>
  <si>
    <t>TOPS "Important Message" Pads, Canary, 4-1/4 x 5-1/2, 50 Sheets per Pad</t>
  </si>
  <si>
    <t>24 Capacity Maxi Data Binder Racks, Pearl</t>
  </si>
  <si>
    <t>Southworth 25% Cotton Premium Laser Paper and Envelopes</t>
  </si>
  <si>
    <t>Multimedia Mailers</t>
  </si>
  <si>
    <t>Avery 5</t>
  </si>
  <si>
    <t>Jensen SMPS-640 - speaker phone</t>
  </si>
  <si>
    <t>Master Caster Door Stop, Large Brown</t>
  </si>
  <si>
    <t>Fellowes Desktop Hanging File Manager</t>
  </si>
  <si>
    <t>Xerox 1956</t>
  </si>
  <si>
    <t>Nu-Dell Oak Frame</t>
  </si>
  <si>
    <t>GBC Therma-A-Bind 250T Electric Binding System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</si>
  <si>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</si>
  <si>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</si>
  <si>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</si>
  <si>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</si>
  <si>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</si>
  <si>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Xerox 1917</t>
  </si>
  <si>
    <t>Imation 30456 USB Flash Drive 8GB</t>
  </si>
  <si>
    <t>Panasonic KX TS208W Corded phone</t>
  </si>
  <si>
    <t>Xerox 19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</si>
  <si>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</si>
  <si>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</si>
  <si>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</si>
  <si>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</si>
  <si>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</si>
  <si>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Avery Triangle Shaped Sheet Lifters, Black, 2/Pack</t>
  </si>
  <si>
    <t>Dixon Ticonderoga Pencils</t>
  </si>
  <si>
    <t>DAX Contemporary Wood Frame with Silver Metal Mat, Desktop, 11 x 14 Size</t>
  </si>
  <si>
    <t>Texas Instrument TI-15 Fraction Calculator</t>
  </si>
  <si>
    <t>OIC Thumb-Tacks</t>
  </si>
  <si>
    <t>Sanford EarthWrite Recycled Pencils, Medium Soft, #2</t>
  </si>
  <si>
    <t>Hon Every-Day Chair Series Swivel Task Chairs</t>
  </si>
  <si>
    <t>SmartStand Mobile Device Holder, Assorted Colors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</si>
  <si>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</si>
  <si>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</si>
  <si>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</si>
  <si>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</si>
  <si>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Samsung Galaxy S4</t>
  </si>
  <si>
    <t>Office Star Flex Back Scooter Chair with Aluminum Finish Frame</t>
  </si>
  <si>
    <t>Samsung Convoy 3</t>
  </si>
  <si>
    <t>Eldon Imàge Series Desk Accessories, Clear</t>
  </si>
  <si>
    <t>Avery 491</t>
  </si>
  <si>
    <t>Xerox 209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</si>
  <si>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</si>
  <si>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</si>
  <si>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</si>
  <si>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</si>
  <si>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Hewlett-Packard 300S Scientific Calculator</t>
  </si>
  <si>
    <t>Avery 495</t>
  </si>
  <si>
    <t>iOttie HLCRIO102 Car Mount</t>
  </si>
  <si>
    <t>Eldon 500 Class Desk Accessories</t>
  </si>
  <si>
    <t>EcoTones Memo Sheets</t>
  </si>
  <si>
    <t>Xerox 1906</t>
  </si>
  <si>
    <t>Texas Instruments TI-34 Scientific Calculator</t>
  </si>
  <si>
    <t>Standard Line While You Were Out Hardbound Telephone Message Book</t>
  </si>
  <si>
    <t>GBC VeloBinder Strips</t>
  </si>
  <si>
    <t>Xerox 1963</t>
  </si>
  <si>
    <t>Logitech Z-906 Speaker sys - home theater - 5.1-CH</t>
  </si>
  <si>
    <t>Sanyo Counter Height Refrigerator with Crisper, 3.6 Cubic Foot, Stainless Steel/Black</t>
  </si>
  <si>
    <t>Luxo Adjustable Task Clamp Lamp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</si>
  <si>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</si>
  <si>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</si>
  <si>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</si>
  <si>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</si>
  <si>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</si>
  <si>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RCA H5401RE1 DECT 6.0 4-Line Cordless Handset With Caller ID/Call Waiting</t>
  </si>
  <si>
    <t>SAFCO PlanMaster Boards, 60w x 37-1/2d, White Melamine</t>
  </si>
  <si>
    <t>Xerox 20</t>
  </si>
  <si>
    <t>Black Print Carbonless 8 1/2" x 8 1/4" Rapid Memo Book</t>
  </si>
  <si>
    <t>Lunatik TT5L-002 Taktik Strike Impact Protection System for iPhone 5</t>
  </si>
  <si>
    <t>Iris 3-Drawer Stacking Bin, Black</t>
  </si>
  <si>
    <t>Hunt Boston Vacuum Mount KS Pencil Sharpener</t>
  </si>
  <si>
    <t>Portfile Personal File Boxes</t>
  </si>
  <si>
    <t>Belkin 19" Center-Weighted Shelf, Gray</t>
  </si>
  <si>
    <t>Hon Comfortask Task/Swivel Chairs</t>
  </si>
  <si>
    <t>Career Cubicle Clock, 8 1/4", Black</t>
  </si>
  <si>
    <t>Boston 16765 Mini Stand Up Battery Pencil Sharpener</t>
  </si>
  <si>
    <t>Avery 475</t>
  </si>
  <si>
    <t>Vtech AT&amp;T CL2940 Corded Speakerphone, Black</t>
  </si>
  <si>
    <t>Tenex B1-RE Series Chair Mats for Low Pile Carpets</t>
  </si>
  <si>
    <t>Griffin GC17055 Auxiliary Audio Cable</t>
  </si>
  <si>
    <t>Rogers Profile Extra Capacity Storage Tub</t>
  </si>
  <si>
    <t>RCA ViSYS 25825 Wireless digital phone</t>
  </si>
  <si>
    <t>Xerox 1914</t>
  </si>
  <si>
    <t>Xerox 1902</t>
  </si>
  <si>
    <t>Acme Titanium Bonded Scissors</t>
  </si>
  <si>
    <t>Ibico Recycled Linen-Style Covers</t>
  </si>
  <si>
    <t>Xerox 207</t>
  </si>
  <si>
    <t>Okidata B400 Printer</t>
  </si>
  <si>
    <t>Xiaomi Mi3</t>
  </si>
  <si>
    <t>Xerox 1947</t>
  </si>
  <si>
    <t>Sony Micro Vault Click 4 GB USB 2.0 Flash Drive</t>
  </si>
  <si>
    <t>Hoover Commercial Lightweight Upright Vacuum with E-Z Empty Dirt Cup</t>
  </si>
  <si>
    <t>Ultra Commercial Grade Dual Valve Door Closer</t>
  </si>
  <si>
    <t>Contemporary Borderless Frame</t>
  </si>
  <si>
    <t>3D Systems Cube Printer, 2nd Generation, White</t>
  </si>
  <si>
    <t>Panasonic KX - TS880B Telephone</t>
  </si>
  <si>
    <t>Acco Recycled 2" Capacity Laser Printer Hanging Data Binders</t>
  </si>
  <si>
    <t>Avery Legal 4-Ring Binder</t>
  </si>
  <si>
    <t>Avaya 5410 Digital phone</t>
  </si>
  <si>
    <t>TOPS Money Receipt Book, Consecutively Numbered in Red,</t>
  </si>
  <si>
    <t>Desktop 3-Pocket Hot File</t>
  </si>
  <si>
    <t>Tensor Brushed Steel Torchiere Floor Lamp</t>
  </si>
  <si>
    <t>Wirebound Message Forms, Four 2 3/4 x 5 Forms per Page, Pink Paper</t>
  </si>
  <si>
    <t>Avery 479</t>
  </si>
  <si>
    <t>Okidata C610n Printer</t>
  </si>
  <si>
    <t>Xerox 229</t>
  </si>
  <si>
    <t>Tensor Track Tree Floor Lamp</t>
  </si>
  <si>
    <t>Hon Olson Stacker Chairs</t>
  </si>
  <si>
    <t>Belkin 7-Outlet SurgeMaster Home Series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</si>
  <si>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</si>
  <si>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</si>
  <si>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</si>
  <si>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</si>
  <si>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</si>
  <si>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Hoover Commercial Lightweight Upright Vacuum</t>
  </si>
  <si>
    <t>Xerox 1976</t>
  </si>
  <si>
    <t>Black Avery Memo-Size 3-Ring Binder, 5 1/2" x 8 1/2"</t>
  </si>
  <si>
    <t>Xerox 1983</t>
  </si>
  <si>
    <t>Tenex Chairmat w/ Average Lip, 45" x 53"</t>
  </si>
  <si>
    <t>Brother MFC-9340CDW LED All-In-One Printer, Copier Scanner</t>
  </si>
  <si>
    <t>Avery 484</t>
  </si>
  <si>
    <t>Electrix Fluorescent Magnifier Lamps &amp; Weighted Base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</si>
  <si>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</si>
  <si>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</si>
  <si>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</si>
  <si>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</si>
  <si>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</si>
  <si>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Xerox 1899</t>
  </si>
  <si>
    <t>Hewlett-Packard Desktjet 6988DT Refurbished Printer</t>
  </si>
  <si>
    <t>Bush Westfield Collection Bookcases, Dark Cherry Finish, Fully Assembled</t>
  </si>
  <si>
    <t>Executive Impressions 16-1/2" Circular Wall Clock</t>
  </si>
  <si>
    <t>Okidata MB760 Printer</t>
  </si>
  <si>
    <t>Dixon Ticonderoga Core-Lock Colored Pencils, 48-Color Set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</si>
  <si>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</si>
  <si>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</si>
  <si>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</si>
  <si>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</si>
  <si>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Avery Hi-Liter Pen Style Six-Color Fluorescent Set</t>
  </si>
  <si>
    <t>Acme Design Line 8" Stainless Steel Bent Scissors w/Champagne Handles, 3-1/8" Cut</t>
  </si>
  <si>
    <t>Star Micronics TSP100 TSP143LAN Receipt Printer</t>
  </si>
  <si>
    <t>Xerox 1955</t>
  </si>
  <si>
    <t>Snap-A-Way Black Print Carbonless Speed Message, No Reply Area, Duplicate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</si>
  <si>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</si>
  <si>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</si>
  <si>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</si>
  <si>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Nokia Lumia 1020</t>
  </si>
  <si>
    <t>Acme Serrated Blade Letter Opener</t>
  </si>
  <si>
    <t>Self-Adhesive Address Labels for Typewriters with Dispenser Box</t>
  </si>
  <si>
    <t>Grip Seal Envelopes</t>
  </si>
  <si>
    <t>Penpower WorldCard Pro Card Scanner</t>
  </si>
  <si>
    <t>Sony 8GB Class 10 Micro SDHC R40 Memory Card</t>
  </si>
  <si>
    <t>RCA ViSYS 25425RE1 Corded phone</t>
  </si>
  <si>
    <t>Eureka Hand Vacuum, Bagless</t>
  </si>
  <si>
    <t>Étiquettes de lignes</t>
  </si>
  <si>
    <t>Somme de Profit</t>
  </si>
  <si>
    <t>Total général</t>
  </si>
  <si>
    <t>Somme de Sales</t>
  </si>
  <si>
    <t>Taux de Marge</t>
  </si>
  <si>
    <t>CA après remise</t>
  </si>
  <si>
    <t>CA/Commande</t>
  </si>
  <si>
    <t>2017</t>
  </si>
  <si>
    <t>2016</t>
  </si>
  <si>
    <t>2015</t>
  </si>
  <si>
    <t>2014</t>
  </si>
  <si>
    <t>Date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</si>
  <si>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</si>
  <si>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</si>
  <si>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</si>
  <si>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</si>
  <si>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</si>
  <si>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</si>
  <si>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</si>
  <si>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</si>
  <si>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</si>
  <si>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</si>
  <si>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</si>
  <si>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</si>
  <si>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 xml:space="preserve">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</si>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</sst>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;@"/>
    <numFmt numFmtId="165" formatCode="#,##0.00;[Red]#,##0.00"/>
    <numFmt numFmtId="166" formatCode="[$$-409]#,##0.00"/>
    <numFmt numFmtId="167" formatCode="[$$-409]#,##0.00;[Red]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166" fontId="3" fillId="3" borderId="0" xfId="0" applyNumberFormat="1" applyFont="1" applyFill="1" applyAlignment="1">
      <alignment horizontal="left"/>
    </xf>
    <xf numFmtId="167" fontId="3" fillId="3" borderId="0" xfId="0" applyNumberFormat="1" applyFont="1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[Tableau_de_Bord_Superstore.xlsx]CA!Tableau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VENTES</a:t>
            </a:r>
            <a:r>
              <a:rPr lang="en-US" b="1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PAR RÉGION</a:t>
            </a:r>
            <a:endParaRPr lang="en-US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layout>
        <c:manualLayout>
          <c:xMode val="edge"/>
          <c:yMode val="edge"/>
          <c:x val="1.2547435163741001E-2"/>
          <c:y val="7.56620278495838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CA!$B$4:$B$8</c:f>
              <c:numCache>
                <c:formatCode>General</c:formatCode>
                <c:ptCount val="4"/>
                <c:pt idx="0">
                  <c:v>246314.51519999991</c:v>
                </c:pt>
                <c:pt idx="1">
                  <c:v>330694.62599999999</c:v>
                </c:pt>
                <c:pt idx="2">
                  <c:v>190409.22599999988</c:v>
                </c:pt>
                <c:pt idx="3">
                  <c:v>332443.70550000045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F-42E3-B10E-CA9CE260C7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352047"/>
        <c:axId val="401348687"/>
      </c:barChart>
      <c:catAx>
        <c:axId val="4013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348687"/>
        <c:crosses val="autoZero"/>
        <c:auto val="1"/>
        <c:lblAlgn val="ctr"/>
        <c:lblOffset val="100"/>
        <c:noMultiLvlLbl val="0"/>
      </c:catAx>
      <c:valAx>
        <c:axId val="4013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3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[Tableau_de_Bord_Superstore.xlsx]CA!Tableau croisé dynamique3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Ventes</a:t>
            </a:r>
            <a:r>
              <a:rPr lang="en-US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par Catégorie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layout>
        <c:manualLayout>
          <c:xMode val="edge"/>
          <c:yMode val="edge"/>
          <c:x val="6.6081810009793029E-3"/>
          <c:y val="1.2605348215837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rgbClr val="0070C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solidFill>
              <a:srgbClr val="7030A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rgbClr val="92D050"/>
          </a:solidFill>
          <a:ln>
            <a:solidFill>
              <a:srgbClr val="92D05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solidFill>
              <a:srgbClr val="0070C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solidFill>
              <a:srgbClr val="7030A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rgbClr val="92D050"/>
          </a:solidFill>
          <a:ln>
            <a:solidFill>
              <a:srgbClr val="92D05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solidFill>
              <a:srgbClr val="0070C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4">
              <a:lumMod val="75000"/>
            </a:schemeClr>
          </a:solidFill>
          <a:ln>
            <a:solidFill>
              <a:srgbClr val="7030A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rgbClr val="00B050"/>
          </a:solidFill>
          <a:ln>
            <a:solidFill>
              <a:srgbClr val="00B050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CA!$B$13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5D-4181-9FC5-7562370012E8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7030A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5D-4181-9FC5-7562370012E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75D-4181-9FC5-7562370012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CA!$A$14:$A$17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CA!$B$14:$B$17</c:f>
              <c:numCache>
                <c:formatCode>General</c:formatCode>
                <c:ptCount val="3"/>
                <c:pt idx="0">
                  <c:v>373504.7207000007</c:v>
                </c:pt>
                <c:pt idx="1">
                  <c:v>345716.45599999983</c:v>
                </c:pt>
                <c:pt idx="2">
                  <c:v>380640.89599999978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5D-4181-9FC5-7562370012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[Tableau_de_Bord_Superstore.xlsx]CA!Tableau croisé dynamique4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EVOLUTION DES VENTES DANS LE TEMPS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CA!$A$21:$A$73</c:f>
              <c:multiLvlStrCache>
                <c:ptCount val="48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  <c:pt idx="44">
                    <c:v>sept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déc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CA!$B$21:$B$73</c:f>
              <c:numCache>
                <c:formatCode>General</c:formatCode>
                <c:ptCount val="48"/>
                <c:pt idx="0">
                  <c:v>6417.1020000000008</c:v>
                </c:pt>
                <c:pt idx="1">
                  <c:v>1860.7360000000003</c:v>
                </c:pt>
                <c:pt idx="2">
                  <c:v>19023.950000000008</c:v>
                </c:pt>
                <c:pt idx="3">
                  <c:v>12415.655999999999</c:v>
                </c:pt>
                <c:pt idx="4">
                  <c:v>15939.349</c:v>
                </c:pt>
                <c:pt idx="5">
                  <c:v>13837.697999999995</c:v>
                </c:pt>
                <c:pt idx="6">
                  <c:v>13562.944000000001</c:v>
                </c:pt>
                <c:pt idx="7">
                  <c:v>14667.031999999994</c:v>
                </c:pt>
                <c:pt idx="8">
                  <c:v>26681.760999999995</c:v>
                </c:pt>
                <c:pt idx="9">
                  <c:v>13501.259</c:v>
                </c:pt>
                <c:pt idx="10">
                  <c:v>33182.734999999986</c:v>
                </c:pt>
                <c:pt idx="11">
                  <c:v>36949.734000000004</c:v>
                </c:pt>
                <c:pt idx="12">
                  <c:v>10876.268000000002</c:v>
                </c:pt>
                <c:pt idx="13">
                  <c:v>7178.1929999999993</c:v>
                </c:pt>
                <c:pt idx="14">
                  <c:v>16185.652000000004</c:v>
                </c:pt>
                <c:pt idx="15">
                  <c:v>13873.636499999999</c:v>
                </c:pt>
                <c:pt idx="16">
                  <c:v>14107.252499999997</c:v>
                </c:pt>
                <c:pt idx="17">
                  <c:v>13281.755999999998</c:v>
                </c:pt>
                <c:pt idx="18">
                  <c:v>11818.287</c:v>
                </c:pt>
                <c:pt idx="19">
                  <c:v>18997.200999999997</c:v>
                </c:pt>
                <c:pt idx="20">
                  <c:v>26981.697999999993</c:v>
                </c:pt>
                <c:pt idx="21">
                  <c:v>17013.871499999997</c:v>
                </c:pt>
                <c:pt idx="22">
                  <c:v>39154.531500000005</c:v>
                </c:pt>
                <c:pt idx="23">
                  <c:v>32410.57699999999</c:v>
                </c:pt>
                <c:pt idx="24">
                  <c:v>10871.001000000002</c:v>
                </c:pt>
                <c:pt idx="25">
                  <c:v>17602.606</c:v>
                </c:pt>
                <c:pt idx="26">
                  <c:v>19516.760999999991</c:v>
                </c:pt>
                <c:pt idx="27">
                  <c:v>26868.998</c:v>
                </c:pt>
                <c:pt idx="28">
                  <c:v>35449.817999999999</c:v>
                </c:pt>
                <c:pt idx="29">
                  <c:v>24496.226999999995</c:v>
                </c:pt>
                <c:pt idx="30">
                  <c:v>16087.580000000004</c:v>
                </c:pt>
                <c:pt idx="31">
                  <c:v>14750.264500000001</c:v>
                </c:pt>
                <c:pt idx="32">
                  <c:v>30724.170300000005</c:v>
                </c:pt>
                <c:pt idx="33">
                  <c:v>19639.750999999997</c:v>
                </c:pt>
                <c:pt idx="34">
                  <c:v>38113.409999999989</c:v>
                </c:pt>
                <c:pt idx="35">
                  <c:v>58562.318999999989</c:v>
                </c:pt>
                <c:pt idx="36">
                  <c:v>22749.975999999999</c:v>
                </c:pt>
                <c:pt idx="37">
                  <c:v>9769.5883999999969</c:v>
                </c:pt>
                <c:pt idx="38">
                  <c:v>20081.9918</c:v>
                </c:pt>
                <c:pt idx="39">
                  <c:v>17424.475000000006</c:v>
                </c:pt>
                <c:pt idx="40">
                  <c:v>20244.376400000001</c:v>
                </c:pt>
                <c:pt idx="41">
                  <c:v>32929.086499999983</c:v>
                </c:pt>
                <c:pt idx="42">
                  <c:v>18629</c:v>
                </c:pt>
                <c:pt idx="43">
                  <c:v>32833.175999999992</c:v>
                </c:pt>
                <c:pt idx="44">
                  <c:v>36546.915000000008</c:v>
                </c:pt>
                <c:pt idx="45">
                  <c:v>38363.973999999973</c:v>
                </c:pt>
                <c:pt idx="46">
                  <c:v>62913.70180000001</c:v>
                </c:pt>
                <c:pt idx="47">
                  <c:v>44774.025999999991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4-447E-AB1C-1B963E8F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716271"/>
        <c:axId val="585717711"/>
      </c:lineChart>
      <c:catAx>
        <c:axId val="5857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17711"/>
        <c:crosses val="autoZero"/>
        <c:auto val="1"/>
        <c:lblAlgn val="ctr"/>
        <c:lblOffset val="100"/>
        <c:noMultiLvlLbl val="0"/>
      </c:catAx>
      <c:valAx>
        <c:axId val="5857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jpe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525780</xdr:colOff>
      <xdr:row>3</xdr:row>
      <xdr:rowOff>121920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85F59A45-C95F-4338-941A-F0749CB25440}"/>
            </a:ext>
          </a:extLst>
        </xdr:cNvPr>
        <xdr:cNvSpPr/>
      </xdr:nvSpPr>
      <xdr:spPr>
        <a:xfrm>
          <a:off x="0" y="0"/>
          <a:ext cx="13997940" cy="670560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3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TABLEAU</a:t>
          </a:r>
          <a:r>
            <a:rPr lang="fr-FR" sz="34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DE BORD DES VENTES</a:t>
          </a:r>
          <a:endParaRPr lang="fr-FR" sz="3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3</xdr:col>
      <xdr:colOff>86739</xdr:colOff>
      <xdr:row>3</xdr:row>
      <xdr:rowOff>169332</xdr:rowOff>
    </xdr:from>
    <xdr:to>
      <xdr:col>5</xdr:col>
      <xdr:colOff>915938</xdr:colOff>
      <xdr:row>8</xdr:row>
      <xdr:rowOff>161636</xdr:rowOff>
    </xdr:to>
    <xdr:grpSp>
      <xdr:nvGrpSpPr>
        <xdr:cNvPr id="20" name="Groupe 19">
          <a:extLst>
            <a:ext uri="{FF2B5EF4-FFF2-40B4-BE49-F238E27FC236}">
              <a16:creationId xmlns:a16="http://schemas.microsoft.com/office/drawing/2014/main" id="{4FAE4B8F-81B3-A9FE-A7A6-B8207A73FD5B}"/>
            </a:ext>
          </a:extLst>
        </xdr:cNvPr>
        <xdr:cNvGrpSpPr/>
      </xdr:nvGrpSpPr>
      <xdr:grpSpPr>
        <a:xfrm>
          <a:off x="2478247" y="732040"/>
          <a:ext cx="3326214" cy="1105996"/>
          <a:chOff x="2449481" y="504383"/>
          <a:chExt cx="5272791" cy="771667"/>
        </a:xfrm>
        <a:noFill/>
      </xdr:grpSpPr>
      <xdr:sp macro="" textlink="">
        <xdr:nvSpPr>
          <xdr:cNvPr id="15" name="Rectangle : coins arrondis 14">
            <a:extLst>
              <a:ext uri="{FF2B5EF4-FFF2-40B4-BE49-F238E27FC236}">
                <a16:creationId xmlns:a16="http://schemas.microsoft.com/office/drawing/2014/main" id="{6FE600D7-D77E-4174-B5BD-01948032C184}"/>
              </a:ext>
            </a:extLst>
          </xdr:cNvPr>
          <xdr:cNvSpPr/>
        </xdr:nvSpPr>
        <xdr:spPr>
          <a:xfrm>
            <a:off x="2449481" y="504383"/>
            <a:ext cx="5272791" cy="771667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800">
                <a:solidFill>
                  <a:srgbClr val="0070C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CHIFFRE</a:t>
            </a:r>
            <a:r>
              <a:rPr lang="fr-FR" sz="1800" baseline="0">
                <a:solidFill>
                  <a:srgbClr val="0070C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D'AFFAIRE</a:t>
            </a:r>
          </a:p>
          <a:p>
            <a:pPr algn="l"/>
            <a:endParaRPr lang="fr-FR" sz="1100">
              <a:solidFill>
                <a:sysClr val="windowText" lastClr="000000"/>
              </a:solidFill>
            </a:endParaRPr>
          </a:p>
        </xdr:txBody>
      </xdr:sp>
      <xdr:pic>
        <xdr:nvPicPr>
          <xdr:cNvPr id="16" name="Image 15" descr="Chiffre d'affaires - Icônes affaires et finances gratuites">
            <a:extLst>
              <a:ext uri="{FF2B5EF4-FFF2-40B4-BE49-F238E27FC236}">
                <a16:creationId xmlns:a16="http://schemas.microsoft.com/office/drawing/2014/main" id="{0CB2ED44-B6EA-479F-9571-7AC3183EA3C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60459" y="786641"/>
            <a:ext cx="943427" cy="44837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7</xdr:col>
      <xdr:colOff>72969</xdr:colOff>
      <xdr:row>3</xdr:row>
      <xdr:rowOff>169334</xdr:rowOff>
    </xdr:from>
    <xdr:to>
      <xdr:col>9</xdr:col>
      <xdr:colOff>369455</xdr:colOff>
      <xdr:row>8</xdr:row>
      <xdr:rowOff>23093</xdr:rowOff>
    </xdr:to>
    <xdr:sp macro="" textlink="">
      <xdr:nvSpPr>
        <xdr:cNvPr id="17" name="Rectangle : coins arrondis 16">
          <a:extLst>
            <a:ext uri="{FF2B5EF4-FFF2-40B4-BE49-F238E27FC236}">
              <a16:creationId xmlns:a16="http://schemas.microsoft.com/office/drawing/2014/main" id="{24EFBEAF-A01D-4472-93A1-8046DE93782A}"/>
            </a:ext>
          </a:extLst>
        </xdr:cNvPr>
        <xdr:cNvSpPr/>
      </xdr:nvSpPr>
      <xdr:spPr>
        <a:xfrm>
          <a:off x="6115090" y="723516"/>
          <a:ext cx="2721032" cy="96212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800" baseline="0">
              <a:solidFill>
                <a:srgbClr val="0070C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BENEFICES</a:t>
          </a:r>
          <a:endParaRPr lang="fr-FR" sz="1600" baseline="0">
            <a:solidFill>
              <a:srgbClr val="0070C0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  <a:p>
          <a:pPr algn="l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161635</xdr:colOff>
      <xdr:row>6</xdr:row>
      <xdr:rowOff>30788</xdr:rowOff>
    </xdr:from>
    <xdr:to>
      <xdr:col>7</xdr:col>
      <xdr:colOff>713960</xdr:colOff>
      <xdr:row>7</xdr:row>
      <xdr:rowOff>338666</xdr:rowOff>
    </xdr:to>
    <xdr:pic>
      <xdr:nvPicPr>
        <xdr:cNvPr id="27" name="Image 26" descr="Profit Icon - Free PNG &amp; SVG 492234 - Noun Project">
          <a:extLst>
            <a:ext uri="{FF2B5EF4-FFF2-40B4-BE49-F238E27FC236}">
              <a16:creationId xmlns:a16="http://schemas.microsoft.com/office/drawing/2014/main" id="{6EBF37EB-4D08-4C5F-B013-42AA997D4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5500" l="7500" r="91500">
                      <a14:foregroundMark x1="89000" y1="26000" x2="90244" y2="35455"/>
                      <a14:foregroundMark x1="81091" y1="55500" x2="81891" y2="90689"/>
                      <a14:foregroundMark x1="81000" y1="51500" x2="81091" y2="55500"/>
                      <a14:foregroundMark x1="85676" y1="53226" x2="86000" y2="49500"/>
                      <a14:foregroundMark x1="82396" y1="90942" x2="85014" y2="60832"/>
                      <a14:foregroundMark x1="86000" y1="49500" x2="76000" y2="55500"/>
                      <a14:foregroundMark x1="63900" y1="71000" x2="65500" y2="72000"/>
                      <a14:foregroundMark x1="47714" y1="77846" x2="53500" y2="81500"/>
                      <a14:foregroundMark x1="27209" y1="85715" x2="34500" y2="84500"/>
                      <a14:foregroundMark x1="13500" y1="89500" x2="18000" y2="88000"/>
                      <a14:foregroundMark x1="41500" y1="8500" x2="7000" y2="43500"/>
                      <a14:foregroundMark x1="7000" y1="43500" x2="36038" y2="35203"/>
                      <a14:foregroundMark x1="38935" y1="38169" x2="17713" y2="52232"/>
                      <a14:foregroundMark x1="21894" y1="54031" x2="49500" y2="44500"/>
                      <a14:foregroundMark x1="49500" y1="44500" x2="50000" y2="42500"/>
                      <a14:foregroundMark x1="25500" y1="25000" x2="25000" y2="38000"/>
                      <a14:backgroundMark x1="59500" y1="66000" x2="59500" y2="71000"/>
                      <a14:backgroundMark x1="75000" y1="55500" x2="75000" y2="55500"/>
                      <a14:backgroundMark x1="88000" y1="99500" x2="81000" y2="96000"/>
                      <a14:backgroundMark x1="24500" y1="85500" x2="26500" y2="86500"/>
                      <a14:backgroundMark x1="45736" y1="23469" x2="52713" y2="30612"/>
                      <a14:backgroundMark x1="93798" y1="56122" x2="91473" y2="48980"/>
                      <a14:backgroundMark x1="8527" y1="56122" x2="10078" y2="62245"/>
                      <a14:backgroundMark x1="93798" y1="46939" x2="96899" y2="53061"/>
                      <a14:backgroundMark x1="99225" y1="51020" x2="89922" y2="48980"/>
                      <a14:backgroundMark x1="41860" y1="76531" x2="47287" y2="78571"/>
                    </a14:backgroundRemoval>
                  </a14:imgEffect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756" y="1139152"/>
          <a:ext cx="552325" cy="492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769542</xdr:colOff>
      <xdr:row>10</xdr:row>
      <xdr:rowOff>130848</xdr:rowOff>
    </xdr:from>
    <xdr:to>
      <xdr:col>9</xdr:col>
      <xdr:colOff>608060</xdr:colOff>
      <xdr:row>29</xdr:row>
      <xdr:rowOff>84667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BE02AE6D-F84C-4D59-9AD2-5F2E578FD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769697</xdr:colOff>
      <xdr:row>10</xdr:row>
      <xdr:rowOff>146241</xdr:rowOff>
    </xdr:from>
    <xdr:to>
      <xdr:col>17</xdr:col>
      <xdr:colOff>392547</xdr:colOff>
      <xdr:row>29</xdr:row>
      <xdr:rowOff>76970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A862DD39-FB88-4151-93F4-663A325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114299</xdr:colOff>
      <xdr:row>3</xdr:row>
      <xdr:rowOff>115454</xdr:rowOff>
    </xdr:to>
    <xdr:pic>
      <xdr:nvPicPr>
        <xdr:cNvPr id="3" name="Image 2" descr="achats boutique logo pour mobile e commerce et local marché l'image de  marque. en ligne magasin icône Facile minimaliste signe pour Paiements,  livraison et vente, illustration. 49538627 Art vectoriel chez Vecteezy">
          <a:extLst>
            <a:ext uri="{FF2B5EF4-FFF2-40B4-BE49-F238E27FC236}">
              <a16:creationId xmlns:a16="http://schemas.microsoft.com/office/drawing/2014/main" id="{7EFF1EDC-5D8A-4440-AF5F-A3D2B017B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087" cy="66963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45566</xdr:colOff>
      <xdr:row>4</xdr:row>
      <xdr:rowOff>77513</xdr:rowOff>
    </xdr:from>
    <xdr:to>
      <xdr:col>2</xdr:col>
      <xdr:colOff>515698</xdr:colOff>
      <xdr:row>11</xdr:row>
      <xdr:rowOff>107759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5FEEF1FD-DA89-4427-8E5D-4EE4164E65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66" y="816422"/>
              <a:ext cx="2055708" cy="15080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52724</xdr:colOff>
      <xdr:row>13</xdr:row>
      <xdr:rowOff>44642</xdr:rowOff>
    </xdr:from>
    <xdr:to>
      <xdr:col>2</xdr:col>
      <xdr:colOff>515698</xdr:colOff>
      <xdr:row>19</xdr:row>
      <xdr:rowOff>130849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y">
              <a:extLst>
                <a:ext uri="{FF2B5EF4-FFF2-40B4-BE49-F238E27FC236}">
                  <a16:creationId xmlns:a16="http://schemas.microsoft.com/office/drawing/2014/main" id="{C33C2D1E-35FD-3FD0-B7A5-5BEDFC025E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4" y="2446097"/>
              <a:ext cx="2048550" cy="1194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123844</xdr:colOff>
      <xdr:row>3</xdr:row>
      <xdr:rowOff>169334</xdr:rowOff>
    </xdr:from>
    <xdr:to>
      <xdr:col>17</xdr:col>
      <xdr:colOff>415636</xdr:colOff>
      <xdr:row>10</xdr:row>
      <xdr:rowOff>7698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1A335317-5B59-D7A6-BFD1-5897E5717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3299" y="723516"/>
              <a:ext cx="5841307" cy="13161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52724</xdr:colOff>
      <xdr:row>20</xdr:row>
      <xdr:rowOff>176934</xdr:rowOff>
    </xdr:from>
    <xdr:to>
      <xdr:col>2</xdr:col>
      <xdr:colOff>508000</xdr:colOff>
      <xdr:row>29</xdr:row>
      <xdr:rowOff>69273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nnées (Date)">
              <a:extLst>
                <a:ext uri="{FF2B5EF4-FFF2-40B4-BE49-F238E27FC236}">
                  <a16:creationId xmlns:a16="http://schemas.microsoft.com/office/drawing/2014/main" id="{97AE8D95-14F4-834E-1691-D4730E317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(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4" y="4075539"/>
              <a:ext cx="2032439" cy="1676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92365</xdr:colOff>
      <xdr:row>29</xdr:row>
      <xdr:rowOff>168347</xdr:rowOff>
    </xdr:from>
    <xdr:to>
      <xdr:col>17</xdr:col>
      <xdr:colOff>376410</xdr:colOff>
      <xdr:row>51</xdr:row>
      <xdr:rowOff>161637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4A8F752-DB44-445F-A52A-ABF1DEFA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KENFACK TEMGOUA" refreshedDate="45727.993266550926" createdVersion="8" refreshedVersion="8" minRefreshableVersion="3" recordCount="5009" xr:uid="{25E6E222-8F8E-4080-8D2E-0AD91BE6B762}">
  <cacheSource type="worksheet">
    <worksheetSource name="Tableau1"/>
  </cacheSource>
  <cacheFields count="27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Order Date" numFmtId="14">
      <sharedItems/>
    </cacheField>
    <cacheField name="Date" numFmtId="14">
      <sharedItems containsSemiMixedTypes="0" containsNonDate="0" containsDate="1" containsString="0" minDate="2014-01-03T00:00:00" maxDate="2017-12-31T00:00:00" count="1237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  <d v="2015-11-24T00:00:00"/>
        <d v="2015-04-30T00:00:00"/>
        <d v="2014-12-05T00:00:00"/>
        <d v="2016-06-04T00:00:00"/>
        <d v="2016-09-18T00:00:00"/>
        <d v="2017-09-14T00:00:00"/>
        <d v="2015-04-26T00:00:00"/>
        <d v="2017-12-09T00:00:00"/>
        <d v="2014-11-26T00:00:00"/>
        <d v="2014-10-12T00:00:00"/>
        <d v="2015-09-03T00:00:00"/>
        <d v="2017-11-13T00:00:00"/>
        <d v="2017-05-28T00:00:00"/>
        <d v="2017-10-26T00:00:00"/>
        <d v="2016-04-05T00:00:00"/>
        <d v="2016-09-17T00:00:00"/>
        <d v="2015-01-31T00:00:00"/>
        <d v="2017-11-06T00:00:00"/>
        <d v="2017-11-09T00:00:00"/>
        <d v="2017-06-17T00:00:00"/>
        <d v="2016-09-06T00:00:00"/>
        <d v="2016-08-29T00:00:00"/>
        <d v="2016-12-01T00:00:00"/>
        <d v="2015-11-13T00:00:00"/>
        <d v="2017-11-23T00:00:00"/>
        <d v="2015-10-15T00:00:00"/>
        <d v="2017-12-25T00:00:00"/>
        <d v="2016-11-03T00:00:00"/>
        <d v="2014-08-25T00:00:00"/>
        <d v="2015-03-02T00:00:00"/>
        <d v="2015-04-05T00:00:00"/>
        <d v="2014-12-26T00:00:00"/>
        <d v="2014-09-20T00:00:00"/>
        <d v="2017-11-05T00:00:00"/>
        <d v="2016-11-06T00:00:00"/>
        <d v="2017-02-02T00:00:00"/>
        <d v="2016-10-13T00:00:00"/>
        <d v="2016-09-05T00:00:00"/>
        <d v="2017-09-18T00:00:00"/>
        <d v="2017-12-22T00:00:00"/>
        <d v="2015-09-07T00:00:00"/>
        <d v="2014-10-22T00:00:00"/>
        <d v="2016-03-13T00:00:00"/>
        <d v="2015-05-31T00:00:00"/>
        <d v="2015-05-28T00:00:00"/>
        <d v="2014-03-01T00:00:00"/>
        <d v="2016-11-20T00:00:00"/>
        <d v="2016-05-11T00:00:00"/>
        <d v="2015-12-28T00:00:00"/>
        <d v="2016-11-16T00:00:00"/>
        <d v="2016-11-07T00:00:00"/>
        <d v="2014-09-08T00:00:00"/>
        <d v="2014-08-05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0-12T00:00:00"/>
        <d v="2015-10-31T00:00:00"/>
        <d v="2014-03-21T00:00:00"/>
        <d v="2017-07-06T00:00:00"/>
        <d v="2017-06-24T00:00:00"/>
        <d v="2014-08-03T00:00:00"/>
        <d v="2017-12-17T00:00:00"/>
        <d v="2017-06-03T00:00:00"/>
        <d v="2017-12-01T00:00:00"/>
        <d v="2015-02-09T00:00:00"/>
        <d v="2015-01-02T00:00:00"/>
        <d v="2016-10-28T00:00:00"/>
        <d v="2015-12-24T00:00:00"/>
        <d v="2015-08-09T00:00:00"/>
        <d v="2015-02-28T00:00:00"/>
        <d v="2014-09-13T00:00:00"/>
        <d v="2017-04-07T00:00:00"/>
        <d v="2017-11-12T00:00:00"/>
        <d v="2014-06-01T00:00:00"/>
        <d v="2016-12-10T00:00:00"/>
        <d v="2016-09-11T00:00:00"/>
        <d v="2015-11-28T00:00:00"/>
        <d v="2017-06-08T00:00:00"/>
        <d v="2014-09-19T00:00:00"/>
        <d v="2016-06-06T00:00:00"/>
        <d v="2015-11-10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11-02T00:00:00"/>
        <d v="2016-12-18T00:00:00"/>
        <d v="2017-11-19T00:00:00"/>
        <d v="2015-05-04T00:00:00"/>
        <d v="2014-12-30T00:00:00"/>
        <d v="2016-09-12T00:00:00"/>
        <d v="2014-09-27T00:00:00"/>
        <d v="2014-08-09T00:00:00"/>
        <d v="2014-12-28T00:00:00"/>
        <d v="2014-11-04T00:00:00"/>
        <d v="2016-04-23T00:00:00"/>
        <d v="2017-11-03T00:00:00"/>
        <d v="2016-08-30T00:00:00"/>
        <d v="2016-04-25T00:00:00"/>
        <d v="2015-09-01T00:00:00"/>
        <d v="2014-07-12T00:00:00"/>
        <d v="2015-06-22T00:00:00"/>
        <d v="2014-04-13T00:00:00"/>
        <d v="2015-12-20T00:00:00"/>
        <d v="2017-06-15T00:00:00"/>
        <d v="2017-07-08T00:00:00"/>
        <d v="2016-09-01T00:00:00"/>
        <d v="2016-04-08T00:00:00"/>
        <d v="2017-03-08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12-03T00:00:00"/>
        <d v="2014-11-24T00:00:00"/>
        <d v="2017-12-11T00:00:00"/>
        <d v="2014-09-21T00:00:00"/>
        <d v="2014-06-07T00:00:00"/>
        <d v="2017-06-30T00:00:00"/>
        <d v="2017-10-17T00:00:00"/>
        <d v="2016-09-08T00:00:00"/>
        <d v="2014-12-24T00:00:00"/>
        <d v="2014-04-16T00:00:00"/>
        <d v="2017-12-24T00:00:00"/>
        <d v="2017-12-08T00:00:00"/>
        <d v="2016-04-14T00:00:00"/>
        <d v="2017-03-04T00:00:00"/>
        <d v="2014-06-22T00:00:00"/>
        <d v="2017-08-21T00:00:00"/>
        <d v="2014-09-12T00:00:00"/>
        <d v="2017-10-01T00:00:00"/>
        <d v="2016-04-15T00:00:00"/>
        <d v="2014-12-19T00:00:00"/>
        <d v="2017-09-15T00:00:00"/>
        <d v="2017-01-20T00:00:00"/>
        <d v="2017-03-20T00:00:00"/>
        <d v="2016-04-01T00:00:00"/>
        <d v="2017-10-20T00:00:00"/>
        <d v="2016-12-13T00:00:00"/>
        <d v="2014-02-12T00:00:00"/>
        <d v="2016-09-26T00:00:00"/>
        <d v="2016-04-22T00:00:00"/>
        <d v="2015-01-17T00:00:00"/>
        <d v="2017-03-31T00:00:00"/>
        <d v="2016-12-16T00:00:00"/>
        <d v="2014-11-09T00:00:00"/>
        <d v="2016-07-12T00:00:00"/>
        <d v="2016-10-27T00:00:00"/>
        <d v="2016-06-26T00:00:00"/>
        <d v="2014-10-06T00:00:00"/>
        <d v="2014-07-22T00:00:00"/>
        <d v="2017-06-10T00:00:00"/>
        <d v="2014-10-29T00:00:00"/>
        <d v="2016-05-09T00:00:00"/>
        <d v="2016-03-18T00:00:00"/>
        <d v="2016-07-25T00:00:00"/>
        <d v="2016-05-30T00:00:00"/>
        <d v="2015-03-16T00:00:00"/>
        <d v="2017-11-26T00:00:00"/>
        <d v="2016-10-20T00:00:00"/>
        <d v="2017-12-21T00:00:00"/>
        <d v="2017-01-22T00:00:00"/>
        <d v="2015-03-22T00:00:00"/>
        <d v="2017-01-23T00:00:00"/>
        <d v="2016-05-21T00:00:00"/>
        <d v="2015-12-26T00:00:00"/>
        <d v="2017-10-21T00:00:00"/>
        <d v="2015-11-07T00:00:00"/>
        <d v="2017-09-07T00:00:00"/>
        <d v="2016-05-29T00:00:00"/>
        <d v="2016-07-10T00:00:00"/>
        <d v="2017-09-03T00:00:00"/>
        <d v="2015-12-07T00:00:00"/>
        <d v="2014-02-01T00:00:00"/>
        <d v="2016-07-14T00:00:00"/>
        <d v="2015-12-18T00:00:00"/>
        <d v="2014-05-11T00:00:00"/>
        <d v="2015-11-15T00:00:00"/>
        <d v="2017-09-11T00:00:00"/>
        <d v="2017-11-24T00:00:00"/>
        <d v="2017-06-29T00:00:00"/>
        <d v="2014-03-03T00:00:00"/>
        <d v="2016-06-10T00:00:00"/>
        <d v="2017-11-20T00:00:00"/>
        <d v="2017-12-07T00:00:00"/>
        <d v="2015-09-18T00:00:00"/>
        <d v="2017-07-20T00:00:00"/>
        <d v="2015-09-10T00:00:00"/>
        <d v="2015-07-03T00:00:00"/>
        <d v="2016-03-20T00:00:00"/>
        <d v="2014-01-09T00:00:00"/>
        <d v="2014-08-08T00:00:00"/>
        <d v="2014-03-15T00:00:00"/>
        <d v="2014-05-23T00:00:00"/>
        <d v="2016-04-28T00:00:00"/>
        <d v="2017-11-14T00:00:00"/>
        <d v="2017-08-18T00:00:00"/>
        <d v="2015-11-29T00:00:00"/>
        <d v="2017-05-19T00:00:00"/>
        <d v="2017-09-24T00:00:00"/>
        <d v="2015-10-04T00:00:00"/>
        <d v="2016-08-15T00:00:00"/>
        <d v="2016-05-20T00:00:00"/>
        <d v="2017-07-30T00:00:00"/>
        <d v="2017-07-21T00:00:00"/>
        <d v="2017-12-30T00:00:00"/>
        <d v="2016-10-23T00:00:00"/>
        <d v="2017-06-19T00:00:00"/>
        <d v="2016-08-22T00:00:00"/>
        <d v="2016-09-19T00:00:00"/>
        <d v="2015-08-24T00:00:00"/>
        <d v="2016-03-26T00:00:00"/>
        <d v="2016-11-04T00:00:00"/>
        <d v="2017-06-09T00:00:00"/>
        <d v="2017-12-05T00:00:00"/>
        <d v="2017-03-18T00:00:00"/>
        <d v="2016-11-19T00:00:00"/>
        <d v="2017-11-04T00:00:00"/>
        <d v="2014-07-05T00:00:00"/>
        <d v="2014-06-21T00:00:00"/>
        <d v="2015-03-28T00:00:00"/>
        <d v="2015-05-14T00:00:00"/>
        <d v="2017-09-02T00:00:00"/>
        <d v="2015-04-09T00:00:00"/>
        <d v="2014-12-02T00:00:00"/>
        <d v="2014-04-05T00:00:00"/>
        <d v="2014-07-01T00:00:00"/>
        <d v="2014-01-11T00:00:00"/>
        <d v="2014-06-02T00:00:00"/>
        <d v="2016-02-13T00:00:00"/>
        <d v="2016-12-15T00:00:00"/>
        <d v="2014-10-07T00:00:00"/>
        <d v="2016-07-07T00:00:00"/>
        <d v="2016-12-03T00:00:00"/>
        <d v="2017-01-21T00:00:00"/>
        <d v="2014-01-04T00:00:00"/>
        <d v="2016-08-27T00:00:00"/>
        <d v="2014-05-27T00:00:00"/>
        <d v="2017-10-02T00:00:00"/>
        <d v="2016-04-07T00:00:00"/>
        <d v="2014-12-29T00:00:00"/>
        <d v="2017-07-23T00:00:00"/>
        <d v="2015-08-31T00:00:00"/>
        <d v="2015-02-08T00:00:00"/>
        <d v="2014-01-13T00:00:00"/>
        <d v="2014-05-14T00:00:00"/>
        <d v="2016-05-19T00:00:00"/>
        <d v="2017-01-30T00:00:00"/>
        <d v="2014-06-29T00:00:00"/>
        <d v="2015-08-21T00:00:00"/>
        <d v="2015-10-03T00:00:00"/>
        <d v="2015-05-23T00:00:00"/>
        <d v="2017-03-17T00:00:00"/>
        <d v="2015-12-12T00:00:00"/>
        <d v="2017-09-21T00:00:00"/>
        <d v="2017-02-20T00:00:00"/>
        <d v="2016-08-18T00:00:00"/>
        <d v="2016-03-12T00:00:00"/>
        <d v="2017-04-22T00:00:00"/>
        <d v="2014-11-01T00:00:00"/>
        <d v="2015-02-03T00:00:00"/>
        <d v="2014-10-13T00:00:00"/>
        <d v="2017-05-14T00:00:00"/>
        <d v="2015-03-20T00:00:00"/>
        <d v="2016-09-15T00:00:00"/>
        <d v="2014-06-28T00:00:00"/>
        <d v="2017-06-20T00:00:00"/>
        <d v="2014-05-09T00:00:00"/>
        <d v="2016-07-23T00:00:00"/>
        <d v="2016-03-07T00:00:00"/>
        <d v="2015-11-20T00:00:00"/>
        <d v="2015-10-13T00:00:00"/>
        <d v="2017-01-01T00:00:00"/>
        <d v="2014-02-07T00:00:00"/>
        <d v="2016-05-28T00:00:00"/>
        <d v="2016-02-19T00:00:00"/>
        <d v="2017-04-10T00:00:00"/>
        <d v="2016-01-05T00:00:00"/>
        <d v="2014-01-10T00:00:00"/>
        <d v="2016-09-29T00:00:00"/>
        <d v="2014-04-06T00:00:00"/>
        <d v="2016-09-03T00:00:00"/>
        <d v="2015-10-19T00:00:00"/>
        <d v="2014-12-10T00:00:00"/>
        <d v="2017-08-25T00:00:00"/>
        <d v="2016-01-17T00:00:00"/>
        <d v="2014-09-17T00:00:00"/>
        <d v="2017-11-30T00:00:00"/>
        <d v="2015-10-09T00:00:00"/>
        <d v="2017-12-23T00:00:00"/>
        <d v="2016-10-22T00:00:00"/>
        <d v="2014-04-29T00:00:00"/>
        <d v="2015-04-25T00:00:00"/>
        <d v="2017-06-26T00:00:00"/>
        <d v="2017-10-14T00:00:00"/>
        <d v="2014-12-09T00:00:00"/>
        <d v="2016-11-10T00:00:00"/>
        <d v="2016-10-03T00:00:00"/>
        <d v="2014-09-09T00:00:00"/>
        <d v="2017-10-29T00:00:00"/>
        <d v="2016-04-10T00:00:00"/>
        <d v="2017-11-11T00:00:00"/>
        <d v="2017-11-27T00:00:00"/>
        <d v="2014-06-15T00:00:00"/>
        <d v="2016-03-05T00:00:00"/>
        <d v="2015-04-11T00:00:00"/>
        <d v="2015-10-05T00:00:00"/>
        <d v="2017-04-14T00:00:00"/>
        <d v="2015-12-13T00:00:00"/>
        <d v="2016-06-19T00:00:00"/>
        <d v="2015-05-29T00:00:00"/>
        <d v="2015-07-26T00:00:00"/>
        <d v="2017-11-28T00:00:00"/>
        <d v="2017-04-03T00:00:00"/>
        <d v="2017-05-15T00:00:00"/>
        <d v="2015-09-22T00:00:00"/>
        <d v="2014-09-22T00:00:00"/>
        <d v="2017-04-09T00:00:00"/>
        <d v="2014-01-16T00:00:00"/>
        <d v="2017-10-05T00:00:00"/>
        <d v="2017-07-09T00:00:00"/>
        <d v="2017-01-07T00:00:00"/>
        <d v="2015-12-09T00:00:00"/>
        <d v="2017-09-29T00:00:00"/>
        <d v="2015-03-10T00:00:00"/>
        <d v="2017-05-21T00:00:00"/>
        <d v="2015-03-29T00:00:00"/>
        <d v="2016-09-09T00:00:00"/>
        <d v="2016-08-26T00:00:00"/>
        <d v="2014-05-21T00:00:00"/>
        <d v="2015-10-28T00:00:00"/>
        <d v="2016-11-13T00:00:00"/>
        <d v="2015-07-31T00:00:00"/>
        <d v="2015-08-27T00:00:00"/>
        <d v="2015-11-06T00:00:00"/>
        <d v="2017-12-26T00:00:00"/>
        <d v="2017-08-01T00:00:00"/>
        <d v="2015-12-21T00:00:00"/>
        <d v="2015-07-06T00:00:00"/>
        <d v="2015-04-27T00:00:00"/>
        <d v="2015-06-16T00:00:00"/>
        <d v="2016-01-11T00:00:00"/>
        <d v="2014-07-11T00:00:00"/>
        <d v="2015-06-13T00:00:00"/>
        <d v="2017-10-12T00:00:00"/>
        <d v="2016-03-08T00:00:00"/>
        <d v="2015-04-04T00:00:00"/>
        <d v="2017-12-10T00:00:00"/>
        <d v="2016-11-24T00:00:00"/>
        <d v="2015-03-23T00:00:00"/>
        <d v="2015-04-16T00:00:00"/>
        <d v="2016-10-01T00:00:00"/>
        <d v="2017-09-28T00:00:00"/>
        <d v="2015-07-25T00:00:00"/>
        <d v="2016-11-12T00:00:00"/>
        <d v="2017-09-23T00:00:00"/>
        <d v="2016-03-01T00:00:00"/>
        <d v="2016-08-12T00:00:00"/>
        <d v="2017-06-04T00:00:00"/>
        <d v="2015-12-06T00:00:00"/>
        <d v="2014-06-25T00:00:00"/>
        <d v="2016-06-14T00:00:00"/>
        <d v="2017-12-18T00:00:00"/>
        <d v="2016-07-22T00:00:00"/>
        <d v="2015-09-04T00:00:00"/>
        <d v="2014-01-20T00:00:00"/>
        <d v="2016-04-12T00:00:00"/>
        <d v="2016-12-06T00:00:00"/>
        <d v="2016-06-05T00:00:00"/>
        <d v="2014-09-29T00:00:00"/>
        <d v="2015-05-08T00:00:00"/>
        <d v="2016-12-31T00:00:00"/>
        <d v="2014-12-20T00:00:00"/>
        <d v="2016-07-02T00:00:00"/>
        <d v="2014-09-01T00:00:00"/>
        <d v="2014-05-04T00:00:00"/>
        <d v="2014-03-10T00:00:00"/>
        <d v="2014-04-21T00:00:00"/>
        <d v="2015-10-22T00:00:00"/>
        <d v="2015-08-22T00:00:00"/>
        <d v="2014-12-27T00:00:00"/>
        <d v="2016-04-24T00:00:00"/>
        <d v="2017-01-14T00:00:00"/>
        <d v="2017-02-26T00:00:00"/>
        <d v="2015-09-15T00:00:00"/>
        <d v="2016-07-18T00:00:00"/>
        <d v="2017-09-09T00:00:00"/>
        <d v="2016-12-04T00:00:00"/>
        <d v="2014-08-11T00:00:00"/>
        <d v="2016-02-15T00:00:00"/>
        <d v="2014-12-12T00:00:00"/>
        <d v="2015-07-04T00:00:00"/>
        <d v="2017-03-10T00:00:00"/>
        <d v="2016-12-24T00:00:00"/>
        <d v="2017-10-23T00:00:00"/>
        <d v="2017-07-07T00:00:00"/>
        <d v="2016-04-21T00:00:00"/>
        <d v="2016-05-26T00:00:00"/>
        <d v="2016-05-02T00:00:00"/>
        <d v="2016-11-22T00:00:00"/>
        <d v="2015-05-25T00:00:00"/>
        <d v="2016-12-23T00:00:00"/>
        <d v="2015-09-19T00:00:00"/>
        <d v="2017-07-03T00:00:00"/>
        <d v="2016-09-24T00:00:00"/>
        <d v="2017-02-03T00:00:00"/>
        <d v="2017-03-03T00:00:00"/>
        <d v="2017-10-09T00:00:00"/>
        <d v="2014-09-28T00:00:00"/>
        <d v="2015-06-14T00:00:00"/>
        <d v="2016-03-30T00:00:00"/>
        <d v="2017-10-15T00:00:00"/>
        <d v="2016-05-23T00:00:00"/>
        <d v="2017-06-02T00:00:00"/>
        <d v="2014-02-16T00:00:00"/>
        <d v="2014-05-06T00:00:00"/>
        <d v="2016-05-16T00:00:00"/>
        <d v="2017-04-02T00:00:00"/>
        <d v="2017-01-02T00:00:00"/>
        <d v="2014-03-17T00:00:00"/>
        <d v="2014-10-03T00:00:00"/>
        <d v="2016-03-28T00:00:00"/>
        <d v="2017-05-04T00:00:00"/>
        <d v="2016-05-05T00:00:00"/>
        <d v="2017-04-26T00:00:00"/>
        <d v="2014-09-26T00:00:00"/>
        <d v="2017-11-10T00:00:00"/>
        <d v="2017-03-07T00:00:00"/>
        <d v="2014-04-01T00:00:00"/>
        <d v="2015-09-14T00:00:00"/>
        <d v="2014-08-04T00:00:00"/>
        <d v="2016-02-05T00:00:00"/>
        <d v="2016-11-01T00:00:00"/>
        <d v="2016-04-19T00:00:00"/>
        <d v="2016-09-02T00:00:00"/>
        <d v="2016-09-25T00:00:00"/>
        <d v="2016-07-09T00:00:00"/>
        <d v="2014-06-30T00:00:00"/>
        <d v="2017-01-28T00:00:00"/>
        <d v="2015-09-21T00:00:00"/>
        <d v="2016-12-26T00:00:00"/>
        <d v="2017-04-12T00:00:00"/>
        <d v="2017-12-19T00:00:00"/>
        <d v="2017-08-05T00:00:00"/>
        <d v="2015-10-01T00:00:00"/>
        <d v="2017-06-13T00:00:00"/>
        <d v="2014-04-23T00:00:00"/>
        <d v="2015-05-01T00:00:00"/>
        <d v="2015-07-19T00:00:00"/>
        <d v="2016-11-26T00:00:00"/>
        <d v="2017-06-12T00:00:00"/>
        <d v="2015-08-17T00:00:00"/>
        <d v="2015-12-01T00:00:00"/>
        <d v="2015-05-16T00:00:00"/>
        <d v="2015-09-24T00:00:00"/>
        <d v="2017-07-11T00:00:00"/>
        <d v="2017-03-19T00:00:00"/>
        <d v="2016-12-02T00:00:00"/>
        <d v="2016-10-14T00:00:00"/>
        <d v="2014-11-27T00:00:00"/>
        <d v="2015-11-03T00:00:00"/>
        <d v="2014-11-29T00:00:00"/>
        <d v="2017-04-30T00:00:00"/>
        <d v="2017-10-30T00:00:00"/>
        <d v="2014-12-17T00:00:00"/>
        <d v="2017-09-04T00:00:00"/>
        <d v="2016-10-17T00:00:00"/>
        <d v="2015-08-01T00:00:00"/>
        <d v="2017-09-12T00:00:00"/>
        <d v="2014-02-03T00:00:00"/>
        <d v="2017-02-11T00:00:00"/>
        <d v="2017-04-16T00:00:00"/>
        <d v="2015-03-26T00:00:00"/>
        <d v="2017-08-31T00:00:00"/>
        <d v="2017-02-10T00:00:00"/>
        <d v="2016-10-29T00:00:00"/>
        <d v="2014-03-11T00:00:00"/>
        <d v="2014-02-04T00:00:00"/>
        <d v="2014-12-31T00:00:00"/>
        <d v="2015-11-23T00:00:00"/>
        <d v="2014-07-06T00:00:00"/>
        <d v="2014-05-03T00:00:00"/>
        <d v="2017-10-16T00:00:00"/>
        <d v="2015-02-06T00:00:00"/>
        <d v="2016-04-09T00:00:00"/>
        <d v="2014-04-04T00:00:00"/>
        <d v="2017-09-05T00:00:00"/>
        <d v="2015-11-09T00:00:00"/>
        <d v="2014-03-04T00:00:00"/>
        <d v="2015-03-19T00:00:00"/>
        <d v="2017-06-11T00:00:00"/>
        <d v="2014-11-23T00:00:00"/>
        <d v="2014-12-15T00:00:00"/>
        <d v="2016-02-27T00:00:00"/>
        <d v="2016-05-12T00:00:00"/>
        <d v="2015-06-23T00:00:00"/>
        <d v="2014-10-19T00:00:00"/>
        <d v="2015-03-24T00:00:00"/>
        <d v="2017-05-08T00:00:00"/>
        <d v="2016-05-08T00:00:00"/>
        <d v="2014-05-26T00:00:00"/>
        <d v="2016-03-15T00:00:00"/>
        <d v="2015-08-10T00:00:00"/>
        <d v="2016-09-10T00:00:00"/>
        <d v="2015-12-19T00:00:00"/>
        <d v="2015-11-16T00:00:00"/>
        <d v="2017-06-21T00:00:00"/>
        <d v="2015-11-01T00:00:00"/>
        <d v="2014-08-29T00:00:00"/>
        <d v="2017-11-18T00:00:00"/>
        <d v="2014-05-12T00:00:00"/>
        <d v="2015-01-10T00:00:00"/>
        <d v="2016-03-22T00:00:00"/>
        <d v="2015-12-11T00:00:00"/>
        <d v="2016-05-18T00:00:00"/>
        <d v="2014-09-07T00:00:00"/>
        <d v="2017-04-24T00:00:00"/>
        <d v="2014-08-16T00:00:00"/>
        <d v="2016-03-14T00:00:00"/>
        <d v="2014-06-03T00:00:00"/>
        <d v="2015-07-13T00:00:00"/>
        <d v="2014-02-02T00:00:00"/>
        <d v="2015-01-30T00:00:00"/>
        <d v="2017-09-08T00:00:00"/>
        <d v="2017-10-07T00:00:00"/>
        <d v="2016-04-30T00:00:00"/>
        <d v="2017-04-29T00:00:00"/>
        <d v="2016-02-07T00:00:00"/>
        <d v="2017-07-29T00:00:00"/>
        <d v="2014-06-06T00:00:00"/>
        <d v="2016-08-13T00:00:00"/>
        <d v="2014-04-25T00:00:00"/>
        <d v="2017-12-02T00:00:00"/>
        <d v="2015-12-08T00:00:00"/>
        <d v="2014-01-05T00:00:00"/>
        <d v="2015-09-05T00:00:00"/>
        <d v="2016-08-04T00:00:00"/>
        <d v="2014-03-22T00:00:00"/>
        <d v="2017-03-02T00:00:00"/>
        <d v="2016-11-27T00:00:00"/>
        <d v="2014-04-28T00:00:00"/>
        <d v="2016-11-11T00:00:00"/>
        <d v="2015-07-09T00:00:00"/>
        <d v="2017-09-22T00:00:00"/>
        <d v="2015-02-15T00:00:00"/>
        <d v="2014-09-30T00:00:00"/>
        <d v="2014-12-01T00:00:00"/>
        <d v="2014-12-08T00:00:00"/>
        <d v="2016-08-08T00:00:00"/>
        <d v="2016-12-25T00:00:00"/>
        <d v="2016-02-11T00:00:00"/>
        <d v="2015-06-04T00:00:00"/>
        <d v="2014-05-25T00:00:00"/>
        <d v="2016-02-16T00:00:00"/>
        <d v="2016-12-22T00:00:00"/>
        <d v="2016-02-08T00:00:00"/>
        <d v="2014-05-18T00:00:00"/>
        <d v="2015-11-05T00:00:00"/>
        <d v="2017-02-19T00:00:00"/>
        <d v="2014-08-01T00:00:00"/>
        <d v="2017-01-12T00:00:00"/>
        <d v="2015-07-20T00:00:00"/>
        <d v="2014-06-13T00:00:00"/>
        <d v="2017-05-12T00:00:00"/>
        <d v="2017-03-26T00:00:00"/>
        <d v="2014-11-12T00:00:00"/>
        <d v="2015-06-25T00:00:00"/>
        <d v="2014-07-21T00:00:00"/>
        <d v="2017-11-21T00:00:00"/>
        <d v="2014-06-04T00:00:00"/>
        <d v="2016-03-10T00:00:00"/>
        <d v="2017-03-25T00:00:00"/>
        <d v="2017-12-29T00:00:00"/>
        <d v="2017-03-28T00:00:00"/>
        <d v="2015-03-05T00:00:00"/>
        <d v="2017-01-19T00:00:00"/>
        <d v="2014-10-21T00:00:00"/>
        <d v="2014-03-14T00:00:00"/>
        <d v="2015-12-31T00:00:00"/>
        <d v="2017-10-03T00:00:00"/>
        <d v="2016-06-29T00:00:00"/>
        <d v="2016-08-20T00:00:00"/>
        <d v="2016-05-17T00:00:00"/>
        <d v="2016-11-15T00:00:00"/>
        <d v="2014-01-15T00:00:00"/>
        <d v="2015-11-08T00:00:00"/>
        <d v="2015-10-30T00:00:00"/>
        <d v="2017-08-17T00:00:00"/>
        <d v="2016-07-08T00:00:00"/>
        <d v="2017-03-09T00:00:00"/>
        <d v="2016-06-09T00:00:00"/>
        <d v="2017-03-16T00:00:00"/>
        <d v="2017-08-06T00:00:00"/>
        <d v="2017-08-29T00:00:00"/>
        <d v="2017-05-06T00:00:00"/>
        <d v="2014-12-14T00:00:00"/>
        <d v="2014-10-18T00:00:00"/>
        <d v="2015-12-14T00:00:00"/>
        <d v="2014-12-03T00:00:00"/>
        <d v="2014-11-25T00:00:00"/>
        <d v="2017-02-24T00:00:00"/>
        <d v="2017-06-25T00:00:00"/>
        <d v="2014-02-06T00:00:00"/>
        <d v="2017-04-11T00:00:00"/>
        <d v="2017-08-03T00:00:00"/>
        <d v="2014-11-15T00:00:00"/>
        <d v="2017-08-20T00:00:00"/>
        <d v="2015-03-13T00:00:00"/>
        <d v="2015-11-26T00:00:00"/>
        <d v="2015-01-23T00:00:00"/>
        <d v="2015-06-18T00:00:00"/>
        <d v="2015-10-02T00:00:00"/>
        <d v="2014-08-17T00:00:00"/>
        <d v="2015-07-11T00:00:00"/>
        <d v="2014-10-31T00:00:00"/>
        <d v="2015-04-13T00:00:00"/>
        <d v="2016-07-21T00:00:00"/>
        <d v="2017-11-07T00:00:00"/>
        <d v="2017-02-23T00:00:00"/>
        <d v="2016-06-23T00:00:00"/>
        <d v="2015-10-26T00:00:00"/>
        <d v="2017-07-15T00:00:00"/>
        <d v="2014-11-17T00:00:00"/>
        <d v="2015-11-25T00:00:00"/>
        <d v="2016-05-15T00:00:00"/>
        <d v="2014-07-18T00:00:00"/>
        <d v="2017-03-24T00:00:00"/>
        <d v="2017-04-13T00:00:00"/>
        <d v="2014-06-23T00:00:00"/>
        <d v="2014-05-20T00:00:00"/>
        <d v="2015-11-30T00:00:00"/>
        <d v="2017-11-16T00:00:00"/>
        <d v="2016-06-25T00:00:00"/>
        <d v="2016-05-14T00:00:00"/>
        <d v="2016-01-07T00:00:00"/>
        <d v="2017-03-13T00:00:00"/>
        <d v="2017-01-27T00:00:00"/>
        <d v="2016-07-30T00:00:00"/>
        <d v="2016-10-15T00:00:00"/>
        <d v="2016-05-07T00:00:00"/>
        <d v="2017-08-10T00:00:00"/>
        <d v="2014-11-28T00:00:00"/>
        <d v="2015-09-06T00:00:00"/>
        <d v="2015-06-29T00:00:00"/>
        <d v="2014-07-14T00:00:00"/>
        <d v="2014-11-14T00:00:00"/>
        <d v="2017-07-28T00:00:00"/>
        <d v="2017-07-31T00:00:00"/>
        <d v="2016-03-19T00:00:00"/>
        <d v="2014-03-31T00:00:00"/>
        <d v="2016-07-15T00:00:00"/>
        <d v="2017-04-20T00:00:00"/>
        <d v="2015-09-28T00:00:00"/>
        <d v="2017-02-06T00:00:00"/>
        <d v="2016-11-14T00:00:00"/>
        <d v="2017-09-17T00:00:00"/>
        <d v="2017-12-20T00:00:00"/>
        <d v="2015-03-06T00:00:00"/>
        <d v="2014-06-27T00:00:00"/>
        <d v="2017-11-17T00:00:00"/>
        <d v="2017-06-01T00:00:00"/>
        <d v="2017-01-08T00:00:00"/>
        <d v="2015-04-20T00:00:00"/>
        <d v="2015-08-06T00:00:00"/>
        <d v="2015-12-23T00:00:00"/>
        <d v="2015-12-25T00:00:00"/>
        <d v="2017-03-21T00:00:00"/>
        <d v="2014-08-23T00:00:00"/>
        <d v="2014-08-19T00:00:00"/>
        <d v="2014-07-26T00:00:00"/>
        <d v="2016-02-22T00:00:00"/>
        <d v="2016-09-23T00:00:00"/>
        <d v="2017-01-24T00:00:00"/>
        <d v="2016-05-06T00:00:00"/>
        <d v="2016-03-17T00:00:00"/>
        <d v="2015-11-14T00:00:00"/>
        <d v="2017-08-14T00:00:00"/>
        <d v="2017-04-01T00:00:00"/>
        <d v="2016-09-27T00:00:00"/>
        <d v="2017-03-23T00:00:00"/>
        <d v="2015-06-07T00:00:00"/>
        <d v="2016-12-29T00:00:00"/>
        <d v="2016-04-18T00:00:00"/>
        <d v="2016-06-11T00:00:00"/>
        <d v="2017-05-13T00:00:00"/>
        <d v="2014-03-25T00:00:00"/>
        <d v="2014-11-18T00:00:00"/>
        <d v="2017-07-17T00:00:00"/>
        <d v="2016-05-22T00:00:00"/>
        <d v="2016-10-31T00:00:00"/>
        <d v="2016-11-05T00:00:00"/>
        <d v="2017-08-15T00:00:00"/>
        <d v="2017-12-03T00:00:00"/>
        <d v="2017-08-28T00:00:00"/>
        <d v="2014-12-13T00:00:00"/>
        <d v="2014-06-16T00:00:00"/>
        <d v="2017-06-22T00:00:00"/>
        <d v="2014-07-25T00:00:00"/>
        <d v="2015-07-02T00:00:00"/>
        <d v="2016-11-18T00:00:00"/>
        <d v="2014-09-05T00:00:00"/>
        <d v="2017-05-02T00:00:00"/>
        <d v="2015-04-06T00:00:00"/>
        <d v="2014-10-24T00:00:00"/>
        <d v="2015-01-27T00:00:00"/>
        <d v="2015-07-16T00:00:00"/>
        <d v="2015-08-16T00:00:00"/>
        <d v="2016-09-14T00:00:00"/>
        <d v="2016-10-08T00:00:00"/>
        <d v="2015-03-17T00:00:00"/>
        <d v="2017-11-01T00:00:00"/>
        <d v="2017-12-27T00:00:00"/>
        <d v="2014-11-22T00:00:00"/>
        <d v="2014-01-26T00:00:00"/>
        <d v="2017-04-23T00:00:00"/>
        <d v="2014-12-16T00:00:00"/>
        <d v="2016-03-04T00:00:00"/>
        <d v="2014-04-26T00:00:00"/>
        <d v="2017-10-22T00:00:00"/>
        <d v="2015-07-05T00:00:00"/>
        <d v="2015-08-15T00:00:00"/>
        <d v="2015-02-20T00:00:00"/>
        <d v="2016-04-17T00:00:00"/>
        <d v="2016-08-16T00:00:00"/>
        <d v="2016-05-01T00:00:00"/>
        <d v="2015-08-25T00:00:00"/>
        <d v="2015-11-12T00:00:00"/>
        <d v="2017-12-04T00:00:00"/>
        <d v="2016-08-28T00:00:00"/>
        <d v="2014-10-15T00:00:00"/>
        <d v="2014-03-18T00:00:00"/>
        <d v="2014-05-24T00:00:00"/>
        <d v="2014-12-04T00:00:00"/>
        <d v="2017-08-26T00:00:00"/>
        <d v="2014-12-06T00:00:00"/>
        <d v="2014-10-04T00:00:00"/>
        <d v="2017-02-13T00:00:00"/>
        <d v="2014-07-02T00:00:00"/>
        <d v="2015-02-21T00:00:00"/>
        <d v="2016-02-25T00:00:00"/>
        <d v="2015-06-20T00:00:00"/>
        <d v="2017-08-07T00:00:00"/>
        <d v="2015-12-04T00:00:00"/>
        <d v="2014-06-08T00:00:00"/>
        <d v="2015-04-17T00:00:00"/>
        <d v="2017-01-15T00:00:00"/>
        <d v="2015-04-02T00:00:00"/>
        <d v="2015-07-17T00:00:00"/>
        <d v="2016-10-09T00:00:00"/>
        <d v="2014-04-12T00:00:00"/>
        <d v="2016-10-25T00:00:00"/>
        <d v="2015-05-12T00:00:00"/>
        <d v="2014-09-25T00:00:00"/>
        <d v="2017-01-26T00:00:00"/>
        <d v="2017-05-18T00:00:00"/>
        <d v="2016-12-27T00:00:00"/>
        <d v="2017-04-08T00:00:00"/>
        <d v="2016-06-02T00:00:00"/>
        <d v="2017-07-25T00:00:00"/>
        <d v="2017-08-12T00:00:00"/>
        <d v="2017-08-13T00:00:00"/>
        <d v="2016-01-21T00:00:00"/>
        <d v="2016-01-15T00:00:00"/>
        <d v="2014-02-21T00:00:00"/>
        <d v="2016-01-30T00:00:00"/>
        <d v="2016-10-18T00:00:00"/>
        <d v="2017-11-02T00:00:00"/>
        <d v="2014-03-30T00:00:00"/>
        <d v="2016-01-04T00:00:00"/>
        <d v="2015-09-12T00:00:00"/>
        <d v="2016-06-27T00:00:00"/>
        <d v="2016-11-23T00:00:00"/>
        <d v="2014-09-02T00:00:00"/>
        <d v="2017-07-10T00:00:00"/>
        <d v="2015-08-08T00:00:00"/>
        <d v="2017-12-14T00:00:00"/>
        <d v="2017-06-27T00:00:00"/>
        <d v="2017-12-16T00:00:00"/>
        <d v="2015-05-07T00:00:00"/>
        <d v="2015-06-12T00:00:00"/>
        <d v="2016-05-25T00:00:00"/>
        <d v="2016-02-21T00:00:00"/>
        <d v="2016-10-02T00:00:00"/>
        <d v="2017-03-11T00:00:00"/>
        <d v="2014-05-17T00:00:00"/>
        <d v="2017-04-17T00:00:00"/>
        <d v="2016-08-23T00:00:00"/>
        <d v="2014-08-24T00:00:00"/>
        <d v="2016-03-24T00:00:00"/>
        <d v="2016-11-21T00:00:00"/>
        <d v="2015-06-11T00:00:00"/>
        <d v="2017-10-06T00:00:00"/>
        <d v="2015-08-28T00:00:00"/>
        <d v="2016-01-03T00:00:00"/>
        <d v="2014-07-20T00:00:00"/>
        <d v="2017-05-27T00:00:00"/>
        <d v="2014-01-28T00:00:00"/>
        <d v="2017-02-09T00:00:00"/>
        <d v="2016-03-03T00:00:00"/>
        <d v="2015-08-23T00:00:00"/>
        <d v="2017-04-27T00:00:00"/>
        <d v="2016-06-07T00:00:00"/>
        <d v="2016-03-21T00:00:00"/>
        <d v="2014-11-07T00:00:00"/>
        <d v="2017-03-12T00:00:00"/>
        <d v="2017-07-22T00:00:00"/>
        <d v="2015-07-10T00:00:00"/>
        <d v="2014-11-10T00:00:00"/>
        <d v="2016-01-09T00:00:00"/>
        <d v="2014-12-23T00:00:00"/>
        <d v="2014-10-02T00:00:00"/>
        <d v="2017-09-01T00:00:00"/>
        <d v="2016-02-01T00:00:00"/>
        <d v="2017-10-27T00:00:00"/>
        <d v="2014-10-11T00:00:00"/>
        <d v="2014-05-22T00:00:00"/>
        <d v="2014-07-15T00:00:00"/>
        <d v="2016-10-30T00:00:00"/>
        <d v="2014-08-15T00:00:00"/>
        <d v="2015-09-11T00:00:00"/>
        <d v="2015-07-23T00:00:00"/>
        <d v="2015-08-13T00:00:00"/>
        <d v="2016-08-17T00:00:00"/>
        <d v="2014-09-23T00:00:00"/>
        <d v="2014-07-19T00:00:00"/>
        <d v="2014-01-31T00:00:00"/>
        <d v="2014-07-09T00:00:00"/>
        <d v="2016-03-25T00:00:00"/>
        <d v="2017-07-01T00:00:00"/>
        <d v="2014-11-21T00:00:00"/>
        <d v="2015-10-17T00:00:00"/>
        <d v="2016-09-20T00:00:00"/>
        <d v="2015-09-27T00:00:00"/>
        <d v="2016-07-29T00:00:00"/>
        <d v="2016-08-06T00:00:00"/>
        <d v="2016-10-07T00:00:00"/>
        <d v="2014-03-16T00:00:00"/>
        <d v="2015-03-01T00:00:00"/>
        <d v="2016-02-20T00:00:00"/>
        <d v="2016-11-25T00:00:00"/>
        <d v="2016-12-14T00:00:00"/>
        <d v="2014-08-31T00:00:00"/>
        <d v="2014-04-07T00:00:00"/>
        <d v="2016-11-30T00:00:00"/>
        <d v="2014-06-20T00:00:00"/>
        <d v="2016-12-20T00:00:00"/>
        <d v="2016-08-09T00:00:00"/>
        <d v="2015-04-10T00:00:00"/>
        <d v="2016-06-24T00:00:00"/>
        <d v="2014-04-18T00:00:00"/>
        <d v="2016-03-29T00:00:00"/>
        <d v="2014-03-23T00:00:00"/>
        <d v="2016-07-03T00:00:00"/>
        <d v="2015-12-10T00:00:00"/>
        <d v="2016-11-29T00:00:00"/>
        <d v="2016-09-22T00:00:00"/>
        <d v="2017-05-03T00:00:00"/>
        <d v="2015-03-12T00:00:00"/>
        <d v="2016-06-13T00:00:00"/>
        <d v="2015-12-05T00:00:00"/>
        <d v="2015-11-19T00:00:00"/>
        <d v="2017-11-22T00:00:00"/>
        <d v="2017-03-06T00:00:00"/>
        <d v="2016-02-29T00:00:00"/>
        <d v="2017-02-25T00:00:00"/>
        <d v="2016-12-17T00:00:00"/>
        <d v="2014-08-06T00:00:00"/>
        <d v="2014-04-11T00:00:00"/>
        <d v="2015-05-03T00:00:00"/>
        <d v="2017-02-16T00:00:00"/>
        <d v="2014-11-16T00:00:00"/>
        <d v="2016-09-04T00:00:00"/>
        <d v="2015-02-27T00:00:00"/>
        <d v="2014-01-27T00:00:00"/>
        <d v="2017-03-05T00:00:00"/>
        <d v="2017-05-07T00:00:00"/>
        <d v="2014-04-08T00:00:00"/>
        <d v="2014-10-28T00:00:00"/>
        <d v="2017-11-25T00:00:00"/>
        <d v="2017-06-06T00:00:00"/>
        <d v="2017-02-17T00:00:00"/>
        <d v="2014-07-27T00:00:00"/>
        <d v="2015-10-23T00:00:00"/>
        <d v="2015-06-15T00:00:00"/>
        <d v="2017-01-29T00:00:00"/>
        <d v="2017-05-01T00:00:00"/>
        <d v="2015-01-03T00:00:00"/>
        <d v="2017-06-05T00:00:00"/>
        <d v="2017-07-18T00:00:00"/>
        <d v="2016-06-28T00:00:00"/>
        <d v="2015-06-01T00:00:00"/>
        <d v="2015-02-22T00:00:00"/>
        <d v="2017-12-15T00:00:00"/>
        <d v="2014-11-03T00:00:00"/>
        <d v="2015-03-08T00:00:00"/>
        <d v="2015-12-22T00:00:00"/>
        <d v="2017-08-11T00:00:00"/>
        <d v="2016-12-12T00:00:00"/>
        <d v="2017-11-15T00:00:00"/>
        <d v="2017-05-16T00:00:00"/>
        <d v="2015-05-02T00:00:00"/>
        <d v="2017-05-11T00:00:00"/>
        <d v="2017-07-27T00:00:00"/>
        <d v="2016-12-30T00:00:00"/>
        <d v="2014-05-19T00:00:00"/>
        <d v="2016-04-16T00:00:00"/>
        <d v="2015-03-14T00:00:00"/>
        <d v="2016-07-01T00:00:00"/>
        <d v="2016-06-16T00:00:00"/>
        <d v="2015-07-08T00:00:00"/>
        <d v="2014-05-05T00:00:00"/>
        <d v="2014-11-30T00:00:00"/>
        <d v="2015-02-18T00:00:00"/>
        <d v="2016-09-30T00:00:00"/>
        <d v="2015-01-05T00:00:00"/>
        <d v="2017-07-05T00:00:00"/>
        <d v="2016-04-04T00:00:00"/>
        <d v="2014-03-26T00:00:00"/>
        <d v="2017-10-28T00:00:00"/>
        <d v="2015-05-17T00:00:00"/>
        <d v="2017-08-23T00:00:00"/>
        <d v="2014-08-22T00:00:00"/>
        <d v="2016-10-04T00:00:00"/>
        <d v="2014-10-26T00:00:00"/>
        <d v="2015-02-14T00:00:00"/>
        <d v="2016-01-25T00:00:00"/>
        <d v="2017-05-20T00:00:00"/>
        <d v="2015-10-25T00:00:00"/>
        <d v="2014-07-07T00:00:00"/>
        <d v="2017-08-19T00:00:00"/>
        <d v="2015-11-17T00:00:00"/>
        <d v="2016-05-03T00:00:00"/>
        <d v="2015-06-19T00:00:00"/>
        <d v="2016-07-04T00:00:00"/>
        <d v="2015-08-07T00:00:00"/>
        <d v="2014-03-24T00:00:00"/>
        <d v="2017-06-18T00:00:00"/>
        <d v="2017-05-23T00:00:00"/>
        <d v="2014-02-20T00:00:00"/>
        <d v="2014-11-02T00:00:00"/>
        <d v="2014-10-10T00:00:00"/>
        <d v="2017-03-30T00:00:00"/>
        <d v="2015-07-12T00:00:00"/>
        <d v="2014-07-13T00:00:00"/>
        <d v="2017-09-26T00:00:00"/>
        <d v="2014-04-19T00:00:00"/>
        <d v="2015-06-09T00:00:00"/>
        <d v="2015-05-26T00:00:00"/>
        <d v="2016-01-24T00:00:00"/>
        <d v="2015-08-02T00:00:00"/>
        <d v="2014-05-30T00:00:00"/>
        <d v="2016-04-26T00:00:00"/>
        <d v="2016-01-10T00:00:00"/>
        <d v="2016-07-31T00:00:00"/>
        <d v="2017-03-27T00:00:00"/>
        <d v="2015-12-17T00:00:00"/>
        <d v="2015-10-10T00:00:00"/>
        <d v="2015-04-24T00:00:00"/>
        <d v="2015-03-09T00:00:00"/>
        <d v="2014-07-08T00:00:00"/>
        <d v="2017-07-13T00:00:00"/>
        <d v="2015-04-07T00:00:00"/>
        <d v="2015-01-13T00:00:00"/>
        <d v="2014-10-14T00:00:00"/>
        <d v="2016-01-02T00:00:00"/>
        <d v="2015-03-15T00:00:00"/>
        <d v="2017-01-06T00:00:00"/>
        <d v="2014-03-07T00:00:00"/>
        <d v="2014-09-03T00:00:00"/>
        <d v="2016-01-31T00:00:00"/>
        <d v="2016-05-24T00:00:00"/>
        <d v="2014-04-30T00:00:00"/>
        <d v="2015-09-08T00:00:00"/>
        <d v="2016-04-03T00:00:00"/>
        <d v="2017-04-25T00:00:00"/>
        <d v="2014-04-20T00:00:00"/>
        <d v="2017-08-04T00:00:00"/>
        <d v="2016-11-17T00:00:00"/>
        <d v="2015-06-21T00:00:00"/>
        <d v="2014-07-30T00:00:00"/>
        <d v="2016-05-27T00:00:00"/>
        <d v="2015-09-13T00:00:00"/>
        <d v="2017-05-05T00:00:00"/>
        <d v="2014-05-10T00:00:00"/>
        <d v="2015-01-12T00:00:00"/>
        <d v="2014-06-14T00:00:00"/>
        <d v="2016-06-21T00:00:00"/>
        <d v="2017-08-22T00:00:00"/>
        <d v="2016-08-02T00:00:00"/>
        <d v="2015-05-21T00:00:00"/>
        <d v="2017-01-03T00:00:00"/>
        <d v="2017-09-30T00:00:00"/>
        <d v="2017-01-16T00:00:00"/>
        <d v="2014-12-07T00:00:00"/>
        <d v="2016-08-21T00:00:00"/>
        <d v="2014-01-06T00:00:00"/>
        <d v="2015-01-04T00:00:00"/>
        <d v="2014-01-18T00:00:00"/>
        <d v="2015-10-24T00:00:00"/>
        <d v="2016-08-14T00:00:00"/>
        <d v="2017-02-18T00:00:00"/>
        <d v="2017-08-24T00:00:00"/>
        <d v="2016-03-31T00:00:00"/>
        <d v="2017-04-28T00:00:00"/>
        <d v="2014-01-19T00:00:00"/>
        <d v="2014-02-14T00:00:00"/>
        <d v="2017-10-08T00:00:00"/>
        <d v="2015-10-08T00:00:00"/>
        <d v="2014-02-24T00:00:00"/>
        <d v="2015-05-30T00:00:00"/>
        <d v="2015-03-31T00:00:00"/>
        <d v="2017-05-22T00:00:00"/>
        <d v="2016-12-19T00:00:00"/>
        <d v="2017-10-04T00:00:00"/>
        <d v="2016-02-02T00:00:00"/>
        <d v="2016-10-24T00:00:00"/>
        <d v="2014-02-11T00:00:00"/>
        <d v="2014-12-21T00:00:00"/>
        <d v="2015-05-15T00:00:00"/>
        <d v="2014-05-28T00:00:00"/>
        <d v="2016-07-28T00:00:00"/>
        <d v="2014-04-02T00:00:00"/>
        <d v="2014-07-28T00:00:00"/>
        <d v="2017-03-29T00:00:00"/>
        <d v="2016-02-03T00:00:00"/>
        <d v="2015-08-11T00:00:00"/>
        <d v="2014-11-08T00:00:00"/>
        <d v="2015-02-25T00:00:00"/>
        <d v="2016-08-31T00:00:00"/>
        <d v="2014-08-20T00:00:00"/>
        <d v="2016-02-06T00:00:00"/>
        <d v="2014-05-02T00:00:00"/>
        <d v="2015-07-18T00:00:00"/>
        <d v="2015-03-27T00:00:00"/>
        <d v="2014-09-10T00:00:00"/>
        <d v="2015-08-05T00:00:00"/>
        <d v="2015-04-29T00:00:00"/>
        <d v="2014-10-16T00:00:00"/>
        <d v="2016-07-19T00:00:00"/>
        <d v="2015-12-30T00:00:00"/>
        <d v="2014-10-05T00:00:00"/>
        <d v="2015-04-19T00:00:00"/>
        <d v="2016-02-04T00:00:00"/>
        <d v="2016-06-15T00:00:00"/>
        <d v="2014-03-02T00:00:00"/>
        <d v="2014-02-18T00:00:00"/>
        <d v="2017-09-20T00:00:00"/>
        <d v="2014-10-25T00:00:00"/>
        <d v="2015-10-18T00:00:00"/>
        <d v="2014-12-22T00:00:00"/>
        <d v="2016-08-03T00:00:00"/>
        <d v="2014-03-19T00:00:00"/>
        <d v="2014-08-02T00:00:00"/>
        <d v="2017-04-04T00:00:00"/>
        <d v="2017-12-13T00:00:00"/>
        <d v="2015-07-27T00:00:00"/>
        <d v="2016-02-23T00:00:00"/>
        <d v="2016-10-06T00:00:00"/>
        <d v="2015-04-22T00:00:00"/>
        <d v="2014-09-16T00:00:00"/>
        <d v="2014-09-11T00:00:00"/>
        <d v="2014-06-17T00:00:00"/>
        <d v="2015-10-29T00:00:00"/>
        <d v="2015-03-07T00:00:00"/>
        <d v="2014-01-30T00:00:00"/>
        <d v="2015-02-07T00:00:00"/>
        <d v="2017-10-31T00:00:00"/>
        <d v="2017-05-30T00:00:00"/>
        <d v="2015-03-30T00:00:00"/>
        <d v="2015-08-29T00:00:00"/>
        <d v="2014-01-14T00:00:00"/>
        <d v="2015-03-21T00:00:00"/>
        <d v="2014-09-15T00:00:00"/>
        <d v="2015-07-24T00:00:00"/>
        <d v="2014-02-23T00:00:00"/>
        <d v="2015-06-05T00:00:00"/>
        <d v="2014-05-07T00:00:00"/>
        <d v="2017-02-05T00:00:00"/>
        <d v="2016-05-10T00:00:00"/>
        <d v="2016-08-07T00:00:00"/>
        <d v="2015-04-21T00:00:00"/>
        <d v="2017-01-13T00:00:00"/>
        <d v="2014-09-06T00:00:00"/>
        <d v="2015-01-19T00:00:00"/>
        <d v="2017-05-25T00:00:00"/>
        <d v="2014-11-05T00:00:00"/>
        <d v="2015-05-20T00:00:00"/>
        <d v="2014-07-04T00:00:00"/>
        <d v="2015-02-16T00:00:00"/>
        <d v="2016-07-24T00:00:00"/>
        <d v="2014-08-12T00:00:00"/>
        <d v="2016-06-18T00:00:00"/>
        <d v="2016-01-08T00:00:00"/>
        <d v="2015-12-16T00:00:00"/>
        <d v="2014-10-17T00:00:00"/>
        <d v="2015-05-24T00:00:00"/>
        <d v="2017-07-24T00:00:00"/>
        <d v="2017-12-06T00:00:00"/>
        <d v="2015-10-16T00:00:00"/>
        <d v="2015-06-28T00:00:00"/>
        <d v="2016-09-16T00:00:00"/>
        <d v="2017-05-26T00:00:00"/>
        <d v="2017-02-04T00:00:00"/>
        <d v="2015-01-09T00:00:00"/>
        <d v="2016-08-19T00:00:00"/>
        <d v="2016-08-01T00:00:00"/>
        <d v="2014-10-09T00:00:00"/>
        <d v="2015-05-13T00:00:00"/>
        <d v="2014-04-22T00:00:00"/>
        <d v="2016-02-12T00:00:00"/>
        <d v="2017-01-09T00:00:00"/>
        <d v="2017-08-16T00:00:00"/>
        <d v="2016-01-14T00:00:00"/>
        <d v="2016-10-10T00:00:00"/>
        <d v="2016-01-23T00:00:00"/>
        <d v="2015-02-10T00:00:00"/>
        <d v="2014-03-29T00:00:00"/>
        <d v="2016-10-16T00:00:00"/>
        <d v="2016-09-13T00:00:00"/>
        <d v="2017-11-29T00:00:00"/>
        <d v="2014-02-15T00:00:00"/>
        <d v="2017-07-14T00:00:00"/>
        <d v="2014-11-20T00:00:00"/>
        <d v="2014-02-22T00:00:00"/>
        <d v="2014-04-15T00:00:00"/>
        <d v="2014-01-07T00:00:00"/>
        <d v="2017-09-13T00:00:00"/>
        <d v="2014-10-08T00:00:00"/>
        <d v="2017-07-02T00:00:00"/>
        <d v="2015-01-06T00:00:00"/>
        <d v="2016-04-13T00:00:00"/>
        <d v="2016-02-14T00:00:00"/>
        <d v="2014-05-16T00:00:00"/>
        <d v="2015-01-24T00:00:00"/>
        <d v="2014-03-28T00:00:00"/>
        <d v="2015-07-14T00:00:00"/>
        <d v="2014-05-31T00:00:00"/>
        <d v="2014-01-03T00:00:00"/>
        <d v="2016-07-20T00:00:00"/>
        <d v="2015-09-20T00:00:00"/>
        <d v="2015-10-20T00:00:00"/>
        <d v="2017-11-08T00:00:00"/>
        <d v="2015-05-22T00:00:00"/>
        <d v="2016-03-09T00:00:00"/>
        <d v="2016-06-30T00:00:00"/>
        <d v="2015-05-10T00:00:00"/>
        <d v="2017-05-09T00:00:00"/>
        <d v="2017-07-26T00:00:00"/>
        <d v="2016-08-11T00:00:00"/>
        <d v="2017-04-06T00:00:00"/>
        <d v="2017-03-14T00:00:00"/>
        <d v="2016-03-06T00:00:00"/>
        <d v="2014-08-30T00:00:00"/>
        <d v="2014-03-05T00:00:00"/>
        <d v="2016-03-27T00:00:00"/>
        <d v="2016-04-02T00:00:00"/>
        <d v="2016-01-28T00:00:00"/>
        <d v="2016-11-09T00:00:00"/>
        <d v="2017-10-24T00:00:00"/>
        <d v="2014-10-01T00:00:00"/>
        <d v="2015-02-23T00:00:00"/>
        <d v="2016-04-06T00:00:00"/>
        <d v="2014-05-08T00:00:00"/>
        <d v="2016-02-09T00:00:00"/>
        <d v="2016-05-31T00:00:00"/>
        <d v="2015-01-26T00:00:00"/>
        <d v="2017-10-10T00:00:00"/>
        <d v="2017-07-12T00:00:00"/>
        <d v="2015-05-18T00:00:00"/>
        <d v="2016-02-28T00:00:00"/>
        <d v="2014-01-23T00:00:00"/>
        <d v="2015-06-08T00:00:00"/>
        <d v="2014-02-08T00:00:00"/>
        <d v="2015-11-11T00:00:00"/>
        <d v="2017-02-21T00:00:00"/>
        <d v="2015-09-16T00:00:00"/>
        <d v="2014-06-24T00:00:00"/>
        <d v="2014-10-27T00:00:00"/>
        <d v="2014-02-27T00:00:00"/>
        <d v="2016-08-05T00:00:00"/>
        <d v="2014-02-17T00:00:00"/>
        <d v="2015-05-11T00:00:00"/>
        <d v="2015-04-14T00:00:00"/>
        <d v="2015-01-28T00:00:00"/>
        <d v="2014-06-10T00:00:00"/>
        <d v="2016-10-11T00:00:00"/>
        <d v="2014-06-18T00:00:00"/>
        <d v="2017-02-28T00:00:00"/>
        <d v="2015-05-09T00:00:00"/>
        <d v="2014-11-06T00:00:00"/>
        <d v="2015-12-29T00:00:00"/>
        <d v="2014-04-03T00:00:00"/>
        <d v="2016-06-03T00:00:00"/>
        <d v="2015-04-12T00:00:00"/>
        <d v="2014-01-21T00:00:00"/>
      </sharedItems>
      <fieldGroup par="26"/>
    </cacheField>
    <cacheField name="Ship Date" numFmtId="164">
      <sharedItems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55600000000000005" maxValue="11199.968000000001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839.9904000000001" maxValue="5039.9856"/>
    </cacheField>
    <cacheField name="Taux de Marge" numFmtId="0">
      <sharedItems containsMixedTypes="1" containsNumber="1" minValue="-8999.9999999999982" maxValue="10000.000000000002"/>
    </cacheField>
    <cacheField name="CA après remise" numFmtId="0">
      <sharedItems containsSemiMixedTypes="0" containsString="0" containsNumber="1" minValue="0.11119999999999998" maxValue="10499.97"/>
    </cacheField>
    <cacheField name="CA/Commande" numFmtId="0">
      <sharedItems containsSemiMixedTypes="0" containsString="0" containsNumber="1" minValue="0" maxValue="11199.968000000001"/>
    </cacheField>
    <cacheField name="Mois (Date)" numFmtId="0" databaseField="0">
      <fieldGroup base="3">
        <rangePr groupBy="months" startDate="2014-01-03T00:00:00" endDate="2017-12-31T00:00:00"/>
        <groupItems count="14">
          <s v="&lt;03/01/201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12/2017"/>
        </groupItems>
      </fieldGroup>
    </cacheField>
    <cacheField name="Années (Date)" numFmtId="0" databaseField="0">
      <fieldGroup base="3">
        <rangePr groupBy="years" startDate="2014-01-03T00:00:00" endDate="2017-12-31T00:00:00"/>
        <groupItems count="6">
          <s v="&lt;03/01/2014"/>
          <s v="2014"/>
          <s v="2015"/>
          <s v="2016"/>
          <s v="2017"/>
          <s v="&gt;31/12/2017"/>
        </groupItems>
      </fieldGroup>
    </cacheField>
  </cacheFields>
  <extLst>
    <ext xmlns:x14="http://schemas.microsoft.com/office/spreadsheetml/2009/9/main" uri="{725AE2AE-9491-48be-B2B4-4EB974FC3084}">
      <x14:pivotCacheDefinition pivotCacheId="19757922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9">
  <r>
    <n v="1"/>
    <s v="CA-2016-152156"/>
    <s v="11/8/2016"/>
    <x v="0"/>
    <s v="11/11/2016"/>
    <s v="Second Class"/>
    <s v="CG-12520"/>
    <s v="Claire Gute"/>
    <s v="Consumer"/>
    <s v="United States"/>
    <s v="Henderson"/>
    <s v="Kentucky"/>
    <n v="42420"/>
    <x v="0"/>
    <s v="FUR-BO-10001798"/>
    <x v="0"/>
    <s v="Bookcases"/>
    <s v="Bush Somerset Collection Bookcase"/>
    <n v="261.95999999999998"/>
    <n v="2"/>
    <n v="0"/>
    <n v="41.913600000000002"/>
    <n v="624.99999999999989"/>
    <n v="261.95999999999998"/>
    <n v="261.95999999999998"/>
  </r>
  <r>
    <n v="3"/>
    <s v="CA-2016-138688"/>
    <s v="6/12/2016"/>
    <x v="1"/>
    <s v="6/16/2016"/>
    <s v="Second Class"/>
    <s v="DV-13045"/>
    <s v="Darrin Van Huff"/>
    <s v="Corporate"/>
    <s v="United States"/>
    <s v="Los Angeles"/>
    <s v="California"/>
    <n v="90036"/>
    <x v="1"/>
    <s v="OFF-LA-10000240"/>
    <x v="1"/>
    <s v="Labels"/>
    <s v="Self-Adhesive Address Labels for Typewriters by Universal"/>
    <n v="14.62"/>
    <n v="2"/>
    <n v="0"/>
    <n v="6.8714000000000004"/>
    <n v="212.7659574468085"/>
    <n v="14.62"/>
    <n v="957.57749999999999"/>
  </r>
  <r>
    <n v="4"/>
    <s v="US-2015-108966"/>
    <s v="10/11/2015"/>
    <x v="2"/>
    <s v="10/18/2015"/>
    <s v="Standard Class"/>
    <s v="SO-20335"/>
    <s v="Sean O'Donnell"/>
    <s v="Consumer"/>
    <s v="United States"/>
    <s v="Fort Lauderdale"/>
    <s v="Florida"/>
    <n v="33311"/>
    <x v="0"/>
    <s v="FUR-TA-10000577"/>
    <x v="0"/>
    <s v="Tables"/>
    <s v="Bretford CR4500 Series Slim Rectangular Table"/>
    <n v="957.57749999999999"/>
    <n v="5"/>
    <n v="0.45"/>
    <n v="-383.03100000000001"/>
    <n v="-250"/>
    <n v="526.66762500000004"/>
    <n v="15.552"/>
  </r>
  <r>
    <n v="6"/>
    <s v="CA-2014-115812"/>
    <s v="6/9/2014"/>
    <x v="3"/>
    <s v="6/14/2014"/>
    <s v="Standard Class"/>
    <s v="BH-11710"/>
    <s v="Brosina Hoffman"/>
    <s v="Consumer"/>
    <s v="United States"/>
    <s v="Los Angeles"/>
    <s v="California"/>
    <n v="90032"/>
    <x v="1"/>
    <s v="FUR-FU-10001487"/>
    <x v="0"/>
    <s v="Furnishings"/>
    <s v="Eldon Expressions Wood and Plastic Desk Accessories, Cherry Wood"/>
    <n v="48.86"/>
    <n v="7"/>
    <n v="0"/>
    <n v="14.1694"/>
    <n v="344.82758620689657"/>
    <n v="48.86"/>
    <n v="68.81"/>
  </r>
  <r>
    <n v="13"/>
    <s v="CA-2017-114412"/>
    <s v="4/15/2017"/>
    <x v="4"/>
    <s v="4/20/2017"/>
    <s v="Standard Class"/>
    <s v="AA-10480"/>
    <s v="Andrew Allen"/>
    <s v="Consumer"/>
    <s v="United States"/>
    <s v="Concord"/>
    <s v="North Carolina"/>
    <n v="28027"/>
    <x v="0"/>
    <s v="OFF-PA-10002365"/>
    <x v="1"/>
    <s v="Paper"/>
    <s v="Xerox 1967"/>
    <n v="15.552"/>
    <n v="3"/>
    <n v="0.2"/>
    <n v="5.4432"/>
    <n v="285.71428571428572"/>
    <n v="12.441600000000001"/>
    <n v="55.5"/>
  </r>
  <r>
    <n v="14"/>
    <s v="CA-2016-161389"/>
    <s v="12/5/2016"/>
    <x v="5"/>
    <s v="12/10/2016"/>
    <s v="Standard Class"/>
    <s v="IM-15070"/>
    <s v="Irene Maddox"/>
    <s v="Consumer"/>
    <s v="United States"/>
    <s v="Seattle"/>
    <s v="Washington"/>
    <n v="98103"/>
    <x v="1"/>
    <s v="OFF-BI-10003656"/>
    <x v="1"/>
    <s v="Binders"/>
    <s v="Fellowes PB200 Plastic Comb Binding Machine"/>
    <n v="407.976"/>
    <n v="3"/>
    <n v="0.2"/>
    <n v="132.59219999999999"/>
    <n v="307.69230769230774"/>
    <n v="326.38080000000002"/>
    <n v="19.46"/>
  </r>
  <r>
    <n v="15"/>
    <s v="US-2015-118983"/>
    <s v="11/22/2015"/>
    <x v="6"/>
    <s v="11/26/2015"/>
    <s v="Standard Class"/>
    <s v="HP-14815"/>
    <s v="Harold Pawlan"/>
    <s v="Home Office"/>
    <s v="United States"/>
    <s v="Fort Worth"/>
    <s v="Texas"/>
    <n v="76106"/>
    <x v="2"/>
    <s v="OFF-AP-10002311"/>
    <x v="1"/>
    <s v="Appliances"/>
    <s v="Holmes Replacement Filter for HEPA Air Cleaner, Very Large Room, HEPA Filter"/>
    <n v="68.81"/>
    <n v="5"/>
    <n v="0.8"/>
    <n v="-123.858"/>
    <n v="-55.555555555555557"/>
    <n v="13.761999999999997"/>
    <n v="1044.6300000000001"/>
  </r>
  <r>
    <n v="17"/>
    <s v="CA-2014-105893"/>
    <s v="11/11/2014"/>
    <x v="7"/>
    <s v="11/18/2014"/>
    <s v="Standard Class"/>
    <s v="PK-19075"/>
    <s v="Pete Kriz"/>
    <s v="Consumer"/>
    <s v="United States"/>
    <s v="Madison"/>
    <s v="Wisconsin"/>
    <n v="53711"/>
    <x v="2"/>
    <s v="OFF-ST-10004186"/>
    <x v="1"/>
    <s v="Storage"/>
    <s v="Stur-D-Stor Shelving, Vertical 5-Shelf: 72&quot;H x 36&quot;W x 18 1/2&quot;D"/>
    <n v="665.88"/>
    <n v="6"/>
    <n v="0"/>
    <n v="13.317600000000001"/>
    <n v="5000"/>
    <n v="665.88"/>
    <n v="3083.43"/>
  </r>
  <r>
    <n v="18"/>
    <s v="CA-2014-167164"/>
    <s v="5/13/2014"/>
    <x v="8"/>
    <s v="5/15/2014"/>
    <s v="Second Class"/>
    <s v="AG-10270"/>
    <s v="Alejandro Grove"/>
    <s v="Consumer"/>
    <s v="United States"/>
    <s v="West Jordan"/>
    <s v="Utah"/>
    <n v="84084"/>
    <x v="1"/>
    <s v="OFF-ST-10000107"/>
    <x v="1"/>
    <s v="Storage"/>
    <s v="Fellowes Super Stor/Drawer"/>
    <n v="55.5"/>
    <n v="2"/>
    <n v="0"/>
    <n v="9.99"/>
    <n v="555.55555555555554"/>
    <n v="55.5"/>
    <n v="1097.5440000000001"/>
  </r>
  <r>
    <n v="19"/>
    <s v="CA-2014-143336"/>
    <s v="8/27/2014"/>
    <x v="9"/>
    <s v="9/1/2014"/>
    <s v="Second Class"/>
    <s v="ZD-21925"/>
    <s v="Zuschuss Donatelli"/>
    <s v="Consumer"/>
    <s v="United States"/>
    <s v="San Francisco"/>
    <s v="California"/>
    <n v="94109"/>
    <x v="1"/>
    <s v="OFF-AR-10003056"/>
    <x v="1"/>
    <s v="Art"/>
    <s v="Newell 341"/>
    <n v="8.56"/>
    <n v="2"/>
    <n v="0"/>
    <n v="2.4824000000000002"/>
    <n v="344.82758620689651"/>
    <n v="8.56"/>
    <n v="147.16800000000001"/>
  </r>
  <r>
    <n v="22"/>
    <s v="CA-2016-137330"/>
    <s v="12/9/2016"/>
    <x v="10"/>
    <s v="12/13/2016"/>
    <s v="Standard Class"/>
    <s v="KB-16585"/>
    <s v="Ken Black"/>
    <s v="Corporate"/>
    <s v="United States"/>
    <s v="Fremont"/>
    <s v="Nebraska"/>
    <n v="68025"/>
    <x v="2"/>
    <s v="OFF-AR-10000246"/>
    <x v="1"/>
    <s v="Art"/>
    <s v="Newell 318"/>
    <n v="19.46"/>
    <n v="7"/>
    <n v="0"/>
    <n v="5.0595999999999997"/>
    <n v="384.61538461538464"/>
    <n v="19.46"/>
    <n v="95.616"/>
  </r>
  <r>
    <n v="24"/>
    <s v="US-2017-156909"/>
    <s v="7/16/2017"/>
    <x v="11"/>
    <s v="7/18/2017"/>
    <s v="Second Class"/>
    <s v="SF-20065"/>
    <s v="Sandra Flanagan"/>
    <s v="Consumer"/>
    <s v="United States"/>
    <s v="Philadelphia"/>
    <s v="Pennsylvania"/>
    <n v="19140"/>
    <x v="3"/>
    <s v="FUR-CH-10002774"/>
    <x v="0"/>
    <s v="Chairs"/>
    <s v="Global Deluxe Stacking Chair, Gray"/>
    <n v="71.372"/>
    <n v="2"/>
    <n v="0.3"/>
    <n v="-1.0196000000000001"/>
    <n v="-7000"/>
    <n v="49.9604"/>
    <n v="211.96"/>
  </r>
  <r>
    <n v="25"/>
    <s v="CA-2015-106320"/>
    <s v="9/25/2015"/>
    <x v="12"/>
    <s v="9/30/2015"/>
    <s v="Standard Class"/>
    <s v="EB-13870"/>
    <s v="Emily Burns"/>
    <s v="Consumer"/>
    <s v="United States"/>
    <s v="Orem"/>
    <s v="Utah"/>
    <n v="84057"/>
    <x v="1"/>
    <s v="FUR-TA-10000577"/>
    <x v="0"/>
    <s v="Tables"/>
    <s v="Bretford CR4500 Series Slim Rectangular Table"/>
    <n v="1044.6300000000001"/>
    <n v="3"/>
    <n v="0"/>
    <n v="240.26490000000001"/>
    <n v="434.78260869565224"/>
    <n v="1044.6300000000001"/>
    <n v="38.22"/>
  </r>
  <r>
    <n v="26"/>
    <s v="CA-2016-121755"/>
    <s v="1/16/2016"/>
    <x v="13"/>
    <s v="1/20/2016"/>
    <s v="Second Class"/>
    <s v="EH-13945"/>
    <s v="Eric Hoffmann"/>
    <s v="Consumer"/>
    <s v="United States"/>
    <s v="Los Angeles"/>
    <s v="California"/>
    <n v="90049"/>
    <x v="1"/>
    <s v="OFF-BI-10001634"/>
    <x v="1"/>
    <s v="Binders"/>
    <s v="Wilson Jones Active Use Binders"/>
    <n v="11.648"/>
    <n v="2"/>
    <n v="0.2"/>
    <n v="4.2224000000000004"/>
    <n v="275.86206896551721"/>
    <n v="9.3184000000000005"/>
    <n v="208.56"/>
  </r>
  <r>
    <n v="28"/>
    <s v="US-2015-150630"/>
    <s v="9/17/2015"/>
    <x v="14"/>
    <s v="9/21/2015"/>
    <s v="Standard Class"/>
    <s v="TB-21520"/>
    <s v="Tracy Blumstein"/>
    <s v="Consumer"/>
    <s v="United States"/>
    <s v="Philadelphia"/>
    <s v="Pennsylvania"/>
    <n v="19140"/>
    <x v="3"/>
    <s v="FUR-BO-10004834"/>
    <x v="0"/>
    <s v="Bookcases"/>
    <s v="Riverside Palais Royal Lawyers Bookcase, Royale Cherry Finish"/>
    <n v="3083.43"/>
    <n v="7"/>
    <n v="0.5"/>
    <n v="-1665.0522000000001"/>
    <n v="-185.18518518518516"/>
    <n v="1541.7149999999999"/>
    <n v="213.11500000000001"/>
  </r>
  <r>
    <n v="35"/>
    <s v="CA-2017-107727"/>
    <s v="10/19/2017"/>
    <x v="15"/>
    <s v="10/23/2017"/>
    <s v="Second Class"/>
    <s v="MA-17560"/>
    <s v="Matt Abelman"/>
    <s v="Home Office"/>
    <s v="United States"/>
    <s v="Houston"/>
    <s v="Texas"/>
    <n v="77095"/>
    <x v="2"/>
    <s v="OFF-PA-10000249"/>
    <x v="1"/>
    <s v="Paper"/>
    <s v="Easy-staple paper"/>
    <n v="29.472000000000001"/>
    <n v="3"/>
    <n v="0.2"/>
    <n v="9.9467999999999996"/>
    <n v="296.2962962962963"/>
    <n v="23.577600000000004"/>
    <n v="75.88"/>
  </r>
  <r>
    <n v="36"/>
    <s v="CA-2016-117590"/>
    <s v="12/8/2016"/>
    <x v="16"/>
    <s v="12/10/2016"/>
    <s v="First Class"/>
    <s v="GH-14485"/>
    <s v="Gene Hale"/>
    <s v="Corporate"/>
    <s v="United States"/>
    <s v="Richardson"/>
    <s v="Texas"/>
    <n v="75080"/>
    <x v="2"/>
    <s v="TEC-PH-10004977"/>
    <x v="2"/>
    <s v="Phones"/>
    <s v="GE 30524EE4"/>
    <n v="1097.5440000000001"/>
    <n v="7"/>
    <n v="0.2"/>
    <n v="123.47369999999999"/>
    <n v="888.88888888888891"/>
    <n v="878.03520000000015"/>
    <n v="19.05"/>
  </r>
  <r>
    <n v="38"/>
    <s v="CA-2015-117415"/>
    <s v="12/27/2015"/>
    <x v="17"/>
    <s v="12/31/2015"/>
    <s v="Standard Class"/>
    <s v="SN-20710"/>
    <s v="Steve Nguyen"/>
    <s v="Home Office"/>
    <s v="United States"/>
    <s v="Houston"/>
    <s v="Texas"/>
    <n v="77041"/>
    <x v="2"/>
    <s v="OFF-EN-10002986"/>
    <x v="1"/>
    <s v="Envelopes"/>
    <s v="#10-4 1/8&quot; x 9 1/2&quot; Premium Diagonal Seam Envelopes"/>
    <n v="113.328"/>
    <n v="9"/>
    <n v="0.2"/>
    <n v="35.414999999999999"/>
    <n v="320"/>
    <n v="90.662400000000005"/>
    <n v="1.248"/>
  </r>
  <r>
    <n v="42"/>
    <s v="CA-2017-120999"/>
    <s v="9/10/2017"/>
    <x v="18"/>
    <s v="9/15/2017"/>
    <s v="Standard Class"/>
    <s v="LC-16930"/>
    <s v="Linda Cazamias"/>
    <s v="Corporate"/>
    <s v="United States"/>
    <s v="Naperville"/>
    <s v="Illinois"/>
    <n v="60540"/>
    <x v="2"/>
    <s v="TEC-PH-10004093"/>
    <x v="2"/>
    <s v="Phones"/>
    <s v="Panasonic Kx-TS550"/>
    <n v="147.16800000000001"/>
    <n v="4"/>
    <n v="0.2"/>
    <n v="16.5564"/>
    <n v="888.88888888888891"/>
    <n v="117.73440000000001"/>
    <n v="208.16"/>
  </r>
  <r>
    <n v="43"/>
    <s v="CA-2016-101343"/>
    <s v="7/17/2016"/>
    <x v="19"/>
    <s v="7/22/2016"/>
    <s v="Standard Class"/>
    <s v="RA-19885"/>
    <s v="Ruben Ausman"/>
    <s v="Corporate"/>
    <s v="United States"/>
    <s v="Los Angeles"/>
    <s v="California"/>
    <n v="90049"/>
    <x v="1"/>
    <s v="OFF-ST-10003479"/>
    <x v="1"/>
    <s v="Storage"/>
    <s v="Eldon Base for stackable storage shelf, platinum"/>
    <n v="77.88"/>
    <n v="2"/>
    <n v="0"/>
    <n v="3.8940000000000001"/>
    <n v="1999.9999999999995"/>
    <n v="77.88"/>
    <n v="200.98400000000001"/>
  </r>
  <r>
    <n v="44"/>
    <s v="CA-2017-139619"/>
    <s v="9/19/2017"/>
    <x v="20"/>
    <s v="9/23/2017"/>
    <s v="Standard Class"/>
    <s v="ES-14080"/>
    <s v="Erin Smith"/>
    <s v="Corporate"/>
    <s v="United States"/>
    <s v="Melbourne"/>
    <s v="Florida"/>
    <n v="32935"/>
    <x v="0"/>
    <s v="OFF-ST-10003282"/>
    <x v="1"/>
    <s v="Storage"/>
    <s v="Advantus 10-Drawer Portable Organizer, Chrome Metal Frame, Smoke Drawers"/>
    <n v="95.616"/>
    <n v="2"/>
    <n v="0.2"/>
    <n v="9.5616000000000003"/>
    <n v="1000"/>
    <n v="76.492800000000003"/>
    <n v="301.95999999999998"/>
  </r>
  <r>
    <n v="45"/>
    <s v="CA-2016-118255"/>
    <s v="3/11/2016"/>
    <x v="21"/>
    <s v="3/13/2016"/>
    <s v="First Class"/>
    <s v="ON-18715"/>
    <s v="Odella Nelson"/>
    <s v="Corporate"/>
    <s v="United States"/>
    <s v="Eagan"/>
    <s v="Minnesota"/>
    <n v="55122"/>
    <x v="2"/>
    <s v="TEC-AC-10000171"/>
    <x v="2"/>
    <s v="Accessories"/>
    <s v="Verbatim 25 GB 6x Blu-ray Single Layer Recordable Disc, 25/Pack"/>
    <n v="45.98"/>
    <n v="2"/>
    <n v="0"/>
    <n v="19.7714"/>
    <n v="232.55813953488368"/>
    <n v="45.98"/>
    <n v="158.36799999999999"/>
  </r>
  <r>
    <n v="47"/>
    <s v="CA-2014-146703"/>
    <s v="10/20/2014"/>
    <x v="22"/>
    <s v="10/25/2014"/>
    <s v="Second Class"/>
    <s v="PO-18865"/>
    <s v="Patrick O'Donnell"/>
    <s v="Consumer"/>
    <s v="United States"/>
    <s v="Westland"/>
    <s v="Michigan"/>
    <n v="48185"/>
    <x v="2"/>
    <s v="OFF-ST-10001713"/>
    <x v="1"/>
    <s v="Storage"/>
    <s v="Gould Plastics 9-Pocket Panel Bin, 18-3/8w x 5-1/4d x 20-1/2h, Black"/>
    <n v="211.96"/>
    <n v="4"/>
    <n v="0"/>
    <n v="8.4784000000000006"/>
    <n v="2500"/>
    <n v="211.96"/>
    <n v="12.96"/>
  </r>
  <r>
    <n v="48"/>
    <s v="CA-2016-169194"/>
    <s v="6/20/2016"/>
    <x v="23"/>
    <s v="6/25/2016"/>
    <s v="Standard Class"/>
    <s v="LH-16900"/>
    <s v="Lena Hernandez"/>
    <s v="Consumer"/>
    <s v="United States"/>
    <s v="Dover"/>
    <s v="Delaware"/>
    <n v="19901"/>
    <x v="3"/>
    <s v="TEC-AC-10002167"/>
    <x v="2"/>
    <s v="Accessories"/>
    <s v="Imation 8gb Micro Traveldrive Usb 2.0 Flash Drive"/>
    <n v="45"/>
    <n v="3"/>
    <n v="0"/>
    <n v="4.95"/>
    <n v="909.09090909090901"/>
    <n v="45"/>
    <n v="96.53"/>
  </r>
  <r>
    <n v="50"/>
    <s v="CA-2015-115742"/>
    <s v="4/18/2015"/>
    <x v="24"/>
    <s v="4/22/2015"/>
    <s v="Standard Class"/>
    <s v="DP-13000"/>
    <s v="Darren Powers"/>
    <s v="Consumer"/>
    <s v="United States"/>
    <s v="New Albany"/>
    <s v="Indiana"/>
    <n v="47150"/>
    <x v="2"/>
    <s v="OFF-BI-10004410"/>
    <x v="1"/>
    <s v="Binders"/>
    <s v="C-Line Peel &amp; Stick Add-On Filing Pockets, 8-3/4 x 5-1/8, 10/Pack"/>
    <n v="38.22"/>
    <n v="6"/>
    <n v="0"/>
    <n v="17.9634"/>
    <n v="212.7659574468085"/>
    <n v="38.22"/>
    <n v="77.88"/>
  </r>
  <r>
    <n v="54"/>
    <s v="CA-2016-105816"/>
    <s v="12/11/2016"/>
    <x v="25"/>
    <s v="12/17/2016"/>
    <s v="Standard Class"/>
    <s v="JM-15265"/>
    <s v="Janet Molinari"/>
    <s v="Corporate"/>
    <s v="United States"/>
    <s v="New York City"/>
    <s v="New York"/>
    <n v="10024"/>
    <x v="3"/>
    <s v="OFF-FA-10000304"/>
    <x v="1"/>
    <s v="Fasteners"/>
    <s v="Advantus Push Pins"/>
    <n v="15.26"/>
    <n v="7"/>
    <n v="0"/>
    <n v="6.2565999999999997"/>
    <n v="243.90243902439025"/>
    <n v="15.26"/>
    <n v="23.92"/>
  </r>
  <r>
    <n v="56"/>
    <s v="CA-2016-111682"/>
    <s v="6/17/2016"/>
    <x v="26"/>
    <s v="6/18/2016"/>
    <s v="First Class"/>
    <s v="TB-21055"/>
    <s v="Ted Butterfield"/>
    <s v="Consumer"/>
    <s v="United States"/>
    <s v="Troy"/>
    <s v="New York"/>
    <n v="12180"/>
    <x v="3"/>
    <s v="OFF-ST-10000604"/>
    <x v="1"/>
    <s v="Storage"/>
    <s v="Home/Office Personal File Carts"/>
    <n v="208.56"/>
    <n v="6"/>
    <n v="0"/>
    <n v="52.14"/>
    <n v="400"/>
    <n v="208.56"/>
    <n v="74.111999999999995"/>
  </r>
  <r>
    <n v="63"/>
    <s v="CA-2015-135545"/>
    <s v="11/24/2015"/>
    <x v="27"/>
    <s v="11/30/2015"/>
    <s v="Standard Class"/>
    <s v="KM-16720"/>
    <s v="Kunst Miller"/>
    <s v="Consumer"/>
    <s v="United States"/>
    <s v="Los Angeles"/>
    <s v="California"/>
    <n v="90004"/>
    <x v="1"/>
    <s v="TEC-AC-10004633"/>
    <x v="2"/>
    <s v="Accessories"/>
    <s v="Verbatim 25 GB 6x Blu-ray Single Layer Recordable Disc, 3/Pack"/>
    <n v="13.98"/>
    <n v="2"/>
    <n v="0"/>
    <n v="6.1512000000000002"/>
    <n v="227.27272727272728"/>
    <n v="13.98"/>
    <n v="41.96"/>
  </r>
  <r>
    <n v="67"/>
    <s v="US-2015-164175"/>
    <s v="4/30/2015"/>
    <x v="28"/>
    <s v="5/5/2015"/>
    <s v="Standard Class"/>
    <s v="PS-18970"/>
    <s v="Paul Stevenson"/>
    <s v="Home Office"/>
    <s v="United States"/>
    <s v="Chicago"/>
    <s v="Illinois"/>
    <n v="60610"/>
    <x v="2"/>
    <s v="FUR-CH-10001146"/>
    <x v="0"/>
    <s v="Chairs"/>
    <s v="Global Value Mid-Back Manager's Chair, Gray"/>
    <n v="213.11500000000001"/>
    <n v="5"/>
    <n v="0.3"/>
    <n v="-15.2225"/>
    <n v="-1400"/>
    <n v="149.18049999999999"/>
    <n v="40.095999999999997"/>
  </r>
  <r>
    <n v="68"/>
    <s v="CA-2014-106376"/>
    <s v="12/5/2014"/>
    <x v="29"/>
    <s v="12/10/2014"/>
    <s v="Standard Class"/>
    <s v="BS-11590"/>
    <s v="Brendan Sweed"/>
    <s v="Corporate"/>
    <s v="United States"/>
    <s v="Gilbert"/>
    <s v="Arizona"/>
    <n v="85234"/>
    <x v="1"/>
    <s v="OFF-AR-10002671"/>
    <x v="1"/>
    <s v="Art"/>
    <s v="Hunt BOSTON Model 1606 High-Volume Electric Pencil Sharpener, Beige"/>
    <n v="1113.0239999999999"/>
    <n v="8"/>
    <n v="0.2"/>
    <n v="111.30240000000001"/>
    <n v="999.99999999999977"/>
    <n v="890.41919999999993"/>
    <n v="157.79400000000001"/>
  </r>
  <r>
    <n v="70"/>
    <s v="CA-2016-119823"/>
    <s v="6/4/2016"/>
    <x v="30"/>
    <s v="6/6/2016"/>
    <s v="First Class"/>
    <s v="KD-16270"/>
    <s v="Karen Daniels"/>
    <s v="Consumer"/>
    <s v="United States"/>
    <s v="Springfield"/>
    <s v="Virginia"/>
    <n v="22153"/>
    <x v="0"/>
    <s v="OFF-PA-10000482"/>
    <x v="1"/>
    <s v="Paper"/>
    <s v="Snap-A-Way Black Print Carbonless Ruled Speed Letter, Triplicate"/>
    <n v="75.88"/>
    <n v="2"/>
    <n v="0"/>
    <n v="35.663600000000002"/>
    <n v="212.76595744680847"/>
    <n v="75.88"/>
    <n v="600.55799999999999"/>
  </r>
  <r>
    <n v="71"/>
    <s v="CA-2016-106075"/>
    <s v="9/18/2016"/>
    <x v="31"/>
    <s v="9/23/2016"/>
    <s v="Standard Class"/>
    <s v="HM-14980"/>
    <s v="Henry MacAllister"/>
    <s v="Consumer"/>
    <s v="United States"/>
    <s v="New York City"/>
    <s v="New York"/>
    <n v="10009"/>
    <x v="3"/>
    <s v="OFF-BI-10004654"/>
    <x v="1"/>
    <s v="Binders"/>
    <s v="Avery Binding System Hidden Tab Executive Style Index Sets"/>
    <n v="4.6159999999999997"/>
    <n v="1"/>
    <n v="0.2"/>
    <n v="1.7310000000000001"/>
    <n v="266.66666666666663"/>
    <n v="3.6928000000000001"/>
    <n v="2.3879999999999999"/>
  </r>
  <r>
    <n v="72"/>
    <s v="CA-2017-114440"/>
    <s v="9/14/2017"/>
    <x v="32"/>
    <s v="9/17/2017"/>
    <s v="Second Class"/>
    <s v="TB-21520"/>
    <s v="Tracy Blumstein"/>
    <s v="Consumer"/>
    <s v="United States"/>
    <s v="Jackson"/>
    <s v="Michigan"/>
    <n v="49201"/>
    <x v="2"/>
    <s v="OFF-PA-10004675"/>
    <x v="1"/>
    <s v="Paper"/>
    <s v="Telephone Message Books with Fax/Mobile Section, 5 1/2&quot; x 3 3/16&quot;"/>
    <n v="19.05"/>
    <n v="3"/>
    <n v="0"/>
    <n v="8.7629999999999999"/>
    <n v="217.39130434782606"/>
    <n v="19.05"/>
    <n v="59.97"/>
  </r>
  <r>
    <n v="73"/>
    <s v="US-2015-134026"/>
    <s v="4/26/2015"/>
    <x v="33"/>
    <s v="5/2/2015"/>
    <s v="Standard Class"/>
    <s v="JE-15745"/>
    <s v="Joel Eaton"/>
    <s v="Consumer"/>
    <s v="United States"/>
    <s v="Memphis"/>
    <s v="Tennessee"/>
    <n v="38109"/>
    <x v="0"/>
    <s v="FUR-CH-10000513"/>
    <x v="0"/>
    <s v="Chairs"/>
    <s v="High-Back Leather Manager's Chair"/>
    <n v="831.93600000000004"/>
    <n v="8"/>
    <n v="0.2"/>
    <n v="-114.3912"/>
    <n v="-727.27272727272737"/>
    <n v="665.54880000000003"/>
    <n v="82.8"/>
  </r>
  <r>
    <n v="76"/>
    <s v="US-2017-118038"/>
    <s v="12/9/2017"/>
    <x v="34"/>
    <s v="12/11/2017"/>
    <s v="First Class"/>
    <s v="KB-16600"/>
    <s v="Ken Brennan"/>
    <s v="Corporate"/>
    <s v="United States"/>
    <s v="Houston"/>
    <s v="Texas"/>
    <n v="77041"/>
    <x v="2"/>
    <s v="OFF-BI-10004182"/>
    <x v="1"/>
    <s v="Binders"/>
    <s v="Economy Binders"/>
    <n v="1.248"/>
    <n v="3"/>
    <n v="0.8"/>
    <n v="-1.9343999999999999"/>
    <n v="-64.516129032258064"/>
    <n v="0.24959999999999993"/>
    <n v="839.43"/>
  </r>
  <r>
    <n v="79"/>
    <s v="US-2014-147606"/>
    <s v="11/26/2014"/>
    <x v="35"/>
    <s v="12/1/2014"/>
    <s v="Second Class"/>
    <s v="JE-15745"/>
    <s v="Joel Eaton"/>
    <s v="Consumer"/>
    <s v="United States"/>
    <s v="Houston"/>
    <s v="Texas"/>
    <n v="77070"/>
    <x v="2"/>
    <s v="FUR-FU-10003194"/>
    <x v="0"/>
    <s v="Furnishings"/>
    <s v="Eldon Expressions Desk Accessory, Wood Pencil Holder, Oak"/>
    <n v="19.3"/>
    <n v="5"/>
    <n v="0.6"/>
    <n v="-14.475"/>
    <n v="-133.33333333333334"/>
    <n v="7.7200000000000006"/>
    <n v="93.888000000000005"/>
  </r>
  <r>
    <n v="80"/>
    <s v="CA-2016-127208"/>
    <s v="6/12/2016"/>
    <x v="1"/>
    <s v="6/15/2016"/>
    <s v="First Class"/>
    <s v="SC-20770"/>
    <s v="Stewart Carmichael"/>
    <s v="Corporate"/>
    <s v="United States"/>
    <s v="Decatur"/>
    <s v="Alabama"/>
    <n v="35601"/>
    <x v="0"/>
    <s v="OFF-AP-10002118"/>
    <x v="1"/>
    <s v="Appliances"/>
    <s v="1.7 Cubic Foot Compact &quot;Cube&quot; Office Refrigerators"/>
    <n v="208.16"/>
    <n v="1"/>
    <n v="0"/>
    <n v="56.203200000000002"/>
    <n v="370.37037037037032"/>
    <n v="208.16"/>
    <n v="157.91999999999999"/>
  </r>
  <r>
    <n v="82"/>
    <s v="CA-2014-139451"/>
    <s v="10/12/2014"/>
    <x v="36"/>
    <s v="10/16/2014"/>
    <s v="Standard Class"/>
    <s v="DN-13690"/>
    <s v="Duane Noonan"/>
    <s v="Consumer"/>
    <s v="United States"/>
    <s v="San Francisco"/>
    <s v="California"/>
    <n v="94122"/>
    <x v="1"/>
    <s v="OFF-AR-10002053"/>
    <x v="1"/>
    <s v="Art"/>
    <s v="Premium Writing Pencils, Soft, #2 by Central Association for the Blind"/>
    <n v="14.9"/>
    <n v="5"/>
    <n v="0"/>
    <n v="4.1719999999999997"/>
    <n v="357.14285714285717"/>
    <n v="14.9"/>
    <n v="6.63"/>
  </r>
  <r>
    <n v="84"/>
    <s v="CA-2015-149734"/>
    <s v="9/3/2015"/>
    <x v="37"/>
    <s v="9/8/2015"/>
    <s v="Standard Class"/>
    <s v="JC-16105"/>
    <s v="Julie Creighton"/>
    <s v="Corporate"/>
    <s v="United States"/>
    <s v="Durham"/>
    <s v="North Carolina"/>
    <n v="27707"/>
    <x v="0"/>
    <s v="OFF-EN-10000927"/>
    <x v="1"/>
    <s v="Envelopes"/>
    <s v="Jet-Pak Recycled Peel 'N' Seal Padded Mailers"/>
    <n v="200.98400000000001"/>
    <n v="7"/>
    <n v="0.2"/>
    <n v="62.807499999999997"/>
    <n v="320"/>
    <n v="160.78720000000001"/>
    <n v="14.62"/>
  </r>
  <r>
    <n v="85"/>
    <s v="US-2017-119662"/>
    <s v="11/13/2017"/>
    <x v="38"/>
    <s v="11/16/2017"/>
    <s v="First Class"/>
    <s v="CS-12400"/>
    <s v="Christopher Schild"/>
    <s v="Home Office"/>
    <s v="United States"/>
    <s v="Chicago"/>
    <s v="Illinois"/>
    <n v="60623"/>
    <x v="2"/>
    <s v="OFF-ST-10003656"/>
    <x v="1"/>
    <s v="Storage"/>
    <s v="Safco Industrial Wire Shelving"/>
    <n v="230.376"/>
    <n v="3"/>
    <n v="0.2"/>
    <n v="-48.954900000000002"/>
    <n v="-470.58823529411768"/>
    <n v="184.30080000000001"/>
    <n v="54.384"/>
  </r>
  <r>
    <n v="86"/>
    <s v="CA-2017-140088"/>
    <s v="5/28/2017"/>
    <x v="39"/>
    <s v="5/30/2017"/>
    <s v="Second Class"/>
    <s v="PO-18865"/>
    <s v="Patrick O'Donnell"/>
    <s v="Consumer"/>
    <s v="United States"/>
    <s v="Columbia"/>
    <s v="South Carolina"/>
    <n v="29203"/>
    <x v="0"/>
    <s v="FUR-CH-10000863"/>
    <x v="0"/>
    <s v="Chairs"/>
    <s v="Novimex Swivel Fabric Task Chair"/>
    <n v="301.95999999999998"/>
    <n v="2"/>
    <n v="0"/>
    <n v="33.215600000000002"/>
    <n v="909.09090909090901"/>
    <n v="301.95999999999998"/>
    <n v="27.68"/>
  </r>
  <r>
    <n v="87"/>
    <s v="CA-2017-155558"/>
    <s v="10/26/2017"/>
    <x v="40"/>
    <s v="11/2/2017"/>
    <s v="Standard Class"/>
    <s v="PG-18895"/>
    <s v="Paul Gonzalez"/>
    <s v="Consumer"/>
    <s v="United States"/>
    <s v="Rochester"/>
    <s v="Minnesota"/>
    <n v="55901"/>
    <x v="2"/>
    <s v="TEC-AC-10001998"/>
    <x v="2"/>
    <s v="Accessories"/>
    <s v="Logitech LS21 Speaker System - PC Multimedia - 2.1-CH - Wired"/>
    <n v="19.989999999999998"/>
    <n v="1"/>
    <n v="0"/>
    <n v="6.7965999999999998"/>
    <n v="294.11764705882348"/>
    <n v="19.989999999999998"/>
    <n v="20.94"/>
  </r>
  <r>
    <n v="89"/>
    <s v="CA-2016-159695"/>
    <s v="4/5/2016"/>
    <x v="41"/>
    <s v="4/10/2016"/>
    <s v="Second Class"/>
    <s v="GM-14455"/>
    <s v="Gary Mitchum"/>
    <s v="Home Office"/>
    <s v="United States"/>
    <s v="Houston"/>
    <s v="Texas"/>
    <n v="77095"/>
    <x v="2"/>
    <s v="OFF-ST-10003442"/>
    <x v="1"/>
    <s v="Storage"/>
    <s v="Eldon Portable Mobile Manager"/>
    <n v="158.36799999999999"/>
    <n v="7"/>
    <n v="0.2"/>
    <n v="13.857200000000001"/>
    <n v="1142.8571428571427"/>
    <n v="126.6944"/>
    <n v="97.263999999999996"/>
  </r>
  <r>
    <n v="90"/>
    <s v="CA-2016-109806"/>
    <s v="9/17/2016"/>
    <x v="42"/>
    <s v="9/22/2016"/>
    <s v="Standard Class"/>
    <s v="JS-15685"/>
    <s v="Jim Sink"/>
    <s v="Corporate"/>
    <s v="United States"/>
    <s v="Los Angeles"/>
    <s v="California"/>
    <n v="90036"/>
    <x v="1"/>
    <s v="OFF-AR-10004930"/>
    <x v="1"/>
    <s v="Art"/>
    <s v="Turquoise Lead Holder with Pocket Clip"/>
    <n v="20.100000000000001"/>
    <n v="3"/>
    <n v="0"/>
    <n v="6.633"/>
    <n v="303.03030303030306"/>
    <n v="20.100000000000001"/>
    <n v="3.28"/>
  </r>
  <r>
    <n v="93"/>
    <s v="CA-2015-149587"/>
    <s v="1/31/2015"/>
    <x v="43"/>
    <s v="2/5/2015"/>
    <s v="Second Class"/>
    <s v="KB-16315"/>
    <s v="Karl Braun"/>
    <s v="Consumer"/>
    <s v="United States"/>
    <s v="Minneapolis"/>
    <s v="Minnesota"/>
    <n v="55407"/>
    <x v="2"/>
    <s v="OFF-PA-10003177"/>
    <x v="1"/>
    <s v="Paper"/>
    <s v="Xerox 1999"/>
    <n v="12.96"/>
    <n v="2"/>
    <n v="0"/>
    <n v="6.2207999999999997"/>
    <n v="208.33333333333334"/>
    <n v="12.96"/>
    <n v="503.96"/>
  </r>
  <r>
    <n v="96"/>
    <s v="US-2017-109484"/>
    <s v="11/6/2017"/>
    <x v="44"/>
    <s v="11/12/2017"/>
    <s v="Standard Class"/>
    <s v="RB-19705"/>
    <s v="Roger Barcio"/>
    <s v="Home Office"/>
    <s v="United States"/>
    <s v="Portland"/>
    <s v="Oregon"/>
    <n v="97206"/>
    <x v="1"/>
    <s v="OFF-BI-10004738"/>
    <x v="1"/>
    <s v="Binders"/>
    <s v="Flexible Leather- Look Classic Collection Ring Binder"/>
    <n v="5.6820000000000004"/>
    <n v="1"/>
    <n v="0.7"/>
    <n v="-3.7879999999999998"/>
    <n v="-150.00000000000003"/>
    <n v="1.7046000000000003"/>
    <n v="176.8"/>
  </r>
  <r>
    <n v="97"/>
    <s v="CA-2017-161018"/>
    <s v="11/9/2017"/>
    <x v="45"/>
    <s v="11/11/2017"/>
    <s v="Second Class"/>
    <s v="PN-18775"/>
    <s v="Parhena Norris"/>
    <s v="Home Office"/>
    <s v="United States"/>
    <s v="New York City"/>
    <s v="New York"/>
    <n v="10009"/>
    <x v="3"/>
    <s v="FUR-FU-10000629"/>
    <x v="0"/>
    <s v="Furnishings"/>
    <s v="9-3/4 Diameter Round Wall Clock"/>
    <n v="96.53"/>
    <n v="7"/>
    <n v="0"/>
    <n v="40.5426"/>
    <n v="238.0952380952381"/>
    <n v="96.53"/>
    <n v="899.13599999999997"/>
  </r>
  <r>
    <n v="98"/>
    <s v="CA-2017-157833"/>
    <s v="6/17/2017"/>
    <x v="46"/>
    <s v="6/20/2017"/>
    <s v="First Class"/>
    <s v="KD-16345"/>
    <s v="Katherine Ducich"/>
    <s v="Consumer"/>
    <s v="United States"/>
    <s v="San Francisco"/>
    <s v="California"/>
    <n v="94122"/>
    <x v="1"/>
    <s v="OFF-BI-10001721"/>
    <x v="1"/>
    <s v="Binders"/>
    <s v="Trimflex Flexible Post Binders"/>
    <n v="51.311999999999998"/>
    <n v="3"/>
    <n v="0.2"/>
    <n v="17.959199999999999"/>
    <n v="285.71428571428572"/>
    <n v="41.049599999999998"/>
    <n v="7.4080000000000004"/>
  </r>
  <r>
    <n v="99"/>
    <s v="CA-2016-149223"/>
    <s v="9/6/2016"/>
    <x v="47"/>
    <s v="9/11/2016"/>
    <s v="Standard Class"/>
    <s v="ER-13855"/>
    <s v="Elpida Rittenbach"/>
    <s v="Corporate"/>
    <s v="United States"/>
    <s v="Saint Paul"/>
    <s v="Minnesota"/>
    <n v="55106"/>
    <x v="2"/>
    <s v="OFF-AP-10000358"/>
    <x v="1"/>
    <s v="Appliances"/>
    <s v="Fellowes Basic Home/Office Series Surge Protectors"/>
    <n v="77.88"/>
    <n v="6"/>
    <n v="0"/>
    <n v="22.5852"/>
    <n v="344.82758620689651"/>
    <n v="77.88"/>
    <n v="2.9460000000000002"/>
  </r>
  <r>
    <n v="100"/>
    <s v="CA-2016-158568"/>
    <s v="8/29/2016"/>
    <x v="48"/>
    <s v="9/2/2016"/>
    <s v="Standard Class"/>
    <s v="RB-19465"/>
    <s v="Rick Bensley"/>
    <s v="Home Office"/>
    <s v="United States"/>
    <s v="Chicago"/>
    <s v="Illinois"/>
    <n v="60610"/>
    <x v="2"/>
    <s v="OFF-PA-10003256"/>
    <x v="1"/>
    <s v="Paper"/>
    <s v="Avery Personal Creations Heavyweight Cards"/>
    <n v="64.623999999999995"/>
    <n v="7"/>
    <n v="0.2"/>
    <n v="22.618400000000001"/>
    <n v="285.71428571428567"/>
    <n v="51.699199999999998"/>
    <n v="218.75"/>
  </r>
  <r>
    <n v="103"/>
    <s v="CA-2016-129903"/>
    <s v="12/1/2016"/>
    <x v="49"/>
    <s v="12/4/2016"/>
    <s v="Second Class"/>
    <s v="GZ-14470"/>
    <s v="Gary Zandusky"/>
    <s v="Consumer"/>
    <s v="United States"/>
    <s v="Rochester"/>
    <s v="Minnesota"/>
    <n v="55901"/>
    <x v="2"/>
    <s v="OFF-PA-10004040"/>
    <x v="1"/>
    <s v="Paper"/>
    <s v="Universal Premium White Copier/Laser Paper (20Lb. and 87 Bright)"/>
    <n v="23.92"/>
    <n v="4"/>
    <n v="0"/>
    <n v="11.720800000000001"/>
    <n v="204.08163265306123"/>
    <n v="23.92"/>
    <n v="35.167999999999999"/>
  </r>
  <r>
    <n v="104"/>
    <s v="US-2015-156867"/>
    <s v="11/13/2015"/>
    <x v="50"/>
    <s v="11/17/2015"/>
    <s v="Standard Class"/>
    <s v="LC-16870"/>
    <s v="Lena Cacioppo"/>
    <s v="Consumer"/>
    <s v="United States"/>
    <s v="Aurora"/>
    <s v="Colorado"/>
    <n v="80013"/>
    <x v="1"/>
    <s v="TEC-AC-10001552"/>
    <x v="2"/>
    <s v="Accessories"/>
    <s v="Logitech K350 2.4Ghz Wireless Keyboard"/>
    <n v="238.89599999999999"/>
    <n v="6"/>
    <n v="0.2"/>
    <n v="-26.875800000000002"/>
    <n v="-888.8888888888888"/>
    <n v="191.11680000000001"/>
    <n v="83.92"/>
  </r>
  <r>
    <n v="107"/>
    <s v="CA-2017-119004"/>
    <s v="11/23/2017"/>
    <x v="51"/>
    <s v="11/28/2017"/>
    <s v="Standard Class"/>
    <s v="JM-15250"/>
    <s v="Janet Martin"/>
    <s v="Consumer"/>
    <s v="United States"/>
    <s v="Charlotte"/>
    <s v="North Carolina"/>
    <n v="28205"/>
    <x v="0"/>
    <s v="TEC-AC-10003499"/>
    <x v="2"/>
    <s v="Accessories"/>
    <s v="Memorex Mini Travel Drive 8 GB USB 2.0 Flash Drive"/>
    <n v="74.111999999999995"/>
    <n v="8"/>
    <n v="0.2"/>
    <n v="17.601600000000001"/>
    <n v="421.05263157894734"/>
    <n v="59.2896"/>
    <n v="23.68"/>
  </r>
  <r>
    <n v="110"/>
    <s v="CA-2015-129476"/>
    <s v="10/15/2015"/>
    <x v="52"/>
    <s v="10/20/2015"/>
    <s v="Standard Class"/>
    <s v="PA-19060"/>
    <s v="Pete Armstrong"/>
    <s v="Home Office"/>
    <s v="United States"/>
    <s v="Orland Park"/>
    <s v="Illinois"/>
    <n v="60462"/>
    <x v="2"/>
    <s v="TEC-AC-10000844"/>
    <x v="2"/>
    <s v="Accessories"/>
    <s v="Logitech Gaming G510s - Keyboard"/>
    <n v="339.96"/>
    <n v="5"/>
    <n v="0.2"/>
    <n v="67.992000000000004"/>
    <n v="499.99999999999989"/>
    <n v="271.96800000000002"/>
    <n v="5.5839999999999996"/>
  </r>
  <r>
    <n v="111"/>
    <s v="CA-2017-146780"/>
    <s v="12/25/2017"/>
    <x v="53"/>
    <s v="12/30/2017"/>
    <s v="Standard Class"/>
    <s v="CV-12805"/>
    <s v="Cynthia Voltz"/>
    <s v="Corporate"/>
    <s v="United States"/>
    <s v="New York City"/>
    <s v="New York"/>
    <n v="10035"/>
    <x v="3"/>
    <s v="FUR-FU-10001934"/>
    <x v="0"/>
    <s v="Furnishings"/>
    <s v="Magnifier Swing Arm Lamp"/>
    <n v="41.96"/>
    <n v="2"/>
    <n v="0"/>
    <n v="10.909599999999999"/>
    <n v="384.61538461538464"/>
    <n v="41.96"/>
    <n v="161.56800000000001"/>
  </r>
  <r>
    <n v="112"/>
    <s v="CA-2016-128867"/>
    <s v="11/3/2016"/>
    <x v="54"/>
    <s v="11/10/2016"/>
    <s v="Standard Class"/>
    <s v="CL-12565"/>
    <s v="Clay Ludtke"/>
    <s v="Consumer"/>
    <s v="United States"/>
    <s v="Urbandale"/>
    <s v="Iowa"/>
    <n v="50322"/>
    <x v="2"/>
    <s v="OFF-AR-10000380"/>
    <x v="1"/>
    <s v="Art"/>
    <s v="Hunt PowerHouse Electric Pencil Sharpener, Blue"/>
    <n v="75.959999999999994"/>
    <n v="2"/>
    <n v="0"/>
    <n v="22.788"/>
    <n v="333.33333333333331"/>
    <n v="75.959999999999994"/>
    <n v="233.86"/>
  </r>
  <r>
    <n v="114"/>
    <s v="CA-2014-115259"/>
    <s v="8/25/2014"/>
    <x v="55"/>
    <s v="8/27/2014"/>
    <s v="Second Class"/>
    <s v="RC-19960"/>
    <s v="Ryan Crowe"/>
    <s v="Consumer"/>
    <s v="United States"/>
    <s v="Columbus"/>
    <s v="Ohio"/>
    <n v="43229"/>
    <x v="3"/>
    <s v="OFF-FA-10000621"/>
    <x v="1"/>
    <s v="Fasteners"/>
    <s v="OIC Colored Binder Clips, Assorted Sizes"/>
    <n v="40.095999999999997"/>
    <n v="14"/>
    <n v="0.2"/>
    <n v="14.534800000000001"/>
    <n v="275.86206896551721"/>
    <n v="32.076799999999999"/>
    <n v="25.92"/>
  </r>
  <r>
    <n v="118"/>
    <s v="CA-2015-110457"/>
    <s v="3/2/2015"/>
    <x v="56"/>
    <s v="3/6/2015"/>
    <s v="Standard Class"/>
    <s v="DK-13090"/>
    <s v="Dave Kipp"/>
    <s v="Consumer"/>
    <s v="United States"/>
    <s v="Seattle"/>
    <s v="Washington"/>
    <n v="98103"/>
    <x v="1"/>
    <s v="FUR-TA-10001768"/>
    <x v="0"/>
    <s v="Tables"/>
    <s v="Hon Racetrack Conference Tables"/>
    <n v="787.53"/>
    <n v="3"/>
    <n v="0"/>
    <n v="165.38130000000001"/>
    <n v="476.1904761904762"/>
    <n v="787.53"/>
    <n v="321.56799999999998"/>
  </r>
  <r>
    <n v="119"/>
    <s v="US-2015-136476"/>
    <s v="4/5/2015"/>
    <x v="57"/>
    <s v="4/10/2015"/>
    <s v="Standard Class"/>
    <s v="GG-14650"/>
    <s v="Greg Guthrie"/>
    <s v="Corporate"/>
    <s v="United States"/>
    <s v="Bristol"/>
    <s v="Tennessee"/>
    <n v="37620"/>
    <x v="0"/>
    <s v="OFF-BI-10003650"/>
    <x v="1"/>
    <s v="Binders"/>
    <s v="GBC DocuBind 300 Electric Binding Machine"/>
    <n v="157.79400000000001"/>
    <n v="1"/>
    <n v="0.7"/>
    <n v="-115.71559999999999"/>
    <n v="-136.36363636363637"/>
    <n v="47.338200000000008"/>
    <n v="80.58"/>
  </r>
  <r>
    <n v="120"/>
    <s v="CA-2016-103730"/>
    <s v="6/12/2016"/>
    <x v="1"/>
    <s v="6/15/2016"/>
    <s v="First Class"/>
    <s v="SC-20725"/>
    <s v="Steven Cartwright"/>
    <s v="Consumer"/>
    <s v="United States"/>
    <s v="Wilmington"/>
    <s v="Delaware"/>
    <n v="19805"/>
    <x v="3"/>
    <s v="FUR-FU-10002157"/>
    <x v="0"/>
    <s v="Furnishings"/>
    <s v="Artistic Insta-Plaque"/>
    <n v="47.04"/>
    <n v="3"/>
    <n v="0"/>
    <n v="18.345600000000001"/>
    <n v="256.41025641025641"/>
    <n v="47.04"/>
    <n v="20.37"/>
  </r>
  <r>
    <n v="125"/>
    <s v="US-2014-152030"/>
    <s v="12/26/2014"/>
    <x v="58"/>
    <s v="12/28/2014"/>
    <s v="Second Class"/>
    <s v="AD-10180"/>
    <s v="Alan Dominguez"/>
    <s v="Home Office"/>
    <s v="United States"/>
    <s v="Houston"/>
    <s v="Texas"/>
    <n v="77041"/>
    <x v="2"/>
    <s v="FUR-CH-10004063"/>
    <x v="0"/>
    <s v="Chairs"/>
    <s v="Global Deluxe High-Back Manager's Chair"/>
    <n v="600.55799999999999"/>
    <n v="3"/>
    <n v="0.3"/>
    <n v="-8.5793999999999997"/>
    <n v="-7000"/>
    <n v="420.39059999999995"/>
    <n v="3059.982"/>
  </r>
  <r>
    <n v="126"/>
    <s v="US-2014-134614"/>
    <s v="9/20/2014"/>
    <x v="59"/>
    <s v="9/25/2014"/>
    <s v="Standard Class"/>
    <s v="PF-19165"/>
    <s v="Philip Fox"/>
    <s v="Consumer"/>
    <s v="United States"/>
    <s v="Bloomington"/>
    <s v="Illinois"/>
    <n v="61701"/>
    <x v="2"/>
    <s v="FUR-TA-10004534"/>
    <x v="0"/>
    <s v="Tables"/>
    <s v="Bevis 44 x 96 Conference Tables"/>
    <n v="617.70000000000005"/>
    <n v="6"/>
    <n v="0.5"/>
    <n v="-407.68200000000002"/>
    <n v="-151.5151515151515"/>
    <n v="308.85000000000002"/>
    <n v="79.900000000000006"/>
  </r>
  <r>
    <n v="127"/>
    <s v="US-2017-107272"/>
    <s v="11/5/2017"/>
    <x v="60"/>
    <s v="11/12/2017"/>
    <s v="Standard Class"/>
    <s v="TS-21610"/>
    <s v="Troy Staebel"/>
    <s v="Consumer"/>
    <s v="United States"/>
    <s v="Phoenix"/>
    <s v="Arizona"/>
    <n v="85023"/>
    <x v="1"/>
    <s v="OFF-BI-10003274"/>
    <x v="1"/>
    <s v="Binders"/>
    <s v="Avery Durable Slant Ring Binders, No Labels"/>
    <n v="2.3879999999999999"/>
    <n v="2"/>
    <n v="0.7"/>
    <n v="-1.8308"/>
    <n v="-130.43478260869566"/>
    <n v="0.71640000000000004"/>
    <n v="7.56"/>
  </r>
  <r>
    <n v="129"/>
    <s v="US-2016-125969"/>
    <s v="11/6/2016"/>
    <x v="61"/>
    <s v="11/10/2016"/>
    <s v="Second Class"/>
    <s v="LS-16975"/>
    <s v="Lindsay Shagiari"/>
    <s v="Home Office"/>
    <s v="United States"/>
    <s v="Los Angeles"/>
    <s v="California"/>
    <n v="90004"/>
    <x v="1"/>
    <s v="FUR-CH-10001146"/>
    <x v="0"/>
    <s v="Chairs"/>
    <s v="Global Task Chair, Black"/>
    <n v="81.424000000000007"/>
    <n v="2"/>
    <n v="0.2"/>
    <n v="-9.1601999999999997"/>
    <n v="-888.88888888888891"/>
    <n v="65.139200000000002"/>
    <n v="725.84"/>
  </r>
  <r>
    <n v="131"/>
    <s v="US-2017-164147"/>
    <s v="2/2/2017"/>
    <x v="62"/>
    <s v="2/5/2017"/>
    <s v="First Class"/>
    <s v="DW-13585"/>
    <s v="Dorothy Wardle"/>
    <s v="Corporate"/>
    <s v="United States"/>
    <s v="Columbus"/>
    <s v="Ohio"/>
    <n v="43229"/>
    <x v="3"/>
    <s v="TEC-PH-10002293"/>
    <x v="2"/>
    <s v="Phones"/>
    <s v="Anker 36W 4-Port USB Wall Charger Travel Power Adapter for iPhone 5s 5c 5"/>
    <n v="59.97"/>
    <n v="5"/>
    <n v="0.4"/>
    <n v="-11.994"/>
    <n v="-500"/>
    <n v="35.981999999999999"/>
    <n v="8.82"/>
  </r>
  <r>
    <n v="134"/>
    <s v="CA-2016-145583"/>
    <s v="10/13/2016"/>
    <x v="63"/>
    <s v="10/19/2016"/>
    <s v="Standard Class"/>
    <s v="LC-16885"/>
    <s v="Lena Creighton"/>
    <s v="Consumer"/>
    <s v="United States"/>
    <s v="Roseville"/>
    <s v="California"/>
    <n v="95661"/>
    <x v="1"/>
    <s v="OFF-PA-10001804"/>
    <x v="1"/>
    <s v="Paper"/>
    <s v="Xerox 195"/>
    <n v="20.04"/>
    <n v="3"/>
    <n v="0"/>
    <n v="9.6191999999999993"/>
    <n v="208.33333333333334"/>
    <n v="20.04"/>
    <n v="2.08"/>
  </r>
  <r>
    <n v="141"/>
    <s v="CA-2016-110366"/>
    <s v="9/5/2016"/>
    <x v="64"/>
    <s v="9/7/2016"/>
    <s v="Second Class"/>
    <s v="JD-15895"/>
    <s v="Jonathan Doherty"/>
    <s v="Corporate"/>
    <s v="United States"/>
    <s v="Philadelphia"/>
    <s v="Pennsylvania"/>
    <n v="19140"/>
    <x v="3"/>
    <s v="FUR-FU-10004848"/>
    <x v="0"/>
    <s v="Furnishings"/>
    <s v="Howard Miller 13-3/4&quot; Diameter Brushed Chrome Round Wall Clock"/>
    <n v="82.8"/>
    <n v="2"/>
    <n v="0.2"/>
    <n v="10.35"/>
    <n v="800"/>
    <n v="66.239999999999995"/>
    <n v="141.76"/>
  </r>
  <r>
    <n v="142"/>
    <s v="CA-2017-106180"/>
    <s v="9/18/2017"/>
    <x v="65"/>
    <s v="9/23/2017"/>
    <s v="Standard Class"/>
    <s v="SH-19975"/>
    <s v="Sally Hughsby"/>
    <s v="Corporate"/>
    <s v="United States"/>
    <s v="San Francisco"/>
    <s v="California"/>
    <n v="94122"/>
    <x v="1"/>
    <s v="OFF-AR-10000940"/>
    <x v="1"/>
    <s v="Art"/>
    <s v="Newell 343"/>
    <n v="8.82"/>
    <n v="3"/>
    <n v="0"/>
    <n v="2.3814000000000002"/>
    <n v="370.37037037037038"/>
    <n v="8.82"/>
    <n v="19.096"/>
  </r>
  <r>
    <n v="145"/>
    <s v="CA-2017-155376"/>
    <s v="12/22/2017"/>
    <x v="66"/>
    <s v="12/27/2017"/>
    <s v="Standard Class"/>
    <s v="SG-20080"/>
    <s v="Sandra Glassco"/>
    <s v="Consumer"/>
    <s v="United States"/>
    <s v="Independence"/>
    <s v="Missouri"/>
    <n v="64055"/>
    <x v="2"/>
    <s v="OFF-AP-10001058"/>
    <x v="1"/>
    <s v="Appliances"/>
    <s v="Sanyo 2.5 Cubic Foot Mid-Size Office Refrigerators"/>
    <n v="839.43"/>
    <n v="3"/>
    <n v="0"/>
    <n v="218.2518"/>
    <n v="384.61538461538458"/>
    <n v="839.43"/>
    <n v="32.4"/>
  </r>
  <r>
    <n v="146"/>
    <s v="CA-2015-110744"/>
    <s v="9/7/2015"/>
    <x v="67"/>
    <s v="9/12/2015"/>
    <s v="Standard Class"/>
    <s v="HA-14920"/>
    <s v="Helen Andreada"/>
    <s v="Consumer"/>
    <s v="United States"/>
    <s v="Pasadena"/>
    <s v="California"/>
    <n v="91104"/>
    <x v="1"/>
    <s v="OFF-ST-10003656"/>
    <x v="1"/>
    <s v="Storage"/>
    <s v="Safco Industrial Wire Shelving"/>
    <n v="671.93"/>
    <n v="7"/>
    <n v="0"/>
    <n v="20.157900000000001"/>
    <n v="3333.333333333333"/>
    <n v="671.93"/>
    <n v="26.8"/>
  </r>
  <r>
    <n v="147"/>
    <s v="CA-2014-110072"/>
    <s v="10/22/2014"/>
    <x v="68"/>
    <s v="10/28/2014"/>
    <s v="Standard Class"/>
    <s v="MG-17680"/>
    <s v="Maureen Gastineau"/>
    <s v="Home Office"/>
    <s v="United States"/>
    <s v="Newark"/>
    <s v="Ohio"/>
    <n v="43055"/>
    <x v="3"/>
    <s v="FUR-FU-10000521"/>
    <x v="0"/>
    <s v="Furnishings"/>
    <s v="Seth Thomas 14&quot; Putty-Colored Wall Clock"/>
    <n v="93.888000000000005"/>
    <n v="4"/>
    <n v="0.2"/>
    <n v="12.909599999999999"/>
    <n v="727.27272727272737"/>
    <n v="75.110400000000013"/>
    <n v="45.48"/>
  </r>
  <r>
    <n v="148"/>
    <s v="CA-2016-114489"/>
    <s v="12/5/2016"/>
    <x v="5"/>
    <s v="12/9/2016"/>
    <s v="Standard Class"/>
    <s v="JE-16165"/>
    <s v="Justin Ellison"/>
    <s v="Corporate"/>
    <s v="United States"/>
    <s v="Franklin"/>
    <s v="Wisconsin"/>
    <n v="53132"/>
    <x v="2"/>
    <s v="TEC-PH-10000215"/>
    <x v="2"/>
    <s v="Phones"/>
    <s v="Plantronics Cordless Phone Headset with In-line Volume - M214C"/>
    <n v="384.45"/>
    <n v="11"/>
    <n v="0"/>
    <n v="103.8015"/>
    <n v="370.37037037037032"/>
    <n v="384.45"/>
    <n v="15.135999999999999"/>
  </r>
  <r>
    <n v="152"/>
    <s v="CA-2016-158834"/>
    <s v="3/13/2016"/>
    <x v="69"/>
    <s v="3/16/2016"/>
    <s v="First Class"/>
    <s v="TW-21025"/>
    <s v="Tamara Willingham"/>
    <s v="Home Office"/>
    <s v="United States"/>
    <s v="Scottsdale"/>
    <s v="Arizona"/>
    <n v="85254"/>
    <x v="1"/>
    <s v="OFF-AP-10000326"/>
    <x v="1"/>
    <s v="Appliances"/>
    <s v="Belkin 7 Outlet SurgeMaster Surge Protector with Phone Protection"/>
    <n v="157.91999999999999"/>
    <n v="5"/>
    <n v="0.2"/>
    <n v="17.765999999999998"/>
    <n v="888.88888888888891"/>
    <n v="126.336"/>
    <n v="178.38399999999999"/>
  </r>
  <r>
    <n v="154"/>
    <s v="CA-2015-124919"/>
    <s v="5/31/2015"/>
    <x v="70"/>
    <s v="6/2/2015"/>
    <s v="First Class"/>
    <s v="SP-20650"/>
    <s v="Stephanie Phelps"/>
    <s v="Corporate"/>
    <s v="United States"/>
    <s v="San Jose"/>
    <s v="California"/>
    <n v="95123"/>
    <x v="1"/>
    <s v="OFF-PA-10001950"/>
    <x v="1"/>
    <s v="Paper"/>
    <s v="Southworth 25% Cotton Antique Laid Paper &amp; Envelopes"/>
    <n v="58.38"/>
    <n v="7"/>
    <n v="0"/>
    <n v="26.271000000000001"/>
    <n v="222.22222222222223"/>
    <n v="58.38"/>
    <n v="135.88200000000001"/>
  </r>
  <r>
    <n v="157"/>
    <s v="CA-2015-118948"/>
    <s v="5/28/2015"/>
    <x v="71"/>
    <s v="6/3/2015"/>
    <s v="Standard Class"/>
    <s v="NK-18490"/>
    <s v="Neil Knudson"/>
    <s v="Home Office"/>
    <s v="United States"/>
    <s v="Seattle"/>
    <s v="Washington"/>
    <n v="98105"/>
    <x v="1"/>
    <s v="OFF-AR-10001547"/>
    <x v="1"/>
    <s v="Art"/>
    <s v="Newell 311"/>
    <n v="6.63"/>
    <n v="3"/>
    <n v="0"/>
    <n v="1.7901"/>
    <n v="370.37037037037038"/>
    <n v="6.63"/>
    <n v="251.52"/>
  </r>
  <r>
    <n v="158"/>
    <s v="CA-2014-104269"/>
    <s v="3/1/2014"/>
    <x v="72"/>
    <s v="3/6/2014"/>
    <s v="Second Class"/>
    <s v="DB-13060"/>
    <s v="Dave Brooks"/>
    <s v="Consumer"/>
    <s v="United States"/>
    <s v="Seattle"/>
    <s v="Washington"/>
    <n v="98115"/>
    <x v="1"/>
    <s v="FUR-CH-10004063"/>
    <x v="0"/>
    <s v="Chairs"/>
    <s v="Global Deluxe High-Back Manager's Chair"/>
    <n v="457.56799999999998"/>
    <n v="2"/>
    <n v="0.2"/>
    <n v="51.476399999999998"/>
    <n v="888.88888888888891"/>
    <n v="366.05439999999999"/>
    <n v="290.89800000000002"/>
  </r>
  <r>
    <n v="159"/>
    <s v="CA-2016-114104"/>
    <s v="11/20/2016"/>
    <x v="73"/>
    <s v="11/24/2016"/>
    <s v="Standard Class"/>
    <s v="NP-18670"/>
    <s v="Nora Paige"/>
    <s v="Consumer"/>
    <s v="United States"/>
    <s v="Edmond"/>
    <s v="Oklahoma"/>
    <n v="73034"/>
    <x v="2"/>
    <s v="OFF-LA-10002475"/>
    <x v="1"/>
    <s v="Labels"/>
    <s v="Avery 519"/>
    <n v="14.62"/>
    <n v="2"/>
    <n v="0"/>
    <n v="6.8714000000000004"/>
    <n v="212.7659574468085"/>
    <n v="14.62"/>
    <n v="4.7519999999999998"/>
  </r>
  <r>
    <n v="161"/>
    <s v="CA-2016-162733"/>
    <s v="5/11/2016"/>
    <x v="74"/>
    <s v="5/12/2016"/>
    <s v="First Class"/>
    <s v="TT-21070"/>
    <s v="Ted Trevino"/>
    <s v="Consumer"/>
    <s v="United States"/>
    <s v="Los Angeles"/>
    <s v="California"/>
    <n v="90045"/>
    <x v="1"/>
    <s v="OFF-PA-10002751"/>
    <x v="1"/>
    <s v="Paper"/>
    <s v="Xerox 1920"/>
    <n v="5.98"/>
    <n v="1"/>
    <n v="0"/>
    <n v="2.6909999999999998"/>
    <n v="222.22222222222223"/>
    <n v="5.98"/>
    <n v="4.96"/>
  </r>
  <r>
    <n v="162"/>
    <s v="CA-2015-119697"/>
    <s v="12/28/2015"/>
    <x v="75"/>
    <s v="12/31/2015"/>
    <s v="Second Class"/>
    <s v="EM-13960"/>
    <s v="Eric Murdock"/>
    <s v="Consumer"/>
    <s v="United States"/>
    <s v="Philadelphia"/>
    <s v="Pennsylvania"/>
    <n v="19134"/>
    <x v="3"/>
    <s v="TEC-AC-10003657"/>
    <x v="2"/>
    <s v="Accessories"/>
    <s v="Lenovo 17-Key USB Numeric Keypad"/>
    <n v="54.384"/>
    <n v="2"/>
    <n v="0.2"/>
    <n v="1.3595999999999999"/>
    <n v="4000"/>
    <n v="43.507200000000005"/>
    <n v="88.8"/>
  </r>
  <r>
    <n v="163"/>
    <s v="CA-2016-154508"/>
    <s v="11/16/2016"/>
    <x v="76"/>
    <s v="11/20/2016"/>
    <s v="Standard Class"/>
    <s v="RD-19900"/>
    <s v="Ruben Dartt"/>
    <s v="Consumer"/>
    <s v="United States"/>
    <s v="Carlsbad"/>
    <s v="New Mexico"/>
    <n v="88220"/>
    <x v="1"/>
    <s v="OFF-EN-10001990"/>
    <x v="1"/>
    <s v="Envelopes"/>
    <s v="Staple envelope"/>
    <n v="28.4"/>
    <n v="5"/>
    <n v="0"/>
    <n v="13.348000000000001"/>
    <n v="212.7659574468085"/>
    <n v="28.4"/>
    <n v="7.56"/>
  </r>
  <r>
    <n v="164"/>
    <s v="CA-2016-113817"/>
    <s v="11/7/2016"/>
    <x v="77"/>
    <s v="11/11/2016"/>
    <s v="Standard Class"/>
    <s v="MJ-17740"/>
    <s v="Max Jones"/>
    <s v="Consumer"/>
    <s v="United States"/>
    <s v="Seattle"/>
    <s v="Washington"/>
    <n v="98115"/>
    <x v="1"/>
    <s v="OFF-BI-10004002"/>
    <x v="1"/>
    <s v="Binders"/>
    <s v="Wilson Jones International Size A4 Ring Binders"/>
    <n v="27.68"/>
    <n v="2"/>
    <n v="0.2"/>
    <n v="9.6880000000000006"/>
    <n v="285.71428571428567"/>
    <n v="22.144000000000002"/>
    <n v="388.70400000000001"/>
  </r>
  <r>
    <n v="165"/>
    <s v="CA-2014-139892"/>
    <s v="9/8/2014"/>
    <x v="78"/>
    <s v="9/12/2014"/>
    <s v="Standard Class"/>
    <s v="BM-11140"/>
    <s v="Becky Martin"/>
    <s v="Consumer"/>
    <s v="United States"/>
    <s v="San Antonio"/>
    <s v="Texas"/>
    <n v="78207"/>
    <x v="2"/>
    <s v="OFF-AR-10004441"/>
    <x v="1"/>
    <s v="Art"/>
    <s v="BIC Brite Liner Highlighters"/>
    <n v="9.9359999999999999"/>
    <n v="3"/>
    <n v="0.2"/>
    <n v="2.7324000000000002"/>
    <n v="363.63636363636363"/>
    <n v="7.9488000000000003"/>
    <n v="647.84"/>
  </r>
  <r>
    <n v="172"/>
    <s v="CA-2014-118962"/>
    <s v="8/5/2014"/>
    <x v="79"/>
    <s v="8/9/2014"/>
    <s v="Standard Class"/>
    <s v="CS-12130"/>
    <s v="Chad Sievert"/>
    <s v="Consumer"/>
    <s v="United States"/>
    <s v="Los Angeles"/>
    <s v="California"/>
    <n v="90004"/>
    <x v="1"/>
    <s v="OFF-PA-10000659"/>
    <x v="1"/>
    <s v="Paper"/>
    <s v="Adams Phone Message Book, Professional, 400 Message Capacity, 5 3/6 x 11"/>
    <n v="20.94"/>
    <n v="3"/>
    <n v="0"/>
    <n v="9.8417999999999992"/>
    <n v="212.76595744680856"/>
    <n v="20.94"/>
    <n v="211.96"/>
  </r>
  <r>
    <n v="175"/>
    <s v="US-2014-100853"/>
    <s v="9/14/2014"/>
    <x v="80"/>
    <s v="9/19/2014"/>
    <s v="Standard Class"/>
    <s v="JB-15400"/>
    <s v="Jennifer Braxton"/>
    <s v="Corporate"/>
    <s v="United States"/>
    <s v="Chicago"/>
    <s v="Illinois"/>
    <n v="60623"/>
    <x v="2"/>
    <s v="OFF-AP-10000891"/>
    <x v="1"/>
    <s v="Appliances"/>
    <s v="Kensington 7 Outlet MasterPiece HOMEOFFICE Power Control Center"/>
    <n v="52.448"/>
    <n v="2"/>
    <n v="0.8"/>
    <n v="-131.12"/>
    <n v="-40"/>
    <n v="10.489599999999998"/>
    <n v="25.92"/>
  </r>
  <r>
    <n v="177"/>
    <s v="US-2017-152366"/>
    <s v="4/21/2017"/>
    <x v="81"/>
    <s v="4/25/2017"/>
    <s v="Second Class"/>
    <s v="SJ-20500"/>
    <s v="Shirley Jackson"/>
    <s v="Consumer"/>
    <s v="United States"/>
    <s v="Houston"/>
    <s v="Texas"/>
    <n v="77036"/>
    <x v="2"/>
    <s v="OFF-AP-10002684"/>
    <x v="1"/>
    <s v="Appliances"/>
    <s v="Acco 7-Outlet Masterpiece Power Center, Wihtout Fax/Phone Line Protection"/>
    <n v="97.263999999999996"/>
    <n v="4"/>
    <n v="0.8"/>
    <n v="-243.16"/>
    <n v="-40"/>
    <n v="19.452799999999996"/>
    <n v="99.135999999999996"/>
  </r>
  <r>
    <n v="178"/>
    <s v="US-2015-101511"/>
    <s v="11/21/2015"/>
    <x v="82"/>
    <s v="11/23/2015"/>
    <s v="Second Class"/>
    <s v="JE-15745"/>
    <s v="Joel Eaton"/>
    <s v="Consumer"/>
    <s v="United States"/>
    <s v="Newark"/>
    <s v="Ohio"/>
    <n v="43055"/>
    <x v="3"/>
    <s v="FUR-CH-10004698"/>
    <x v="0"/>
    <s v="Chairs"/>
    <s v="Padded Folding Chairs, Black, 4/Carton"/>
    <n v="396.80200000000002"/>
    <n v="7"/>
    <n v="0.3"/>
    <n v="-11.337199999999999"/>
    <n v="-3500.0000000000009"/>
    <n v="277.76139999999998"/>
    <n v="8.6519999999999992"/>
  </r>
  <r>
    <n v="180"/>
    <s v="CA-2015-137225"/>
    <s v="12/15/2015"/>
    <x v="83"/>
    <s v="12/19/2015"/>
    <s v="Standard Class"/>
    <s v="JK-15640"/>
    <s v="Jim Kriz"/>
    <s v="Home Office"/>
    <s v="United States"/>
    <s v="New York City"/>
    <s v="New York"/>
    <n v="10009"/>
    <x v="3"/>
    <s v="OFF-AR-10001940"/>
    <x v="1"/>
    <s v="Art"/>
    <s v="Sanford Colorific Eraseable Coloring Pencils, 12 Count"/>
    <n v="3.28"/>
    <n v="1"/>
    <n v="0"/>
    <n v="1.4104000000000001"/>
    <n v="232.55813953488368"/>
    <n v="3.28"/>
    <n v="41.9"/>
  </r>
  <r>
    <n v="181"/>
    <s v="CA-2014-166191"/>
    <s v="12/5/2014"/>
    <x v="29"/>
    <s v="12/9/2014"/>
    <s v="Second Class"/>
    <s v="DK-13150"/>
    <s v="David Kendrick"/>
    <s v="Corporate"/>
    <s v="United States"/>
    <s v="Decatur"/>
    <s v="Illinois"/>
    <n v="62521"/>
    <x v="2"/>
    <s v="OFF-ST-10003455"/>
    <x v="1"/>
    <s v="Storage"/>
    <s v="Tenex File Box, Personal Filing Tote with Lid, Black"/>
    <n v="24.815999999999999"/>
    <n v="2"/>
    <n v="0.2"/>
    <n v="1.8612"/>
    <n v="1333.3333333333333"/>
    <n v="19.852800000000002"/>
    <n v="482.34"/>
  </r>
  <r>
    <n v="183"/>
    <s v="CA-2014-158274"/>
    <s v="11/19/2014"/>
    <x v="84"/>
    <s v="11/24/2014"/>
    <s v="Second Class"/>
    <s v="RM-19675"/>
    <s v="Robert Marley"/>
    <s v="Home Office"/>
    <s v="United States"/>
    <s v="Monroe"/>
    <s v="Louisiana"/>
    <n v="71203"/>
    <x v="0"/>
    <s v="TEC-PH-10003273"/>
    <x v="2"/>
    <s v="Phones"/>
    <s v="AT&amp;T TR1909W"/>
    <n v="503.96"/>
    <n v="4"/>
    <n v="0"/>
    <n v="131.02959999999999"/>
    <n v="384.61538461538464"/>
    <n v="503.96"/>
    <n v="23.36"/>
  </r>
  <r>
    <n v="186"/>
    <s v="CA-2016-105018"/>
    <s v="11/28/2016"/>
    <x v="85"/>
    <s v="12/2/2016"/>
    <s v="Standard Class"/>
    <s v="SK-19990"/>
    <s v="Sally Knutson"/>
    <s v="Consumer"/>
    <s v="United States"/>
    <s v="Fairfield"/>
    <s v="Connecticut"/>
    <n v="6824"/>
    <x v="3"/>
    <s v="OFF-BI-10001890"/>
    <x v="1"/>
    <s v="Binders"/>
    <s v="Avery Poly Binder Pockets"/>
    <n v="7.16"/>
    <n v="2"/>
    <n v="0"/>
    <n v="3.4367999999999999"/>
    <n v="208.33333333333334"/>
    <n v="7.16"/>
    <n v="12.462"/>
  </r>
  <r>
    <n v="187"/>
    <s v="CA-2014-123260"/>
    <s v="8/26/2014"/>
    <x v="86"/>
    <s v="8/30/2014"/>
    <s v="Standard Class"/>
    <s v="FM-14290"/>
    <s v="Frank Merwin"/>
    <s v="Home Office"/>
    <s v="United States"/>
    <s v="Los Angeles"/>
    <s v="California"/>
    <n v="90032"/>
    <x v="1"/>
    <s v="TEC-AC-10002323"/>
    <x v="2"/>
    <s v="Accessories"/>
    <s v="SanDisk Ultra 32 GB MicroSDHC Class 10 Memory Card"/>
    <n v="176.8"/>
    <n v="8"/>
    <n v="0"/>
    <n v="22.984000000000002"/>
    <n v="769.23076923076928"/>
    <n v="176.8"/>
    <n v="49.96"/>
  </r>
  <r>
    <n v="188"/>
    <s v="CA-2016-157000"/>
    <s v="7/16/2016"/>
    <x v="87"/>
    <s v="7/22/2016"/>
    <s v="Standard Class"/>
    <s v="AM-10360"/>
    <s v="Alice McCarthy"/>
    <s v="Corporate"/>
    <s v="United States"/>
    <s v="Grand Prairie"/>
    <s v="Texas"/>
    <n v="75051"/>
    <x v="2"/>
    <s v="OFF-ST-10001328"/>
    <x v="1"/>
    <s v="Storage"/>
    <s v="Personal Filing Tote with Lid, Black/Gray"/>
    <n v="37.223999999999997"/>
    <n v="3"/>
    <n v="0.2"/>
    <n v="3.7223999999999999"/>
    <n v="1000"/>
    <n v="29.779199999999999"/>
    <n v="35.951999999999998"/>
  </r>
  <r>
    <n v="190"/>
    <s v="CA-2015-102281"/>
    <s v="10/12/2015"/>
    <x v="88"/>
    <s v="10/14/2015"/>
    <s v="First Class"/>
    <s v="MP-17470"/>
    <s v="Mark Packer"/>
    <s v="Home Office"/>
    <s v="United States"/>
    <s v="New York City"/>
    <s v="New York"/>
    <n v="10035"/>
    <x v="3"/>
    <s v="FUR-BO-10002613"/>
    <x v="0"/>
    <s v="Bookcases"/>
    <s v="Atlantic Metals Mobile 4-Shelf Bookcases, Custom Colors"/>
    <n v="899.13599999999997"/>
    <n v="4"/>
    <n v="0.2"/>
    <n v="112.392"/>
    <n v="800"/>
    <n v="719.30880000000002"/>
    <n v="39.072000000000003"/>
  </r>
  <r>
    <n v="195"/>
    <s v="CA-2015-131457"/>
    <s v="10/31/2015"/>
    <x v="89"/>
    <s v="11/6/2015"/>
    <s v="Standard Class"/>
    <s v="MZ-17515"/>
    <s v="Mary Zewe"/>
    <s v="Corporate"/>
    <s v="United States"/>
    <s v="Redlands"/>
    <s v="California"/>
    <n v="92374"/>
    <x v="1"/>
    <s v="OFF-EN-10001509"/>
    <x v="1"/>
    <s v="Envelopes"/>
    <s v="Poly String Tie Envelopes"/>
    <n v="14.28"/>
    <n v="7"/>
    <n v="0"/>
    <n v="6.7115999999999998"/>
    <n v="212.7659574468085"/>
    <n v="14.28"/>
    <n v="179.95"/>
  </r>
  <r>
    <n v="196"/>
    <s v="CA-2014-140004"/>
    <s v="3/21/2014"/>
    <x v="90"/>
    <s v="3/25/2014"/>
    <s v="Standard Class"/>
    <s v="CB-12025"/>
    <s v="Cassandra Brandow"/>
    <s v="Consumer"/>
    <s v="United States"/>
    <s v="Hamilton"/>
    <s v="Ohio"/>
    <n v="45011"/>
    <x v="3"/>
    <s v="OFF-AR-10004685"/>
    <x v="1"/>
    <s v="Art"/>
    <s v="Binney &amp; Smith Crayola Metallic Colored Pencils, 8-Color Set"/>
    <n v="7.4080000000000004"/>
    <n v="2"/>
    <n v="0.2"/>
    <n v="1.2038"/>
    <n v="615.38461538461547"/>
    <n v="5.926400000000001"/>
    <n v="95.92"/>
  </r>
  <r>
    <n v="198"/>
    <s v="CA-2017-107720"/>
    <s v="11/6/2017"/>
    <x v="44"/>
    <s v="11/13/2017"/>
    <s v="Standard Class"/>
    <s v="VM-21685"/>
    <s v="Valerie Mitchum"/>
    <s v="Home Office"/>
    <s v="United States"/>
    <s v="Westfield"/>
    <s v="New Jersey"/>
    <n v="7090"/>
    <x v="3"/>
    <s v="OFF-ST-10001414"/>
    <x v="1"/>
    <s v="Storage"/>
    <s v="Decoflex Hanging Personal Folder File"/>
    <n v="46.26"/>
    <n v="3"/>
    <n v="0"/>
    <n v="12.0276"/>
    <n v="384.61538461538464"/>
    <n v="46.26"/>
    <n v="5.78"/>
  </r>
  <r>
    <n v="199"/>
    <s v="US-2017-124303"/>
    <s v="7/6/2017"/>
    <x v="91"/>
    <s v="7/13/2017"/>
    <s v="Standard Class"/>
    <s v="FH-14365"/>
    <s v="Fred Hopkins"/>
    <s v="Corporate"/>
    <s v="United States"/>
    <s v="Philadelphia"/>
    <s v="Pennsylvania"/>
    <n v="19120"/>
    <x v="3"/>
    <s v="OFF-BI-10000343"/>
    <x v="1"/>
    <s v="Binders"/>
    <s v="Pressboard Covers with Storage Hooks, 9 1/2&quot; x 11&quot;, Light Blue"/>
    <n v="2.9460000000000002"/>
    <n v="2"/>
    <n v="0.7"/>
    <n v="-2.2585999999999999"/>
    <n v="-130.43478260869566"/>
    <n v="0.88380000000000014"/>
    <n v="196.75200000000001"/>
  </r>
  <r>
    <n v="201"/>
    <s v="CA-2017-105074"/>
    <s v="6/24/2017"/>
    <x v="92"/>
    <s v="6/29/2017"/>
    <s v="Standard Class"/>
    <s v="MB-17305"/>
    <s v="Maria Bertelson"/>
    <s v="Consumer"/>
    <s v="United States"/>
    <s v="Akron"/>
    <s v="Ohio"/>
    <n v="44312"/>
    <x v="3"/>
    <s v="OFF-PA-10002666"/>
    <x v="1"/>
    <s v="Paper"/>
    <s v="Southworth 25% Cotton Linen-Finish Paper &amp; Envelopes"/>
    <n v="21.744"/>
    <n v="3"/>
    <n v="0.2"/>
    <n v="6.7949999999999999"/>
    <n v="320"/>
    <n v="17.395199999999999"/>
    <n v="866.4"/>
  </r>
  <r>
    <n v="202"/>
    <s v="CA-2014-133690"/>
    <s v="8/3/2014"/>
    <x v="93"/>
    <s v="8/5/2014"/>
    <s v="First Class"/>
    <s v="BS-11755"/>
    <s v="Bruce Stewart"/>
    <s v="Consumer"/>
    <s v="United States"/>
    <s v="Denver"/>
    <s v="Colorado"/>
    <n v="80219"/>
    <x v="1"/>
    <s v="FUR-TA-10004289"/>
    <x v="0"/>
    <s v="Tables"/>
    <s v="BoxOffice By Design Rectangular and Half-Moon Meeting Room Tables"/>
    <n v="218.75"/>
    <n v="2"/>
    <n v="0.5"/>
    <n v="-161.875"/>
    <n v="-135.13513513513513"/>
    <n v="109.375"/>
    <n v="69.989999999999995"/>
  </r>
  <r>
    <n v="204"/>
    <s v="US-2017-116701"/>
    <s v="12/17/2017"/>
    <x v="94"/>
    <s v="12/21/2017"/>
    <s v="Second Class"/>
    <s v="LC-17140"/>
    <s v="Logan Currie"/>
    <s v="Consumer"/>
    <s v="United States"/>
    <s v="Dallas"/>
    <s v="Texas"/>
    <n v="75220"/>
    <x v="2"/>
    <s v="OFF-AP-10003217"/>
    <x v="1"/>
    <s v="Appliances"/>
    <s v="Eureka Sanitaire  Commercial Upright"/>
    <n v="66.284000000000006"/>
    <n v="2"/>
    <n v="0.8"/>
    <n v="-178.96680000000001"/>
    <n v="-37.037037037037038"/>
    <n v="13.256799999999998"/>
    <n v="189.58799999999999"/>
  </r>
  <r>
    <n v="205"/>
    <s v="CA-2017-126382"/>
    <s v="6/3/2017"/>
    <x v="95"/>
    <s v="6/7/2017"/>
    <s v="Standard Class"/>
    <s v="HK-14890"/>
    <s v="Heather Kirkland"/>
    <s v="Corporate"/>
    <s v="United States"/>
    <s v="Franklin"/>
    <s v="Tennessee"/>
    <n v="37064"/>
    <x v="0"/>
    <s v="FUR-FU-10002960"/>
    <x v="0"/>
    <s v="Furnishings"/>
    <s v="Eldon 200 Class Desk Accessories, Burgundy"/>
    <n v="35.167999999999999"/>
    <n v="7"/>
    <n v="0.2"/>
    <n v="9.6712000000000007"/>
    <n v="363.63636363636363"/>
    <n v="28.134399999999999"/>
    <n v="4.8120000000000003"/>
  </r>
  <r>
    <n v="206"/>
    <s v="CA-2017-108329"/>
    <s v="12/9/2017"/>
    <x v="34"/>
    <s v="12/14/2017"/>
    <s v="Standard Class"/>
    <s v="LE-16810"/>
    <s v="Laurel Elliston"/>
    <s v="Consumer"/>
    <s v="United States"/>
    <s v="Whittier"/>
    <s v="California"/>
    <n v="90604"/>
    <x v="1"/>
    <s v="TEC-PH-10001918"/>
    <x v="2"/>
    <s v="Phones"/>
    <s v="Nortel Business Series Terminal T7208 Digital phone"/>
    <n v="444.76799999999997"/>
    <n v="4"/>
    <n v="0.2"/>
    <n v="44.476799999999997"/>
    <n v="1000"/>
    <n v="355.81439999999998"/>
    <n v="31.872"/>
  </r>
  <r>
    <n v="207"/>
    <s v="CA-2017-135860"/>
    <s v="12/1/2017"/>
    <x v="96"/>
    <s v="12/7/2017"/>
    <s v="Standard Class"/>
    <s v="JH-15985"/>
    <s v="Joseph Holt"/>
    <s v="Consumer"/>
    <s v="United States"/>
    <s v="Saginaw"/>
    <s v="Michigan"/>
    <n v="48601"/>
    <x v="2"/>
    <s v="OFF-ST-10000642"/>
    <x v="1"/>
    <s v="Storage"/>
    <s v="Tennsco Lockers, Gray"/>
    <n v="83.92"/>
    <n v="4"/>
    <n v="0"/>
    <n v="5.8743999999999996"/>
    <n v="1428.5714285714287"/>
    <n v="83.92"/>
    <n v="12.22"/>
  </r>
  <r>
    <n v="212"/>
    <s v="CA-2015-101007"/>
    <s v="2/9/2015"/>
    <x v="97"/>
    <s v="2/13/2015"/>
    <s v="Second Class"/>
    <s v="MS-17980"/>
    <s v="Michael Stewart"/>
    <s v="Corporate"/>
    <s v="United States"/>
    <s v="Dallas"/>
    <s v="Texas"/>
    <n v="75220"/>
    <x v="2"/>
    <s v="TEC-AC-10001266"/>
    <x v="2"/>
    <s v="Accessories"/>
    <s v="Memorex Micro Travel Drive 8 GB"/>
    <n v="20.8"/>
    <n v="2"/>
    <n v="0.2"/>
    <n v="6.5"/>
    <n v="320"/>
    <n v="16.64"/>
    <n v="59.52"/>
  </r>
  <r>
    <n v="213"/>
    <s v="CA-2015-146262"/>
    <s v="1/2/2015"/>
    <x v="98"/>
    <s v="1/9/2015"/>
    <s v="Standard Class"/>
    <s v="VW-21775"/>
    <s v="Victoria Wilson"/>
    <s v="Corporate"/>
    <s v="United States"/>
    <s v="Medina"/>
    <s v="Ohio"/>
    <n v="44256"/>
    <x v="3"/>
    <s v="OFF-LA-10004544"/>
    <x v="1"/>
    <s v="Labels"/>
    <s v="Avery 505"/>
    <n v="23.68"/>
    <n v="2"/>
    <n v="0.2"/>
    <n v="8.8800000000000008"/>
    <n v="266.66666666666663"/>
    <n v="18.943999999999999"/>
    <n v="63.88"/>
  </r>
  <r>
    <n v="218"/>
    <s v="CA-2016-130162"/>
    <s v="10/28/2016"/>
    <x v="99"/>
    <s v="11/1/2016"/>
    <s v="Standard Class"/>
    <s v="JH-15910"/>
    <s v="Jonathan Howell"/>
    <s v="Consumer"/>
    <s v="United States"/>
    <s v="Los Angeles"/>
    <s v="California"/>
    <n v="90032"/>
    <x v="1"/>
    <s v="OFF-ST-10001328"/>
    <x v="1"/>
    <s v="Storage"/>
    <s v="Personal Filing Tote with Lid, Black/Gray"/>
    <n v="93.06"/>
    <n v="6"/>
    <n v="0"/>
    <n v="26.056799999999999"/>
    <n v="357.14285714285717"/>
    <n v="93.06"/>
    <n v="747.55799999999999"/>
  </r>
  <r>
    <n v="220"/>
    <s v="CA-2015-169397"/>
    <s v="12/24/2015"/>
    <x v="100"/>
    <s v="12/27/2015"/>
    <s v="First Class"/>
    <s v="JB-15925"/>
    <s v="Joni Blumstein"/>
    <s v="Consumer"/>
    <s v="United States"/>
    <s v="Dublin"/>
    <s v="Ohio"/>
    <n v="43017"/>
    <x v="3"/>
    <s v="OFF-FA-10000585"/>
    <x v="1"/>
    <s v="Fasteners"/>
    <s v="OIC Bulk Pack Metal Binder Clips"/>
    <n v="5.5839999999999996"/>
    <n v="2"/>
    <n v="0.2"/>
    <n v="1.8148"/>
    <n v="307.69230769230768"/>
    <n v="4.4672000000000001"/>
    <n v="23.56"/>
  </r>
  <r>
    <n v="226"/>
    <s v="CA-2015-163055"/>
    <s v="8/9/2015"/>
    <x v="101"/>
    <s v="8/16/2015"/>
    <s v="Standard Class"/>
    <s v="DS-13180"/>
    <s v="David Smith"/>
    <s v="Corporate"/>
    <s v="United States"/>
    <s v="Detroit"/>
    <s v="Michigan"/>
    <n v="48227"/>
    <x v="2"/>
    <s v="OFF-AR-10001026"/>
    <x v="1"/>
    <s v="Art"/>
    <s v="Sanford Uni-Blazer View Highlighters, Chisel Tip, Yellow"/>
    <n v="2.2000000000000002"/>
    <n v="1"/>
    <n v="0"/>
    <n v="0.96799999999999997"/>
    <n v="227.27272727272728"/>
    <n v="2.2000000000000002"/>
    <n v="205.33279999999999"/>
  </r>
  <r>
    <n v="229"/>
    <s v="US-2015-145436"/>
    <s v="2/28/2015"/>
    <x v="102"/>
    <s v="3/4/2015"/>
    <s v="Standard Class"/>
    <s v="VD-21670"/>
    <s v="Valerie Dominguez"/>
    <s v="Consumer"/>
    <s v="United States"/>
    <s v="Columbia"/>
    <s v="Tennessee"/>
    <n v="38401"/>
    <x v="0"/>
    <s v="FUR-CH-10004860"/>
    <x v="0"/>
    <s v="Chairs"/>
    <s v="Global Low Back Tilter Chair"/>
    <n v="161.56800000000001"/>
    <n v="2"/>
    <n v="0.2"/>
    <n v="-28.2744"/>
    <n v="-571.42857142857144"/>
    <n v="129.2544"/>
    <n v="55.48"/>
  </r>
  <r>
    <n v="231"/>
    <s v="US-2014-156216"/>
    <s v="9/13/2014"/>
    <x v="103"/>
    <s v="9/17/2014"/>
    <s v="Standard Class"/>
    <s v="EA-14035"/>
    <s v="Erin Ashbrook"/>
    <s v="Corporate"/>
    <s v="United States"/>
    <s v="Charlotte"/>
    <s v="North Carolina"/>
    <n v="28205"/>
    <x v="0"/>
    <s v="OFF-BI-10001679"/>
    <x v="1"/>
    <s v="Binders"/>
    <s v="GBC Instant Index System for Binding Systems"/>
    <n v="18.648"/>
    <n v="7"/>
    <n v="0.7"/>
    <n v="-12.432"/>
    <n v="-150"/>
    <n v="5.5944000000000011"/>
    <n v="95.76"/>
  </r>
  <r>
    <n v="232"/>
    <s v="US-2017-100930"/>
    <s v="4/7/2017"/>
    <x v="104"/>
    <s v="4/12/2017"/>
    <s v="Standard Class"/>
    <s v="CS-12400"/>
    <s v="Christopher Schild"/>
    <s v="Home Office"/>
    <s v="United States"/>
    <s v="Tampa"/>
    <s v="Florida"/>
    <n v="33614"/>
    <x v="0"/>
    <s v="FUR-TA-10001705"/>
    <x v="0"/>
    <s v="Tables"/>
    <s v="Bush Advantage Collection Round Conference Table"/>
    <n v="233.86"/>
    <n v="2"/>
    <n v="0.45"/>
    <n v="-102.048"/>
    <n v="-229.16666666666669"/>
    <n v="128.62300000000002"/>
    <n v="14.7"/>
  </r>
  <r>
    <n v="237"/>
    <s v="CA-2017-160514"/>
    <s v="11/12/2017"/>
    <x v="105"/>
    <s v="11/16/2017"/>
    <s v="Standard Class"/>
    <s v="DB-13120"/>
    <s v="David Bremer"/>
    <s v="Corporate"/>
    <s v="United States"/>
    <s v="Santa Clara"/>
    <s v="California"/>
    <n v="95051"/>
    <x v="1"/>
    <s v="OFF-PA-10002479"/>
    <x v="1"/>
    <s v="Paper"/>
    <s v="Xerox 4200 Series MultiUse Premium Copy Paper (20Lb. and 84 Bright)"/>
    <n v="10.56"/>
    <n v="2"/>
    <n v="0"/>
    <n v="4.7519999999999998"/>
    <n v="222.22222222222223"/>
    <n v="10.56"/>
    <n v="5.96"/>
  </r>
  <r>
    <n v="238"/>
    <s v="CA-2016-157749"/>
    <s v="6/4/2016"/>
    <x v="30"/>
    <s v="6/9/2016"/>
    <s v="Second Class"/>
    <s v="KL-16645"/>
    <s v="Ken Lonsdale"/>
    <s v="Consumer"/>
    <s v="United States"/>
    <s v="Chicago"/>
    <s v="Illinois"/>
    <n v="60610"/>
    <x v="2"/>
    <s v="OFF-PA-10003349"/>
    <x v="1"/>
    <s v="Paper"/>
    <s v="Xerox 1957"/>
    <n v="25.92"/>
    <n v="5"/>
    <n v="0.2"/>
    <n v="9.3960000000000008"/>
    <n v="275.86206896551721"/>
    <n v="20.736000000000004"/>
    <n v="2735.9520000000002"/>
  </r>
  <r>
    <n v="245"/>
    <s v="CA-2014-131926"/>
    <s v="6/1/2014"/>
    <x v="106"/>
    <s v="6/6/2014"/>
    <s v="Second Class"/>
    <s v="DW-13480"/>
    <s v="Dianna Wilson"/>
    <s v="Home Office"/>
    <s v="United States"/>
    <s v="Lakeville"/>
    <s v="Minnesota"/>
    <n v="55044"/>
    <x v="2"/>
    <s v="FUR-CH-10004063"/>
    <x v="0"/>
    <s v="Chairs"/>
    <s v="Global Deluxe High-Back Manager's Chair"/>
    <n v="2001.86"/>
    <n v="7"/>
    <n v="0"/>
    <n v="580.5394"/>
    <n v="344.82758620689651"/>
    <n v="2001.86"/>
    <n v="449.15"/>
  </r>
  <r>
    <n v="250"/>
    <s v="CA-2016-154739"/>
    <s v="12/10/2016"/>
    <x v="107"/>
    <s v="12/15/2016"/>
    <s v="Second Class"/>
    <s v="LH-17155"/>
    <s v="Logan Haushalter"/>
    <s v="Consumer"/>
    <s v="United States"/>
    <s v="San Francisco"/>
    <s v="California"/>
    <n v="94109"/>
    <x v="1"/>
    <s v="FUR-CH-10002965"/>
    <x v="0"/>
    <s v="Chairs"/>
    <s v="Global Leather Highback Executive Chair with Pneumatic Height Adjustment, Black"/>
    <n v="321.56799999999998"/>
    <n v="2"/>
    <n v="0.2"/>
    <n v="28.1372"/>
    <n v="1142.8571428571429"/>
    <n v="257.25439999999998"/>
    <n v="189.88200000000001"/>
  </r>
  <r>
    <n v="251"/>
    <s v="CA-2016-145625"/>
    <s v="9/11/2016"/>
    <x v="108"/>
    <s v="9/17/2016"/>
    <s v="Standard Class"/>
    <s v="KC-16540"/>
    <s v="Kelly Collister"/>
    <s v="Consumer"/>
    <s v="United States"/>
    <s v="San Diego"/>
    <s v="California"/>
    <n v="92037"/>
    <x v="1"/>
    <s v="OFF-PA-10004569"/>
    <x v="1"/>
    <s v="Paper"/>
    <s v="Wirebound Message Books, Two 4 1/4&quot; x 5&quot; Forms per Page"/>
    <n v="7.61"/>
    <n v="1"/>
    <n v="0"/>
    <n v="3.5767000000000002"/>
    <n v="212.7659574468085"/>
    <n v="7.61"/>
    <n v="119.616"/>
  </r>
  <r>
    <n v="253"/>
    <s v="CA-2016-146941"/>
    <s v="12/10/2016"/>
    <x v="107"/>
    <s v="12/13/2016"/>
    <s v="First Class"/>
    <s v="DL-13315"/>
    <s v="Delfina Latchford"/>
    <s v="Consumer"/>
    <s v="United States"/>
    <s v="New York City"/>
    <s v="New York"/>
    <n v="10024"/>
    <x v="3"/>
    <s v="OFF-ST-10001228"/>
    <x v="1"/>
    <s v="Storage"/>
    <s v="Fellowes Personal Hanging Folder Files, Navy"/>
    <n v="80.58"/>
    <n v="6"/>
    <n v="0"/>
    <n v="22.5624"/>
    <n v="357.14285714285711"/>
    <n v="80.58"/>
    <n v="15.92"/>
  </r>
  <r>
    <n v="255"/>
    <s v="US-2015-159982"/>
    <s v="11/28/2015"/>
    <x v="109"/>
    <s v="12/4/2015"/>
    <s v="Standard Class"/>
    <s v="DR-12880"/>
    <s v="Dan Reichenbach"/>
    <s v="Corporate"/>
    <s v="United States"/>
    <s v="Chicago"/>
    <s v="Illinois"/>
    <n v="60623"/>
    <x v="2"/>
    <s v="FUR-FU-10002505"/>
    <x v="0"/>
    <s v="Furnishings"/>
    <s v="Eldon 100 Class Desk Accessories"/>
    <n v="12.132"/>
    <n v="9"/>
    <n v="0.6"/>
    <n v="-8.4923999999999999"/>
    <n v="-142.85714285714286"/>
    <n v="4.8528000000000002"/>
    <n v="126.3"/>
  </r>
  <r>
    <n v="259"/>
    <s v="CA-2017-163139"/>
    <s v="12/1/2017"/>
    <x v="96"/>
    <s v="12/3/2017"/>
    <s v="Second Class"/>
    <s v="CC-12670"/>
    <s v="Craig Carreira"/>
    <s v="Consumer"/>
    <s v="United States"/>
    <s v="New York City"/>
    <s v="New York"/>
    <n v="10009"/>
    <x v="3"/>
    <s v="TEC-AC-10000290"/>
    <x v="2"/>
    <s v="Accessories"/>
    <s v="Sabrent 4-Port USB 2.0 Hub"/>
    <n v="20.37"/>
    <n v="3"/>
    <n v="0"/>
    <n v="6.9257999999999997"/>
    <n v="294.11764705882354"/>
    <n v="20.37"/>
    <n v="6.63"/>
  </r>
  <r>
    <n v="262"/>
    <s v="US-2017-155299"/>
    <s v="6/8/2017"/>
    <x v="110"/>
    <s v="6/12/2017"/>
    <s v="Standard Class"/>
    <s v="Dl-13600"/>
    <s v="Dorris liebe"/>
    <s v="Corporate"/>
    <s v="United States"/>
    <s v="Pasadena"/>
    <s v="Texas"/>
    <n v="77506"/>
    <x v="2"/>
    <s v="OFF-AP-10002203"/>
    <x v="1"/>
    <s v="Appliances"/>
    <s v="Eureka Disposable Bags for Sanitaire Vibra Groomer I Upright Vac"/>
    <n v="1.6240000000000001"/>
    <n v="2"/>
    <n v="0.8"/>
    <n v="-4.4660000000000002"/>
    <n v="-36.363636363636367"/>
    <n v="0.32479999999999998"/>
    <n v="18.391999999999999"/>
  </r>
  <r>
    <n v="263"/>
    <s v="US-2014-106992"/>
    <s v="9/19/2014"/>
    <x v="111"/>
    <s v="9/21/2014"/>
    <s v="Second Class"/>
    <s v="SB-20290"/>
    <s v="Sean Braxton"/>
    <s v="Corporate"/>
    <s v="United States"/>
    <s v="Houston"/>
    <s v="Texas"/>
    <n v="77036"/>
    <x v="2"/>
    <s v="TEC-MA-10000822"/>
    <x v="2"/>
    <s v="Machines"/>
    <s v="Lexmark MX611dhe Monochrome Laser Printer"/>
    <n v="3059.982"/>
    <n v="3"/>
    <n v="0.4"/>
    <n v="-509.99700000000001"/>
    <n v="-600"/>
    <n v="1835.9892"/>
    <n v="55.176000000000002"/>
  </r>
  <r>
    <n v="265"/>
    <s v="CA-2016-125318"/>
    <s v="6/6/2016"/>
    <x v="112"/>
    <s v="6/13/2016"/>
    <s v="Standard Class"/>
    <s v="RC-19825"/>
    <s v="Roy Collins"/>
    <s v="Consumer"/>
    <s v="United States"/>
    <s v="Chicago"/>
    <s v="Illinois"/>
    <n v="60610"/>
    <x v="2"/>
    <s v="TEC-PH-10001433"/>
    <x v="2"/>
    <s v="Phones"/>
    <s v="Cisco Small Business SPA 502G VoIP phone"/>
    <n v="328.22399999999999"/>
    <n v="4"/>
    <n v="0.2"/>
    <n v="28.7196"/>
    <n v="1142.8571428571429"/>
    <n v="262.57920000000001"/>
    <n v="683.952"/>
  </r>
  <r>
    <n v="266"/>
    <s v="CA-2015-155040"/>
    <s v="11/10/2015"/>
    <x v="113"/>
    <s v="11/15/2015"/>
    <s v="Standard Class"/>
    <s v="AH-10210"/>
    <s v="Alan Hwang"/>
    <s v="Consumer"/>
    <s v="United States"/>
    <s v="Brentwood"/>
    <s v="California"/>
    <n v="94513"/>
    <x v="1"/>
    <s v="TEC-AC-10004469"/>
    <x v="2"/>
    <s v="Accessories"/>
    <s v="Microsoft Sculpt Comfort Mouse"/>
    <n v="79.900000000000006"/>
    <n v="2"/>
    <n v="0"/>
    <n v="35.155999999999999"/>
    <n v="227.27272727272728"/>
    <n v="79.900000000000006"/>
    <n v="190.72"/>
  </r>
  <r>
    <n v="267"/>
    <s v="CA-2017-136826"/>
    <s v="6/16/2017"/>
    <x v="114"/>
    <s v="6/20/2017"/>
    <s v="Standard Class"/>
    <s v="CB-12535"/>
    <s v="Claudia Bergmann"/>
    <s v="Corporate"/>
    <s v="United States"/>
    <s v="Chapel Hill"/>
    <s v="North Carolina"/>
    <n v="27514"/>
    <x v="0"/>
    <s v="OFF-AR-10003602"/>
    <x v="1"/>
    <s v="Art"/>
    <s v="Quartet Omega Colored Chalk, 12/Pack"/>
    <n v="14.016"/>
    <n v="3"/>
    <n v="0.2"/>
    <n v="4.7304000000000004"/>
    <n v="296.2962962962963"/>
    <n v="11.212800000000001"/>
    <n v="979.95"/>
  </r>
  <r>
    <n v="268"/>
    <s v="CA-2016-111010"/>
    <s v="1/22/2016"/>
    <x v="115"/>
    <s v="1/28/2016"/>
    <s v="Standard Class"/>
    <s v="PG-18895"/>
    <s v="Paul Gonzalez"/>
    <s v="Consumer"/>
    <s v="United States"/>
    <s v="Morristown"/>
    <s v="New Jersey"/>
    <n v="7960"/>
    <x v="3"/>
    <s v="OFF-FA-10003472"/>
    <x v="1"/>
    <s v="Fasteners"/>
    <s v="Bagged Rubber Bands"/>
    <n v="7.56"/>
    <n v="6"/>
    <n v="0"/>
    <n v="0.3024"/>
    <n v="2500"/>
    <n v="7.56"/>
    <n v="42.616"/>
  </r>
  <r>
    <n v="269"/>
    <s v="US-2017-145366"/>
    <s v="12/9/2017"/>
    <x v="34"/>
    <s v="12/13/2017"/>
    <s v="Standard Class"/>
    <s v="CA-12310"/>
    <s v="Christine Abelman"/>
    <s v="Corporate"/>
    <s v="United States"/>
    <s v="Cincinnati"/>
    <s v="Ohio"/>
    <n v="45231"/>
    <x v="3"/>
    <s v="OFF-ST-10004180"/>
    <x v="1"/>
    <s v="Storage"/>
    <s v="Safco Commercial Shelving"/>
    <n v="37.207999999999998"/>
    <n v="1"/>
    <n v="0.2"/>
    <n v="-7.4416000000000002"/>
    <n v="-500"/>
    <n v="29.766400000000001"/>
    <n v="152.94"/>
  </r>
  <r>
    <n v="271"/>
    <s v="CA-2017-163979"/>
    <s v="12/28/2017"/>
    <x v="116"/>
    <s v="1/2/2018"/>
    <s v="Second Class"/>
    <s v="KH-16690"/>
    <s v="Kristen Hastings"/>
    <s v="Corporate"/>
    <s v="United States"/>
    <s v="San Francisco"/>
    <s v="California"/>
    <n v="94110"/>
    <x v="1"/>
    <s v="OFF-ST-10003208"/>
    <x v="1"/>
    <s v="Storage"/>
    <s v="Adjustable Depth Letter/Legal Cart"/>
    <n v="725.84"/>
    <n v="4"/>
    <n v="0"/>
    <n v="210.49359999999999"/>
    <n v="344.82758620689657"/>
    <n v="725.84"/>
    <n v="380.86399999999998"/>
  </r>
  <r>
    <n v="272"/>
    <s v="CA-2015-155334"/>
    <s v="7/30/2015"/>
    <x v="117"/>
    <s v="7/31/2015"/>
    <s v="First Class"/>
    <s v="HA-14920"/>
    <s v="Helen Andreada"/>
    <s v="Consumer"/>
    <s v="United States"/>
    <s v="San Francisco"/>
    <s v="California"/>
    <n v="94109"/>
    <x v="1"/>
    <s v="TEC-AC-10003628"/>
    <x v="2"/>
    <s v="Accessories"/>
    <s v="Logitech 910-002974 M325 Wireless Mouse for Web Scrolling"/>
    <n v="209.93"/>
    <n v="7"/>
    <n v="0"/>
    <n v="92.369200000000006"/>
    <n v="227.27272727272725"/>
    <n v="209.93"/>
    <n v="58.112000000000002"/>
  </r>
  <r>
    <n v="275"/>
    <s v="CA-2017-118136"/>
    <s v="9/16/2017"/>
    <x v="118"/>
    <s v="9/17/2017"/>
    <s v="First Class"/>
    <s v="BB-10990"/>
    <s v="Barry Blumstein"/>
    <s v="Corporate"/>
    <s v="United States"/>
    <s v="Inglewood"/>
    <s v="California"/>
    <n v="90301"/>
    <x v="1"/>
    <s v="OFF-PA-10002615"/>
    <x v="1"/>
    <s v="Paper"/>
    <s v="Ampad Gold Fibre Wirebound Steno Books, 6&quot; x 9&quot;, Gregg Ruled"/>
    <n v="8.82"/>
    <n v="2"/>
    <n v="0"/>
    <n v="4.0571999999999999"/>
    <n v="217.39130434782612"/>
    <n v="8.82"/>
    <n v="250.27199999999999"/>
  </r>
  <r>
    <n v="277"/>
    <s v="CA-2017-132976"/>
    <s v="10/13/2017"/>
    <x v="119"/>
    <s v="10/17/2017"/>
    <s v="Standard Class"/>
    <s v="AG-10495"/>
    <s v="Andrew Gjertsen"/>
    <s v="Corporate"/>
    <s v="United States"/>
    <s v="Philadelphia"/>
    <s v="Pennsylvania"/>
    <n v="19140"/>
    <x v="3"/>
    <s v="OFF-PA-10000673"/>
    <x v="1"/>
    <s v="Paper"/>
    <s v="Post-it Important Message Note Pad, Neon Colors, 50 Sheets/Pad"/>
    <n v="11.648"/>
    <n v="2"/>
    <n v="0.2"/>
    <n v="4.0768000000000004"/>
    <n v="285.71428571428567"/>
    <n v="9.3184000000000005"/>
    <n v="34.503999999999998"/>
  </r>
  <r>
    <n v="281"/>
    <s v="US-2015-161991"/>
    <s v="9/26/2015"/>
    <x v="120"/>
    <s v="9/28/2015"/>
    <s v="Second Class"/>
    <s v="SC-20725"/>
    <s v="Steven Cartwright"/>
    <s v="Consumer"/>
    <s v="United States"/>
    <s v="Houston"/>
    <s v="Texas"/>
    <n v="77070"/>
    <x v="2"/>
    <s v="OFF-BI-10004967"/>
    <x v="1"/>
    <s v="Binders"/>
    <s v="Round Ring Binders"/>
    <n v="2.08"/>
    <n v="5"/>
    <n v="0.8"/>
    <n v="-3.4319999999999999"/>
    <n v="-60.606060606060609"/>
    <n v="0.41599999999999993"/>
    <n v="1295.78"/>
  </r>
  <r>
    <n v="283"/>
    <s v="CA-2015-130890"/>
    <s v="11/2/2015"/>
    <x v="121"/>
    <s v="11/6/2015"/>
    <s v="Standard Class"/>
    <s v="JO-15280"/>
    <s v="Jas O'Carroll"/>
    <s v="Consumer"/>
    <s v="United States"/>
    <s v="Los Angeles"/>
    <s v="California"/>
    <n v="90004"/>
    <x v="1"/>
    <s v="FUR-TA-10002903"/>
    <x v="0"/>
    <s v="Tables"/>
    <s v="Bevis Round Bullnose 29&quot; High Table Top"/>
    <n v="1038.8399999999999"/>
    <n v="5"/>
    <n v="0.2"/>
    <n v="51.942"/>
    <n v="2000"/>
    <n v="831.072"/>
    <n v="20.7"/>
  </r>
  <r>
    <n v="284"/>
    <s v="CA-2015-130883"/>
    <s v="9/26/2015"/>
    <x v="120"/>
    <s v="10/2/2015"/>
    <s v="Standard Class"/>
    <s v="TB-21520"/>
    <s v="Tracy Blumstein"/>
    <s v="Consumer"/>
    <s v="United States"/>
    <s v="Portland"/>
    <s v="Oregon"/>
    <n v="97206"/>
    <x v="1"/>
    <s v="OFF-PA-10000474"/>
    <x v="1"/>
    <s v="Paper"/>
    <s v="Easy-staple paper"/>
    <n v="141.76"/>
    <n v="5"/>
    <n v="0.2"/>
    <n v="47.844000000000001"/>
    <n v="296.2962962962963"/>
    <n v="113.408"/>
    <n v="13"/>
  </r>
  <r>
    <n v="287"/>
    <s v="CA-2016-112697"/>
    <s v="12/18/2016"/>
    <x v="122"/>
    <s v="12/20/2016"/>
    <s v="Second Class"/>
    <s v="AH-10195"/>
    <s v="Alan Haines"/>
    <s v="Corporate"/>
    <s v="United States"/>
    <s v="Tamarac"/>
    <s v="Florida"/>
    <n v="33319"/>
    <x v="0"/>
    <s v="OFF-BI-10000778"/>
    <x v="1"/>
    <s v="Binders"/>
    <s v="GBC VeloBinder Electric Binding Machine"/>
    <n v="254.05799999999999"/>
    <n v="7"/>
    <n v="0.7"/>
    <n v="-169.37200000000001"/>
    <n v="-149.99999999999997"/>
    <n v="76.217400000000012"/>
    <n v="374.37599999999998"/>
  </r>
  <r>
    <n v="290"/>
    <s v="CA-2016-110772"/>
    <s v="11/20/2016"/>
    <x v="73"/>
    <s v="11/24/2016"/>
    <s v="Second Class"/>
    <s v="NZ-18565"/>
    <s v="Nick Zandusky"/>
    <s v="Home Office"/>
    <s v="United States"/>
    <s v="Columbus"/>
    <s v="Ohio"/>
    <n v="43229"/>
    <x v="3"/>
    <s v="OFF-FA-10002983"/>
    <x v="1"/>
    <s v="Fasteners"/>
    <s v="Advantus SlideClip Paper Clips"/>
    <n v="19.096"/>
    <n v="7"/>
    <n v="0.2"/>
    <n v="6.6836000000000002"/>
    <n v="285.71428571428572"/>
    <n v="15.276800000000001"/>
    <n v="72.45"/>
  </r>
  <r>
    <n v="294"/>
    <s v="CA-2014-111451"/>
    <s v="12/26/2014"/>
    <x v="58"/>
    <s v="12/28/2014"/>
    <s v="First Class"/>
    <s v="KL-16555"/>
    <s v="Kelly Lampkin"/>
    <s v="Corporate"/>
    <s v="United States"/>
    <s v="Colorado Springs"/>
    <s v="Colorado"/>
    <n v="80906"/>
    <x v="1"/>
    <s v="FUR-FU-10004091"/>
    <x v="0"/>
    <s v="Furnishings"/>
    <s v="Howard Miller 13&quot; Diameter Goldtone Round Wall Clock"/>
    <n v="300.416"/>
    <n v="8"/>
    <n v="0.2"/>
    <n v="78.859200000000001"/>
    <n v="380.95238095238091"/>
    <n v="240.33280000000002"/>
    <n v="160.72"/>
  </r>
  <r>
    <n v="299"/>
    <s v="CA-2016-142545"/>
    <s v="10/28/2016"/>
    <x v="99"/>
    <s v="11/3/2016"/>
    <s v="Standard Class"/>
    <s v="JD-15895"/>
    <s v="Jonathan Doherty"/>
    <s v="Corporate"/>
    <s v="United States"/>
    <s v="Belleville"/>
    <s v="New Jersey"/>
    <n v="7109"/>
    <x v="3"/>
    <s v="OFF-PA-10002105"/>
    <x v="1"/>
    <s v="Paper"/>
    <s v="Xerox 223"/>
    <n v="32.4"/>
    <n v="5"/>
    <n v="0"/>
    <n v="15.552"/>
    <n v="208.33333333333334"/>
    <n v="32.4"/>
    <n v="51.52"/>
  </r>
  <r>
    <n v="304"/>
    <s v="US-2017-152380"/>
    <s v="11/19/2017"/>
    <x v="123"/>
    <s v="11/23/2017"/>
    <s v="Standard Class"/>
    <s v="JH-15910"/>
    <s v="Jonathan Howell"/>
    <s v="Consumer"/>
    <s v="United States"/>
    <s v="Chicago"/>
    <s v="Illinois"/>
    <n v="60623"/>
    <x v="2"/>
    <s v="FUR-TA-10002533"/>
    <x v="0"/>
    <s v="Tables"/>
    <s v="BPI Conference Tables"/>
    <n v="219.07499999999999"/>
    <n v="3"/>
    <n v="0.5"/>
    <n v="-131.44499999999999"/>
    <n v="-166.66666666666669"/>
    <n v="109.53749999999999"/>
    <n v="70.98"/>
  </r>
  <r>
    <n v="305"/>
    <s v="CA-2015-144253"/>
    <s v="5/4/2015"/>
    <x v="124"/>
    <s v="5/9/2015"/>
    <s v="Second Class"/>
    <s v="AS-10225"/>
    <s v="Alan Schoenberger"/>
    <s v="Corporate"/>
    <s v="United States"/>
    <s v="New York City"/>
    <s v="New York"/>
    <n v="10024"/>
    <x v="3"/>
    <s v="FUR-FU-10002671"/>
    <x v="0"/>
    <s v="Furnishings"/>
    <s v="Electrix 20W Halogen Replacement Bulb for Zoom-In Desk Lamp"/>
    <n v="26.8"/>
    <n v="2"/>
    <n v="0"/>
    <n v="12.864000000000001"/>
    <n v="208.33333333333334"/>
    <n v="26.8"/>
    <n v="9.3439999999999994"/>
  </r>
  <r>
    <n v="306"/>
    <s v="CA-2014-130960"/>
    <s v="12/30/2014"/>
    <x v="125"/>
    <s v="1/4/2015"/>
    <s v="Standard Class"/>
    <s v="KB-16600"/>
    <s v="Ken Brennan"/>
    <s v="Corporate"/>
    <s v="United States"/>
    <s v="Taylor"/>
    <s v="Michigan"/>
    <n v="48180"/>
    <x v="2"/>
    <s v="OFF-AR-10003651"/>
    <x v="1"/>
    <s v="Art"/>
    <s v="Newell 350"/>
    <n v="9.84"/>
    <n v="3"/>
    <n v="0"/>
    <n v="2.8536000000000001"/>
    <n v="344.82758620689651"/>
    <n v="9.84"/>
    <n v="11.632"/>
  </r>
  <r>
    <n v="307"/>
    <s v="CA-2014-111003"/>
    <s v="6/1/2014"/>
    <x v="106"/>
    <s v="6/6/2014"/>
    <s v="Standard Class"/>
    <s v="CR-12625"/>
    <s v="Corey Roper"/>
    <s v="Home Office"/>
    <s v="United States"/>
    <s v="Lakewood"/>
    <s v="New Jersey"/>
    <n v="8701"/>
    <x v="3"/>
    <s v="OFF-BI-10001072"/>
    <x v="1"/>
    <s v="Binders"/>
    <s v="GBC Clear Cover, 8-1/2 x 11, unpunched, 25 covers per pack"/>
    <n v="45.48"/>
    <n v="3"/>
    <n v="0"/>
    <n v="20.9208"/>
    <n v="217.39130434782606"/>
    <n v="45.48"/>
    <n v="142.77600000000001"/>
  </r>
  <r>
    <n v="309"/>
    <s v="CA-2017-126774"/>
    <s v="4/15/2017"/>
    <x v="4"/>
    <s v="4/17/2017"/>
    <s v="First Class"/>
    <s v="SH-20395"/>
    <s v="Shahid Hopkins"/>
    <s v="Consumer"/>
    <s v="United States"/>
    <s v="Arlington"/>
    <s v="Virginia"/>
    <n v="22204"/>
    <x v="0"/>
    <s v="OFF-AR-10002804"/>
    <x v="1"/>
    <s v="Art"/>
    <s v="Faber Castell Col-Erase Pencils"/>
    <n v="4.8899999999999997"/>
    <n v="1"/>
    <n v="0"/>
    <n v="2.0049000000000001"/>
    <n v="243.90243902439019"/>
    <n v="4.8899999999999997"/>
    <n v="369.57600000000002"/>
  </r>
  <r>
    <n v="310"/>
    <s v="CA-2016-142902"/>
    <s v="9/12/2016"/>
    <x v="126"/>
    <s v="9/14/2016"/>
    <s v="Second Class"/>
    <s v="BP-11185"/>
    <s v="Ben Peterman"/>
    <s v="Corporate"/>
    <s v="United States"/>
    <s v="Arvada"/>
    <s v="Colorado"/>
    <n v="80004"/>
    <x v="1"/>
    <s v="FUR-FU-10001918"/>
    <x v="0"/>
    <s v="Furnishings"/>
    <s v="C-Line Cubicle Keepers Polyproplyene Holder With Velcro Backings"/>
    <n v="15.135999999999999"/>
    <n v="4"/>
    <n v="0.2"/>
    <n v="3.5948000000000002"/>
    <n v="421.05263157894734"/>
    <n v="12.1088"/>
    <n v="119.94"/>
  </r>
  <r>
    <n v="314"/>
    <s v="CA-2014-120887"/>
    <s v="9/27/2014"/>
    <x v="127"/>
    <s v="10/3/2014"/>
    <s v="Standard Class"/>
    <s v="TS-21205"/>
    <s v="Thomas Seio"/>
    <s v="Corporate"/>
    <s v="United States"/>
    <s v="Hackensack"/>
    <s v="New Jersey"/>
    <n v="7601"/>
    <x v="3"/>
    <s v="FUR-FU-10001588"/>
    <x v="0"/>
    <s v="Furnishings"/>
    <s v="Deflect-o SuperTray Unbreakable Stackable Tray, Letter, Black"/>
    <n v="87.54"/>
    <n v="3"/>
    <n v="0"/>
    <n v="37.642200000000003"/>
    <n v="232.55813953488374"/>
    <n v="87.54"/>
    <n v="8.69"/>
  </r>
  <r>
    <n v="315"/>
    <s v="CA-2014-167850"/>
    <s v="8/9/2014"/>
    <x v="128"/>
    <s v="8/16/2014"/>
    <s v="Standard Class"/>
    <s v="AG-10525"/>
    <s v="Andy Gerbode"/>
    <s v="Corporate"/>
    <s v="United States"/>
    <s v="Saint Petersburg"/>
    <s v="Florida"/>
    <n v="33710"/>
    <x v="0"/>
    <s v="TEC-PH-10002398"/>
    <x v="2"/>
    <s v="Phones"/>
    <s v="AT&amp;T 1070 Corded Phone"/>
    <n v="178.38399999999999"/>
    <n v="2"/>
    <n v="0.2"/>
    <n v="22.297999999999998"/>
    <n v="800"/>
    <n v="142.7072"/>
    <n v="35.56"/>
  </r>
  <r>
    <n v="317"/>
    <s v="CA-2014-164259"/>
    <s v="12/28/2014"/>
    <x v="129"/>
    <s v="12/30/2014"/>
    <s v="First Class"/>
    <s v="SP-20860"/>
    <s v="Sung Pak"/>
    <s v="Corporate"/>
    <s v="United States"/>
    <s v="Philadelphia"/>
    <s v="Pennsylvania"/>
    <n v="19143"/>
    <x v="3"/>
    <s v="OFF-AR-10003373"/>
    <x v="1"/>
    <s v="Art"/>
    <s v="Boston School Pro Electric Pencil Sharpener, 1670"/>
    <n v="99.135999999999996"/>
    <n v="4"/>
    <n v="0.2"/>
    <n v="8.6744000000000003"/>
    <n v="1142.8571428571427"/>
    <n v="79.308800000000005"/>
    <n v="15.24"/>
  </r>
  <r>
    <n v="318"/>
    <s v="CA-2014-164973"/>
    <s v="11/4/2014"/>
    <x v="130"/>
    <s v="11/9/2014"/>
    <s v="Standard Class"/>
    <s v="NM-18445"/>
    <s v="Nathan Mautz"/>
    <s v="Home Office"/>
    <s v="United States"/>
    <s v="New York City"/>
    <s v="New York"/>
    <n v="10024"/>
    <x v="3"/>
    <s v="FUR-CH-10002602"/>
    <x v="0"/>
    <s v="Chairs"/>
    <s v="DMI Arturo Collection Mission-style Design Wood Chair"/>
    <n v="135.88200000000001"/>
    <n v="1"/>
    <n v="0.1"/>
    <n v="24.1568"/>
    <n v="562.5"/>
    <n v="122.2938"/>
    <n v="17.88"/>
  </r>
  <r>
    <n v="323"/>
    <s v="CA-2014-156601"/>
    <s v="9/19/2014"/>
    <x v="111"/>
    <s v="9/24/2014"/>
    <s v="Standard Class"/>
    <s v="FA-14230"/>
    <s v="Frank Atkinson"/>
    <s v="Corporate"/>
    <s v="United States"/>
    <s v="Long Beach"/>
    <s v="California"/>
    <n v="90805"/>
    <x v="1"/>
    <s v="OFF-FA-10000624"/>
    <x v="1"/>
    <s v="Fasteners"/>
    <s v="OIC Binder Clips"/>
    <n v="7.16"/>
    <n v="2"/>
    <n v="0"/>
    <n v="3.58"/>
    <n v="200"/>
    <n v="7.16"/>
    <n v="18.882000000000001"/>
  </r>
  <r>
    <n v="324"/>
    <s v="CA-2016-162138"/>
    <s v="4/23/2016"/>
    <x v="131"/>
    <s v="4/27/2016"/>
    <s v="Standard Class"/>
    <s v="GK-14620"/>
    <s v="Grace Kelly"/>
    <s v="Corporate"/>
    <s v="United States"/>
    <s v="Hesperia"/>
    <s v="California"/>
    <n v="92345"/>
    <x v="1"/>
    <s v="OFF-BI-10004593"/>
    <x v="1"/>
    <s v="Binders"/>
    <s v="Ibico Laser Imprintable Binding System Covers"/>
    <n v="251.52"/>
    <n v="6"/>
    <n v="0.2"/>
    <n v="81.744"/>
    <n v="307.69230769230774"/>
    <n v="201.21600000000001"/>
    <n v="18.84"/>
  </r>
  <r>
    <n v="326"/>
    <s v="CA-2017-153339"/>
    <s v="11/3/2017"/>
    <x v="132"/>
    <s v="11/5/2017"/>
    <s v="Second Class"/>
    <s v="DJ-13510"/>
    <s v="Don Jones"/>
    <s v="Corporate"/>
    <s v="United States"/>
    <s v="Murfreesboro"/>
    <s v="Tennessee"/>
    <n v="37130"/>
    <x v="0"/>
    <s v="FUR-FU-10001967"/>
    <x v="0"/>
    <s v="Furnishings"/>
    <s v="Telescoping Adjustable Floor Lamp"/>
    <n v="15.992000000000001"/>
    <n v="1"/>
    <n v="0.2"/>
    <n v="0.99950000000000006"/>
    <n v="1600"/>
    <n v="12.793600000000001"/>
    <n v="132.52000000000001"/>
  </r>
  <r>
    <n v="327"/>
    <s v="US-2016-141544"/>
    <s v="8/30/2016"/>
    <x v="133"/>
    <s v="9/1/2016"/>
    <s v="First Class"/>
    <s v="PO-18850"/>
    <s v="Patrick O'Brill"/>
    <s v="Consumer"/>
    <s v="United States"/>
    <s v="Philadelphia"/>
    <s v="Pennsylvania"/>
    <n v="19143"/>
    <x v="3"/>
    <s v="TEC-PH-10003645"/>
    <x v="2"/>
    <s v="Phones"/>
    <s v="Aastra 57i VoIP phone"/>
    <n v="290.89800000000002"/>
    <n v="3"/>
    <n v="0.4"/>
    <n v="-67.876199999999997"/>
    <n v="-428.57142857142867"/>
    <n v="174.53880000000001"/>
    <n v="209.3"/>
  </r>
  <r>
    <n v="332"/>
    <s v="US-2016-150147"/>
    <s v="4/25/2016"/>
    <x v="134"/>
    <s v="4/29/2016"/>
    <s v="Second Class"/>
    <s v="JL-15850"/>
    <s v="John Lucas"/>
    <s v="Consumer"/>
    <s v="United States"/>
    <s v="Philadelphia"/>
    <s v="Pennsylvania"/>
    <n v="19134"/>
    <x v="3"/>
    <s v="TEC-PH-10004614"/>
    <x v="2"/>
    <s v="Phones"/>
    <s v="AT&amp;T 841000 Phone"/>
    <n v="82.8"/>
    <n v="2"/>
    <n v="0.4"/>
    <n v="-20.7"/>
    <n v="-400"/>
    <n v="49.68"/>
    <n v="14.8"/>
  </r>
  <r>
    <n v="335"/>
    <s v="CA-2015-137946"/>
    <s v="9/1/2015"/>
    <x v="135"/>
    <s v="9/4/2015"/>
    <s v="Second Class"/>
    <s v="DB-13615"/>
    <s v="Doug Bickford"/>
    <s v="Consumer"/>
    <s v="United States"/>
    <s v="Los Angeles"/>
    <s v="California"/>
    <n v="90045"/>
    <x v="1"/>
    <s v="OFF-BI-10001922"/>
    <x v="1"/>
    <s v="Binders"/>
    <s v="Storex Dura Pro Binders"/>
    <n v="4.7519999999999998"/>
    <n v="1"/>
    <n v="0.2"/>
    <n v="1.6037999999999999"/>
    <n v="296.2962962962963"/>
    <n v="3.8016000000000001"/>
    <n v="97.82"/>
  </r>
  <r>
    <n v="338"/>
    <s v="CA-2014-129924"/>
    <s v="7/12/2014"/>
    <x v="136"/>
    <s v="7/17/2014"/>
    <s v="Standard Class"/>
    <s v="AC-10420"/>
    <s v="Alyssa Crouse"/>
    <s v="Corporate"/>
    <s v="United States"/>
    <s v="San Francisco"/>
    <s v="California"/>
    <n v="94122"/>
    <x v="1"/>
    <s v="OFF-BI-10003314"/>
    <x v="1"/>
    <s v="Binders"/>
    <s v="Tuff Stuff Recycled Round Ring Binders"/>
    <n v="7.7119999999999997"/>
    <n v="2"/>
    <n v="0.2"/>
    <n v="2.7955999999999999"/>
    <n v="275.86206896551727"/>
    <n v="6.1696"/>
    <n v="701.37199999999996"/>
  </r>
  <r>
    <n v="340"/>
    <s v="CA-2015-128167"/>
    <s v="6/22/2015"/>
    <x v="137"/>
    <s v="6/26/2015"/>
    <s v="Second Class"/>
    <s v="KL-16645"/>
    <s v="Ken Lonsdale"/>
    <s v="Consumer"/>
    <s v="United States"/>
    <s v="Layton"/>
    <s v="Utah"/>
    <n v="84041"/>
    <x v="1"/>
    <s v="OFF-FA-10000490"/>
    <x v="1"/>
    <s v="Fasteners"/>
    <s v="OIC Binder Clips, Mini, 1/4&quot; Capacity, Black"/>
    <n v="4.96"/>
    <n v="4"/>
    <n v="0"/>
    <n v="2.3311999999999999"/>
    <n v="212.7659574468085"/>
    <n v="4.96"/>
    <n v="459.95"/>
  </r>
  <r>
    <n v="341"/>
    <s v="CA-2014-122336"/>
    <s v="4/13/2014"/>
    <x v="138"/>
    <s v="4/17/2014"/>
    <s v="Second Class"/>
    <s v="JD-15895"/>
    <s v="Jonathan Doherty"/>
    <s v="Corporate"/>
    <s v="United States"/>
    <s v="Philadelphia"/>
    <s v="Pennsylvania"/>
    <n v="19140"/>
    <x v="3"/>
    <s v="OFF-AR-10000122"/>
    <x v="1"/>
    <s v="Art"/>
    <s v="Newell 314"/>
    <n v="17.856000000000002"/>
    <n v="4"/>
    <n v="0.2"/>
    <n v="1.1160000000000001"/>
    <n v="1600"/>
    <n v="14.284800000000002"/>
    <n v="23.76"/>
  </r>
  <r>
    <n v="345"/>
    <s v="US-2015-120712"/>
    <s v="12/20/2015"/>
    <x v="139"/>
    <s v="12/24/2015"/>
    <s v="Standard Class"/>
    <s v="CS-12130"/>
    <s v="Chad Sievert"/>
    <s v="Consumer"/>
    <s v="United States"/>
    <s v="Austin"/>
    <s v="Texas"/>
    <n v="78745"/>
    <x v="2"/>
    <s v="OFF-ST-10000107"/>
    <x v="1"/>
    <s v="Storage"/>
    <s v="Fellowes Super Stor/Drawer"/>
    <n v="88.8"/>
    <n v="4"/>
    <n v="0.2"/>
    <n v="-2.2200000000000002"/>
    <n v="-3999.9999999999991"/>
    <n v="71.040000000000006"/>
    <n v="23.975999999999999"/>
  </r>
  <r>
    <n v="346"/>
    <s v="CA-2017-169901"/>
    <s v="6/15/2017"/>
    <x v="140"/>
    <s v="6/19/2017"/>
    <s v="Standard Class"/>
    <s v="CC-12550"/>
    <s v="Clay Cheatham"/>
    <s v="Consumer"/>
    <s v="United States"/>
    <s v="San Francisco"/>
    <s v="California"/>
    <n v="94122"/>
    <x v="1"/>
    <s v="TEC-PH-10002293"/>
    <x v="2"/>
    <s v="Phones"/>
    <s v="Anker 36W 4-Port USB Wall Charger Travel Power Adapter for iPhone 5s 5c 5"/>
    <n v="47.975999999999999"/>
    <n v="3"/>
    <n v="0.2"/>
    <n v="4.7976000000000001"/>
    <n v="1000"/>
    <n v="38.380800000000001"/>
    <n v="61.44"/>
  </r>
  <r>
    <n v="347"/>
    <s v="CA-2017-134306"/>
    <s v="7/8/2017"/>
    <x v="141"/>
    <s v="7/12/2017"/>
    <s v="Standard Class"/>
    <s v="TD-20995"/>
    <s v="Tamara Dahlen"/>
    <s v="Consumer"/>
    <s v="United States"/>
    <s v="Lowell"/>
    <s v="Massachusetts"/>
    <n v="1852"/>
    <x v="3"/>
    <s v="OFF-AR-10004027"/>
    <x v="1"/>
    <s v="Art"/>
    <s v="Binney &amp; Smith inkTank Erasable Desk Highlighter, Chisel Tip, Yellow, 12/Box"/>
    <n v="7.56"/>
    <n v="3"/>
    <n v="0"/>
    <n v="3.0996000000000001"/>
    <n v="243.90243902439025"/>
    <n v="7.56"/>
    <n v="14.352"/>
  </r>
  <r>
    <n v="350"/>
    <s v="CA-2016-129714"/>
    <s v="9/1/2016"/>
    <x v="142"/>
    <s v="9/3/2016"/>
    <s v="First Class"/>
    <s v="AB-10060"/>
    <s v="Adam Bellavance"/>
    <s v="Home Office"/>
    <s v="United States"/>
    <s v="New York City"/>
    <s v="New York"/>
    <n v="10009"/>
    <x v="3"/>
    <s v="TEC-AC-10000290"/>
    <x v="2"/>
    <s v="Accessories"/>
    <s v="Sabrent 4-Port USB 2.0 Hub"/>
    <n v="6.79"/>
    <n v="1"/>
    <n v="0"/>
    <n v="2.3086000000000002"/>
    <n v="294.11764705882348"/>
    <n v="6.79"/>
    <n v="479.97"/>
  </r>
  <r>
    <n v="355"/>
    <s v="CA-2016-138520"/>
    <s v="4/8/2016"/>
    <x v="143"/>
    <s v="4/13/2016"/>
    <s v="Standard Class"/>
    <s v="JL-15505"/>
    <s v="Jeremy Lonsdale"/>
    <s v="Consumer"/>
    <s v="United States"/>
    <s v="New York City"/>
    <s v="New York"/>
    <n v="10035"/>
    <x v="3"/>
    <s v="FUR-BO-10002268"/>
    <x v="0"/>
    <s v="Bookcases"/>
    <s v="Sauder Barrister Bookcases"/>
    <n v="388.70400000000001"/>
    <n v="6"/>
    <n v="0.2"/>
    <n v="-4.8587999999999996"/>
    <n v="-8000.0000000000018"/>
    <n v="310.96320000000003"/>
    <n v="104.01"/>
  </r>
  <r>
    <n v="359"/>
    <s v="CA-2016-130001"/>
    <s v="4/23/2016"/>
    <x v="131"/>
    <s v="4/28/2016"/>
    <s v="Standard Class"/>
    <s v="HK-14890"/>
    <s v="Heather Kirkland"/>
    <s v="Corporate"/>
    <s v="United States"/>
    <s v="Charlotte"/>
    <s v="North Carolina"/>
    <n v="28205"/>
    <x v="0"/>
    <s v="OFF-PA-10002666"/>
    <x v="1"/>
    <s v="Paper"/>
    <s v="Southworth 25% Cotton Linen-Finish Paper &amp; Envelopes"/>
    <n v="36.24"/>
    <n v="5"/>
    <n v="0.2"/>
    <n v="11.324999999999999"/>
    <n v="320"/>
    <n v="28.992000000000004"/>
    <n v="198.27199999999999"/>
  </r>
  <r>
    <n v="360"/>
    <s v="CA-2017-155698"/>
    <s v="3/8/2017"/>
    <x v="144"/>
    <s v="3/11/2017"/>
    <s v="First Class"/>
    <s v="VB-21745"/>
    <s v="Victoria Brennan"/>
    <s v="Corporate"/>
    <s v="United States"/>
    <s v="Columbus"/>
    <s v="Georgia"/>
    <n v="31907"/>
    <x v="0"/>
    <s v="OFF-AP-10001124"/>
    <x v="1"/>
    <s v="Appliances"/>
    <s v="Belkin 8 Outlet SurgeMaster II Gold Surge Protector with Phone Protection"/>
    <n v="647.84"/>
    <n v="8"/>
    <n v="0"/>
    <n v="168.4384"/>
    <n v="384.61538461538464"/>
    <n v="647.84"/>
    <n v="209.88"/>
  </r>
  <r>
    <n v="362"/>
    <s v="CA-2017-144904"/>
    <s v="9/25/2017"/>
    <x v="145"/>
    <s v="10/1/2017"/>
    <s v="Standard Class"/>
    <s v="KW-16435"/>
    <s v="Katrina Willman"/>
    <s v="Consumer"/>
    <s v="United States"/>
    <s v="New York City"/>
    <s v="New York"/>
    <n v="10009"/>
    <x v="3"/>
    <s v="OFF-LA-10001158"/>
    <x v="1"/>
    <s v="Labels"/>
    <s v="Avery Address/Shipping Labels for Typewriters, 4&quot; x 2&quot;"/>
    <n v="20.7"/>
    <n v="2"/>
    <n v="0"/>
    <n v="9.9359999999999999"/>
    <n v="208.33333333333334"/>
    <n v="20.7"/>
    <n v="10.368"/>
  </r>
  <r>
    <n v="366"/>
    <s v="CA-2014-123344"/>
    <s v="9/24/2014"/>
    <x v="146"/>
    <s v="9/29/2014"/>
    <s v="Standard Class"/>
    <s v="JD-16060"/>
    <s v="Julia Dunbar"/>
    <s v="Consumer"/>
    <s v="United States"/>
    <s v="San Francisco"/>
    <s v="California"/>
    <n v="94109"/>
    <x v="1"/>
    <s v="OFF-ST-10001713"/>
    <x v="1"/>
    <s v="Storage"/>
    <s v="Gould Plastics 9-Pocket Panel Bin, 18-3/8w x 5-1/4d x 20-1/2h, Black"/>
    <n v="211.96"/>
    <n v="4"/>
    <n v="0"/>
    <n v="8.4784000000000006"/>
    <n v="2500"/>
    <n v="211.96"/>
    <n v="55.48"/>
  </r>
  <r>
    <n v="367"/>
    <s v="CA-2016-155516"/>
    <s v="10/21/2016"/>
    <x v="147"/>
    <s v="10/21/2016"/>
    <s v="Same Day"/>
    <s v="MK-17905"/>
    <s v="Michael Kennedy"/>
    <s v="Corporate"/>
    <s v="United States"/>
    <s v="Manchester"/>
    <s v="Connecticut"/>
    <n v="6040"/>
    <x v="3"/>
    <s v="OFF-BI-10002412"/>
    <x v="1"/>
    <s v="Binders"/>
    <s v="Wilson Jones Snap Scratch Pad Binder Tool for Ring Binders"/>
    <n v="23.2"/>
    <n v="4"/>
    <n v="0"/>
    <n v="10.44"/>
    <n v="222.22222222222223"/>
    <n v="23.2"/>
    <n v="281.33999999999997"/>
  </r>
  <r>
    <n v="371"/>
    <s v="CA-2017-104745"/>
    <s v="5/29/2017"/>
    <x v="148"/>
    <s v="6/4/2017"/>
    <s v="Standard Class"/>
    <s v="GT-14755"/>
    <s v="Guy Thornton"/>
    <s v="Consumer"/>
    <s v="United States"/>
    <s v="Harlingen"/>
    <s v="Texas"/>
    <n v="78550"/>
    <x v="2"/>
    <s v="OFF-PA-10002036"/>
    <x v="1"/>
    <s v="Paper"/>
    <s v="Xerox 1930"/>
    <n v="25.92"/>
    <n v="5"/>
    <n v="0.2"/>
    <n v="9.3960000000000008"/>
    <n v="275.86206896551721"/>
    <n v="20.736000000000004"/>
    <n v="9.94"/>
  </r>
  <r>
    <n v="373"/>
    <s v="US-2014-119137"/>
    <s v="7/23/2014"/>
    <x v="149"/>
    <s v="7/27/2014"/>
    <s v="Standard Class"/>
    <s v="AG-10900"/>
    <s v="Arthur Gainer"/>
    <s v="Consumer"/>
    <s v="United States"/>
    <s v="Tucson"/>
    <s v="Arizona"/>
    <n v="85705"/>
    <x v="1"/>
    <s v="OFF-BI-10001982"/>
    <x v="1"/>
    <s v="Binders"/>
    <s v="Wilson Jones Custom Binder Spines &amp; Labels"/>
    <n v="8.16"/>
    <n v="5"/>
    <n v="0.7"/>
    <n v="-5.7119999999999997"/>
    <n v="-142.85714285714286"/>
    <n v="2.4480000000000004"/>
    <n v="59.808"/>
  </r>
  <r>
    <n v="377"/>
    <s v="US-2016-134656"/>
    <s v="9/28/2016"/>
    <x v="150"/>
    <s v="10/1/2016"/>
    <s v="First Class"/>
    <s v="MM-18280"/>
    <s v="Muhammed MacIntyre"/>
    <s v="Corporate"/>
    <s v="United States"/>
    <s v="Quincy"/>
    <s v="Illinois"/>
    <n v="62301"/>
    <x v="2"/>
    <s v="OFF-PA-10003039"/>
    <x v="1"/>
    <s v="Paper"/>
    <s v="Xerox 1960"/>
    <n v="99.135999999999996"/>
    <n v="4"/>
    <n v="0.2"/>
    <n v="30.98"/>
    <n v="320"/>
    <n v="79.308800000000005"/>
    <n v="1652.94"/>
  </r>
  <r>
    <n v="378"/>
    <s v="US-2017-134481"/>
    <s v="8/27/2017"/>
    <x v="151"/>
    <s v="9/1/2017"/>
    <s v="Standard Class"/>
    <s v="AR-10405"/>
    <s v="Allen Rosenblatt"/>
    <s v="Corporate"/>
    <s v="United States"/>
    <s v="Franklin"/>
    <s v="Massachusetts"/>
    <n v="2038"/>
    <x v="3"/>
    <s v="FUR-TA-10004915"/>
    <x v="0"/>
    <s v="Tables"/>
    <s v="Office Impressions End Table, 20-1/2&quot;H x 24&quot;W x 20&quot;D"/>
    <n v="1488.424"/>
    <n v="7"/>
    <n v="0.3"/>
    <n v="-297.6848"/>
    <n v="-500"/>
    <n v="1041.8968"/>
    <n v="45.584000000000003"/>
  </r>
  <r>
    <n v="379"/>
    <s v="CA-2015-130792"/>
    <s v="4/28/2015"/>
    <x v="152"/>
    <s v="5/5/2015"/>
    <s v="Standard Class"/>
    <s v="RA-19915"/>
    <s v="Russell Applegate"/>
    <s v="Consumer"/>
    <s v="United States"/>
    <s v="Houston"/>
    <s v="Texas"/>
    <n v="77095"/>
    <x v="2"/>
    <s v="OFF-AP-10000696"/>
    <x v="1"/>
    <s v="Appliances"/>
    <s v="Holmes Odor Grabber"/>
    <n v="8.6519999999999992"/>
    <n v="3"/>
    <n v="0.8"/>
    <n v="-20.3322"/>
    <n v="-42.553191489361694"/>
    <n v="1.7303999999999995"/>
    <n v="182.72"/>
  </r>
  <r>
    <n v="382"/>
    <s v="CA-2016-134775"/>
    <s v="10/28/2016"/>
    <x v="99"/>
    <s v="10/29/2016"/>
    <s v="First Class"/>
    <s v="AS-10285"/>
    <s v="Alejandro Savely"/>
    <s v="Corporate"/>
    <s v="United States"/>
    <s v="San Francisco"/>
    <s v="California"/>
    <n v="94109"/>
    <x v="1"/>
    <s v="OFF-PA-10004734"/>
    <x v="1"/>
    <s v="Paper"/>
    <s v="Southworth Structures Collection"/>
    <n v="50.96"/>
    <n v="7"/>
    <n v="0"/>
    <n v="25.48"/>
    <n v="200"/>
    <n v="50.96"/>
    <n v="49.98"/>
  </r>
  <r>
    <n v="384"/>
    <s v="CA-2015-125395"/>
    <s v="6/26/2015"/>
    <x v="153"/>
    <s v="6/29/2015"/>
    <s v="Second Class"/>
    <s v="LA-16780"/>
    <s v="Laura Armstrong"/>
    <s v="Corporate"/>
    <s v="United States"/>
    <s v="Taylor"/>
    <s v="Michigan"/>
    <n v="48180"/>
    <x v="2"/>
    <s v="TEC-AC-10004708"/>
    <x v="2"/>
    <s v="Accessories"/>
    <s v="Sony 32GB Class 10 Micro SDHC R40 Memory Card"/>
    <n v="41.9"/>
    <n v="2"/>
    <n v="0"/>
    <n v="8.7989999999999995"/>
    <n v="476.1904761904762"/>
    <n v="41.9"/>
    <n v="51.52"/>
  </r>
  <r>
    <n v="385"/>
    <s v="US-2015-168935"/>
    <s v="11/27/2015"/>
    <x v="154"/>
    <s v="12/2/2015"/>
    <s v="Standard Class"/>
    <s v="DO-13435"/>
    <s v="Denny Ordway"/>
    <s v="Consumer"/>
    <s v="United States"/>
    <s v="Pembroke Pines"/>
    <s v="Florida"/>
    <n v="33024"/>
    <x v="0"/>
    <s v="FUR-TA-10000617"/>
    <x v="0"/>
    <s v="Tables"/>
    <s v="Hon Practical Foundations 30 x 60 Training Table, Light Gray/Charcoal"/>
    <n v="375.45749999999998"/>
    <n v="3"/>
    <n v="0.45"/>
    <n v="-157.0095"/>
    <n v="-239.13043478260869"/>
    <n v="206.50162500000002"/>
    <n v="11.992000000000001"/>
  </r>
  <r>
    <n v="387"/>
    <s v="CA-2015-122756"/>
    <s v="12/3/2015"/>
    <x v="155"/>
    <s v="12/7/2015"/>
    <s v="Standard Class"/>
    <s v="DK-13225"/>
    <s v="Dean Katz"/>
    <s v="Corporate"/>
    <s v="United States"/>
    <s v="Philadelphia"/>
    <s v="Pennsylvania"/>
    <n v="19140"/>
    <x v="3"/>
    <s v="TEC-MA-10001681"/>
    <x v="2"/>
    <s v="Machines"/>
    <s v="Lexmark MarkNet N8150 Wireless Print Server"/>
    <n v="482.34"/>
    <n v="4"/>
    <n v="0.7"/>
    <n v="-337.63799999999998"/>
    <n v="-142.85714285714286"/>
    <n v="144.70200000000003"/>
    <n v="1199.9760000000001"/>
  </r>
  <r>
    <n v="389"/>
    <s v="CA-2014-115973"/>
    <s v="11/24/2014"/>
    <x v="156"/>
    <s v="11/26/2014"/>
    <s v="First Class"/>
    <s v="NG-18430"/>
    <s v="Nathan Gelder"/>
    <s v="Consumer"/>
    <s v="United States"/>
    <s v="Cincinnati"/>
    <s v="Ohio"/>
    <n v="45231"/>
    <x v="3"/>
    <s v="OFF-AR-10004757"/>
    <x v="1"/>
    <s v="Art"/>
    <s v="Crayola Colored Pencils"/>
    <n v="2.6240000000000001"/>
    <n v="1"/>
    <n v="0.2"/>
    <n v="0.4264"/>
    <n v="615.38461538461547"/>
    <n v="2.0992000000000002"/>
    <n v="383.43799999999999"/>
  </r>
  <r>
    <n v="390"/>
    <s v="CA-2017-101798"/>
    <s v="12/11/2017"/>
    <x v="157"/>
    <s v="12/15/2017"/>
    <s v="Standard Class"/>
    <s v="MV-18190"/>
    <s v="Mike Vittorini"/>
    <s v="Consumer"/>
    <s v="United States"/>
    <s v="New York City"/>
    <s v="New York"/>
    <n v="10009"/>
    <x v="3"/>
    <s v="OFF-BI-10000050"/>
    <x v="1"/>
    <s v="Binders"/>
    <s v="Angle-D Binders with Locking Rings, Label Holders"/>
    <n v="23.36"/>
    <n v="4"/>
    <n v="0.2"/>
    <n v="7.8840000000000003"/>
    <n v="296.2962962962963"/>
    <n v="18.687999999999999"/>
    <n v="13.128"/>
  </r>
  <r>
    <n v="392"/>
    <s v="US-2014-135972"/>
    <s v="9/21/2014"/>
    <x v="158"/>
    <s v="9/23/2014"/>
    <s v="Second Class"/>
    <s v="JG-15115"/>
    <s v="Jack Garza"/>
    <s v="Consumer"/>
    <s v="United States"/>
    <s v="Des Moines"/>
    <s v="Washington"/>
    <n v="98198"/>
    <x v="1"/>
    <s v="TEC-PH-10003012"/>
    <x v="2"/>
    <s v="Phones"/>
    <s v="Nortel Meridian M3904 Professional Digital phone"/>
    <n v="246.38399999999999"/>
    <n v="2"/>
    <n v="0.2"/>
    <n v="27.7182"/>
    <n v="888.88888888888891"/>
    <n v="197.10720000000001"/>
    <n v="58.32"/>
  </r>
  <r>
    <n v="394"/>
    <s v="US-2014-134971"/>
    <s v="6/7/2014"/>
    <x v="159"/>
    <s v="6/10/2014"/>
    <s v="Second Class"/>
    <s v="BP-11095"/>
    <s v="Bart Pistole"/>
    <s v="Corporate"/>
    <s v="United States"/>
    <s v="Peoria"/>
    <s v="Illinois"/>
    <n v="61604"/>
    <x v="2"/>
    <s v="OFF-BI-10003982"/>
    <x v="1"/>
    <s v="Binders"/>
    <s v="Wilson Jones Century Plastic Molded Ring Binders"/>
    <n v="12.462"/>
    <n v="3"/>
    <n v="0.8"/>
    <n v="-20.5623"/>
    <n v="-60.606060606060609"/>
    <n v="2.4923999999999995"/>
    <n v="107.982"/>
  </r>
  <r>
    <n v="395"/>
    <s v="CA-2017-102946"/>
    <s v="6/30/2017"/>
    <x v="160"/>
    <s v="7/5/2017"/>
    <s v="Standard Class"/>
    <s v="VP-21730"/>
    <s v="Victor Preis"/>
    <s v="Home Office"/>
    <s v="United States"/>
    <s v="Las Vegas"/>
    <s v="Nevada"/>
    <n v="89115"/>
    <x v="1"/>
    <s v="OFF-BI-10004492"/>
    <x v="1"/>
    <s v="Binders"/>
    <s v="Tuf-Vin Binders"/>
    <n v="75.792000000000002"/>
    <n v="3"/>
    <n v="0.2"/>
    <n v="25.579799999999999"/>
    <n v="296.2962962962963"/>
    <n v="60.633600000000001"/>
    <n v="310.88"/>
  </r>
  <r>
    <n v="396"/>
    <s v="CA-2017-165603"/>
    <s v="10/17/2017"/>
    <x v="161"/>
    <s v="10/19/2017"/>
    <s v="Second Class"/>
    <s v="SS-20140"/>
    <s v="Saphhira Shifley"/>
    <s v="Corporate"/>
    <s v="United States"/>
    <s v="Warwick"/>
    <s v="Rhode Island"/>
    <n v="2886"/>
    <x v="3"/>
    <s v="OFF-ST-10000798"/>
    <x v="1"/>
    <s v="Storage"/>
    <s v="2300 Heavy-Duty Transfer File Systems by Perma"/>
    <n v="49.96"/>
    <n v="2"/>
    <n v="0"/>
    <n v="9.4923999999999999"/>
    <n v="526.31578947368428"/>
    <n v="49.96"/>
    <n v="18.28"/>
  </r>
  <r>
    <n v="398"/>
    <s v="CA-2015-122259"/>
    <s v="10/31/2015"/>
    <x v="89"/>
    <s v="11/4/2015"/>
    <s v="Standard Class"/>
    <s v="HP-14815"/>
    <s v="Harold Pawlan"/>
    <s v="Home Office"/>
    <s v="United States"/>
    <s v="Jackson"/>
    <s v="Michigan"/>
    <n v="49201"/>
    <x v="2"/>
    <s v="OFF-SU-10002573"/>
    <x v="1"/>
    <s v="Supplies"/>
    <s v="Acme 10&quot; Easy Grip Assistive Scissors"/>
    <n v="70.12"/>
    <n v="4"/>
    <n v="0"/>
    <n v="21.036000000000001"/>
    <n v="333.33333333333337"/>
    <n v="70.12"/>
    <n v="544.00800000000004"/>
  </r>
  <r>
    <n v="399"/>
    <s v="CA-2016-108987"/>
    <s v="9/8/2016"/>
    <x v="162"/>
    <s v="9/10/2016"/>
    <s v="Second Class"/>
    <s v="AG-10675"/>
    <s v="Anna Gayman"/>
    <s v="Consumer"/>
    <s v="United States"/>
    <s v="Houston"/>
    <s v="Texas"/>
    <n v="77036"/>
    <x v="2"/>
    <s v="OFF-ST-10001580"/>
    <x v="1"/>
    <s v="Storage"/>
    <s v="Super Decoflex Portable Personal File"/>
    <n v="35.951999999999998"/>
    <n v="3"/>
    <n v="0.2"/>
    <n v="3.5952000000000002"/>
    <n v="999.99999999999977"/>
    <n v="28.761600000000001"/>
    <n v="186.69"/>
  </r>
  <r>
    <n v="403"/>
    <s v="CA-2014-113166"/>
    <s v="12/24/2014"/>
    <x v="163"/>
    <s v="12/26/2014"/>
    <s v="First Class"/>
    <s v="LF-17185"/>
    <s v="Luke Foster"/>
    <s v="Consumer"/>
    <s v="United States"/>
    <s v="Miami"/>
    <s v="Florida"/>
    <n v="33180"/>
    <x v="0"/>
    <s v="OFF-PA-10001947"/>
    <x v="1"/>
    <s v="Paper"/>
    <s v="Xerox 1974"/>
    <n v="9.5679999999999996"/>
    <n v="2"/>
    <n v="0.2"/>
    <n v="3.4683999999999999"/>
    <n v="275.86206896551721"/>
    <n v="7.6543999999999999"/>
    <n v="348.928"/>
  </r>
  <r>
    <n v="404"/>
    <s v="CA-2014-155208"/>
    <s v="4/16/2014"/>
    <x v="164"/>
    <s v="4/20/2014"/>
    <s v="Standard Class"/>
    <s v="SP-20650"/>
    <s v="Stephanie Phelps"/>
    <s v="Corporate"/>
    <s v="United States"/>
    <s v="Wilmington"/>
    <s v="North Carolina"/>
    <n v="28403"/>
    <x v="0"/>
    <s v="OFF-AR-10003478"/>
    <x v="1"/>
    <s v="Art"/>
    <s v="Avery Hi-Liter EverBold Pen Style Fluorescent Highlighters, 4/Pack"/>
    <n v="39.072000000000003"/>
    <n v="6"/>
    <n v="0.2"/>
    <n v="9.7680000000000007"/>
    <n v="400"/>
    <n v="31.257600000000004"/>
    <n v="1363.96"/>
  </r>
  <r>
    <n v="405"/>
    <s v="CA-2017-117933"/>
    <s v="12/24/2017"/>
    <x v="165"/>
    <s v="12/29/2017"/>
    <s v="Standard Class"/>
    <s v="RF-19840"/>
    <s v="Roy Französisch"/>
    <s v="Consumer"/>
    <s v="United States"/>
    <s v="New York City"/>
    <s v="New York"/>
    <n v="10024"/>
    <x v="3"/>
    <s v="OFF-AP-10004249"/>
    <x v="1"/>
    <s v="Appliances"/>
    <s v="Staple holder"/>
    <n v="35.909999999999997"/>
    <n v="3"/>
    <n v="0"/>
    <n v="9.6957000000000004"/>
    <n v="370.37037037037032"/>
    <n v="35.909999999999997"/>
    <n v="20.16"/>
  </r>
  <r>
    <n v="406"/>
    <s v="CA-2017-117457"/>
    <s v="12/8/2017"/>
    <x v="166"/>
    <s v="12/12/2017"/>
    <s v="Standard Class"/>
    <s v="KH-16510"/>
    <s v="Keith Herrera"/>
    <s v="Consumer"/>
    <s v="United States"/>
    <s v="San Francisco"/>
    <s v="California"/>
    <n v="94110"/>
    <x v="1"/>
    <s v="TEC-AC-10000158"/>
    <x v="2"/>
    <s v="Accessories"/>
    <s v="Sony 64GB Class 10 Micro SDHC R40 Memory Card"/>
    <n v="179.95"/>
    <n v="5"/>
    <n v="0"/>
    <n v="37.789499999999997"/>
    <n v="476.1904761904762"/>
    <n v="179.95"/>
    <n v="283.92"/>
  </r>
  <r>
    <n v="415"/>
    <s v="CA-2017-142636"/>
    <s v="11/3/2017"/>
    <x v="132"/>
    <s v="11/7/2017"/>
    <s v="Standard Class"/>
    <s v="KC-16675"/>
    <s v="Kimberly Carter"/>
    <s v="Corporate"/>
    <s v="United States"/>
    <s v="Seattle"/>
    <s v="Washington"/>
    <n v="98105"/>
    <x v="1"/>
    <s v="OFF-PA-10000157"/>
    <x v="1"/>
    <s v="Paper"/>
    <s v="Xerox 191"/>
    <n v="139.86000000000001"/>
    <n v="7"/>
    <n v="0"/>
    <n v="65.734200000000001"/>
    <n v="212.7659574468085"/>
    <n v="139.86000000000001"/>
    <n v="355.32"/>
  </r>
  <r>
    <n v="417"/>
    <s v="CA-2017-122105"/>
    <s v="6/24/2017"/>
    <x v="92"/>
    <s v="6/28/2017"/>
    <s v="Standard Class"/>
    <s v="CJ-12010"/>
    <s v="Caroline Jumper"/>
    <s v="Consumer"/>
    <s v="United States"/>
    <s v="Huntington Beach"/>
    <s v="California"/>
    <n v="92646"/>
    <x v="1"/>
    <s v="OFF-AR-10004344"/>
    <x v="1"/>
    <s v="Art"/>
    <s v="Bulldog Vacuum Base Pencil Sharpener"/>
    <n v="95.92"/>
    <n v="8"/>
    <n v="0"/>
    <n v="25.898399999999999"/>
    <n v="370.37037037037044"/>
    <n v="95.92"/>
    <n v="18.28"/>
  </r>
  <r>
    <n v="418"/>
    <s v="CA-2016-148796"/>
    <s v="4/14/2016"/>
    <x v="167"/>
    <s v="4/18/2016"/>
    <s v="Standard Class"/>
    <s v="PB-19150"/>
    <s v="Philip Brown"/>
    <s v="Consumer"/>
    <s v="United States"/>
    <s v="Los Angeles"/>
    <s v="California"/>
    <n v="90004"/>
    <x v="1"/>
    <s v="FUR-CH-10004886"/>
    <x v="0"/>
    <s v="Chairs"/>
    <s v="Bevis Steel Folding Chairs"/>
    <n v="383.8"/>
    <n v="5"/>
    <n v="0.2"/>
    <n v="38.380000000000003"/>
    <n v="1000"/>
    <n v="307.04000000000002"/>
    <n v="28.4"/>
  </r>
  <r>
    <n v="419"/>
    <s v="CA-2017-154816"/>
    <s v="11/6/2017"/>
    <x v="44"/>
    <s v="11/10/2017"/>
    <s v="Standard Class"/>
    <s v="VB-21745"/>
    <s v="Victoria Brennan"/>
    <s v="Corporate"/>
    <s v="United States"/>
    <s v="Richmond"/>
    <s v="Kentucky"/>
    <n v="40475"/>
    <x v="0"/>
    <s v="OFF-PA-10003845"/>
    <x v="1"/>
    <s v="Paper"/>
    <s v="Xerox 1987"/>
    <n v="5.78"/>
    <n v="1"/>
    <n v="0"/>
    <n v="2.8321999999999998"/>
    <n v="204.08163265306123"/>
    <n v="5.78"/>
    <n v="18.28"/>
  </r>
  <r>
    <n v="420"/>
    <s v="CA-2017-110478"/>
    <s v="3/4/2017"/>
    <x v="168"/>
    <s v="3/9/2017"/>
    <s v="Standard Class"/>
    <s v="SP-20860"/>
    <s v="Sung Pak"/>
    <s v="Corporate"/>
    <s v="United States"/>
    <s v="Los Angeles"/>
    <s v="California"/>
    <n v="90045"/>
    <x v="1"/>
    <s v="OFF-AR-10001573"/>
    <x v="1"/>
    <s v="Art"/>
    <s v="American Pencil"/>
    <n v="9.32"/>
    <n v="4"/>
    <n v="0"/>
    <n v="2.7027999999999999"/>
    <n v="344.82758620689657"/>
    <n v="9.32"/>
    <n v="5.3440000000000003"/>
  </r>
  <r>
    <n v="422"/>
    <s v="CA-2014-142048"/>
    <s v="6/22/2014"/>
    <x v="169"/>
    <s v="6/25/2014"/>
    <s v="First Class"/>
    <s v="JE-15745"/>
    <s v="Joel Eaton"/>
    <s v="Consumer"/>
    <s v="United States"/>
    <s v="Louisville"/>
    <s v="Colorado"/>
    <n v="80027"/>
    <x v="1"/>
    <s v="TEC-AC-10004114"/>
    <x v="2"/>
    <s v="Accessories"/>
    <s v="KeyTronic 6101 Series - Keyboard - Black"/>
    <n v="196.75200000000001"/>
    <n v="6"/>
    <n v="0.2"/>
    <n v="56.566200000000002"/>
    <n v="347.82608695652175"/>
    <n v="157.40160000000003"/>
    <n v="239.97"/>
  </r>
  <r>
    <n v="423"/>
    <s v="CA-2017-125388"/>
    <s v="10/19/2017"/>
    <x v="15"/>
    <s v="10/23/2017"/>
    <s v="Standard Class"/>
    <s v="MP-17965"/>
    <s v="Michael Paige"/>
    <s v="Corporate"/>
    <s v="United States"/>
    <s v="Lawrence"/>
    <s v="Massachusetts"/>
    <n v="1841"/>
    <x v="3"/>
    <s v="FUR-FU-10004712"/>
    <x v="0"/>
    <s v="Furnishings"/>
    <s v="Westinghouse Mesh Shade Clip-On Gooseneck Lamp, Black"/>
    <n v="56.56"/>
    <n v="4"/>
    <n v="0"/>
    <n v="14.7056"/>
    <n v="384.61538461538464"/>
    <n v="56.56"/>
    <n v="35"/>
  </r>
  <r>
    <n v="425"/>
    <s v="CA-2017-155705"/>
    <s v="8/21/2017"/>
    <x v="170"/>
    <s v="8/23/2017"/>
    <s v="Second Class"/>
    <s v="NF-18385"/>
    <s v="Natalie Fritzler"/>
    <s v="Consumer"/>
    <s v="United States"/>
    <s v="Jackson"/>
    <s v="Mississippi"/>
    <n v="39212"/>
    <x v="0"/>
    <s v="FUR-CH-10000015"/>
    <x v="0"/>
    <s v="Chairs"/>
    <s v="Hon Multipurpose Stacking Arm Chairs"/>
    <n v="866.4"/>
    <n v="4"/>
    <n v="0"/>
    <n v="225.26400000000001"/>
    <n v="384.61538461538458"/>
    <n v="866.4"/>
    <n v="35.216000000000001"/>
  </r>
  <r>
    <n v="426"/>
    <s v="CA-2017-149160"/>
    <s v="11/23/2017"/>
    <x v="51"/>
    <s v="11/26/2017"/>
    <s v="Second Class"/>
    <s v="JM-15265"/>
    <s v="Janet Molinari"/>
    <s v="Corporate"/>
    <s v="United States"/>
    <s v="Canton"/>
    <s v="Michigan"/>
    <n v="48187"/>
    <x v="2"/>
    <s v="FUR-FU-10003347"/>
    <x v="0"/>
    <s v="Furnishings"/>
    <s v="Coloredge Poster Frame"/>
    <n v="28.4"/>
    <n v="2"/>
    <n v="0"/>
    <n v="11.076000000000001"/>
    <n v="256.41025641025641"/>
    <n v="28.4"/>
    <n v="9.6639999999999997"/>
  </r>
  <r>
    <n v="428"/>
    <s v="CA-2014-101476"/>
    <s v="9/12/2014"/>
    <x v="171"/>
    <s v="9/13/2014"/>
    <s v="First Class"/>
    <s v="SD-20485"/>
    <s v="Shirley Daniels"/>
    <s v="Home Office"/>
    <s v="United States"/>
    <s v="New Rochelle"/>
    <s v="New York"/>
    <n v="10801"/>
    <x v="3"/>
    <s v="TEC-MA-10000029"/>
    <x v="2"/>
    <s v="Machines"/>
    <s v="Epson WorkForce WF-2530 All-in-One Printer, Copier Scanner"/>
    <n v="69.989999999999995"/>
    <n v="1"/>
    <n v="0"/>
    <n v="30.095700000000001"/>
    <n v="232.55813953488368"/>
    <n v="69.989999999999995"/>
    <n v="60.45"/>
  </r>
  <r>
    <n v="429"/>
    <s v="CA-2017-152275"/>
    <s v="10/1/2017"/>
    <x v="172"/>
    <s v="10/8/2017"/>
    <s v="Standard Class"/>
    <s v="KH-16630"/>
    <s v="Ken Heidel"/>
    <s v="Corporate"/>
    <s v="United States"/>
    <s v="San Antonio"/>
    <s v="Texas"/>
    <n v="78207"/>
    <x v="2"/>
    <s v="OFF-AR-10000369"/>
    <x v="1"/>
    <s v="Art"/>
    <s v="Design Ebony Sketching Pencil"/>
    <n v="6.6719999999999997"/>
    <n v="6"/>
    <n v="0.2"/>
    <n v="0.50039999999999996"/>
    <n v="1333.3333333333335"/>
    <n v="5.3376000000000001"/>
    <n v="83.72"/>
  </r>
  <r>
    <n v="430"/>
    <s v="US-2016-123750"/>
    <s v="4/15/2016"/>
    <x v="173"/>
    <s v="4/21/2016"/>
    <s v="Standard Class"/>
    <s v="RB-19795"/>
    <s v="Ross Baird"/>
    <s v="Home Office"/>
    <s v="United States"/>
    <s v="Gastonia"/>
    <s v="North Carolina"/>
    <n v="28052"/>
    <x v="0"/>
    <s v="OFF-BI-10004584"/>
    <x v="1"/>
    <s v="Binders"/>
    <s v="GBC ProClick 150 Presentation Binding System"/>
    <n v="189.58799999999999"/>
    <n v="2"/>
    <n v="0.7"/>
    <n v="-145.35079999999999"/>
    <n v="-130.43478260869566"/>
    <n v="56.876400000000004"/>
    <n v="115.36"/>
  </r>
  <r>
    <n v="434"/>
    <s v="CA-2016-127369"/>
    <s v="6/6/2016"/>
    <x v="112"/>
    <s v="6/7/2016"/>
    <s v="First Class"/>
    <s v="DB-13060"/>
    <s v="Dave Brooks"/>
    <s v="Consumer"/>
    <s v="United States"/>
    <s v="Lowell"/>
    <s v="Massachusetts"/>
    <n v="1852"/>
    <x v="3"/>
    <s v="OFF-ST-10003306"/>
    <x v="1"/>
    <s v="Storage"/>
    <s v="Letter Size Cart"/>
    <n v="714.3"/>
    <n v="5"/>
    <n v="0"/>
    <n v="207.14699999999999"/>
    <n v="344.82758620689651"/>
    <n v="714.3"/>
    <n v="185.88"/>
  </r>
  <r>
    <n v="435"/>
    <s v="US-2014-150574"/>
    <s v="12/19/2014"/>
    <x v="174"/>
    <s v="12/25/2014"/>
    <s v="Standard Class"/>
    <s v="MK-18160"/>
    <s v="Mike Kennedy"/>
    <s v="Consumer"/>
    <s v="United States"/>
    <s v="Jacksonville"/>
    <s v="Florida"/>
    <n v="32216"/>
    <x v="0"/>
    <s v="OFF-BI-10000773"/>
    <x v="1"/>
    <s v="Binders"/>
    <s v="Insertable Tab Post Binder Dividers"/>
    <n v="4.8120000000000003"/>
    <n v="2"/>
    <n v="0.7"/>
    <n v="-3.6892"/>
    <n v="-130.43478260869566"/>
    <n v="1.4436000000000002"/>
    <n v="39.96"/>
  </r>
  <r>
    <n v="437"/>
    <s v="CA-2016-147375"/>
    <s v="6/12/2016"/>
    <x v="1"/>
    <s v="6/14/2016"/>
    <s v="Second Class"/>
    <s v="PO-19180"/>
    <s v="Philisse Overcash"/>
    <s v="Home Office"/>
    <s v="United States"/>
    <s v="Chicago"/>
    <s v="Illinois"/>
    <n v="60623"/>
    <x v="2"/>
    <s v="TEC-MA-10002937"/>
    <x v="2"/>
    <s v="Machines"/>
    <s v="Canon Color ImageCLASS MF8580Cdw Wireless Laser All-In-One Printer, Copier, Scanner"/>
    <n v="1007.979"/>
    <n v="3"/>
    <n v="0.3"/>
    <n v="43.199100000000001"/>
    <n v="2333.333333333333"/>
    <n v="705.58529999999996"/>
    <n v="7.36"/>
  </r>
  <r>
    <n v="439"/>
    <s v="CA-2017-130043"/>
    <s v="9/15/2017"/>
    <x v="175"/>
    <s v="9/19/2017"/>
    <s v="Standard Class"/>
    <s v="BB-11545"/>
    <s v="Brenda Bowman"/>
    <s v="Corporate"/>
    <s v="United States"/>
    <s v="Houston"/>
    <s v="Texas"/>
    <n v="77070"/>
    <x v="2"/>
    <s v="OFF-PA-10002230"/>
    <x v="1"/>
    <s v="Paper"/>
    <s v="Xerox 1897"/>
    <n v="31.872"/>
    <n v="8"/>
    <n v="0.2"/>
    <n v="11.553599999999999"/>
    <n v="275.86206896551727"/>
    <n v="25.497600000000002"/>
    <n v="2.89"/>
  </r>
  <r>
    <n v="440"/>
    <s v="CA-2017-157252"/>
    <s v="1/20/2017"/>
    <x v="176"/>
    <s v="1/23/2017"/>
    <s v="Second Class"/>
    <s v="CV-12805"/>
    <s v="Cynthia Voltz"/>
    <s v="Corporate"/>
    <s v="United States"/>
    <s v="New York City"/>
    <s v="New York"/>
    <n v="10024"/>
    <x v="3"/>
    <s v="FUR-CH-10003396"/>
    <x v="0"/>
    <s v="Chairs"/>
    <s v="Global Deluxe Steno Chair"/>
    <n v="207.846"/>
    <n v="3"/>
    <n v="0.1"/>
    <n v="2.3094000000000001"/>
    <n v="9000"/>
    <n v="187.06140000000002"/>
    <n v="44.91"/>
  </r>
  <r>
    <n v="441"/>
    <s v="CA-2016-115756"/>
    <s v="9/5/2016"/>
    <x v="64"/>
    <s v="9/7/2016"/>
    <s v="Second Class"/>
    <s v="PK-19075"/>
    <s v="Pete Kriz"/>
    <s v="Consumer"/>
    <s v="United States"/>
    <s v="Detroit"/>
    <s v="Michigan"/>
    <n v="48227"/>
    <x v="2"/>
    <s v="FUR-FU-10000246"/>
    <x v="0"/>
    <s v="Furnishings"/>
    <s v="Aluminum Document Frame"/>
    <n v="12.22"/>
    <n v="1"/>
    <n v="0"/>
    <n v="3.6659999999999999"/>
    <n v="333.33333333333337"/>
    <n v="12.22"/>
    <n v="34.44"/>
  </r>
  <r>
    <n v="447"/>
    <s v="CA-2017-154214"/>
    <s v="3/20/2017"/>
    <x v="177"/>
    <s v="3/25/2017"/>
    <s v="Second Class"/>
    <s v="TB-21595"/>
    <s v="Troy Blackwell"/>
    <s v="Consumer"/>
    <s v="United States"/>
    <s v="Columbus"/>
    <s v="Indiana"/>
    <n v="47201"/>
    <x v="2"/>
    <s v="FUR-FU-10000206"/>
    <x v="0"/>
    <s v="Furnishings"/>
    <s v="GE General Purpose, Extra Long Life, Showcase &amp; Floodlight Incandescent Bulbs"/>
    <n v="2.91"/>
    <n v="1"/>
    <n v="0"/>
    <n v="1.3676999999999999"/>
    <n v="212.76595744680856"/>
    <n v="2.91"/>
    <n v="192.16"/>
  </r>
  <r>
    <n v="448"/>
    <s v="CA-2016-166674"/>
    <s v="4/1/2016"/>
    <x v="178"/>
    <s v="4/3/2016"/>
    <s v="Second Class"/>
    <s v="RB-19360"/>
    <s v="Raymond Buch"/>
    <s v="Consumer"/>
    <s v="United States"/>
    <s v="Auburn"/>
    <s v="New York"/>
    <n v="13021"/>
    <x v="3"/>
    <s v="OFF-AR-10000588"/>
    <x v="1"/>
    <s v="Art"/>
    <s v="Newell 345"/>
    <n v="59.52"/>
    <n v="3"/>
    <n v="0"/>
    <n v="15.475199999999999"/>
    <n v="384.61538461538464"/>
    <n v="59.52"/>
    <n v="5.8920000000000003"/>
  </r>
  <r>
    <n v="454"/>
    <s v="CA-2017-147277"/>
    <s v="10/20/2017"/>
    <x v="179"/>
    <s v="10/24/2017"/>
    <s v="Standard Class"/>
    <s v="EB-13705"/>
    <s v="Ed Braxton"/>
    <s v="Corporate"/>
    <s v="United States"/>
    <s v="Akron"/>
    <s v="Ohio"/>
    <n v="44312"/>
    <x v="3"/>
    <s v="FUR-TA-10001539"/>
    <x v="0"/>
    <s v="Tables"/>
    <s v="Chromcraft Rectangular Conference Tables"/>
    <n v="284.36399999999998"/>
    <n v="2"/>
    <n v="0.4"/>
    <n v="-75.830399999999997"/>
    <n v="-375"/>
    <n v="170.61839999999998"/>
    <n v="30.84"/>
  </r>
  <r>
    <n v="456"/>
    <s v="CA-2016-100153"/>
    <s v="12/13/2016"/>
    <x v="180"/>
    <s v="12/17/2016"/>
    <s v="Standard Class"/>
    <s v="KH-16630"/>
    <s v="Ken Heidel"/>
    <s v="Corporate"/>
    <s v="United States"/>
    <s v="Norman"/>
    <s v="Oklahoma"/>
    <n v="73071"/>
    <x v="2"/>
    <s v="TEC-AC-10001772"/>
    <x v="2"/>
    <s v="Accessories"/>
    <s v="Memorex Mini Travel Drive 16 GB USB 2.0 Flash Drive"/>
    <n v="63.88"/>
    <n v="4"/>
    <n v="0"/>
    <n v="24.9132"/>
    <n v="256.41025641025641"/>
    <n v="63.88"/>
    <n v="31.4"/>
  </r>
  <r>
    <n v="457"/>
    <s v="US-2014-110674"/>
    <s v="2/12/2014"/>
    <x v="181"/>
    <s v="2/18/2014"/>
    <s v="Standard Class"/>
    <s v="SC-20095"/>
    <s v="Sanjit Chand"/>
    <s v="Consumer"/>
    <s v="United States"/>
    <s v="Concord"/>
    <s v="California"/>
    <n v="94521"/>
    <x v="1"/>
    <s v="FUR-CH-10000225"/>
    <x v="0"/>
    <s v="Chairs"/>
    <s v="Global Geo Office Task Chair, Gray"/>
    <n v="129.56800000000001"/>
    <n v="2"/>
    <n v="0.2"/>
    <n v="-24.294"/>
    <n v="-533.33333333333337"/>
    <n v="103.65440000000001"/>
    <n v="13.944000000000001"/>
  </r>
  <r>
    <n v="458"/>
    <s v="US-2016-157945"/>
    <s v="9/26/2016"/>
    <x v="182"/>
    <s v="10/1/2016"/>
    <s v="Standard Class"/>
    <s v="NF-18385"/>
    <s v="Natalie Fritzler"/>
    <s v="Consumer"/>
    <s v="United States"/>
    <s v="Decatur"/>
    <s v="Illinois"/>
    <n v="62521"/>
    <x v="2"/>
    <s v="FUR-CH-10002331"/>
    <x v="0"/>
    <s v="Chairs"/>
    <s v="Hon 4700 Series Mobuis Mid-Back Task Chairs with Adjustable Arms"/>
    <n v="747.55799999999999"/>
    <n v="3"/>
    <n v="0.3"/>
    <n v="-96.114599999999996"/>
    <n v="-777.77777777777771"/>
    <n v="523.29059999999993"/>
    <n v="37.659999999999997"/>
  </r>
  <r>
    <n v="460"/>
    <s v="CA-2015-109638"/>
    <s v="12/15/2015"/>
    <x v="83"/>
    <s v="12/22/2015"/>
    <s v="Standard Class"/>
    <s v="JH-15985"/>
    <s v="Joseph Holt"/>
    <s v="Consumer"/>
    <s v="United States"/>
    <s v="Seattle"/>
    <s v="Washington"/>
    <n v="98115"/>
    <x v="1"/>
    <s v="OFF-AP-10002472"/>
    <x v="1"/>
    <s v="Appliances"/>
    <s v="3M Office Air Cleaner"/>
    <n v="103.92"/>
    <n v="4"/>
    <n v="0"/>
    <n v="36.372"/>
    <n v="285.71428571428572"/>
    <n v="103.92"/>
    <n v="149.94999999999999"/>
  </r>
  <r>
    <n v="463"/>
    <s v="CA-2016-109869"/>
    <s v="4/22/2016"/>
    <x v="183"/>
    <s v="4/29/2016"/>
    <s v="Standard Class"/>
    <s v="TN-21040"/>
    <s v="Tanja Norvell"/>
    <s v="Home Office"/>
    <s v="United States"/>
    <s v="Phoenix"/>
    <s v="Arizona"/>
    <n v="85023"/>
    <x v="1"/>
    <s v="FUR-FU-10000023"/>
    <x v="0"/>
    <s v="Furnishings"/>
    <s v="Eldon Wave Desk Accessories"/>
    <n v="23.56"/>
    <n v="5"/>
    <n v="0.2"/>
    <n v="7.0679999999999996"/>
    <n v="333.33333333333337"/>
    <n v="18.847999999999999"/>
    <n v="155.82"/>
  </r>
  <r>
    <n v="468"/>
    <s v="US-2015-101399"/>
    <s v="1/17/2015"/>
    <x v="184"/>
    <s v="1/24/2015"/>
    <s v="Standard Class"/>
    <s v="JS-15940"/>
    <s v="Joni Sundaresam"/>
    <s v="Home Office"/>
    <s v="United States"/>
    <s v="Park Ridge"/>
    <s v="Illinois"/>
    <n v="60068"/>
    <x v="2"/>
    <s v="FUR-FU-10002918"/>
    <x v="0"/>
    <s v="Furnishings"/>
    <s v="Eldon ClusterMat Chair Mat with Cordless Antistatic Protection"/>
    <n v="254.744"/>
    <n v="7"/>
    <n v="0.6"/>
    <n v="-312.06139999999999"/>
    <n v="-81.632653061224488"/>
    <n v="101.89760000000001"/>
    <n v="103.6"/>
  </r>
  <r>
    <n v="469"/>
    <s v="CA-2017-154907"/>
    <s v="3/31/2017"/>
    <x v="185"/>
    <s v="4/4/2017"/>
    <s v="Standard Class"/>
    <s v="DS-13180"/>
    <s v="David Smith"/>
    <s v="Corporate"/>
    <s v="United States"/>
    <s v="Amarillo"/>
    <s v="Texas"/>
    <n v="79109"/>
    <x v="2"/>
    <s v="FUR-BO-10002824"/>
    <x v="0"/>
    <s v="Bookcases"/>
    <s v="Bush Mission Pointe Library"/>
    <n v="205.33279999999999"/>
    <n v="2"/>
    <n v="0.32"/>
    <n v="-36.235199999999999"/>
    <n v="-566.66666666666674"/>
    <n v="139.62630399999998"/>
    <n v="8.9039999999999999"/>
  </r>
  <r>
    <n v="470"/>
    <s v="US-2016-100419"/>
    <s v="12/16/2016"/>
    <x v="186"/>
    <s v="12/20/2016"/>
    <s v="Second Class"/>
    <s v="CC-12670"/>
    <s v="Craig Carreira"/>
    <s v="Consumer"/>
    <s v="United States"/>
    <s v="Chicago"/>
    <s v="Illinois"/>
    <n v="60610"/>
    <x v="2"/>
    <s v="OFF-BI-10002194"/>
    <x v="1"/>
    <s v="Binders"/>
    <s v="Cardinal Hold-It CD Pocket"/>
    <n v="4.7880000000000003"/>
    <n v="3"/>
    <n v="0.8"/>
    <n v="-7.9001999999999999"/>
    <n v="-60.606060606060609"/>
    <n v="0.95759999999999978"/>
    <n v="323.976"/>
  </r>
  <r>
    <n v="471"/>
    <s v="CA-2015-154144"/>
    <s v="12/20/2015"/>
    <x v="139"/>
    <s v="12/24/2015"/>
    <s v="Standard Class"/>
    <s v="MH-17785"/>
    <s v="Maya Herman"/>
    <s v="Corporate"/>
    <s v="United States"/>
    <s v="Lindenhurst"/>
    <s v="New York"/>
    <n v="11757"/>
    <x v="3"/>
    <s v="OFF-PA-10004071"/>
    <x v="1"/>
    <s v="Paper"/>
    <s v="Eaton Premium Continuous-Feed Paper, 25% Cotton, Letter Size, White, 1000 Shts/Box"/>
    <n v="55.48"/>
    <n v="1"/>
    <n v="0"/>
    <n v="26.630400000000002"/>
    <n v="208.33333333333331"/>
    <n v="55.48"/>
    <n v="323.13600000000002"/>
  </r>
  <r>
    <n v="472"/>
    <s v="CA-2014-144666"/>
    <s v="11/9/2014"/>
    <x v="187"/>
    <s v="11/11/2014"/>
    <s v="Second Class"/>
    <s v="JP-15520"/>
    <s v="Jeremy Pistek"/>
    <s v="Consumer"/>
    <s v="United States"/>
    <s v="San Francisco"/>
    <s v="California"/>
    <n v="94110"/>
    <x v="1"/>
    <s v="OFF-ST-10002743"/>
    <x v="1"/>
    <s v="Storage"/>
    <s v="SAFCO Boltless Steel Shelving"/>
    <n v="340.92"/>
    <n v="3"/>
    <n v="0"/>
    <n v="3.4091999999999998"/>
    <n v="10000.000000000002"/>
    <n v="340.92"/>
    <n v="22.2"/>
  </r>
  <r>
    <n v="478"/>
    <s v="CA-2016-103891"/>
    <s v="7/12/2016"/>
    <x v="188"/>
    <s v="7/19/2016"/>
    <s v="Standard Class"/>
    <s v="KH-16690"/>
    <s v="Kristen Hastings"/>
    <s v="Corporate"/>
    <s v="United States"/>
    <s v="Los Angeles"/>
    <s v="California"/>
    <n v="90008"/>
    <x v="1"/>
    <s v="TEC-PH-10000149"/>
    <x v="2"/>
    <s v="Phones"/>
    <s v="Cisco SPA525G2 IP Phone - Wireless"/>
    <n v="95.76"/>
    <n v="6"/>
    <n v="0.2"/>
    <n v="7.1820000000000004"/>
    <n v="1333.3333333333335"/>
    <n v="76.608000000000004"/>
    <n v="99.918000000000006"/>
  </r>
  <r>
    <n v="479"/>
    <s v="CA-2016-152632"/>
    <s v="10/27/2016"/>
    <x v="189"/>
    <s v="11/2/2016"/>
    <s v="Standard Class"/>
    <s v="JE-15475"/>
    <s v="Jeremy Ellison"/>
    <s v="Consumer"/>
    <s v="United States"/>
    <s v="Troy"/>
    <s v="New York"/>
    <n v="12180"/>
    <x v="3"/>
    <s v="FUR-FU-10002671"/>
    <x v="0"/>
    <s v="Furnishings"/>
    <s v="Electrix 20W Halogen Replacement Bulb for Zoom-In Desk Lamp"/>
    <n v="40.200000000000003"/>
    <n v="3"/>
    <n v="0"/>
    <n v="19.295999999999999"/>
    <n v="208.33333333333334"/>
    <n v="40.200000000000003"/>
    <n v="24.56"/>
  </r>
  <r>
    <n v="480"/>
    <s v="CA-2016-100790"/>
    <s v="6/26/2016"/>
    <x v="190"/>
    <s v="7/2/2016"/>
    <s v="Standard Class"/>
    <s v="JG-15805"/>
    <s v="John Grady"/>
    <s v="Corporate"/>
    <s v="United States"/>
    <s v="New York City"/>
    <s v="New York"/>
    <n v="10024"/>
    <x v="3"/>
    <s v="OFF-AR-10003045"/>
    <x v="1"/>
    <s v="Art"/>
    <s v="Prang Colored Pencils"/>
    <n v="14.7"/>
    <n v="5"/>
    <n v="0"/>
    <n v="6.6150000000000002"/>
    <n v="222.2222222222222"/>
    <n v="14.7"/>
    <n v="841.56799999999998"/>
  </r>
  <r>
    <n v="482"/>
    <s v="CA-2014-134677"/>
    <s v="10/6/2014"/>
    <x v="191"/>
    <s v="10/10/2014"/>
    <s v="Standard Class"/>
    <s v="XP-21865"/>
    <s v="Xylona Preis"/>
    <s v="Consumer"/>
    <s v="United States"/>
    <s v="San Diego"/>
    <s v="California"/>
    <n v="92024"/>
    <x v="1"/>
    <s v="TEC-AC-10001445"/>
    <x v="2"/>
    <s v="Accessories"/>
    <s v="Imation USB 2.0 Swivel Flash Drive USB flash drive - 4 GB - Pink"/>
    <n v="9.09"/>
    <n v="3"/>
    <n v="0"/>
    <n v="1.9089"/>
    <n v="476.1904761904762"/>
    <n v="9.09"/>
    <n v="46.2"/>
  </r>
  <r>
    <n v="483"/>
    <s v="CA-2014-127691"/>
    <s v="7/22/2014"/>
    <x v="192"/>
    <s v="7/27/2014"/>
    <s v="Standard Class"/>
    <s v="EM-14065"/>
    <s v="Erin Mull"/>
    <s v="Consumer"/>
    <s v="United States"/>
    <s v="New York City"/>
    <s v="New York"/>
    <n v="10024"/>
    <x v="3"/>
    <s v="OFF-AR-10002053"/>
    <x v="1"/>
    <s v="Art"/>
    <s v="Premium Writing Pencils, Soft, #2 by Central Association for the Blind"/>
    <n v="5.96"/>
    <n v="2"/>
    <n v="0"/>
    <n v="1.6688000000000001"/>
    <n v="357.14285714285711"/>
    <n v="5.96"/>
    <n v="12.192"/>
  </r>
  <r>
    <n v="485"/>
    <s v="CA-2017-140963"/>
    <s v="6/10/2017"/>
    <x v="193"/>
    <s v="6/13/2017"/>
    <s v="First Class"/>
    <s v="MT-18070"/>
    <s v="Michelle Tran"/>
    <s v="Home Office"/>
    <s v="United States"/>
    <s v="Los Angeles"/>
    <s v="California"/>
    <n v="90045"/>
    <x v="1"/>
    <s v="OFF-LA-10003923"/>
    <x v="1"/>
    <s v="Labels"/>
    <s v="Alphabetical Labels for Top Tab Filing"/>
    <n v="29.6"/>
    <n v="2"/>
    <n v="0"/>
    <n v="14.8"/>
    <n v="200"/>
    <n v="29.6"/>
    <n v="159.99"/>
  </r>
  <r>
    <n v="488"/>
    <s v="CA-2014-154627"/>
    <s v="10/29/2014"/>
    <x v="194"/>
    <s v="10/31/2014"/>
    <s v="First Class"/>
    <s v="SA-20830"/>
    <s v="Sue Ann Reed"/>
    <s v="Consumer"/>
    <s v="United States"/>
    <s v="Chicago"/>
    <s v="Illinois"/>
    <n v="60610"/>
    <x v="2"/>
    <s v="TEC-PH-10001363"/>
    <x v="2"/>
    <s v="Phones"/>
    <s v="Apple iPhone 5S"/>
    <n v="2735.9520000000002"/>
    <n v="6"/>
    <n v="0.2"/>
    <n v="341.99400000000003"/>
    <n v="800"/>
    <n v="2188.7616000000003"/>
    <n v="17.12"/>
  </r>
  <r>
    <n v="489"/>
    <s v="CA-2014-133753"/>
    <s v="6/9/2014"/>
    <x v="3"/>
    <s v="6/13/2014"/>
    <s v="Second Class"/>
    <s v="CW-11905"/>
    <s v="Carl Weiss"/>
    <s v="Home Office"/>
    <s v="United States"/>
    <s v="Huntsville"/>
    <s v="Texas"/>
    <n v="77340"/>
    <x v="2"/>
    <s v="TEC-PH-10000376"/>
    <x v="2"/>
    <s v="Phones"/>
    <s v="Square Credit Card Reader"/>
    <n v="7.992"/>
    <n v="1"/>
    <n v="0.2"/>
    <n v="0.59940000000000004"/>
    <n v="1333.3333333333333"/>
    <n v="6.3936000000000002"/>
    <n v="32.4"/>
  </r>
  <r>
    <n v="492"/>
    <s v="CA-2014-113362"/>
    <s v="9/14/2014"/>
    <x v="80"/>
    <s v="9/19/2014"/>
    <s v="Standard Class"/>
    <s v="AJ-10960"/>
    <s v="Astrea Jones"/>
    <s v="Consumer"/>
    <s v="United States"/>
    <s v="Rochester"/>
    <s v="New York"/>
    <n v="14609"/>
    <x v="3"/>
    <s v="OFF-ST-10001809"/>
    <x v="1"/>
    <s v="Storage"/>
    <s v="Fellowes Officeware Wire Shelving"/>
    <n v="449.15"/>
    <n v="5"/>
    <n v="0"/>
    <n v="8.9830000000000005"/>
    <n v="4999.9999999999991"/>
    <n v="449.15"/>
    <n v="516.48800000000006"/>
  </r>
  <r>
    <n v="494"/>
    <s v="CA-2016-169166"/>
    <s v="5/9/2016"/>
    <x v="195"/>
    <s v="5/14/2016"/>
    <s v="Standard Class"/>
    <s v="SS-20590"/>
    <s v="Sonia Sunley"/>
    <s v="Consumer"/>
    <s v="United States"/>
    <s v="Seattle"/>
    <s v="Washington"/>
    <n v="98115"/>
    <x v="1"/>
    <s v="TEC-AC-10000991"/>
    <x v="2"/>
    <s v="Accessories"/>
    <s v="Sony Micro Vault Click 8 GB USB 2.0 Flash Drive"/>
    <n v="93.98"/>
    <n v="2"/>
    <n v="0"/>
    <n v="13.1572"/>
    <n v="714.28571428571433"/>
    <n v="93.98"/>
    <n v="27.167999999999999"/>
  </r>
  <r>
    <n v="495"/>
    <s v="US-2016-120929"/>
    <s v="3/18/2016"/>
    <x v="196"/>
    <s v="3/21/2016"/>
    <s v="Second Class"/>
    <s v="RO-19780"/>
    <s v="Rose O'Brian"/>
    <s v="Consumer"/>
    <s v="United States"/>
    <s v="Memphis"/>
    <s v="Tennessee"/>
    <n v="38109"/>
    <x v="0"/>
    <s v="FUR-TA-10001857"/>
    <x v="0"/>
    <s v="Tables"/>
    <s v="Balt Solid Wood Rectangular Table"/>
    <n v="189.88200000000001"/>
    <n v="3"/>
    <n v="0.4"/>
    <n v="-94.941000000000003"/>
    <n v="-200"/>
    <n v="113.92919999999999"/>
    <n v="29.591999999999999"/>
  </r>
  <r>
    <n v="496"/>
    <s v="CA-2015-134782"/>
    <s v="12/27/2015"/>
    <x v="17"/>
    <s v="12/31/2015"/>
    <s v="Standard Class"/>
    <s v="MD-17350"/>
    <s v="Maribeth Dona"/>
    <s v="Consumer"/>
    <s v="United States"/>
    <s v="Fayetteville"/>
    <s v="Arkansas"/>
    <n v="72701"/>
    <x v="0"/>
    <s v="OFF-EN-10001434"/>
    <x v="1"/>
    <s v="Envelopes"/>
    <s v="Strathmore #10 Envelopes, Ultimate White"/>
    <n v="105.42"/>
    <n v="2"/>
    <n v="0"/>
    <n v="51.655799999999999"/>
    <n v="204.08163265306123"/>
    <n v="105.42"/>
    <n v="321.56799999999998"/>
  </r>
  <r>
    <n v="497"/>
    <s v="CA-2016-126158"/>
    <s v="7/25/2016"/>
    <x v="197"/>
    <s v="7/31/2016"/>
    <s v="Standard Class"/>
    <s v="SC-20095"/>
    <s v="Sanjit Chand"/>
    <s v="Consumer"/>
    <s v="United States"/>
    <s v="Costa Mesa"/>
    <s v="California"/>
    <n v="92627"/>
    <x v="1"/>
    <s v="OFF-BI-10002498"/>
    <x v="1"/>
    <s v="Binders"/>
    <s v="Clear Mylar Reinforcing Strips"/>
    <n v="119.616"/>
    <n v="8"/>
    <n v="0.2"/>
    <n v="40.370399999999997"/>
    <n v="296.2962962962963"/>
    <n v="95.692800000000005"/>
    <n v="21.88"/>
  </r>
  <r>
    <n v="501"/>
    <s v="US-2016-105578"/>
    <s v="5/30/2016"/>
    <x v="198"/>
    <s v="6/4/2016"/>
    <s v="Standard Class"/>
    <s v="MY-17380"/>
    <s v="Maribeth Yedwab"/>
    <s v="Corporate"/>
    <s v="United States"/>
    <s v="Parker"/>
    <s v="Colorado"/>
    <n v="80134"/>
    <x v="1"/>
    <s v="OFF-BI-10001670"/>
    <x v="1"/>
    <s v="Binders"/>
    <s v="Vinyl Sectional Post Binders"/>
    <n v="22.62"/>
    <n v="2"/>
    <n v="0.7"/>
    <n v="-15.08"/>
    <n v="-150"/>
    <n v="6.7860000000000014"/>
    <n v="9.82"/>
  </r>
  <r>
    <n v="506"/>
    <s v="CA-2017-134978"/>
    <s v="11/12/2017"/>
    <x v="105"/>
    <s v="11/15/2017"/>
    <s v="Second Class"/>
    <s v="EB-13705"/>
    <s v="Ed Braxton"/>
    <s v="Corporate"/>
    <s v="United States"/>
    <s v="New York City"/>
    <s v="New York"/>
    <n v="10024"/>
    <x v="3"/>
    <s v="OFF-BI-10003274"/>
    <x v="1"/>
    <s v="Binders"/>
    <s v="Avery Durable Slant Ring Binders, No Labels"/>
    <n v="15.92"/>
    <n v="5"/>
    <n v="0.2"/>
    <n v="5.3730000000000002"/>
    <n v="296.2962962962963"/>
    <n v="12.736000000000001"/>
    <n v="160.93"/>
  </r>
  <r>
    <n v="507"/>
    <s v="CA-2015-145352"/>
    <s v="3/16/2015"/>
    <x v="199"/>
    <s v="3/22/2015"/>
    <s v="Standard Class"/>
    <s v="CM-12385"/>
    <s v="Christopher Martinez"/>
    <s v="Consumer"/>
    <s v="United States"/>
    <s v="Atlanta"/>
    <s v="Georgia"/>
    <n v="30318"/>
    <x v="0"/>
    <s v="OFF-AR-10001662"/>
    <x v="1"/>
    <s v="Art"/>
    <s v="Rogers Handheld Barrel Pencil Sharpener"/>
    <n v="2.74"/>
    <n v="1"/>
    <n v="0"/>
    <n v="0.73980000000000001"/>
    <n v="370.37037037037038"/>
    <n v="2.74"/>
    <n v="3059.982"/>
  </r>
  <r>
    <n v="511"/>
    <s v="CA-2017-135307"/>
    <s v="11/26/2017"/>
    <x v="200"/>
    <s v="11/27/2017"/>
    <s v="First Class"/>
    <s v="LS-17245"/>
    <s v="Lynn Smith"/>
    <s v="Consumer"/>
    <s v="United States"/>
    <s v="Gladstone"/>
    <s v="Missouri"/>
    <n v="64118"/>
    <x v="2"/>
    <s v="FUR-FU-10001290"/>
    <x v="0"/>
    <s v="Furnishings"/>
    <s v="Executive Impressions Supervisor Wall Clock"/>
    <n v="126.3"/>
    <n v="3"/>
    <n v="0"/>
    <n v="40.415999999999997"/>
    <n v="312.5"/>
    <n v="126.3"/>
    <n v="34.020000000000003"/>
  </r>
  <r>
    <n v="513"/>
    <s v="CA-2016-106341"/>
    <s v="10/20/2016"/>
    <x v="201"/>
    <s v="10/23/2016"/>
    <s v="First Class"/>
    <s v="LF-17185"/>
    <s v="Luke Foster"/>
    <s v="Consumer"/>
    <s v="United States"/>
    <s v="Newark"/>
    <s v="Ohio"/>
    <n v="43055"/>
    <x v="3"/>
    <s v="OFF-AR-10002053"/>
    <x v="1"/>
    <s v="Art"/>
    <s v="Premium Writing Pencils, Soft, #2 by Central Association for the Blind"/>
    <n v="7.1520000000000001"/>
    <n v="3"/>
    <n v="0.2"/>
    <n v="0.71519999999999995"/>
    <n v="1000.0000000000002"/>
    <n v="5.7216000000000005"/>
    <n v="3.3919999999999999"/>
  </r>
  <r>
    <n v="514"/>
    <s v="CA-2017-163405"/>
    <s v="12/21/2017"/>
    <x v="202"/>
    <s v="12/25/2017"/>
    <s v="Standard Class"/>
    <s v="BN-11515"/>
    <s v="Bradley Nguyen"/>
    <s v="Consumer"/>
    <s v="United States"/>
    <s v="Los Angeles"/>
    <s v="California"/>
    <n v="90049"/>
    <x v="1"/>
    <s v="OFF-AR-10003811"/>
    <x v="1"/>
    <s v="Art"/>
    <s v="Newell 327"/>
    <n v="6.63"/>
    <n v="3"/>
    <n v="0"/>
    <n v="1.7901"/>
    <n v="370.37037037037038"/>
    <n v="6.63"/>
    <n v="1.1120000000000001"/>
  </r>
  <r>
    <n v="516"/>
    <s v="CA-2017-127432"/>
    <s v="1/22/2017"/>
    <x v="203"/>
    <s v="1/27/2017"/>
    <s v="Standard Class"/>
    <s v="AD-10180"/>
    <s v="Alan Dominguez"/>
    <s v="Home Office"/>
    <s v="United States"/>
    <s v="Great Falls"/>
    <s v="Montana"/>
    <n v="59405"/>
    <x v="1"/>
    <s v="TEC-CO-10003236"/>
    <x v="2"/>
    <s v="Copiers"/>
    <s v="Canon Image Class D660 Copier"/>
    <n v="2999.95"/>
    <n v="5"/>
    <n v="0"/>
    <n v="1379.9770000000001"/>
    <n v="217.39130434782606"/>
    <n v="2999.95"/>
    <n v="1166.92"/>
  </r>
  <r>
    <n v="520"/>
    <s v="CA-2015-157812"/>
    <s v="3/22/2015"/>
    <x v="204"/>
    <s v="3/26/2015"/>
    <s v="Standard Class"/>
    <s v="DB-13210"/>
    <s v="Dean Braden"/>
    <s v="Consumer"/>
    <s v="United States"/>
    <s v="Houston"/>
    <s v="Texas"/>
    <n v="77041"/>
    <x v="2"/>
    <s v="TEC-AC-10000171"/>
    <x v="2"/>
    <s v="Accessories"/>
    <s v="Verbatim 25 GB 6x Blu-ray Single Layer Recordable Disc, 25/Pack"/>
    <n v="18.391999999999999"/>
    <n v="1"/>
    <n v="0.2"/>
    <n v="5.2877000000000001"/>
    <n v="347.82608695652175"/>
    <n v="14.7136"/>
    <n v="10.23"/>
  </r>
  <r>
    <n v="523"/>
    <s v="CA-2017-145142"/>
    <s v="1/23/2017"/>
    <x v="205"/>
    <s v="1/25/2017"/>
    <s v="First Class"/>
    <s v="MC-17605"/>
    <s v="Matt Connell"/>
    <s v="Corporate"/>
    <s v="United States"/>
    <s v="Detroit"/>
    <s v="Michigan"/>
    <n v="48234"/>
    <x v="2"/>
    <s v="FUR-TA-10001857"/>
    <x v="0"/>
    <s v="Tables"/>
    <s v="Balt Solid Wood Rectangular Table"/>
    <n v="210.98"/>
    <n v="2"/>
    <n v="0"/>
    <n v="21.097999999999999"/>
    <n v="1000"/>
    <n v="210.98"/>
    <n v="10.67"/>
  </r>
  <r>
    <n v="524"/>
    <s v="US-2016-139486"/>
    <s v="5/21/2016"/>
    <x v="206"/>
    <s v="5/23/2016"/>
    <s v="First Class"/>
    <s v="LH-17155"/>
    <s v="Logan Haushalter"/>
    <s v="Consumer"/>
    <s v="United States"/>
    <s v="Los Angeles"/>
    <s v="California"/>
    <n v="90032"/>
    <x v="1"/>
    <s v="TEC-PH-10003555"/>
    <x v="2"/>
    <s v="Phones"/>
    <s v="Motorola HK250 Universal Bluetooth Headset"/>
    <n v="55.176000000000002"/>
    <n v="3"/>
    <n v="0.2"/>
    <n v="-12.4146"/>
    <n v="-444.44444444444446"/>
    <n v="44.140800000000006"/>
    <n v="2309.65"/>
  </r>
  <r>
    <n v="526"/>
    <s v="CA-2015-158792"/>
    <s v="12/26/2015"/>
    <x v="207"/>
    <s v="1/2/2016"/>
    <s v="Standard Class"/>
    <s v="BD-11605"/>
    <s v="Brian Dahlen"/>
    <s v="Consumer"/>
    <s v="United States"/>
    <s v="Lawrence"/>
    <s v="Massachusetts"/>
    <n v="1841"/>
    <x v="3"/>
    <s v="OFF-FA-10002815"/>
    <x v="1"/>
    <s v="Fasteners"/>
    <s v="Staples"/>
    <n v="22.2"/>
    <n v="5"/>
    <n v="0"/>
    <n v="10.433999999999999"/>
    <n v="212.7659574468085"/>
    <n v="22.2"/>
    <n v="115.29600000000001"/>
  </r>
  <r>
    <n v="527"/>
    <s v="CA-2017-113558"/>
    <s v="10/21/2017"/>
    <x v="208"/>
    <s v="10/26/2017"/>
    <s v="Standard Class"/>
    <s v="PH-18790"/>
    <s v="Patricia Hirasaki"/>
    <s v="Home Office"/>
    <s v="United States"/>
    <s v="Lakeland"/>
    <s v="Florida"/>
    <n v="33801"/>
    <x v="0"/>
    <s v="FUR-CH-10003379"/>
    <x v="0"/>
    <s v="Chairs"/>
    <s v="Global Commerce Series High-Back Swivel/Tilt Chairs"/>
    <n v="683.952"/>
    <n v="3"/>
    <n v="0.2"/>
    <n v="42.747"/>
    <n v="1600"/>
    <n v="547.16160000000002"/>
    <n v="44.75"/>
  </r>
  <r>
    <n v="529"/>
    <s v="US-2015-138303"/>
    <s v="9/3/2015"/>
    <x v="37"/>
    <s v="9/7/2015"/>
    <s v="Standard Class"/>
    <s v="MG-18145"/>
    <s v="Mike Gockenbach"/>
    <s v="Consumer"/>
    <s v="United States"/>
    <s v="Philadelphia"/>
    <s v="Pennsylvania"/>
    <n v="19134"/>
    <x v="3"/>
    <s v="OFF-ST-10004963"/>
    <x v="1"/>
    <s v="Storage"/>
    <s v="Eldon Gobal File Keepers"/>
    <n v="36.335999999999999"/>
    <n v="3"/>
    <n v="0.2"/>
    <n v="-7.2671999999999999"/>
    <n v="-500"/>
    <n v="29.0688"/>
    <n v="151.72"/>
  </r>
  <r>
    <n v="532"/>
    <s v="CA-2015-102848"/>
    <s v="11/7/2015"/>
    <x v="209"/>
    <s v="11/9/2015"/>
    <s v="Second Class"/>
    <s v="KB-16240"/>
    <s v="Karen Bern"/>
    <s v="Corporate"/>
    <s v="United States"/>
    <s v="Los Angeles"/>
    <s v="California"/>
    <n v="90036"/>
    <x v="1"/>
    <s v="FUR-CH-10000595"/>
    <x v="0"/>
    <s v="Chairs"/>
    <s v="Safco Contoured Stacking Chairs"/>
    <n v="190.72"/>
    <n v="1"/>
    <n v="0.2"/>
    <n v="11.92"/>
    <n v="1600"/>
    <n v="152.57599999999999"/>
    <n v="1618.37"/>
  </r>
  <r>
    <n v="533"/>
    <s v="US-2017-129441"/>
    <s v="9/7/2017"/>
    <x v="210"/>
    <s v="9/11/2017"/>
    <s v="Standard Class"/>
    <s v="JC-15340"/>
    <s v="Jasper Cacioppo"/>
    <s v="Consumer"/>
    <s v="United States"/>
    <s v="Los Angeles"/>
    <s v="California"/>
    <n v="90032"/>
    <x v="1"/>
    <s v="FUR-FU-10000448"/>
    <x v="0"/>
    <s v="Furnishings"/>
    <s v="Tenex Chairmats For Use With Carpeted Floors"/>
    <n v="47.94"/>
    <n v="3"/>
    <n v="0"/>
    <n v="2.3969999999999998"/>
    <n v="2000"/>
    <n v="47.94"/>
    <n v="13.96"/>
  </r>
  <r>
    <n v="534"/>
    <s v="CA-2016-168753"/>
    <s v="5/29/2016"/>
    <x v="211"/>
    <s v="6/1/2016"/>
    <s v="Second Class"/>
    <s v="RL-19615"/>
    <s v="Rob Lucas"/>
    <s v="Consumer"/>
    <s v="United States"/>
    <s v="Montgomery"/>
    <s v="Alabama"/>
    <n v="36116"/>
    <x v="0"/>
    <s v="TEC-PH-10000984"/>
    <x v="2"/>
    <s v="Phones"/>
    <s v="Panasonic KX-TG9471B"/>
    <n v="979.95"/>
    <n v="5"/>
    <n v="0"/>
    <n v="274.38600000000002"/>
    <n v="357.14285714285711"/>
    <n v="979.95"/>
    <n v="6.2080000000000002"/>
  </r>
  <r>
    <n v="536"/>
    <s v="CA-2016-126613"/>
    <s v="7/10/2016"/>
    <x v="212"/>
    <s v="7/16/2016"/>
    <s v="Standard Class"/>
    <s v="AA-10375"/>
    <s v="Allen Armold"/>
    <s v="Consumer"/>
    <s v="United States"/>
    <s v="Mesa"/>
    <s v="Arizona"/>
    <n v="85204"/>
    <x v="1"/>
    <s v="OFF-ST-10001325"/>
    <x v="1"/>
    <s v="Storage"/>
    <s v="Sterilite Officeware Hinged File Box"/>
    <n v="16.768000000000001"/>
    <n v="2"/>
    <n v="0.2"/>
    <n v="1.4672000000000001"/>
    <n v="1142.8571428571429"/>
    <n v="13.414400000000001"/>
    <n v="15.552"/>
  </r>
  <r>
    <n v="537"/>
    <s v="US-2017-122637"/>
    <s v="9/3/2017"/>
    <x v="213"/>
    <s v="9/8/2017"/>
    <s v="Second Class"/>
    <s v="EP-13915"/>
    <s v="Emily Phan"/>
    <s v="Consumer"/>
    <s v="United States"/>
    <s v="Chicago"/>
    <s v="Illinois"/>
    <n v="60653"/>
    <x v="2"/>
    <s v="OFF-BI-10002429"/>
    <x v="1"/>
    <s v="Binders"/>
    <s v="Premier Elliptical Ring Binder, Black"/>
    <n v="42.616"/>
    <n v="7"/>
    <n v="0.8"/>
    <n v="-68.185599999999994"/>
    <n v="-62.5"/>
    <n v="8.5231999999999974"/>
    <n v="15.696"/>
  </r>
  <r>
    <n v="538"/>
    <s v="CA-2015-147851"/>
    <s v="12/3/2015"/>
    <x v="155"/>
    <s v="12/8/2015"/>
    <s v="Standard Class"/>
    <s v="MP-17470"/>
    <s v="Mark Packer"/>
    <s v="Home Office"/>
    <s v="United States"/>
    <s v="New York City"/>
    <s v="New York"/>
    <n v="10009"/>
    <x v="3"/>
    <s v="OFF-BI-10004528"/>
    <x v="1"/>
    <s v="Binders"/>
    <s v="Cardinal Poly Pocket Divider Pockets for Ring Binders"/>
    <n v="10.752000000000001"/>
    <n v="4"/>
    <n v="0.2"/>
    <n v="3.36"/>
    <n v="320"/>
    <n v="8.6016000000000012"/>
    <n v="36.624000000000002"/>
  </r>
  <r>
    <n v="539"/>
    <s v="CA-2015-134894"/>
    <s v="12/7/2015"/>
    <x v="214"/>
    <s v="12/11/2015"/>
    <s v="Standard Class"/>
    <s v="DK-12985"/>
    <s v="Darren Koutras"/>
    <s v="Consumer"/>
    <s v="United States"/>
    <s v="Henderson"/>
    <s v="Kentucky"/>
    <n v="42420"/>
    <x v="0"/>
    <s v="OFF-AP-10001271"/>
    <x v="1"/>
    <s v="Appliances"/>
    <s v="Eureka The Boss Cordless Rechargeable Stick Vac"/>
    <n v="152.94"/>
    <n v="3"/>
    <n v="0"/>
    <n v="41.293799999999997"/>
    <n v="370.37037037037038"/>
    <n v="152.94"/>
    <n v="697.16"/>
  </r>
  <r>
    <n v="541"/>
    <s v="CA-2014-140795"/>
    <s v="2/1/2014"/>
    <x v="215"/>
    <s v="2/3/2014"/>
    <s v="First Class"/>
    <s v="BD-11500"/>
    <s v="Bradley Drucker"/>
    <s v="Consumer"/>
    <s v="United States"/>
    <s v="Green Bay"/>
    <s v="Wisconsin"/>
    <n v="54302"/>
    <x v="2"/>
    <s v="TEC-AC-10001432"/>
    <x v="2"/>
    <s v="Accessories"/>
    <s v="Enermax Aurora Lite Keyboard"/>
    <n v="468.9"/>
    <n v="6"/>
    <n v="0"/>
    <n v="206.316"/>
    <n v="227.27272727272725"/>
    <n v="468.9"/>
    <n v="8.84"/>
  </r>
  <r>
    <n v="542"/>
    <s v="CA-2016-136924"/>
    <s v="7/14/2016"/>
    <x v="216"/>
    <s v="7/17/2016"/>
    <s v="First Class"/>
    <s v="ES-14080"/>
    <s v="Erin Smith"/>
    <s v="Corporate"/>
    <s v="United States"/>
    <s v="Tucson"/>
    <s v="Arizona"/>
    <n v="85705"/>
    <x v="1"/>
    <s v="TEC-PH-10002262"/>
    <x v="2"/>
    <s v="Phones"/>
    <s v="LG Electronics Tone+ HBS-730 Bluetooth Headset"/>
    <n v="380.86399999999998"/>
    <n v="8"/>
    <n v="0.2"/>
    <n v="38.086399999999998"/>
    <n v="1000"/>
    <n v="304.69119999999998"/>
    <n v="1363.96"/>
  </r>
  <r>
    <n v="543"/>
    <s v="US-2015-120161"/>
    <s v="12/18/2015"/>
    <x v="217"/>
    <s v="12/23/2015"/>
    <s v="Standard Class"/>
    <s v="LM-17065"/>
    <s v="Liz MacKendrick"/>
    <s v="Consumer"/>
    <s v="United States"/>
    <s v="Springfield"/>
    <s v="Ohio"/>
    <n v="45503"/>
    <x v="3"/>
    <s v="OFF-ST-10001809"/>
    <x v="1"/>
    <s v="Storage"/>
    <s v="Fellowes Officeware Wire Shelving"/>
    <n v="646.77599999999995"/>
    <n v="9"/>
    <n v="0.2"/>
    <n v="-145.52459999999999"/>
    <n v="-444.44444444444446"/>
    <n v="517.42079999999999"/>
    <n v="168.464"/>
  </r>
  <r>
    <n v="544"/>
    <s v="CA-2014-103849"/>
    <s v="5/11/2014"/>
    <x v="218"/>
    <s v="5/16/2014"/>
    <s v="Standard Class"/>
    <s v="PG-18895"/>
    <s v="Paul Gonzalez"/>
    <s v="Consumer"/>
    <s v="United States"/>
    <s v="Fort Worth"/>
    <s v="Texas"/>
    <n v="76106"/>
    <x v="2"/>
    <s v="TEC-AC-10001465"/>
    <x v="2"/>
    <s v="Accessories"/>
    <s v="SanDisk Cruzer 64 GB USB Flash Drive"/>
    <n v="58.112000000000002"/>
    <n v="2"/>
    <n v="0.2"/>
    <n v="7.2640000000000002"/>
    <n v="800"/>
    <n v="46.489600000000003"/>
    <n v="19.936"/>
  </r>
  <r>
    <n v="547"/>
    <s v="CA-2017-162929"/>
    <s v="11/19/2017"/>
    <x v="123"/>
    <s v="11/22/2017"/>
    <s v="First Class"/>
    <s v="AS-10135"/>
    <s v="Adrian Shami"/>
    <s v="Home Office"/>
    <s v="United States"/>
    <s v="New York City"/>
    <s v="New York"/>
    <n v="10035"/>
    <x v="3"/>
    <s v="OFF-BI-10000404"/>
    <x v="1"/>
    <s v="Binders"/>
    <s v="Avery Printable Repositionable Plastic Tabs"/>
    <n v="41.28"/>
    <n v="6"/>
    <n v="0.2"/>
    <n v="13.932"/>
    <n v="296.2962962962963"/>
    <n v="33.024000000000001"/>
    <n v="107.77200000000001"/>
  </r>
  <r>
    <n v="549"/>
    <s v="CA-2015-113173"/>
    <s v="11/15/2015"/>
    <x v="219"/>
    <s v="11/17/2015"/>
    <s v="Second Class"/>
    <s v="DK-13225"/>
    <s v="Dean Katz"/>
    <s v="Corporate"/>
    <s v="United States"/>
    <s v="Chicago"/>
    <s v="Illinois"/>
    <n v="60653"/>
    <x v="2"/>
    <s v="OFF-ST-10000604"/>
    <x v="1"/>
    <s v="Storage"/>
    <s v="Home/Office Personal File Carts"/>
    <n v="250.27199999999999"/>
    <n v="9"/>
    <n v="0.2"/>
    <n v="15.641999999999999"/>
    <n v="1600"/>
    <n v="200.2176"/>
    <n v="194.84800000000001"/>
  </r>
  <r>
    <n v="552"/>
    <s v="CA-2016-136406"/>
    <s v="4/15/2016"/>
    <x v="173"/>
    <s v="4/17/2016"/>
    <s v="Second Class"/>
    <s v="BD-11320"/>
    <s v="Bill Donatelli"/>
    <s v="Consumer"/>
    <s v="United States"/>
    <s v="San Francisco"/>
    <s v="California"/>
    <n v="94110"/>
    <x v="1"/>
    <s v="FUR-CH-10002024"/>
    <x v="0"/>
    <s v="Chairs"/>
    <s v="HON 5400 Series Task Chairs for Big and Tall"/>
    <n v="1121.568"/>
    <n v="2"/>
    <n v="0.2"/>
    <n v="0"/>
    <e v="#DIV/0!"/>
    <n v="897.25440000000003"/>
    <n v="25.175999999999998"/>
  </r>
  <r>
    <n v="553"/>
    <s v="CA-2017-112774"/>
    <s v="9/11/2017"/>
    <x v="220"/>
    <s v="9/12/2017"/>
    <s v="First Class"/>
    <s v="RC-19960"/>
    <s v="Ryan Crowe"/>
    <s v="Consumer"/>
    <s v="United States"/>
    <s v="Jacksonville"/>
    <s v="Florida"/>
    <n v="32216"/>
    <x v="0"/>
    <s v="FUR-FU-10003039"/>
    <x v="0"/>
    <s v="Furnishings"/>
    <s v="Howard Miller 11-1/2&quot; Diameter Grantwood Wall Clock"/>
    <n v="34.503999999999998"/>
    <n v="1"/>
    <n v="0.2"/>
    <n v="6.0381999999999998"/>
    <n v="571.42857142857144"/>
    <n v="27.603200000000001"/>
    <n v="29.472000000000001"/>
  </r>
  <r>
    <n v="554"/>
    <s v="CA-2017-101945"/>
    <s v="11/24/2017"/>
    <x v="221"/>
    <s v="11/28/2017"/>
    <s v="Standard Class"/>
    <s v="GT-14710"/>
    <s v="Greg Tran"/>
    <s v="Consumer"/>
    <s v="United States"/>
    <s v="Houston"/>
    <s v="Texas"/>
    <n v="77070"/>
    <x v="2"/>
    <s v="OFF-FA-10004248"/>
    <x v="1"/>
    <s v="Fasteners"/>
    <s v="Advantus T-Pin Paper Clips"/>
    <n v="10.824"/>
    <n v="3"/>
    <n v="0.2"/>
    <n v="2.5707"/>
    <n v="421.05263157894734"/>
    <n v="8.6592000000000002"/>
    <n v="6.27"/>
  </r>
  <r>
    <n v="555"/>
    <s v="CA-2017-100650"/>
    <s v="6/29/2017"/>
    <x v="222"/>
    <s v="7/3/2017"/>
    <s v="Second Class"/>
    <s v="DK-13225"/>
    <s v="Dean Katz"/>
    <s v="Corporate"/>
    <s v="United States"/>
    <s v="Anaheim"/>
    <s v="California"/>
    <n v="92804"/>
    <x v="1"/>
    <s v="OFF-ST-10001780"/>
    <x v="1"/>
    <s v="Storage"/>
    <s v="Tennsco 16-Compartment Lockers with Coat Rack"/>
    <n v="1295.78"/>
    <n v="2"/>
    <n v="0"/>
    <n v="310.98719999999997"/>
    <n v="416.66666666666669"/>
    <n v="1295.78"/>
    <n v="119.96"/>
  </r>
  <r>
    <n v="556"/>
    <s v="CA-2014-155852"/>
    <s v="3/3/2014"/>
    <x v="223"/>
    <s v="3/7/2014"/>
    <s v="Second Class"/>
    <s v="AJ-10945"/>
    <s v="Ashley Jarboe"/>
    <s v="Consumer"/>
    <s v="United States"/>
    <s v="Wilmington"/>
    <s v="North Carolina"/>
    <n v="28403"/>
    <x v="0"/>
    <s v="OFF-AR-10003560"/>
    <x v="1"/>
    <s v="Art"/>
    <s v="Zebra Zazzle Fluorescent Highlighters"/>
    <n v="19.456"/>
    <n v="4"/>
    <n v="0.2"/>
    <n v="3.4047999999999998"/>
    <n v="571.42857142857144"/>
    <n v="15.5648"/>
    <n v="836.59199999999998"/>
  </r>
  <r>
    <n v="557"/>
    <s v="CA-2016-113243"/>
    <s v="6/10/2016"/>
    <x v="224"/>
    <s v="6/15/2016"/>
    <s v="Standard Class"/>
    <s v="OT-18730"/>
    <s v="Olvera Toch"/>
    <s v="Consumer"/>
    <s v="United States"/>
    <s v="Los Angeles"/>
    <s v="California"/>
    <n v="90045"/>
    <x v="1"/>
    <s v="OFF-LA-10001297"/>
    <x v="1"/>
    <s v="Labels"/>
    <s v="Avery 473"/>
    <n v="20.7"/>
    <n v="2"/>
    <n v="0"/>
    <n v="9.9359999999999999"/>
    <n v="208.33333333333334"/>
    <n v="20.7"/>
    <n v="71.975999999999999"/>
  </r>
  <r>
    <n v="560"/>
    <s v="CA-2017-118731"/>
    <s v="11/20/2017"/>
    <x v="225"/>
    <s v="11/22/2017"/>
    <s v="Second Class"/>
    <s v="LP-17080"/>
    <s v="Liz Pelletier"/>
    <s v="Consumer"/>
    <s v="United States"/>
    <s v="San Francisco"/>
    <s v="California"/>
    <n v="94110"/>
    <x v="1"/>
    <s v="FUR-FU-10003347"/>
    <x v="0"/>
    <s v="Furnishings"/>
    <s v="Coloredge Poster Frame"/>
    <n v="42.6"/>
    <n v="3"/>
    <n v="0"/>
    <n v="16.614000000000001"/>
    <n v="256.41025641025641"/>
    <n v="42.6"/>
    <n v="120.15"/>
  </r>
  <r>
    <n v="562"/>
    <s v="CA-2014-145576"/>
    <s v="9/14/2014"/>
    <x v="80"/>
    <s v="9/18/2014"/>
    <s v="Second Class"/>
    <s v="CA-12775"/>
    <s v="Cynthia Arntzen"/>
    <s v="Consumer"/>
    <s v="United States"/>
    <s v="Tampa"/>
    <s v="Florida"/>
    <n v="33614"/>
    <x v="0"/>
    <s v="OFF-AP-10003914"/>
    <x v="1"/>
    <s v="Appliances"/>
    <s v="Sanitaire Vibra Groomer IR Commercial Upright Vacuum, Replacement Belts"/>
    <n v="13"/>
    <n v="5"/>
    <n v="0.2"/>
    <n v="1.3"/>
    <n v="1000"/>
    <n v="10.4"/>
    <n v="348.20800000000003"/>
  </r>
  <r>
    <n v="564"/>
    <s v="CA-2015-130736"/>
    <s v="12/7/2015"/>
    <x v="214"/>
    <s v="12/9/2015"/>
    <s v="First Class"/>
    <s v="JF-15490"/>
    <s v="Jeremy Farry"/>
    <s v="Consumer"/>
    <s v="United States"/>
    <s v="Seattle"/>
    <s v="Washington"/>
    <n v="98105"/>
    <x v="1"/>
    <s v="OFF-FA-10003467"/>
    <x v="1"/>
    <s v="Fasteners"/>
    <s v="Alliance Big Bands Rubber Bands, 12/Pack"/>
    <n v="3.96"/>
    <n v="2"/>
    <n v="0"/>
    <n v="0"/>
    <e v="#DIV/0!"/>
    <n v="3.96"/>
    <n v="7.04"/>
  </r>
  <r>
    <n v="566"/>
    <s v="CA-2017-137099"/>
    <s v="12/7/2017"/>
    <x v="226"/>
    <s v="12/10/2017"/>
    <s v="First Class"/>
    <s v="FP-14320"/>
    <s v="Frank Preis"/>
    <s v="Consumer"/>
    <s v="United States"/>
    <s v="Los Angeles"/>
    <s v="California"/>
    <n v="90008"/>
    <x v="1"/>
    <s v="TEC-PH-10002496"/>
    <x v="2"/>
    <s v="Phones"/>
    <s v="Cisco SPA301"/>
    <n v="374.37599999999998"/>
    <n v="3"/>
    <n v="0.2"/>
    <n v="46.796999999999997"/>
    <n v="800"/>
    <n v="299.50079999999997"/>
    <n v="22.92"/>
  </r>
  <r>
    <n v="567"/>
    <s v="CA-2017-156951"/>
    <s v="10/1/2017"/>
    <x v="172"/>
    <s v="10/8/2017"/>
    <s v="Standard Class"/>
    <s v="EB-13840"/>
    <s v="Ellis Ballard"/>
    <s v="Corporate"/>
    <s v="United States"/>
    <s v="Seattle"/>
    <s v="Washington"/>
    <n v="98105"/>
    <x v="1"/>
    <s v="OFF-PA-10004530"/>
    <x v="1"/>
    <s v="Paper"/>
    <s v="Personal Creations Ink Jet Cards and Labels"/>
    <n v="91.84"/>
    <n v="8"/>
    <n v="0"/>
    <n v="45.001600000000003"/>
    <n v="204.08163265306123"/>
    <n v="91.84"/>
    <n v="46.671999999999997"/>
  </r>
  <r>
    <n v="571"/>
    <s v="CA-2017-164826"/>
    <s v="12/28/2017"/>
    <x v="116"/>
    <s v="1/4/2018"/>
    <s v="Standard Class"/>
    <s v="JF-15415"/>
    <s v="Jennifer Ferguson"/>
    <s v="Consumer"/>
    <s v="United States"/>
    <s v="New York City"/>
    <s v="New York"/>
    <n v="10024"/>
    <x v="3"/>
    <s v="OFF-LA-10001297"/>
    <x v="1"/>
    <s v="Labels"/>
    <s v="Avery 473"/>
    <n v="72.45"/>
    <n v="7"/>
    <n v="0"/>
    <n v="34.776000000000003"/>
    <n v="208.33333333333331"/>
    <n v="72.45"/>
    <n v="279.89999999999998"/>
  </r>
  <r>
    <n v="575"/>
    <s v="CA-2016-127250"/>
    <s v="11/3/2016"/>
    <x v="54"/>
    <s v="11/7/2016"/>
    <s v="Standard Class"/>
    <s v="SF-20200"/>
    <s v="Sarah Foster"/>
    <s v="Consumer"/>
    <s v="United States"/>
    <s v="Marysville"/>
    <s v="Washington"/>
    <n v="98270"/>
    <x v="1"/>
    <s v="OFF-AR-10003394"/>
    <x v="1"/>
    <s v="Art"/>
    <s v="Newell 332"/>
    <n v="8.82"/>
    <n v="3"/>
    <n v="0"/>
    <n v="2.3814000000000002"/>
    <n v="370.37037037037038"/>
    <n v="8.82"/>
    <n v="10.16"/>
  </r>
  <r>
    <n v="576"/>
    <s v="CA-2015-149713"/>
    <s v="9/18/2015"/>
    <x v="227"/>
    <s v="9/22/2015"/>
    <s v="Second Class"/>
    <s v="TG-21640"/>
    <s v="Trudy Glocke"/>
    <s v="Consumer"/>
    <s v="United States"/>
    <s v="Long Beach"/>
    <s v="California"/>
    <n v="90805"/>
    <x v="1"/>
    <s v="OFF-PA-10004530"/>
    <x v="1"/>
    <s v="Paper"/>
    <s v="Personal Creations Ink Jet Cards and Labels"/>
    <n v="160.72"/>
    <n v="14"/>
    <n v="0"/>
    <n v="78.752799999999993"/>
    <n v="204.08163265306123"/>
    <n v="160.72"/>
    <n v="19.440000000000001"/>
  </r>
  <r>
    <n v="579"/>
    <s v="CA-2017-118640"/>
    <s v="7/20/2017"/>
    <x v="228"/>
    <s v="7/26/2017"/>
    <s v="Standard Class"/>
    <s v="CS-11950"/>
    <s v="Carlos Soltero"/>
    <s v="Consumer"/>
    <s v="United States"/>
    <s v="Chicago"/>
    <s v="Illinois"/>
    <n v="60610"/>
    <x v="2"/>
    <s v="OFF-ST-10002974"/>
    <x v="1"/>
    <s v="Storage"/>
    <s v="Trav-L-File Heavy-Duty Shuttle II, Black"/>
    <n v="69.712000000000003"/>
    <n v="2"/>
    <n v="0.2"/>
    <n v="8.7140000000000004"/>
    <n v="800"/>
    <n v="55.769600000000004"/>
    <n v="85.224000000000004"/>
  </r>
  <r>
    <n v="581"/>
    <s v="CA-2015-132906"/>
    <s v="9/10/2015"/>
    <x v="229"/>
    <s v="9/14/2015"/>
    <s v="Standard Class"/>
    <s v="CC-12145"/>
    <s v="Charles Crestani"/>
    <s v="Consumer"/>
    <s v="United States"/>
    <s v="Los Angeles"/>
    <s v="California"/>
    <n v="90004"/>
    <x v="1"/>
    <s v="OFF-SU-10004498"/>
    <x v="1"/>
    <s v="Supplies"/>
    <s v="Martin-Yale Premier Letter Opener"/>
    <n v="51.52"/>
    <n v="4"/>
    <n v="0"/>
    <n v="1.5456000000000001"/>
    <n v="3333.3333333333335"/>
    <n v="51.52"/>
    <n v="204.6"/>
  </r>
  <r>
    <n v="582"/>
    <s v="CA-2017-145233"/>
    <s v="12/1/2017"/>
    <x v="96"/>
    <s v="12/5/2017"/>
    <s v="Standard Class"/>
    <s v="DV-13465"/>
    <s v="Dianna Vittorini"/>
    <s v="Consumer"/>
    <s v="United States"/>
    <s v="Denver"/>
    <s v="Colorado"/>
    <n v="80219"/>
    <x v="1"/>
    <s v="TEC-PH-10004977"/>
    <x v="2"/>
    <s v="Phones"/>
    <s v="GE 30524EE4"/>
    <n v="470.37599999999998"/>
    <n v="3"/>
    <n v="0.2"/>
    <n v="52.917299999999997"/>
    <n v="888.88888888888891"/>
    <n v="376.30079999999998"/>
    <n v="8.3520000000000003"/>
  </r>
  <r>
    <n v="587"/>
    <s v="CA-2015-128139"/>
    <s v="7/3/2015"/>
    <x v="230"/>
    <s v="7/9/2015"/>
    <s v="Standard Class"/>
    <s v="BD-11725"/>
    <s v="Bruce Degenhardt"/>
    <s v="Consumer"/>
    <s v="United States"/>
    <s v="Richmond"/>
    <s v="Kentucky"/>
    <n v="40475"/>
    <x v="0"/>
    <s v="FUR-CH-10003956"/>
    <x v="0"/>
    <s v="Chairs"/>
    <s v="Novimex High-Tech Fabric Mesh Task Chair"/>
    <n v="70.98"/>
    <n v="1"/>
    <n v="0"/>
    <n v="4.9686000000000003"/>
    <n v="1428.5714285714284"/>
    <n v="70.98"/>
    <n v="122.48"/>
  </r>
  <r>
    <n v="589"/>
    <s v="US-2016-156986"/>
    <s v="3/20/2016"/>
    <x v="231"/>
    <s v="3/24/2016"/>
    <s v="Standard Class"/>
    <s v="ZC-21910"/>
    <s v="Zuschuss Carroll"/>
    <s v="Consumer"/>
    <s v="United States"/>
    <s v="Salem"/>
    <s v="Oregon"/>
    <n v="97301"/>
    <x v="1"/>
    <s v="TEC-PH-10003800"/>
    <x v="2"/>
    <s v="Phones"/>
    <s v="i.Sound Portable Power - 8000 mAh"/>
    <n v="84.784000000000006"/>
    <n v="2"/>
    <n v="0.2"/>
    <n v="-20.136199999999999"/>
    <n v="-421.05263157894746"/>
    <n v="67.827200000000005"/>
    <n v="362.94"/>
  </r>
  <r>
    <n v="593"/>
    <s v="CA-2014-135405"/>
    <s v="1/9/2014"/>
    <x v="232"/>
    <s v="1/13/2014"/>
    <s v="Standard Class"/>
    <s v="MS-17830"/>
    <s v="Melanie Seite"/>
    <s v="Consumer"/>
    <s v="United States"/>
    <s v="Laredo"/>
    <s v="Texas"/>
    <n v="78041"/>
    <x v="2"/>
    <s v="OFF-AR-10004078"/>
    <x v="1"/>
    <s v="Art"/>
    <s v="Newell 312"/>
    <n v="9.3439999999999994"/>
    <n v="2"/>
    <n v="0.2"/>
    <n v="1.1679999999999999"/>
    <n v="800"/>
    <n v="7.4752000000000001"/>
    <n v="9.99"/>
  </r>
  <r>
    <n v="595"/>
    <s v="CA-2014-131450"/>
    <s v="8/8/2014"/>
    <x v="233"/>
    <s v="8/15/2014"/>
    <s v="Standard Class"/>
    <s v="LR-16915"/>
    <s v="Lena Radford"/>
    <s v="Consumer"/>
    <s v="United States"/>
    <s v="San Diego"/>
    <s v="California"/>
    <n v="92024"/>
    <x v="1"/>
    <s v="OFF-AP-10004708"/>
    <x v="1"/>
    <s v="Appliances"/>
    <s v="Fellowes Superior 10 Outlet Split Surge Protector"/>
    <n v="76.12"/>
    <n v="2"/>
    <n v="0"/>
    <n v="22.0748"/>
    <n v="344.82758620689657"/>
    <n v="76.12"/>
    <n v="447.93"/>
  </r>
  <r>
    <n v="599"/>
    <s v="CA-2016-120180"/>
    <s v="7/14/2016"/>
    <x v="216"/>
    <s v="7/16/2016"/>
    <s v="First Class"/>
    <s v="TP-21130"/>
    <s v="Theone Pippenger"/>
    <s v="Consumer"/>
    <s v="United States"/>
    <s v="Philadelphia"/>
    <s v="Pennsylvania"/>
    <n v="19134"/>
    <x v="3"/>
    <s v="OFF-SU-10004115"/>
    <x v="1"/>
    <s v="Supplies"/>
    <s v="Acme Stainless Steel Office Snips"/>
    <n v="11.632"/>
    <n v="2"/>
    <n v="0.2"/>
    <n v="1.0178"/>
    <n v="1142.8571428571427"/>
    <n v="9.3056000000000001"/>
    <n v="22.38"/>
  </r>
  <r>
    <n v="600"/>
    <s v="US-2016-100720"/>
    <s v="7/16/2016"/>
    <x v="87"/>
    <s v="7/21/2016"/>
    <s v="Standard Class"/>
    <s v="CK-12205"/>
    <s v="Chloris Kastensmidt"/>
    <s v="Consumer"/>
    <s v="United States"/>
    <s v="Philadelphia"/>
    <s v="Pennsylvania"/>
    <n v="19120"/>
    <x v="3"/>
    <s v="TEC-PH-10001425"/>
    <x v="2"/>
    <s v="Phones"/>
    <s v="Mophie Juice Pack Helium for iPhone"/>
    <n v="143.982"/>
    <n v="3"/>
    <n v="0.4"/>
    <n v="-28.796399999999998"/>
    <n v="-500"/>
    <n v="86.389200000000002"/>
    <n v="5.1760000000000002"/>
  </r>
  <r>
    <n v="603"/>
    <s v="CA-2014-149958"/>
    <s v="3/15/2014"/>
    <x v="234"/>
    <s v="3/19/2014"/>
    <s v="Standard Class"/>
    <s v="AS-10240"/>
    <s v="Alan Shonely"/>
    <s v="Consumer"/>
    <s v="United States"/>
    <s v="Tampa"/>
    <s v="Florida"/>
    <n v="33614"/>
    <x v="0"/>
    <s v="OFF-ST-10001490"/>
    <x v="1"/>
    <s v="Storage"/>
    <s v="Hot File 7-Pocket, Floor Stand"/>
    <n v="142.77600000000001"/>
    <n v="1"/>
    <n v="0.2"/>
    <n v="17.847000000000001"/>
    <n v="800"/>
    <n v="114.22080000000001"/>
    <n v="27.93"/>
  </r>
  <r>
    <n v="608"/>
    <s v="US-2014-105767"/>
    <s v="5/23/2014"/>
    <x v="235"/>
    <s v="5/27/2014"/>
    <s v="Standard Class"/>
    <s v="AR-10510"/>
    <s v="Andrew Roberts"/>
    <s v="Consumer"/>
    <s v="United States"/>
    <s v="Philadelphia"/>
    <s v="Pennsylvania"/>
    <n v="19134"/>
    <x v="3"/>
    <s v="OFF-BI-10000848"/>
    <x v="1"/>
    <s v="Binders"/>
    <s v="Angle-D Ring Binders"/>
    <n v="3.282"/>
    <n v="2"/>
    <n v="0.7"/>
    <n v="-2.6255999999999999"/>
    <n v="-125"/>
    <n v="0.98460000000000014"/>
    <n v="172.5"/>
  </r>
  <r>
    <n v="611"/>
    <s v="CA-2016-161816"/>
    <s v="4/28/2016"/>
    <x v="236"/>
    <s v="5/1/2016"/>
    <s v="First Class"/>
    <s v="NB-18655"/>
    <s v="Nona Balk"/>
    <s v="Corporate"/>
    <s v="United States"/>
    <s v="Dallas"/>
    <s v="Texas"/>
    <n v="75217"/>
    <x v="2"/>
    <s v="TEC-PH-10003012"/>
    <x v="2"/>
    <s v="Phones"/>
    <s v="Nortel Meridian M3904 Professional Digital phone"/>
    <n v="369.57600000000002"/>
    <n v="3"/>
    <n v="0.2"/>
    <n v="41.577300000000001"/>
    <n v="888.88888888888891"/>
    <n v="295.66080000000005"/>
    <n v="1322.93"/>
  </r>
  <r>
    <n v="613"/>
    <s v="CA-2016-121223"/>
    <s v="9/11/2016"/>
    <x v="108"/>
    <s v="9/13/2016"/>
    <s v="Second Class"/>
    <s v="GD-14590"/>
    <s v="Giulietta Dortch"/>
    <s v="Corporate"/>
    <s v="United States"/>
    <s v="Philadelphia"/>
    <s v="Pennsylvania"/>
    <n v="19143"/>
    <x v="3"/>
    <s v="OFF-PA-10001204"/>
    <x v="1"/>
    <s v="Paper"/>
    <s v="Xerox 1972"/>
    <n v="8.4480000000000004"/>
    <n v="2"/>
    <n v="0.2"/>
    <n v="2.64"/>
    <n v="320"/>
    <n v="6.7584000000000009"/>
    <n v="12.096"/>
  </r>
  <r>
    <n v="615"/>
    <s v="CA-2017-138611"/>
    <s v="11/14/2017"/>
    <x v="237"/>
    <s v="11/17/2017"/>
    <s v="Second Class"/>
    <s v="CK-12595"/>
    <s v="Clytie Kelty"/>
    <s v="Consumer"/>
    <s v="United States"/>
    <s v="Grove City"/>
    <s v="Ohio"/>
    <n v="43123"/>
    <x v="3"/>
    <s v="TEC-PH-10000011"/>
    <x v="2"/>
    <s v="Phones"/>
    <s v="PureGear Roll-On Screen Protector"/>
    <n v="119.94"/>
    <n v="10"/>
    <n v="0.4"/>
    <n v="15.992000000000001"/>
    <n v="749.99999999999989"/>
    <n v="71.963999999999999"/>
    <n v="15.552"/>
  </r>
  <r>
    <n v="617"/>
    <s v="CA-2017-117947"/>
    <s v="8/18/2017"/>
    <x v="238"/>
    <s v="8/23/2017"/>
    <s v="Second Class"/>
    <s v="NG-18355"/>
    <s v="Nat Gilpin"/>
    <s v="Corporate"/>
    <s v="United States"/>
    <s v="New York City"/>
    <s v="New York"/>
    <n v="10011"/>
    <x v="3"/>
    <s v="FUR-FU-10003849"/>
    <x v="0"/>
    <s v="Furnishings"/>
    <s v="DAX Metal Frame, Desktop, Stepped-Edge"/>
    <n v="40.479999999999997"/>
    <n v="2"/>
    <n v="0"/>
    <n v="15.7872"/>
    <n v="256.41025641025641"/>
    <n v="40.479999999999997"/>
    <n v="544.00800000000004"/>
  </r>
  <r>
    <n v="622"/>
    <s v="US-2014-111171"/>
    <s v="12/26/2014"/>
    <x v="58"/>
    <s v="12/31/2014"/>
    <s v="Standard Class"/>
    <s v="CA-12265"/>
    <s v="Christina Anderson"/>
    <s v="Consumer"/>
    <s v="United States"/>
    <s v="Chicago"/>
    <s v="Illinois"/>
    <n v="60610"/>
    <x v="2"/>
    <s v="OFF-BI-10002103"/>
    <x v="1"/>
    <s v="Binders"/>
    <s v="Cardinal Slant-D Ring Binder, Heavy Gauge Vinyl"/>
    <n v="8.69"/>
    <n v="5"/>
    <n v="0.8"/>
    <n v="-14.773"/>
    <n v="-58.82352941176471"/>
    <n v="1.7379999999999995"/>
    <n v="11.21"/>
  </r>
  <r>
    <n v="623"/>
    <s v="CA-2015-138009"/>
    <s v="11/29/2015"/>
    <x v="239"/>
    <s v="12/3/2015"/>
    <s v="Standard Class"/>
    <s v="SF-20965"/>
    <s v="Sylvia Foulston"/>
    <s v="Corporate"/>
    <s v="United States"/>
    <s v="Dearborn"/>
    <s v="Michigan"/>
    <n v="48126"/>
    <x v="2"/>
    <s v="FUR-CH-10004853"/>
    <x v="0"/>
    <s v="Chairs"/>
    <s v="Global Manager's Adjustable Task Chair, Storm"/>
    <n v="301.95999999999998"/>
    <n v="2"/>
    <n v="0"/>
    <n v="87.568399999999997"/>
    <n v="344.82758620689651"/>
    <n v="301.95999999999998"/>
    <n v="249.75"/>
  </r>
  <r>
    <n v="627"/>
    <s v="CA-2017-163020"/>
    <s v="9/15/2017"/>
    <x v="175"/>
    <s v="9/19/2017"/>
    <s v="Standard Class"/>
    <s v="MO-17800"/>
    <s v="Meg O'Connel"/>
    <s v="Home Office"/>
    <s v="United States"/>
    <s v="New York City"/>
    <s v="New York"/>
    <n v="10009"/>
    <x v="3"/>
    <s v="FUR-FU-10000221"/>
    <x v="0"/>
    <s v="Furnishings"/>
    <s v="Master Caster Door Stop, Brown"/>
    <n v="35.56"/>
    <n v="7"/>
    <n v="0"/>
    <n v="12.090400000000001"/>
    <n v="294.11764705882354"/>
    <n v="35.56"/>
    <n v="15.28"/>
  </r>
  <r>
    <n v="628"/>
    <s v="CA-2017-153787"/>
    <s v="5/19/2017"/>
    <x v="240"/>
    <s v="5/23/2017"/>
    <s v="Standard Class"/>
    <s v="AT-10735"/>
    <s v="Annie Thurman"/>
    <s v="Consumer"/>
    <s v="United States"/>
    <s v="Seattle"/>
    <s v="Washington"/>
    <n v="98115"/>
    <x v="1"/>
    <s v="OFF-AP-10001563"/>
    <x v="1"/>
    <s v="Appliances"/>
    <s v="Belkin Premiere Surge Master II 8-outlet surge protector"/>
    <n v="97.16"/>
    <n v="2"/>
    <n v="0"/>
    <n v="28.176400000000001"/>
    <n v="344.82758620689651"/>
    <n v="97.16"/>
    <n v="839.98800000000006"/>
  </r>
  <r>
    <n v="629"/>
    <s v="CA-2017-133431"/>
    <s v="12/17/2017"/>
    <x v="94"/>
    <s v="12/21/2017"/>
    <s v="Standard Class"/>
    <s v="LC-17140"/>
    <s v="Logan Currie"/>
    <s v="Consumer"/>
    <s v="United States"/>
    <s v="San Francisco"/>
    <s v="California"/>
    <n v="94122"/>
    <x v="1"/>
    <s v="OFF-BI-10000605"/>
    <x v="1"/>
    <s v="Binders"/>
    <s v="Acco Pressboard Covers with Storage Hooks, 9 1/2&quot; x 11&quot;, Executive Red"/>
    <n v="15.24"/>
    <n v="5"/>
    <n v="0.2"/>
    <n v="5.1435000000000004"/>
    <n v="296.2962962962963"/>
    <n v="12.192"/>
    <n v="12.35"/>
  </r>
  <r>
    <n v="631"/>
    <s v="US-2016-135720"/>
    <s v="12/11/2016"/>
    <x v="25"/>
    <s v="12/13/2016"/>
    <s v="Second Class"/>
    <s v="FM-14380"/>
    <s v="Fred McMath"/>
    <s v="Consumer"/>
    <s v="United States"/>
    <s v="Aurora"/>
    <s v="Colorado"/>
    <n v="80013"/>
    <x v="1"/>
    <s v="OFF-ST-10001963"/>
    <x v="1"/>
    <s v="Storage"/>
    <s v="Tennsco Regal Shelving Units"/>
    <n v="243.38399999999999"/>
    <n v="3"/>
    <n v="0.2"/>
    <n v="-51.719099999999997"/>
    <n v="-470.58823529411768"/>
    <n v="194.7072"/>
    <n v="398.35199999999998"/>
  </r>
  <r>
    <n v="634"/>
    <s v="CA-2017-144694"/>
    <s v="9/24/2017"/>
    <x v="241"/>
    <s v="9/26/2017"/>
    <s v="Second Class"/>
    <s v="BD-11605"/>
    <s v="Brian Dahlen"/>
    <s v="Consumer"/>
    <s v="United States"/>
    <s v="Miami"/>
    <s v="Florida"/>
    <n v="33180"/>
    <x v="0"/>
    <s v="TEC-AC-10002857"/>
    <x v="2"/>
    <s v="Accessories"/>
    <s v="Verbatim 25 GB 6x Blu-ray Single Layer Recordable Disc, 1/Pack"/>
    <n v="17.88"/>
    <n v="3"/>
    <n v="0.2"/>
    <n v="2.4584999999999999"/>
    <n v="727.27272727272725"/>
    <n v="14.304"/>
    <n v="764.68799999999999"/>
  </r>
  <r>
    <n v="636"/>
    <s v="CA-2015-168004"/>
    <s v="10/4/2015"/>
    <x v="242"/>
    <s v="10/9/2015"/>
    <s v="Second Class"/>
    <s v="DJ-13420"/>
    <s v="Denny Joy"/>
    <s v="Corporate"/>
    <s v="United States"/>
    <s v="Warner Robins"/>
    <s v="Georgia"/>
    <n v="31088"/>
    <x v="0"/>
    <s v="FUR-CH-10001482"/>
    <x v="0"/>
    <s v="Chairs"/>
    <s v="Office Star - Mesh Screen back chair with Vinyl seat"/>
    <n v="392.94"/>
    <n v="3"/>
    <n v="0"/>
    <n v="43.223399999999998"/>
    <n v="909.09090909090912"/>
    <n v="392.94"/>
    <n v="1099.96"/>
  </r>
  <r>
    <n v="637"/>
    <s v="US-2016-123470"/>
    <s v="8/15/2016"/>
    <x v="243"/>
    <s v="8/21/2016"/>
    <s v="Standard Class"/>
    <s v="ME-17725"/>
    <s v="Max Engle"/>
    <s v="Consumer"/>
    <s v="United States"/>
    <s v="Aurora"/>
    <s v="Colorado"/>
    <n v="80013"/>
    <x v="1"/>
    <s v="OFF-BI-10001989"/>
    <x v="1"/>
    <s v="Binders"/>
    <s v="Premium Transparent Presentation Covers by GBC"/>
    <n v="18.882000000000001"/>
    <n v="3"/>
    <n v="0.7"/>
    <n v="-13.8468"/>
    <n v="-136.36363636363637"/>
    <n v="5.664600000000001"/>
    <n v="27.882000000000001"/>
  </r>
  <r>
    <n v="639"/>
    <s v="CA-2016-115917"/>
    <s v="5/20/2016"/>
    <x v="244"/>
    <s v="5/25/2016"/>
    <s v="Standard Class"/>
    <s v="RB-19465"/>
    <s v="Rick Bensley"/>
    <s v="Home Office"/>
    <s v="United States"/>
    <s v="Vallejo"/>
    <s v="California"/>
    <n v="94591"/>
    <x v="1"/>
    <s v="FUR-FU-10000576"/>
    <x v="0"/>
    <s v="Furnishings"/>
    <s v="Luxo Professional Fluorescent Magnifier Lamp with Clamp-Mount Base"/>
    <n v="1049.2"/>
    <n v="5"/>
    <n v="0"/>
    <n v="272.79199999999997"/>
    <n v="384.61538461538464"/>
    <n v="1049.2"/>
    <n v="17.616"/>
  </r>
  <r>
    <n v="641"/>
    <s v="CA-2016-147067"/>
    <s v="12/18/2016"/>
    <x v="122"/>
    <s v="12/22/2016"/>
    <s v="Standard Class"/>
    <s v="JD-16150"/>
    <s v="Justin Deggeller"/>
    <s v="Corporate"/>
    <s v="United States"/>
    <s v="Minneapolis"/>
    <s v="Minnesota"/>
    <n v="55407"/>
    <x v="2"/>
    <s v="FUR-FU-10000732"/>
    <x v="0"/>
    <s v="Furnishings"/>
    <s v="Eldon 200 Class Desk Accessories"/>
    <n v="18.84"/>
    <n v="3"/>
    <n v="0"/>
    <n v="6.0288000000000004"/>
    <n v="312.5"/>
    <n v="18.84"/>
    <n v="69.900000000000006"/>
  </r>
  <r>
    <n v="642"/>
    <s v="CA-2017-167913"/>
    <s v="7/30/2017"/>
    <x v="245"/>
    <s v="8/3/2017"/>
    <s v="Second Class"/>
    <s v="JL-15835"/>
    <s v="John Lee"/>
    <s v="Consumer"/>
    <s v="United States"/>
    <s v="Mission Viejo"/>
    <s v="California"/>
    <n v="92691"/>
    <x v="1"/>
    <s v="OFF-ST-10000585"/>
    <x v="1"/>
    <s v="Storage"/>
    <s v="Economy Rollaway Files"/>
    <n v="330.4"/>
    <n v="2"/>
    <n v="0"/>
    <n v="85.903999999999996"/>
    <n v="384.61538461538464"/>
    <n v="330.4"/>
    <n v="142.86000000000001"/>
  </r>
  <r>
    <n v="644"/>
    <s v="CA-2017-106103"/>
    <s v="6/10/2017"/>
    <x v="193"/>
    <s v="6/15/2017"/>
    <s v="Standard Class"/>
    <s v="SC-20305"/>
    <s v="Sean Christensen"/>
    <s v="Consumer"/>
    <s v="United States"/>
    <s v="Rochester Hills"/>
    <s v="Michigan"/>
    <n v="48307"/>
    <x v="2"/>
    <s v="TEC-AC-10003832"/>
    <x v="2"/>
    <s v="Accessories"/>
    <s v="Imation 16GB Mini TravelDrive USB 2.0 Flash Drive"/>
    <n v="132.52000000000001"/>
    <n v="4"/>
    <n v="0"/>
    <n v="54.333199999999998"/>
    <n v="243.90243902439028"/>
    <n v="132.52000000000001"/>
    <n v="12.48"/>
  </r>
  <r>
    <n v="645"/>
    <s v="US-2017-127719"/>
    <s v="7/21/2017"/>
    <x v="246"/>
    <s v="7/25/2017"/>
    <s v="Standard Class"/>
    <s v="TW-21025"/>
    <s v="Tamara Willingham"/>
    <s v="Home Office"/>
    <s v="United States"/>
    <s v="Plainfield"/>
    <s v="New Jersey"/>
    <n v="7060"/>
    <x v="3"/>
    <s v="OFF-PA-10001934"/>
    <x v="1"/>
    <s v="Paper"/>
    <s v="Xerox 1993"/>
    <n v="6.48"/>
    <n v="1"/>
    <n v="0"/>
    <n v="3.1751999999999998"/>
    <n v="204.08163265306123"/>
    <n v="6.48"/>
    <n v="10.368"/>
  </r>
  <r>
    <n v="646"/>
    <s v="CA-2017-126221"/>
    <s v="12/30/2017"/>
    <x v="247"/>
    <s v="1/5/2018"/>
    <s v="Standard Class"/>
    <s v="CC-12430"/>
    <s v="Chuck Clark"/>
    <s v="Home Office"/>
    <s v="United States"/>
    <s v="Columbus"/>
    <s v="Indiana"/>
    <n v="47201"/>
    <x v="2"/>
    <s v="OFF-AP-10002457"/>
    <x v="1"/>
    <s v="Appliances"/>
    <s v="Eureka The Boss Plus 12-Amp Hard Box Upright Vacuum, Red"/>
    <n v="209.3"/>
    <n v="2"/>
    <n v="0"/>
    <n v="56.511000000000003"/>
    <n v="370.37037037037038"/>
    <n v="209.3"/>
    <n v="32.97"/>
  </r>
  <r>
    <n v="647"/>
    <s v="CA-2016-103947"/>
    <s v="4/1/2016"/>
    <x v="178"/>
    <s v="4/8/2016"/>
    <s v="Standard Class"/>
    <s v="BB-10990"/>
    <s v="Barry Blumstein"/>
    <s v="Corporate"/>
    <s v="United States"/>
    <s v="Sierra Vista"/>
    <s v="Arizona"/>
    <n v="85635"/>
    <x v="1"/>
    <s v="OFF-FA-10003112"/>
    <x v="1"/>
    <s v="Fasteners"/>
    <s v="Staples"/>
    <n v="31.56"/>
    <n v="5"/>
    <n v="0.2"/>
    <n v="9.8625000000000007"/>
    <n v="320"/>
    <n v="25.248000000000001"/>
    <n v="15.12"/>
  </r>
  <r>
    <n v="649"/>
    <s v="CA-2016-160745"/>
    <s v="12/11/2016"/>
    <x v="25"/>
    <s v="12/16/2016"/>
    <s v="Second Class"/>
    <s v="AR-10825"/>
    <s v="Anthony Rawles"/>
    <s v="Corporate"/>
    <s v="United States"/>
    <s v="Vancouver"/>
    <s v="Washington"/>
    <n v="98661"/>
    <x v="1"/>
    <s v="FUR-FU-10001935"/>
    <x v="0"/>
    <s v="Furnishings"/>
    <s v="3M Hangers With Command Adhesive"/>
    <n v="14.8"/>
    <n v="4"/>
    <n v="0"/>
    <n v="6.0679999999999996"/>
    <n v="243.90243902439028"/>
    <n v="14.8"/>
    <n v="14.9"/>
  </r>
  <r>
    <n v="652"/>
    <s v="CA-2016-132661"/>
    <s v="10/23/2016"/>
    <x v="248"/>
    <s v="10/29/2016"/>
    <s v="Standard Class"/>
    <s v="SR-20740"/>
    <s v="Steven Roelle"/>
    <s v="Home Office"/>
    <s v="United States"/>
    <s v="New York City"/>
    <s v="New York"/>
    <n v="10024"/>
    <x v="3"/>
    <s v="OFF-PA-10000482"/>
    <x v="1"/>
    <s v="Paper"/>
    <s v="Snap-A-Way Black Print Carbonless Ruled Speed Letter, Triplicate"/>
    <n v="379.4"/>
    <n v="10"/>
    <n v="0"/>
    <n v="178.31800000000001"/>
    <n v="212.76595744680847"/>
    <n v="379.4"/>
    <n v="39.880000000000003"/>
  </r>
  <r>
    <n v="653"/>
    <s v="CA-2017-140844"/>
    <s v="6/19/2017"/>
    <x v="249"/>
    <s v="6/23/2017"/>
    <s v="Standard Class"/>
    <s v="AR-10405"/>
    <s v="Allen Rosenblatt"/>
    <s v="Corporate"/>
    <s v="United States"/>
    <s v="New York City"/>
    <s v="New York"/>
    <n v="10035"/>
    <x v="3"/>
    <s v="OFF-PA-10003892"/>
    <x v="1"/>
    <s v="Paper"/>
    <s v="Xerox 1943"/>
    <n v="97.82"/>
    <n v="2"/>
    <n v="0"/>
    <n v="45.9754"/>
    <n v="212.7659574468085"/>
    <n v="97.82"/>
    <n v="32.94"/>
  </r>
  <r>
    <n v="655"/>
    <s v="CA-2016-137239"/>
    <s v="8/22/2016"/>
    <x v="250"/>
    <s v="8/28/2016"/>
    <s v="Standard Class"/>
    <s v="CR-12730"/>
    <s v="Craig Reiter"/>
    <s v="Consumer"/>
    <s v="United States"/>
    <s v="Columbus"/>
    <s v="Ohio"/>
    <n v="43229"/>
    <x v="3"/>
    <s v="OFF-AP-10002439"/>
    <x v="1"/>
    <s v="Appliances"/>
    <s v="Tripp Lite Isotel 8 Ultra 8 Outlet Metal Surge"/>
    <n v="113.55200000000001"/>
    <n v="2"/>
    <n v="0.2"/>
    <n v="8.5164000000000009"/>
    <n v="1333.3333333333333"/>
    <n v="90.841600000000014"/>
    <n v="13.904"/>
  </r>
  <r>
    <n v="658"/>
    <s v="US-2016-156097"/>
    <s v="9/19/2016"/>
    <x v="251"/>
    <s v="9/19/2016"/>
    <s v="Same Day"/>
    <s v="EH-14125"/>
    <s v="Eugene Hildebrand"/>
    <s v="Home Office"/>
    <s v="United States"/>
    <s v="Aurora"/>
    <s v="Illinois"/>
    <n v="60505"/>
    <x v="2"/>
    <s v="FUR-CH-10001215"/>
    <x v="0"/>
    <s v="Chairs"/>
    <s v="Global Troy Executive Leather Low-Back Tilter"/>
    <n v="701.37199999999996"/>
    <n v="2"/>
    <n v="0.3"/>
    <n v="-50.097999999999999"/>
    <n v="-1400"/>
    <n v="490.96039999999994"/>
    <n v="26.96"/>
  </r>
  <r>
    <n v="660"/>
    <s v="CA-2015-146563"/>
    <s v="8/24/2015"/>
    <x v="252"/>
    <s v="8/28/2015"/>
    <s v="Standard Class"/>
    <s v="CB-12025"/>
    <s v="Cassandra Brandow"/>
    <s v="Consumer"/>
    <s v="United States"/>
    <s v="Arlington"/>
    <s v="Texas"/>
    <n v="76017"/>
    <x v="2"/>
    <s v="OFF-ST-10001490"/>
    <x v="1"/>
    <s v="Storage"/>
    <s v="Hot File 7-Pocket, Floor Stand"/>
    <n v="999.43200000000002"/>
    <n v="7"/>
    <n v="0.2"/>
    <n v="124.929"/>
    <n v="800"/>
    <n v="799.54560000000004"/>
    <n v="61.96"/>
  </r>
  <r>
    <n v="664"/>
    <s v="CA-2016-123666"/>
    <s v="3/26/2016"/>
    <x v="253"/>
    <s v="3/30/2016"/>
    <s v="Standard Class"/>
    <s v="SP-20545"/>
    <s v="Sibella Parks"/>
    <s v="Corporate"/>
    <s v="United States"/>
    <s v="New York City"/>
    <s v="New York"/>
    <n v="10011"/>
    <x v="3"/>
    <s v="OFF-ST-10001522"/>
    <x v="1"/>
    <s v="Storage"/>
    <s v="Gould Plastics 18-Pocket Panel Bin, 34w x 5-1/4d x 20-1/2h"/>
    <n v="459.95"/>
    <n v="5"/>
    <n v="0"/>
    <n v="18.398"/>
    <n v="2500"/>
    <n v="459.95"/>
    <n v="419.94400000000002"/>
  </r>
  <r>
    <n v="665"/>
    <s v="CA-2016-143308"/>
    <s v="11/4/2016"/>
    <x v="254"/>
    <s v="11/4/2016"/>
    <s v="Same Day"/>
    <s v="RC-19825"/>
    <s v="Roy Collins"/>
    <s v="Consumer"/>
    <s v="United States"/>
    <s v="Louisville"/>
    <s v="Kentucky"/>
    <n v="40214"/>
    <x v="0"/>
    <s v="OFF-FA-10000621"/>
    <x v="1"/>
    <s v="Fasteners"/>
    <s v="OIC Colored Binder Clips, Assorted Sizes"/>
    <n v="10.74"/>
    <n v="3"/>
    <n v="0"/>
    <n v="5.2625999999999999"/>
    <n v="204.08163265306123"/>
    <n v="10.74"/>
    <n v="3.69"/>
  </r>
  <r>
    <n v="666"/>
    <s v="CA-2017-132682"/>
    <s v="6/8/2017"/>
    <x v="110"/>
    <s v="6/10/2017"/>
    <s v="Second Class"/>
    <s v="TH-21235"/>
    <s v="Tiffany House"/>
    <s v="Corporate"/>
    <s v="United States"/>
    <s v="Dallas"/>
    <s v="Texas"/>
    <n v="75081"/>
    <x v="2"/>
    <s v="OFF-SU-10004231"/>
    <x v="1"/>
    <s v="Supplies"/>
    <s v="Acme Tagit Stainless Steel Antibacterial Scissors"/>
    <n v="23.76"/>
    <n v="3"/>
    <n v="0.2"/>
    <n v="2.0790000000000002"/>
    <n v="1142.8571428571429"/>
    <n v="19.008000000000003"/>
    <n v="38.880000000000003"/>
  </r>
  <r>
    <n v="669"/>
    <s v="CA-2014-156314"/>
    <s v="12/24/2014"/>
    <x v="163"/>
    <s v="12/26/2014"/>
    <s v="First Class"/>
    <s v="RP-19390"/>
    <s v="Resi Pölking"/>
    <s v="Consumer"/>
    <s v="United States"/>
    <s v="Cleveland"/>
    <s v="Ohio"/>
    <n v="44105"/>
    <x v="3"/>
    <s v="FUR-FU-10003096"/>
    <x v="0"/>
    <s v="Furnishings"/>
    <s v="Master Giant Foot Doorstop, Safety Yellow"/>
    <n v="30.36"/>
    <n v="5"/>
    <n v="0.2"/>
    <n v="8.7285000000000004"/>
    <n v="347.82608695652175"/>
    <n v="24.288"/>
    <n v="575.91999999999996"/>
  </r>
  <r>
    <n v="670"/>
    <s v="US-2017-106663"/>
    <s v="6/9/2017"/>
    <x v="255"/>
    <s v="6/13/2017"/>
    <s v="Standard Class"/>
    <s v="MO-17800"/>
    <s v="Meg O'Connel"/>
    <s v="Home Office"/>
    <s v="United States"/>
    <s v="Chicago"/>
    <s v="Illinois"/>
    <n v="60653"/>
    <x v="2"/>
    <s v="FUR-FU-10002759"/>
    <x v="0"/>
    <s v="Furnishings"/>
    <s v="12-1/2 Diameter Round Wall Clock"/>
    <n v="23.975999999999999"/>
    <n v="3"/>
    <n v="0.6"/>
    <n v="-14.3856"/>
    <n v="-166.66666666666666"/>
    <n v="9.5904000000000007"/>
    <n v="72.8"/>
  </r>
  <r>
    <n v="673"/>
    <s v="CA-2017-111178"/>
    <s v="6/15/2017"/>
    <x v="140"/>
    <s v="6/22/2017"/>
    <s v="Standard Class"/>
    <s v="TD-20995"/>
    <s v="Tamara Dahlen"/>
    <s v="Consumer"/>
    <s v="United States"/>
    <s v="Quincy"/>
    <s v="Illinois"/>
    <n v="62301"/>
    <x v="2"/>
    <s v="OFF-AR-10001954"/>
    <x v="1"/>
    <s v="Art"/>
    <s v="Newell 331"/>
    <n v="19.559999999999999"/>
    <n v="5"/>
    <n v="0.2"/>
    <n v="1.7115"/>
    <n v="1142.8571428571427"/>
    <n v="15.648"/>
    <n v="46.26"/>
  </r>
  <r>
    <n v="674"/>
    <s v="CA-2017-130351"/>
    <s v="12/5/2017"/>
    <x v="256"/>
    <s v="12/8/2017"/>
    <s v="First Class"/>
    <s v="RB-19570"/>
    <s v="Rob Beeghly"/>
    <s v="Consumer"/>
    <s v="United States"/>
    <s v="Columbus"/>
    <s v="Indiana"/>
    <n v="47201"/>
    <x v="2"/>
    <s v="OFF-AP-10004532"/>
    <x v="1"/>
    <s v="Appliances"/>
    <s v="Kensington 6 Outlet Guardian Standard Surge Protector"/>
    <n v="61.44"/>
    <n v="3"/>
    <n v="0"/>
    <n v="16.588799999999999"/>
    <n v="370.37037037037038"/>
    <n v="61.44"/>
    <n v="51.072000000000003"/>
  </r>
  <r>
    <n v="677"/>
    <s v="US-2017-119438"/>
    <s v="3/18/2017"/>
    <x v="257"/>
    <s v="3/23/2017"/>
    <s v="Standard Class"/>
    <s v="CD-11980"/>
    <s v="Carol Darley"/>
    <s v="Consumer"/>
    <s v="United States"/>
    <s v="Tyler"/>
    <s v="Texas"/>
    <n v="75701"/>
    <x v="2"/>
    <s v="OFF-AP-10000804"/>
    <x v="1"/>
    <s v="Appliances"/>
    <s v="Hoover Portapower Portable Vacuum"/>
    <n v="2.6880000000000002"/>
    <n v="3"/>
    <n v="0.8"/>
    <n v="-7.3920000000000003"/>
    <n v="-36.363636363636367"/>
    <n v="0.53759999999999997"/>
    <n v="87.92"/>
  </r>
  <r>
    <n v="681"/>
    <s v="CA-2016-164511"/>
    <s v="11/19/2016"/>
    <x v="258"/>
    <s v="11/24/2016"/>
    <s v="Standard Class"/>
    <s v="DJ-13630"/>
    <s v="Doug Jacobs"/>
    <s v="Consumer"/>
    <s v="United States"/>
    <s v="New York City"/>
    <s v="New York"/>
    <n v="10024"/>
    <x v="3"/>
    <s v="OFF-BI-10003305"/>
    <x v="1"/>
    <s v="Binders"/>
    <s v="Avery Hanging File Binders"/>
    <n v="14.352"/>
    <n v="3"/>
    <n v="0.2"/>
    <n v="4.6643999999999997"/>
    <n v="307.69230769230774"/>
    <n v="11.4816"/>
    <n v="2.97"/>
  </r>
  <r>
    <n v="684"/>
    <s v="US-2017-168116"/>
    <s v="11/4/2017"/>
    <x v="259"/>
    <s v="11/4/2017"/>
    <s v="Same Day"/>
    <s v="GT-14635"/>
    <s v="Grant Thornton"/>
    <s v="Corporate"/>
    <s v="United States"/>
    <s v="Burlington"/>
    <s v="North Carolina"/>
    <n v="27217"/>
    <x v="0"/>
    <s v="TEC-MA-10004125"/>
    <x v="2"/>
    <s v="Machines"/>
    <s v="Cubify CubeX 3D Printer Triple Head Print"/>
    <n v="7999.98"/>
    <n v="4"/>
    <n v="0.5"/>
    <n v="-3839.9904000000001"/>
    <n v="-208.33333333333331"/>
    <n v="3999.99"/>
    <n v="140.73599999999999"/>
  </r>
  <r>
    <n v="686"/>
    <s v="CA-2014-157784"/>
    <s v="7/5/2014"/>
    <x v="260"/>
    <s v="7/8/2014"/>
    <s v="First Class"/>
    <s v="MC-17845"/>
    <s v="Michael Chen"/>
    <s v="Consumer"/>
    <s v="United States"/>
    <s v="Jackson"/>
    <s v="Mississippi"/>
    <n v="39212"/>
    <x v="0"/>
    <s v="TEC-AC-10003911"/>
    <x v="2"/>
    <s v="Accessories"/>
    <s v="NETGEAR AC1750 Dual Band Gigabit Smart WiFi Router"/>
    <n v="479.97"/>
    <n v="3"/>
    <n v="0"/>
    <n v="163.18979999999999"/>
    <n v="294.11764705882354"/>
    <n v="479.97"/>
    <n v="25.11"/>
  </r>
  <r>
    <n v="689"/>
    <s v="CA-2017-161480"/>
    <s v="12/25/2017"/>
    <x v="53"/>
    <s v="12/29/2017"/>
    <s v="Standard Class"/>
    <s v="RA-19285"/>
    <s v="Ralph Arnett"/>
    <s v="Consumer"/>
    <s v="United States"/>
    <s v="New York City"/>
    <s v="New York"/>
    <n v="10035"/>
    <x v="3"/>
    <s v="FUR-BO-10004015"/>
    <x v="0"/>
    <s v="Bookcases"/>
    <s v="Bush Andora Bookcase, Maple/Graphite Gray Finish"/>
    <n v="191.98400000000001"/>
    <n v="2"/>
    <n v="0.2"/>
    <n v="4.7995999999999999"/>
    <n v="4000"/>
    <n v="153.58720000000002"/>
    <n v="695.7"/>
  </r>
  <r>
    <n v="690"/>
    <s v="US-2014-117135"/>
    <s v="6/21/2014"/>
    <x v="261"/>
    <s v="6/23/2014"/>
    <s v="Second Class"/>
    <s v="NP-18325"/>
    <s v="Naresj Patel"/>
    <s v="Consumer"/>
    <s v="United States"/>
    <s v="Waynesboro"/>
    <s v="Virginia"/>
    <n v="22980"/>
    <x v="0"/>
    <s v="FUR-FU-10004071"/>
    <x v="0"/>
    <s v="Furnishings"/>
    <s v="Luxo Professional Magnifying Clamp-On Fluorescent Lamps"/>
    <n v="104.01"/>
    <n v="1"/>
    <n v="0"/>
    <n v="14.561400000000001"/>
    <n v="714.28571428571433"/>
    <n v="104.01"/>
    <n v="93.78"/>
  </r>
  <r>
    <n v="693"/>
    <s v="CA-2015-131534"/>
    <s v="3/28/2015"/>
    <x v="262"/>
    <s v="4/2/2015"/>
    <s v="Standard Class"/>
    <s v="AB-10165"/>
    <s v="Alan Barnes"/>
    <s v="Consumer"/>
    <s v="United States"/>
    <s v="Los Angeles"/>
    <s v="California"/>
    <n v="90036"/>
    <x v="1"/>
    <s v="TEC-AC-10002253"/>
    <x v="2"/>
    <s v="Accessories"/>
    <s v="Imation Bio 8GB USB Flash Drive Imation Corp"/>
    <n v="166.24"/>
    <n v="1"/>
    <n v="0"/>
    <n v="24.936"/>
    <n v="666.66666666666674"/>
    <n v="166.24"/>
    <n v="31.4"/>
  </r>
  <r>
    <n v="695"/>
    <s v="CA-2015-119291"/>
    <s v="5/14/2015"/>
    <x v="263"/>
    <s v="5/17/2015"/>
    <s v="First Class"/>
    <s v="JO-15550"/>
    <s v="Jesus Ocampo"/>
    <s v="Home Office"/>
    <s v="United States"/>
    <s v="Chester"/>
    <s v="Pennsylvania"/>
    <n v="19013"/>
    <x v="3"/>
    <s v="OFF-AR-10003373"/>
    <x v="1"/>
    <s v="Art"/>
    <s v="Boston School Pro Electric Pencil Sharpener, 1670"/>
    <n v="198.27199999999999"/>
    <n v="8"/>
    <n v="0.2"/>
    <n v="17.348800000000001"/>
    <n v="1142.8571428571427"/>
    <n v="158.61760000000001"/>
    <n v="220.77600000000001"/>
  </r>
  <r>
    <n v="702"/>
    <s v="CA-2017-114552"/>
    <s v="9/2/2017"/>
    <x v="264"/>
    <s v="9/8/2017"/>
    <s v="Standard Class"/>
    <s v="Dl-13600"/>
    <s v="Dorris liebe"/>
    <s v="Corporate"/>
    <s v="United States"/>
    <s v="Cleveland"/>
    <s v="Ohio"/>
    <n v="44105"/>
    <x v="3"/>
    <s v="FUR-FU-10002960"/>
    <x v="0"/>
    <s v="Furnishings"/>
    <s v="Eldon 200 Class Desk Accessories, Burgundy"/>
    <n v="15.071999999999999"/>
    <n v="3"/>
    <n v="0.2"/>
    <n v="4.1448"/>
    <n v="363.63636363636363"/>
    <n v="12.057600000000001"/>
    <n v="1.988"/>
  </r>
  <r>
    <n v="703"/>
    <s v="CA-2016-163755"/>
    <s v="11/4/2016"/>
    <x v="254"/>
    <s v="11/8/2016"/>
    <s v="Second Class"/>
    <s v="AS-10285"/>
    <s v="Alejandro Savely"/>
    <s v="Corporate"/>
    <s v="United States"/>
    <s v="Seattle"/>
    <s v="Washington"/>
    <n v="98103"/>
    <x v="1"/>
    <s v="FUR-FU-10003394"/>
    <x v="0"/>
    <s v="Furnishings"/>
    <s v="Tenex &quot;The Solids&quot; Textured Chair Mats"/>
    <n v="209.88"/>
    <n v="3"/>
    <n v="0"/>
    <n v="35.679600000000001"/>
    <n v="588.23529411764696"/>
    <n v="209.88"/>
    <n v="123.256"/>
  </r>
  <r>
    <n v="704"/>
    <s v="CA-2015-142027"/>
    <s v="4/9/2015"/>
    <x v="265"/>
    <s v="4/14/2015"/>
    <s v="Standard Class"/>
    <s v="JK-15370"/>
    <s v="Jay Kimmel"/>
    <s v="Consumer"/>
    <s v="United States"/>
    <s v="Long Beach"/>
    <s v="California"/>
    <n v="90805"/>
    <x v="1"/>
    <s v="FUR-TA-10002774"/>
    <x v="0"/>
    <s v="Tables"/>
    <s v="Laminate Occasional Tables"/>
    <n v="369.91199999999998"/>
    <n v="3"/>
    <n v="0.2"/>
    <n v="-13.871700000000001"/>
    <n v="-2666.6666666666665"/>
    <n v="295.92959999999999"/>
    <n v="145.9"/>
  </r>
  <r>
    <n v="705"/>
    <s v="CA-2014-138527"/>
    <s v="9/12/2014"/>
    <x v="171"/>
    <s v="9/17/2014"/>
    <s v="Standard Class"/>
    <s v="BN-11470"/>
    <s v="Brad Norvell"/>
    <s v="Corporate"/>
    <s v="United States"/>
    <s v="Cary"/>
    <s v="North Carolina"/>
    <n v="27511"/>
    <x v="0"/>
    <s v="OFF-PA-10001800"/>
    <x v="1"/>
    <s v="Paper"/>
    <s v="Xerox 220"/>
    <n v="10.368"/>
    <n v="2"/>
    <n v="0.2"/>
    <n v="3.6288"/>
    <n v="285.71428571428572"/>
    <n v="8.2944000000000013"/>
    <n v="49.08"/>
  </r>
  <r>
    <n v="708"/>
    <s v="CA-2014-112158"/>
    <s v="12/2/2014"/>
    <x v="266"/>
    <s v="12/4/2014"/>
    <s v="First Class"/>
    <s v="DP-13165"/>
    <s v="David Philippe"/>
    <s v="Consumer"/>
    <s v="United States"/>
    <s v="New York City"/>
    <s v="New York"/>
    <n v="10035"/>
    <x v="3"/>
    <s v="TEC-AC-10003628"/>
    <x v="2"/>
    <s v="Accessories"/>
    <s v="Logitech 910-002974 M325 Wireless Mouse for Web Scrolling"/>
    <n v="119.96"/>
    <n v="4"/>
    <n v="0"/>
    <n v="52.782400000000003"/>
    <n v="227.27272727272725"/>
    <n v="119.96"/>
    <n v="912.75"/>
  </r>
  <r>
    <n v="711"/>
    <s v="CA-2014-113887"/>
    <s v="4/5/2014"/>
    <x v="267"/>
    <s v="4/7/2014"/>
    <s v="First Class"/>
    <s v="TH-21550"/>
    <s v="Tracy Hopkins"/>
    <s v="Home Office"/>
    <s v="United States"/>
    <s v="New York City"/>
    <s v="New York"/>
    <n v="10035"/>
    <x v="3"/>
    <s v="OFF-PA-10004071"/>
    <x v="1"/>
    <s v="Paper"/>
    <s v="Eaton Premium Continuous-Feed Paper, 25% Cotton, Letter Size, White, 1000 Shts/Box"/>
    <n v="55.48"/>
    <n v="1"/>
    <n v="0"/>
    <n v="26.630400000000002"/>
    <n v="208.33333333333331"/>
    <n v="55.48"/>
    <n v="83.951999999999998"/>
  </r>
  <r>
    <n v="712"/>
    <s v="CA-2017-146136"/>
    <s v="9/3/2017"/>
    <x v="213"/>
    <s v="9/7/2017"/>
    <s v="Standard Class"/>
    <s v="AP-10915"/>
    <s v="Arthur Prichep"/>
    <s v="Consumer"/>
    <s v="United States"/>
    <s v="Palm Coast"/>
    <s v="Florida"/>
    <n v="32137"/>
    <x v="0"/>
    <s v="OFF-EN-10001219"/>
    <x v="1"/>
    <s v="Envelopes"/>
    <s v="#10- 4 1/8&quot; x 9 1/2&quot; Security-Tint Envelopes"/>
    <n v="24.448"/>
    <n v="4"/>
    <n v="0.2"/>
    <n v="8.8623999999999992"/>
    <n v="275.86206896551727"/>
    <n v="19.558400000000002"/>
    <n v="9.5519999999999996"/>
  </r>
  <r>
    <n v="713"/>
    <s v="US-2017-100048"/>
    <s v="5/19/2017"/>
    <x v="240"/>
    <s v="5/24/2017"/>
    <s v="Standard Class"/>
    <s v="RS-19765"/>
    <s v="Roland Schwarz"/>
    <s v="Corporate"/>
    <s v="United States"/>
    <s v="Mount Vernon"/>
    <s v="New York"/>
    <n v="10550"/>
    <x v="3"/>
    <s v="OFF-AP-10001154"/>
    <x v="1"/>
    <s v="Appliances"/>
    <s v="Bionaire Personal Warm Mist Humidifier/Vaporizer"/>
    <n v="281.33999999999997"/>
    <n v="6"/>
    <n v="0"/>
    <n v="109.7226"/>
    <n v="256.41025641025641"/>
    <n v="281.33999999999997"/>
    <n v="17.216000000000001"/>
  </r>
  <r>
    <n v="716"/>
    <s v="CA-2014-153150"/>
    <s v="7/1/2014"/>
    <x v="268"/>
    <s v="7/6/2014"/>
    <s v="Second Class"/>
    <s v="Dl-13600"/>
    <s v="Dorris liebe"/>
    <s v="Corporate"/>
    <s v="United States"/>
    <s v="Seattle"/>
    <s v="Washington"/>
    <n v="98105"/>
    <x v="1"/>
    <s v="OFF-BI-10003355"/>
    <x v="1"/>
    <s v="Binders"/>
    <s v="Cardinal Holdit Business Card Pockets"/>
    <n v="19.920000000000002"/>
    <n v="5"/>
    <n v="0.2"/>
    <n v="6.9720000000000004"/>
    <n v="285.71428571428572"/>
    <n v="15.936000000000002"/>
    <n v="205.17599999999999"/>
  </r>
  <r>
    <n v="717"/>
    <s v="CA-2014-130092"/>
    <s v="1/11/2014"/>
    <x v="269"/>
    <s v="1/14/2014"/>
    <s v="First Class"/>
    <s v="SV-20365"/>
    <s v="Seth Vernon"/>
    <s v="Consumer"/>
    <s v="United States"/>
    <s v="Dover"/>
    <s v="Delaware"/>
    <n v="19901"/>
    <x v="3"/>
    <s v="FUR-FU-10000010"/>
    <x v="0"/>
    <s v="Furnishings"/>
    <s v="DAX Value U-Channel Document Frames, Easel Back"/>
    <n v="9.94"/>
    <n v="2"/>
    <n v="0"/>
    <n v="3.0813999999999999"/>
    <n v="322.58064516129031"/>
    <n v="9.94"/>
    <n v="75.48"/>
  </r>
  <r>
    <n v="718"/>
    <s v="CA-2017-108910"/>
    <s v="9/24/2017"/>
    <x v="241"/>
    <s v="9/29/2017"/>
    <s v="Standard Class"/>
    <s v="KC-16540"/>
    <s v="Kelly Collister"/>
    <s v="Consumer"/>
    <s v="United States"/>
    <s v="Newark"/>
    <s v="Ohio"/>
    <n v="43055"/>
    <x v="3"/>
    <s v="FUR-FU-10002253"/>
    <x v="0"/>
    <s v="Furnishings"/>
    <s v="Howard Miller 13&quot; Diameter Pewter Finish Round Wall Clock"/>
    <n v="103.056"/>
    <n v="3"/>
    <n v="0.2"/>
    <n v="24.4758"/>
    <n v="421.05263157894734"/>
    <n v="82.444800000000001"/>
    <n v="23.68"/>
  </r>
  <r>
    <n v="719"/>
    <s v="CA-2014-104472"/>
    <s v="6/2/2014"/>
    <x v="270"/>
    <s v="6/7/2014"/>
    <s v="Standard Class"/>
    <s v="CK-12325"/>
    <s v="Christine Kargatis"/>
    <s v="Home Office"/>
    <s v="United States"/>
    <s v="Orem"/>
    <s v="Utah"/>
    <n v="84057"/>
    <x v="1"/>
    <s v="OFF-BI-10001658"/>
    <x v="1"/>
    <s v="Binders"/>
    <s v="GBC Standard Therm-A-Bind Covers"/>
    <n v="59.808"/>
    <n v="3"/>
    <n v="0.2"/>
    <n v="19.4376"/>
    <n v="307.69230769230774"/>
    <n v="47.846400000000003"/>
    <n v="334.76799999999997"/>
  </r>
  <r>
    <n v="721"/>
    <s v="CA-2016-112942"/>
    <s v="2/13/2016"/>
    <x v="271"/>
    <s v="2/18/2016"/>
    <s v="Standard Class"/>
    <s v="RD-19810"/>
    <s v="Ross DeVincentis"/>
    <s v="Home Office"/>
    <s v="United States"/>
    <s v="Los Angeles"/>
    <s v="California"/>
    <n v="90045"/>
    <x v="1"/>
    <s v="OFF-PA-10004092"/>
    <x v="1"/>
    <s v="Paper"/>
    <s v="Tops Green Bar Computer Printout Paper"/>
    <n v="146.82"/>
    <n v="3"/>
    <n v="0"/>
    <n v="73.41"/>
    <n v="200"/>
    <n v="146.82"/>
    <n v="946.34400000000005"/>
  </r>
  <r>
    <n v="722"/>
    <s v="CA-2016-142335"/>
    <s v="12/15/2016"/>
    <x v="272"/>
    <s v="12/19/2016"/>
    <s v="Standard Class"/>
    <s v="MP-17965"/>
    <s v="Michael Paige"/>
    <s v="Corporate"/>
    <s v="United States"/>
    <s v="Detroit"/>
    <s v="Michigan"/>
    <n v="48205"/>
    <x v="2"/>
    <s v="FUR-TA-10000198"/>
    <x v="0"/>
    <s v="Tables"/>
    <s v="Chromcraft Bull-Nose Wood Oval Conference Tables &amp; Bases"/>
    <n v="1652.94"/>
    <n v="3"/>
    <n v="0"/>
    <n v="231.41159999999999"/>
    <n v="714.28571428571433"/>
    <n v="1652.94"/>
    <n v="9.7279999999999998"/>
  </r>
  <r>
    <n v="724"/>
    <s v="CA-2014-117429"/>
    <s v="10/7/2014"/>
    <x v="273"/>
    <s v="10/13/2014"/>
    <s v="Standard Class"/>
    <s v="MR-17545"/>
    <s v="Mathew Reese"/>
    <s v="Home Office"/>
    <s v="United States"/>
    <s v="Philadelphia"/>
    <s v="Pennsylvania"/>
    <n v="19140"/>
    <x v="3"/>
    <s v="FUR-FU-10000222"/>
    <x v="0"/>
    <s v="Furnishings"/>
    <s v="Seth Thomas 16&quot; Steel Case Clock"/>
    <n v="129.91999999999999"/>
    <n v="5"/>
    <n v="0.2"/>
    <n v="21.111999999999998"/>
    <n v="615.38461538461536"/>
    <n v="103.93599999999999"/>
    <n v="152.76"/>
  </r>
  <r>
    <n v="725"/>
    <s v="CA-2016-114713"/>
    <s v="7/7/2016"/>
    <x v="274"/>
    <s v="7/12/2016"/>
    <s v="Standard Class"/>
    <s v="SC-20695"/>
    <s v="Steve Chapman"/>
    <s v="Corporate"/>
    <s v="United States"/>
    <s v="Hialeah"/>
    <s v="Florida"/>
    <n v="33012"/>
    <x v="0"/>
    <s v="OFF-SU-10004664"/>
    <x v="1"/>
    <s v="Supplies"/>
    <s v="Acme Softgrip Scissors"/>
    <n v="45.584000000000003"/>
    <n v="7"/>
    <n v="0.2"/>
    <n v="5.1281999999999996"/>
    <n v="888.88888888888891"/>
    <n v="36.467200000000005"/>
    <n v="31.103999999999999"/>
  </r>
  <r>
    <n v="726"/>
    <s v="CA-2017-144113"/>
    <s v="9/16/2017"/>
    <x v="118"/>
    <s v="9/20/2017"/>
    <s v="Standard Class"/>
    <s v="JF-15355"/>
    <s v="Jay Fein"/>
    <s v="Consumer"/>
    <s v="United States"/>
    <s v="Austin"/>
    <s v="Texas"/>
    <n v="78745"/>
    <x v="2"/>
    <s v="OFF-EN-10001141"/>
    <x v="1"/>
    <s v="Envelopes"/>
    <s v="Manila Recycled Extra-Heavyweight Clasp Envelopes, 6&quot; x 9&quot;"/>
    <n v="17.568000000000001"/>
    <n v="2"/>
    <n v="0.2"/>
    <n v="6.3684000000000003"/>
    <n v="275.86206896551727"/>
    <n v="14.054400000000001"/>
    <n v="29.7"/>
  </r>
  <r>
    <n v="728"/>
    <s v="US-2016-150861"/>
    <s v="12/3/2016"/>
    <x v="275"/>
    <s v="12/6/2016"/>
    <s v="First Class"/>
    <s v="EG-13900"/>
    <s v="Emily Grady"/>
    <s v="Consumer"/>
    <s v="United States"/>
    <s v="Oceanside"/>
    <s v="New York"/>
    <n v="11572"/>
    <x v="3"/>
    <s v="OFF-PA-10001954"/>
    <x v="1"/>
    <s v="Paper"/>
    <s v="Xerox 1964"/>
    <n v="182.72"/>
    <n v="8"/>
    <n v="0"/>
    <n v="84.051199999999994"/>
    <n v="217.39130434782612"/>
    <n v="182.72"/>
    <n v="13.76"/>
  </r>
  <r>
    <n v="733"/>
    <s v="CA-2017-131954"/>
    <s v="1/21/2017"/>
    <x v="276"/>
    <s v="1/25/2017"/>
    <s v="Standard Class"/>
    <s v="DS-13030"/>
    <s v="Darrin Sayre"/>
    <s v="Home Office"/>
    <s v="United States"/>
    <s v="Seattle"/>
    <s v="Washington"/>
    <n v="98115"/>
    <x v="1"/>
    <s v="OFF-ST-10000736"/>
    <x v="1"/>
    <s v="Storage"/>
    <s v="Carina Double Wide Media Storage Towers in Natural &amp; Black"/>
    <n v="242.94"/>
    <n v="3"/>
    <n v="0"/>
    <n v="9.7175999999999991"/>
    <n v="2500.0000000000005"/>
    <n v="242.94"/>
    <n v="1979.9280000000001"/>
  </r>
  <r>
    <n v="739"/>
    <s v="CA-2014-132500"/>
    <s v="9/8/2014"/>
    <x v="78"/>
    <s v="9/12/2014"/>
    <s v="Standard Class"/>
    <s v="GZ-14470"/>
    <s v="Gary Zandusky"/>
    <s v="Consumer"/>
    <s v="United States"/>
    <s v="San Francisco"/>
    <s v="California"/>
    <n v="94110"/>
    <x v="1"/>
    <s v="TEC-AC-10001383"/>
    <x v="2"/>
    <s v="Accessories"/>
    <s v="Logitech Wireless Touch Keyboard K400"/>
    <n v="49.98"/>
    <n v="2"/>
    <n v="0"/>
    <n v="8.4966000000000008"/>
    <n v="588.23529411764696"/>
    <n v="49.98"/>
    <n v="2.5019999999999998"/>
  </r>
  <r>
    <n v="740"/>
    <s v="CA-2014-112326"/>
    <s v="1/4/2014"/>
    <x v="277"/>
    <s v="1/8/2014"/>
    <s v="Standard Class"/>
    <s v="PO-19195"/>
    <s v="Phillina Ober"/>
    <s v="Home Office"/>
    <s v="United States"/>
    <s v="Naperville"/>
    <s v="Illinois"/>
    <n v="60540"/>
    <x v="2"/>
    <s v="OFF-LA-10003223"/>
    <x v="1"/>
    <s v="Labels"/>
    <s v="Avery 508"/>
    <n v="11.784000000000001"/>
    <n v="3"/>
    <n v="0.2"/>
    <n v="4.2717000000000001"/>
    <n v="275.86206896551727"/>
    <n v="9.4272000000000009"/>
    <n v="2.0249999999999999"/>
  </r>
  <r>
    <n v="743"/>
    <s v="US-2016-146710"/>
    <s v="8/27/2016"/>
    <x v="278"/>
    <s v="9/1/2016"/>
    <s v="Standard Class"/>
    <s v="SS-20875"/>
    <s v="Sung Shariari"/>
    <s v="Consumer"/>
    <s v="United States"/>
    <s v="Dallas"/>
    <s v="Texas"/>
    <n v="75220"/>
    <x v="2"/>
    <s v="OFF-SU-10004498"/>
    <x v="1"/>
    <s v="Supplies"/>
    <s v="Martin-Yale Premier Letter Opener"/>
    <n v="51.52"/>
    <n v="5"/>
    <n v="0.2"/>
    <n v="-10.948"/>
    <n v="-470.58823529411768"/>
    <n v="41.216000000000008"/>
    <n v="91.2"/>
  </r>
  <r>
    <n v="747"/>
    <s v="CA-2014-124429"/>
    <s v="5/27/2014"/>
    <x v="279"/>
    <s v="5/27/2014"/>
    <s v="Same Day"/>
    <s v="MH-17785"/>
    <s v="Maya Herman"/>
    <s v="Corporate"/>
    <s v="United States"/>
    <s v="San Diego"/>
    <s v="California"/>
    <n v="92105"/>
    <x v="1"/>
    <s v="FUR-TA-10002607"/>
    <x v="0"/>
    <s v="Tables"/>
    <s v="KI Conference Tables"/>
    <n v="567.12"/>
    <n v="10"/>
    <n v="0.2"/>
    <n v="-28.356000000000002"/>
    <n v="-2000"/>
    <n v="453.69600000000003"/>
    <n v="15.936"/>
  </r>
  <r>
    <n v="749"/>
    <s v="CA-2016-150889"/>
    <s v="3/20/2016"/>
    <x v="231"/>
    <s v="3/22/2016"/>
    <s v="Second Class"/>
    <s v="PB-19105"/>
    <s v="Peter Bühler"/>
    <s v="Consumer"/>
    <s v="United States"/>
    <s v="Evanston"/>
    <s v="Illinois"/>
    <n v="60201"/>
    <x v="2"/>
    <s v="TEC-PH-10000004"/>
    <x v="2"/>
    <s v="Phones"/>
    <s v="Belkin iPhone and iPad Lightning Cable"/>
    <n v="11.992000000000001"/>
    <n v="1"/>
    <n v="0.2"/>
    <n v="0.89939999999999998"/>
    <n v="1333.3333333333335"/>
    <n v="9.5936000000000021"/>
    <n v="55.423999999999999"/>
  </r>
  <r>
    <n v="750"/>
    <s v="CA-2017-126074"/>
    <s v="10/2/2017"/>
    <x v="280"/>
    <s v="10/6/2017"/>
    <s v="Standard Class"/>
    <s v="RF-19735"/>
    <s v="Roland Fjeld"/>
    <s v="Consumer"/>
    <s v="United States"/>
    <s v="Trenton"/>
    <s v="Michigan"/>
    <n v="48183"/>
    <x v="2"/>
    <s v="OFF-BI-10003638"/>
    <x v="1"/>
    <s v="Binders"/>
    <s v="GBC Durable Plastic Covers"/>
    <n v="58.05"/>
    <n v="3"/>
    <n v="0"/>
    <n v="26.702999999999999"/>
    <n v="217.39130434782606"/>
    <n v="58.05"/>
    <n v="159.98400000000001"/>
  </r>
  <r>
    <n v="754"/>
    <s v="CA-2016-110499"/>
    <s v="4/7/2016"/>
    <x v="281"/>
    <s v="4/9/2016"/>
    <s v="First Class"/>
    <s v="YC-21895"/>
    <s v="Yoseph Carroll"/>
    <s v="Corporate"/>
    <s v="United States"/>
    <s v="San Francisco"/>
    <s v="California"/>
    <n v="94110"/>
    <x v="1"/>
    <s v="TEC-CO-10002095"/>
    <x v="2"/>
    <s v="Copiers"/>
    <s v="Hewlett Packard 610 Color Digital Copier / Printer"/>
    <n v="1199.9760000000001"/>
    <n v="3"/>
    <n v="0.2"/>
    <n v="374.99250000000001"/>
    <n v="320"/>
    <n v="959.98080000000016"/>
    <n v="121.376"/>
  </r>
  <r>
    <n v="755"/>
    <s v="CA-2015-135272"/>
    <s v="12/7/2015"/>
    <x v="214"/>
    <s v="12/12/2015"/>
    <s v="Standard Class"/>
    <s v="MS-17830"/>
    <s v="Melanie Seite"/>
    <s v="Consumer"/>
    <s v="United States"/>
    <s v="Los Angeles"/>
    <s v="California"/>
    <n v="90036"/>
    <x v="1"/>
    <s v="FUR-FU-10002759"/>
    <x v="0"/>
    <s v="Furnishings"/>
    <s v="12-1/2 Diameter Round Wall Clock"/>
    <n v="79.92"/>
    <n v="4"/>
    <n v="0"/>
    <n v="28.7712"/>
    <n v="277.77777777777777"/>
    <n v="79.92"/>
    <n v="872.94"/>
  </r>
  <r>
    <n v="756"/>
    <s v="CA-2016-140928"/>
    <s v="9/18/2016"/>
    <x v="31"/>
    <s v="9/22/2016"/>
    <s v="Standard Class"/>
    <s v="NB-18655"/>
    <s v="Nona Balk"/>
    <s v="Corporate"/>
    <s v="United States"/>
    <s v="Jacksonville"/>
    <s v="Florida"/>
    <n v="32216"/>
    <x v="0"/>
    <s v="FUR-TA-10001095"/>
    <x v="0"/>
    <s v="Tables"/>
    <s v="Chromcraft Round Conference Tables"/>
    <n v="383.43799999999999"/>
    <n v="4"/>
    <n v="0.45"/>
    <n v="-167.3184"/>
    <n v="-229.16666666666666"/>
    <n v="210.89090000000002"/>
    <n v="8.67"/>
  </r>
  <r>
    <n v="757"/>
    <s v="CA-2014-106803"/>
    <s v="12/29/2014"/>
    <x v="282"/>
    <s v="1/2/2015"/>
    <s v="Standard Class"/>
    <s v="DC-13285"/>
    <s v="Debra Catini"/>
    <s v="Consumer"/>
    <s v="United States"/>
    <s v="Cottage Grove"/>
    <s v="Minnesota"/>
    <n v="55016"/>
    <x v="2"/>
    <s v="OFF-ST-10002444"/>
    <x v="1"/>
    <s v="Storage"/>
    <s v="Recycled Eldon Regeneration Jumbo File"/>
    <n v="24.56"/>
    <n v="2"/>
    <n v="0"/>
    <n v="6.8768000000000002"/>
    <n v="357.14285714285711"/>
    <n v="24.56"/>
    <n v="17.28"/>
  </r>
  <r>
    <n v="759"/>
    <s v="CA-2017-117240"/>
    <s v="7/23/2017"/>
    <x v="283"/>
    <s v="7/28/2017"/>
    <s v="Standard Class"/>
    <s v="CP-12340"/>
    <s v="Christine Phan"/>
    <s v="Corporate"/>
    <s v="United States"/>
    <s v="New York City"/>
    <s v="New York"/>
    <n v="10009"/>
    <x v="3"/>
    <s v="OFF-BI-10000848"/>
    <x v="1"/>
    <s v="Binders"/>
    <s v="Angle-D Ring Binders"/>
    <n v="13.128"/>
    <n v="3"/>
    <n v="0.2"/>
    <n v="4.2666000000000004"/>
    <n v="307.69230769230768"/>
    <n v="10.502400000000002"/>
    <n v="52.136000000000003"/>
  </r>
  <r>
    <n v="760"/>
    <s v="CA-2017-133333"/>
    <s v="9/18/2017"/>
    <x v="65"/>
    <s v="9/22/2017"/>
    <s v="Standard Class"/>
    <s v="BF-11020"/>
    <s v="Barry Französisch"/>
    <s v="Corporate"/>
    <s v="United States"/>
    <s v="Green Bay"/>
    <s v="Wisconsin"/>
    <n v="54302"/>
    <x v="2"/>
    <s v="OFF-PA-10002377"/>
    <x v="1"/>
    <s v="Paper"/>
    <s v="Adams Telephone Message Book W/Dividers/Space For Phone Numbers, 5 1/4&quot;X8 1/2&quot;, 200/Messages"/>
    <n v="22.72"/>
    <n v="4"/>
    <n v="0"/>
    <n v="10.224"/>
    <n v="222.2222222222222"/>
    <n v="22.72"/>
    <n v="25.92"/>
  </r>
  <r>
    <n v="761"/>
    <s v="CA-2015-112319"/>
    <s v="8/31/2015"/>
    <x v="284"/>
    <s v="9/5/2015"/>
    <s v="Standard Class"/>
    <s v="AR-10510"/>
    <s v="Andrew Roberts"/>
    <s v="Consumer"/>
    <s v="United States"/>
    <s v="Los Angeles"/>
    <s v="California"/>
    <n v="90004"/>
    <x v="1"/>
    <s v="OFF-PA-10003441"/>
    <x v="1"/>
    <s v="Paper"/>
    <s v="Xerox 226"/>
    <n v="58.32"/>
    <n v="9"/>
    <n v="0"/>
    <n v="27.993600000000001"/>
    <n v="208.33333333333334"/>
    <n v="58.32"/>
    <n v="177"/>
  </r>
  <r>
    <n v="762"/>
    <s v="CA-2017-126046"/>
    <s v="11/3/2017"/>
    <x v="132"/>
    <s v="11/7/2017"/>
    <s v="Standard Class"/>
    <s v="JC-16105"/>
    <s v="Julie Creighton"/>
    <s v="Corporate"/>
    <s v="United States"/>
    <s v="Atlanta"/>
    <s v="Georgia"/>
    <n v="30318"/>
    <x v="0"/>
    <s v="OFF-LA-10004484"/>
    <x v="1"/>
    <s v="Labels"/>
    <s v="Avery 476"/>
    <n v="12.39"/>
    <n v="3"/>
    <n v="0"/>
    <n v="5.6993999999999998"/>
    <n v="217.39130434782612"/>
    <n v="12.39"/>
    <n v="1212.848"/>
  </r>
  <r>
    <n v="763"/>
    <s v="CA-2015-114923"/>
    <s v="2/8/2015"/>
    <x v="285"/>
    <s v="2/13/2015"/>
    <s v="Standard Class"/>
    <s v="LH-17020"/>
    <s v="Lisa Hazard"/>
    <s v="Consumer"/>
    <s v="United States"/>
    <s v="Columbus"/>
    <s v="Ohio"/>
    <n v="43229"/>
    <x v="3"/>
    <s v="TEC-PH-10003931"/>
    <x v="2"/>
    <s v="Phones"/>
    <s v="JBL Micro Wireless Portable Bluetooth Speaker"/>
    <n v="107.982"/>
    <n v="3"/>
    <n v="0.4"/>
    <n v="-26.9955"/>
    <n v="-400"/>
    <n v="64.789199999999994"/>
    <n v="62.96"/>
  </r>
  <r>
    <n v="764"/>
    <s v="CA-2014-162775"/>
    <s v="1/13/2014"/>
    <x v="286"/>
    <s v="1/15/2014"/>
    <s v="Second Class"/>
    <s v="CS-12250"/>
    <s v="Chris Selesnick"/>
    <s v="Corporate"/>
    <s v="United States"/>
    <s v="Bossier City"/>
    <s v="Louisiana"/>
    <n v="71111"/>
    <x v="0"/>
    <s v="OFF-EN-10001990"/>
    <x v="1"/>
    <s v="Envelopes"/>
    <s v="Staple envelope"/>
    <n v="11.36"/>
    <n v="2"/>
    <n v="0"/>
    <n v="5.3391999999999999"/>
    <n v="212.7659574468085"/>
    <n v="11.36"/>
    <n v="9.64"/>
  </r>
  <r>
    <n v="769"/>
    <s v="CA-2014-106810"/>
    <s v="5/14/2014"/>
    <x v="287"/>
    <s v="5/20/2014"/>
    <s v="Standard Class"/>
    <s v="AJ-10795"/>
    <s v="Anthony Johnson"/>
    <s v="Corporate"/>
    <s v="United States"/>
    <s v="Saint Petersburg"/>
    <s v="Florida"/>
    <n v="33710"/>
    <x v="0"/>
    <s v="FUR-FU-10004306"/>
    <x v="0"/>
    <s v="Furnishings"/>
    <s v="Electrix Halogen Magnifier Lamp"/>
    <n v="310.88"/>
    <n v="2"/>
    <n v="0.2"/>
    <n v="23.315999999999999"/>
    <n v="1333.3333333333335"/>
    <n v="248.70400000000001"/>
    <n v="10.192"/>
  </r>
  <r>
    <n v="770"/>
    <s v="CA-2016-157245"/>
    <s v="5/19/2016"/>
    <x v="288"/>
    <s v="5/24/2016"/>
    <s v="Standard Class"/>
    <s v="LE-16810"/>
    <s v="Laurel Elliston"/>
    <s v="Consumer"/>
    <s v="United States"/>
    <s v="Arlington"/>
    <s v="Virginia"/>
    <n v="22204"/>
    <x v="0"/>
    <s v="FUR-CH-10003746"/>
    <x v="0"/>
    <s v="Chairs"/>
    <s v="Hon 4070 Series Pagoda Round Back Stacking Chairs"/>
    <n v="641.96"/>
    <n v="2"/>
    <n v="0"/>
    <n v="179.74879999999999"/>
    <n v="357.14285714285722"/>
    <n v="641.96"/>
    <n v="16.056000000000001"/>
  </r>
  <r>
    <n v="771"/>
    <s v="CA-2017-104220"/>
    <s v="1/30/2017"/>
    <x v="289"/>
    <s v="2/5/2017"/>
    <s v="Standard Class"/>
    <s v="BV-11245"/>
    <s v="Benjamin Venier"/>
    <s v="Corporate"/>
    <s v="United States"/>
    <s v="Des Moines"/>
    <s v="Iowa"/>
    <n v="50315"/>
    <x v="2"/>
    <s v="OFF-BI-10001036"/>
    <x v="1"/>
    <s v="Binders"/>
    <s v="Cardinal EasyOpen D-Ring Binders"/>
    <n v="18.28"/>
    <n v="2"/>
    <n v="0"/>
    <n v="9.14"/>
    <n v="200"/>
    <n v="18.28"/>
    <n v="6.72"/>
  </r>
  <r>
    <n v="777"/>
    <s v="CA-2014-165974"/>
    <s v="6/29/2014"/>
    <x v="290"/>
    <s v="7/6/2014"/>
    <s v="Standard Class"/>
    <s v="DL-12865"/>
    <s v="Dan Lawera"/>
    <s v="Consumer"/>
    <s v="United States"/>
    <s v="Cincinnati"/>
    <s v="Ohio"/>
    <n v="45231"/>
    <x v="3"/>
    <s v="OFF-AR-10003405"/>
    <x v="1"/>
    <s v="Art"/>
    <s v="Dixon My First Ticonderoga Pencil, #2"/>
    <n v="32.76"/>
    <n v="7"/>
    <n v="0.2"/>
    <n v="3.6855000000000002"/>
    <n v="888.8888888888888"/>
    <n v="26.207999999999998"/>
    <n v="396"/>
  </r>
  <r>
    <n v="778"/>
    <s v="CA-2015-144267"/>
    <s v="8/21/2015"/>
    <x v="291"/>
    <s v="8/23/2015"/>
    <s v="First Class"/>
    <s v="NZ-18565"/>
    <s v="Nick Zandusky"/>
    <s v="Home Office"/>
    <s v="United States"/>
    <s v="San Francisco"/>
    <s v="California"/>
    <n v="94110"/>
    <x v="1"/>
    <s v="FUR-CH-10002335"/>
    <x v="0"/>
    <s v="Chairs"/>
    <s v="Hon GuestStacker Chair"/>
    <n v="544.00800000000004"/>
    <n v="3"/>
    <n v="0.2"/>
    <n v="40.800600000000003"/>
    <n v="1333.3333333333335"/>
    <n v="435.20640000000003"/>
    <n v="8.36"/>
  </r>
  <r>
    <n v="782"/>
    <s v="US-2015-157014"/>
    <s v="10/3/2015"/>
    <x v="292"/>
    <s v="10/6/2015"/>
    <s v="Second Class"/>
    <s v="BM-11785"/>
    <s v="Bryan Mills"/>
    <s v="Consumer"/>
    <s v="United States"/>
    <s v="Columbus"/>
    <s v="Ohio"/>
    <n v="43229"/>
    <x v="3"/>
    <s v="OFF-BI-10001098"/>
    <x v="1"/>
    <s v="Binders"/>
    <s v="Acco D-Ring Binder w/DublLock"/>
    <n v="32.07"/>
    <n v="5"/>
    <n v="0.7"/>
    <n v="-22.449000000000002"/>
    <n v="-142.85714285714283"/>
    <n v="9.6210000000000022"/>
    <n v="200.06399999999999"/>
  </r>
  <r>
    <n v="786"/>
    <s v="CA-2015-154921"/>
    <s v="5/23/2015"/>
    <x v="293"/>
    <s v="5/28/2015"/>
    <s v="Standard Class"/>
    <s v="EA-14035"/>
    <s v="Erin Ashbrook"/>
    <s v="Corporate"/>
    <s v="United States"/>
    <s v="Columbia"/>
    <s v="South Carolina"/>
    <n v="29203"/>
    <x v="0"/>
    <s v="OFF-EN-10000056"/>
    <x v="1"/>
    <s v="Envelopes"/>
    <s v="Cameo Buff Policy Envelopes"/>
    <n v="186.69"/>
    <n v="3"/>
    <n v="0"/>
    <n v="87.744299999999996"/>
    <n v="212.7659574468085"/>
    <n v="186.69"/>
    <n v="1669.6"/>
  </r>
  <r>
    <n v="787"/>
    <s v="CA-2017-129567"/>
    <s v="3/17/2017"/>
    <x v="294"/>
    <s v="3/21/2017"/>
    <s v="Second Class"/>
    <s v="CL-12565"/>
    <s v="Clay Ludtke"/>
    <s v="Consumer"/>
    <s v="United States"/>
    <s v="Lancaster"/>
    <s v="California"/>
    <n v="93534"/>
    <x v="1"/>
    <s v="OFF-BI-10000014"/>
    <x v="1"/>
    <s v="Binders"/>
    <s v="Heavy-Duty E-Z-D Binders"/>
    <n v="17.456"/>
    <n v="2"/>
    <n v="0.2"/>
    <n v="5.8914"/>
    <n v="296.2962962962963"/>
    <n v="13.9648"/>
    <n v="21.335999999999999"/>
  </r>
  <r>
    <n v="788"/>
    <s v="CA-2015-154620"/>
    <s v="12/12/2015"/>
    <x v="295"/>
    <s v="12/16/2015"/>
    <s v="Standard Class"/>
    <s v="LT-17110"/>
    <s v="Liz Thompson"/>
    <s v="Consumer"/>
    <s v="United States"/>
    <s v="Lancaster"/>
    <s v="California"/>
    <n v="93534"/>
    <x v="1"/>
    <s v="FUR-CH-10004675"/>
    <x v="0"/>
    <s v="Chairs"/>
    <s v="Lifetime Advantage Folding Chairs, 4/Carton"/>
    <n v="348.928"/>
    <n v="2"/>
    <n v="0.2"/>
    <n v="34.892800000000001"/>
    <n v="1000"/>
    <n v="279.14240000000001"/>
    <n v="206.11199999999999"/>
  </r>
  <r>
    <n v="789"/>
    <s v="CA-2015-115938"/>
    <s v="6/26/2015"/>
    <x v="153"/>
    <s v="6/30/2015"/>
    <s v="Standard Class"/>
    <s v="SA-20830"/>
    <s v="Sue Ann Reed"/>
    <s v="Consumer"/>
    <s v="United States"/>
    <s v="Richmond"/>
    <s v="Virginia"/>
    <n v="23223"/>
    <x v="0"/>
    <s v="OFF-BI-10001543"/>
    <x v="1"/>
    <s v="Binders"/>
    <s v="GBC VeloBinder Manual Binding System"/>
    <n v="143.96"/>
    <n v="4"/>
    <n v="0"/>
    <n v="69.100800000000007"/>
    <n v="208.33333333333331"/>
    <n v="143.96"/>
    <n v="26.18"/>
  </r>
  <r>
    <n v="793"/>
    <s v="CA-2016-105256"/>
    <s v="5/20/2016"/>
    <x v="244"/>
    <s v="5/20/2016"/>
    <s v="Same Day"/>
    <s v="JK-15730"/>
    <s v="Joe Kamberova"/>
    <s v="Consumer"/>
    <s v="United States"/>
    <s v="Asheville"/>
    <s v="North Carolina"/>
    <n v="28806"/>
    <x v="0"/>
    <s v="TEC-PH-10001530"/>
    <x v="2"/>
    <s v="Phones"/>
    <s v="Cisco Unified IP Phone 7945G VoIP phone"/>
    <n v="1363.96"/>
    <n v="5"/>
    <n v="0.2"/>
    <n v="85.247500000000002"/>
    <n v="1600"/>
    <n v="1091.1680000000001"/>
    <n v="10.744"/>
  </r>
  <r>
    <n v="794"/>
    <s v="CA-2014-156433"/>
    <s v="9/20/2014"/>
    <x v="59"/>
    <s v="9/26/2014"/>
    <s v="Standard Class"/>
    <s v="ES-14020"/>
    <s v="Erica Smith"/>
    <s v="Consumer"/>
    <s v="United States"/>
    <s v="San Francisco"/>
    <s v="California"/>
    <n v="94110"/>
    <x v="1"/>
    <s v="OFF-LA-10001569"/>
    <x v="1"/>
    <s v="Labels"/>
    <s v="Avery 499"/>
    <n v="9.9600000000000009"/>
    <n v="2"/>
    <n v="0"/>
    <n v="4.5815999999999999"/>
    <n v="217.39130434782612"/>
    <n v="9.9600000000000009"/>
    <n v="203.983"/>
  </r>
  <r>
    <n v="796"/>
    <s v="CA-2017-151428"/>
    <s v="9/21/2017"/>
    <x v="296"/>
    <s v="9/26/2017"/>
    <s v="Standard Class"/>
    <s v="RH-19495"/>
    <s v="Rick Hansen"/>
    <s v="Consumer"/>
    <s v="United States"/>
    <s v="Rochester"/>
    <s v="Minnesota"/>
    <n v="55901"/>
    <x v="2"/>
    <s v="OFF-BI-10000546"/>
    <x v="1"/>
    <s v="Binders"/>
    <s v="Avery Durable Binders"/>
    <n v="20.16"/>
    <n v="7"/>
    <n v="0"/>
    <n v="9.8783999999999992"/>
    <n v="204.08163265306123"/>
    <n v="20.16"/>
    <n v="39.99"/>
  </r>
  <r>
    <n v="797"/>
    <s v="CA-2015-124653"/>
    <s v="12/24/2015"/>
    <x v="100"/>
    <s v="12/26/2015"/>
    <s v="First Class"/>
    <s v="DB-13120"/>
    <s v="David Bremer"/>
    <s v="Corporate"/>
    <s v="United States"/>
    <s v="Rochester"/>
    <s v="New York"/>
    <n v="14609"/>
    <x v="3"/>
    <s v="OFF-PA-10000176"/>
    <x v="1"/>
    <s v="Paper"/>
    <s v="Xerox 1887"/>
    <n v="132.79"/>
    <n v="7"/>
    <n v="0"/>
    <n v="63.739199999999997"/>
    <n v="208.33333333333334"/>
    <n v="132.79"/>
    <n v="82.896000000000001"/>
  </r>
  <r>
    <n v="800"/>
    <s v="CA-2015-101910"/>
    <s v="11/27/2015"/>
    <x v="154"/>
    <s v="12/3/2015"/>
    <s v="Standard Class"/>
    <s v="CD-11920"/>
    <s v="Carlos Daly"/>
    <s v="Consumer"/>
    <s v="United States"/>
    <s v="Lake Elsinore"/>
    <s v="California"/>
    <n v="92530"/>
    <x v="1"/>
    <s v="FUR-CH-10002647"/>
    <x v="0"/>
    <s v="Chairs"/>
    <s v="Situations Contoured Folding Chairs, 4/Set"/>
    <n v="283.92"/>
    <n v="5"/>
    <n v="0.2"/>
    <n v="17.745000000000001"/>
    <n v="1600"/>
    <n v="227.13600000000002"/>
    <n v="335.52"/>
  </r>
  <r>
    <n v="801"/>
    <s v="CA-2017-105809"/>
    <s v="2/20/2017"/>
    <x v="297"/>
    <s v="2/23/2017"/>
    <s v="First Class"/>
    <s v="HW-14935"/>
    <s v="Helen Wasserman"/>
    <s v="Corporate"/>
    <s v="United States"/>
    <s v="San Diego"/>
    <s v="California"/>
    <n v="92105"/>
    <x v="1"/>
    <s v="FUR-FU-10004090"/>
    <x v="0"/>
    <s v="Furnishings"/>
    <s v="Executive Impressions 14&quot; Contract Wall Clock"/>
    <n v="22.23"/>
    <n v="1"/>
    <n v="0"/>
    <n v="7.3358999999999996"/>
    <n v="303.03030303030306"/>
    <n v="22.23"/>
    <n v="9.3239999999999998"/>
  </r>
  <r>
    <n v="803"/>
    <s v="CA-2016-136133"/>
    <s v="8/18/2016"/>
    <x v="298"/>
    <s v="8/23/2016"/>
    <s v="Second Class"/>
    <s v="HW-14935"/>
    <s v="Helen Wasserman"/>
    <s v="Corporate"/>
    <s v="United States"/>
    <s v="New York City"/>
    <s v="New York"/>
    <n v="10024"/>
    <x v="3"/>
    <s v="OFF-AP-10000576"/>
    <x v="1"/>
    <s v="Appliances"/>
    <s v="Belkin 7 Outlet SurgeMaster II"/>
    <n v="355.32"/>
    <n v="9"/>
    <n v="0"/>
    <n v="99.489599999999996"/>
    <n v="357.14285714285717"/>
    <n v="355.32"/>
    <n v="21.56"/>
  </r>
  <r>
    <n v="804"/>
    <s v="CA-2016-115504"/>
    <s v="3/12/2016"/>
    <x v="299"/>
    <s v="3/17/2016"/>
    <s v="Standard Class"/>
    <s v="MC-18130"/>
    <s v="Mike Caudle"/>
    <s v="Corporate"/>
    <s v="United States"/>
    <s v="Monroe"/>
    <s v="Louisiana"/>
    <n v="71203"/>
    <x v="0"/>
    <s v="OFF-PA-10003953"/>
    <x v="1"/>
    <s v="Paper"/>
    <s v="Xerox 218"/>
    <n v="12.96"/>
    <n v="2"/>
    <n v="0"/>
    <n v="6.2207999999999997"/>
    <n v="208.33333333333334"/>
    <n v="12.96"/>
    <n v="5.28"/>
  </r>
  <r>
    <n v="805"/>
    <s v="CA-2017-135783"/>
    <s v="4/22/2017"/>
    <x v="300"/>
    <s v="4/24/2017"/>
    <s v="First Class"/>
    <s v="GM-14440"/>
    <s v="Gary McGarr"/>
    <s v="Consumer"/>
    <s v="United States"/>
    <s v="San Francisco"/>
    <s v="California"/>
    <n v="94122"/>
    <x v="1"/>
    <s v="FUR-FU-10000794"/>
    <x v="0"/>
    <s v="Furnishings"/>
    <s v="Eldon Stackable Tray, Side-Load, Legal, Smoke"/>
    <n v="18.28"/>
    <n v="2"/>
    <n v="0"/>
    <n v="6.2152000000000003"/>
    <n v="294.11764705882354"/>
    <n v="18.28"/>
    <n v="9.3439999999999994"/>
  </r>
  <r>
    <n v="806"/>
    <s v="CA-2014-134313"/>
    <s v="11/1/2014"/>
    <x v="301"/>
    <s v="11/7/2014"/>
    <s v="Standard Class"/>
    <s v="RA-19915"/>
    <s v="Russell Applegate"/>
    <s v="Consumer"/>
    <s v="United States"/>
    <s v="Denver"/>
    <s v="Colorado"/>
    <n v="80219"/>
    <x v="1"/>
    <s v="OFF-AR-10001897"/>
    <x v="1"/>
    <s v="Art"/>
    <s v="Model L Table or Wall-Mount Pencil Sharpener"/>
    <n v="43.176000000000002"/>
    <n v="3"/>
    <n v="0.2"/>
    <n v="4.3175999999999997"/>
    <n v="1000.0000000000002"/>
    <n v="34.540800000000004"/>
    <n v="35.351999999999997"/>
  </r>
  <r>
    <n v="808"/>
    <s v="CA-2015-140921"/>
    <s v="2/3/2015"/>
    <x v="302"/>
    <s v="2/5/2015"/>
    <s v="First Class"/>
    <s v="AA-10375"/>
    <s v="Allen Armold"/>
    <s v="Consumer"/>
    <s v="United States"/>
    <s v="Omaha"/>
    <s v="Nebraska"/>
    <n v="68104"/>
    <x v="2"/>
    <s v="FUR-FU-10003347"/>
    <x v="0"/>
    <s v="Furnishings"/>
    <s v="Coloredge Poster Frame"/>
    <n v="28.4"/>
    <n v="2"/>
    <n v="0"/>
    <n v="11.076000000000001"/>
    <n v="256.41025641025641"/>
    <n v="28.4"/>
    <n v="2.78"/>
  </r>
  <r>
    <n v="810"/>
    <s v="CA-2014-151995"/>
    <s v="10/13/2014"/>
    <x v="303"/>
    <s v="10/15/2014"/>
    <s v="First Class"/>
    <s v="ZC-21910"/>
    <s v="Zuschuss Carroll"/>
    <s v="Consumer"/>
    <s v="United States"/>
    <s v="Edmonds"/>
    <s v="Washington"/>
    <n v="98026"/>
    <x v="1"/>
    <s v="OFF-AR-10003190"/>
    <x v="1"/>
    <s v="Art"/>
    <s v="Newell 32"/>
    <n v="11.52"/>
    <n v="4"/>
    <n v="0"/>
    <n v="3.2256"/>
    <n v="357.14285714285711"/>
    <n v="11.52"/>
    <n v="11.352"/>
  </r>
  <r>
    <n v="814"/>
    <s v="CA-2017-143686"/>
    <s v="5/14/2017"/>
    <x v="304"/>
    <s v="5/14/2017"/>
    <s v="Same Day"/>
    <s v="PJ-19015"/>
    <s v="Pauline Johnson"/>
    <s v="Consumer"/>
    <s v="United States"/>
    <s v="Santa Ana"/>
    <s v="California"/>
    <n v="92704"/>
    <x v="1"/>
    <s v="FUR-FU-10000794"/>
    <x v="0"/>
    <s v="Furnishings"/>
    <s v="Eldon Stackable Tray, Side-Load, Legal, Smoke"/>
    <n v="18.28"/>
    <n v="2"/>
    <n v="0"/>
    <n v="6.2152000000000003"/>
    <n v="294.11764705882354"/>
    <n v="18.28"/>
    <n v="453.57600000000002"/>
  </r>
  <r>
    <n v="816"/>
    <s v="CA-2015-106565"/>
    <s v="3/20/2015"/>
    <x v="305"/>
    <s v="3/23/2015"/>
    <s v="First Class"/>
    <s v="BW-11110"/>
    <s v="Bart Watters"/>
    <s v="Corporate"/>
    <s v="United States"/>
    <s v="Milwaukee"/>
    <s v="Wisconsin"/>
    <n v="53209"/>
    <x v="2"/>
    <s v="OFF-PA-10000061"/>
    <x v="1"/>
    <s v="Paper"/>
    <s v="Xerox 205"/>
    <n v="51.84"/>
    <n v="8"/>
    <n v="0"/>
    <n v="24.883199999999999"/>
    <n v="208.33333333333334"/>
    <n v="51.84"/>
    <n v="122.97"/>
  </r>
  <r>
    <n v="817"/>
    <s v="CA-2016-149370"/>
    <s v="9/15/2016"/>
    <x v="306"/>
    <s v="9/19/2016"/>
    <s v="Standard Class"/>
    <s v="DB-13210"/>
    <s v="Dean Braden"/>
    <s v="Consumer"/>
    <s v="United States"/>
    <s v="Philadelphia"/>
    <s v="Pennsylvania"/>
    <n v="19140"/>
    <x v="3"/>
    <s v="OFF-PA-10003651"/>
    <x v="1"/>
    <s v="Paper"/>
    <s v="Xerox 1968"/>
    <n v="5.3440000000000003"/>
    <n v="1"/>
    <n v="0.2"/>
    <n v="1.8704000000000001"/>
    <n v="285.71428571428572"/>
    <n v="4.2752000000000008"/>
    <n v="603.91999999999996"/>
  </r>
  <r>
    <n v="818"/>
    <s v="CA-2014-140858"/>
    <s v="6/28/2014"/>
    <x v="307"/>
    <s v="7/2/2014"/>
    <s v="Standard Class"/>
    <s v="CA-12775"/>
    <s v="Cynthia Arntzen"/>
    <s v="Consumer"/>
    <s v="United States"/>
    <s v="Philadelphia"/>
    <s v="Pennsylvania"/>
    <n v="19140"/>
    <x v="3"/>
    <s v="OFF-PA-10000304"/>
    <x v="1"/>
    <s v="Paper"/>
    <s v="Xerox 1995"/>
    <n v="41.472000000000001"/>
    <n v="8"/>
    <n v="0.2"/>
    <n v="14.5152"/>
    <n v="285.71428571428572"/>
    <n v="33.177600000000005"/>
    <n v="23.952000000000002"/>
  </r>
  <r>
    <n v="823"/>
    <s v="CA-2017-101434"/>
    <s v="6/20/2017"/>
    <x v="308"/>
    <s v="6/27/2017"/>
    <s v="Standard Class"/>
    <s v="TR-21325"/>
    <s v="Toby Ritter"/>
    <s v="Consumer"/>
    <s v="United States"/>
    <s v="Belleville"/>
    <s v="New Jersey"/>
    <n v="7109"/>
    <x v="3"/>
    <s v="TEC-AC-10002402"/>
    <x v="2"/>
    <s v="Accessories"/>
    <s v="Razer Kraken PRO Over Ear PC and Music Headset"/>
    <n v="239.97"/>
    <n v="3"/>
    <n v="0"/>
    <n v="71.991"/>
    <n v="333.33333333333337"/>
    <n v="239.97"/>
    <n v="170.88"/>
  </r>
  <r>
    <n v="825"/>
    <s v="US-2014-102071"/>
    <s v="5/9/2014"/>
    <x v="309"/>
    <s v="5/15/2014"/>
    <s v="Standard Class"/>
    <s v="PG-18820"/>
    <s v="Patrick Gardner"/>
    <s v="Consumer"/>
    <s v="United States"/>
    <s v="San Francisco"/>
    <s v="California"/>
    <n v="94110"/>
    <x v="1"/>
    <s v="TEC-AC-10003441"/>
    <x v="2"/>
    <s v="Accessories"/>
    <s v="Kingston Digital DataTraveler 32GB USB 2.0"/>
    <n v="67.8"/>
    <n v="4"/>
    <n v="0"/>
    <n v="4.0679999999999996"/>
    <n v="1666.6666666666667"/>
    <n v="67.8"/>
    <n v="10.96"/>
  </r>
  <r>
    <n v="827"/>
    <s v="CA-2017-126956"/>
    <s v="8/21/2017"/>
    <x v="170"/>
    <s v="8/28/2017"/>
    <s v="Standard Class"/>
    <s v="GT-14710"/>
    <s v="Greg Tran"/>
    <s v="Consumer"/>
    <s v="United States"/>
    <s v="Lakeville"/>
    <s v="Minnesota"/>
    <n v="55044"/>
    <x v="2"/>
    <s v="OFF-FA-10002280"/>
    <x v="1"/>
    <s v="Fasteners"/>
    <s v="Advantus Plastic Paper Clips"/>
    <n v="35"/>
    <n v="7"/>
    <n v="0"/>
    <n v="16.8"/>
    <n v="208.33333333333331"/>
    <n v="35"/>
    <n v="201.56800000000001"/>
  </r>
  <r>
    <n v="830"/>
    <s v="CA-2017-129462"/>
    <s v="6/16/2017"/>
    <x v="114"/>
    <s v="6/21/2017"/>
    <s v="Second Class"/>
    <s v="JE-15745"/>
    <s v="Joel Eaton"/>
    <s v="Consumer"/>
    <s v="United States"/>
    <s v="Florence"/>
    <s v="Kentucky"/>
    <n v="41042"/>
    <x v="0"/>
    <s v="FUR-CH-10000665"/>
    <x v="0"/>
    <s v="Chairs"/>
    <s v="Global Airflow Leather Mesh Back Chair, Black"/>
    <n v="301.95999999999998"/>
    <n v="2"/>
    <n v="0"/>
    <n v="90.587999999999994"/>
    <n v="333.33333333333337"/>
    <n v="301.95999999999998"/>
    <n v="359.05799999999999"/>
  </r>
  <r>
    <n v="834"/>
    <s v="CA-2016-165316"/>
    <s v="7/23/2016"/>
    <x v="310"/>
    <s v="7/27/2016"/>
    <s v="Standard Class"/>
    <s v="JB-15400"/>
    <s v="Jennifer Braxton"/>
    <s v="Corporate"/>
    <s v="United States"/>
    <s v="Tampa"/>
    <s v="Florida"/>
    <n v="33614"/>
    <x v="0"/>
    <s v="OFF-AR-10002956"/>
    <x v="1"/>
    <s v="Art"/>
    <s v="Boston 16801 Nautilus Battery Pencil Sharpener"/>
    <n v="35.216000000000001"/>
    <n v="2"/>
    <n v="0.2"/>
    <n v="2.6412"/>
    <n v="1333.3333333333335"/>
    <n v="28.172800000000002"/>
    <n v="547.29999999999995"/>
  </r>
  <r>
    <n v="837"/>
    <s v="US-2014-115987"/>
    <s v="9/8/2014"/>
    <x v="78"/>
    <s v="9/13/2014"/>
    <s v="Second Class"/>
    <s v="LH-17020"/>
    <s v="Lisa Hazard"/>
    <s v="Consumer"/>
    <s v="United States"/>
    <s v="Tyler"/>
    <s v="Texas"/>
    <n v="75701"/>
    <x v="2"/>
    <s v="OFF-BI-10001071"/>
    <x v="1"/>
    <s v="Binders"/>
    <s v="GBC ProClick Punch Binding System"/>
    <n v="51.183999999999997"/>
    <n v="4"/>
    <n v="0.8"/>
    <n v="-79.3352"/>
    <n v="-64.516129032258064"/>
    <n v="10.236799999999997"/>
    <n v="211.96"/>
  </r>
  <r>
    <n v="838"/>
    <s v="US-2017-156083"/>
    <s v="11/4/2017"/>
    <x v="259"/>
    <s v="11/11/2017"/>
    <s v="Standard Class"/>
    <s v="JL-15175"/>
    <s v="James Lanier"/>
    <s v="Home Office"/>
    <s v="United States"/>
    <s v="Columbia"/>
    <s v="Tennessee"/>
    <n v="38401"/>
    <x v="0"/>
    <s v="OFF-PA-10001560"/>
    <x v="1"/>
    <s v="Paper"/>
    <s v="Adams Telephone Message Books, 5 1/4 x 11"/>
    <n v="9.6639999999999997"/>
    <n v="2"/>
    <n v="0.2"/>
    <n v="3.2616000000000001"/>
    <n v="296.2962962962963"/>
    <n v="7.7312000000000003"/>
    <n v="155.94"/>
  </r>
  <r>
    <n v="839"/>
    <s v="US-2016-137547"/>
    <s v="3/7/2016"/>
    <x v="311"/>
    <s v="3/12/2016"/>
    <s v="Standard Class"/>
    <s v="EB-13705"/>
    <s v="Ed Braxton"/>
    <s v="Corporate"/>
    <s v="United States"/>
    <s v="Fort Worth"/>
    <s v="Texas"/>
    <n v="76106"/>
    <x v="2"/>
    <s v="TEC-PH-10002365"/>
    <x v="2"/>
    <s v="Phones"/>
    <s v="Belkin Grip Candy Sheer Case / Cover for iPhone 5 and 5S"/>
    <n v="21.071999999999999"/>
    <n v="3"/>
    <n v="0.2"/>
    <n v="1.5804"/>
    <n v="1333.3333333333333"/>
    <n v="16.857600000000001"/>
    <n v="290.666"/>
  </r>
  <r>
    <n v="840"/>
    <s v="CA-2015-100454"/>
    <s v="11/20/2015"/>
    <x v="312"/>
    <s v="11/25/2015"/>
    <s v="Standard Class"/>
    <s v="BM-11650"/>
    <s v="Brian Moss"/>
    <s v="Corporate"/>
    <s v="United States"/>
    <s v="New York City"/>
    <s v="New York"/>
    <n v="10035"/>
    <x v="3"/>
    <s v="OFF-AR-10004648"/>
    <x v="1"/>
    <s v="Art"/>
    <s v="Boston 19500 Mighty Mite Electric Pencil Sharpener"/>
    <n v="60.45"/>
    <n v="3"/>
    <n v="0"/>
    <n v="16.3215"/>
    <n v="370.37037037037038"/>
    <n v="60.45"/>
    <n v="83.975999999999999"/>
  </r>
  <r>
    <n v="843"/>
    <s v="CA-2016-161669"/>
    <s v="11/7/2016"/>
    <x v="77"/>
    <s v="11/9/2016"/>
    <s v="First Class"/>
    <s v="EM-14095"/>
    <s v="Eudokia Martin"/>
    <s v="Corporate"/>
    <s v="United States"/>
    <s v="Los Angeles"/>
    <s v="California"/>
    <n v="90036"/>
    <x v="1"/>
    <s v="OFF-BI-10001294"/>
    <x v="1"/>
    <s v="Binders"/>
    <s v="Fellowes Binding Cases"/>
    <n v="37.44"/>
    <n v="4"/>
    <n v="0.2"/>
    <n v="11.7"/>
    <n v="320"/>
    <n v="29.951999999999998"/>
    <n v="59.48"/>
  </r>
  <r>
    <n v="847"/>
    <s v="CA-2015-114300"/>
    <s v="10/13/2015"/>
    <x v="313"/>
    <s v="10/17/2015"/>
    <s v="Standard Class"/>
    <s v="AF-10885"/>
    <s v="Art Foster"/>
    <s v="Consumer"/>
    <s v="United States"/>
    <s v="Louisville"/>
    <s v="Kentucky"/>
    <n v="40214"/>
    <x v="0"/>
    <s v="TEC-PH-10001552"/>
    <x v="2"/>
    <s v="Phones"/>
    <s v="I Need's 3d Hello Kitty Hybrid Silicone Case Cover for HTC One X 4g with 3d Hello Kitty Stylus Pen Green/pink"/>
    <n v="83.72"/>
    <n v="7"/>
    <n v="0"/>
    <n v="23.441600000000001"/>
    <n v="357.14285714285711"/>
    <n v="83.72"/>
    <n v="675.96"/>
  </r>
  <r>
    <n v="849"/>
    <s v="CA-2017-107503"/>
    <s v="1/1/2017"/>
    <x v="314"/>
    <s v="1/6/2017"/>
    <s v="Standard Class"/>
    <s v="GA-14725"/>
    <s v="Guy Armstrong"/>
    <s v="Consumer"/>
    <s v="United States"/>
    <s v="Lorain"/>
    <s v="Ohio"/>
    <n v="44052"/>
    <x v="3"/>
    <s v="FUR-FU-10003878"/>
    <x v="0"/>
    <s v="Furnishings"/>
    <s v="Linden 10&quot; Round Wall Clock, Black"/>
    <n v="48.896000000000001"/>
    <n v="4"/>
    <n v="0.2"/>
    <n v="8.5568000000000008"/>
    <n v="571.42857142857133"/>
    <n v="39.116800000000005"/>
    <n v="517.5"/>
  </r>
  <r>
    <n v="850"/>
    <s v="CA-2014-107755"/>
    <s v="2/7/2014"/>
    <x v="315"/>
    <s v="2/12/2014"/>
    <s v="Standard Class"/>
    <s v="CK-12760"/>
    <s v="Cyma Kinney"/>
    <s v="Corporate"/>
    <s v="United States"/>
    <s v="Linden"/>
    <s v="New Jersey"/>
    <n v="7036"/>
    <x v="3"/>
    <s v="TEC-AC-10000710"/>
    <x v="2"/>
    <s v="Accessories"/>
    <s v="Maxell DVD-RAM Discs"/>
    <n v="115.36"/>
    <n v="7"/>
    <n v="0"/>
    <n v="49.604799999999997"/>
    <n v="232.55813953488374"/>
    <n v="115.36"/>
    <n v="1006.056"/>
  </r>
  <r>
    <n v="851"/>
    <s v="CA-2016-152534"/>
    <s v="6/20/2016"/>
    <x v="23"/>
    <s v="6/25/2016"/>
    <s v="Second Class"/>
    <s v="DP-13105"/>
    <s v="Dave Poirier"/>
    <s v="Corporate"/>
    <s v="United States"/>
    <s v="Salinas"/>
    <s v="California"/>
    <n v="93905"/>
    <x v="1"/>
    <s v="OFF-AR-10002335"/>
    <x v="1"/>
    <s v="Art"/>
    <s v="DIXON Oriole Pencils"/>
    <n v="5.16"/>
    <n v="2"/>
    <n v="0"/>
    <n v="1.3415999999999999"/>
    <n v="384.61538461538464"/>
    <n v="5.16"/>
    <n v="19.440000000000001"/>
  </r>
  <r>
    <n v="853"/>
    <s v="CA-2016-113747"/>
    <s v="5/28/2016"/>
    <x v="316"/>
    <s v="6/4/2016"/>
    <s v="Standard Class"/>
    <s v="VD-21670"/>
    <s v="Valerie Dominguez"/>
    <s v="Consumer"/>
    <s v="United States"/>
    <s v="Jackson"/>
    <s v="Mississippi"/>
    <n v="39212"/>
    <x v="0"/>
    <s v="OFF-AR-10003373"/>
    <x v="1"/>
    <s v="Art"/>
    <s v="Boston School Pro Electric Pencil Sharpener, 1670"/>
    <n v="185.88"/>
    <n v="6"/>
    <n v="0"/>
    <n v="50.187600000000003"/>
    <n v="370.37037037037032"/>
    <n v="185.88"/>
    <n v="1247.6400000000001"/>
  </r>
  <r>
    <n v="854"/>
    <s v="CA-2016-123274"/>
    <s v="2/19/2016"/>
    <x v="317"/>
    <s v="2/24/2016"/>
    <s v="Standard Class"/>
    <s v="GT-14710"/>
    <s v="Greg Tran"/>
    <s v="Consumer"/>
    <s v="United States"/>
    <s v="New York City"/>
    <s v="New York"/>
    <n v="10035"/>
    <x v="3"/>
    <s v="FUR-FU-10004090"/>
    <x v="0"/>
    <s v="Furnishings"/>
    <s v="Executive Impressions 14&quot; Contract Wall Clock"/>
    <n v="44.46"/>
    <n v="2"/>
    <n v="0"/>
    <n v="14.671799999999999"/>
    <n v="303.03030303030306"/>
    <n v="44.46"/>
    <n v="121.104"/>
  </r>
  <r>
    <n v="856"/>
    <s v="CA-2014-125612"/>
    <s v="8/3/2014"/>
    <x v="93"/>
    <s v="8/8/2014"/>
    <s v="Standard Class"/>
    <s v="BK-11260"/>
    <s v="Berenike Kampe"/>
    <s v="Consumer"/>
    <s v="United States"/>
    <s v="New York City"/>
    <s v="New York"/>
    <n v="10035"/>
    <x v="3"/>
    <s v="OFF-PA-10001019"/>
    <x v="1"/>
    <s v="Paper"/>
    <s v="Xerox 1884"/>
    <n v="39.96"/>
    <n v="2"/>
    <n v="0"/>
    <n v="18.781199999999998"/>
    <n v="212.76595744680856"/>
    <n v="39.96"/>
    <n v="169.68"/>
  </r>
  <r>
    <n v="859"/>
    <s v="CA-2017-161984"/>
    <s v="4/10/2017"/>
    <x v="318"/>
    <s v="4/15/2017"/>
    <s v="Standard Class"/>
    <s v="SJ-20125"/>
    <s v="Sanjit Jacobs"/>
    <s v="Home Office"/>
    <s v="United States"/>
    <s v="New Brunswick"/>
    <s v="New Jersey"/>
    <n v="8901"/>
    <x v="3"/>
    <s v="OFF-PA-10004569"/>
    <x v="1"/>
    <s v="Paper"/>
    <s v="Wirebound Message Books, Two 4 1/4&quot; x 5&quot; Forms per Page"/>
    <n v="7.61"/>
    <n v="1"/>
    <n v="0"/>
    <n v="3.5767000000000002"/>
    <n v="212.7659574468085"/>
    <n v="7.61"/>
    <n v="160.77600000000001"/>
  </r>
  <r>
    <n v="861"/>
    <s v="CA-2014-133851"/>
    <s v="6/9/2014"/>
    <x v="3"/>
    <s v="6/16/2014"/>
    <s v="Standard Class"/>
    <s v="CM-12445"/>
    <s v="Chuck Magee"/>
    <s v="Consumer"/>
    <s v="United States"/>
    <s v="San Francisco"/>
    <s v="California"/>
    <n v="94122"/>
    <x v="1"/>
    <s v="OFF-SU-10001225"/>
    <x v="1"/>
    <s v="Supplies"/>
    <s v="Staple remover"/>
    <n v="7.36"/>
    <n v="2"/>
    <n v="0"/>
    <n v="0.1472"/>
    <n v="5000"/>
    <n v="7.36"/>
    <n v="677.58"/>
  </r>
  <r>
    <n v="863"/>
    <s v="CA-2016-134474"/>
    <s v="1/5/2016"/>
    <x v="319"/>
    <s v="1/7/2016"/>
    <s v="Second Class"/>
    <s v="AJ-10795"/>
    <s v="Anthony Johnson"/>
    <s v="Corporate"/>
    <s v="United States"/>
    <s v="Jacksonville"/>
    <s v="Florida"/>
    <n v="32216"/>
    <x v="0"/>
    <s v="TEC-AC-10001714"/>
    <x v="2"/>
    <s v="Accessories"/>
    <s v="Logitech MX Performance Wireless Mouse"/>
    <n v="191.47200000000001"/>
    <n v="6"/>
    <n v="0.2"/>
    <n v="40.687800000000003"/>
    <n v="470.58823529411768"/>
    <n v="153.17760000000001"/>
    <n v="1018.104"/>
  </r>
  <r>
    <n v="866"/>
    <s v="CA-2014-149020"/>
    <s v="1/10/2014"/>
    <x v="320"/>
    <s v="1/15/2014"/>
    <s v="Standard Class"/>
    <s v="AJ-10780"/>
    <s v="Anthony Jacobs"/>
    <s v="Corporate"/>
    <s v="United States"/>
    <s v="Springfield"/>
    <s v="Virginia"/>
    <n v="22153"/>
    <x v="0"/>
    <s v="OFF-LA-10004272"/>
    <x v="1"/>
    <s v="Labels"/>
    <s v="Avery 482"/>
    <n v="2.89"/>
    <n v="1"/>
    <n v="0"/>
    <n v="1.3583000000000001"/>
    <n v="212.7659574468085"/>
    <n v="2.89"/>
    <n v="58.58"/>
  </r>
  <r>
    <n v="868"/>
    <s v="CA-2016-134362"/>
    <s v="9/29/2016"/>
    <x v="321"/>
    <s v="10/2/2016"/>
    <s v="First Class"/>
    <s v="LS-16945"/>
    <s v="Linda Southworth"/>
    <s v="Corporate"/>
    <s v="United States"/>
    <s v="Philadelphia"/>
    <s v="Pennsylvania"/>
    <n v="19140"/>
    <x v="3"/>
    <s v="OFF-LA-10004853"/>
    <x v="1"/>
    <s v="Labels"/>
    <s v="Avery 483"/>
    <n v="15.936"/>
    <n v="4"/>
    <n v="0.2"/>
    <n v="5.1791999999999998"/>
    <n v="307.69230769230774"/>
    <n v="12.748800000000001"/>
    <n v="196.62"/>
  </r>
  <r>
    <n v="869"/>
    <s v="CA-2014-136742"/>
    <s v="4/6/2014"/>
    <x v="322"/>
    <s v="4/10/2014"/>
    <s v="Standard Class"/>
    <s v="GP-14740"/>
    <s v="Guy Phonely"/>
    <s v="Corporate"/>
    <s v="United States"/>
    <s v="Lancaster"/>
    <s v="Pennsylvania"/>
    <n v="17602"/>
    <x v="3"/>
    <s v="OFF-BI-10003719"/>
    <x v="1"/>
    <s v="Binders"/>
    <s v="Large Capacity Hanging Post Binders"/>
    <n v="44.91"/>
    <n v="6"/>
    <n v="0.7"/>
    <n v="-35.927999999999997"/>
    <n v="-125"/>
    <n v="13.473000000000001"/>
    <n v="104.28"/>
  </r>
  <r>
    <n v="870"/>
    <s v="CA-2016-158099"/>
    <s v="9/3/2016"/>
    <x v="323"/>
    <s v="9/5/2016"/>
    <s v="First Class"/>
    <s v="PK-18910"/>
    <s v="Paul Knutson"/>
    <s v="Home Office"/>
    <s v="United States"/>
    <s v="Philadelphia"/>
    <s v="Pennsylvania"/>
    <n v="19143"/>
    <x v="3"/>
    <s v="OFF-BI-10000545"/>
    <x v="1"/>
    <s v="Binders"/>
    <s v="GBC Ibimaster 500 Manual ProClick Binding System"/>
    <n v="1141.47"/>
    <n v="5"/>
    <n v="0.7"/>
    <n v="-760.98"/>
    <n v="-150"/>
    <n v="342.44100000000003"/>
    <n v="18.97"/>
  </r>
  <r>
    <n v="872"/>
    <s v="CA-2015-131128"/>
    <s v="10/19/2015"/>
    <x v="324"/>
    <s v="10/20/2015"/>
    <s v="First Class"/>
    <s v="TB-21520"/>
    <s v="Tracy Blumstein"/>
    <s v="Consumer"/>
    <s v="United States"/>
    <s v="Concord"/>
    <s v="New Hampshire"/>
    <n v="3301"/>
    <x v="3"/>
    <s v="OFF-PA-10003591"/>
    <x v="1"/>
    <s v="Paper"/>
    <s v="Southworth 100% Cotton The Best Paper"/>
    <n v="34.44"/>
    <n v="3"/>
    <n v="0"/>
    <n v="17.22"/>
    <n v="200"/>
    <n v="34.44"/>
    <n v="99.28"/>
  </r>
  <r>
    <n v="873"/>
    <s v="CA-2014-148488"/>
    <s v="12/10/2014"/>
    <x v="325"/>
    <s v="12/15/2014"/>
    <s v="Standard Class"/>
    <s v="SM-20005"/>
    <s v="Sally Matthias"/>
    <s v="Consumer"/>
    <s v="United States"/>
    <s v="New York City"/>
    <s v="New York"/>
    <n v="10009"/>
    <x v="3"/>
    <s v="OFF-PA-10004470"/>
    <x v="1"/>
    <s v="Paper"/>
    <s v="Adams Write n' Stick Phone Message Book, 11&quot; X 5 1/4&quot;, 200 Messages"/>
    <n v="11.36"/>
    <n v="2"/>
    <n v="0"/>
    <n v="5.2256"/>
    <n v="217.39130434782606"/>
    <n v="11.36"/>
    <n v="853.09199999999998"/>
  </r>
  <r>
    <n v="875"/>
    <s v="CA-2017-114636"/>
    <s v="8/25/2017"/>
    <x v="326"/>
    <s v="8/29/2017"/>
    <s v="Standard Class"/>
    <s v="GA-14725"/>
    <s v="Guy Armstrong"/>
    <s v="Consumer"/>
    <s v="United States"/>
    <s v="Charlotte"/>
    <s v="North Carolina"/>
    <n v="28205"/>
    <x v="0"/>
    <s v="OFF-PA-10001790"/>
    <x v="1"/>
    <s v="Paper"/>
    <s v="Xerox 1910"/>
    <n v="192.16"/>
    <n v="5"/>
    <n v="0.2"/>
    <n v="67.256"/>
    <n v="285.71428571428572"/>
    <n v="153.72800000000001"/>
    <n v="21.88"/>
  </r>
  <r>
    <n v="876"/>
    <s v="CA-2016-116736"/>
    <s v="1/17/2016"/>
    <x v="327"/>
    <s v="1/21/2016"/>
    <s v="Standard Class"/>
    <s v="CC-12430"/>
    <s v="Chuck Clark"/>
    <s v="Home Office"/>
    <s v="United States"/>
    <s v="Concord"/>
    <s v="New Hampshire"/>
    <n v="3301"/>
    <x v="3"/>
    <s v="FUR-FU-10004017"/>
    <x v="0"/>
    <s v="Furnishings"/>
    <s v="Tenex Contemporary Contur Chairmats for Low and Medium Pile Carpet, Computer, 39&quot; x 49&quot;"/>
    <n v="322.58999999999997"/>
    <n v="3"/>
    <n v="0"/>
    <n v="64.518000000000001"/>
    <n v="500"/>
    <n v="322.58999999999997"/>
    <n v="63.96"/>
  </r>
  <r>
    <n v="879"/>
    <s v="US-2014-158638"/>
    <s v="9/17/2014"/>
    <x v="328"/>
    <s v="9/21/2014"/>
    <s v="Standard Class"/>
    <s v="AG-10765"/>
    <s v="Anthony Garverick"/>
    <s v="Home Office"/>
    <s v="United States"/>
    <s v="Philadelphia"/>
    <s v="Pennsylvania"/>
    <n v="19120"/>
    <x v="3"/>
    <s v="OFF-BI-10003712"/>
    <x v="1"/>
    <s v="Binders"/>
    <s v="Acco Pressboard Covers with Storage Hooks, 14 7/8&quot; x 11&quot;, Light Blue"/>
    <n v="5.8920000000000003"/>
    <n v="4"/>
    <n v="0.7"/>
    <n v="-4.1243999999999996"/>
    <n v="-142.85714285714289"/>
    <n v="1.7676000000000003"/>
    <n v="515.88"/>
  </r>
  <r>
    <n v="880"/>
    <s v="CA-2017-111689"/>
    <s v="11/30/2017"/>
    <x v="329"/>
    <s v="12/2/2017"/>
    <s v="Second Class"/>
    <s v="HP-14815"/>
    <s v="Harold Pawlan"/>
    <s v="Home Office"/>
    <s v="United States"/>
    <s v="New York City"/>
    <s v="New York"/>
    <n v="10024"/>
    <x v="3"/>
    <s v="OFF-BI-10003984"/>
    <x v="1"/>
    <s v="Binders"/>
    <s v="Lock-Up Easel 'Spel-Binder'"/>
    <n v="68.471999999999994"/>
    <n v="3"/>
    <n v="0.2"/>
    <n v="23.109300000000001"/>
    <n v="296.29629629629625"/>
    <n v="54.7776"/>
    <n v="12.35"/>
  </r>
  <r>
    <n v="882"/>
    <s v="CA-2015-129098"/>
    <s v="10/9/2015"/>
    <x v="330"/>
    <s v="10/13/2015"/>
    <s v="Standard Class"/>
    <s v="DK-13090"/>
    <s v="Dave Kipp"/>
    <s v="Consumer"/>
    <s v="United States"/>
    <s v="Springfield"/>
    <s v="Virginia"/>
    <n v="22153"/>
    <x v="0"/>
    <s v="OFF-ST-10001321"/>
    <x v="1"/>
    <s v="Storage"/>
    <s v="Decoflex Hanging Personal Folder File, Blue"/>
    <n v="30.84"/>
    <n v="2"/>
    <n v="0"/>
    <n v="8.3268000000000004"/>
    <n v="370.37037037037038"/>
    <n v="30.84"/>
    <n v="11.61"/>
  </r>
  <r>
    <n v="883"/>
    <s v="US-2017-123463"/>
    <s v="12/23/2017"/>
    <x v="331"/>
    <s v="12/23/2017"/>
    <s v="Same Day"/>
    <s v="GZ-14470"/>
    <s v="Gary Zandusky"/>
    <s v="Consumer"/>
    <s v="United States"/>
    <s v="San Francisco"/>
    <s v="California"/>
    <n v="94109"/>
    <x v="1"/>
    <s v="OFF-AR-10001118"/>
    <x v="1"/>
    <s v="Art"/>
    <s v="Binney &amp; Smith Crayola Metallic Crayons, 16-Color Pack"/>
    <n v="13.48"/>
    <n v="4"/>
    <n v="0"/>
    <n v="5.9311999999999996"/>
    <n v="227.27272727272728"/>
    <n v="13.48"/>
    <n v="14.304"/>
  </r>
  <r>
    <n v="884"/>
    <s v="CA-2016-165148"/>
    <s v="10/22/2016"/>
    <x v="332"/>
    <s v="10/24/2016"/>
    <s v="First Class"/>
    <s v="PM-19135"/>
    <s v="Peter McVee"/>
    <s v="Home Office"/>
    <s v="United States"/>
    <s v="Detroit"/>
    <s v="Michigan"/>
    <n v="48227"/>
    <x v="2"/>
    <s v="FUR-FU-10000732"/>
    <x v="0"/>
    <s v="Furnishings"/>
    <s v="Eldon 200 Class Desk Accessories"/>
    <n v="31.4"/>
    <n v="5"/>
    <n v="0"/>
    <n v="10.048"/>
    <n v="312.5"/>
    <n v="31.4"/>
    <n v="307.666"/>
  </r>
  <r>
    <n v="885"/>
    <s v="CA-2014-134061"/>
    <s v="4/29/2014"/>
    <x v="333"/>
    <s v="5/4/2014"/>
    <s v="Standard Class"/>
    <s v="LL-16840"/>
    <s v="Lauren Leatherbury"/>
    <s v="Consumer"/>
    <s v="United States"/>
    <s v="Rochester"/>
    <s v="New York"/>
    <n v="14609"/>
    <x v="3"/>
    <s v="FUR-FU-10001424"/>
    <x v="0"/>
    <s v="Furnishings"/>
    <s v="Dax Clear Box Frame"/>
    <n v="17.46"/>
    <n v="2"/>
    <n v="0"/>
    <n v="5.9363999999999999"/>
    <n v="294.11764705882354"/>
    <n v="17.46"/>
    <n v="242.9"/>
  </r>
  <r>
    <n v="886"/>
    <s v="CA-2015-143602"/>
    <s v="4/25/2015"/>
    <x v="334"/>
    <s v="4/28/2015"/>
    <s v="Second Class"/>
    <s v="JS-15595"/>
    <s v="Jill Stevenson"/>
    <s v="Corporate"/>
    <s v="United States"/>
    <s v="Los Angeles"/>
    <s v="California"/>
    <n v="90045"/>
    <x v="1"/>
    <s v="OFF-BI-10002071"/>
    <x v="1"/>
    <s v="Binders"/>
    <s v="Fellowes Black Plastic Comb Bindings"/>
    <n v="13.944000000000001"/>
    <n v="3"/>
    <n v="0.2"/>
    <n v="4.5317999999999996"/>
    <n v="307.69230769230774"/>
    <n v="11.155200000000001"/>
    <n v="434.35199999999998"/>
  </r>
  <r>
    <n v="887"/>
    <s v="CA-2017-115364"/>
    <s v="6/26/2017"/>
    <x v="335"/>
    <s v="7/2/2017"/>
    <s v="Standard Class"/>
    <s v="OT-18730"/>
    <s v="Olvera Toch"/>
    <s v="Consumer"/>
    <s v="United States"/>
    <s v="San Diego"/>
    <s v="California"/>
    <n v="92105"/>
    <x v="1"/>
    <s v="OFF-ST-10002486"/>
    <x v="1"/>
    <s v="Storage"/>
    <s v="Eldon Shelf Savers Cubes and Bins"/>
    <n v="83.76"/>
    <n v="12"/>
    <n v="0"/>
    <n v="1.6752"/>
    <n v="5000"/>
    <n v="83.76"/>
    <n v="100"/>
  </r>
  <r>
    <n v="888"/>
    <s v="CA-2017-150707"/>
    <s v="10/14/2017"/>
    <x v="336"/>
    <s v="10/19/2017"/>
    <s v="Standard Class"/>
    <s v="EL-13735"/>
    <s v="Ed Ludwig"/>
    <s v="Home Office"/>
    <s v="United States"/>
    <s v="Columbia"/>
    <s v="Maryland"/>
    <n v="21044"/>
    <x v="3"/>
    <s v="OFF-BI-10001078"/>
    <x v="1"/>
    <s v="Binders"/>
    <s v="Acco PRESSTEX Data Binder with Storage Hooks, Dark Blue, 14 7/8&quot; X 11&quot;"/>
    <n v="37.659999999999997"/>
    <n v="7"/>
    <n v="0"/>
    <n v="18.453399999999998"/>
    <n v="204.08163265306123"/>
    <n v="37.659999999999997"/>
    <n v="338.04"/>
  </r>
  <r>
    <n v="889"/>
    <s v="CA-2014-104976"/>
    <s v="12/9/2014"/>
    <x v="337"/>
    <s v="12/16/2014"/>
    <s v="Standard Class"/>
    <s v="CK-12760"/>
    <s v="Cyma Kinney"/>
    <s v="Corporate"/>
    <s v="United States"/>
    <s v="San Francisco"/>
    <s v="California"/>
    <n v="94122"/>
    <x v="1"/>
    <s v="OFF-PA-10003845"/>
    <x v="1"/>
    <s v="Paper"/>
    <s v="Xerox 1987"/>
    <n v="34.68"/>
    <n v="6"/>
    <n v="0"/>
    <n v="16.993200000000002"/>
    <n v="204.08163265306118"/>
    <n v="34.68"/>
    <n v="31.44"/>
  </r>
  <r>
    <n v="890"/>
    <s v="CA-2017-132934"/>
    <s v="6/20/2017"/>
    <x v="308"/>
    <s v="6/26/2017"/>
    <s v="Standard Class"/>
    <s v="JE-15475"/>
    <s v="Jeremy Ellison"/>
    <s v="Consumer"/>
    <s v="United States"/>
    <s v="New Rochelle"/>
    <s v="New York"/>
    <n v="10801"/>
    <x v="3"/>
    <s v="TEC-AC-10000927"/>
    <x v="2"/>
    <s v="Accessories"/>
    <s v="Anker Ultrathin Bluetooth Wireless Keyboard Aluminum Cover with Stand "/>
    <n v="149.94999999999999"/>
    <n v="5"/>
    <n v="0"/>
    <n v="14.994999999999999"/>
    <n v="1000"/>
    <n v="149.94999999999999"/>
    <n v="20.736000000000001"/>
  </r>
  <r>
    <n v="892"/>
    <s v="CA-2017-133256"/>
    <s v="6/26/2017"/>
    <x v="335"/>
    <s v="6/27/2017"/>
    <s v="First Class"/>
    <s v="TH-21550"/>
    <s v="Tracy Hopkins"/>
    <s v="Home Office"/>
    <s v="United States"/>
    <s v="Detroit"/>
    <s v="Michigan"/>
    <n v="48227"/>
    <x v="2"/>
    <s v="OFF-PA-10001622"/>
    <x v="1"/>
    <s v="Paper"/>
    <s v="Ampad Poly Cover Wirebound Steno Book, 6&quot; x 9&quot; Assorted Colors, Gregg Ruled"/>
    <n v="4.54"/>
    <n v="1"/>
    <n v="0"/>
    <n v="2.0430000000000001"/>
    <n v="222.2222222222222"/>
    <n v="4.54"/>
    <n v="11.231999999999999"/>
  </r>
  <r>
    <n v="895"/>
    <s v="CA-2016-105494"/>
    <s v="11/10/2016"/>
    <x v="338"/>
    <s v="11/12/2016"/>
    <s v="First Class"/>
    <s v="PC-18745"/>
    <s v="Pamela Coakley"/>
    <s v="Corporate"/>
    <s v="United States"/>
    <s v="San Francisco"/>
    <s v="California"/>
    <n v="94122"/>
    <x v="1"/>
    <s v="OFF-ST-10002205"/>
    <x v="1"/>
    <s v="Storage"/>
    <s v="File Shuttle I and Handi-File"/>
    <n v="155.82"/>
    <n v="7"/>
    <n v="0"/>
    <n v="42.071399999999997"/>
    <n v="370.37037037037038"/>
    <n v="155.82"/>
    <n v="206.96199999999999"/>
  </r>
  <r>
    <n v="897"/>
    <s v="CA-2016-140634"/>
    <s v="10/3/2016"/>
    <x v="339"/>
    <s v="10/6/2016"/>
    <s v="Second Class"/>
    <s v="HL-15040"/>
    <s v="Hunter Lopez"/>
    <s v="Consumer"/>
    <s v="United States"/>
    <s v="Houston"/>
    <s v="Texas"/>
    <n v="77095"/>
    <x v="2"/>
    <s v="OFF-EN-10001099"/>
    <x v="1"/>
    <s v="Envelopes"/>
    <s v="Staple envelope"/>
    <n v="15.648"/>
    <n v="2"/>
    <n v="0.2"/>
    <n v="5.0856000000000003"/>
    <n v="307.69230769230768"/>
    <n v="12.5184"/>
    <n v="559.62"/>
  </r>
  <r>
    <n v="898"/>
    <s v="CA-2014-144407"/>
    <s v="9/9/2014"/>
    <x v="340"/>
    <s v="9/15/2014"/>
    <s v="Standard Class"/>
    <s v="MS-17365"/>
    <s v="Maribeth Schnelling"/>
    <s v="Consumer"/>
    <s v="United States"/>
    <s v="Detroit"/>
    <s v="Michigan"/>
    <n v="48227"/>
    <x v="2"/>
    <s v="OFF-LA-10003923"/>
    <x v="1"/>
    <s v="Labels"/>
    <s v="Alphabetical Labels for Top Tab Filing"/>
    <n v="103.6"/>
    <n v="7"/>
    <n v="0"/>
    <n v="51.8"/>
    <n v="200"/>
    <n v="103.6"/>
    <n v="41.567999999999998"/>
  </r>
  <r>
    <n v="899"/>
    <s v="CA-2017-160983"/>
    <s v="10/29/2017"/>
    <x v="341"/>
    <s v="10/31/2017"/>
    <s v="Second Class"/>
    <s v="GB-14530"/>
    <s v="George Bell"/>
    <s v="Corporate"/>
    <s v="United States"/>
    <s v="Auburn"/>
    <s v="New York"/>
    <n v="13021"/>
    <x v="3"/>
    <s v="OFF-PA-10002250"/>
    <x v="1"/>
    <s v="Paper"/>
    <s v="Things To Do Today Pad"/>
    <n v="46.96"/>
    <n v="8"/>
    <n v="0"/>
    <n v="22.540800000000001"/>
    <n v="208.33333333333334"/>
    <n v="46.96"/>
    <n v="19.536000000000001"/>
  </r>
  <r>
    <n v="900"/>
    <s v="US-2016-114622"/>
    <s v="4/10/2016"/>
    <x v="342"/>
    <s v="4/12/2016"/>
    <s v="First Class"/>
    <s v="JR-16210"/>
    <s v="Justin Ritter"/>
    <s v="Corporate"/>
    <s v="United States"/>
    <s v="Springfield"/>
    <s v="Ohio"/>
    <n v="45503"/>
    <x v="3"/>
    <s v="OFF-BI-10004716"/>
    <x v="1"/>
    <s v="Binders"/>
    <s v="Wilson Jones Hanging Recycled Pressboard Data Binders"/>
    <n v="8.9039999999999999"/>
    <n v="2"/>
    <n v="0.7"/>
    <n v="-6.5296000000000003"/>
    <n v="-136.36363636363635"/>
    <n v="2.6712000000000002"/>
    <n v="35.06"/>
  </r>
  <r>
    <n v="901"/>
    <s v="CA-2017-150959"/>
    <s v="11/11/2017"/>
    <x v="343"/>
    <s v="11/13/2017"/>
    <s v="First Class"/>
    <s v="TD-20995"/>
    <s v="Tamara Dahlen"/>
    <s v="Consumer"/>
    <s v="United States"/>
    <s v="Garland"/>
    <s v="Texas"/>
    <n v="75043"/>
    <x v="2"/>
    <s v="OFF-LA-10001045"/>
    <x v="1"/>
    <s v="Labels"/>
    <s v="Permanent Self-Adhesive File Folder Labels for Typewriters by Universal"/>
    <n v="10.44"/>
    <n v="5"/>
    <n v="0.2"/>
    <n v="3.3929999999999998"/>
    <n v="307.69230769230774"/>
    <n v="8.3520000000000003"/>
    <n v="6.976"/>
  </r>
  <r>
    <n v="903"/>
    <s v="CA-2017-132353"/>
    <s v="9/15/2017"/>
    <x v="175"/>
    <s v="9/17/2017"/>
    <s v="First Class"/>
    <s v="DB-13060"/>
    <s v="Dave Brooks"/>
    <s v="Consumer"/>
    <s v="United States"/>
    <s v="Chicago"/>
    <s v="Illinois"/>
    <n v="60653"/>
    <x v="2"/>
    <s v="TEC-PH-10004536"/>
    <x v="2"/>
    <s v="Phones"/>
    <s v="Avaya 5420 Digital phone"/>
    <n v="323.976"/>
    <n v="3"/>
    <n v="0.2"/>
    <n v="20.2485"/>
    <n v="1600"/>
    <n v="259.18080000000003"/>
    <n v="20.86"/>
  </r>
  <r>
    <n v="904"/>
    <s v="CA-2016-130477"/>
    <s v="4/8/2016"/>
    <x v="143"/>
    <s v="4/12/2016"/>
    <s v="Standard Class"/>
    <s v="LC-17140"/>
    <s v="Logan Currie"/>
    <s v="Consumer"/>
    <s v="United States"/>
    <s v="Los Angeles"/>
    <s v="California"/>
    <n v="90032"/>
    <x v="1"/>
    <s v="OFF-PA-10002947"/>
    <x v="1"/>
    <s v="Paper"/>
    <s v="Xerox 1923"/>
    <n v="20.04"/>
    <n v="3"/>
    <n v="0"/>
    <n v="9.6191999999999993"/>
    <n v="208.33333333333334"/>
    <n v="20.04"/>
    <n v="59.97"/>
  </r>
  <r>
    <n v="907"/>
    <s v="CA-2017-143259"/>
    <s v="12/30/2017"/>
    <x v="247"/>
    <s v="1/3/2018"/>
    <s v="Standard Class"/>
    <s v="PO-18865"/>
    <s v="Patrick O'Donnell"/>
    <s v="Consumer"/>
    <s v="United States"/>
    <s v="New York City"/>
    <s v="New York"/>
    <n v="10009"/>
    <x v="3"/>
    <s v="FUR-BO-10003441"/>
    <x v="0"/>
    <s v="Bookcases"/>
    <s v="Bush Westfield Collection Bookcases, Fully Assembled"/>
    <n v="323.13600000000002"/>
    <n v="4"/>
    <n v="0.2"/>
    <n v="12.117599999999999"/>
    <n v="2666.666666666667"/>
    <n v="258.50880000000001"/>
    <n v="219.84"/>
  </r>
  <r>
    <n v="910"/>
    <s v="CA-2017-137596"/>
    <s v="9/2/2017"/>
    <x v="264"/>
    <s v="9/7/2017"/>
    <s v="Standard Class"/>
    <s v="BE-11335"/>
    <s v="Bill Eplett"/>
    <s v="Home Office"/>
    <s v="United States"/>
    <s v="Jackson"/>
    <s v="Michigan"/>
    <n v="49201"/>
    <x v="2"/>
    <s v="TEC-PH-10001494"/>
    <x v="2"/>
    <s v="Phones"/>
    <s v="Polycom CX600 IP Phone VoIP phone"/>
    <n v="1199.8"/>
    <n v="4"/>
    <n v="0"/>
    <n v="323.94600000000003"/>
    <n v="370.37037037037032"/>
    <n v="1199.8"/>
    <n v="48.94"/>
  </r>
  <r>
    <n v="913"/>
    <s v="CA-2015-133627"/>
    <s v="5/31/2015"/>
    <x v="70"/>
    <s v="6/7/2015"/>
    <s v="Standard Class"/>
    <s v="SC-20050"/>
    <s v="Sample Company A"/>
    <s v="Home Office"/>
    <s v="United States"/>
    <s v="Norwich"/>
    <s v="Connecticut"/>
    <n v="6360"/>
    <x v="3"/>
    <s v="FUR-FU-10001935"/>
    <x v="0"/>
    <s v="Furnishings"/>
    <s v="3M Hangers With Command Adhesive"/>
    <n v="22.2"/>
    <n v="6"/>
    <n v="0"/>
    <n v="9.1020000000000003"/>
    <n v="243.90243902439025"/>
    <n v="22.2"/>
    <n v="60.415999999999997"/>
  </r>
  <r>
    <n v="914"/>
    <s v="CA-2017-102519"/>
    <s v="11/27/2017"/>
    <x v="344"/>
    <s v="11/29/2017"/>
    <s v="First Class"/>
    <s v="BM-11650"/>
    <s v="Brian Moss"/>
    <s v="Corporate"/>
    <s v="United States"/>
    <s v="Milwaukee"/>
    <s v="Wisconsin"/>
    <n v="53209"/>
    <x v="2"/>
    <s v="FUR-FU-10004091"/>
    <x v="0"/>
    <s v="Furnishings"/>
    <s v="Howard Miller 13&quot; Diameter Goldtone Round Wall Clock"/>
    <n v="46.94"/>
    <n v="1"/>
    <n v="0"/>
    <n v="19.2454"/>
    <n v="243.90243902439025"/>
    <n v="46.94"/>
    <n v="63.84"/>
  </r>
  <r>
    <n v="916"/>
    <s v="US-2014-141215"/>
    <s v="6/15/2014"/>
    <x v="345"/>
    <s v="6/21/2014"/>
    <s v="Standard Class"/>
    <s v="KL-16555"/>
    <s v="Kelly Lampkin"/>
    <s v="Corporate"/>
    <s v="United States"/>
    <s v="San Antonio"/>
    <s v="Texas"/>
    <n v="78207"/>
    <x v="2"/>
    <s v="FUR-TA-10001520"/>
    <x v="0"/>
    <s v="Tables"/>
    <s v="Lesro Sheffield Collection Coffee Table, End Table, Center Table, Corner Table"/>
    <n v="99.918000000000006"/>
    <n v="2"/>
    <n v="0.3"/>
    <n v="-18.5562"/>
    <n v="-538.46153846153845"/>
    <n v="69.942599999999999"/>
    <n v="11.167999999999999"/>
  </r>
  <r>
    <n v="919"/>
    <s v="CA-2016-165218"/>
    <s v="3/5/2016"/>
    <x v="346"/>
    <s v="3/11/2016"/>
    <s v="Standard Class"/>
    <s v="RW-19630"/>
    <s v="Rob Williams"/>
    <s v="Corporate"/>
    <s v="United States"/>
    <s v="Dallas"/>
    <s v="Texas"/>
    <n v="75220"/>
    <x v="2"/>
    <s v="OFF-EN-10000056"/>
    <x v="1"/>
    <s v="Envelopes"/>
    <s v="Cameo Buff Policy Envelopes"/>
    <n v="149.352"/>
    <n v="3"/>
    <n v="0.2"/>
    <n v="50.406300000000002"/>
    <n v="296.2962962962963"/>
    <n v="119.48160000000001"/>
    <n v="5.6070000000000002"/>
  </r>
  <r>
    <n v="921"/>
    <s v="CA-2014-138296"/>
    <s v="12/5/2014"/>
    <x v="29"/>
    <s v="12/12/2014"/>
    <s v="Standard Class"/>
    <s v="RC-19825"/>
    <s v="Roy Collins"/>
    <s v="Consumer"/>
    <s v="United States"/>
    <s v="Alexandria"/>
    <s v="Virginia"/>
    <n v="22304"/>
    <x v="0"/>
    <s v="OFF-ST-10002444"/>
    <x v="1"/>
    <s v="Storage"/>
    <s v="Recycled Eldon Regeneration Jumbo File"/>
    <n v="24.56"/>
    <n v="2"/>
    <n v="0"/>
    <n v="6.8768000000000002"/>
    <n v="357.14285714285711"/>
    <n v="24.56"/>
    <n v="69.930000000000007"/>
  </r>
  <r>
    <n v="922"/>
    <s v="CA-2015-111164"/>
    <s v="4/11/2015"/>
    <x v="347"/>
    <s v="4/15/2015"/>
    <s v="Standard Class"/>
    <s v="SE-20110"/>
    <s v="Sanjit Engle"/>
    <s v="Consumer"/>
    <s v="United States"/>
    <s v="New York City"/>
    <s v="New York"/>
    <n v="10009"/>
    <x v="3"/>
    <s v="TEC-AC-10002473"/>
    <x v="2"/>
    <s v="Accessories"/>
    <s v="Maxell 4.7GB DVD-R"/>
    <n v="85.14"/>
    <n v="3"/>
    <n v="0"/>
    <n v="34.907400000000003"/>
    <n v="243.90243902439025"/>
    <n v="85.14"/>
    <n v="1441.3"/>
  </r>
  <r>
    <n v="925"/>
    <s v="CA-2016-149797"/>
    <s v="9/15/2016"/>
    <x v="306"/>
    <s v="9/20/2016"/>
    <s v="Standard Class"/>
    <s v="AH-10075"/>
    <s v="Adam Hart"/>
    <s v="Corporate"/>
    <s v="United States"/>
    <s v="New York City"/>
    <s v="New York"/>
    <n v="10011"/>
    <x v="3"/>
    <s v="OFF-BI-10003650"/>
    <x v="1"/>
    <s v="Binders"/>
    <s v="GBC DocuBind 300 Electric Binding Machine"/>
    <n v="841.56799999999998"/>
    <n v="2"/>
    <n v="0.2"/>
    <n v="294.54880000000003"/>
    <n v="285.71428571428567"/>
    <n v="673.25440000000003"/>
    <n v="170.136"/>
  </r>
  <r>
    <n v="926"/>
    <s v="CA-2014-132962"/>
    <s v="9/13/2014"/>
    <x v="103"/>
    <s v="9/16/2014"/>
    <s v="First Class"/>
    <s v="JM-15535"/>
    <s v="Jessica Myrick"/>
    <s v="Consumer"/>
    <s v="United States"/>
    <s v="Philadelphia"/>
    <s v="Pennsylvania"/>
    <n v="19143"/>
    <x v="3"/>
    <s v="OFF-PA-10003543"/>
    <x v="1"/>
    <s v="Paper"/>
    <s v="Xerox 1985"/>
    <n v="15.552"/>
    <n v="3"/>
    <n v="0.2"/>
    <n v="5.4432"/>
    <n v="285.71428571428572"/>
    <n v="12.441600000000001"/>
    <n v="9.9600000000000009"/>
  </r>
  <r>
    <n v="928"/>
    <s v="CA-2015-115091"/>
    <s v="10/5/2015"/>
    <x v="348"/>
    <s v="10/9/2015"/>
    <s v="Standard Class"/>
    <s v="JJ-15760"/>
    <s v="Joel Jenkins"/>
    <s v="Home Office"/>
    <s v="United States"/>
    <s v="Springfield"/>
    <s v="Virginia"/>
    <n v="22153"/>
    <x v="0"/>
    <s v="OFF-AR-10000658"/>
    <x v="1"/>
    <s v="Art"/>
    <s v="Newell 324"/>
    <n v="46.2"/>
    <n v="4"/>
    <n v="0"/>
    <n v="12.936"/>
    <n v="357.14285714285717"/>
    <n v="46.2"/>
    <n v="92.063999999999993"/>
  </r>
  <r>
    <n v="930"/>
    <s v="CA-2017-144932"/>
    <s v="4/14/2017"/>
    <x v="349"/>
    <s v="4/17/2017"/>
    <s v="First Class"/>
    <s v="AB-10165"/>
    <s v="Alan Barnes"/>
    <s v="Consumer"/>
    <s v="United States"/>
    <s v="Toledo"/>
    <s v="Ohio"/>
    <n v="43615"/>
    <x v="3"/>
    <s v="OFF-AR-10003560"/>
    <x v="1"/>
    <s v="Art"/>
    <s v="Zebra Zazzle Fluorescent Highlighters"/>
    <n v="14.592000000000001"/>
    <n v="3"/>
    <n v="0.2"/>
    <n v="2.5535999999999999"/>
    <n v="571.42857142857144"/>
    <n v="11.6736"/>
    <n v="1127.9760000000001"/>
  </r>
  <r>
    <n v="933"/>
    <s v="CA-2017-114216"/>
    <s v="9/2/2017"/>
    <x v="264"/>
    <s v="9/6/2017"/>
    <s v="Standard Class"/>
    <s v="RK-19300"/>
    <s v="Ralph Kennedy"/>
    <s v="Consumer"/>
    <s v="United States"/>
    <s v="Philadelphia"/>
    <s v="Pennsylvania"/>
    <n v="19140"/>
    <x v="3"/>
    <s v="OFF-PA-10002195"/>
    <x v="1"/>
    <s v="Paper"/>
    <s v="RSVP Cards &amp; Envelopes, Blank White, 8-1/2&quot; X 11&quot;, 24 Cards/25 Envelopes/Set"/>
    <n v="12.192"/>
    <n v="3"/>
    <n v="0.2"/>
    <n v="4.1147999999999998"/>
    <n v="296.2962962962963"/>
    <n v="9.7536000000000005"/>
    <n v="779.79600000000005"/>
  </r>
  <r>
    <n v="934"/>
    <s v="CA-2016-140081"/>
    <s v="6/20/2016"/>
    <x v="23"/>
    <s v="6/24/2016"/>
    <s v="Standard Class"/>
    <s v="CG-12040"/>
    <s v="Catherine Glotzbach"/>
    <s v="Home Office"/>
    <s v="United States"/>
    <s v="Philadelphia"/>
    <s v="Pennsylvania"/>
    <n v="19120"/>
    <x v="3"/>
    <s v="OFF-PA-10001745"/>
    <x v="1"/>
    <s v="Paper"/>
    <s v="Wirebound Message Books, 2 7/8&quot; x 5&quot;, 3 Forms per Page"/>
    <n v="45.055999999999997"/>
    <n v="8"/>
    <n v="0.2"/>
    <n v="15.2064"/>
    <n v="296.2962962962963"/>
    <n v="36.044800000000002"/>
    <n v="207"/>
  </r>
  <r>
    <n v="938"/>
    <s v="US-2017-111745"/>
    <s v="11/5/2017"/>
    <x v="60"/>
    <s v="11/6/2017"/>
    <s v="First Class"/>
    <s v="RA-19885"/>
    <s v="Ruben Ausman"/>
    <s v="Corporate"/>
    <s v="United States"/>
    <s v="Farmington"/>
    <s v="New Mexico"/>
    <n v="87401"/>
    <x v="1"/>
    <s v="TEC-AC-10003911"/>
    <x v="2"/>
    <s v="Accessories"/>
    <s v="NETGEAR AC1750 Dual Band Gigabit Smart WiFi Router"/>
    <n v="159.99"/>
    <n v="1"/>
    <n v="0"/>
    <n v="54.396599999999999"/>
    <n v="294.11764705882354"/>
    <n v="159.99"/>
    <n v="21.4"/>
  </r>
  <r>
    <n v="939"/>
    <s v="CA-2015-148250"/>
    <s v="12/13/2015"/>
    <x v="350"/>
    <s v="12/17/2015"/>
    <s v="Standard Class"/>
    <s v="RP-19270"/>
    <s v="Rachel Payne"/>
    <s v="Corporate"/>
    <s v="United States"/>
    <s v="Riverside"/>
    <s v="California"/>
    <n v="92503"/>
    <x v="1"/>
    <s v="OFF-PA-10000289"/>
    <x v="1"/>
    <s v="Paper"/>
    <s v="Xerox 213"/>
    <n v="12.96"/>
    <n v="2"/>
    <n v="0"/>
    <n v="6.2207999999999997"/>
    <n v="208.33333333333334"/>
    <n v="12.96"/>
    <n v="17.544"/>
  </r>
  <r>
    <n v="941"/>
    <s v="CA-2016-105760"/>
    <s v="6/19/2016"/>
    <x v="351"/>
    <s v="6/20/2016"/>
    <s v="First Class"/>
    <s v="KC-16255"/>
    <s v="Karen Carlisle"/>
    <s v="Corporate"/>
    <s v="United States"/>
    <s v="San Francisco"/>
    <s v="California"/>
    <n v="94110"/>
    <x v="1"/>
    <s v="OFF-PA-10000350"/>
    <x v="1"/>
    <s v="Paper"/>
    <s v="Message Book, Standard Line &quot;While You Were Out&quot;, 5 1/2&quot; X 4&quot;, 200 Sets/Book"/>
    <n v="17.12"/>
    <n v="2"/>
    <n v="0"/>
    <n v="8.0464000000000002"/>
    <n v="212.7659574468085"/>
    <n v="17.12"/>
    <n v="40.095999999999997"/>
  </r>
  <r>
    <n v="942"/>
    <s v="CA-2016-142958"/>
    <s v="12/13/2016"/>
    <x v="180"/>
    <s v="12/20/2016"/>
    <s v="Standard Class"/>
    <s v="RW-19630"/>
    <s v="Rob Williams"/>
    <s v="Corporate"/>
    <s v="United States"/>
    <s v="Torrance"/>
    <s v="California"/>
    <n v="90503"/>
    <x v="1"/>
    <s v="OFF-BI-10001759"/>
    <x v="1"/>
    <s v="Binders"/>
    <s v="Acco Pressboard Covers with Storage Hooks, 14 7/8&quot; x 11&quot;, Dark Blue"/>
    <n v="6.0960000000000001"/>
    <n v="2"/>
    <n v="0.2"/>
    <n v="2.2098"/>
    <n v="275.86206896551727"/>
    <n v="4.8768000000000002"/>
    <n v="40.08"/>
  </r>
  <r>
    <n v="944"/>
    <s v="CA-2015-120880"/>
    <s v="5/29/2015"/>
    <x v="352"/>
    <s v="6/3/2015"/>
    <s v="Standard Class"/>
    <s v="JL-15850"/>
    <s v="John Lucas"/>
    <s v="Consumer"/>
    <s v="United States"/>
    <s v="Seattle"/>
    <s v="Washington"/>
    <n v="98105"/>
    <x v="1"/>
    <s v="OFF-PA-10004101"/>
    <x v="1"/>
    <s v="Paper"/>
    <s v="Xerox 1894"/>
    <n v="32.4"/>
    <n v="5"/>
    <n v="0"/>
    <n v="15.552"/>
    <n v="208.33333333333334"/>
    <n v="32.4"/>
    <n v="34.76"/>
  </r>
  <r>
    <n v="947"/>
    <s v="US-2015-140200"/>
    <s v="7/26/2015"/>
    <x v="353"/>
    <s v="7/28/2015"/>
    <s v="First Class"/>
    <s v="CA-12775"/>
    <s v="Cynthia Arntzen"/>
    <s v="Consumer"/>
    <s v="United States"/>
    <s v="Mesa"/>
    <s v="Arizona"/>
    <n v="85204"/>
    <x v="1"/>
    <s v="FUR-TA-10002356"/>
    <x v="0"/>
    <s v="Tables"/>
    <s v="Bevis Boat-Shaped Conference Table"/>
    <n v="393.16500000000002"/>
    <n v="3"/>
    <n v="0.5"/>
    <n v="-204.44579999999999"/>
    <n v="-192.30769230769232"/>
    <n v="196.58250000000001"/>
    <n v="127.92"/>
  </r>
  <r>
    <n v="948"/>
    <s v="US-2017-110576"/>
    <s v="11/28/2017"/>
    <x v="354"/>
    <s v="12/2/2017"/>
    <s v="Standard Class"/>
    <s v="RB-19795"/>
    <s v="Ross Baird"/>
    <s v="Home Office"/>
    <s v="United States"/>
    <s v="Philadelphia"/>
    <s v="Pennsylvania"/>
    <n v="19120"/>
    <x v="3"/>
    <s v="FUR-FU-10003601"/>
    <x v="0"/>
    <s v="Furnishings"/>
    <s v="Deflect-o RollaMat Studded, Beveled Mat for Medium Pile Carpeting"/>
    <n v="516.48800000000006"/>
    <n v="7"/>
    <n v="0.2"/>
    <n v="-12.9122"/>
    <n v="-4000"/>
    <n v="413.19040000000007"/>
    <n v="257.56799999999998"/>
  </r>
  <r>
    <n v="953"/>
    <s v="CA-2017-131156"/>
    <s v="4/3/2017"/>
    <x v="355"/>
    <s v="4/7/2017"/>
    <s v="Standard Class"/>
    <s v="KH-16360"/>
    <s v="Katherine Hughes"/>
    <s v="Consumer"/>
    <s v="United States"/>
    <s v="Philadelphia"/>
    <s v="Pennsylvania"/>
    <n v="19143"/>
    <x v="3"/>
    <s v="FUR-FU-10001940"/>
    <x v="0"/>
    <s v="Furnishings"/>
    <s v="Staple-based wall hangings"/>
    <n v="25.472000000000001"/>
    <n v="4"/>
    <n v="0.2"/>
    <n v="7.6416000000000004"/>
    <n v="333.33333333333337"/>
    <n v="20.377600000000001"/>
    <n v="727.45"/>
  </r>
  <r>
    <n v="954"/>
    <s v="CA-2017-136539"/>
    <s v="12/28/2017"/>
    <x v="116"/>
    <s v="1/1/2018"/>
    <s v="Standard Class"/>
    <s v="GH-14665"/>
    <s v="Greg Hansen"/>
    <s v="Consumer"/>
    <s v="United States"/>
    <s v="Round Rock"/>
    <s v="Texas"/>
    <n v="78664"/>
    <x v="2"/>
    <s v="OFF-AR-10001958"/>
    <x v="1"/>
    <s v="Art"/>
    <s v="Stanley Bostitch Contemporary Electric Pencil Sharpeners"/>
    <n v="27.167999999999999"/>
    <n v="2"/>
    <n v="0.2"/>
    <n v="2.7168000000000001"/>
    <n v="1000"/>
    <n v="21.734400000000001"/>
    <n v="196.45"/>
  </r>
  <r>
    <n v="956"/>
    <s v="CA-2017-119305"/>
    <s v="11/30/2017"/>
    <x v="329"/>
    <s v="12/4/2017"/>
    <s v="Standard Class"/>
    <s v="SW-20275"/>
    <s v="Scott Williamson"/>
    <s v="Consumer"/>
    <s v="United States"/>
    <s v="Jackson"/>
    <s v="Mississippi"/>
    <n v="39212"/>
    <x v="0"/>
    <s v="OFF-ST-10000604"/>
    <x v="1"/>
    <s v="Storage"/>
    <s v="Home/Office Personal File Carts"/>
    <n v="173.8"/>
    <n v="5"/>
    <n v="0"/>
    <n v="43.45"/>
    <n v="400"/>
    <n v="173.8"/>
    <n v="6.48"/>
  </r>
  <r>
    <n v="957"/>
    <s v="CA-2017-102414"/>
    <s v="5/15/2017"/>
    <x v="356"/>
    <s v="5/18/2017"/>
    <s v="Second Class"/>
    <s v="JA-15970"/>
    <s v="Joseph Airdo"/>
    <s v="Consumer"/>
    <s v="United States"/>
    <s v="Phoenix"/>
    <s v="Arizona"/>
    <n v="85023"/>
    <x v="1"/>
    <s v="TEC-PH-10002923"/>
    <x v="2"/>
    <s v="Phones"/>
    <s v="Logitech B530 USB Headset - headset - Full size, Binaural"/>
    <n v="29.591999999999999"/>
    <n v="1"/>
    <n v="0.2"/>
    <n v="2.5893000000000002"/>
    <n v="1142.8571428571427"/>
    <n v="23.6736"/>
    <n v="70.98"/>
  </r>
  <r>
    <n v="960"/>
    <s v="CA-2015-112571"/>
    <s v="9/22/2015"/>
    <x v="357"/>
    <s v="9/22/2015"/>
    <s v="Same Day"/>
    <s v="DL-12925"/>
    <s v="Daniel Lacy"/>
    <s v="Consumer"/>
    <s v="United States"/>
    <s v="Oceanside"/>
    <s v="California"/>
    <n v="92054"/>
    <x v="1"/>
    <s v="FUR-FU-10004188"/>
    <x v="0"/>
    <s v="Furnishings"/>
    <s v="Luxo Professional Combination Clamp-On Lamps"/>
    <n v="204.6"/>
    <n v="2"/>
    <n v="0"/>
    <n v="53.195999999999998"/>
    <n v="384.61538461538464"/>
    <n v="204.6"/>
    <n v="176.78399999999999"/>
  </r>
  <r>
    <n v="961"/>
    <s v="CA-2017-152142"/>
    <s v="11/14/2017"/>
    <x v="237"/>
    <s v="11/19/2017"/>
    <s v="Standard Class"/>
    <s v="LW-16990"/>
    <s v="Lindsay Williams"/>
    <s v="Corporate"/>
    <s v="United States"/>
    <s v="San Francisco"/>
    <s v="California"/>
    <n v="94110"/>
    <x v="1"/>
    <s v="FUR-CH-10002965"/>
    <x v="0"/>
    <s v="Chairs"/>
    <s v="Global Leather Highback Executive Chair with Pneumatic Height Adjustment, Black"/>
    <n v="321.56799999999998"/>
    <n v="2"/>
    <n v="0.2"/>
    <n v="28.1372"/>
    <n v="1142.8571428571429"/>
    <n v="257.25439999999998"/>
    <n v="393.56799999999998"/>
  </r>
  <r>
    <n v="962"/>
    <s v="CA-2015-160059"/>
    <s v="11/27/2015"/>
    <x v="154"/>
    <s v="12/1/2015"/>
    <s v="Standard Class"/>
    <s v="TB-21190"/>
    <s v="Thomas Brumley"/>
    <s v="Home Office"/>
    <s v="United States"/>
    <s v="Fayetteville"/>
    <s v="Arkansas"/>
    <n v="72701"/>
    <x v="0"/>
    <s v="OFF-BI-10000145"/>
    <x v="1"/>
    <s v="Binders"/>
    <s v="Zipper Ring Binder Pockets"/>
    <n v="6.24"/>
    <n v="2"/>
    <n v="0"/>
    <n v="3.0575999999999999"/>
    <n v="204.08163265306123"/>
    <n v="6.24"/>
    <n v="29.34"/>
  </r>
  <r>
    <n v="963"/>
    <s v="CA-2016-120859"/>
    <s v="9/1/2016"/>
    <x v="142"/>
    <s v="9/4/2016"/>
    <s v="First Class"/>
    <s v="CV-12805"/>
    <s v="Cynthia Voltz"/>
    <s v="Corporate"/>
    <s v="United States"/>
    <s v="San Francisco"/>
    <s v="California"/>
    <n v="94110"/>
    <x v="1"/>
    <s v="OFF-EN-10001335"/>
    <x v="1"/>
    <s v="Envelopes"/>
    <s v="White Business Envelopes with Contemporary Seam, Recycled White Business Envelopes"/>
    <n v="21.88"/>
    <n v="2"/>
    <n v="0"/>
    <n v="10.94"/>
    <n v="200"/>
    <n v="21.88"/>
    <n v="6"/>
  </r>
  <r>
    <n v="964"/>
    <s v="CA-2014-127488"/>
    <s v="9/22/2014"/>
    <x v="358"/>
    <s v="9/24/2014"/>
    <s v="Second Class"/>
    <s v="MS-17365"/>
    <s v="Maribeth Schnelling"/>
    <s v="Consumer"/>
    <s v="United States"/>
    <s v="Boca Raton"/>
    <s v="Florida"/>
    <n v="33433"/>
    <x v="0"/>
    <s v="OFF-LA-10001613"/>
    <x v="1"/>
    <s v="Labels"/>
    <s v="Avery File Folder Labels"/>
    <n v="4.6079999999999997"/>
    <n v="2"/>
    <n v="0.2"/>
    <n v="1.6704000000000001"/>
    <n v="275.86206896551721"/>
    <n v="3.6863999999999999"/>
    <n v="7.1040000000000001"/>
  </r>
  <r>
    <n v="965"/>
    <s v="CA-2017-135279"/>
    <s v="4/9/2017"/>
    <x v="359"/>
    <s v="4/11/2017"/>
    <s v="First Class"/>
    <s v="BS-11800"/>
    <s v="Bryan Spruell"/>
    <s v="Home Office"/>
    <s v="United States"/>
    <s v="New York City"/>
    <s v="New York"/>
    <n v="10011"/>
    <x v="3"/>
    <s v="OFF-LA-10004055"/>
    <x v="1"/>
    <s v="Labels"/>
    <s v="Color-Coded Legal Exhibit Labels"/>
    <n v="9.82"/>
    <n v="2"/>
    <n v="0"/>
    <n v="4.8117999999999999"/>
    <n v="204.08163265306123"/>
    <n v="9.82"/>
    <n v="10.56"/>
  </r>
  <r>
    <n v="971"/>
    <s v="CA-2014-115791"/>
    <s v="1/16/2014"/>
    <x v="360"/>
    <s v="1/18/2014"/>
    <s v="Second Class"/>
    <s v="DL-13315"/>
    <s v="Delfina Latchford"/>
    <s v="Consumer"/>
    <s v="United States"/>
    <s v="Philadelphia"/>
    <s v="Pennsylvania"/>
    <n v="19134"/>
    <x v="3"/>
    <s v="FUR-FU-10001095"/>
    <x v="0"/>
    <s v="Furnishings"/>
    <s v="DAX Black Cherry Wood-Tone Poster Frame"/>
    <n v="127.104"/>
    <n v="6"/>
    <n v="0.2"/>
    <n v="28.598400000000002"/>
    <n v="444.4444444444444"/>
    <n v="101.6832"/>
    <n v="24.783999999999999"/>
  </r>
  <r>
    <n v="975"/>
    <s v="US-2017-103247"/>
    <s v="10/5/2017"/>
    <x v="361"/>
    <s v="10/8/2017"/>
    <s v="Second Class"/>
    <s v="PO-19195"/>
    <s v="Phillina Ober"/>
    <s v="Home Office"/>
    <s v="United States"/>
    <s v="New York City"/>
    <s v="New York"/>
    <n v="10011"/>
    <x v="3"/>
    <s v="TEC-PH-10003555"/>
    <x v="2"/>
    <s v="Phones"/>
    <s v="Motorola HK250 Universal Bluetooth Headset"/>
    <n v="160.93"/>
    <n v="7"/>
    <n v="0"/>
    <n v="3.2185999999999999"/>
    <n v="5000.0000000000009"/>
    <n v="160.93"/>
    <n v="487.98399999999998"/>
  </r>
  <r>
    <n v="977"/>
    <s v="US-2017-100209"/>
    <s v="7/9/2017"/>
    <x v="362"/>
    <s v="7/15/2017"/>
    <s v="Standard Class"/>
    <s v="TD-20995"/>
    <s v="Tamara Dahlen"/>
    <s v="Consumer"/>
    <s v="United States"/>
    <s v="Portland"/>
    <s v="Oregon"/>
    <n v="97206"/>
    <x v="1"/>
    <s v="OFF-BI-10002012"/>
    <x v="1"/>
    <s v="Binders"/>
    <s v="Wilson Jones Easy Flow II Sheet Lifters"/>
    <n v="1.08"/>
    <n v="2"/>
    <n v="0.7"/>
    <n v="-0.79200000000000004"/>
    <n v="-136.36363636363637"/>
    <n v="0.32400000000000007"/>
    <n v="29.808"/>
  </r>
  <r>
    <n v="978"/>
    <s v="CA-2017-159366"/>
    <s v="1/7/2017"/>
    <x v="363"/>
    <s v="1/10/2017"/>
    <s v="First Class"/>
    <s v="BW-11110"/>
    <s v="Bart Watters"/>
    <s v="Corporate"/>
    <s v="United States"/>
    <s v="Detroit"/>
    <s v="Michigan"/>
    <n v="48205"/>
    <x v="2"/>
    <s v="TEC-MA-10000822"/>
    <x v="2"/>
    <s v="Machines"/>
    <s v="Lexmark MX611dhe Monochrome Laser Printer"/>
    <n v="3059.982"/>
    <n v="2"/>
    <n v="0.1"/>
    <n v="679.99599999999998"/>
    <n v="450"/>
    <n v="2753.9838"/>
    <n v="14.78"/>
  </r>
  <r>
    <n v="979"/>
    <s v="CA-2016-145499"/>
    <s v="5/30/2016"/>
    <x v="198"/>
    <s v="5/31/2016"/>
    <s v="First Class"/>
    <s v="RW-19690"/>
    <s v="Robert Waldorf"/>
    <s v="Consumer"/>
    <s v="United States"/>
    <s v="Wilmington"/>
    <s v="North Carolina"/>
    <n v="28403"/>
    <x v="0"/>
    <s v="OFF-BI-10000848"/>
    <x v="1"/>
    <s v="Binders"/>
    <s v="Angle-D Ring Binders"/>
    <n v="3.282"/>
    <n v="2"/>
    <n v="0.7"/>
    <n v="-2.6255999999999999"/>
    <n v="-125"/>
    <n v="0.98460000000000014"/>
    <n v="909.12"/>
  </r>
  <r>
    <n v="980"/>
    <s v="CA-2015-157035"/>
    <s v="12/9/2015"/>
    <x v="364"/>
    <s v="12/12/2015"/>
    <s v="First Class"/>
    <s v="KB-16600"/>
    <s v="Ken Brennan"/>
    <s v="Corporate"/>
    <s v="United States"/>
    <s v="Columbus"/>
    <s v="Indiana"/>
    <n v="47201"/>
    <x v="2"/>
    <s v="OFF-PA-10004156"/>
    <x v="1"/>
    <s v="Paper"/>
    <s v="Xerox 188"/>
    <n v="34.020000000000003"/>
    <n v="3"/>
    <n v="0"/>
    <n v="16.669799999999999"/>
    <n v="204.08163265306126"/>
    <n v="34.020000000000003"/>
    <n v="136.91999999999999"/>
  </r>
  <r>
    <n v="981"/>
    <s v="CA-2016-144939"/>
    <s v="10/3/2016"/>
    <x v="339"/>
    <s v="10/8/2016"/>
    <s v="Standard Class"/>
    <s v="EB-13870"/>
    <s v="Emily Burns"/>
    <s v="Consumer"/>
    <s v="United States"/>
    <s v="New York City"/>
    <s v="New York"/>
    <n v="10035"/>
    <x v="3"/>
    <s v="FUR-CH-10003199"/>
    <x v="0"/>
    <s v="Chairs"/>
    <s v="Office Star - Contemporary Task Swivel Chair"/>
    <n v="599.29200000000003"/>
    <n v="6"/>
    <n v="0.1"/>
    <n v="93.223200000000006"/>
    <n v="642.85714285714289"/>
    <n v="539.36279999999999"/>
    <n v="99.39"/>
  </r>
  <r>
    <n v="982"/>
    <s v="CA-2014-163419"/>
    <s v="11/11/2014"/>
    <x v="7"/>
    <s v="11/14/2014"/>
    <s v="Second Class"/>
    <s v="TZ-21580"/>
    <s v="Tracy Zic"/>
    <s v="Consumer"/>
    <s v="United States"/>
    <s v="Louisville"/>
    <s v="Colorado"/>
    <n v="80027"/>
    <x v="1"/>
    <s v="OFF-AR-10000034"/>
    <x v="1"/>
    <s v="Art"/>
    <s v="BIC Brite Liner Grip Highlighters, Assorted, 5/Pack"/>
    <n v="3.3919999999999999"/>
    <n v="1"/>
    <n v="0.2"/>
    <n v="0.80559999999999998"/>
    <n v="421.05263157894734"/>
    <n v="2.7136"/>
    <n v="149.94999999999999"/>
  </r>
  <r>
    <n v="985"/>
    <s v="CA-2017-100314"/>
    <s v="9/29/2017"/>
    <x v="365"/>
    <s v="10/5/2017"/>
    <s v="Standard Class"/>
    <s v="AS-10630"/>
    <s v="Ann Steele"/>
    <s v="Home Office"/>
    <s v="United States"/>
    <s v="Pasadena"/>
    <s v="Texas"/>
    <n v="77506"/>
    <x v="2"/>
    <s v="OFF-LA-10001569"/>
    <x v="1"/>
    <s v="Labels"/>
    <s v="Avery 499"/>
    <n v="7.968"/>
    <n v="2"/>
    <n v="0.2"/>
    <n v="2.5895999999999999"/>
    <n v="307.69230769230774"/>
    <n v="6.3744000000000005"/>
    <n v="11.65"/>
  </r>
  <r>
    <n v="988"/>
    <s v="CA-2015-146829"/>
    <s v="3/10/2015"/>
    <x v="366"/>
    <s v="3/10/2015"/>
    <s v="Same Day"/>
    <s v="TS-21340"/>
    <s v="Toby Swindell"/>
    <s v="Consumer"/>
    <s v="United States"/>
    <s v="Houston"/>
    <s v="Texas"/>
    <n v="77041"/>
    <x v="2"/>
    <s v="OFF-BI-10004022"/>
    <x v="1"/>
    <s v="Binders"/>
    <s v="Acco Suede Grain Vinyl Round Ring Binder"/>
    <n v="1.1120000000000001"/>
    <n v="2"/>
    <n v="0.8"/>
    <n v="-1.8904000000000001"/>
    <n v="-58.82352941176471"/>
    <n v="0.22239999999999996"/>
    <n v="895.92"/>
  </r>
  <r>
    <n v="989"/>
    <s v="CA-2017-167899"/>
    <s v="5/21/2017"/>
    <x v="367"/>
    <s v="5/26/2017"/>
    <s v="Standard Class"/>
    <s v="JG-15805"/>
    <s v="John Grady"/>
    <s v="Corporate"/>
    <s v="United States"/>
    <s v="Auburn"/>
    <s v="New York"/>
    <n v="13021"/>
    <x v="3"/>
    <s v="FUR-FU-10004071"/>
    <x v="0"/>
    <s v="Furnishings"/>
    <s v="Luxo Professional Magnifying Clamp-On Fluorescent Lamps"/>
    <n v="520.04999999999995"/>
    <n v="5"/>
    <n v="0"/>
    <n v="72.807000000000002"/>
    <n v="714.28571428571422"/>
    <n v="520.04999999999995"/>
    <n v="863.64"/>
  </r>
  <r>
    <n v="991"/>
    <s v="CA-2015-153549"/>
    <s v="3/29/2015"/>
    <x v="368"/>
    <s v="3/31/2015"/>
    <s v="Second Class"/>
    <s v="SL-20155"/>
    <s v="Sara Luxemburg"/>
    <s v="Home Office"/>
    <s v="United States"/>
    <s v="Jacksonville"/>
    <s v="Florida"/>
    <n v="32216"/>
    <x v="0"/>
    <s v="FUR-CH-10004086"/>
    <x v="0"/>
    <s v="Chairs"/>
    <s v="Hon 4070 Series Pagoda Armless Upholstered Stacking Chairs"/>
    <n v="1166.92"/>
    <n v="5"/>
    <n v="0.2"/>
    <n v="131.27850000000001"/>
    <n v="888.88888888888891"/>
    <n v="933.53600000000006"/>
    <n v="199.98"/>
  </r>
  <r>
    <n v="992"/>
    <s v="CA-2016-110023"/>
    <s v="9/9/2016"/>
    <x v="369"/>
    <s v="9/11/2016"/>
    <s v="First Class"/>
    <s v="TS-21610"/>
    <s v="Troy Staebel"/>
    <s v="Consumer"/>
    <s v="United States"/>
    <s v="New York City"/>
    <s v="New York"/>
    <n v="10024"/>
    <x v="3"/>
    <s v="OFF-BI-10001036"/>
    <x v="1"/>
    <s v="Binders"/>
    <s v="Cardinal EasyOpen D-Ring Binders"/>
    <n v="14.624000000000001"/>
    <n v="2"/>
    <n v="0.2"/>
    <n v="5.484"/>
    <n v="266.66666666666669"/>
    <n v="11.699200000000001"/>
    <n v="88.768000000000001"/>
  </r>
  <r>
    <n v="993"/>
    <s v="CA-2016-105585"/>
    <s v="8/26/2016"/>
    <x v="370"/>
    <s v="8/27/2016"/>
    <s v="First Class"/>
    <s v="RF-19735"/>
    <s v="Roland Fjeld"/>
    <s v="Consumer"/>
    <s v="United States"/>
    <s v="San Jose"/>
    <s v="California"/>
    <n v="95123"/>
    <x v="1"/>
    <s v="OFF-FA-10002983"/>
    <x v="1"/>
    <s v="Fasteners"/>
    <s v="Advantus SlideClip Paper Clips"/>
    <n v="10.23"/>
    <n v="3"/>
    <n v="0"/>
    <n v="4.9104000000000001"/>
    <n v="208.33333333333334"/>
    <n v="10.23"/>
    <n v="271.99200000000002"/>
  </r>
  <r>
    <n v="995"/>
    <s v="CA-2014-117639"/>
    <s v="5/21/2014"/>
    <x v="371"/>
    <s v="5/25/2014"/>
    <s v="Standard Class"/>
    <s v="MW-18235"/>
    <s v="Mitch Willingham"/>
    <s v="Corporate"/>
    <s v="United States"/>
    <s v="Virginia Beach"/>
    <s v="Virginia"/>
    <n v="23464"/>
    <x v="0"/>
    <s v="OFF-BI-10003925"/>
    <x v="1"/>
    <s v="Binders"/>
    <s v="Fellowes PB300 Plastic Comb Binding Machine"/>
    <n v="2715.93"/>
    <n v="7"/>
    <n v="0"/>
    <n v="1276.4871000000001"/>
    <n v="212.7659574468085"/>
    <n v="2715.93"/>
    <n v="244.55"/>
  </r>
  <r>
    <n v="997"/>
    <s v="CA-2015-162537"/>
    <s v="10/28/2015"/>
    <x v="372"/>
    <s v="11/3/2015"/>
    <s v="Standard Class"/>
    <s v="RD-19585"/>
    <s v="Rob Dowd"/>
    <s v="Consumer"/>
    <s v="United States"/>
    <s v="Henderson"/>
    <s v="Kentucky"/>
    <n v="42420"/>
    <x v="0"/>
    <s v="OFF-EN-10003862"/>
    <x v="1"/>
    <s v="Envelopes"/>
    <s v="Laser &amp; Ink Jet Business Envelopes"/>
    <n v="10.67"/>
    <n v="1"/>
    <n v="0"/>
    <n v="4.9081999999999999"/>
    <n v="217.39130434782606"/>
    <n v="10.67"/>
    <n v="19.968"/>
  </r>
  <r>
    <n v="1001"/>
    <s v="CA-2016-155488"/>
    <s v="11/13/2016"/>
    <x v="373"/>
    <s v="11/17/2016"/>
    <s v="Standard Class"/>
    <s v="FM-14290"/>
    <s v="Frank Merwin"/>
    <s v="Home Office"/>
    <s v="United States"/>
    <s v="Vancouver"/>
    <s v="Washington"/>
    <n v="98661"/>
    <x v="1"/>
    <s v="OFF-AR-10002956"/>
    <x v="1"/>
    <s v="Art"/>
    <s v="Boston 16801 Nautilus Battery Pencil Sharpener"/>
    <n v="44.02"/>
    <n v="2"/>
    <n v="0"/>
    <n v="11.4452"/>
    <n v="384.61538461538464"/>
    <n v="44.02"/>
    <n v="95.968000000000004"/>
  </r>
  <r>
    <n v="1002"/>
    <s v="CA-2015-124891"/>
    <s v="7/31/2015"/>
    <x v="374"/>
    <s v="7/31/2015"/>
    <s v="Same Day"/>
    <s v="RH-19495"/>
    <s v="Rick Hansen"/>
    <s v="Consumer"/>
    <s v="United States"/>
    <s v="New York City"/>
    <s v="New York"/>
    <n v="10024"/>
    <x v="3"/>
    <s v="TEC-AC-10003033"/>
    <x v="2"/>
    <s v="Accessories"/>
    <s v="Plantronics CS510 - Over-the-Head monaural Wireless Headset System"/>
    <n v="2309.65"/>
    <n v="7"/>
    <n v="0"/>
    <n v="762.18449999999996"/>
    <n v="303.03030303030306"/>
    <n v="2309.65"/>
    <n v="16.2"/>
  </r>
  <r>
    <n v="1005"/>
    <s v="CA-2015-126445"/>
    <s v="8/27/2015"/>
    <x v="375"/>
    <s v="8/31/2015"/>
    <s v="Standard Class"/>
    <s v="RA-19945"/>
    <s v="Ryan Akin"/>
    <s v="Consumer"/>
    <s v="United States"/>
    <s v="Murrieta"/>
    <s v="California"/>
    <n v="92563"/>
    <x v="1"/>
    <s v="OFF-ST-10000046"/>
    <x v="1"/>
    <s v="Storage"/>
    <s v="Fellowes Super Stor/Drawer Files"/>
    <n v="484.65"/>
    <n v="3"/>
    <n v="0"/>
    <n v="92.083500000000001"/>
    <n v="526.31578947368416"/>
    <n v="484.65"/>
    <n v="291.95999999999998"/>
  </r>
  <r>
    <n v="1006"/>
    <s v="CA-2015-111199"/>
    <s v="11/13/2015"/>
    <x v="50"/>
    <s v="11/17/2015"/>
    <s v="Standard Class"/>
    <s v="JK-15730"/>
    <s v="Joe Kamberova"/>
    <s v="Consumer"/>
    <s v="United States"/>
    <s v="Jacksonville"/>
    <s v="North Carolina"/>
    <n v="28540"/>
    <x v="0"/>
    <s v="OFF-PA-10001790"/>
    <x v="1"/>
    <s v="Paper"/>
    <s v="Xerox 1910"/>
    <n v="115.29600000000001"/>
    <n v="3"/>
    <n v="0.2"/>
    <n v="40.3536"/>
    <n v="285.71428571428572"/>
    <n v="92.236800000000017"/>
    <n v="5.1040000000000001"/>
  </r>
  <r>
    <n v="1007"/>
    <s v="CA-2015-105312"/>
    <s v="11/6/2015"/>
    <x v="376"/>
    <s v="11/9/2015"/>
    <s v="First Class"/>
    <s v="MT-17815"/>
    <s v="Meg Tillman"/>
    <s v="Consumer"/>
    <s v="United States"/>
    <s v="Scottsdale"/>
    <s v="Arizona"/>
    <n v="85254"/>
    <x v="1"/>
    <s v="OFF-EN-10002600"/>
    <x v="1"/>
    <s v="Envelopes"/>
    <s v="Redi-Strip #10 Envelopes, 4 1/8 x 9 1/2"/>
    <n v="7.08"/>
    <n v="3"/>
    <n v="0.2"/>
    <n v="2.4780000000000002"/>
    <n v="285.71428571428567"/>
    <n v="5.6640000000000006"/>
    <n v="5.2480000000000002"/>
  </r>
  <r>
    <n v="1009"/>
    <s v="US-2017-106705"/>
    <s v="12/26/2017"/>
    <x v="377"/>
    <s v="1/1/2018"/>
    <s v="Standard Class"/>
    <s v="PO-18850"/>
    <s v="Patrick O'Brill"/>
    <s v="Consumer"/>
    <s v="United States"/>
    <s v="Burlington"/>
    <s v="Iowa"/>
    <n v="52601"/>
    <x v="2"/>
    <s v="OFF-PA-10001509"/>
    <x v="1"/>
    <s v="Paper"/>
    <s v="Recycled Desk Saver Line &quot;While You Were Out&quot; Book, 5 1/2&quot; X 4&quot;"/>
    <n v="44.75"/>
    <n v="5"/>
    <n v="0"/>
    <n v="20.585000000000001"/>
    <n v="217.39130434782606"/>
    <n v="44.75"/>
    <n v="3.76"/>
  </r>
  <r>
    <n v="1010"/>
    <s v="CA-2017-135034"/>
    <s v="8/1/2017"/>
    <x v="378"/>
    <s v="8/3/2017"/>
    <s v="First Class"/>
    <s v="AT-10735"/>
    <s v="Annie Thurman"/>
    <s v="Consumer"/>
    <s v="United States"/>
    <s v="Chicago"/>
    <s v="Illinois"/>
    <n v="60653"/>
    <x v="2"/>
    <s v="TEC-PH-10003931"/>
    <x v="2"/>
    <s v="Phones"/>
    <s v="JBL Micro Wireless Portable Bluetooth Speaker"/>
    <n v="95.983999999999995"/>
    <n v="2"/>
    <n v="0.2"/>
    <n v="5.9989999999999997"/>
    <n v="1600"/>
    <n v="76.787199999999999"/>
    <n v="320.88"/>
  </r>
  <r>
    <n v="1011"/>
    <s v="CA-2014-158540"/>
    <s v="11/24/2014"/>
    <x v="156"/>
    <s v="11/26/2014"/>
    <s v="First Class"/>
    <s v="VG-21790"/>
    <s v="Vivek Gonzalez"/>
    <s v="Consumer"/>
    <s v="United States"/>
    <s v="San Diego"/>
    <s v="California"/>
    <n v="92037"/>
    <x v="1"/>
    <s v="FUR-FU-10001602"/>
    <x v="0"/>
    <s v="Furnishings"/>
    <s v="Eldon Delta Triangular Chair Mat, 52&quot; x 58&quot;, Clear"/>
    <n v="151.72"/>
    <n v="4"/>
    <n v="0"/>
    <n v="27.3096"/>
    <n v="555.55555555555554"/>
    <n v="151.72"/>
    <n v="17.22"/>
  </r>
  <r>
    <n v="1012"/>
    <s v="CA-2017-118437"/>
    <s v="6/17/2017"/>
    <x v="46"/>
    <s v="6/21/2017"/>
    <s v="Second Class"/>
    <s v="PF-19165"/>
    <s v="Philip Fox"/>
    <s v="Consumer"/>
    <s v="United States"/>
    <s v="Olympia"/>
    <s v="Washington"/>
    <n v="98502"/>
    <x v="1"/>
    <s v="FUR-FU-10004848"/>
    <x v="0"/>
    <s v="Furnishings"/>
    <s v="Howard Miller 13-3/4&quot; Diameter Brushed Chrome Round Wall Clock"/>
    <n v="155.25"/>
    <n v="3"/>
    <n v="0"/>
    <n v="46.575000000000003"/>
    <n v="333.33333333333331"/>
    <n v="155.25"/>
    <n v="71.040000000000006"/>
  </r>
  <r>
    <n v="1014"/>
    <s v="US-2015-126214"/>
    <s v="12/21/2015"/>
    <x v="379"/>
    <s v="12/24/2015"/>
    <s v="Second Class"/>
    <s v="JS-15880"/>
    <s v="John Stevenson"/>
    <s v="Consumer"/>
    <s v="United States"/>
    <s v="Seattle"/>
    <s v="Washington"/>
    <n v="98103"/>
    <x v="1"/>
    <s v="FUR-TA-10003748"/>
    <x v="0"/>
    <s v="Tables"/>
    <s v="Bevis 36 x 72 Conference Tables"/>
    <n v="1618.37"/>
    <n v="13"/>
    <n v="0"/>
    <n v="356.04140000000001"/>
    <n v="454.5454545454545"/>
    <n v="1618.37"/>
    <n v="15"/>
  </r>
  <r>
    <n v="1016"/>
    <s v="CA-2015-133025"/>
    <s v="9/17/2015"/>
    <x v="14"/>
    <s v="9/19/2015"/>
    <s v="Second Class"/>
    <s v="MO-17800"/>
    <s v="Meg O'Connel"/>
    <s v="Home Office"/>
    <s v="United States"/>
    <s v="Los Angeles"/>
    <s v="California"/>
    <n v="90036"/>
    <x v="1"/>
    <s v="OFF-PA-10004100"/>
    <x v="1"/>
    <s v="Paper"/>
    <s v="Xerox 216"/>
    <n v="32.4"/>
    <n v="5"/>
    <n v="0"/>
    <n v="15.552"/>
    <n v="208.33333333333334"/>
    <n v="32.4"/>
    <n v="95.94"/>
  </r>
  <r>
    <n v="1017"/>
    <s v="CA-2015-108665"/>
    <s v="7/6/2015"/>
    <x v="380"/>
    <s v="7/10/2015"/>
    <s v="Standard Class"/>
    <s v="KM-16225"/>
    <s v="Kalyca Meade"/>
    <s v="Corporate"/>
    <s v="United States"/>
    <s v="New York City"/>
    <s v="New York"/>
    <n v="10011"/>
    <x v="3"/>
    <s v="FUR-FU-10002191"/>
    <x v="0"/>
    <s v="Furnishings"/>
    <s v="G.E. Halogen Desk Lamp Bulbs"/>
    <n v="13.96"/>
    <n v="2"/>
    <n v="0"/>
    <n v="6.7008000000000001"/>
    <n v="208.33333333333334"/>
    <n v="13.96"/>
    <n v="29.68"/>
  </r>
  <r>
    <n v="1021"/>
    <s v="CA-2015-124450"/>
    <s v="4/27/2015"/>
    <x v="381"/>
    <s v="5/3/2015"/>
    <s v="Standard Class"/>
    <s v="GT-14710"/>
    <s v="Greg Tran"/>
    <s v="Consumer"/>
    <s v="United States"/>
    <s v="Washington"/>
    <s v="District of Columbia"/>
    <n v="20016"/>
    <x v="3"/>
    <s v="OFF-AR-10001166"/>
    <x v="1"/>
    <s v="Art"/>
    <s v="Staples in misc. colors"/>
    <n v="22.74"/>
    <n v="3"/>
    <n v="0"/>
    <n v="8.8686000000000007"/>
    <n v="256.41025641025641"/>
    <n v="22.74"/>
    <n v="4.2240000000000002"/>
  </r>
  <r>
    <n v="1024"/>
    <s v="CA-2015-167269"/>
    <s v="6/16/2015"/>
    <x v="382"/>
    <s v="6/20/2015"/>
    <s v="Standard Class"/>
    <s v="PB-19150"/>
    <s v="Philip Brown"/>
    <s v="Consumer"/>
    <s v="United States"/>
    <s v="Philadelphia"/>
    <s v="Pennsylvania"/>
    <n v="19134"/>
    <x v="3"/>
    <s v="OFF-EN-10003072"/>
    <x v="1"/>
    <s v="Envelopes"/>
    <s v="Peel &amp; Seel Envelopes"/>
    <n v="6.2080000000000002"/>
    <n v="2"/>
    <n v="0.2"/>
    <n v="2.1728000000000001"/>
    <n v="285.71428571428572"/>
    <n v="4.9664000000000001"/>
    <n v="350.98"/>
  </r>
  <r>
    <n v="1025"/>
    <s v="CA-2017-106964"/>
    <s v="12/17/2017"/>
    <x v="94"/>
    <s v="12/20/2017"/>
    <s v="First Class"/>
    <s v="HR-14770"/>
    <s v="Hallie Redmond"/>
    <s v="Home Office"/>
    <s v="United States"/>
    <s v="Los Angeles"/>
    <s v="California"/>
    <n v="90045"/>
    <x v="1"/>
    <s v="OFF-BI-10000320"/>
    <x v="1"/>
    <s v="Binders"/>
    <s v="GBC Plastic Binding Combs"/>
    <n v="11.808"/>
    <n v="2"/>
    <n v="0.2"/>
    <n v="4.2804000000000002"/>
    <n v="275.86206896551721"/>
    <n v="9.4464000000000006"/>
    <n v="1606.23"/>
  </r>
  <r>
    <n v="1026"/>
    <s v="CA-2016-126529"/>
    <s v="1/11/2016"/>
    <x v="383"/>
    <s v="1/13/2016"/>
    <s v="Second Class"/>
    <s v="DE-13255"/>
    <s v="Deanra Eno"/>
    <s v="Home Office"/>
    <s v="United States"/>
    <s v="Springfield"/>
    <s v="Ohio"/>
    <n v="45503"/>
    <x v="3"/>
    <s v="OFF-PA-10001166"/>
    <x v="1"/>
    <s v="Paper"/>
    <s v="Xerox 2"/>
    <n v="15.552"/>
    <n v="3"/>
    <n v="0.2"/>
    <n v="5.4432"/>
    <n v="285.71428571428572"/>
    <n v="12.441600000000001"/>
    <n v="141.96"/>
  </r>
  <r>
    <n v="1029"/>
    <s v="CA-2014-163552"/>
    <s v="7/11/2014"/>
    <x v="384"/>
    <s v="7/15/2014"/>
    <s v="Standard Class"/>
    <s v="LA-16780"/>
    <s v="Laura Armstrong"/>
    <s v="Corporate"/>
    <s v="United States"/>
    <s v="Hackensack"/>
    <s v="New Jersey"/>
    <n v="7601"/>
    <x v="3"/>
    <s v="OFF-PA-10000474"/>
    <x v="1"/>
    <s v="Paper"/>
    <s v="Easy-staple paper"/>
    <n v="177.2"/>
    <n v="5"/>
    <n v="0"/>
    <n v="83.284000000000006"/>
    <n v="212.76595744680847"/>
    <n v="177.2"/>
    <n v="14.73"/>
  </r>
  <r>
    <n v="1034"/>
    <s v="CA-2016-109820"/>
    <s v="11/20/2016"/>
    <x v="73"/>
    <s v="11/22/2016"/>
    <s v="First Class"/>
    <s v="AG-10390"/>
    <s v="Allen Goldenen"/>
    <s v="Consumer"/>
    <s v="United States"/>
    <s v="Cincinnati"/>
    <s v="Ohio"/>
    <n v="45231"/>
    <x v="3"/>
    <s v="OFF-PA-10000955"/>
    <x v="1"/>
    <s v="Paper"/>
    <s v="Southworth 25% Cotton Granite Paper &amp; Envelopes"/>
    <n v="15.696"/>
    <n v="3"/>
    <n v="0.2"/>
    <n v="5.1012000000000004"/>
    <n v="307.69230769230768"/>
    <n v="12.556800000000001"/>
    <n v="8.26"/>
  </r>
  <r>
    <n v="1037"/>
    <s v="CA-2016-113061"/>
    <s v="4/22/2016"/>
    <x v="183"/>
    <s v="4/26/2016"/>
    <s v="Standard Class"/>
    <s v="EL-13735"/>
    <s v="Ed Ludwig"/>
    <s v="Home Office"/>
    <s v="United States"/>
    <s v="Jefferson City"/>
    <s v="Missouri"/>
    <n v="65109"/>
    <x v="2"/>
    <s v="FUR-FU-10003975"/>
    <x v="0"/>
    <s v="Furnishings"/>
    <s v="Eldon Advantage Chair Mats for Low to Medium Pile Carpets"/>
    <n v="86.62"/>
    <n v="2"/>
    <n v="0"/>
    <n v="8.6620000000000008"/>
    <n v="1000"/>
    <n v="86.62"/>
    <n v="11.952"/>
  </r>
  <r>
    <n v="1038"/>
    <s v="CA-2015-127418"/>
    <s v="6/13/2015"/>
    <x v="385"/>
    <s v="6/14/2015"/>
    <s v="First Class"/>
    <s v="JJ-15445"/>
    <s v="Jennifer Jackson"/>
    <s v="Consumer"/>
    <s v="United States"/>
    <s v="Los Angeles"/>
    <s v="California"/>
    <n v="90004"/>
    <x v="1"/>
    <s v="OFF-BI-10003707"/>
    <x v="1"/>
    <s v="Binders"/>
    <s v="Aluminum Screw Posts"/>
    <n v="36.624000000000002"/>
    <n v="3"/>
    <n v="0.2"/>
    <n v="13.734"/>
    <n v="266.66666666666669"/>
    <n v="29.299200000000003"/>
    <n v="38.863999999999997"/>
  </r>
  <r>
    <n v="1039"/>
    <s v="CA-2017-121818"/>
    <s v="11/20/2017"/>
    <x v="225"/>
    <s v="11/21/2017"/>
    <s v="First Class"/>
    <s v="JH-15430"/>
    <s v="Jennifer Halladay"/>
    <s v="Consumer"/>
    <s v="United States"/>
    <s v="Burlington"/>
    <s v="North Carolina"/>
    <n v="27217"/>
    <x v="0"/>
    <s v="OFF-AR-10000203"/>
    <x v="1"/>
    <s v="Art"/>
    <s v="Newell 336"/>
    <n v="23.968"/>
    <n v="7"/>
    <n v="0.2"/>
    <n v="2.6964000000000001"/>
    <n v="888.88888888888891"/>
    <n v="19.174400000000002"/>
    <n v="162.63999999999999"/>
  </r>
  <r>
    <n v="1041"/>
    <s v="CA-2016-127670"/>
    <s v="3/20/2016"/>
    <x v="231"/>
    <s v="3/24/2016"/>
    <s v="Standard Class"/>
    <s v="RD-19660"/>
    <s v="Robert Dilbeck"/>
    <s v="Home Office"/>
    <s v="United States"/>
    <s v="Saint Peters"/>
    <s v="Missouri"/>
    <n v="63376"/>
    <x v="2"/>
    <s v="FUR-TA-10001095"/>
    <x v="0"/>
    <s v="Tables"/>
    <s v="Chromcraft Round Conference Tables"/>
    <n v="697.16"/>
    <n v="4"/>
    <n v="0"/>
    <n v="146.40360000000001"/>
    <n v="476.19047619047609"/>
    <n v="697.16"/>
    <n v="17.309999999999999"/>
  </r>
  <r>
    <n v="1042"/>
    <s v="CA-2016-102981"/>
    <s v="9/6/2016"/>
    <x v="47"/>
    <s v="9/9/2016"/>
    <s v="Second Class"/>
    <s v="MO-17500"/>
    <s v="Mary O'Rourke"/>
    <s v="Consumer"/>
    <s v="United States"/>
    <s v="New York City"/>
    <s v="New York"/>
    <n v="10035"/>
    <x v="3"/>
    <s v="TEC-AC-10004761"/>
    <x v="2"/>
    <s v="Accessories"/>
    <s v="Maxell 4.7GB DVD+RW 3/Pack"/>
    <n v="31.86"/>
    <n v="2"/>
    <n v="0"/>
    <n v="11.151"/>
    <n v="285.71428571428572"/>
    <n v="31.86"/>
    <n v="11.34"/>
  </r>
  <r>
    <n v="1044"/>
    <s v="CA-2017-115651"/>
    <s v="7/9/2017"/>
    <x v="362"/>
    <s v="7/12/2017"/>
    <s v="First Class"/>
    <s v="NS-18640"/>
    <s v="Noel Staavos"/>
    <s v="Corporate"/>
    <s v="United States"/>
    <s v="Chicago"/>
    <s v="Illinois"/>
    <n v="60610"/>
    <x v="2"/>
    <s v="OFF-AR-10001130"/>
    <x v="1"/>
    <s v="Art"/>
    <s v="Quartet Alpha White Chalk, 12/Pack"/>
    <n v="8.84"/>
    <n v="5"/>
    <n v="0.2"/>
    <n v="2.9834999999999998"/>
    <n v="296.2962962962963"/>
    <n v="7.0720000000000001"/>
    <n v="1.9410000000000001"/>
  </r>
  <r>
    <n v="1046"/>
    <s v="CA-2017-152702"/>
    <s v="10/12/2017"/>
    <x v="386"/>
    <s v="10/16/2017"/>
    <s v="Standard Class"/>
    <s v="SN-20710"/>
    <s v="Steve Nguyen"/>
    <s v="Home Office"/>
    <s v="United States"/>
    <s v="Rockford"/>
    <s v="Illinois"/>
    <n v="61107"/>
    <x v="2"/>
    <s v="FUR-CH-10002304"/>
    <x v="0"/>
    <s v="Chairs"/>
    <s v="Global Stack Chair without Arms, Black"/>
    <n v="254.60400000000001"/>
    <n v="14"/>
    <n v="0.3"/>
    <n v="-18.186"/>
    <n v="-1400"/>
    <n v="178.22280000000001"/>
    <n v="7.3120000000000003"/>
  </r>
  <r>
    <n v="1047"/>
    <s v="CA-2016-169103"/>
    <s v="3/8/2016"/>
    <x v="387"/>
    <s v="3/13/2016"/>
    <s v="Standard Class"/>
    <s v="ZC-21910"/>
    <s v="Zuschuss Carroll"/>
    <s v="Consumer"/>
    <s v="United States"/>
    <s v="Miami"/>
    <s v="Florida"/>
    <n v="33142"/>
    <x v="0"/>
    <s v="TEC-PH-10001530"/>
    <x v="2"/>
    <s v="Phones"/>
    <s v="Cisco Unified IP Phone 7945G VoIP phone"/>
    <n v="1363.96"/>
    <n v="5"/>
    <n v="0.2"/>
    <n v="85.247500000000002"/>
    <n v="1600"/>
    <n v="1091.1680000000001"/>
    <n v="58.2"/>
  </r>
  <r>
    <n v="1049"/>
    <s v="CA-2014-139192"/>
    <s v="5/27/2014"/>
    <x v="279"/>
    <s v="6/1/2014"/>
    <s v="Second Class"/>
    <s v="LC-16885"/>
    <s v="Lena Creighton"/>
    <s v="Consumer"/>
    <s v="United States"/>
    <s v="San Francisco"/>
    <s v="California"/>
    <n v="94109"/>
    <x v="1"/>
    <s v="TEC-PH-10000486"/>
    <x v="2"/>
    <s v="Phones"/>
    <s v="Plantronics HL10 Handset Lifter"/>
    <n v="1113.5039999999999"/>
    <n v="12"/>
    <n v="0.2"/>
    <n v="125.2692"/>
    <n v="888.8888888888888"/>
    <n v="890.80319999999995"/>
    <n v="106.232"/>
  </r>
  <r>
    <n v="1051"/>
    <s v="US-2015-153500"/>
    <s v="7/3/2015"/>
    <x v="230"/>
    <s v="7/5/2015"/>
    <s v="First Class"/>
    <s v="DG-13300"/>
    <s v="Deirdre Greer"/>
    <s v="Corporate"/>
    <s v="United States"/>
    <s v="Philadelphia"/>
    <s v="Pennsylvania"/>
    <n v="19134"/>
    <x v="3"/>
    <s v="FUR-FU-10000293"/>
    <x v="0"/>
    <s v="Furnishings"/>
    <s v="Eldon Antistatic Chair Mats for Low to Medium Pile Carpets"/>
    <n v="168.464"/>
    <n v="2"/>
    <n v="0.2"/>
    <n v="-29.481200000000001"/>
    <n v="-571.42857142857144"/>
    <n v="134.77119999999999"/>
    <n v="23.68"/>
  </r>
  <r>
    <n v="1054"/>
    <s v="CA-2015-110667"/>
    <s v="4/4/2015"/>
    <x v="388"/>
    <s v="4/8/2015"/>
    <s v="Standard Class"/>
    <s v="NF-18595"/>
    <s v="Nicole Fjeld"/>
    <s v="Home Office"/>
    <s v="United States"/>
    <s v="New York City"/>
    <s v="New York"/>
    <n v="10009"/>
    <x v="3"/>
    <s v="OFF-AR-10000716"/>
    <x v="1"/>
    <s v="Art"/>
    <s v="DIXON Ticonderoga Erasable Checking Pencils"/>
    <n v="11.16"/>
    <n v="2"/>
    <n v="0"/>
    <n v="4.3524000000000003"/>
    <n v="256.41025641025641"/>
    <n v="11.16"/>
    <n v="5.76"/>
  </r>
  <r>
    <n v="1058"/>
    <s v="CA-2017-167150"/>
    <s v="12/10/2017"/>
    <x v="389"/>
    <s v="12/17/2017"/>
    <s v="Standard Class"/>
    <s v="BP-11185"/>
    <s v="Ben Peterman"/>
    <s v="Corporate"/>
    <s v="United States"/>
    <s v="San Diego"/>
    <s v="California"/>
    <n v="92037"/>
    <x v="1"/>
    <s v="OFF-BI-10001097"/>
    <x v="1"/>
    <s v="Binders"/>
    <s v="Avery Hole Reinforcements"/>
    <n v="19.936"/>
    <n v="4"/>
    <n v="0.2"/>
    <n v="7.2267999999999999"/>
    <n v="275.86206896551727"/>
    <n v="15.9488"/>
    <n v="479.9"/>
  </r>
  <r>
    <n v="1060"/>
    <s v="CA-2016-105284"/>
    <s v="11/24/2016"/>
    <x v="390"/>
    <s v="12/1/2016"/>
    <s v="Standard Class"/>
    <s v="MG-17650"/>
    <s v="Matthew Grinstein"/>
    <s v="Home Office"/>
    <s v="United States"/>
    <s v="Philadelphia"/>
    <s v="Pennsylvania"/>
    <n v="19143"/>
    <x v="3"/>
    <s v="OFF-FA-10001754"/>
    <x v="1"/>
    <s v="Fasteners"/>
    <s v="Stockwell Gold Paper Clips"/>
    <n v="4.4160000000000004"/>
    <n v="3"/>
    <n v="0.2"/>
    <n v="1.6008"/>
    <n v="275.86206896551727"/>
    <n v="3.5328000000000004"/>
    <n v="13.12"/>
  </r>
  <r>
    <n v="1061"/>
    <s v="US-2015-125374"/>
    <s v="3/23/2015"/>
    <x v="391"/>
    <s v="3/29/2015"/>
    <s v="Standard Class"/>
    <s v="JD-16060"/>
    <s v="Julia Dunbar"/>
    <s v="Consumer"/>
    <s v="United States"/>
    <s v="Houston"/>
    <s v="Texas"/>
    <n v="77095"/>
    <x v="2"/>
    <s v="FUR-CH-10003396"/>
    <x v="0"/>
    <s v="Chairs"/>
    <s v="Global Deluxe Steno Chair"/>
    <n v="107.77200000000001"/>
    <n v="2"/>
    <n v="0.3"/>
    <n v="-29.252400000000002"/>
    <n v="-368.42105263157896"/>
    <n v="75.440399999999997"/>
    <n v="37.68"/>
  </r>
  <r>
    <n v="1062"/>
    <s v="CA-2015-161263"/>
    <s v="4/16/2015"/>
    <x v="392"/>
    <s v="4/21/2015"/>
    <s v="Standard Class"/>
    <s v="TS-21160"/>
    <s v="Theresa Swint"/>
    <s v="Corporate"/>
    <s v="United States"/>
    <s v="Toledo"/>
    <s v="Ohio"/>
    <n v="43615"/>
    <x v="3"/>
    <s v="OFF-AP-10002350"/>
    <x v="1"/>
    <s v="Appliances"/>
    <s v="Belkin F9H710-06 7 Outlet SurgeMaster Surge Protector"/>
    <n v="45.216000000000001"/>
    <n v="3"/>
    <n v="0.2"/>
    <n v="4.5216000000000003"/>
    <n v="1000"/>
    <n v="36.172800000000002"/>
    <n v="259.13600000000002"/>
  </r>
  <r>
    <n v="1068"/>
    <s v="CA-2016-157686"/>
    <s v="10/1/2016"/>
    <x v="393"/>
    <s v="10/2/2016"/>
    <s v="First Class"/>
    <s v="BD-11620"/>
    <s v="Brian DeCherney"/>
    <s v="Consumer"/>
    <s v="United States"/>
    <s v="San Francisco"/>
    <s v="California"/>
    <n v="94122"/>
    <x v="1"/>
    <s v="FUR-CH-10001146"/>
    <x v="0"/>
    <s v="Chairs"/>
    <s v="Global Value Mid-Back Manager's Chair, Gray"/>
    <n v="194.84800000000001"/>
    <n v="4"/>
    <n v="0.2"/>
    <n v="12.178000000000001"/>
    <n v="1600"/>
    <n v="155.87840000000003"/>
    <n v="15.552"/>
  </r>
  <r>
    <n v="1069"/>
    <s v="US-2017-139955"/>
    <s v="9/28/2017"/>
    <x v="394"/>
    <s v="9/30/2017"/>
    <s v="Second Class"/>
    <s v="CM-12160"/>
    <s v="Charles McCrossin"/>
    <s v="Consumer"/>
    <s v="United States"/>
    <s v="Brownsville"/>
    <s v="Texas"/>
    <n v="78521"/>
    <x v="2"/>
    <s v="OFF-SU-10001935"/>
    <x v="1"/>
    <s v="Supplies"/>
    <s v="Staple remover"/>
    <n v="1.744"/>
    <n v="1"/>
    <n v="0.2"/>
    <n v="-0.3488"/>
    <n v="-500"/>
    <n v="1.3952"/>
    <n v="19.98"/>
  </r>
  <r>
    <n v="1070"/>
    <s v="US-2015-150161"/>
    <s v="7/25/2015"/>
    <x v="395"/>
    <s v="7/29/2015"/>
    <s v="Standard Class"/>
    <s v="RB-19795"/>
    <s v="Ross Baird"/>
    <s v="Home Office"/>
    <s v="United States"/>
    <s v="Philadelphia"/>
    <s v="Pennsylvania"/>
    <n v="19143"/>
    <x v="3"/>
    <s v="OFF-BI-10001524"/>
    <x v="1"/>
    <s v="Binders"/>
    <s v="GBC Premium Transparent Covers with Diagonal Lined Pattern"/>
    <n v="25.175999999999998"/>
    <n v="4"/>
    <n v="0.7"/>
    <n v="-18.462399999999999"/>
    <n v="-136.36363636363635"/>
    <n v="7.5528000000000004"/>
    <n v="159.88"/>
  </r>
  <r>
    <n v="1071"/>
    <s v="CA-2015-144652"/>
    <s v="11/20/2015"/>
    <x v="312"/>
    <s v="11/26/2015"/>
    <s v="Standard Class"/>
    <s v="SN-20560"/>
    <s v="Skye Norling"/>
    <s v="Home Office"/>
    <s v="United States"/>
    <s v="Los Angeles"/>
    <s v="California"/>
    <n v="90008"/>
    <x v="1"/>
    <s v="OFF-AR-10003732"/>
    <x v="1"/>
    <s v="Art"/>
    <s v="Newell 333"/>
    <n v="19.46"/>
    <n v="7"/>
    <n v="0"/>
    <n v="5.0595999999999997"/>
    <n v="384.61538461538464"/>
    <n v="19.46"/>
    <n v="2.8079999999999998"/>
  </r>
  <r>
    <n v="1072"/>
    <s v="CA-2016-152814"/>
    <s v="4/28/2016"/>
    <x v="236"/>
    <s v="5/2/2016"/>
    <s v="Standard Class"/>
    <s v="EH-14005"/>
    <s v="Erica Hernandez"/>
    <s v="Home Office"/>
    <s v="United States"/>
    <s v="Denver"/>
    <s v="Colorado"/>
    <n v="80219"/>
    <x v="1"/>
    <s v="OFF-PA-10001970"/>
    <x v="1"/>
    <s v="Paper"/>
    <s v="Xerox 1881"/>
    <n v="29.472000000000001"/>
    <n v="3"/>
    <n v="0.2"/>
    <n v="9.9467999999999996"/>
    <n v="296.2962962962963"/>
    <n v="23.577600000000004"/>
    <n v="241.96"/>
  </r>
  <r>
    <n v="1073"/>
    <s v="CA-2017-106943"/>
    <s v="11/14/2017"/>
    <x v="237"/>
    <s v="11/19/2017"/>
    <s v="Standard Class"/>
    <s v="FO-14305"/>
    <s v="Frank Olsen"/>
    <s v="Consumer"/>
    <s v="United States"/>
    <s v="New York City"/>
    <s v="New York"/>
    <n v="10035"/>
    <x v="3"/>
    <s v="OFF-BI-10003669"/>
    <x v="1"/>
    <s v="Binders"/>
    <s v="3M Organizer Strips"/>
    <n v="8.64"/>
    <n v="2"/>
    <n v="0.2"/>
    <n v="3.024"/>
    <n v="285.71428571428572"/>
    <n v="6.9120000000000008"/>
    <n v="86.376000000000005"/>
  </r>
  <r>
    <n v="1074"/>
    <s v="CA-2016-134348"/>
    <s v="11/12/2016"/>
    <x v="396"/>
    <s v="11/19/2016"/>
    <s v="Standard Class"/>
    <s v="MS-17710"/>
    <s v="Maurice Satty"/>
    <s v="Consumer"/>
    <s v="United States"/>
    <s v="Mesa"/>
    <s v="Arizona"/>
    <n v="85204"/>
    <x v="1"/>
    <s v="OFF-BI-10003727"/>
    <x v="1"/>
    <s v="Binders"/>
    <s v="Avery Durable Slant Ring Binders With Label Holder"/>
    <n v="6.27"/>
    <n v="5"/>
    <n v="0.7"/>
    <n v="-4.5979999999999999"/>
    <n v="-136.36363636363635"/>
    <n v="1.8810000000000002"/>
    <n v="33.28"/>
  </r>
  <r>
    <n v="1077"/>
    <s v="CA-2016-161781"/>
    <s v="9/29/2016"/>
    <x v="321"/>
    <s v="9/30/2016"/>
    <s v="First Class"/>
    <s v="CC-12100"/>
    <s v="Chad Cunningham"/>
    <s v="Home Office"/>
    <s v="United States"/>
    <s v="Columbus"/>
    <s v="Indiana"/>
    <n v="47201"/>
    <x v="2"/>
    <s v="OFF-AR-10000255"/>
    <x v="1"/>
    <s v="Art"/>
    <s v="Newell 328"/>
    <n v="40.880000000000003"/>
    <n v="7"/>
    <n v="0"/>
    <n v="10.6288"/>
    <n v="384.61538461538464"/>
    <n v="40.880000000000003"/>
    <n v="152.99100000000001"/>
  </r>
  <r>
    <n v="1078"/>
    <s v="CA-2017-132521"/>
    <s v="9/23/2017"/>
    <x v="397"/>
    <s v="9/25/2017"/>
    <s v="Second Class"/>
    <s v="DW-13540"/>
    <s v="Don Weiss"/>
    <s v="Consumer"/>
    <s v="United States"/>
    <s v="Seattle"/>
    <s v="Washington"/>
    <n v="98105"/>
    <x v="1"/>
    <s v="OFF-AP-10002191"/>
    <x v="1"/>
    <s v="Appliances"/>
    <s v="Belkin 8 Outlet SurgeMaster II Gold Surge Protector"/>
    <n v="119.96"/>
    <n v="2"/>
    <n v="0"/>
    <n v="33.588799999999999"/>
    <n v="357.14285714285711"/>
    <n v="119.96"/>
    <n v="146.82"/>
  </r>
  <r>
    <n v="1081"/>
    <s v="CA-2015-110016"/>
    <s v="11/29/2015"/>
    <x v="239"/>
    <s v="12/4/2015"/>
    <s v="Standard Class"/>
    <s v="BT-11395"/>
    <s v="Bill Tyler"/>
    <s v="Corporate"/>
    <s v="United States"/>
    <s v="Detroit"/>
    <s v="Michigan"/>
    <n v="48227"/>
    <x v="2"/>
    <s v="OFF-PA-10000349"/>
    <x v="1"/>
    <s v="Paper"/>
    <s v="Easy-staple paper"/>
    <n v="19.920000000000002"/>
    <n v="4"/>
    <n v="0"/>
    <n v="9.3623999999999992"/>
    <n v="212.76595744680856"/>
    <n v="19.920000000000002"/>
    <n v="30.48"/>
  </r>
  <r>
    <n v="1083"/>
    <s v="US-2016-143819"/>
    <s v="3/1/2016"/>
    <x v="398"/>
    <s v="3/5/2016"/>
    <s v="Standard Class"/>
    <s v="KD-16270"/>
    <s v="Karen Daniels"/>
    <s v="Consumer"/>
    <s v="United States"/>
    <s v="Yonkers"/>
    <s v="New York"/>
    <n v="10701"/>
    <x v="3"/>
    <s v="FUR-TA-10001095"/>
    <x v="0"/>
    <s v="Tables"/>
    <s v="Chromcraft Round Conference Tables"/>
    <n v="836.59199999999998"/>
    <n v="8"/>
    <n v="0.4"/>
    <n v="-264.92079999999999"/>
    <n v="-315.78947368421052"/>
    <n v="501.95519999999999"/>
    <n v="43.31"/>
  </r>
  <r>
    <n v="1087"/>
    <s v="CA-2016-167584"/>
    <s v="8/12/2016"/>
    <x v="399"/>
    <s v="8/12/2016"/>
    <s v="Same Day"/>
    <s v="LC-16870"/>
    <s v="Lena Cacioppo"/>
    <s v="Consumer"/>
    <s v="United States"/>
    <s v="Des Moines"/>
    <s v="Iowa"/>
    <n v="50315"/>
    <x v="2"/>
    <s v="OFF-PA-10000029"/>
    <x v="1"/>
    <s v="Paper"/>
    <s v="Xerox 224"/>
    <n v="6.48"/>
    <n v="1"/>
    <n v="0"/>
    <n v="3.1103999999999998"/>
    <n v="208.33333333333334"/>
    <n v="6.48"/>
    <n v="233.05799999999999"/>
  </r>
  <r>
    <n v="1088"/>
    <s v="CA-2016-166163"/>
    <s v="8/15/2016"/>
    <x v="243"/>
    <s v="8/20/2016"/>
    <s v="Second Class"/>
    <s v="CY-12745"/>
    <s v="Craig Yedwab"/>
    <s v="Corporate"/>
    <s v="United States"/>
    <s v="Oakland"/>
    <s v="California"/>
    <n v="94601"/>
    <x v="1"/>
    <s v="TEC-PH-10004896"/>
    <x v="2"/>
    <s v="Phones"/>
    <s v="Nokia Lumia 521 (T-Mobile)"/>
    <n v="71.975999999999999"/>
    <n v="3"/>
    <n v="0.2"/>
    <n v="7.1976000000000004"/>
    <n v="1000"/>
    <n v="57.580800000000004"/>
    <n v="14.94"/>
  </r>
  <r>
    <n v="1090"/>
    <s v="CA-2017-158407"/>
    <s v="6/4/2017"/>
    <x v="400"/>
    <s v="6/10/2017"/>
    <s v="Standard Class"/>
    <s v="LW-16990"/>
    <s v="Lindsay Williams"/>
    <s v="Corporate"/>
    <s v="United States"/>
    <s v="Monroe"/>
    <s v="North Carolina"/>
    <n v="28110"/>
    <x v="0"/>
    <s v="FUR-FU-10001967"/>
    <x v="0"/>
    <s v="Furnishings"/>
    <s v="Telescoping Adjustable Floor Lamp"/>
    <n v="31.984000000000002"/>
    <n v="2"/>
    <n v="0.2"/>
    <n v="1.9990000000000001"/>
    <n v="1600"/>
    <n v="25.587200000000003"/>
    <n v="22.608000000000001"/>
  </r>
  <r>
    <n v="1092"/>
    <s v="CA-2015-143490"/>
    <s v="12/6/2015"/>
    <x v="401"/>
    <s v="12/13/2015"/>
    <s v="Standard Class"/>
    <s v="NP-18325"/>
    <s v="Naresj Patel"/>
    <s v="Consumer"/>
    <s v="United States"/>
    <s v="San Diego"/>
    <s v="California"/>
    <n v="92105"/>
    <x v="1"/>
    <s v="OFF-AR-10002952"/>
    <x v="1"/>
    <s v="Art"/>
    <s v="Stanley Contemporary Battery Pencil Sharpeners"/>
    <n v="120.15"/>
    <n v="9"/>
    <n v="0"/>
    <n v="33.642000000000003"/>
    <n v="357.14285714285711"/>
    <n v="120.15"/>
    <n v="501.81"/>
  </r>
  <r>
    <n v="1094"/>
    <s v="CA-2015-165085"/>
    <s v="12/27/2015"/>
    <x v="17"/>
    <s v="12/31/2015"/>
    <s v="Standard Class"/>
    <s v="BT-11485"/>
    <s v="Brad Thomas"/>
    <s v="Home Office"/>
    <s v="United States"/>
    <s v="Clinton"/>
    <s v="Maryland"/>
    <n v="20735"/>
    <x v="3"/>
    <s v="OFF-PA-10000605"/>
    <x v="1"/>
    <s v="Paper"/>
    <s v="Xerox 1950"/>
    <n v="28.9"/>
    <n v="5"/>
    <n v="0"/>
    <n v="14.161"/>
    <n v="204.08163265306123"/>
    <n v="28.9"/>
    <n v="8.8079999999999998"/>
  </r>
  <r>
    <n v="1096"/>
    <s v="CA-2017-160423"/>
    <s v="1/21/2017"/>
    <x v="276"/>
    <s v="1/26/2017"/>
    <s v="Standard Class"/>
    <s v="PS-19045"/>
    <s v="Penelope Sewall"/>
    <s v="Home Office"/>
    <s v="United States"/>
    <s v="Charlotte"/>
    <s v="North Carolina"/>
    <n v="28205"/>
    <x v="0"/>
    <s v="OFF-ST-10004340"/>
    <x v="1"/>
    <s v="Storage"/>
    <s v="Fellowes Mobile File Cart, Black"/>
    <n v="348.20800000000003"/>
    <n v="7"/>
    <n v="0.2"/>
    <n v="30.4682"/>
    <n v="1142.8571428571429"/>
    <n v="278.56640000000004"/>
    <n v="34.58"/>
  </r>
  <r>
    <n v="1098"/>
    <s v="CA-2014-159338"/>
    <s v="6/25/2014"/>
    <x v="402"/>
    <s v="6/28/2014"/>
    <s v="First Class"/>
    <s v="NS-18640"/>
    <s v="Noel Staavos"/>
    <s v="Corporate"/>
    <s v="United States"/>
    <s v="Los Angeles"/>
    <s v="California"/>
    <n v="90049"/>
    <x v="1"/>
    <s v="FUR-TA-10004147"/>
    <x v="0"/>
    <s v="Tables"/>
    <s v="Hon 4060 Series Tables"/>
    <n v="447.84"/>
    <n v="5"/>
    <n v="0.2"/>
    <n v="11.196"/>
    <n v="4000"/>
    <n v="358.27199999999999"/>
    <n v="191.976"/>
  </r>
  <r>
    <n v="1099"/>
    <s v="CA-2016-107216"/>
    <s v="6/14/2016"/>
    <x v="403"/>
    <s v="6/17/2016"/>
    <s v="First Class"/>
    <s v="PV-18985"/>
    <s v="Paul Van Hugh"/>
    <s v="Home Office"/>
    <s v="United States"/>
    <s v="San Francisco"/>
    <s v="California"/>
    <n v="94122"/>
    <x v="1"/>
    <s v="OFF-AR-10001545"/>
    <x v="1"/>
    <s v="Art"/>
    <s v="Newell 326"/>
    <n v="7.04"/>
    <n v="4"/>
    <n v="0"/>
    <n v="2.0415999999999999"/>
    <n v="344.82758620689657"/>
    <n v="7.04"/>
    <n v="305.31200000000001"/>
  </r>
  <r>
    <n v="1103"/>
    <s v="US-2017-145863"/>
    <s v="4/21/2017"/>
    <x v="81"/>
    <s v="4/27/2017"/>
    <s v="Standard Class"/>
    <s v="RP-19390"/>
    <s v="Resi Pölking"/>
    <s v="Consumer"/>
    <s v="United States"/>
    <s v="Houston"/>
    <s v="Texas"/>
    <n v="77041"/>
    <x v="2"/>
    <s v="OFF-BI-10004140"/>
    <x v="1"/>
    <s v="Binders"/>
    <s v="Avery Non-Stick Binders"/>
    <n v="2.694"/>
    <n v="3"/>
    <n v="0.8"/>
    <n v="-4.7145000000000001"/>
    <n v="-57.142857142857139"/>
    <n v="0.53879999999999983"/>
    <n v="9.2639999999999993"/>
  </r>
  <r>
    <n v="1105"/>
    <s v="CA-2016-112340"/>
    <s v="10/21/2016"/>
    <x v="147"/>
    <s v="10/27/2016"/>
    <s v="Standard Class"/>
    <s v="NM-18520"/>
    <s v="Neoma Murray"/>
    <s v="Consumer"/>
    <s v="United States"/>
    <s v="Riverside"/>
    <s v="California"/>
    <n v="92503"/>
    <x v="1"/>
    <s v="OFF-PA-10001892"/>
    <x v="1"/>
    <s v="Paper"/>
    <s v="Rediform Wirebound &quot;Phone Memo&quot; Message Book, 11 x 5-3/4"/>
    <n v="22.92"/>
    <n v="3"/>
    <n v="0"/>
    <n v="11.2308"/>
    <n v="204.08163265306123"/>
    <n v="22.92"/>
    <n v="45.68"/>
  </r>
  <r>
    <n v="1106"/>
    <s v="US-2016-110156"/>
    <s v="11/19/2016"/>
    <x v="258"/>
    <s v="11/24/2016"/>
    <s v="Standard Class"/>
    <s v="EH-13945"/>
    <s v="Eric Hoffmann"/>
    <s v="Consumer"/>
    <s v="United States"/>
    <s v="Houston"/>
    <s v="Texas"/>
    <n v="77041"/>
    <x v="2"/>
    <s v="OFF-ST-10000642"/>
    <x v="1"/>
    <s v="Storage"/>
    <s v="Tennsco Lockers, Gray"/>
    <n v="100.70399999999999"/>
    <n v="6"/>
    <n v="0.2"/>
    <n v="-16.3644"/>
    <n v="-615.38461538461536"/>
    <n v="80.563199999999995"/>
    <n v="54.896000000000001"/>
  </r>
  <r>
    <n v="1114"/>
    <s v="CA-2017-140585"/>
    <s v="12/18/2017"/>
    <x v="404"/>
    <s v="12/23/2017"/>
    <s v="Second Class"/>
    <s v="RA-19915"/>
    <s v="Russell Applegate"/>
    <s v="Consumer"/>
    <s v="United States"/>
    <s v="Encinitas"/>
    <s v="California"/>
    <n v="92024"/>
    <x v="1"/>
    <s v="OFF-BI-10003364"/>
    <x v="1"/>
    <s v="Binders"/>
    <s v="Binding Machine Supplies"/>
    <n v="46.671999999999997"/>
    <n v="2"/>
    <n v="0.2"/>
    <n v="16.3352"/>
    <n v="285.71428571428567"/>
    <n v="37.337600000000002"/>
    <n v="70.08"/>
  </r>
  <r>
    <n v="1117"/>
    <s v="CA-2016-144855"/>
    <s v="7/22/2016"/>
    <x v="405"/>
    <s v="7/24/2016"/>
    <s v="Second Class"/>
    <s v="DL-13495"/>
    <s v="Dionis Lloyd"/>
    <s v="Corporate"/>
    <s v="United States"/>
    <s v="San Francisco"/>
    <s v="California"/>
    <n v="94110"/>
    <x v="1"/>
    <s v="OFF-LA-10003766"/>
    <x v="1"/>
    <s v="Labels"/>
    <s v="Self-Adhesive Removable Labels"/>
    <n v="6.3"/>
    <n v="2"/>
    <n v="0"/>
    <n v="3.024"/>
    <n v="208.33333333333334"/>
    <n v="6.3"/>
    <n v="153.55199999999999"/>
  </r>
  <r>
    <n v="1118"/>
    <s v="CA-2015-142755"/>
    <s v="9/4/2015"/>
    <x v="406"/>
    <s v="9/8/2015"/>
    <s v="Standard Class"/>
    <s v="CS-12355"/>
    <s v="Christine Sundaresam"/>
    <s v="Consumer"/>
    <s v="United States"/>
    <s v="Roswell"/>
    <s v="Georgia"/>
    <n v="30076"/>
    <x v="0"/>
    <s v="OFF-PA-10001970"/>
    <x v="1"/>
    <s v="Paper"/>
    <s v="Xerox 1908"/>
    <n v="279.89999999999998"/>
    <n v="5"/>
    <n v="0"/>
    <n v="137.15100000000001"/>
    <n v="204.08163265306118"/>
    <n v="279.89999999999998"/>
    <n v="14.67"/>
  </r>
  <r>
    <n v="1122"/>
    <s v="US-2014-147627"/>
    <s v="1/20/2014"/>
    <x v="407"/>
    <s v="1/26/2014"/>
    <s v="Standard Class"/>
    <s v="HL-15040"/>
    <s v="Hunter Lopez"/>
    <s v="Consumer"/>
    <s v="United States"/>
    <s v="Jonesboro"/>
    <s v="Arkansas"/>
    <n v="72401"/>
    <x v="0"/>
    <s v="TEC-PH-10001061"/>
    <x v="2"/>
    <s v="Phones"/>
    <s v="Apple iPhone 5C"/>
    <n v="699.93"/>
    <n v="7"/>
    <n v="0"/>
    <n v="181.98179999999999"/>
    <n v="384.61538461538458"/>
    <n v="699.93"/>
    <n v="22.2"/>
  </r>
  <r>
    <n v="1128"/>
    <s v="CA-2015-105970"/>
    <s v="3/2/2015"/>
    <x v="56"/>
    <s v="3/7/2015"/>
    <s v="Standard Class"/>
    <s v="PA-19060"/>
    <s v="Pete Armstrong"/>
    <s v="Home Office"/>
    <s v="United States"/>
    <s v="Richmond"/>
    <s v="Indiana"/>
    <n v="47374"/>
    <x v="2"/>
    <s v="OFF-AR-10003156"/>
    <x v="1"/>
    <s v="Art"/>
    <s v="50 Colored Long Pencils"/>
    <n v="10.16"/>
    <n v="1"/>
    <n v="0"/>
    <n v="2.6415999999999999"/>
    <n v="384.61538461538464"/>
    <n v="10.16"/>
    <n v="20.103999999999999"/>
  </r>
  <r>
    <n v="1130"/>
    <s v="CA-2016-112102"/>
    <s v="4/12/2016"/>
    <x v="408"/>
    <s v="4/16/2016"/>
    <s v="Standard Class"/>
    <s v="BD-11605"/>
    <s v="Brian Dahlen"/>
    <s v="Consumer"/>
    <s v="United States"/>
    <s v="Springfield"/>
    <s v="Virginia"/>
    <n v="22153"/>
    <x v="0"/>
    <s v="FUR-TA-10004086"/>
    <x v="0"/>
    <s v="Tables"/>
    <s v="KI Adjustable-Height Table"/>
    <n v="343.92"/>
    <n v="4"/>
    <n v="0"/>
    <n v="75.662400000000005"/>
    <n v="454.5454545454545"/>
    <n v="343.92"/>
    <n v="29.931999999999999"/>
  </r>
  <r>
    <n v="1133"/>
    <s v="US-2016-114776"/>
    <s v="12/6/2016"/>
    <x v="409"/>
    <s v="12/7/2016"/>
    <s v="First Class"/>
    <s v="GG-14650"/>
    <s v="Greg Guthrie"/>
    <s v="Corporate"/>
    <s v="United States"/>
    <s v="Antioch"/>
    <s v="California"/>
    <n v="94509"/>
    <x v="1"/>
    <s v="OFF-PA-10004100"/>
    <x v="1"/>
    <s v="Paper"/>
    <s v="Xerox 216"/>
    <n v="19.440000000000001"/>
    <n v="3"/>
    <n v="0"/>
    <n v="9.3312000000000008"/>
    <n v="208.33333333333334"/>
    <n v="19.440000000000001"/>
    <n v="832.93"/>
  </r>
  <r>
    <n v="1134"/>
    <s v="US-2016-134908"/>
    <s v="6/5/2016"/>
    <x v="410"/>
    <s v="6/9/2016"/>
    <s v="Standard Class"/>
    <s v="JS-15940"/>
    <s v="Joni Sundaresam"/>
    <s v="Home Office"/>
    <s v="United States"/>
    <s v="Philadelphia"/>
    <s v="Pennsylvania"/>
    <n v="19134"/>
    <x v="3"/>
    <s v="OFF-ST-10003479"/>
    <x v="1"/>
    <s v="Storage"/>
    <s v="Eldon Base for stackable storage shelf, platinum"/>
    <n v="124.608"/>
    <n v="4"/>
    <n v="0.2"/>
    <n v="-23.364000000000001"/>
    <n v="-533.33333333333326"/>
    <n v="99.686400000000006"/>
    <n v="27.42"/>
  </r>
  <r>
    <n v="1136"/>
    <s v="US-2016-148803"/>
    <s v="12/11/2016"/>
    <x v="25"/>
    <s v="12/11/2016"/>
    <s v="Same Day"/>
    <s v="LR-16915"/>
    <s v="Lena Radford"/>
    <s v="Consumer"/>
    <s v="United States"/>
    <s v="Homestead"/>
    <s v="Florida"/>
    <n v="33030"/>
    <x v="0"/>
    <s v="OFF-ST-10001476"/>
    <x v="1"/>
    <s v="Storage"/>
    <s v="Steel Personal Filing/Posting Tote"/>
    <n v="85.224000000000004"/>
    <n v="3"/>
    <n v="0.2"/>
    <n v="7.4570999999999996"/>
    <n v="1142.8571428571429"/>
    <n v="68.179200000000009"/>
    <n v="2.8159999999999998"/>
  </r>
  <r>
    <n v="1137"/>
    <s v="CA-2016-152170"/>
    <s v="11/12/2016"/>
    <x v="396"/>
    <s v="11/15/2016"/>
    <s v="Second Class"/>
    <s v="FH-14275"/>
    <s v="Frank Hawley"/>
    <s v="Corporate"/>
    <s v="United States"/>
    <s v="La Porte"/>
    <s v="Indiana"/>
    <n v="46350"/>
    <x v="2"/>
    <s v="OFF-EN-10002831"/>
    <x v="1"/>
    <s v="Envelopes"/>
    <s v="Tyvek  Top-Opening Peel &amp; Seel  Envelopes, Gray"/>
    <n v="287.52"/>
    <n v="8"/>
    <n v="0"/>
    <n v="129.38399999999999"/>
    <n v="222.22222222222223"/>
    <n v="287.52"/>
    <n v="485.94"/>
  </r>
  <r>
    <n v="1142"/>
    <s v="CA-2014-146969"/>
    <s v="9/29/2014"/>
    <x v="411"/>
    <s v="10/3/2014"/>
    <s v="Standard Class"/>
    <s v="AP-10915"/>
    <s v="Arthur Prichep"/>
    <s v="Consumer"/>
    <s v="United States"/>
    <s v="Los Angeles"/>
    <s v="California"/>
    <n v="90045"/>
    <x v="1"/>
    <s v="FUR-FU-10004188"/>
    <x v="0"/>
    <s v="Furnishings"/>
    <s v="Luxo Professional Combination Clamp-On Lamps"/>
    <n v="204.6"/>
    <n v="2"/>
    <n v="0"/>
    <n v="53.195999999999998"/>
    <n v="384.61538461538464"/>
    <n v="204.6"/>
    <n v="72.293999999999997"/>
  </r>
  <r>
    <n v="1147"/>
    <s v="CA-2015-112452"/>
    <s v="4/4/2015"/>
    <x v="388"/>
    <s v="4/4/2015"/>
    <s v="Same Day"/>
    <s v="NC-18340"/>
    <s v="Nat Carroll"/>
    <s v="Consumer"/>
    <s v="United States"/>
    <s v="Lansing"/>
    <s v="Michigan"/>
    <n v="48911"/>
    <x v="2"/>
    <s v="OFF-AP-10003849"/>
    <x v="1"/>
    <s v="Appliances"/>
    <s v="Hoover Shoulder Vac Commercial Portable Vacuum"/>
    <n v="644.07600000000002"/>
    <n v="2"/>
    <n v="0.1"/>
    <n v="107.346"/>
    <n v="600"/>
    <n v="579.66840000000002"/>
    <n v="330.58800000000002"/>
  </r>
  <r>
    <n v="1152"/>
    <s v="CA-2015-113971"/>
    <s v="5/8/2015"/>
    <x v="412"/>
    <s v="5/14/2015"/>
    <s v="Standard Class"/>
    <s v="CB-12535"/>
    <s v="Claudia Bergmann"/>
    <s v="Corporate"/>
    <s v="United States"/>
    <s v="Cuyahoga Falls"/>
    <s v="Ohio"/>
    <n v="44221"/>
    <x v="3"/>
    <s v="FUR-FU-10001852"/>
    <x v="0"/>
    <s v="Furnishings"/>
    <s v="Eldon Regeneration Recycled Desk Accessories, Smoke"/>
    <n v="8.3520000000000003"/>
    <n v="6"/>
    <n v="0.2"/>
    <n v="1.2527999999999999"/>
    <n v="666.66666666666674"/>
    <n v="6.6816000000000004"/>
    <n v="526.45000000000005"/>
  </r>
  <r>
    <n v="1153"/>
    <s v="CA-2017-160395"/>
    <s v="12/31/2016"/>
    <x v="413"/>
    <s v="1/6/2017"/>
    <s v="Standard Class"/>
    <s v="KL-16555"/>
    <s v="Kelly Lampkin"/>
    <s v="Corporate"/>
    <s v="United States"/>
    <s v="Reno"/>
    <s v="Nevada"/>
    <n v="89502"/>
    <x v="1"/>
    <s v="OFF-AR-10003759"/>
    <x v="1"/>
    <s v="Art"/>
    <s v="Crayola Anti Dust Chalk, 12/Pack"/>
    <n v="3.64"/>
    <n v="2"/>
    <n v="0"/>
    <n v="1.6379999999999999"/>
    <n v="222.22222222222223"/>
    <n v="3.64"/>
    <n v="319.96800000000002"/>
  </r>
  <r>
    <n v="1155"/>
    <s v="CA-2014-136567"/>
    <s v="12/20/2014"/>
    <x v="414"/>
    <s v="12/21/2014"/>
    <s v="First Class"/>
    <s v="PS-19045"/>
    <s v="Penelope Sewall"/>
    <s v="Home Office"/>
    <s v="United States"/>
    <s v="Harrisonburg"/>
    <s v="Virginia"/>
    <n v="22801"/>
    <x v="0"/>
    <s v="OFF-ST-10004337"/>
    <x v="1"/>
    <s v="Storage"/>
    <s v="SAFCO Commercial Wire Shelving, 72h"/>
    <n v="122.48"/>
    <n v="2"/>
    <n v="0"/>
    <n v="0"/>
    <e v="#DIV/0!"/>
    <n v="122.48"/>
    <n v="190.86"/>
  </r>
  <r>
    <n v="1159"/>
    <s v="CA-2016-149314"/>
    <s v="7/2/2016"/>
    <x v="415"/>
    <s v="7/7/2016"/>
    <s v="Second Class"/>
    <s v="GB-14530"/>
    <s v="George Bell"/>
    <s v="Corporate"/>
    <s v="United States"/>
    <s v="Los Angeles"/>
    <s v="California"/>
    <n v="90004"/>
    <x v="1"/>
    <s v="FUR-CH-10002126"/>
    <x v="0"/>
    <s v="Chairs"/>
    <s v="Hon Deluxe Fabric Upholstered Stacking Chairs"/>
    <n v="195.184"/>
    <n v="1"/>
    <n v="0.2"/>
    <n v="19.5184"/>
    <n v="1000"/>
    <n v="156.1472"/>
    <n v="44.4"/>
  </r>
  <r>
    <n v="1160"/>
    <s v="CA-2017-147039"/>
    <s v="6/29/2017"/>
    <x v="222"/>
    <s v="7/4/2017"/>
    <s v="Standard Class"/>
    <s v="AA-10315"/>
    <s v="Alex Avila"/>
    <s v="Consumer"/>
    <s v="United States"/>
    <s v="Minneapolis"/>
    <s v="Minnesota"/>
    <n v="55407"/>
    <x v="2"/>
    <s v="OFF-AP-10000576"/>
    <x v="1"/>
    <s v="Appliances"/>
    <s v="Belkin 325VA UPS Surge Protector, 6'"/>
    <n v="362.94"/>
    <n v="3"/>
    <n v="0"/>
    <n v="90.734999999999999"/>
    <n v="400"/>
    <n v="362.94"/>
    <n v="494.98200000000003"/>
  </r>
  <r>
    <n v="1162"/>
    <s v="CA-2014-126522"/>
    <s v="9/1/2014"/>
    <x v="416"/>
    <s v="9/5/2014"/>
    <s v="Second Class"/>
    <s v="LT-16765"/>
    <s v="Larry Tron"/>
    <s v="Consumer"/>
    <s v="United States"/>
    <s v="Escondido"/>
    <s v="California"/>
    <n v="92025"/>
    <x v="1"/>
    <s v="OFF-AR-10004042"/>
    <x v="1"/>
    <s v="Art"/>
    <s v="BOSTON Model 1800 Electric Pencil Sharpeners, Putty/Woodgrain"/>
    <n v="53.94"/>
    <n v="3"/>
    <n v="0"/>
    <n v="15.6426"/>
    <n v="344.82758620689651"/>
    <n v="53.94"/>
    <n v="13.36"/>
  </r>
  <r>
    <n v="1163"/>
    <s v="CA-2014-127964"/>
    <s v="3/3/2014"/>
    <x v="223"/>
    <s v="3/8/2014"/>
    <s v="Standard Class"/>
    <s v="AP-10720"/>
    <s v="Anne Pryor"/>
    <s v="Home Office"/>
    <s v="United States"/>
    <s v="New York City"/>
    <s v="New York"/>
    <n v="10035"/>
    <x v="3"/>
    <s v="TEC-PH-10004700"/>
    <x v="2"/>
    <s v="Phones"/>
    <s v="PowerGen Dual USB Car Charger"/>
    <n v="9.99"/>
    <n v="1"/>
    <n v="0"/>
    <n v="4.5953999999999997"/>
    <n v="217.39130434782612"/>
    <n v="9.99"/>
    <n v="43.26"/>
  </r>
  <r>
    <n v="1166"/>
    <s v="CA-2014-117709"/>
    <s v="5/4/2014"/>
    <x v="417"/>
    <s v="5/8/2014"/>
    <s v="Standard Class"/>
    <s v="PM-18940"/>
    <s v="Paul MacIntyre"/>
    <s v="Consumer"/>
    <s v="United States"/>
    <s v="Jackson"/>
    <s v="Michigan"/>
    <n v="49201"/>
    <x v="2"/>
    <s v="OFF-BI-10001294"/>
    <x v="1"/>
    <s v="Binders"/>
    <s v="Fellowes Binding Cases"/>
    <n v="46.8"/>
    <n v="4"/>
    <n v="0"/>
    <n v="21.06"/>
    <n v="222.22222222222223"/>
    <n v="46.8"/>
    <n v="1212.96"/>
  </r>
  <r>
    <n v="1167"/>
    <s v="CA-2015-125416"/>
    <s v="11/2/2015"/>
    <x v="121"/>
    <s v="11/2/2015"/>
    <s v="Same Day"/>
    <s v="KC-16540"/>
    <s v="Kelly Collister"/>
    <s v="Consumer"/>
    <s v="United States"/>
    <s v="Seattle"/>
    <s v="Washington"/>
    <n v="98115"/>
    <x v="1"/>
    <s v="TEC-AC-10001552"/>
    <x v="2"/>
    <s v="Accessories"/>
    <s v="Logitech K350 2.4Ghz Wireless Keyboard"/>
    <n v="447.93"/>
    <n v="9"/>
    <n v="0"/>
    <n v="49.272300000000001"/>
    <n v="909.09090909090901"/>
    <n v="447.93"/>
    <n v="166.24"/>
  </r>
  <r>
    <n v="1168"/>
    <s v="CA-2017-145226"/>
    <s v="12/8/2017"/>
    <x v="166"/>
    <s v="12/10/2017"/>
    <s v="Second Class"/>
    <s v="DL-13315"/>
    <s v="Delfina Latchford"/>
    <s v="Consumer"/>
    <s v="United States"/>
    <s v="New York City"/>
    <s v="New York"/>
    <n v="10035"/>
    <x v="3"/>
    <s v="FUR-FU-10004952"/>
    <x v="0"/>
    <s v="Furnishings"/>
    <s v="C-Line Cubicle Keepers Polyproplyene Holder w/Velcro Back, 8-1/2x11, 25/Bx"/>
    <n v="109.48"/>
    <n v="2"/>
    <n v="0"/>
    <n v="33.938800000000001"/>
    <n v="322.58064516129036"/>
    <n v="109.48"/>
    <n v="499.98"/>
  </r>
  <r>
    <n v="1172"/>
    <s v="US-2014-100279"/>
    <s v="3/10/2014"/>
    <x v="418"/>
    <s v="3/14/2014"/>
    <s v="Standard Class"/>
    <s v="SW-20275"/>
    <s v="Scott Williamson"/>
    <s v="Consumer"/>
    <s v="United States"/>
    <s v="Royal Oak"/>
    <s v="Michigan"/>
    <n v="48073"/>
    <x v="2"/>
    <s v="OFF-PA-10002259"/>
    <x v="1"/>
    <s v="Paper"/>
    <s v="Geographics Note Cards, Blank, White, 8 1/2&quot; x 11&quot;"/>
    <n v="22.38"/>
    <n v="2"/>
    <n v="0"/>
    <n v="10.7424"/>
    <n v="208.33333333333331"/>
    <n v="22.38"/>
    <n v="12.96"/>
  </r>
  <r>
    <n v="1173"/>
    <s v="CA-2014-158064"/>
    <s v="4/21/2014"/>
    <x v="419"/>
    <s v="4/25/2014"/>
    <s v="Standard Class"/>
    <s v="AA-10375"/>
    <s v="Allen Armold"/>
    <s v="Consumer"/>
    <s v="United States"/>
    <s v="Los Angeles"/>
    <s v="California"/>
    <n v="90008"/>
    <x v="1"/>
    <s v="OFF-BI-10002976"/>
    <x v="1"/>
    <s v="Binders"/>
    <s v="ACCOHIDE Binder by Acco"/>
    <n v="16.52"/>
    <n v="5"/>
    <n v="0.2"/>
    <n v="5.5754999999999999"/>
    <n v="296.2962962962963"/>
    <n v="13.216000000000001"/>
    <n v="47.96"/>
  </r>
  <r>
    <n v="1174"/>
    <s v="US-2015-104430"/>
    <s v="10/22/2015"/>
    <x v="420"/>
    <s v="10/26/2015"/>
    <s v="Standard Class"/>
    <s v="LT-17110"/>
    <s v="Liz Thompson"/>
    <s v="Consumer"/>
    <s v="United States"/>
    <s v="Bloomington"/>
    <s v="Illinois"/>
    <n v="61701"/>
    <x v="2"/>
    <s v="OFF-BI-10000301"/>
    <x v="1"/>
    <s v="Binders"/>
    <s v="GBC Instant Report Kit"/>
    <n v="5.1760000000000002"/>
    <n v="4"/>
    <n v="0.8"/>
    <n v="-7.7640000000000002"/>
    <n v="-66.666666666666657"/>
    <n v="1.0351999999999999"/>
    <n v="435.26"/>
  </r>
  <r>
    <n v="1175"/>
    <s v="CA-2015-132080"/>
    <s v="8/22/2015"/>
    <x v="421"/>
    <s v="8/25/2015"/>
    <s v="First Class"/>
    <s v="DP-13105"/>
    <s v="Dave Poirier"/>
    <s v="Corporate"/>
    <s v="United States"/>
    <s v="New York City"/>
    <s v="New York"/>
    <n v="10035"/>
    <x v="3"/>
    <s v="OFF-BI-10003694"/>
    <x v="1"/>
    <s v="Binders"/>
    <s v="Avery 3 1/2&quot; Diskette Storage Pages, 10/Pack"/>
    <n v="50.112000000000002"/>
    <n v="6"/>
    <n v="0.2"/>
    <n v="16.2864"/>
    <n v="307.69230769230774"/>
    <n v="40.089600000000004"/>
    <n v="306.2"/>
  </r>
  <r>
    <n v="1176"/>
    <s v="CA-2016-161207"/>
    <s v="8/29/2016"/>
    <x v="48"/>
    <s v="9/3/2016"/>
    <s v="Standard Class"/>
    <s v="AB-10060"/>
    <s v="Adam Bellavance"/>
    <s v="Home Office"/>
    <s v="United States"/>
    <s v="Concord"/>
    <s v="New Hampshire"/>
    <n v="3301"/>
    <x v="3"/>
    <s v="OFF-SU-10000381"/>
    <x v="1"/>
    <s v="Supplies"/>
    <s v="Acme Forged Steel Scissors with Black Enamel Handles"/>
    <n v="27.93"/>
    <n v="3"/>
    <n v="0"/>
    <n v="8.0997000000000003"/>
    <n v="344.82758620689651"/>
    <n v="27.93"/>
    <n v="48.16"/>
  </r>
  <r>
    <n v="1177"/>
    <s v="CA-2014-120243"/>
    <s v="12/27/2014"/>
    <x v="422"/>
    <s v="12/30/2014"/>
    <s v="Second Class"/>
    <s v="AT-10435"/>
    <s v="Alyssa Tate"/>
    <s v="Home Office"/>
    <s v="United States"/>
    <s v="Los Angeles"/>
    <s v="California"/>
    <n v="90004"/>
    <x v="1"/>
    <s v="OFF-LA-10004425"/>
    <x v="1"/>
    <s v="Labels"/>
    <s v="Staple-on labels"/>
    <n v="11.56"/>
    <n v="4"/>
    <n v="0"/>
    <n v="5.4332000000000003"/>
    <n v="212.7659574468085"/>
    <n v="11.56"/>
    <n v="14.352"/>
  </r>
  <r>
    <n v="1178"/>
    <s v="CA-2016-113621"/>
    <s v="12/1/2016"/>
    <x v="49"/>
    <s v="12/5/2016"/>
    <s v="Standard Class"/>
    <s v="JE-15745"/>
    <s v="Joel Eaton"/>
    <s v="Consumer"/>
    <s v="United States"/>
    <s v="Rockville"/>
    <s v="Maryland"/>
    <n v="20852"/>
    <x v="3"/>
    <s v="FUR-CH-10001270"/>
    <x v="0"/>
    <s v="Chairs"/>
    <s v="Harbour Creations Steel Folding Chair"/>
    <n v="172.5"/>
    <n v="2"/>
    <n v="0"/>
    <n v="51.75"/>
    <n v="333.33333333333337"/>
    <n v="172.5"/>
    <n v="17.48"/>
  </r>
  <r>
    <n v="1180"/>
    <s v="CA-2016-168081"/>
    <s v="4/24/2016"/>
    <x v="423"/>
    <s v="4/27/2016"/>
    <s v="Second Class"/>
    <s v="CA-12055"/>
    <s v="Cathy Armstrong"/>
    <s v="Home Office"/>
    <s v="United States"/>
    <s v="Houston"/>
    <s v="Texas"/>
    <n v="77070"/>
    <x v="2"/>
    <s v="TEC-AC-10003174"/>
    <x v="2"/>
    <s v="Accessories"/>
    <s v="Plantronics S12 Corded Telephone Headset System"/>
    <n v="258.69600000000003"/>
    <n v="3"/>
    <n v="0.2"/>
    <n v="64.674000000000007"/>
    <n v="400"/>
    <n v="206.95680000000004"/>
    <n v="892.98"/>
  </r>
  <r>
    <n v="1181"/>
    <s v="CA-2014-128146"/>
    <s v="6/21/2014"/>
    <x v="261"/>
    <s v="6/25/2014"/>
    <s v="Standard Class"/>
    <s v="DB-13060"/>
    <s v="Dave Brooks"/>
    <s v="Consumer"/>
    <s v="United States"/>
    <s v="Lakewood"/>
    <s v="New Jersey"/>
    <n v="8701"/>
    <x v="3"/>
    <s v="TEC-PH-10004539"/>
    <x v="2"/>
    <s v="Phones"/>
    <s v="Wireless Extenders zBoost YX545 SOHO Signal Booster"/>
    <n v="1322.93"/>
    <n v="7"/>
    <n v="0"/>
    <n v="357.19110000000001"/>
    <n v="370.37037037037038"/>
    <n v="1322.93"/>
    <n v="4.95"/>
  </r>
  <r>
    <n v="1183"/>
    <s v="CA-2017-138779"/>
    <s v="1/14/2017"/>
    <x v="424"/>
    <s v="1/15/2017"/>
    <s v="First Class"/>
    <s v="RB-19570"/>
    <s v="Rob Beeghly"/>
    <s v="Consumer"/>
    <s v="United States"/>
    <s v="Jacksonville"/>
    <s v="North Carolina"/>
    <n v="28540"/>
    <x v="0"/>
    <s v="OFF-EN-10002504"/>
    <x v="1"/>
    <s v="Envelopes"/>
    <s v="Tyvek  Top-Opening Peel &amp; Seel Envelopes, Plain White"/>
    <n v="21.744"/>
    <n v="1"/>
    <n v="0.2"/>
    <n v="7.3385999999999996"/>
    <n v="296.2962962962963"/>
    <n v="17.395199999999999"/>
    <n v="13.52"/>
  </r>
  <r>
    <n v="1185"/>
    <s v="CA-2014-127131"/>
    <s v="11/24/2014"/>
    <x v="156"/>
    <s v="11/30/2014"/>
    <s v="Standard Class"/>
    <s v="HR-14830"/>
    <s v="Harold Ryan"/>
    <s v="Corporate"/>
    <s v="United States"/>
    <s v="Seattle"/>
    <s v="Washington"/>
    <n v="98103"/>
    <x v="1"/>
    <s v="OFF-BI-10004656"/>
    <x v="1"/>
    <s v="Binders"/>
    <s v="Peel &amp; Stick Add-On Corner Pockets"/>
    <n v="12.096"/>
    <n v="7"/>
    <n v="0.2"/>
    <n v="4.2336"/>
    <n v="285.71428571428572"/>
    <n v="9.6768000000000001"/>
    <n v="316"/>
  </r>
  <r>
    <n v="1189"/>
    <s v="CA-2017-117212"/>
    <s v="2/26/2017"/>
    <x v="425"/>
    <s v="2/28/2017"/>
    <s v="Second Class"/>
    <s v="BT-11530"/>
    <s v="Bradley Talbott"/>
    <s v="Home Office"/>
    <s v="United States"/>
    <s v="Los Angeles"/>
    <s v="California"/>
    <n v="90036"/>
    <x v="1"/>
    <s v="OFF-AP-10004532"/>
    <x v="1"/>
    <s v="Appliances"/>
    <s v="Kensington 6 Outlet Guardian Standard Surge Protector"/>
    <n v="81.92"/>
    <n v="4"/>
    <n v="0"/>
    <n v="22.118400000000001"/>
    <n v="370.37037037037038"/>
    <n v="81.92"/>
    <n v="141.37200000000001"/>
  </r>
  <r>
    <n v="1194"/>
    <s v="US-2015-130519"/>
    <s v="9/15/2015"/>
    <x v="426"/>
    <s v="9/15/2015"/>
    <s v="Same Day"/>
    <s v="NG-18355"/>
    <s v="Nat Gilpin"/>
    <s v="Corporate"/>
    <s v="United States"/>
    <s v="Coral Springs"/>
    <s v="Florida"/>
    <n v="33065"/>
    <x v="0"/>
    <s v="OFF-PA-10001937"/>
    <x v="1"/>
    <s v="Paper"/>
    <s v="Xerox 21"/>
    <n v="15.552"/>
    <n v="3"/>
    <n v="0.2"/>
    <n v="5.4432"/>
    <n v="285.71428571428572"/>
    <n v="12.441600000000001"/>
    <n v="390.75"/>
  </r>
  <r>
    <n v="1198"/>
    <s v="CA-2016-130946"/>
    <s v="4/8/2016"/>
    <x v="143"/>
    <s v="4/12/2016"/>
    <s v="Standard Class"/>
    <s v="ZC-21910"/>
    <s v="Zuschuss Carroll"/>
    <s v="Consumer"/>
    <s v="United States"/>
    <s v="Houston"/>
    <s v="Texas"/>
    <n v="77041"/>
    <x v="2"/>
    <s v="TEC-AC-10001990"/>
    <x v="2"/>
    <s v="Accessories"/>
    <s v="Kensington Orbit Wireless Mobile Trackball for PC and Mac"/>
    <n v="431.928"/>
    <n v="9"/>
    <n v="0.2"/>
    <n v="64.789199999999994"/>
    <n v="666.66666666666674"/>
    <n v="345.54240000000004"/>
    <n v="14.62"/>
  </r>
  <r>
    <n v="1201"/>
    <s v="CA-2016-114727"/>
    <s v="7/18/2016"/>
    <x v="427"/>
    <s v="7/24/2016"/>
    <s v="Standard Class"/>
    <s v="LS-16945"/>
    <s v="Linda Southworth"/>
    <s v="Corporate"/>
    <s v="United States"/>
    <s v="Denver"/>
    <s v="Colorado"/>
    <n v="80219"/>
    <x v="1"/>
    <s v="FUR-CH-10002335"/>
    <x v="0"/>
    <s v="Chairs"/>
    <s v="Hon GuestStacker Chair"/>
    <n v="544.00800000000004"/>
    <n v="3"/>
    <n v="0.2"/>
    <n v="40.800600000000003"/>
    <n v="1333.3333333333335"/>
    <n v="435.20640000000003"/>
    <n v="265.93"/>
  </r>
  <r>
    <n v="1206"/>
    <s v="CA-2017-133235"/>
    <s v="8/1/2017"/>
    <x v="378"/>
    <s v="8/4/2017"/>
    <s v="First Class"/>
    <s v="LH-16750"/>
    <s v="Larry Hughes"/>
    <s v="Consumer"/>
    <s v="United States"/>
    <s v="Charlotte"/>
    <s v="North Carolina"/>
    <n v="28205"/>
    <x v="0"/>
    <s v="TEC-PH-10002660"/>
    <x v="2"/>
    <s v="Phones"/>
    <s v="Nortel Networks T7316 E Nt8 B27"/>
    <n v="271.95999999999998"/>
    <n v="5"/>
    <n v="0.2"/>
    <n v="16.997499999999999"/>
    <n v="1600"/>
    <n v="217.56799999999998"/>
    <n v="79.872"/>
  </r>
  <r>
    <n v="1207"/>
    <s v="CA-2016-137050"/>
    <s v="7/14/2016"/>
    <x v="216"/>
    <s v="7/18/2016"/>
    <s v="Second Class"/>
    <s v="SW-20755"/>
    <s v="Steven Ward"/>
    <s v="Corporate"/>
    <s v="United States"/>
    <s v="New York City"/>
    <s v="New York"/>
    <n v="10009"/>
    <x v="3"/>
    <s v="OFF-ST-10004634"/>
    <x v="1"/>
    <s v="Storage"/>
    <s v="Personal Folder Holder, Ebony"/>
    <n v="11.21"/>
    <n v="1"/>
    <n v="0"/>
    <n v="3.363"/>
    <n v="333.33333333333337"/>
    <n v="11.21"/>
    <n v="547.13599999999997"/>
  </r>
  <r>
    <n v="1213"/>
    <s v="US-2017-118087"/>
    <s v="9/9/2017"/>
    <x v="428"/>
    <s v="9/13/2017"/>
    <s v="Standard Class"/>
    <s v="SP-20620"/>
    <s v="Stefania Perrino"/>
    <s v="Corporate"/>
    <s v="United States"/>
    <s v="Philadelphia"/>
    <s v="Pennsylvania"/>
    <n v="19134"/>
    <x v="3"/>
    <s v="FUR-CH-10004860"/>
    <x v="0"/>
    <s v="Chairs"/>
    <s v="Global Low Back Tilter Chair"/>
    <n v="141.37200000000001"/>
    <n v="2"/>
    <n v="0.3"/>
    <n v="-48.470399999999998"/>
    <n v="-291.66666666666669"/>
    <n v="98.960400000000007"/>
    <n v="277.39999999999998"/>
  </r>
  <r>
    <n v="1221"/>
    <s v="CA-2014-110184"/>
    <s v="7/12/2014"/>
    <x v="136"/>
    <s v="7/16/2014"/>
    <s v="Standard Class"/>
    <s v="BF-11170"/>
    <s v="Ben Ferrer"/>
    <s v="Home Office"/>
    <s v="United States"/>
    <s v="Los Angeles"/>
    <s v="California"/>
    <n v="90036"/>
    <x v="1"/>
    <s v="OFF-ST-10000107"/>
    <x v="1"/>
    <s v="Storage"/>
    <s v="Fellowes Super Stor/Drawer"/>
    <n v="249.75"/>
    <n v="9"/>
    <n v="0"/>
    <n v="44.954999999999998"/>
    <n v="555.55555555555554"/>
    <n v="249.75"/>
    <n v="10.86"/>
  </r>
  <r>
    <n v="1223"/>
    <s v="CA-2016-126004"/>
    <s v="12/4/2016"/>
    <x v="429"/>
    <s v="12/5/2016"/>
    <s v="First Class"/>
    <s v="BM-11140"/>
    <s v="Becky Martin"/>
    <s v="Consumer"/>
    <s v="United States"/>
    <s v="New York City"/>
    <s v="New York"/>
    <n v="10024"/>
    <x v="3"/>
    <s v="FUR-FU-10001602"/>
    <x v="0"/>
    <s v="Furnishings"/>
    <s v="Eldon Delta Triangular Chair Mat, 52&quot; x 58&quot;, Clear"/>
    <n v="113.79"/>
    <n v="3"/>
    <n v="0"/>
    <n v="20.482199999999999"/>
    <n v="555.55555555555566"/>
    <n v="113.79"/>
    <n v="10.72"/>
  </r>
  <r>
    <n v="1229"/>
    <s v="CA-2017-100013"/>
    <s v="11/6/2017"/>
    <x v="44"/>
    <s v="11/11/2017"/>
    <s v="Standard Class"/>
    <s v="ZC-21910"/>
    <s v="Zuschuss Carroll"/>
    <s v="Consumer"/>
    <s v="United States"/>
    <s v="Los Angeles"/>
    <s v="California"/>
    <n v="90045"/>
    <x v="1"/>
    <s v="OFF-EN-10001219"/>
    <x v="1"/>
    <s v="Envelopes"/>
    <s v="#10- 4 1/8&quot; x 9 1/2&quot; Security-Tint Envelopes"/>
    <n v="15.28"/>
    <n v="2"/>
    <n v="0"/>
    <n v="7.4871999999999996"/>
    <n v="204.08163265306123"/>
    <n v="15.28"/>
    <n v="63.2"/>
  </r>
  <r>
    <n v="1232"/>
    <s v="CA-2015-132570"/>
    <s v="10/31/2015"/>
    <x v="89"/>
    <s v="11/2/2015"/>
    <s v="Second Class"/>
    <s v="KT-16480"/>
    <s v="Kean Thornton"/>
    <s v="Consumer"/>
    <s v="United States"/>
    <s v="Buffalo"/>
    <s v="New York"/>
    <n v="14215"/>
    <x v="3"/>
    <s v="OFF-AR-10000369"/>
    <x v="1"/>
    <s v="Art"/>
    <s v="Design Ebony Sketching Pencil"/>
    <n v="2.78"/>
    <n v="2"/>
    <n v="0"/>
    <n v="0.7228"/>
    <n v="384.61538461538458"/>
    <n v="2.78"/>
    <n v="490.32"/>
  </r>
  <r>
    <n v="1234"/>
    <s v="CA-2016-153682"/>
    <s v="5/30/2016"/>
    <x v="198"/>
    <s v="6/1/2016"/>
    <s v="First Class"/>
    <s v="BG-11695"/>
    <s v="Brooke Gillingham"/>
    <s v="Corporate"/>
    <s v="United States"/>
    <s v="Cincinnati"/>
    <s v="Ohio"/>
    <n v="45231"/>
    <x v="3"/>
    <s v="TEC-CO-10001046"/>
    <x v="2"/>
    <s v="Copiers"/>
    <s v="Canon Imageclass D680 Copier / Fax"/>
    <n v="839.98800000000006"/>
    <n v="2"/>
    <n v="0.4"/>
    <n v="69.998999999999995"/>
    <n v="1200.0000000000002"/>
    <n v="503.99279999999999"/>
    <n v="9.0239999999999991"/>
  </r>
  <r>
    <n v="1235"/>
    <s v="CA-2016-144344"/>
    <s v="10/28/2016"/>
    <x v="99"/>
    <s v="10/28/2016"/>
    <s v="Same Day"/>
    <s v="PG-18820"/>
    <s v="Patrick Gardner"/>
    <s v="Consumer"/>
    <s v="United States"/>
    <s v="Boynton Beach"/>
    <s v="Florida"/>
    <n v="33437"/>
    <x v="0"/>
    <s v="FUR-FU-10000076"/>
    <x v="0"/>
    <s v="Furnishings"/>
    <s v="24-Hour Round Wall Clock"/>
    <n v="47.951999999999998"/>
    <n v="3"/>
    <n v="0.2"/>
    <n v="13.786199999999999"/>
    <n v="347.82608695652175"/>
    <n v="38.361600000000003"/>
    <n v="1579.7460000000001"/>
  </r>
  <r>
    <n v="1239"/>
    <s v="CA-2014-127012"/>
    <s v="8/11/2014"/>
    <x v="430"/>
    <s v="8/15/2014"/>
    <s v="Standard Class"/>
    <s v="GM-14680"/>
    <s v="Greg Matthias"/>
    <s v="Consumer"/>
    <s v="United States"/>
    <s v="Seattle"/>
    <s v="Washington"/>
    <n v="98105"/>
    <x v="1"/>
    <s v="FUR-FU-10003691"/>
    <x v="0"/>
    <s v="Furnishings"/>
    <s v="Eldon Image Series Desk Accessories, Ebony"/>
    <n v="12.35"/>
    <n v="1"/>
    <n v="0"/>
    <n v="5.4340000000000002"/>
    <n v="227.27272727272725"/>
    <n v="12.35"/>
    <n v="127.88"/>
  </r>
  <r>
    <n v="1242"/>
    <s v="CA-2016-128727"/>
    <s v="8/29/2016"/>
    <x v="48"/>
    <s v="9/4/2016"/>
    <s v="Standard Class"/>
    <s v="MO-17800"/>
    <s v="Meg O'Connel"/>
    <s v="Home Office"/>
    <s v="United States"/>
    <s v="New York City"/>
    <s v="New York"/>
    <n v="10024"/>
    <x v="3"/>
    <s v="TEC-PH-10003442"/>
    <x v="2"/>
    <s v="Phones"/>
    <s v="Samsung Replacement EH64AVFWE Premium Headset"/>
    <n v="22"/>
    <n v="4"/>
    <n v="0"/>
    <n v="5.5"/>
    <n v="400"/>
    <n v="22"/>
    <n v="23.12"/>
  </r>
  <r>
    <n v="1243"/>
    <s v="US-2016-162859"/>
    <s v="2/15/2016"/>
    <x v="431"/>
    <s v="2/22/2016"/>
    <s v="Standard Class"/>
    <s v="PG-18820"/>
    <s v="Patrick Gardner"/>
    <s v="Consumer"/>
    <s v="United States"/>
    <s v="New York City"/>
    <s v="New York"/>
    <n v="10009"/>
    <x v="3"/>
    <s v="OFF-BI-10004519"/>
    <x v="1"/>
    <s v="Binders"/>
    <s v="GBC DocuBind P100 Manual Binding Machine"/>
    <n v="398.35199999999998"/>
    <n v="3"/>
    <n v="0.2"/>
    <n v="124.485"/>
    <n v="320"/>
    <n v="318.6816"/>
    <n v="252"/>
  </r>
  <r>
    <n v="1245"/>
    <s v="CA-2017-133641"/>
    <s v="5/14/2017"/>
    <x v="304"/>
    <s v="5/21/2017"/>
    <s v="Standard Class"/>
    <s v="EJ-14155"/>
    <s v="Eva Jacobs"/>
    <s v="Consumer"/>
    <s v="United States"/>
    <s v="Gulfport"/>
    <s v="Mississippi"/>
    <n v="39503"/>
    <x v="0"/>
    <s v="OFF-EN-10004955"/>
    <x v="1"/>
    <s v="Envelopes"/>
    <s v="Fashion Color Clasp Envelopes"/>
    <n v="48.69"/>
    <n v="9"/>
    <n v="0"/>
    <n v="23.8581"/>
    <n v="204.08163265306123"/>
    <n v="48.69"/>
    <n v="5.67"/>
  </r>
  <r>
    <n v="1246"/>
    <s v="CA-2014-168494"/>
    <s v="12/12/2014"/>
    <x v="432"/>
    <s v="12/14/2014"/>
    <s v="Second Class"/>
    <s v="NP-18700"/>
    <s v="Nora Preis"/>
    <s v="Consumer"/>
    <s v="United States"/>
    <s v="Fresno"/>
    <s v="California"/>
    <n v="93727"/>
    <x v="1"/>
    <s v="FUR-TA-10004619"/>
    <x v="0"/>
    <s v="Tables"/>
    <s v="Hon Non-Folding Utility Tables"/>
    <n v="764.68799999999999"/>
    <n v="6"/>
    <n v="0.2"/>
    <n v="95.585999999999999"/>
    <n v="800"/>
    <n v="611.75040000000001"/>
    <n v="32.75"/>
  </r>
  <r>
    <n v="1249"/>
    <s v="CA-2017-115602"/>
    <s v="12/18/2017"/>
    <x v="404"/>
    <s v="12/24/2017"/>
    <s v="Standard Class"/>
    <s v="DJ-13630"/>
    <s v="Doug Jacobs"/>
    <s v="Consumer"/>
    <s v="United States"/>
    <s v="New York City"/>
    <s v="New York"/>
    <n v="10009"/>
    <x v="3"/>
    <s v="OFF-AR-10002280"/>
    <x v="1"/>
    <s v="Art"/>
    <s v="Staples in misc. colors"/>
    <n v="38.82"/>
    <n v="6"/>
    <n v="0"/>
    <n v="17.469000000000001"/>
    <n v="222.2222222222222"/>
    <n v="38.82"/>
    <n v="176.04"/>
  </r>
  <r>
    <n v="1253"/>
    <s v="CA-2015-154956"/>
    <s v="7/4/2015"/>
    <x v="433"/>
    <s v="7/9/2015"/>
    <s v="Standard Class"/>
    <s v="IM-15070"/>
    <s v="Irene Maddox"/>
    <s v="Consumer"/>
    <s v="United States"/>
    <s v="Milwaukee"/>
    <s v="Wisconsin"/>
    <n v="53209"/>
    <x v="2"/>
    <s v="TEC-PH-10004165"/>
    <x v="2"/>
    <s v="Phones"/>
    <s v="Mitel MiVoice 5330e IP Phone"/>
    <n v="1099.96"/>
    <n v="4"/>
    <n v="0"/>
    <n v="285.9896"/>
    <n v="384.61538461538464"/>
    <n v="1099.96"/>
    <n v="6.48"/>
  </r>
  <r>
    <n v="1254"/>
    <s v="CA-2017-144638"/>
    <s v="3/10/2017"/>
    <x v="434"/>
    <s v="3/14/2017"/>
    <s v="Standard Class"/>
    <s v="MH-18115"/>
    <s v="Mick Hernandez"/>
    <s v="Home Office"/>
    <s v="United States"/>
    <s v="Chester"/>
    <s v="Pennsylvania"/>
    <n v="19013"/>
    <x v="3"/>
    <s v="OFF-AR-10003958"/>
    <x v="1"/>
    <s v="Art"/>
    <s v="Newell 337"/>
    <n v="5.2480000000000002"/>
    <n v="2"/>
    <n v="0.2"/>
    <n v="0.59040000000000004"/>
    <n v="888.88888888888891"/>
    <n v="4.1984000000000004"/>
    <n v="37.6"/>
  </r>
  <r>
    <n v="1258"/>
    <s v="US-2016-168620"/>
    <s v="12/24/2016"/>
    <x v="435"/>
    <s v="12/28/2016"/>
    <s v="Second Class"/>
    <s v="RB-19795"/>
    <s v="Ross Baird"/>
    <s v="Home Office"/>
    <s v="United States"/>
    <s v="Charlotte"/>
    <s v="North Carolina"/>
    <n v="28205"/>
    <x v="0"/>
    <s v="OFF-BI-10001575"/>
    <x v="1"/>
    <s v="Binders"/>
    <s v="GBC Linen Binding Covers"/>
    <n v="27.882000000000001"/>
    <n v="3"/>
    <n v="0.7"/>
    <n v="-20.4468"/>
    <n v="-136.36363636363637"/>
    <n v="8.3646000000000011"/>
    <n v="628.80999999999995"/>
  </r>
  <r>
    <n v="1261"/>
    <s v="CA-2017-117079"/>
    <s v="10/23/2017"/>
    <x v="436"/>
    <s v="10/27/2017"/>
    <s v="Standard Class"/>
    <s v="JR-15700"/>
    <s v="Jocasta Rupert"/>
    <s v="Consumer"/>
    <s v="United States"/>
    <s v="Jacksonville"/>
    <s v="Florida"/>
    <n v="32216"/>
    <x v="0"/>
    <s v="TEC-PH-10004586"/>
    <x v="2"/>
    <s v="Phones"/>
    <s v="Wilson SignalBoost 841262 DB PRO Amplifier Kit"/>
    <n v="863.88"/>
    <n v="3"/>
    <n v="0.2"/>
    <n v="107.985"/>
    <n v="800"/>
    <n v="691.10400000000004"/>
    <n v="956.66480000000001"/>
  </r>
  <r>
    <n v="1262"/>
    <s v="US-2016-144393"/>
    <s v="10/28/2016"/>
    <x v="99"/>
    <s v="11/4/2016"/>
    <s v="Standard Class"/>
    <s v="SM-20950"/>
    <s v="Suzanne McNair"/>
    <s v="Corporate"/>
    <s v="United States"/>
    <s v="Greenville"/>
    <s v="North Carolina"/>
    <n v="27834"/>
    <x v="0"/>
    <s v="OFF-BI-10004236"/>
    <x v="1"/>
    <s v="Binders"/>
    <s v="XtraLife ClearVue Slant-D Ring Binder, White, 3&quot;"/>
    <n v="17.616"/>
    <n v="4"/>
    <n v="0.7"/>
    <n v="-14.0928"/>
    <n v="-125"/>
    <n v="5.2848000000000006"/>
    <n v="24.2"/>
  </r>
  <r>
    <n v="1263"/>
    <s v="CA-2017-105053"/>
    <s v="7/7/2017"/>
    <x v="437"/>
    <s v="7/9/2017"/>
    <s v="Second Class"/>
    <s v="CS-12355"/>
    <s v="Christine Sundaresam"/>
    <s v="Consumer"/>
    <s v="United States"/>
    <s v="Long Beach"/>
    <s v="New York"/>
    <n v="11561"/>
    <x v="3"/>
    <s v="OFF-BI-10001634"/>
    <x v="1"/>
    <s v="Binders"/>
    <s v="Wilson Jones Active Use Binders"/>
    <n v="17.472000000000001"/>
    <n v="3"/>
    <n v="0.2"/>
    <n v="6.3335999999999997"/>
    <n v="275.86206896551727"/>
    <n v="13.977600000000002"/>
    <n v="5.68"/>
  </r>
  <r>
    <n v="1264"/>
    <s v="CA-2016-155992"/>
    <s v="10/1/2016"/>
    <x v="393"/>
    <s v="10/2/2016"/>
    <s v="First Class"/>
    <s v="CC-12220"/>
    <s v="Chris Cortes"/>
    <s v="Consumer"/>
    <s v="United States"/>
    <s v="La Porte"/>
    <s v="Indiana"/>
    <n v="46350"/>
    <x v="2"/>
    <s v="TEC-PH-10000215"/>
    <x v="2"/>
    <s v="Phones"/>
    <s v="Plantronics Cordless Phone Headset with In-line Volume - M214C"/>
    <n v="69.900000000000006"/>
    <n v="2"/>
    <n v="0"/>
    <n v="18.873000000000001"/>
    <n v="370.37037037037038"/>
    <n v="69.900000000000006"/>
    <n v="11.96"/>
  </r>
  <r>
    <n v="1266"/>
    <s v="CA-2017-110380"/>
    <s v="9/2/2017"/>
    <x v="264"/>
    <s v="9/7/2017"/>
    <s v="Standard Class"/>
    <s v="PF-19225"/>
    <s v="Phillip Flathmann"/>
    <s v="Consumer"/>
    <s v="United States"/>
    <s v="San Francisco"/>
    <s v="California"/>
    <n v="94122"/>
    <x v="1"/>
    <s v="OFF-AR-10000422"/>
    <x v="1"/>
    <s v="Art"/>
    <s v="Pencil and Crayon Sharpener"/>
    <n v="6.57"/>
    <n v="3"/>
    <n v="0"/>
    <n v="1.7739"/>
    <n v="370.37037037037038"/>
    <n v="6.57"/>
    <n v="301.95999999999998"/>
  </r>
  <r>
    <n v="1267"/>
    <s v="US-2014-167738"/>
    <s v="12/24/2014"/>
    <x v="163"/>
    <s v="12/29/2014"/>
    <s v="Standard Class"/>
    <s v="JC-16105"/>
    <s v="Julie Creighton"/>
    <s v="Corporate"/>
    <s v="United States"/>
    <s v="Los Angeles"/>
    <s v="California"/>
    <n v="90045"/>
    <x v="1"/>
    <s v="OFF-ST-10003306"/>
    <x v="1"/>
    <s v="Storage"/>
    <s v="Letter Size Cart"/>
    <n v="142.86000000000001"/>
    <n v="1"/>
    <n v="0"/>
    <n v="41.429400000000001"/>
    <n v="344.82758620689657"/>
    <n v="142.86000000000001"/>
    <n v="2396.4"/>
  </r>
  <r>
    <n v="1269"/>
    <s v="CA-2017-121412"/>
    <s v="9/23/2017"/>
    <x v="397"/>
    <s v="9/27/2017"/>
    <s v="Standard Class"/>
    <s v="BG-11695"/>
    <s v="Brooke Gillingham"/>
    <s v="Corporate"/>
    <s v="United States"/>
    <s v="Louisville"/>
    <s v="Colorado"/>
    <n v="80027"/>
    <x v="1"/>
    <s v="FUR-FU-10000246"/>
    <x v="0"/>
    <s v="Furnishings"/>
    <s v="Aluminum Document Frame"/>
    <n v="29.327999999999999"/>
    <n v="3"/>
    <n v="0.2"/>
    <n v="3.6659999999999999"/>
    <n v="800"/>
    <n v="23.462400000000002"/>
    <n v="230.376"/>
  </r>
  <r>
    <n v="1270"/>
    <s v="CA-2017-100426"/>
    <s v="6/4/2017"/>
    <x v="400"/>
    <s v="6/8/2017"/>
    <s v="Standard Class"/>
    <s v="DC-12850"/>
    <s v="Dan Campbell"/>
    <s v="Consumer"/>
    <s v="United States"/>
    <s v="Florence"/>
    <s v="Alabama"/>
    <n v="35630"/>
    <x v="0"/>
    <s v="OFF-PA-10002870"/>
    <x v="1"/>
    <s v="Paper"/>
    <s v="Ampad Phone Message Book, Recycled, 400 Message Capacity, 5 ¾ x 11"/>
    <n v="12.48"/>
    <n v="2"/>
    <n v="0"/>
    <n v="5.6159999999999997"/>
    <n v="222.22222222222223"/>
    <n v="12.48"/>
    <n v="1.3440000000000001"/>
  </r>
  <r>
    <n v="1271"/>
    <s v="US-2016-103646"/>
    <s v="4/21/2016"/>
    <x v="438"/>
    <s v="4/26/2016"/>
    <s v="Standard Class"/>
    <s v="SP-20545"/>
    <s v="Sibella Parks"/>
    <s v="Corporate"/>
    <s v="United States"/>
    <s v="Chicago"/>
    <s v="Illinois"/>
    <n v="60623"/>
    <x v="2"/>
    <s v="OFF-ST-10000563"/>
    <x v="1"/>
    <s v="Storage"/>
    <s v="Fellowes Bankers Box Stor/Drawer Steel Plus"/>
    <n v="102.336"/>
    <n v="4"/>
    <n v="0.2"/>
    <n v="-12.792"/>
    <n v="-800"/>
    <n v="81.868800000000007"/>
    <n v="7.4"/>
  </r>
  <r>
    <n v="1274"/>
    <s v="CA-2016-119186"/>
    <s v="5/26/2016"/>
    <x v="439"/>
    <s v="5/26/2016"/>
    <s v="Same Day"/>
    <s v="MS-17710"/>
    <s v="Maurice Satty"/>
    <s v="Consumer"/>
    <s v="United States"/>
    <s v="Fort Worth"/>
    <s v="Texas"/>
    <n v="76106"/>
    <x v="2"/>
    <s v="OFF-PA-10004621"/>
    <x v="1"/>
    <s v="Paper"/>
    <s v="Xerox 212"/>
    <n v="10.368"/>
    <n v="2"/>
    <n v="0.2"/>
    <n v="3.6288"/>
    <n v="285.71428571428572"/>
    <n v="8.2944000000000013"/>
    <n v="54.368000000000002"/>
  </r>
  <r>
    <n v="1278"/>
    <s v="CA-2016-148698"/>
    <s v="5/2/2016"/>
    <x v="440"/>
    <s v="5/7/2016"/>
    <s v="Standard Class"/>
    <s v="BD-11770"/>
    <s v="Bryan Davis"/>
    <s v="Consumer"/>
    <s v="United States"/>
    <s v="Houston"/>
    <s v="Texas"/>
    <n v="77070"/>
    <x v="2"/>
    <s v="OFF-AR-10004022"/>
    <x v="1"/>
    <s v="Art"/>
    <s v="Panasonic KP-380BK Classic Electric Pencil Sharpener"/>
    <n v="86.352000000000004"/>
    <n v="3"/>
    <n v="0.2"/>
    <n v="5.3970000000000002"/>
    <n v="1600"/>
    <n v="69.081600000000009"/>
    <n v="545.85"/>
  </r>
  <r>
    <n v="1279"/>
    <s v="CA-2014-163293"/>
    <s v="9/8/2014"/>
    <x v="78"/>
    <s v="9/11/2014"/>
    <s v="First Class"/>
    <s v="KC-16255"/>
    <s v="Karen Carlisle"/>
    <s v="Corporate"/>
    <s v="United States"/>
    <s v="Macon"/>
    <s v="Georgia"/>
    <n v="31204"/>
    <x v="0"/>
    <s v="TEC-AC-10004209"/>
    <x v="2"/>
    <s v="Accessories"/>
    <s v="Memorex Froggy Flash Drive 4 GB"/>
    <n v="32.97"/>
    <n v="3"/>
    <n v="0"/>
    <n v="12.8583"/>
    <n v="256.41025641025641"/>
    <n v="32.97"/>
    <n v="7.9039999999999999"/>
  </r>
  <r>
    <n v="1281"/>
    <s v="CA-2016-160815"/>
    <s v="9/5/2016"/>
    <x v="64"/>
    <s v="9/6/2016"/>
    <s v="First Class"/>
    <s v="TR-21325"/>
    <s v="Toby Ritter"/>
    <s v="Consumer"/>
    <s v="United States"/>
    <s v="Cedar Rapids"/>
    <s v="Iowa"/>
    <n v="52402"/>
    <x v="2"/>
    <s v="TEC-PH-10003505"/>
    <x v="2"/>
    <s v="Phones"/>
    <s v="Geemarc AmpliPOWER60"/>
    <n v="278.39999999999998"/>
    <n v="3"/>
    <n v="0"/>
    <n v="80.736000000000004"/>
    <n v="344.82758620689651"/>
    <n v="278.39999999999998"/>
    <n v="17.48"/>
  </r>
  <r>
    <n v="1282"/>
    <s v="CA-2017-122154"/>
    <s v="4/9/2017"/>
    <x v="359"/>
    <s v="4/11/2017"/>
    <s v="First Class"/>
    <s v="SA-20830"/>
    <s v="Sue Ann Reed"/>
    <s v="Consumer"/>
    <s v="United States"/>
    <s v="Jacksonville"/>
    <s v="Florida"/>
    <n v="32216"/>
    <x v="0"/>
    <s v="OFF-LA-10000121"/>
    <x v="1"/>
    <s v="Labels"/>
    <s v="Avery 48"/>
    <n v="15.12"/>
    <n v="3"/>
    <n v="0.2"/>
    <n v="4.9139999999999997"/>
    <n v="307.69230769230774"/>
    <n v="12.096"/>
    <n v="269.49"/>
  </r>
  <r>
    <n v="1285"/>
    <s v="US-2015-149692"/>
    <s v="12/6/2015"/>
    <x v="401"/>
    <s v="12/12/2015"/>
    <s v="Standard Class"/>
    <s v="KW-16435"/>
    <s v="Katrina Willman"/>
    <s v="Consumer"/>
    <s v="United States"/>
    <s v="Austin"/>
    <s v="Texas"/>
    <n v="78745"/>
    <x v="2"/>
    <s v="OFF-BI-10002813"/>
    <x v="1"/>
    <s v="Binders"/>
    <s v="Avery Reinforcements for Hole-Punch Pages"/>
    <n v="2.7719999999999998"/>
    <n v="7"/>
    <n v="0.8"/>
    <n v="-4.851"/>
    <n v="-57.142857142857139"/>
    <n v="0.55439999999999978"/>
    <n v="18.75"/>
  </r>
  <r>
    <n v="1286"/>
    <s v="CA-2016-119445"/>
    <s v="6/26/2016"/>
    <x v="190"/>
    <s v="7/3/2016"/>
    <s v="Standard Class"/>
    <s v="GM-14500"/>
    <s v="Gene McClure"/>
    <s v="Consumer"/>
    <s v="United States"/>
    <s v="Providence"/>
    <s v="Rhode Island"/>
    <n v="2908"/>
    <x v="3"/>
    <s v="OFF-ST-10000617"/>
    <x v="1"/>
    <s v="Storage"/>
    <s v="Woodgrain Magazine Files by Perma"/>
    <n v="14.9"/>
    <n v="5"/>
    <n v="0"/>
    <n v="1.0429999999999999"/>
    <n v="1428.5714285714287"/>
    <n v="14.9"/>
    <n v="29.97"/>
  </r>
  <r>
    <n v="1287"/>
    <s v="CA-2015-124268"/>
    <s v="7/4/2015"/>
    <x v="433"/>
    <s v="7/8/2015"/>
    <s v="Standard Class"/>
    <s v="AD-10180"/>
    <s v="Alan Dominguez"/>
    <s v="Home Office"/>
    <s v="United States"/>
    <s v="New York City"/>
    <s v="New York"/>
    <n v="10035"/>
    <x v="3"/>
    <s v="OFF-AR-10004817"/>
    <x v="1"/>
    <s v="Art"/>
    <s v="Colorific Watercolor Pencils"/>
    <n v="15.48"/>
    <n v="3"/>
    <n v="0"/>
    <n v="4.4892000000000003"/>
    <n v="344.82758620689651"/>
    <n v="15.48"/>
    <n v="9.11"/>
  </r>
  <r>
    <n v="1288"/>
    <s v="CA-2016-154711"/>
    <s v="11/22/2016"/>
    <x v="441"/>
    <s v="11/26/2016"/>
    <s v="Standard Class"/>
    <s v="TB-21355"/>
    <s v="Todd Boyes"/>
    <s v="Corporate"/>
    <s v="United States"/>
    <s v="New York City"/>
    <s v="New York"/>
    <n v="10009"/>
    <x v="3"/>
    <s v="FUR-FU-10000397"/>
    <x v="0"/>
    <s v="Furnishings"/>
    <s v="Luxo Economy Swing Arm Lamp"/>
    <n v="39.880000000000003"/>
    <n v="2"/>
    <n v="0"/>
    <n v="11.166399999999999"/>
    <n v="357.14285714285717"/>
    <n v="39.880000000000003"/>
    <n v="217.584"/>
  </r>
  <r>
    <n v="1291"/>
    <s v="CA-2016-163384"/>
    <s v="11/10/2016"/>
    <x v="338"/>
    <s v="11/12/2016"/>
    <s v="First Class"/>
    <s v="CC-12430"/>
    <s v="Chuck Clark"/>
    <s v="Home Office"/>
    <s v="United States"/>
    <s v="San Francisco"/>
    <s v="California"/>
    <n v="94122"/>
    <x v="1"/>
    <s v="OFF-BI-10004970"/>
    <x v="1"/>
    <s v="Binders"/>
    <s v="ACCOHIDE 3-Ring Binder, Blue, 1&quot;"/>
    <n v="13.215999999999999"/>
    <n v="4"/>
    <n v="0.2"/>
    <n v="4.4603999999999999"/>
    <n v="296.2962962962963"/>
    <n v="10.572800000000001"/>
    <n v="5.46"/>
  </r>
  <r>
    <n v="1293"/>
    <s v="CA-2015-101707"/>
    <s v="8/27/2015"/>
    <x v="375"/>
    <s v="9/1/2015"/>
    <s v="Standard Class"/>
    <s v="PF-19165"/>
    <s v="Philip Fox"/>
    <s v="Consumer"/>
    <s v="United States"/>
    <s v="San Diego"/>
    <s v="California"/>
    <n v="92105"/>
    <x v="1"/>
    <s v="OFF-SU-10001218"/>
    <x v="1"/>
    <s v="Supplies"/>
    <s v="Fiskars Softgrip Scissors"/>
    <n v="32.94"/>
    <n v="3"/>
    <n v="0"/>
    <n v="9.2232000000000003"/>
    <n v="357.14285714285711"/>
    <n v="32.94"/>
    <n v="1003.62"/>
  </r>
  <r>
    <n v="1296"/>
    <s v="CA-2015-138898"/>
    <s v="5/25/2015"/>
    <x v="442"/>
    <s v="5/29/2015"/>
    <s v="Standard Class"/>
    <s v="JH-16180"/>
    <s v="Justin Hirsh"/>
    <s v="Consumer"/>
    <s v="United States"/>
    <s v="Pueblo"/>
    <s v="Colorado"/>
    <n v="81001"/>
    <x v="1"/>
    <s v="OFF-AP-10004487"/>
    <x v="1"/>
    <s v="Appliances"/>
    <s v="Kensington 4 Outlet MasterPiece Compact Power Control Center"/>
    <n v="845.72799999999995"/>
    <n v="13"/>
    <n v="0.2"/>
    <n v="84.572800000000001"/>
    <n v="1000"/>
    <n v="676.58240000000001"/>
    <n v="85.52"/>
  </r>
  <r>
    <n v="1297"/>
    <s v="CA-2017-115427"/>
    <s v="12/30/2017"/>
    <x v="247"/>
    <s v="1/3/2018"/>
    <s v="Standard Class"/>
    <s v="EB-13975"/>
    <s v="Erica Bern"/>
    <s v="Corporate"/>
    <s v="United States"/>
    <s v="Fairfield"/>
    <s v="California"/>
    <n v="94533"/>
    <x v="1"/>
    <s v="OFF-BI-10002103"/>
    <x v="1"/>
    <s v="Binders"/>
    <s v="Cardinal Slant-D Ring Binder, Heavy Gauge Vinyl"/>
    <n v="13.904"/>
    <n v="2"/>
    <n v="0.2"/>
    <n v="4.5187999999999997"/>
    <n v="307.69230769230774"/>
    <n v="11.123200000000001"/>
    <n v="90.24"/>
  </r>
  <r>
    <n v="1299"/>
    <s v="CA-2016-134425"/>
    <s v="12/8/2016"/>
    <x v="16"/>
    <s v="12/12/2016"/>
    <s v="Second Class"/>
    <s v="QJ-19255"/>
    <s v="Quincy Jones"/>
    <s v="Corporate"/>
    <s v="United States"/>
    <s v="Saint Paul"/>
    <s v="Minnesota"/>
    <n v="55106"/>
    <x v="2"/>
    <s v="TEC-PH-10003555"/>
    <x v="2"/>
    <s v="Phones"/>
    <s v="Motorola HK250 Universal Bluetooth Headset"/>
    <n v="114.95"/>
    <n v="5"/>
    <n v="0"/>
    <n v="2.2989999999999999"/>
    <n v="5000"/>
    <n v="114.95"/>
    <n v="300.93"/>
  </r>
  <r>
    <n v="1300"/>
    <s v="CA-2015-121391"/>
    <s v="10/4/2015"/>
    <x v="242"/>
    <s v="10/7/2015"/>
    <s v="First Class"/>
    <s v="AA-10315"/>
    <s v="Alex Avila"/>
    <s v="Consumer"/>
    <s v="United States"/>
    <s v="San Francisco"/>
    <s v="California"/>
    <n v="94109"/>
    <x v="1"/>
    <s v="OFF-ST-10001590"/>
    <x v="1"/>
    <s v="Storage"/>
    <s v="Tenex Personal Project File with Scoop Front Design, Black"/>
    <n v="26.96"/>
    <n v="2"/>
    <n v="0"/>
    <n v="7.0095999999999998"/>
    <n v="384.61538461538464"/>
    <n v="26.96"/>
    <n v="64.17"/>
  </r>
  <r>
    <n v="1301"/>
    <s v="CA-2016-137043"/>
    <s v="12/23/2016"/>
    <x v="443"/>
    <s v="12/25/2016"/>
    <s v="Second Class"/>
    <s v="LC-17140"/>
    <s v="Logan Currie"/>
    <s v="Consumer"/>
    <s v="United States"/>
    <s v="Springfield"/>
    <s v="Virginia"/>
    <n v="22153"/>
    <x v="0"/>
    <s v="FUR-FU-10003664"/>
    <x v="0"/>
    <s v="Furnishings"/>
    <s v="Electrix Architect's Clamp-On Swing Arm Lamp, Black"/>
    <n v="572.76"/>
    <n v="6"/>
    <n v="0"/>
    <n v="166.10040000000001"/>
    <n v="344.82758620689651"/>
    <n v="572.76"/>
    <n v="37.607999999999997"/>
  </r>
  <r>
    <n v="1303"/>
    <s v="CA-2015-115847"/>
    <s v="9/19/2015"/>
    <x v="444"/>
    <s v="9/24/2015"/>
    <s v="Second Class"/>
    <s v="TC-21535"/>
    <s v="Tracy Collins"/>
    <s v="Home Office"/>
    <s v="United States"/>
    <s v="Arlington"/>
    <s v="Virginia"/>
    <n v="22204"/>
    <x v="0"/>
    <s v="FUR-BO-10003433"/>
    <x v="0"/>
    <s v="Bookcases"/>
    <s v="Sauder Cornerstone Collection Library"/>
    <n v="61.96"/>
    <n v="2"/>
    <n v="0"/>
    <n v="4.3372000000000002"/>
    <n v="1428.5714285714284"/>
    <n v="61.96"/>
    <n v="7.38"/>
  </r>
  <r>
    <n v="1304"/>
    <s v="US-2017-126179"/>
    <s v="7/3/2017"/>
    <x v="445"/>
    <s v="7/7/2017"/>
    <s v="Standard Class"/>
    <s v="CS-12460"/>
    <s v="Chuck Sachs"/>
    <s v="Consumer"/>
    <s v="United States"/>
    <s v="Columbus"/>
    <s v="Georgia"/>
    <n v="31907"/>
    <x v="0"/>
    <s v="FUR-FU-10002554"/>
    <x v="0"/>
    <s v="Furnishings"/>
    <s v="Westinghouse Floor Lamp with Metal Mesh Shade, Black"/>
    <n v="23.99"/>
    <n v="1"/>
    <n v="0"/>
    <n v="5.5176999999999996"/>
    <n v="434.78260869565213"/>
    <n v="23.99"/>
    <n v="32.783999999999999"/>
  </r>
  <r>
    <n v="1306"/>
    <s v="CA-2016-101966"/>
    <s v="7/14/2016"/>
    <x v="216"/>
    <s v="7/16/2016"/>
    <s v="Second Class"/>
    <s v="BM-11785"/>
    <s v="Bryan Mills"/>
    <s v="Consumer"/>
    <s v="United States"/>
    <s v="Houston"/>
    <s v="Texas"/>
    <n v="77036"/>
    <x v="2"/>
    <s v="TEC-PH-10003437"/>
    <x v="2"/>
    <s v="Phones"/>
    <s v="Blue Parrot B250XT Professional Grade Wireless Bluetooth Headset with"/>
    <n v="419.94400000000002"/>
    <n v="7"/>
    <n v="0.2"/>
    <n v="52.493000000000002"/>
    <n v="800"/>
    <n v="335.95520000000005"/>
    <n v="1117.92"/>
  </r>
  <r>
    <n v="1307"/>
    <s v="CA-2016-141397"/>
    <s v="6/20/2016"/>
    <x v="23"/>
    <s v="6/21/2016"/>
    <s v="First Class"/>
    <s v="RC-19825"/>
    <s v="Roy Collins"/>
    <s v="Consumer"/>
    <s v="United States"/>
    <s v="Pasadena"/>
    <s v="California"/>
    <n v="91104"/>
    <x v="1"/>
    <s v="OFF-PA-10002986"/>
    <x v="1"/>
    <s v="Paper"/>
    <s v="Xerox 1898"/>
    <n v="46.76"/>
    <n v="7"/>
    <n v="0"/>
    <n v="22.444800000000001"/>
    <n v="208.33333333333331"/>
    <n v="46.76"/>
    <n v="45.66"/>
  </r>
  <r>
    <n v="1312"/>
    <s v="CA-2016-141082"/>
    <s v="12/9/2016"/>
    <x v="10"/>
    <s v="12/13/2016"/>
    <s v="Standard Class"/>
    <s v="FM-14380"/>
    <s v="Fred McMath"/>
    <s v="Consumer"/>
    <s v="United States"/>
    <s v="Lawrence"/>
    <s v="Massachusetts"/>
    <n v="1841"/>
    <x v="3"/>
    <s v="OFF-LA-10001404"/>
    <x v="1"/>
    <s v="Labels"/>
    <s v="Avery 517"/>
    <n v="3.69"/>
    <n v="1"/>
    <n v="0"/>
    <n v="1.7343"/>
    <n v="212.7659574468085"/>
    <n v="3.69"/>
    <n v="264.32"/>
  </r>
  <r>
    <n v="1314"/>
    <s v="US-2016-134488"/>
    <s v="9/24/2016"/>
    <x v="446"/>
    <s v="10/1/2016"/>
    <s v="Standard Class"/>
    <s v="PK-19075"/>
    <s v="Pete Kriz"/>
    <s v="Consumer"/>
    <s v="United States"/>
    <s v="Columbus"/>
    <s v="Ohio"/>
    <n v="43229"/>
    <x v="3"/>
    <s v="FUR-CH-10003199"/>
    <x v="0"/>
    <s v="Chairs"/>
    <s v="Office Star - Contemporary Task Swivel Chair"/>
    <n v="155.37200000000001"/>
    <n v="2"/>
    <n v="0.3"/>
    <n v="-13.317600000000001"/>
    <n v="-1166.6666666666667"/>
    <n v="108.7604"/>
    <n v="129.93"/>
  </r>
  <r>
    <n v="1315"/>
    <s v="CA-2016-145919"/>
    <s v="12/18/2016"/>
    <x v="122"/>
    <s v="12/23/2016"/>
    <s v="Standard Class"/>
    <s v="HG-14965"/>
    <s v="Henry Goldwyn"/>
    <s v="Corporate"/>
    <s v="United States"/>
    <s v="Los Angeles"/>
    <s v="California"/>
    <n v="90032"/>
    <x v="1"/>
    <s v="OFF-PA-10003072"/>
    <x v="1"/>
    <s v="Paper"/>
    <s v="Eureka Recycled Copy Paper 8 1/2&quot; x 11&quot;, Ream"/>
    <n v="38.880000000000003"/>
    <n v="6"/>
    <n v="0"/>
    <n v="18.662400000000002"/>
    <n v="208.33333333333334"/>
    <n v="38.880000000000003"/>
    <n v="42.048000000000002"/>
  </r>
  <r>
    <n v="1318"/>
    <s v="CA-2017-157651"/>
    <s v="12/10/2017"/>
    <x v="389"/>
    <s v="12/14/2017"/>
    <s v="Standard Class"/>
    <s v="HA-14920"/>
    <s v="Helen Andreada"/>
    <s v="Consumer"/>
    <s v="United States"/>
    <s v="Philadelphia"/>
    <s v="Pennsylvania"/>
    <n v="19120"/>
    <x v="3"/>
    <s v="TEC-AC-10003116"/>
    <x v="2"/>
    <s v="Accessories"/>
    <s v="Memorex Froggy Flash Drive 8 GB"/>
    <n v="14.2"/>
    <n v="1"/>
    <n v="0.2"/>
    <n v="3.3725000000000001"/>
    <n v="421.05263157894734"/>
    <n v="11.36"/>
    <n v="114.2"/>
  </r>
  <r>
    <n v="1319"/>
    <s v="CA-2014-160773"/>
    <s v="7/1/2014"/>
    <x v="268"/>
    <s v="7/5/2014"/>
    <s v="Standard Class"/>
    <s v="LW-16825"/>
    <s v="Laurel Workman"/>
    <s v="Corporate"/>
    <s v="United States"/>
    <s v="Deltona"/>
    <s v="Florida"/>
    <n v="32725"/>
    <x v="0"/>
    <s v="TEC-PH-10004586"/>
    <x v="2"/>
    <s v="Phones"/>
    <s v="Wilson SignalBoost 841262 DB PRO Amplifier Kit"/>
    <n v="575.91999999999996"/>
    <n v="2"/>
    <n v="0.2"/>
    <n v="71.989999999999995"/>
    <n v="800"/>
    <n v="460.73599999999999"/>
    <n v="46.32"/>
  </r>
  <r>
    <n v="1321"/>
    <s v="CA-2017-167703"/>
    <s v="2/3/2017"/>
    <x v="447"/>
    <s v="2/8/2017"/>
    <s v="Standard Class"/>
    <s v="MC-17575"/>
    <s v="Matt Collins"/>
    <s v="Consumer"/>
    <s v="United States"/>
    <s v="Cincinnati"/>
    <s v="Ohio"/>
    <n v="45231"/>
    <x v="3"/>
    <s v="OFF-BI-10002071"/>
    <x v="1"/>
    <s v="Binders"/>
    <s v="Fellowes Black Plastic Comb Bindings"/>
    <n v="5.2290000000000001"/>
    <n v="3"/>
    <n v="0.7"/>
    <n v="-4.1832000000000003"/>
    <n v="-125"/>
    <n v="1.5687000000000002"/>
    <n v="1348.704"/>
  </r>
  <r>
    <n v="1323"/>
    <s v="CA-2017-121804"/>
    <s v="3/3/2017"/>
    <x v="448"/>
    <s v="3/8/2017"/>
    <s v="Standard Class"/>
    <s v="LP-17095"/>
    <s v="Liz Preis"/>
    <s v="Consumer"/>
    <s v="United States"/>
    <s v="Murray"/>
    <s v="Kentucky"/>
    <n v="42071"/>
    <x v="0"/>
    <s v="OFF-AP-10004859"/>
    <x v="1"/>
    <s v="Appliances"/>
    <s v="Acco 6 Outlet Guardian Premium Surge Suppressor"/>
    <n v="72.8"/>
    <n v="5"/>
    <n v="0"/>
    <n v="19.655999999999999"/>
    <n v="370.37037037037038"/>
    <n v="72.8"/>
    <n v="143.952"/>
  </r>
  <r>
    <n v="1324"/>
    <s v="CA-2017-162635"/>
    <s v="10/9/2017"/>
    <x v="449"/>
    <s v="10/10/2017"/>
    <s v="First Class"/>
    <s v="EB-14170"/>
    <s v="Evan Bailliet"/>
    <s v="Consumer"/>
    <s v="United States"/>
    <s v="Wilmington"/>
    <s v="North Carolina"/>
    <n v="28403"/>
    <x v="0"/>
    <s v="OFF-PA-10002659"/>
    <x v="1"/>
    <s v="Paper"/>
    <s v="Avoid Verbal Orders Carbonless Minifold Book"/>
    <n v="10.816000000000001"/>
    <n v="4"/>
    <n v="0.2"/>
    <n v="3.5152000000000001"/>
    <n v="307.69230769230774"/>
    <n v="8.6528000000000009"/>
    <n v="205.92"/>
  </r>
  <r>
    <n v="1325"/>
    <s v="CA-2014-107153"/>
    <s v="9/28/2014"/>
    <x v="450"/>
    <s v="10/3/2014"/>
    <s v="Standard Class"/>
    <s v="GZ-14545"/>
    <s v="George Zrebassa"/>
    <s v="Corporate"/>
    <s v="United States"/>
    <s v="Lawrence"/>
    <s v="Massachusetts"/>
    <n v="1841"/>
    <x v="3"/>
    <s v="OFF-ST-10001321"/>
    <x v="1"/>
    <s v="Storage"/>
    <s v="Decoflex Hanging Personal Folder File, Blue"/>
    <n v="46.26"/>
    <n v="3"/>
    <n v="0"/>
    <n v="12.4902"/>
    <n v="370.37037037037038"/>
    <n v="46.26"/>
    <n v="821.88"/>
  </r>
  <r>
    <n v="1326"/>
    <s v="US-2014-117058"/>
    <s v="5/27/2014"/>
    <x v="279"/>
    <s v="5/30/2014"/>
    <s v="First Class"/>
    <s v="LE-16810"/>
    <s v="Laurel Elliston"/>
    <s v="Consumer"/>
    <s v="United States"/>
    <s v="Chicago"/>
    <s v="Illinois"/>
    <n v="60653"/>
    <x v="2"/>
    <s v="OFF-BI-10004139"/>
    <x v="1"/>
    <s v="Binders"/>
    <s v="Fellowes Presentation Covers for Comb Binding Machines"/>
    <n v="17.46"/>
    <n v="6"/>
    <n v="0.8"/>
    <n v="-30.555"/>
    <n v="-57.142857142857153"/>
    <n v="3.4919999999999995"/>
    <n v="705.54399999999998"/>
  </r>
  <r>
    <n v="1327"/>
    <s v="CA-2015-120439"/>
    <s v="6/14/2015"/>
    <x v="451"/>
    <s v="6/18/2015"/>
    <s v="Standard Class"/>
    <s v="AD-10180"/>
    <s v="Alan Dominguez"/>
    <s v="Home Office"/>
    <s v="United States"/>
    <s v="Philadelphia"/>
    <s v="Pennsylvania"/>
    <n v="19120"/>
    <x v="3"/>
    <s v="FUR-FU-10001867"/>
    <x v="0"/>
    <s v="Furnishings"/>
    <s v="Eldon Expressions Punched Metal &amp; Wood Desk Accessories, Pewter &amp; Cherry"/>
    <n v="51.072000000000003"/>
    <n v="6"/>
    <n v="0.2"/>
    <n v="5.1071999999999997"/>
    <n v="1000.0000000000002"/>
    <n v="40.857600000000005"/>
    <n v="51.712000000000003"/>
  </r>
  <r>
    <n v="1328"/>
    <s v="CA-2016-128258"/>
    <s v="3/30/2016"/>
    <x v="452"/>
    <s v="4/1/2016"/>
    <s v="First Class"/>
    <s v="CP-12085"/>
    <s v="Cathy Prescott"/>
    <s v="Corporate"/>
    <s v="United States"/>
    <s v="Norwich"/>
    <s v="Connecticut"/>
    <n v="6360"/>
    <x v="3"/>
    <s v="OFF-PA-10004156"/>
    <x v="1"/>
    <s v="Paper"/>
    <s v="Xerox 188"/>
    <n v="11.34"/>
    <n v="1"/>
    <n v="0"/>
    <n v="5.5566000000000004"/>
    <n v="204.08163265306118"/>
    <n v="11.34"/>
    <n v="1406.86"/>
  </r>
  <r>
    <n v="1329"/>
    <s v="CA-2017-106033"/>
    <s v="10/15/2017"/>
    <x v="453"/>
    <s v="10/18/2017"/>
    <s v="Second Class"/>
    <s v="FG-14260"/>
    <s v="Frank Gastineau"/>
    <s v="Home Office"/>
    <s v="United States"/>
    <s v="San Francisco"/>
    <s v="California"/>
    <n v="94110"/>
    <x v="1"/>
    <s v="OFF-AR-10002818"/>
    <x v="1"/>
    <s v="Art"/>
    <s v="Panasonic KP-310 Heavy-Duty Electric Pencil Sharpener"/>
    <n v="87.92"/>
    <n v="4"/>
    <n v="0"/>
    <n v="26.376000000000001"/>
    <n v="333.33333333333331"/>
    <n v="87.92"/>
    <n v="15.02"/>
  </r>
  <r>
    <n v="1330"/>
    <s v="CA-2016-142762"/>
    <s v="5/23/2016"/>
    <x v="454"/>
    <s v="5/27/2016"/>
    <s v="Standard Class"/>
    <s v="LD-17005"/>
    <s v="Lisa DeCherney"/>
    <s v="Consumer"/>
    <s v="United States"/>
    <s v="San Francisco"/>
    <s v="California"/>
    <n v="94109"/>
    <x v="1"/>
    <s v="FUR-FU-10003691"/>
    <x v="0"/>
    <s v="Furnishings"/>
    <s v="Eldon Image Series Desk Accessories, Ebony"/>
    <n v="37.049999999999997"/>
    <n v="3"/>
    <n v="0"/>
    <n v="16.302"/>
    <n v="227.27272727272725"/>
    <n v="37.049999999999997"/>
    <n v="25.12"/>
  </r>
  <r>
    <n v="1331"/>
    <s v="CA-2017-127705"/>
    <s v="6/2/2017"/>
    <x v="455"/>
    <s v="6/6/2017"/>
    <s v="Standard Class"/>
    <s v="AB-10255"/>
    <s v="Alejandro Ballentine"/>
    <s v="Home Office"/>
    <s v="United States"/>
    <s v="Lorain"/>
    <s v="Ohio"/>
    <n v="44052"/>
    <x v="3"/>
    <s v="TEC-PH-10000347"/>
    <x v="2"/>
    <s v="Phones"/>
    <s v="Cush Cases Heavy Duty Rugged Cover Case for Samsung Galaxy S5 - Purple"/>
    <n v="2.97"/>
    <n v="1"/>
    <n v="0.4"/>
    <n v="-0.64349999999999996"/>
    <n v="-461.5384615384616"/>
    <n v="1.782"/>
    <n v="164.38800000000001"/>
  </r>
  <r>
    <n v="1333"/>
    <s v="CA-2014-122567"/>
    <s v="2/16/2014"/>
    <x v="456"/>
    <s v="2/21/2014"/>
    <s v="Standard Class"/>
    <s v="MN-17935"/>
    <s v="Michael Nguyen"/>
    <s v="Consumer"/>
    <s v="United States"/>
    <s v="Dallas"/>
    <s v="Texas"/>
    <n v="75220"/>
    <x v="2"/>
    <s v="OFF-BI-10002012"/>
    <x v="1"/>
    <s v="Binders"/>
    <s v="Wilson Jones Easy Flow II Sheet Lifters"/>
    <n v="1.08"/>
    <n v="3"/>
    <n v="0.8"/>
    <n v="-1.728"/>
    <n v="-62.5"/>
    <n v="0.21599999999999997"/>
    <n v="1399.944"/>
  </r>
  <r>
    <n v="1335"/>
    <s v="CA-2014-121664"/>
    <s v="5/6/2014"/>
    <x v="457"/>
    <s v="5/10/2014"/>
    <s v="Standard Class"/>
    <s v="HP-14815"/>
    <s v="Harold Pawlan"/>
    <s v="Home Office"/>
    <s v="United States"/>
    <s v="Los Angeles"/>
    <s v="California"/>
    <n v="90049"/>
    <x v="1"/>
    <s v="OFF-BI-10003684"/>
    <x v="1"/>
    <s v="Binders"/>
    <s v="Wilson Jones Legal Size Ring Binders"/>
    <n v="140.73599999999999"/>
    <n v="8"/>
    <n v="0.2"/>
    <n v="52.776000000000003"/>
    <n v="266.66666666666663"/>
    <n v="112.58879999999999"/>
    <n v="16.23"/>
  </r>
  <r>
    <n v="1336"/>
    <s v="CA-2016-122133"/>
    <s v="5/16/2016"/>
    <x v="458"/>
    <s v="5/23/2016"/>
    <s v="Standard Class"/>
    <s v="JR-15670"/>
    <s v="Jim Radford"/>
    <s v="Consumer"/>
    <s v="United States"/>
    <s v="Middletown"/>
    <s v="Connecticut"/>
    <n v="6457"/>
    <x v="3"/>
    <s v="OFF-ST-10002574"/>
    <x v="1"/>
    <s v="Storage"/>
    <s v="SAFCO Commercial Wire Shelving, Black"/>
    <n v="552.55999999999995"/>
    <n v="4"/>
    <n v="0"/>
    <n v="0"/>
    <e v="#DIV/0!"/>
    <n v="552.55999999999995"/>
    <n v="6.6079999999999997"/>
  </r>
  <r>
    <n v="1337"/>
    <s v="US-2017-123281"/>
    <s v="4/2/2017"/>
    <x v="459"/>
    <s v="4/7/2017"/>
    <s v="Standard Class"/>
    <s v="JF-15190"/>
    <s v="Jamie Frazer"/>
    <s v="Consumer"/>
    <s v="United States"/>
    <s v="Los Angeles"/>
    <s v="California"/>
    <n v="90008"/>
    <x v="1"/>
    <s v="FUR-FU-10003724"/>
    <x v="0"/>
    <s v="Furnishings"/>
    <s v="Westinghouse Clip-On Gooseneck Lamps"/>
    <n v="25.11"/>
    <n v="3"/>
    <n v="0"/>
    <n v="6.5286"/>
    <n v="384.61538461538464"/>
    <n v="25.11"/>
    <n v="5.98"/>
  </r>
  <r>
    <n v="1338"/>
    <s v="CA-2017-100524"/>
    <s v="3/31/2017"/>
    <x v="185"/>
    <s v="4/2/2017"/>
    <s v="Second Class"/>
    <s v="CM-12115"/>
    <s v="Chad McGuire"/>
    <s v="Consumer"/>
    <s v="United States"/>
    <s v="New York City"/>
    <s v="New York"/>
    <n v="10011"/>
    <x v="3"/>
    <s v="FUR-FU-10004018"/>
    <x v="0"/>
    <s v="Furnishings"/>
    <s v="Tensor Computer Mounted Lamp"/>
    <n v="29.78"/>
    <n v="2"/>
    <n v="0"/>
    <n v="8.0405999999999995"/>
    <n v="370.37037037037044"/>
    <n v="29.78"/>
    <n v="79.099999999999994"/>
  </r>
  <r>
    <n v="1341"/>
    <s v="CA-2017-113481"/>
    <s v="1/2/2017"/>
    <x v="460"/>
    <s v="1/4/2017"/>
    <s v="First Class"/>
    <s v="AS-10045"/>
    <s v="Aaron Smayling"/>
    <s v="Corporate"/>
    <s v="United States"/>
    <s v="Jacksonville"/>
    <s v="North Carolina"/>
    <n v="28540"/>
    <x v="0"/>
    <s v="TEC-MA-10002178"/>
    <x v="2"/>
    <s v="Machines"/>
    <s v="Cisco CP-7937G Unified IP Conference Station Phone"/>
    <n v="695.7"/>
    <n v="2"/>
    <n v="0.5"/>
    <n v="-27.827999999999999"/>
    <n v="-2500.0000000000005"/>
    <n v="347.85"/>
    <n v="121.94"/>
  </r>
  <r>
    <n v="1344"/>
    <s v="CA-2015-131758"/>
    <s v="5/28/2015"/>
    <x v="71"/>
    <s v="6/1/2015"/>
    <s v="Standard Class"/>
    <s v="KB-16315"/>
    <s v="Karl Braun"/>
    <s v="Consumer"/>
    <s v="United States"/>
    <s v="Freeport"/>
    <s v="New York"/>
    <n v="11520"/>
    <x v="3"/>
    <s v="OFF-AR-10000411"/>
    <x v="1"/>
    <s v="Art"/>
    <s v="Boston 16701 Slimline Battery Pencil Sharpener"/>
    <n v="47.82"/>
    <n v="3"/>
    <n v="0"/>
    <n v="14.346"/>
    <n v="333.33333333333337"/>
    <n v="47.82"/>
    <n v="1.167"/>
  </r>
  <r>
    <n v="1346"/>
    <s v="CA-2014-118339"/>
    <s v="3/17/2014"/>
    <x v="461"/>
    <s v="3/24/2014"/>
    <s v="Standard Class"/>
    <s v="BN-11515"/>
    <s v="Bradley Nguyen"/>
    <s v="Consumer"/>
    <s v="United States"/>
    <s v="Lakeville"/>
    <s v="Minnesota"/>
    <n v="55044"/>
    <x v="2"/>
    <s v="OFF-AP-10001154"/>
    <x v="1"/>
    <s v="Appliances"/>
    <s v="Bionaire Personal Warm Mist Humidifier/Vaporizer"/>
    <n v="93.78"/>
    <n v="2"/>
    <n v="0"/>
    <n v="36.574199999999998"/>
    <n v="256.41025641025641"/>
    <n v="93.78"/>
    <n v="24.672000000000001"/>
  </r>
  <r>
    <n v="1351"/>
    <s v="CA-2014-153976"/>
    <s v="10/3/2014"/>
    <x v="462"/>
    <s v="10/8/2014"/>
    <s v="Second Class"/>
    <s v="BP-11290"/>
    <s v="Beth Paige"/>
    <s v="Consumer"/>
    <s v="United States"/>
    <s v="Evanston"/>
    <s v="Illinois"/>
    <n v="60201"/>
    <x v="2"/>
    <s v="FUR-CH-10002880"/>
    <x v="0"/>
    <s v="Chairs"/>
    <s v="Global High-Back Leather Tilter, Burgundy"/>
    <n v="258.279"/>
    <n v="3"/>
    <n v="0.3"/>
    <n v="-70.104299999999995"/>
    <n v="-368.42105263157896"/>
    <n v="180.7953"/>
    <n v="230.28"/>
  </r>
  <r>
    <n v="1352"/>
    <s v="CA-2016-162901"/>
    <s v="3/28/2016"/>
    <x v="463"/>
    <s v="3/31/2016"/>
    <s v="First Class"/>
    <s v="AS-10045"/>
    <s v="Aaron Smayling"/>
    <s v="Corporate"/>
    <s v="United States"/>
    <s v="Arlington"/>
    <s v="Virginia"/>
    <n v="22204"/>
    <x v="0"/>
    <s v="OFF-ST-10000649"/>
    <x v="1"/>
    <s v="Storage"/>
    <s v="Hanging Personal Folder File"/>
    <n v="31.4"/>
    <n v="2"/>
    <n v="0"/>
    <n v="7.85"/>
    <n v="400"/>
    <n v="31.4"/>
    <n v="4.17"/>
  </r>
  <r>
    <n v="1353"/>
    <s v="CA-2017-162978"/>
    <s v="5/4/2017"/>
    <x v="464"/>
    <s v="5/9/2017"/>
    <s v="Standard Class"/>
    <s v="LW-16990"/>
    <s v="Lindsay Williams"/>
    <s v="Corporate"/>
    <s v="United States"/>
    <s v="San Francisco"/>
    <s v="California"/>
    <n v="94109"/>
    <x v="1"/>
    <s v="TEC-PH-10003092"/>
    <x v="2"/>
    <s v="Phones"/>
    <s v="Motorola L804"/>
    <n v="183.96"/>
    <n v="5"/>
    <n v="0.2"/>
    <n v="20.695499999999999"/>
    <n v="888.88888888888891"/>
    <n v="147.16800000000001"/>
    <n v="11199.968000000001"/>
  </r>
  <r>
    <n v="1356"/>
    <s v="US-2014-160444"/>
    <s v="7/5/2014"/>
    <x v="260"/>
    <s v="7/5/2014"/>
    <s v="Same Day"/>
    <s v="DC-12850"/>
    <s v="Dan Campbell"/>
    <s v="Consumer"/>
    <s v="United States"/>
    <s v="Houston"/>
    <s v="Texas"/>
    <n v="77036"/>
    <x v="2"/>
    <s v="OFF-ST-10001522"/>
    <x v="1"/>
    <s v="Storage"/>
    <s v="Gould Plastics 18-Pocket Panel Bin, 34w x 5-1/4d x 20-1/2h"/>
    <n v="220.77600000000001"/>
    <n v="3"/>
    <n v="0.2"/>
    <n v="-44.155200000000001"/>
    <n v="-500"/>
    <n v="176.62080000000003"/>
    <n v="14.94"/>
  </r>
  <r>
    <n v="1358"/>
    <s v="CA-2016-145247"/>
    <s v="5/5/2016"/>
    <x v="465"/>
    <s v="5/7/2016"/>
    <s v="First Class"/>
    <s v="ND-18370"/>
    <s v="Natalie DeCherney"/>
    <s v="Consumer"/>
    <s v="United States"/>
    <s v="Louisville"/>
    <s v="Kentucky"/>
    <n v="40214"/>
    <x v="0"/>
    <s v="OFF-PA-10003641"/>
    <x v="1"/>
    <s v="Paper"/>
    <s v="Xerox 1909"/>
    <n v="79.14"/>
    <n v="3"/>
    <n v="0"/>
    <n v="36.404400000000003"/>
    <n v="217.39130434782606"/>
    <n v="79.14"/>
    <n v="4.9279999999999999"/>
  </r>
  <r>
    <n v="1359"/>
    <s v="CA-2017-160045"/>
    <s v="4/26/2017"/>
    <x v="466"/>
    <s v="4/27/2017"/>
    <s v="First Class"/>
    <s v="LB-16735"/>
    <s v="Larry Blacks"/>
    <s v="Consumer"/>
    <s v="United States"/>
    <s v="Fort Worth"/>
    <s v="Texas"/>
    <n v="76106"/>
    <x v="2"/>
    <s v="FUR-FU-10000010"/>
    <x v="0"/>
    <s v="Furnishings"/>
    <s v="DAX Value U-Channel Document Frames, Easel Back"/>
    <n v="1.988"/>
    <n v="1"/>
    <n v="0.6"/>
    <n v="-1.4413"/>
    <n v="-137.93103448275861"/>
    <n v="0.79520000000000002"/>
    <n v="19.04"/>
  </r>
  <r>
    <n v="1360"/>
    <s v="US-2014-151925"/>
    <s v="9/26/2014"/>
    <x v="467"/>
    <s v="10/1/2014"/>
    <s v="Second Class"/>
    <s v="KT-16465"/>
    <s v="Kean Takahito"/>
    <s v="Consumer"/>
    <s v="United States"/>
    <s v="Los Angeles"/>
    <s v="California"/>
    <n v="90049"/>
    <x v="1"/>
    <s v="FUR-CH-10002961"/>
    <x v="0"/>
    <s v="Chairs"/>
    <s v="Leather Task Chair, Black"/>
    <n v="145.56800000000001"/>
    <n v="2"/>
    <n v="0.2"/>
    <n v="0"/>
    <e v="#DIV/0!"/>
    <n v="116.45440000000002"/>
    <n v="186.048"/>
  </r>
  <r>
    <n v="1361"/>
    <s v="CA-2017-125199"/>
    <s v="10/19/2017"/>
    <x v="15"/>
    <s v="10/25/2017"/>
    <s v="Standard Class"/>
    <s v="HM-14860"/>
    <s v="Harry Marie"/>
    <s v="Corporate"/>
    <s v="United States"/>
    <s v="Philadelphia"/>
    <s v="Pennsylvania"/>
    <n v="19120"/>
    <x v="3"/>
    <s v="OFF-AR-10002956"/>
    <x v="1"/>
    <s v="Art"/>
    <s v="Boston 16801 Nautilus Battery Pencil Sharpener"/>
    <n v="123.256"/>
    <n v="7"/>
    <n v="0.2"/>
    <n v="9.2441999999999993"/>
    <n v="1333.3333333333335"/>
    <n v="98.604800000000012"/>
    <n v="57.69"/>
  </r>
  <r>
    <n v="1364"/>
    <s v="US-2017-155425"/>
    <s v="11/10/2017"/>
    <x v="468"/>
    <s v="11/11/2017"/>
    <s v="First Class"/>
    <s v="AB-10600"/>
    <s v="Ann Blume"/>
    <s v="Corporate"/>
    <s v="United States"/>
    <s v="Tucson"/>
    <s v="Arizona"/>
    <n v="85705"/>
    <x v="1"/>
    <s v="OFF-BI-10001036"/>
    <x v="1"/>
    <s v="Binders"/>
    <s v="Cardinal EasyOpen D-Ring Binders"/>
    <n v="38.387999999999998"/>
    <n v="14"/>
    <n v="0.7"/>
    <n v="-25.591999999999999"/>
    <n v="-150"/>
    <n v="11.516400000000001"/>
    <n v="10.776"/>
  </r>
  <r>
    <n v="1369"/>
    <s v="CA-2017-133249"/>
    <s v="7/8/2017"/>
    <x v="141"/>
    <s v="7/11/2017"/>
    <s v="First Class"/>
    <s v="SZ-20035"/>
    <s v="Sam Zeldin"/>
    <s v="Home Office"/>
    <s v="United States"/>
    <s v="Pico Rivera"/>
    <s v="California"/>
    <n v="90660"/>
    <x v="1"/>
    <s v="FUR-FU-10001588"/>
    <x v="0"/>
    <s v="Furnishings"/>
    <s v="Deflect-o SuperTray Unbreakable Stackable Tray, Letter, Black"/>
    <n v="145.9"/>
    <n v="5"/>
    <n v="0"/>
    <n v="62.737000000000002"/>
    <n v="232.55813953488374"/>
    <n v="145.9"/>
    <n v="883.84"/>
  </r>
  <r>
    <n v="1370"/>
    <s v="US-2015-103471"/>
    <s v="12/24/2015"/>
    <x v="100"/>
    <s v="12/28/2015"/>
    <s v="Standard Class"/>
    <s v="JR-15670"/>
    <s v="Jim Radford"/>
    <s v="Consumer"/>
    <s v="United States"/>
    <s v="Colorado Springs"/>
    <s v="Colorado"/>
    <n v="80906"/>
    <x v="1"/>
    <s v="FUR-BO-10002613"/>
    <x v="0"/>
    <s v="Bookcases"/>
    <s v="Atlantic Metals Mobile 4-Shelf Bookcases, Custom Colors"/>
    <n v="590.05799999999999"/>
    <n v="7"/>
    <n v="0.7"/>
    <n v="-786.74400000000003"/>
    <n v="-75"/>
    <n v="177.01740000000004"/>
    <n v="8.76"/>
  </r>
  <r>
    <n v="1372"/>
    <s v="CA-2017-136672"/>
    <s v="3/7/2017"/>
    <x v="469"/>
    <s v="3/12/2017"/>
    <s v="Standard Class"/>
    <s v="MG-17890"/>
    <s v="Michael Granlund"/>
    <s v="Home Office"/>
    <s v="United States"/>
    <s v="Clinton"/>
    <s v="Maryland"/>
    <n v="20735"/>
    <x v="3"/>
    <s v="TEC-AC-10004510"/>
    <x v="2"/>
    <s v="Accessories"/>
    <s v="Logitech Desktop MK120 Mouse and keyboard Combo"/>
    <n v="49.08"/>
    <n v="3"/>
    <n v="0"/>
    <n v="4.9080000000000004"/>
    <n v="999.99999999999977"/>
    <n v="49.08"/>
    <n v="79.512"/>
  </r>
  <r>
    <n v="1373"/>
    <s v="US-2014-157021"/>
    <s v="4/1/2014"/>
    <x v="470"/>
    <s v="4/6/2014"/>
    <s v="Second Class"/>
    <s v="KM-16720"/>
    <s v="Kunst Miller"/>
    <s v="Consumer"/>
    <s v="United States"/>
    <s v="Vallejo"/>
    <s v="California"/>
    <n v="94591"/>
    <x v="1"/>
    <s v="OFF-LA-10002312"/>
    <x v="1"/>
    <s v="Labels"/>
    <s v="Avery 490"/>
    <n v="29.6"/>
    <n v="2"/>
    <n v="0"/>
    <n v="14.8"/>
    <n v="200"/>
    <n v="29.6"/>
    <n v="166.44"/>
  </r>
  <r>
    <n v="1375"/>
    <s v="CA-2015-120362"/>
    <s v="9/14/2015"/>
    <x v="471"/>
    <s v="9/19/2015"/>
    <s v="Standard Class"/>
    <s v="CA-12265"/>
    <s v="Christina Anderson"/>
    <s v="Consumer"/>
    <s v="United States"/>
    <s v="Provo"/>
    <s v="Utah"/>
    <n v="84604"/>
    <x v="1"/>
    <s v="FUR-TA-10003008"/>
    <x v="0"/>
    <s v="Tables"/>
    <s v="Lesro Round Back Collection Coffee Table, End Table"/>
    <n v="912.75"/>
    <n v="5"/>
    <n v="0"/>
    <n v="118.6575"/>
    <n v="769.23076923076928"/>
    <n v="912.75"/>
    <n v="8.76"/>
  </r>
  <r>
    <n v="1376"/>
    <s v="CA-2014-126361"/>
    <s v="8/4/2014"/>
    <x v="472"/>
    <s v="8/9/2014"/>
    <s v="Second Class"/>
    <s v="VD-21670"/>
    <s v="Valerie Dominguez"/>
    <s v="Consumer"/>
    <s v="United States"/>
    <s v="Pleasant Grove"/>
    <s v="Utah"/>
    <n v="84062"/>
    <x v="1"/>
    <s v="OFF-AP-10003590"/>
    <x v="1"/>
    <s v="Appliances"/>
    <s v="Hoover WindTunnel Plus Canister Vacuum"/>
    <n v="1089.75"/>
    <n v="3"/>
    <n v="0"/>
    <n v="305.13"/>
    <n v="357.14285714285717"/>
    <n v="1089.75"/>
    <n v="14.4"/>
  </r>
  <r>
    <n v="1382"/>
    <s v="US-2016-100566"/>
    <s v="9/3/2016"/>
    <x v="323"/>
    <s v="9/9/2016"/>
    <s v="Standard Class"/>
    <s v="JK-16120"/>
    <s v="Julie Kriz"/>
    <s v="Home Office"/>
    <s v="United States"/>
    <s v="Aurora"/>
    <s v="Illinois"/>
    <n v="60505"/>
    <x v="2"/>
    <s v="FUR-FU-10003394"/>
    <x v="0"/>
    <s v="Furnishings"/>
    <s v="Tenex &quot;The Solids&quot; Textured Chair Mats"/>
    <n v="83.951999999999998"/>
    <n v="3"/>
    <n v="0.6"/>
    <n v="-90.248400000000004"/>
    <n v="-93.023255813953483"/>
    <n v="33.580800000000004"/>
    <n v="95.951999999999998"/>
  </r>
  <r>
    <n v="1383"/>
    <s v="US-2016-108504"/>
    <s v="2/5/2016"/>
    <x v="473"/>
    <s v="2/5/2016"/>
    <s v="Same Day"/>
    <s v="PP-18955"/>
    <s v="Paul Prost"/>
    <s v="Home Office"/>
    <s v="United States"/>
    <s v="Smyrna"/>
    <s v="Georgia"/>
    <n v="30080"/>
    <x v="0"/>
    <s v="OFF-ST-10002344"/>
    <x v="1"/>
    <s v="Storage"/>
    <s v="Carina 42&quot;Hx23 3/4&quot;W Media Storage Unit"/>
    <n v="80.98"/>
    <n v="1"/>
    <n v="0"/>
    <n v="1.6195999999999999"/>
    <n v="5000.0000000000009"/>
    <n v="80.98"/>
    <n v="15.7"/>
  </r>
  <r>
    <n v="1394"/>
    <s v="CA-2017-124828"/>
    <s v="7/3/2017"/>
    <x v="445"/>
    <s v="7/4/2017"/>
    <s v="First Class"/>
    <s v="YS-21880"/>
    <s v="Yana Sorensen"/>
    <s v="Corporate"/>
    <s v="United States"/>
    <s v="Burlington"/>
    <s v="North Carolina"/>
    <n v="27217"/>
    <x v="0"/>
    <s v="OFF-AR-10003514"/>
    <x v="1"/>
    <s v="Art"/>
    <s v="4009 Highlighters by Sanford"/>
    <n v="9.5519999999999996"/>
    <n v="3"/>
    <n v="0.2"/>
    <n v="1.5522"/>
    <n v="615.38461538461536"/>
    <n v="7.6416000000000004"/>
    <n v="5.3460000000000001"/>
  </r>
  <r>
    <n v="1395"/>
    <s v="US-2017-117247"/>
    <s v="10/9/2017"/>
    <x v="449"/>
    <s v="10/14/2017"/>
    <s v="Standard Class"/>
    <s v="CK-12760"/>
    <s v="Cyma Kinney"/>
    <s v="Corporate"/>
    <s v="United States"/>
    <s v="Aurora"/>
    <s v="Illinois"/>
    <n v="60505"/>
    <x v="2"/>
    <s v="FUR-TA-10002958"/>
    <x v="0"/>
    <s v="Tables"/>
    <s v="Bevis Oval Conference Table, Walnut"/>
    <n v="652.45000000000005"/>
    <n v="5"/>
    <n v="0.5"/>
    <n v="-430.61700000000002"/>
    <n v="-151.5151515151515"/>
    <n v="326.22500000000002"/>
    <n v="109.9"/>
  </r>
  <r>
    <n v="1397"/>
    <s v="CA-2016-124485"/>
    <s v="11/24/2016"/>
    <x v="390"/>
    <s v="11/26/2016"/>
    <s v="First Class"/>
    <s v="NC-18340"/>
    <s v="Nat Carroll"/>
    <s v="Consumer"/>
    <s v="United States"/>
    <s v="New York City"/>
    <s v="New York"/>
    <n v="10035"/>
    <x v="3"/>
    <s v="OFF-BI-10000822"/>
    <x v="1"/>
    <s v="Binders"/>
    <s v="Acco PRESSTEX Data Binder with Storage Hooks, Light Blue, 9 1/2&quot; X 11&quot;"/>
    <n v="17.216000000000001"/>
    <n v="4"/>
    <n v="0.2"/>
    <n v="6.0255999999999998"/>
    <n v="285.71428571428572"/>
    <n v="13.772800000000002"/>
    <n v="30.352"/>
  </r>
  <r>
    <n v="1401"/>
    <s v="CA-2016-159212"/>
    <s v="11/1/2016"/>
    <x v="474"/>
    <s v="11/5/2016"/>
    <s v="Standard Class"/>
    <s v="KM-16375"/>
    <s v="Katherine Murray"/>
    <s v="Home Office"/>
    <s v="United States"/>
    <s v="Salem"/>
    <s v="Virginia"/>
    <n v="24153"/>
    <x v="0"/>
    <s v="TEC-PH-10003988"/>
    <x v="2"/>
    <s v="Phones"/>
    <s v="LF Elite 3D Dazzle Designer Hard Case Cover, Lf Stylus Pen and Wiper For Apple Iphone 5c Mini Lite"/>
    <n v="21.8"/>
    <n v="2"/>
    <n v="0"/>
    <n v="6.1040000000000001"/>
    <n v="357.14285714285717"/>
    <n v="21.8"/>
    <n v="116.28"/>
  </r>
  <r>
    <n v="1403"/>
    <s v="US-2016-161396"/>
    <s v="4/19/2016"/>
    <x v="475"/>
    <s v="4/25/2016"/>
    <s v="Standard Class"/>
    <s v="GM-14455"/>
    <s v="Gary Mitchum"/>
    <s v="Home Office"/>
    <s v="United States"/>
    <s v="Columbus"/>
    <s v="Ohio"/>
    <n v="43229"/>
    <x v="3"/>
    <s v="FUR-TA-10002622"/>
    <x v="0"/>
    <s v="Tables"/>
    <s v="Bush Andora Conference Table, Maple/Graphite Gray Finish"/>
    <n v="205.17599999999999"/>
    <n v="2"/>
    <n v="0.4"/>
    <n v="-58.133200000000002"/>
    <n v="-352.94117647058818"/>
    <n v="123.10559999999998"/>
    <n v="16.68"/>
  </r>
  <r>
    <n v="1405"/>
    <s v="US-2014-118486"/>
    <s v="4/6/2014"/>
    <x v="322"/>
    <s v="4/8/2014"/>
    <s v="First Class"/>
    <s v="SD-20485"/>
    <s v="Shirley Daniels"/>
    <s v="Home Office"/>
    <s v="United States"/>
    <s v="Philadelphia"/>
    <s v="Pennsylvania"/>
    <n v="19143"/>
    <x v="3"/>
    <s v="OFF-SU-10004498"/>
    <x v="1"/>
    <s v="Supplies"/>
    <s v="Martin-Yale Premier Letter Opener"/>
    <n v="10.304"/>
    <n v="1"/>
    <n v="0.2"/>
    <n v="-2.1896"/>
    <n v="-470.58823529411768"/>
    <n v="8.2431999999999999"/>
    <n v="12.827999999999999"/>
  </r>
  <r>
    <n v="1408"/>
    <s v="CA-2016-130407"/>
    <s v="9/2/2016"/>
    <x v="476"/>
    <s v="9/6/2016"/>
    <s v="Standard Class"/>
    <s v="KD-16270"/>
    <s v="Karen Daniels"/>
    <s v="Consumer"/>
    <s v="United States"/>
    <s v="New York City"/>
    <s v="New York"/>
    <n v="10024"/>
    <x v="3"/>
    <s v="OFF-AR-10002240"/>
    <x v="1"/>
    <s v="Art"/>
    <s v="Panasonic KP-150 Electric Pencil Sharpener"/>
    <n v="75.48"/>
    <n v="2"/>
    <n v="0"/>
    <n v="19.6248"/>
    <n v="384.61538461538464"/>
    <n v="75.48"/>
    <n v="60.12"/>
  </r>
  <r>
    <n v="1410"/>
    <s v="US-2016-122245"/>
    <s v="9/25/2016"/>
    <x v="477"/>
    <s v="9/30/2016"/>
    <s v="Standard Class"/>
    <s v="AB-10105"/>
    <s v="Adrian Barton"/>
    <s v="Consumer"/>
    <s v="United States"/>
    <s v="Phoenix"/>
    <s v="Arizona"/>
    <n v="85023"/>
    <x v="1"/>
    <s v="FUR-TA-10002356"/>
    <x v="0"/>
    <s v="Tables"/>
    <s v="Bevis Boat-Shaped Conference Table"/>
    <n v="393.16500000000002"/>
    <n v="3"/>
    <n v="0.5"/>
    <n v="-204.44579999999999"/>
    <n v="-192.30769230769232"/>
    <n v="196.58250000000001"/>
    <n v="13.9"/>
  </r>
  <r>
    <n v="1411"/>
    <s v="CA-2017-105144"/>
    <s v="11/4/2017"/>
    <x v="259"/>
    <s v="11/11/2017"/>
    <s v="Standard Class"/>
    <s v="SZ-20035"/>
    <s v="Sam Zeldin"/>
    <s v="Home Office"/>
    <s v="United States"/>
    <s v="Grand Prairie"/>
    <s v="Texas"/>
    <n v="75051"/>
    <x v="2"/>
    <s v="OFF-LA-10003923"/>
    <x v="1"/>
    <s v="Labels"/>
    <s v="Alphabetical Labels for Top Tab Filing"/>
    <n v="23.68"/>
    <n v="2"/>
    <n v="0.2"/>
    <n v="8.8800000000000008"/>
    <n v="266.66666666666663"/>
    <n v="18.943999999999999"/>
    <n v="71.98"/>
  </r>
  <r>
    <n v="1412"/>
    <s v="CA-2016-136329"/>
    <s v="7/9/2016"/>
    <x v="478"/>
    <s v="7/13/2016"/>
    <s v="Standard Class"/>
    <s v="JD-15895"/>
    <s v="Jonathan Doherty"/>
    <s v="Corporate"/>
    <s v="United States"/>
    <s v="New York City"/>
    <s v="New York"/>
    <n v="10035"/>
    <x v="3"/>
    <s v="FUR-CH-10002335"/>
    <x v="0"/>
    <s v="Chairs"/>
    <s v="Hon GuestStacker Chair"/>
    <n v="408.00599999999997"/>
    <n v="2"/>
    <n v="0.1"/>
    <n v="72.534400000000005"/>
    <n v="562.49999999999989"/>
    <n v="367.2054"/>
    <n v="124.36"/>
  </r>
  <r>
    <n v="1414"/>
    <s v="CA-2014-146640"/>
    <s v="6/30/2014"/>
    <x v="479"/>
    <s v="7/5/2014"/>
    <s v="Standard Class"/>
    <s v="HA-14905"/>
    <s v="Helen Abelman"/>
    <s v="Consumer"/>
    <s v="United States"/>
    <s v="New York City"/>
    <s v="New York"/>
    <n v="10024"/>
    <x v="3"/>
    <s v="OFF-BI-10002867"/>
    <x v="1"/>
    <s v="Binders"/>
    <s v="GBC Recycled Regency Composition Covers"/>
    <n v="334.76799999999997"/>
    <n v="7"/>
    <n v="0.2"/>
    <n v="108.7996"/>
    <n v="307.69230769230768"/>
    <n v="267.81439999999998"/>
    <n v="8.3759999999999994"/>
  </r>
  <r>
    <n v="1415"/>
    <s v="CA-2017-115994"/>
    <s v="1/28/2017"/>
    <x v="480"/>
    <s v="1/31/2017"/>
    <s v="Second Class"/>
    <s v="BT-11305"/>
    <s v="Beth Thompson"/>
    <s v="Home Office"/>
    <s v="United States"/>
    <s v="Costa Mesa"/>
    <s v="California"/>
    <n v="92627"/>
    <x v="1"/>
    <s v="TEC-AC-10000580"/>
    <x v="2"/>
    <s v="Accessories"/>
    <s v="Logitech G13 Programmable Gameboard with LCD Display"/>
    <n v="239.97"/>
    <n v="3"/>
    <n v="0"/>
    <n v="26.396699999999999"/>
    <n v="909.09090909090912"/>
    <n v="239.97"/>
    <n v="14.45"/>
  </r>
  <r>
    <n v="1417"/>
    <s v="CA-2015-126697"/>
    <s v="9/21/2015"/>
    <x v="481"/>
    <s v="9/24/2015"/>
    <s v="First Class"/>
    <s v="SV-20815"/>
    <s v="Stuart Van"/>
    <s v="Corporate"/>
    <s v="United States"/>
    <s v="Houston"/>
    <s v="Texas"/>
    <n v="77041"/>
    <x v="2"/>
    <s v="TEC-PH-10002922"/>
    <x v="2"/>
    <s v="Phones"/>
    <s v="ShoreTel ShorePhone IP 230 VoIP phone"/>
    <n v="946.34400000000005"/>
    <n v="7"/>
    <n v="0.2"/>
    <n v="118.29300000000001"/>
    <n v="800"/>
    <n v="757.07520000000011"/>
    <n v="1.641"/>
  </r>
  <r>
    <n v="1420"/>
    <s v="CA-2015-124800"/>
    <s v="9/26/2015"/>
    <x v="120"/>
    <s v="9/30/2015"/>
    <s v="Standard Class"/>
    <s v="RW-19540"/>
    <s v="Rick Wilson"/>
    <s v="Corporate"/>
    <s v="United States"/>
    <s v="Mesa"/>
    <s v="Arizona"/>
    <n v="85204"/>
    <x v="1"/>
    <s v="OFF-PA-10000501"/>
    <x v="1"/>
    <s v="Paper"/>
    <s v="Petty Cash Envelope"/>
    <n v="86.272000000000006"/>
    <n v="4"/>
    <n v="0.2"/>
    <n v="31.273599999999998"/>
    <n v="275.86206896551727"/>
    <n v="69.017600000000002"/>
    <n v="73.98"/>
  </r>
  <r>
    <n v="1427"/>
    <s v="US-2015-164448"/>
    <s v="10/31/2015"/>
    <x v="89"/>
    <s v="11/4/2015"/>
    <s v="Second Class"/>
    <s v="DK-12835"/>
    <s v="Damala Kotsonis"/>
    <s v="Corporate"/>
    <s v="United States"/>
    <s v="Salinas"/>
    <s v="California"/>
    <n v="93905"/>
    <x v="1"/>
    <s v="OFF-BI-10002949"/>
    <x v="1"/>
    <s v="Binders"/>
    <s v="Prestige Round Ring Binders"/>
    <n v="9.7279999999999998"/>
    <n v="2"/>
    <n v="0.2"/>
    <n v="3.2831999999999999"/>
    <n v="296.2962962962963"/>
    <n v="7.7824"/>
    <n v="377.97"/>
  </r>
  <r>
    <n v="1431"/>
    <s v="CA-2017-122700"/>
    <s v="11/26/2017"/>
    <x v="200"/>
    <s v="11/30/2017"/>
    <s v="Standard Class"/>
    <s v="LT-17110"/>
    <s v="Liz Thompson"/>
    <s v="Consumer"/>
    <s v="United States"/>
    <s v="Columbus"/>
    <s v="Ohio"/>
    <n v="43229"/>
    <x v="3"/>
    <s v="TEC-PH-10003092"/>
    <x v="2"/>
    <s v="Phones"/>
    <s v="Motorola L804"/>
    <n v="220.75200000000001"/>
    <n v="8"/>
    <n v="0.4"/>
    <n v="-40.471200000000003"/>
    <n v="-545.45454545454538"/>
    <n v="132.4512"/>
    <n v="46.72"/>
  </r>
  <r>
    <n v="1432"/>
    <s v="CA-2014-120768"/>
    <s v="12/19/2014"/>
    <x v="174"/>
    <s v="12/21/2014"/>
    <s v="Second Class"/>
    <s v="IM-15070"/>
    <s v="Irene Maddox"/>
    <s v="Consumer"/>
    <s v="United States"/>
    <s v="Florence"/>
    <s v="Alabama"/>
    <n v="35630"/>
    <x v="0"/>
    <s v="OFF-BI-10001191"/>
    <x v="1"/>
    <s v="Binders"/>
    <s v="Canvas Sectional Post Binders"/>
    <n v="152.76"/>
    <n v="6"/>
    <n v="0"/>
    <n v="74.852400000000003"/>
    <n v="204.08163265306118"/>
    <n v="152.76"/>
    <n v="257.64"/>
  </r>
  <r>
    <n v="1435"/>
    <s v="US-2016-153129"/>
    <s v="12/26/2016"/>
    <x v="482"/>
    <s v="12/30/2016"/>
    <s v="Standard Class"/>
    <s v="FP-14320"/>
    <s v="Frank Preis"/>
    <s v="Consumer"/>
    <s v="United States"/>
    <s v="Seattle"/>
    <s v="Washington"/>
    <n v="98105"/>
    <x v="1"/>
    <s v="OFF-PA-10003673"/>
    <x v="1"/>
    <s v="Paper"/>
    <s v="Strathmore Photo Mount Cards"/>
    <n v="33.9"/>
    <n v="5"/>
    <n v="0"/>
    <n v="15.593999999999999"/>
    <n v="217.39130434782606"/>
    <n v="33.9"/>
    <n v="700.05600000000004"/>
  </r>
  <r>
    <n v="1436"/>
    <s v="CA-2017-106852"/>
    <s v="6/20/2017"/>
    <x v="308"/>
    <s v="6/27/2017"/>
    <s v="Standard Class"/>
    <s v="ST-20530"/>
    <s v="Shui Tom"/>
    <s v="Consumer"/>
    <s v="United States"/>
    <s v="Parma"/>
    <s v="Ohio"/>
    <n v="44134"/>
    <x v="3"/>
    <s v="OFF-PA-10001639"/>
    <x v="1"/>
    <s v="Paper"/>
    <s v="Xerox 203"/>
    <n v="31.103999999999999"/>
    <n v="6"/>
    <n v="0.2"/>
    <n v="10.8864"/>
    <n v="285.71428571428572"/>
    <n v="24.883200000000002"/>
    <n v="8.2260000000000009"/>
  </r>
  <r>
    <n v="1438"/>
    <s v="CA-2015-139731"/>
    <s v="10/15/2015"/>
    <x v="52"/>
    <s v="10/15/2015"/>
    <s v="Same Day"/>
    <s v="JE-15745"/>
    <s v="Joel Eaton"/>
    <s v="Consumer"/>
    <s v="United States"/>
    <s v="Amarillo"/>
    <s v="Texas"/>
    <n v="79109"/>
    <x v="2"/>
    <s v="TEC-AC-10004975"/>
    <x v="2"/>
    <s v="Accessories"/>
    <s v="Plantronics Audio 995 Wireless Stereo Headset"/>
    <n v="263.88"/>
    <n v="3"/>
    <n v="0.2"/>
    <n v="42.880499999999998"/>
    <n v="615.38461538461547"/>
    <n v="211.10400000000001"/>
    <n v="423.28"/>
  </r>
  <r>
    <n v="1440"/>
    <s v="CA-2017-122735"/>
    <s v="4/12/2017"/>
    <x v="483"/>
    <s v="4/15/2017"/>
    <s v="Second Class"/>
    <s v="BD-11320"/>
    <s v="Bill Donatelli"/>
    <s v="Consumer"/>
    <s v="United States"/>
    <s v="Providence"/>
    <s v="Rhode Island"/>
    <n v="2908"/>
    <x v="3"/>
    <s v="OFF-BI-10004364"/>
    <x v="1"/>
    <s v="Binders"/>
    <s v="Storex Dura Pro Binders"/>
    <n v="29.7"/>
    <n v="5"/>
    <n v="0"/>
    <n v="13.365"/>
    <n v="222.22222222222223"/>
    <n v="29.7"/>
    <n v="5.56"/>
  </r>
  <r>
    <n v="1442"/>
    <s v="CA-2017-128160"/>
    <s v="12/19/2017"/>
    <x v="484"/>
    <s v="12/24/2017"/>
    <s v="Second Class"/>
    <s v="MM-17920"/>
    <s v="Michael Moore"/>
    <s v="Consumer"/>
    <s v="United States"/>
    <s v="San Francisco"/>
    <s v="California"/>
    <n v="94110"/>
    <x v="1"/>
    <s v="OFF-BI-10001510"/>
    <x v="1"/>
    <s v="Binders"/>
    <s v="Deluxe Heavy-Duty Vinyl Round Ring Binder"/>
    <n v="36.671999999999997"/>
    <n v="2"/>
    <n v="0.2"/>
    <n v="11.46"/>
    <n v="319.99999999999994"/>
    <n v="29.337599999999998"/>
    <n v="76.92"/>
  </r>
  <r>
    <n v="1443"/>
    <s v="CA-2017-117695"/>
    <s v="8/5/2017"/>
    <x v="485"/>
    <s v="8/8/2017"/>
    <s v="First Class"/>
    <s v="PW-19030"/>
    <s v="Pauline Webber"/>
    <s v="Corporate"/>
    <s v="United States"/>
    <s v="Richmond"/>
    <s v="Kentucky"/>
    <n v="40475"/>
    <x v="0"/>
    <s v="OFF-PA-10002713"/>
    <x v="1"/>
    <s v="Paper"/>
    <s v="Adams Phone Message Book, 200 Message Capacity, 8 1/16 x 11"/>
    <n v="13.76"/>
    <n v="2"/>
    <n v="0"/>
    <n v="6.3296000000000001"/>
    <n v="217.39130434782606"/>
    <n v="13.76"/>
    <n v="0.99"/>
  </r>
  <r>
    <n v="1444"/>
    <s v="CA-2015-166135"/>
    <s v="10/1/2015"/>
    <x v="486"/>
    <s v="10/6/2015"/>
    <s v="Standard Class"/>
    <s v="SC-20440"/>
    <s v="Shaun Chance"/>
    <s v="Corporate"/>
    <s v="United States"/>
    <s v="Aurora"/>
    <s v="Colorado"/>
    <n v="80013"/>
    <x v="1"/>
    <s v="OFF-ST-10002974"/>
    <x v="1"/>
    <s v="Storage"/>
    <s v="Trav-L-File Heavy-Duty Shuttle II, Black"/>
    <n v="139.42400000000001"/>
    <n v="4"/>
    <n v="0.2"/>
    <n v="17.428000000000001"/>
    <n v="800"/>
    <n v="111.53920000000001"/>
    <n v="34.384"/>
  </r>
  <r>
    <n v="1445"/>
    <s v="CA-2016-133725"/>
    <s v="5/23/2016"/>
    <x v="454"/>
    <s v="5/28/2016"/>
    <s v="Standard Class"/>
    <s v="KL-16645"/>
    <s v="Ken Lonsdale"/>
    <s v="Consumer"/>
    <s v="United States"/>
    <s v="Chicago"/>
    <s v="Illinois"/>
    <n v="60623"/>
    <x v="2"/>
    <s v="TEC-PH-10004165"/>
    <x v="2"/>
    <s v="Phones"/>
    <s v="Mitel MiVoice 5330e IP Phone"/>
    <n v="1979.9280000000001"/>
    <n v="9"/>
    <n v="0.2"/>
    <n v="148.49459999999999"/>
    <n v="1333.3333333333335"/>
    <n v="1583.9424000000001"/>
    <n v="54.5"/>
  </r>
  <r>
    <n v="1446"/>
    <s v="CA-2017-102337"/>
    <s v="6/13/2017"/>
    <x v="487"/>
    <s v="6/16/2017"/>
    <s v="First Class"/>
    <s v="SD-20485"/>
    <s v="Shirley Daniels"/>
    <s v="Home Office"/>
    <s v="United States"/>
    <s v="Chicago"/>
    <s v="Illinois"/>
    <n v="60653"/>
    <x v="2"/>
    <s v="OFF-ST-10004804"/>
    <x v="1"/>
    <s v="Storage"/>
    <s v="Belkin 19&quot; Vented Equipment Shelf, Black"/>
    <n v="164.73599999999999"/>
    <n v="4"/>
    <n v="0.2"/>
    <n v="-39.1248"/>
    <n v="-421.05263157894734"/>
    <n v="131.78880000000001"/>
    <n v="49.44"/>
  </r>
  <r>
    <n v="1449"/>
    <s v="US-2014-112564"/>
    <s v="4/23/2014"/>
    <x v="488"/>
    <s v="4/24/2014"/>
    <s v="First Class"/>
    <s v="TS-21160"/>
    <s v="Theresa Swint"/>
    <s v="Corporate"/>
    <s v="United States"/>
    <s v="Philadelphia"/>
    <s v="Pennsylvania"/>
    <n v="19134"/>
    <x v="3"/>
    <s v="OFF-BI-10004876"/>
    <x v="1"/>
    <s v="Binders"/>
    <s v="Wilson Jones Suede Grain Vinyl Binders"/>
    <n v="2.5019999999999998"/>
    <n v="3"/>
    <n v="0.7"/>
    <n v="-1.7514000000000001"/>
    <n v="-142.85714285714283"/>
    <n v="0.75060000000000004"/>
    <n v="154.44"/>
  </r>
  <r>
    <n v="1450"/>
    <s v="CA-2015-145821"/>
    <s v="5/1/2015"/>
    <x v="489"/>
    <s v="5/7/2015"/>
    <s v="Standard Class"/>
    <s v="JB-15400"/>
    <s v="Jennifer Braxton"/>
    <s v="Corporate"/>
    <s v="United States"/>
    <s v="Los Angeles"/>
    <s v="California"/>
    <n v="90008"/>
    <x v="1"/>
    <s v="TEC-PH-10004348"/>
    <x v="2"/>
    <s v="Phones"/>
    <s v="OtterBox Defender Series Case - iPhone 5c"/>
    <n v="88.751999999999995"/>
    <n v="3"/>
    <n v="0.2"/>
    <n v="11.093999999999999"/>
    <n v="800"/>
    <n v="71.001599999999996"/>
    <n v="195.46600000000001"/>
  </r>
  <r>
    <n v="1451"/>
    <s v="US-2015-160150"/>
    <s v="7/19/2015"/>
    <x v="490"/>
    <s v="7/20/2015"/>
    <s v="First Class"/>
    <s v="TS-21085"/>
    <s v="Thais Sissman"/>
    <s v="Consumer"/>
    <s v="United States"/>
    <s v="Phoenix"/>
    <s v="Arizona"/>
    <n v="85023"/>
    <x v="1"/>
    <s v="OFF-BI-10004352"/>
    <x v="1"/>
    <s v="Binders"/>
    <s v="Wilson Jones DublLock D-Ring Binders"/>
    <n v="2.0249999999999999"/>
    <n v="1"/>
    <n v="0.7"/>
    <n v="-1.35"/>
    <n v="-149.99999999999997"/>
    <n v="0.60750000000000004"/>
    <n v="59.2"/>
  </r>
  <r>
    <n v="1452"/>
    <s v="CA-2016-133711"/>
    <s v="11/26/2016"/>
    <x v="491"/>
    <s v="11/29/2016"/>
    <s v="First Class"/>
    <s v="MC-17425"/>
    <s v="Mark Cousins"/>
    <s v="Corporate"/>
    <s v="United States"/>
    <s v="Mobile"/>
    <s v="Alabama"/>
    <n v="36608"/>
    <x v="0"/>
    <s v="OFF-PA-10001685"/>
    <x v="1"/>
    <s v="Paper"/>
    <s v="Easy-staple paper"/>
    <n v="70.98"/>
    <n v="7"/>
    <n v="0"/>
    <n v="34.780200000000001"/>
    <n v="204.08163265306123"/>
    <n v="70.98"/>
    <n v="257.98"/>
  </r>
  <r>
    <n v="1456"/>
    <s v="CA-2017-148474"/>
    <s v="6/12/2017"/>
    <x v="492"/>
    <s v="6/19/2017"/>
    <s v="Standard Class"/>
    <s v="ME-17320"/>
    <s v="Maria Etezadi"/>
    <s v="Home Office"/>
    <s v="United States"/>
    <s v="Columbus"/>
    <s v="Georgia"/>
    <n v="31907"/>
    <x v="0"/>
    <s v="OFF-BI-10000977"/>
    <x v="1"/>
    <s v="Binders"/>
    <s v="Ibico Plastic Spiral Binding Combs"/>
    <n v="91.2"/>
    <n v="3"/>
    <n v="0"/>
    <n v="41.951999999999998"/>
    <n v="217.39130434782612"/>
    <n v="91.2"/>
    <n v="23.975999999999999"/>
  </r>
  <r>
    <n v="1458"/>
    <s v="CA-2015-111297"/>
    <s v="8/17/2015"/>
    <x v="493"/>
    <s v="8/21/2015"/>
    <s v="Standard Class"/>
    <s v="SC-20440"/>
    <s v="Shaun Chance"/>
    <s v="Corporate"/>
    <s v="United States"/>
    <s v="New Bedford"/>
    <s v="Massachusetts"/>
    <n v="2740"/>
    <x v="3"/>
    <s v="OFF-BI-10002412"/>
    <x v="1"/>
    <s v="Binders"/>
    <s v="Wilson Jones Snap Scratch Pad Binder Tool for Ring Binders"/>
    <n v="52.2"/>
    <n v="9"/>
    <n v="0"/>
    <n v="23.49"/>
    <n v="222.22222222222223"/>
    <n v="52.2"/>
    <n v="58.36"/>
  </r>
  <r>
    <n v="1459"/>
    <s v="CA-2016-123722"/>
    <s v="9/25/2016"/>
    <x v="477"/>
    <s v="10/1/2016"/>
    <s v="Standard Class"/>
    <s v="NH-18610"/>
    <s v="Nicole Hansen"/>
    <s v="Corporate"/>
    <s v="United States"/>
    <s v="Irving"/>
    <s v="Texas"/>
    <n v="75061"/>
    <x v="2"/>
    <s v="OFF-LA-10001569"/>
    <x v="1"/>
    <s v="Labels"/>
    <s v="Avery 499"/>
    <n v="15.936"/>
    <n v="4"/>
    <n v="0.2"/>
    <n v="5.1791999999999998"/>
    <n v="307.69230769230774"/>
    <n v="12.748800000000001"/>
    <n v="1075.088"/>
  </r>
  <r>
    <n v="1460"/>
    <s v="CA-2014-155271"/>
    <s v="5/4/2014"/>
    <x v="417"/>
    <s v="5/4/2014"/>
    <s v="Same Day"/>
    <s v="AA-10480"/>
    <s v="Andrew Allen"/>
    <s v="Consumer"/>
    <s v="United States"/>
    <s v="Middletown"/>
    <s v="Connecticut"/>
    <n v="6457"/>
    <x v="3"/>
    <s v="FUR-FU-10001473"/>
    <x v="0"/>
    <s v="Furnishings"/>
    <s v="DAX Wood Document Frame"/>
    <n v="27.46"/>
    <n v="2"/>
    <n v="0"/>
    <n v="9.8856000000000002"/>
    <n v="277.77777777777777"/>
    <n v="27.46"/>
    <n v="783.96"/>
  </r>
  <r>
    <n v="1461"/>
    <s v="CA-2015-119907"/>
    <s v="12/1/2015"/>
    <x v="494"/>
    <s v="12/8/2015"/>
    <s v="Standard Class"/>
    <s v="LC-17140"/>
    <s v="Logan Currie"/>
    <s v="Consumer"/>
    <s v="United States"/>
    <s v="Seattle"/>
    <s v="Washington"/>
    <n v="98103"/>
    <x v="1"/>
    <s v="OFF-BI-10001765"/>
    <x v="1"/>
    <s v="Binders"/>
    <s v="Wilson Jones Heavy-Duty Casebound Ring Binders with Metal Hinges"/>
    <n v="55.423999999999999"/>
    <n v="2"/>
    <n v="0.2"/>
    <n v="19.398399999999999"/>
    <n v="285.71428571428572"/>
    <n v="44.339200000000005"/>
    <n v="41.37"/>
  </r>
  <r>
    <n v="1462"/>
    <s v="US-2016-128902"/>
    <s v="3/11/2016"/>
    <x v="21"/>
    <s v="3/15/2016"/>
    <s v="Standard Class"/>
    <s v="MB-18085"/>
    <s v="Mick Brown"/>
    <s v="Consumer"/>
    <s v="United States"/>
    <s v="Vineland"/>
    <s v="New Jersey"/>
    <n v="8360"/>
    <x v="3"/>
    <s v="FUR-TA-10001095"/>
    <x v="0"/>
    <s v="Tables"/>
    <s v="Chromcraft Round Conference Tables"/>
    <n v="244.006"/>
    <n v="2"/>
    <n v="0.3"/>
    <n v="-31.372199999999999"/>
    <n v="-777.77777777777771"/>
    <n v="170.80419999999998"/>
    <n v="47.515999999999998"/>
  </r>
  <r>
    <n v="1463"/>
    <s v="CA-2016-152289"/>
    <s v="8/26/2016"/>
    <x v="370"/>
    <s v="8/28/2016"/>
    <s v="First Class"/>
    <s v="LC-16930"/>
    <s v="Linda Cazamias"/>
    <s v="Corporate"/>
    <s v="United States"/>
    <s v="Pasadena"/>
    <s v="Texas"/>
    <n v="77506"/>
    <x v="2"/>
    <s v="TEC-AC-10004571"/>
    <x v="2"/>
    <s v="Accessories"/>
    <s v="Logitech G700s Rechargeable Gaming Mouse"/>
    <n v="159.98400000000001"/>
    <n v="2"/>
    <n v="0.2"/>
    <n v="43.995600000000003"/>
    <n v="363.63636363636363"/>
    <n v="127.98720000000002"/>
    <n v="179.82"/>
  </r>
  <r>
    <n v="1465"/>
    <s v="US-2016-104794"/>
    <s v="12/16/2016"/>
    <x v="186"/>
    <s v="12/19/2016"/>
    <s v="First Class"/>
    <s v="KD-16495"/>
    <s v="Keith Dawkins"/>
    <s v="Corporate"/>
    <s v="United States"/>
    <s v="New York City"/>
    <s v="New York"/>
    <n v="10009"/>
    <x v="3"/>
    <s v="OFF-FA-10001754"/>
    <x v="1"/>
    <s v="Fasteners"/>
    <s v="Stockwell Gold Paper Clips"/>
    <n v="3.68"/>
    <n v="2"/>
    <n v="0"/>
    <n v="1.8031999999999999"/>
    <n v="204.08163265306123"/>
    <n v="3.68"/>
    <n v="6.72"/>
  </r>
  <r>
    <n v="1466"/>
    <s v="CA-2014-151708"/>
    <s v="8/8/2014"/>
    <x v="233"/>
    <s v="8/14/2014"/>
    <s v="Standard Class"/>
    <s v="MB-17305"/>
    <s v="Maria Bertelson"/>
    <s v="Consumer"/>
    <s v="United States"/>
    <s v="Glendale"/>
    <s v="Arizona"/>
    <n v="85301"/>
    <x v="1"/>
    <s v="FUR-FU-10001602"/>
    <x v="0"/>
    <s v="Furnishings"/>
    <s v="Eldon Delta Triangular Chair Mat, 52&quot; x 58&quot;, Clear"/>
    <n v="121.376"/>
    <n v="4"/>
    <n v="0.2"/>
    <n v="-3.0344000000000002"/>
    <n v="-4000"/>
    <n v="97.100800000000007"/>
    <n v="8.9280000000000008"/>
  </r>
  <r>
    <n v="1468"/>
    <s v="CA-2015-100769"/>
    <s v="5/16/2015"/>
    <x v="495"/>
    <s v="5/16/2015"/>
    <s v="Same Day"/>
    <s v="TH-21550"/>
    <s v="Tracy Hopkins"/>
    <s v="Home Office"/>
    <s v="United States"/>
    <s v="Jacksonville"/>
    <s v="Florida"/>
    <n v="32216"/>
    <x v="0"/>
    <s v="TEC-AC-10002402"/>
    <x v="2"/>
    <s v="Accessories"/>
    <s v="Razer Kraken PRO Over Ear PC and Music Headset"/>
    <n v="255.96799999999999"/>
    <n v="4"/>
    <n v="0.2"/>
    <n v="31.995999999999999"/>
    <n v="800"/>
    <n v="204.77440000000001"/>
    <n v="108.336"/>
  </r>
  <r>
    <n v="1469"/>
    <s v="CA-2017-139199"/>
    <s v="12/9/2017"/>
    <x v="34"/>
    <s v="12/13/2017"/>
    <s v="Standard Class"/>
    <s v="DK-12835"/>
    <s v="Damala Kotsonis"/>
    <s v="Corporate"/>
    <s v="United States"/>
    <s v="Detroit"/>
    <s v="Michigan"/>
    <n v="48234"/>
    <x v="2"/>
    <s v="FUR-CH-10000847"/>
    <x v="0"/>
    <s v="Chairs"/>
    <s v="Global Executive Mid-Back Manager's Chair"/>
    <n v="872.94"/>
    <n v="3"/>
    <n v="0"/>
    <n v="226.96440000000001"/>
    <n v="384.61538461538464"/>
    <n v="872.94"/>
    <n v="15.47"/>
  </r>
  <r>
    <n v="1472"/>
    <s v="US-2015-161466"/>
    <s v="9/24/2015"/>
    <x v="496"/>
    <s v="9/27/2015"/>
    <s v="Second Class"/>
    <s v="ON-18715"/>
    <s v="Odella Nelson"/>
    <s v="Corporate"/>
    <s v="United States"/>
    <s v="Philadelphia"/>
    <s v="Pennsylvania"/>
    <n v="19120"/>
    <x v="3"/>
    <s v="OFF-AR-10000634"/>
    <x v="1"/>
    <s v="Art"/>
    <s v="Newell 320"/>
    <n v="6.8479999999999999"/>
    <n v="2"/>
    <n v="0.2"/>
    <n v="0.59919999999999995"/>
    <n v="1142.8571428571429"/>
    <n v="5.4784000000000006"/>
    <n v="695.7"/>
  </r>
  <r>
    <n v="1473"/>
    <s v="CA-2017-164959"/>
    <s v="7/11/2017"/>
    <x v="497"/>
    <s v="7/15/2017"/>
    <s v="Standard Class"/>
    <s v="KN-16390"/>
    <s v="Katherine Nockton"/>
    <s v="Corporate"/>
    <s v="United States"/>
    <s v="Los Angeles"/>
    <s v="California"/>
    <n v="90004"/>
    <x v="1"/>
    <s v="OFF-LA-10004272"/>
    <x v="1"/>
    <s v="Labels"/>
    <s v="Avery 482"/>
    <n v="8.67"/>
    <n v="3"/>
    <n v="0"/>
    <n v="4.0749000000000004"/>
    <n v="212.7659574468085"/>
    <n v="8.67"/>
    <n v="1139.92"/>
  </r>
  <r>
    <n v="1474"/>
    <s v="US-2015-105676"/>
    <s v="12/1/2015"/>
    <x v="494"/>
    <s v="12/2/2015"/>
    <s v="Same Day"/>
    <s v="NM-18520"/>
    <s v="Neoma Murray"/>
    <s v="Consumer"/>
    <s v="United States"/>
    <s v="Houston"/>
    <s v="Texas"/>
    <n v="77036"/>
    <x v="2"/>
    <s v="FUR-FU-10004270"/>
    <x v="0"/>
    <s v="Furnishings"/>
    <s v="Eldon Image Series Desk Accessories, Burgundy"/>
    <n v="6.6879999999999997"/>
    <n v="4"/>
    <n v="0.6"/>
    <n v="-4.0128000000000004"/>
    <n v="-166.66666666666666"/>
    <n v="2.6752000000000002"/>
    <n v="143.72800000000001"/>
  </r>
  <r>
    <n v="1475"/>
    <s v="CA-2016-113138"/>
    <s v="11/19/2016"/>
    <x v="258"/>
    <s v="11/25/2016"/>
    <s v="Standard Class"/>
    <s v="NP-18685"/>
    <s v="Nora Pelletier"/>
    <s v="Home Office"/>
    <s v="United States"/>
    <s v="Niagara Falls"/>
    <s v="New York"/>
    <n v="14304"/>
    <x v="3"/>
    <s v="OFF-AR-10003770"/>
    <x v="1"/>
    <s v="Art"/>
    <s v="Newell 340"/>
    <n v="17.28"/>
    <n v="6"/>
    <n v="0"/>
    <n v="5.0111999999999997"/>
    <n v="344.82758620689663"/>
    <n v="17.28"/>
    <n v="845.48800000000006"/>
  </r>
  <r>
    <n v="1477"/>
    <s v="US-2017-104955"/>
    <s v="3/19/2017"/>
    <x v="498"/>
    <s v="3/24/2017"/>
    <s v="Standard Class"/>
    <s v="CG-12040"/>
    <s v="Catherine Glotzbach"/>
    <s v="Home Office"/>
    <s v="United States"/>
    <s v="New York City"/>
    <s v="New York"/>
    <n v="10024"/>
    <x v="3"/>
    <s v="OFF-LA-10003121"/>
    <x v="1"/>
    <s v="Labels"/>
    <s v="Avery 506"/>
    <n v="28.91"/>
    <n v="7"/>
    <n v="0"/>
    <n v="13.2986"/>
    <n v="217.39130434782606"/>
    <n v="28.91"/>
    <n v="762.59400000000005"/>
  </r>
  <r>
    <n v="1478"/>
    <s v="CA-2016-121958"/>
    <s v="11/13/2016"/>
    <x v="373"/>
    <s v="11/17/2016"/>
    <s v="Standard Class"/>
    <s v="CS-12505"/>
    <s v="Cindy Stewart"/>
    <s v="Consumer"/>
    <s v="United States"/>
    <s v="Thomasville"/>
    <s v="North Carolina"/>
    <n v="27360"/>
    <x v="0"/>
    <s v="OFF-SU-10000381"/>
    <x v="1"/>
    <s v="Supplies"/>
    <s v="Acme Forged Steel Scissors with Black Enamel Handles"/>
    <n v="52.136000000000003"/>
    <n v="7"/>
    <n v="0.2"/>
    <n v="5.8653000000000004"/>
    <n v="888.88888888888891"/>
    <n v="41.708800000000004"/>
    <n v="7.4340000000000002"/>
  </r>
  <r>
    <n v="1479"/>
    <s v="CA-2017-121468"/>
    <s v="11/19/2017"/>
    <x v="123"/>
    <s v="11/20/2017"/>
    <s v="First Class"/>
    <s v="KD-16345"/>
    <s v="Katherine Ducich"/>
    <s v="Consumer"/>
    <s v="United States"/>
    <s v="Westminster"/>
    <s v="California"/>
    <n v="92683"/>
    <x v="1"/>
    <s v="TEC-PH-10000376"/>
    <x v="2"/>
    <s v="Phones"/>
    <s v="Square Credit Card Reader"/>
    <n v="31.968"/>
    <n v="4"/>
    <n v="0.2"/>
    <n v="2.3976000000000002"/>
    <n v="1333.3333333333333"/>
    <n v="25.574400000000001"/>
    <n v="28.16"/>
  </r>
  <r>
    <n v="1480"/>
    <s v="US-2016-108455"/>
    <s v="12/2/2016"/>
    <x v="499"/>
    <s v="12/8/2016"/>
    <s v="Standard Class"/>
    <s v="MK-18160"/>
    <s v="Mike Kennedy"/>
    <s v="Consumer"/>
    <s v="United States"/>
    <s v="San Francisco"/>
    <s v="California"/>
    <n v="94122"/>
    <x v="1"/>
    <s v="OFF-PA-10002262"/>
    <x v="1"/>
    <s v="Paper"/>
    <s v="Xerox 192"/>
    <n v="25.92"/>
    <n v="4"/>
    <n v="0"/>
    <n v="12.441599999999999"/>
    <n v="208.33333333333334"/>
    <n v="25.92"/>
    <n v="40.29"/>
  </r>
  <r>
    <n v="1483"/>
    <s v="CA-2017-101210"/>
    <s v="8/25/2017"/>
    <x v="326"/>
    <s v="8/28/2017"/>
    <s v="Second Class"/>
    <s v="DW-13540"/>
    <s v="Don Weiss"/>
    <s v="Consumer"/>
    <s v="United States"/>
    <s v="Jackson"/>
    <s v="Tennessee"/>
    <n v="38301"/>
    <x v="0"/>
    <s v="OFF-AR-10003560"/>
    <x v="1"/>
    <s v="Art"/>
    <s v="Zebra Zazzle Fluorescent Highlighters"/>
    <n v="9.7279999999999998"/>
    <n v="2"/>
    <n v="0.2"/>
    <n v="1.7023999999999999"/>
    <n v="571.42857142857144"/>
    <n v="7.7824"/>
    <n v="1603.136"/>
  </r>
  <r>
    <n v="1485"/>
    <s v="US-2016-108098"/>
    <s v="10/14/2016"/>
    <x v="500"/>
    <s v="10/18/2016"/>
    <s v="Standard Class"/>
    <s v="CP-12340"/>
    <s v="Christine Phan"/>
    <s v="Corporate"/>
    <s v="United States"/>
    <s v="Seattle"/>
    <s v="Washington"/>
    <n v="98115"/>
    <x v="1"/>
    <s v="TEC-AC-10000865"/>
    <x v="2"/>
    <s v="Accessories"/>
    <s v="WD My Passport Ultra 500GB Portable External Hard Drive"/>
    <n v="177"/>
    <n v="3"/>
    <n v="0"/>
    <n v="30.09"/>
    <n v="588.23529411764707"/>
    <n v="177"/>
    <n v="67.8"/>
  </r>
  <r>
    <n v="1486"/>
    <s v="CA-2014-119032"/>
    <s v="11/27/2014"/>
    <x v="501"/>
    <s v="12/3/2014"/>
    <s v="Standard Class"/>
    <s v="MS-17770"/>
    <s v="Maxwell Schwartz"/>
    <s v="Consumer"/>
    <s v="United States"/>
    <s v="New York City"/>
    <s v="New York"/>
    <n v="10035"/>
    <x v="3"/>
    <s v="OFF-FA-10003021"/>
    <x v="1"/>
    <s v="Fasteners"/>
    <s v="Staples"/>
    <n v="3.76"/>
    <n v="2"/>
    <n v="0"/>
    <n v="1.3160000000000001"/>
    <n v="285.71428571428567"/>
    <n v="3.76"/>
    <n v="31.44"/>
  </r>
  <r>
    <n v="1487"/>
    <s v="CA-2015-140410"/>
    <s v="11/3/2015"/>
    <x v="502"/>
    <s v="11/7/2015"/>
    <s v="Standard Class"/>
    <s v="CM-12655"/>
    <s v="Corinna Mitchell"/>
    <s v="Home Office"/>
    <s v="United States"/>
    <s v="Los Angeles"/>
    <s v="California"/>
    <n v="90008"/>
    <x v="1"/>
    <s v="TEC-PH-10003580"/>
    <x v="2"/>
    <s v="Phones"/>
    <s v="Cisco IP Phone 7961G-GE VoIP phone"/>
    <n v="1212.848"/>
    <n v="7"/>
    <n v="0.2"/>
    <n v="106.1242"/>
    <n v="1142.8571428571429"/>
    <n v="970.27840000000003"/>
    <n v="17.088000000000001"/>
  </r>
  <r>
    <n v="1490"/>
    <s v="CA-2014-136280"/>
    <s v="11/29/2014"/>
    <x v="503"/>
    <s v="12/6/2014"/>
    <s v="Standard Class"/>
    <s v="Co-12640"/>
    <s v="Corey-Lock"/>
    <s v="Consumer"/>
    <s v="United States"/>
    <s v="Philadelphia"/>
    <s v="Pennsylvania"/>
    <n v="19143"/>
    <x v="3"/>
    <s v="OFF-LA-10000452"/>
    <x v="1"/>
    <s v="Labels"/>
    <s v="Avery 488"/>
    <n v="5.04"/>
    <n v="2"/>
    <n v="0.2"/>
    <n v="1.764"/>
    <n v="285.71428571428572"/>
    <n v="4.032"/>
    <n v="4.26"/>
  </r>
  <r>
    <n v="1491"/>
    <s v="CA-2017-151911"/>
    <s v="4/30/2017"/>
    <x v="504"/>
    <s v="5/5/2017"/>
    <s v="Second Class"/>
    <s v="DL-13495"/>
    <s v="Dionis Lloyd"/>
    <s v="Corporate"/>
    <s v="United States"/>
    <s v="New York City"/>
    <s v="New York"/>
    <n v="10024"/>
    <x v="3"/>
    <s v="OFF-EN-10002986"/>
    <x v="1"/>
    <s v="Envelopes"/>
    <s v="#10-4 1/8&quot; x 9 1/2&quot; Premium Diagonal Seam Envelopes"/>
    <n v="62.96"/>
    <n v="4"/>
    <n v="0"/>
    <n v="28.332000000000001"/>
    <n v="222.22222222222223"/>
    <n v="62.96"/>
    <n v="6.03"/>
  </r>
  <r>
    <n v="1492"/>
    <s v="CA-2017-166436"/>
    <s v="11/24/2017"/>
    <x v="221"/>
    <s v="11/28/2017"/>
    <s v="Standard Class"/>
    <s v="TS-21370"/>
    <s v="Todd Sumrall"/>
    <s v="Corporate"/>
    <s v="United States"/>
    <s v="New York City"/>
    <s v="New York"/>
    <n v="10035"/>
    <x v="3"/>
    <s v="OFF-PA-10001838"/>
    <x v="1"/>
    <s v="Paper"/>
    <s v="Adams Telephone Message Book W/Dividers/Space For Phone Numbers, 5 1/4&quot;X8 1/2&quot;, 300/Messages"/>
    <n v="5.88"/>
    <n v="1"/>
    <n v="0"/>
    <n v="2.8812000000000002"/>
    <n v="204.08163265306118"/>
    <n v="5.88"/>
    <n v="52.34"/>
  </r>
  <r>
    <n v="1494"/>
    <s v="CA-2017-139661"/>
    <s v="10/30/2017"/>
    <x v="505"/>
    <s v="11/3/2017"/>
    <s v="Standard Class"/>
    <s v="JW-15220"/>
    <s v="Jane Waco"/>
    <s v="Corporate"/>
    <s v="United States"/>
    <s v="Vancouver"/>
    <s v="Washington"/>
    <n v="98661"/>
    <x v="1"/>
    <s v="FUR-FU-10002885"/>
    <x v="0"/>
    <s v="Furnishings"/>
    <s v="Magna Visual Magnetic Picture Hangers"/>
    <n v="9.64"/>
    <n v="2"/>
    <n v="0"/>
    <n v="3.6631999999999998"/>
    <n v="263.15789473684214"/>
    <n v="9.64"/>
    <n v="8.85"/>
  </r>
  <r>
    <n v="1495"/>
    <s v="CA-2014-123925"/>
    <s v="12/17/2014"/>
    <x v="506"/>
    <s v="12/19/2014"/>
    <s v="Second Class"/>
    <s v="RF-19840"/>
    <s v="Roy Französisch"/>
    <s v="Consumer"/>
    <s v="United States"/>
    <s v="Columbus"/>
    <s v="Georgia"/>
    <n v="31907"/>
    <x v="0"/>
    <s v="OFF-AR-10002952"/>
    <x v="1"/>
    <s v="Art"/>
    <s v="Stanley Contemporary Battery Pencil Sharpeners"/>
    <n v="40.049999999999997"/>
    <n v="3"/>
    <n v="0"/>
    <n v="11.214"/>
    <n v="357.14285714285711"/>
    <n v="40.049999999999997"/>
    <n v="17.456"/>
  </r>
  <r>
    <n v="1496"/>
    <s v="CA-2017-152485"/>
    <s v="9/4/2017"/>
    <x v="507"/>
    <s v="9/8/2017"/>
    <s v="Standard Class"/>
    <s v="JD-15790"/>
    <s v="John Dryer"/>
    <s v="Consumer"/>
    <s v="United States"/>
    <s v="Coppell"/>
    <s v="Texas"/>
    <n v="75019"/>
    <x v="2"/>
    <s v="OFF-AR-10003759"/>
    <x v="1"/>
    <s v="Art"/>
    <s v="Crayola Anti Dust Chalk, 12/Pack"/>
    <n v="10.192"/>
    <n v="7"/>
    <n v="0.2"/>
    <n v="3.1850000000000001"/>
    <n v="320"/>
    <n v="8.1536000000000008"/>
    <n v="6.63"/>
  </r>
  <r>
    <n v="1499"/>
    <s v="CA-2016-141586"/>
    <s v="10/17/2016"/>
    <x v="508"/>
    <s v="10/20/2016"/>
    <s v="First Class"/>
    <s v="NK-18490"/>
    <s v="Neil Knudson"/>
    <s v="Home Office"/>
    <s v="United States"/>
    <s v="San Francisco"/>
    <s v="California"/>
    <n v="94122"/>
    <x v="1"/>
    <s v="OFF-BI-10003981"/>
    <x v="1"/>
    <s v="Binders"/>
    <s v="Avery Durable Plastic 1&quot; Binders"/>
    <n v="18.16"/>
    <n v="5"/>
    <n v="0.2"/>
    <n v="6.5830000000000002"/>
    <n v="275.86206896551721"/>
    <n v="14.528"/>
    <n v="51.96"/>
  </r>
  <r>
    <n v="1500"/>
    <s v="CA-2017-130386"/>
    <s v="11/12/2017"/>
    <x v="105"/>
    <s v="11/18/2017"/>
    <s v="Standard Class"/>
    <s v="NG-18430"/>
    <s v="Nathan Gelder"/>
    <s v="Consumer"/>
    <s v="United States"/>
    <s v="Austin"/>
    <s v="Texas"/>
    <n v="78745"/>
    <x v="2"/>
    <s v="OFF-PA-10002749"/>
    <x v="1"/>
    <s v="Paper"/>
    <s v="Wirebound Message Books, 5-1/2 x 4 Forms, 2 or 4 Forms per Page"/>
    <n v="16.056000000000001"/>
    <n v="3"/>
    <n v="0.2"/>
    <n v="5.8202999999999996"/>
    <n v="275.86206896551727"/>
    <n v="12.844800000000001"/>
    <n v="49.65"/>
  </r>
  <r>
    <n v="1503"/>
    <s v="CA-2016-100468"/>
    <s v="11/24/2016"/>
    <x v="390"/>
    <s v="12/1/2016"/>
    <s v="Standard Class"/>
    <s v="AT-10435"/>
    <s v="Alyssa Tate"/>
    <s v="Home Office"/>
    <s v="United States"/>
    <s v="Los Angeles"/>
    <s v="California"/>
    <n v="90045"/>
    <x v="1"/>
    <s v="TEC-PH-10001300"/>
    <x v="2"/>
    <s v="Phones"/>
    <s v="iKross Bluetooth Portable Keyboard + Cell Phone Stand Holder + Brush for Apple iPhone 5S 5C 5, 4S 4"/>
    <n v="33.520000000000003"/>
    <n v="2"/>
    <n v="0.2"/>
    <n v="3.3519999999999999"/>
    <n v="1000.0000000000002"/>
    <n v="26.816000000000003"/>
    <n v="408.42200000000003"/>
  </r>
  <r>
    <n v="1505"/>
    <s v="CA-2015-153388"/>
    <s v="8/1/2015"/>
    <x v="509"/>
    <s v="8/7/2015"/>
    <s v="Standard Class"/>
    <s v="PC-19000"/>
    <s v="Pauline Chand"/>
    <s v="Home Office"/>
    <s v="United States"/>
    <s v="Los Angeles"/>
    <s v="California"/>
    <n v="90004"/>
    <x v="1"/>
    <s v="OFF-AR-10001868"/>
    <x v="1"/>
    <s v="Art"/>
    <s v="Prang Dustless Chalk Sticks"/>
    <n v="6.72"/>
    <n v="4"/>
    <n v="0"/>
    <n v="3.36"/>
    <n v="200"/>
    <n v="6.72"/>
    <n v="184.66"/>
  </r>
  <r>
    <n v="1507"/>
    <s v="CA-2017-154935"/>
    <s v="12/24/2017"/>
    <x v="165"/>
    <s v="12/29/2017"/>
    <s v="Standard Class"/>
    <s v="AR-10540"/>
    <s v="Andy Reiter"/>
    <s v="Consumer"/>
    <s v="United States"/>
    <s v="New York City"/>
    <s v="New York"/>
    <n v="10024"/>
    <x v="3"/>
    <s v="OFF-BI-10003708"/>
    <x v="1"/>
    <s v="Binders"/>
    <s v="Acco Four Pocket Poly Ring Binder with Label Holder, Smoke, 1&quot;"/>
    <n v="17.88"/>
    <n v="3"/>
    <n v="0.2"/>
    <n v="5.5875000000000004"/>
    <n v="320"/>
    <n v="14.304"/>
    <n v="37.463999999999999"/>
  </r>
  <r>
    <n v="1508"/>
    <s v="CA-2016-134208"/>
    <s v="9/17/2016"/>
    <x v="42"/>
    <s v="9/23/2016"/>
    <s v="Standard Class"/>
    <s v="CS-12505"/>
    <s v="Cindy Stewart"/>
    <s v="Consumer"/>
    <s v="United States"/>
    <s v="Columbus"/>
    <s v="Georgia"/>
    <n v="31907"/>
    <x v="0"/>
    <s v="TEC-MA-10004458"/>
    <x v="2"/>
    <s v="Machines"/>
    <s v="Lexmark X 9575 Professional All-in-One Color Printer"/>
    <n v="396"/>
    <n v="4"/>
    <n v="0"/>
    <n v="190.08"/>
    <n v="208.33333333333331"/>
    <n v="396"/>
    <n v="8.56"/>
  </r>
  <r>
    <n v="1509"/>
    <s v="CA-2017-108294"/>
    <s v="12/10/2017"/>
    <x v="389"/>
    <s v="12/10/2017"/>
    <s v="Same Day"/>
    <s v="LS-16975"/>
    <s v="Lindsay Shagiari"/>
    <s v="Home Office"/>
    <s v="United States"/>
    <s v="Omaha"/>
    <s v="Nebraska"/>
    <n v="68104"/>
    <x v="2"/>
    <s v="OFF-BI-10004965"/>
    <x v="1"/>
    <s v="Binders"/>
    <s v="Ibico Covers for Plastic or Wire Binding Elements"/>
    <n v="34.5"/>
    <n v="3"/>
    <n v="0"/>
    <n v="15.525"/>
    <n v="222.22222222222223"/>
    <n v="34.5"/>
    <n v="387.13600000000002"/>
  </r>
  <r>
    <n v="1510"/>
    <s v="CA-2017-103611"/>
    <s v="9/12/2017"/>
    <x v="510"/>
    <s v="9/15/2017"/>
    <s v="First Class"/>
    <s v="JM-15535"/>
    <s v="Jessica Myrick"/>
    <s v="Consumer"/>
    <s v="United States"/>
    <s v="Los Angeles"/>
    <s v="California"/>
    <n v="90036"/>
    <x v="1"/>
    <s v="FUR-FU-10004270"/>
    <x v="0"/>
    <s v="Furnishings"/>
    <s v="Eldon Image Series Desk Accessories, Burgundy"/>
    <n v="8.36"/>
    <n v="2"/>
    <n v="0"/>
    <n v="3.0095999999999998"/>
    <n v="277.77777777777777"/>
    <n v="8.36"/>
    <n v="135.72"/>
  </r>
  <r>
    <n v="1511"/>
    <s v="CA-2017-100384"/>
    <s v="6/24/2017"/>
    <x v="92"/>
    <s v="7/1/2017"/>
    <s v="Standard Class"/>
    <s v="NH-18610"/>
    <s v="Nicole Hansen"/>
    <s v="Corporate"/>
    <s v="United States"/>
    <s v="Pomona"/>
    <s v="California"/>
    <n v="91767"/>
    <x v="1"/>
    <s v="OFF-AR-10002135"/>
    <x v="1"/>
    <s v="Art"/>
    <s v="Boston Heavy-Duty Trimline Electric Pencil Sharpeners"/>
    <n v="385.6"/>
    <n v="8"/>
    <n v="0"/>
    <n v="111.824"/>
    <n v="344.82758620689657"/>
    <n v="385.6"/>
    <n v="15.8"/>
  </r>
  <r>
    <n v="1513"/>
    <s v="CA-2017-112809"/>
    <s v="8/18/2017"/>
    <x v="238"/>
    <s v="8/22/2017"/>
    <s v="Standard Class"/>
    <s v="RA-19915"/>
    <s v="Russell Applegate"/>
    <s v="Consumer"/>
    <s v="United States"/>
    <s v="Dallas"/>
    <s v="Texas"/>
    <n v="75220"/>
    <x v="2"/>
    <s v="OFF-ST-10002276"/>
    <x v="1"/>
    <s v="Storage"/>
    <s v="Safco Steel Mobile File Cart"/>
    <n v="200.06399999999999"/>
    <n v="3"/>
    <n v="0.2"/>
    <n v="12.504"/>
    <n v="1600"/>
    <n v="160.05119999999999"/>
    <n v="3.8820000000000001"/>
  </r>
  <r>
    <n v="1516"/>
    <s v="US-2017-160759"/>
    <s v="12/11/2017"/>
    <x v="157"/>
    <s v="12/17/2017"/>
    <s v="Standard Class"/>
    <s v="AI-10855"/>
    <s v="Arianne Irving"/>
    <s v="Consumer"/>
    <s v="United States"/>
    <s v="Philadelphia"/>
    <s v="Pennsylvania"/>
    <n v="19120"/>
    <x v="3"/>
    <s v="FUR-CH-10002961"/>
    <x v="0"/>
    <s v="Chairs"/>
    <s v="Leather Task Chair, Black"/>
    <n v="63.686"/>
    <n v="1"/>
    <n v="0.3"/>
    <n v="-9.0980000000000008"/>
    <n v="-699.99999999999989"/>
    <n v="44.580199999999998"/>
    <n v="19.899999999999999"/>
  </r>
  <r>
    <n v="1517"/>
    <s v="CA-2017-148446"/>
    <s v="12/10/2017"/>
    <x v="389"/>
    <s v="12/14/2017"/>
    <s v="Second Class"/>
    <s v="MC-17845"/>
    <s v="Michael Chen"/>
    <s v="Consumer"/>
    <s v="United States"/>
    <s v="North Las Vegas"/>
    <s v="Nevada"/>
    <n v="89031"/>
    <x v="1"/>
    <s v="FUR-TA-10004256"/>
    <x v="0"/>
    <s v="Tables"/>
    <s v="Bretford Just In Time Height-Adjustable Multi-Task Work Tables"/>
    <n v="1669.6"/>
    <n v="4"/>
    <n v="0"/>
    <n v="116.872"/>
    <n v="1428.5714285714284"/>
    <n v="1669.6"/>
    <n v="8.64"/>
  </r>
  <r>
    <n v="1518"/>
    <s v="CA-2014-111059"/>
    <s v="2/3/2014"/>
    <x v="511"/>
    <s v="2/6/2014"/>
    <s v="Second Class"/>
    <s v="TB-21400"/>
    <s v="Tom Boeckenhauer"/>
    <s v="Consumer"/>
    <s v="United States"/>
    <s v="Seattle"/>
    <s v="Washington"/>
    <n v="98105"/>
    <x v="1"/>
    <s v="OFF-BI-10004593"/>
    <x v="1"/>
    <s v="Binders"/>
    <s v="Ibico Laser Imprintable Binding System Covers"/>
    <n v="83.84"/>
    <n v="2"/>
    <n v="0.2"/>
    <n v="27.248000000000001"/>
    <n v="307.69230769230774"/>
    <n v="67.072000000000003"/>
    <n v="19.760000000000002"/>
  </r>
  <r>
    <n v="1520"/>
    <s v="CA-2017-116204"/>
    <s v="2/11/2017"/>
    <x v="512"/>
    <s v="2/14/2017"/>
    <s v="Second Class"/>
    <s v="VW-21775"/>
    <s v="Victoria Wilson"/>
    <s v="Corporate"/>
    <s v="United States"/>
    <s v="San Francisco"/>
    <s v="California"/>
    <n v="94110"/>
    <x v="1"/>
    <s v="OFF-BI-10001759"/>
    <x v="1"/>
    <s v="Binders"/>
    <s v="Acco Pressboard Covers with Storage Hooks, 14 7/8&quot; x 11&quot;, Dark Blue"/>
    <n v="21.335999999999999"/>
    <n v="7"/>
    <n v="0.2"/>
    <n v="7.7343000000000002"/>
    <n v="275.86206896551721"/>
    <n v="17.0688"/>
    <n v="156.792"/>
  </r>
  <r>
    <n v="1521"/>
    <s v="CA-2017-109946"/>
    <s v="4/16/2017"/>
    <x v="513"/>
    <s v="4/21/2017"/>
    <s v="Standard Class"/>
    <s v="PL-18925"/>
    <s v="Paul Lucas"/>
    <s v="Home Office"/>
    <s v="United States"/>
    <s v="Chicago"/>
    <s v="Illinois"/>
    <n v="60610"/>
    <x v="2"/>
    <s v="OFF-AR-10001419"/>
    <x v="1"/>
    <s v="Art"/>
    <s v="Newell 325"/>
    <n v="16.52"/>
    <n v="5"/>
    <n v="0.2"/>
    <n v="2.0649999999999999"/>
    <n v="800"/>
    <n v="13.216000000000001"/>
    <n v="305.01"/>
  </r>
  <r>
    <n v="1522"/>
    <s v="CA-2015-144806"/>
    <s v="12/6/2015"/>
    <x v="401"/>
    <s v="12/11/2015"/>
    <s v="Standard Class"/>
    <s v="GH-14425"/>
    <s v="Gary Hwang"/>
    <s v="Consumer"/>
    <s v="United States"/>
    <s v="Tucson"/>
    <s v="Arizona"/>
    <n v="85705"/>
    <x v="1"/>
    <s v="FUR-FU-10002253"/>
    <x v="0"/>
    <s v="Furnishings"/>
    <s v="Howard Miller 13&quot; Diameter Pewter Finish Round Wall Clock"/>
    <n v="206.11199999999999"/>
    <n v="6"/>
    <n v="0.2"/>
    <n v="48.951599999999999"/>
    <n v="421.05263157894734"/>
    <n v="164.8896"/>
    <n v="26.25"/>
  </r>
  <r>
    <n v="1527"/>
    <s v="CA-2016-122392"/>
    <s v="7/22/2016"/>
    <x v="405"/>
    <s v="7/27/2016"/>
    <s v="Standard Class"/>
    <s v="CJ-12010"/>
    <s v="Caroline Jumper"/>
    <s v="Consumer"/>
    <s v="United States"/>
    <s v="Allentown"/>
    <s v="Pennsylvania"/>
    <n v="18103"/>
    <x v="3"/>
    <s v="OFF-AR-10002221"/>
    <x v="1"/>
    <s v="Art"/>
    <s v="12 Colored Short Pencils"/>
    <n v="4.16"/>
    <n v="2"/>
    <n v="0.2"/>
    <n v="0.36399999999999999"/>
    <n v="1142.8571428571429"/>
    <n v="3.3280000000000003"/>
    <n v="39.99"/>
  </r>
  <r>
    <n v="1529"/>
    <s v="CA-2015-148432"/>
    <s v="11/7/2015"/>
    <x v="209"/>
    <s v="11/10/2015"/>
    <s v="Second Class"/>
    <s v="MC-18130"/>
    <s v="Mike Caudle"/>
    <s v="Corporate"/>
    <s v="United States"/>
    <s v="Newark"/>
    <s v="Delaware"/>
    <n v="19711"/>
    <x v="3"/>
    <s v="OFF-FA-10004968"/>
    <x v="1"/>
    <s v="Fasteners"/>
    <s v="Rubber Band Ball"/>
    <n v="26.18"/>
    <n v="7"/>
    <n v="0"/>
    <n v="0.52359999999999995"/>
    <n v="5000.0000000000009"/>
    <n v="26.18"/>
    <n v="2.3130000000000002"/>
  </r>
  <r>
    <n v="1531"/>
    <s v="CA-2015-103793"/>
    <s v="3/26/2015"/>
    <x v="514"/>
    <s v="3/31/2015"/>
    <s v="Standard Class"/>
    <s v="BV-11245"/>
    <s v="Benjamin Venier"/>
    <s v="Corporate"/>
    <s v="United States"/>
    <s v="Miami"/>
    <s v="Florida"/>
    <n v="33142"/>
    <x v="0"/>
    <s v="OFF-PA-10001125"/>
    <x v="1"/>
    <s v="Paper"/>
    <s v="Xerox 1988"/>
    <n v="74.352000000000004"/>
    <n v="3"/>
    <n v="0.2"/>
    <n v="23.234999999999999"/>
    <n v="320"/>
    <n v="59.481600000000007"/>
    <n v="20.34"/>
  </r>
  <r>
    <n v="1532"/>
    <s v="CA-2017-159884"/>
    <s v="8/31/2017"/>
    <x v="515"/>
    <s v="9/5/2017"/>
    <s v="Standard Class"/>
    <s v="JF-15490"/>
    <s v="Jeremy Farry"/>
    <s v="Consumer"/>
    <s v="United States"/>
    <s v="Tempe"/>
    <s v="Arizona"/>
    <n v="85281"/>
    <x v="1"/>
    <s v="OFF-ST-10000344"/>
    <x v="1"/>
    <s v="Storage"/>
    <s v="Neat Ideas Personal Hanging Folder Files, Black"/>
    <n v="10.744"/>
    <n v="1"/>
    <n v="0.2"/>
    <n v="0.80579999999999996"/>
    <n v="1333.3333333333335"/>
    <n v="8.5952000000000002"/>
    <n v="32.951999999999998"/>
  </r>
  <r>
    <n v="1534"/>
    <s v="CA-2016-139885"/>
    <s v="12/4/2016"/>
    <x v="429"/>
    <s v="12/8/2016"/>
    <s v="Standard Class"/>
    <s v="EB-13840"/>
    <s v="Ellis Ballard"/>
    <s v="Corporate"/>
    <s v="United States"/>
    <s v="New York City"/>
    <s v="New York"/>
    <n v="10035"/>
    <x v="3"/>
    <s v="OFF-ST-10003324"/>
    <x v="1"/>
    <s v="Storage"/>
    <s v="Belkin OmniView SE Rackmount Kit"/>
    <n v="212.88"/>
    <n v="6"/>
    <n v="0"/>
    <n v="0"/>
    <e v="#DIV/0!"/>
    <n v="212.88"/>
    <n v="10.8"/>
  </r>
  <r>
    <n v="1535"/>
    <s v="CA-2017-124086"/>
    <s v="2/10/2017"/>
    <x v="516"/>
    <s v="2/14/2017"/>
    <s v="Standard Class"/>
    <s v="MP-18175"/>
    <s v="Mike Pelletier"/>
    <s v="Home Office"/>
    <s v="United States"/>
    <s v="Laguna Niguel"/>
    <s v="California"/>
    <n v="92677"/>
    <x v="1"/>
    <s v="FUR-BO-10004015"/>
    <x v="0"/>
    <s v="Bookcases"/>
    <s v="Bush Andora Bookcase, Maple/Graphite Gray Finish"/>
    <n v="203.983"/>
    <n v="2"/>
    <n v="0.15"/>
    <n v="16.7986"/>
    <n v="1214.2857142857142"/>
    <n v="173.38554999999999"/>
    <n v="188.55199999999999"/>
  </r>
  <r>
    <n v="1536"/>
    <s v="CA-2016-112389"/>
    <s v="10/29/2016"/>
    <x v="517"/>
    <s v="11/2/2016"/>
    <s v="Standard Class"/>
    <s v="JM-15655"/>
    <s v="Jim Mitchum"/>
    <s v="Corporate"/>
    <s v="United States"/>
    <s v="Bridgeton"/>
    <s v="New Jersey"/>
    <n v="8302"/>
    <x v="3"/>
    <s v="OFF-ST-10000419"/>
    <x v="1"/>
    <s v="Storage"/>
    <s v="Rogers Jumbo File, Granite"/>
    <n v="40.74"/>
    <n v="3"/>
    <n v="0"/>
    <n v="0.40739999999999998"/>
    <n v="10000.000000000002"/>
    <n v="40.74"/>
    <n v="545.94000000000005"/>
  </r>
  <r>
    <n v="1538"/>
    <s v="CA-2017-121888"/>
    <s v="9/15/2017"/>
    <x v="175"/>
    <s v="9/17/2017"/>
    <s v="Second Class"/>
    <s v="CL-11890"/>
    <s v="Carl Ludwig"/>
    <s v="Consumer"/>
    <s v="United States"/>
    <s v="Everett"/>
    <s v="Massachusetts"/>
    <n v="2149"/>
    <x v="3"/>
    <s v="TEC-PH-10000439"/>
    <x v="2"/>
    <s v="Phones"/>
    <s v="GE DSL Phone Line Filter"/>
    <n v="39.99"/>
    <n v="1"/>
    <n v="0"/>
    <n v="11.597099999999999"/>
    <n v="344.82758620689657"/>
    <n v="39.99"/>
    <n v="123.136"/>
  </r>
  <r>
    <n v="1542"/>
    <s v="CA-2014-166884"/>
    <s v="3/11/2014"/>
    <x v="518"/>
    <s v="3/16/2014"/>
    <s v="Second Class"/>
    <s v="CK-12205"/>
    <s v="Chloris Kastensmidt"/>
    <s v="Consumer"/>
    <s v="United States"/>
    <s v="Columbus"/>
    <s v="Ohio"/>
    <n v="43229"/>
    <x v="3"/>
    <s v="FUR-FU-10003981"/>
    <x v="0"/>
    <s v="Furnishings"/>
    <s v="Eldon Wave Desk Accessories"/>
    <n v="8.32"/>
    <n v="5"/>
    <n v="0.2"/>
    <n v="2.2879999999999998"/>
    <n v="363.63636363636368"/>
    <n v="6.6560000000000006"/>
    <n v="24.96"/>
  </r>
  <r>
    <n v="1544"/>
    <s v="CA-2014-107181"/>
    <s v="2/4/2014"/>
    <x v="519"/>
    <s v="2/8/2014"/>
    <s v="Standard Class"/>
    <s v="DB-13270"/>
    <s v="Deborah Brumfield"/>
    <s v="Home Office"/>
    <s v="United States"/>
    <s v="San Diego"/>
    <s v="California"/>
    <n v="92024"/>
    <x v="1"/>
    <s v="OFF-BI-10004230"/>
    <x v="1"/>
    <s v="Binders"/>
    <s v="GBC Recycled Grain Textured Covers"/>
    <n v="82.896000000000001"/>
    <n v="3"/>
    <n v="0.2"/>
    <n v="29.0136"/>
    <n v="285.71428571428572"/>
    <n v="66.316800000000001"/>
    <n v="61.44"/>
  </r>
  <r>
    <n v="1546"/>
    <s v="CA-2014-150245"/>
    <s v="12/31/2014"/>
    <x v="520"/>
    <s v="1/4/2015"/>
    <s v="Second Class"/>
    <s v="PC-18745"/>
    <s v="Pamela Coakley"/>
    <s v="Corporate"/>
    <s v="United States"/>
    <s v="Watertown"/>
    <s v="New York"/>
    <n v="13601"/>
    <x v="3"/>
    <s v="FUR-BO-10002613"/>
    <x v="0"/>
    <s v="Bookcases"/>
    <s v="Atlantic Metals Mobile 4-Shelf Bookcases, Custom Colors"/>
    <n v="1573.4880000000001"/>
    <n v="7"/>
    <n v="0.2"/>
    <n v="196.68600000000001"/>
    <n v="800"/>
    <n v="1258.7904000000001"/>
    <n v="55.36"/>
  </r>
  <r>
    <n v="1547"/>
    <s v="CA-2015-111395"/>
    <s v="11/23/2015"/>
    <x v="521"/>
    <s v="11/27/2015"/>
    <s v="Standard Class"/>
    <s v="VB-21745"/>
    <s v="Victoria Brennan"/>
    <s v="Corporate"/>
    <s v="United States"/>
    <s v="San Antonio"/>
    <s v="Texas"/>
    <n v="78207"/>
    <x v="2"/>
    <s v="OFF-PA-10000994"/>
    <x v="1"/>
    <s v="Paper"/>
    <s v="Xerox 1915"/>
    <n v="335.52"/>
    <n v="4"/>
    <n v="0.2"/>
    <n v="117.432"/>
    <n v="285.71428571428567"/>
    <n v="268.416"/>
    <n v="24.896000000000001"/>
  </r>
  <r>
    <n v="1550"/>
    <s v="CA-2014-134278"/>
    <s v="7/6/2014"/>
    <x v="522"/>
    <s v="7/8/2014"/>
    <s v="First Class"/>
    <s v="EP-13915"/>
    <s v="Emily Phan"/>
    <s v="Consumer"/>
    <s v="United States"/>
    <s v="New York City"/>
    <s v="New York"/>
    <n v="10011"/>
    <x v="3"/>
    <s v="TEC-CO-10001046"/>
    <x v="2"/>
    <s v="Copiers"/>
    <s v="Canon Imageclass D680 Copier / Fax"/>
    <n v="559.99199999999996"/>
    <n v="1"/>
    <n v="0.2"/>
    <n v="174.9975"/>
    <n v="320"/>
    <n v="447.99360000000001"/>
    <n v="33.375999999999998"/>
  </r>
  <r>
    <n v="1551"/>
    <s v="US-2017-124926"/>
    <s v="11/13/2017"/>
    <x v="38"/>
    <s v="11/18/2017"/>
    <s v="Second Class"/>
    <s v="ME-17320"/>
    <s v="Maria Etezadi"/>
    <s v="Home Office"/>
    <s v="United States"/>
    <s v="Houston"/>
    <s v="Texas"/>
    <n v="77095"/>
    <x v="2"/>
    <s v="OFF-AP-10004868"/>
    <x v="1"/>
    <s v="Appliances"/>
    <s v="Hoover Commercial Soft Guard Upright Vacuum And Disposable Filtration Bags"/>
    <n v="9.3239999999999998"/>
    <n v="6"/>
    <n v="0.8"/>
    <n v="-24.708600000000001"/>
    <n v="-37.735849056603769"/>
    <n v="1.8647999999999996"/>
    <n v="91.68"/>
  </r>
  <r>
    <n v="1552"/>
    <s v="CA-2016-159345"/>
    <s v="6/17/2016"/>
    <x v="26"/>
    <s v="6/22/2016"/>
    <s v="Standard Class"/>
    <s v="IG-15085"/>
    <s v="Ivan Gibson"/>
    <s v="Consumer"/>
    <s v="United States"/>
    <s v="San Diego"/>
    <s v="California"/>
    <n v="92024"/>
    <x v="1"/>
    <s v="OFF-PA-10000806"/>
    <x v="1"/>
    <s v="Paper"/>
    <s v="Xerox 1934"/>
    <n v="111.96"/>
    <n v="2"/>
    <n v="0"/>
    <n v="54.860399999999998"/>
    <n v="204.08163265306123"/>
    <n v="111.96"/>
    <n v="34.271999999999998"/>
  </r>
  <r>
    <n v="1553"/>
    <s v="CA-2014-130274"/>
    <s v="5/3/2014"/>
    <x v="523"/>
    <s v="5/5/2014"/>
    <s v="First Class"/>
    <s v="JS-15940"/>
    <s v="Joni Sundaresam"/>
    <s v="Home Office"/>
    <s v="United States"/>
    <s v="Appleton"/>
    <s v="Wisconsin"/>
    <n v="54915"/>
    <x v="2"/>
    <s v="OFF-LA-10002195"/>
    <x v="1"/>
    <s v="Labels"/>
    <s v="Avery 481"/>
    <n v="21.56"/>
    <n v="7"/>
    <n v="0"/>
    <n v="10.348800000000001"/>
    <n v="208.33333333333331"/>
    <n v="21.56"/>
    <n v="243.88"/>
  </r>
  <r>
    <n v="1554"/>
    <s v="CA-2017-158386"/>
    <s v="10/16/2017"/>
    <x v="524"/>
    <s v="10/21/2017"/>
    <s v="Standard Class"/>
    <s v="BO-11425"/>
    <s v="Bobby Odegard"/>
    <s v="Consumer"/>
    <s v="United States"/>
    <s v="Richmond"/>
    <s v="Kentucky"/>
    <n v="40475"/>
    <x v="0"/>
    <s v="OFF-BI-10003719"/>
    <x v="1"/>
    <s v="Binders"/>
    <s v="Large Capacity Hanging Post Binders"/>
    <n v="124.75"/>
    <n v="5"/>
    <n v="0"/>
    <n v="57.384999999999998"/>
    <n v="217.39130434782606"/>
    <n v="124.75"/>
    <n v="344.22"/>
  </r>
  <r>
    <n v="1555"/>
    <s v="CA-2015-111507"/>
    <s v="2/6/2015"/>
    <x v="525"/>
    <s v="2/13/2015"/>
    <s v="Standard Class"/>
    <s v="VW-21775"/>
    <s v="Victoria Wilson"/>
    <s v="Corporate"/>
    <s v="United States"/>
    <s v="Bellevue"/>
    <s v="Washington"/>
    <n v="98006"/>
    <x v="1"/>
    <s v="OFF-AR-10001315"/>
    <x v="1"/>
    <s v="Art"/>
    <s v="Newell 310"/>
    <n v="5.28"/>
    <n v="3"/>
    <n v="0"/>
    <n v="1.5311999999999999"/>
    <n v="344.82758620689657"/>
    <n v="5.28"/>
    <n v="5.04"/>
  </r>
  <r>
    <n v="1556"/>
    <s v="CA-2017-120761"/>
    <s v="9/4/2017"/>
    <x v="507"/>
    <s v="9/8/2017"/>
    <s v="Standard Class"/>
    <s v="AB-10150"/>
    <s v="Aimee Bixby"/>
    <s v="Consumer"/>
    <s v="United States"/>
    <s v="Long Beach"/>
    <s v="New York"/>
    <n v="11561"/>
    <x v="3"/>
    <s v="TEC-AC-10000171"/>
    <x v="2"/>
    <s v="Accessories"/>
    <s v="Verbatim 25 GB 6x Blu-ray Single Layer Recordable Disc, 25/Pack"/>
    <n v="91.96"/>
    <n v="4"/>
    <n v="0"/>
    <n v="39.5428"/>
    <n v="232.55813953488368"/>
    <n v="91.96"/>
    <n v="52.271999999999998"/>
  </r>
  <r>
    <n v="1557"/>
    <s v="CA-2016-109176"/>
    <s v="5/9/2016"/>
    <x v="195"/>
    <s v="5/15/2016"/>
    <s v="Standard Class"/>
    <s v="JW-16075"/>
    <s v="Julia West"/>
    <s v="Consumer"/>
    <s v="United States"/>
    <s v="Philadelphia"/>
    <s v="Pennsylvania"/>
    <n v="19140"/>
    <x v="3"/>
    <s v="OFF-EN-10003134"/>
    <x v="1"/>
    <s v="Envelopes"/>
    <s v="Staple envelope"/>
    <n v="9.3439999999999994"/>
    <n v="1"/>
    <n v="0.2"/>
    <n v="3.504"/>
    <n v="266.66666666666663"/>
    <n v="7.4752000000000001"/>
    <n v="8.2880000000000003"/>
  </r>
  <r>
    <n v="1559"/>
    <s v="CA-2015-112116"/>
    <s v="3/16/2015"/>
    <x v="199"/>
    <s v="3/18/2015"/>
    <s v="Second Class"/>
    <s v="JE-15475"/>
    <s v="Jeremy Ellison"/>
    <s v="Consumer"/>
    <s v="United States"/>
    <s v="Seattle"/>
    <s v="Washington"/>
    <n v="98103"/>
    <x v="1"/>
    <s v="FUR-TA-10001039"/>
    <x v="0"/>
    <s v="Tables"/>
    <s v="KI Adjustable-Height Table"/>
    <n v="171.96"/>
    <n v="2"/>
    <n v="0"/>
    <n v="44.709600000000002"/>
    <n v="384.61538461538464"/>
    <n v="171.96"/>
    <n v="403.16800000000001"/>
  </r>
  <r>
    <n v="1560"/>
    <s v="CA-2016-126809"/>
    <s v="4/9/2016"/>
    <x v="526"/>
    <s v="4/13/2016"/>
    <s v="Standard Class"/>
    <s v="EB-13750"/>
    <s v="Edward Becker"/>
    <s v="Corporate"/>
    <s v="United States"/>
    <s v="Seattle"/>
    <s v="Washington"/>
    <n v="98103"/>
    <x v="1"/>
    <s v="OFF-BI-10003712"/>
    <x v="1"/>
    <s v="Binders"/>
    <s v="Acco Pressboard Covers with Storage Hooks, 14 7/8&quot; x 11&quot;, Light Blue"/>
    <n v="35.351999999999997"/>
    <n v="9"/>
    <n v="0.2"/>
    <n v="12.815099999999999"/>
    <n v="275.86206896551721"/>
    <n v="28.281599999999997"/>
    <n v="195.136"/>
  </r>
  <r>
    <n v="1561"/>
    <s v="CA-2014-105172"/>
    <s v="4/4/2014"/>
    <x v="527"/>
    <s v="4/9/2014"/>
    <s v="Standard Class"/>
    <s v="PK-18910"/>
    <s v="Paul Knutson"/>
    <s v="Home Office"/>
    <s v="United States"/>
    <s v="San Francisco"/>
    <s v="California"/>
    <n v="94109"/>
    <x v="1"/>
    <s v="OFF-LA-10001641"/>
    <x v="1"/>
    <s v="Labels"/>
    <s v="Avery 518"/>
    <n v="18.899999999999999"/>
    <n v="6"/>
    <n v="0"/>
    <n v="9.0719999999999992"/>
    <n v="208.33333333333334"/>
    <n v="18.899999999999999"/>
    <n v="53.7"/>
  </r>
  <r>
    <n v="1562"/>
    <s v="CA-2017-107293"/>
    <s v="9/5/2017"/>
    <x v="528"/>
    <s v="9/6/2017"/>
    <s v="First Class"/>
    <s v="CS-12400"/>
    <s v="Christopher Schild"/>
    <s v="Home Office"/>
    <s v="United States"/>
    <s v="Seattle"/>
    <s v="Washington"/>
    <n v="98115"/>
    <x v="1"/>
    <s v="OFF-AR-10003732"/>
    <x v="1"/>
    <s v="Art"/>
    <s v="Newell 333"/>
    <n v="2.78"/>
    <n v="1"/>
    <n v="0"/>
    <n v="0.7228"/>
    <n v="384.61538461538458"/>
    <n v="2.78"/>
    <n v="16.72"/>
  </r>
  <r>
    <n v="1563"/>
    <s v="US-2017-102890"/>
    <s v="6/30/2017"/>
    <x v="160"/>
    <s v="6/30/2017"/>
    <s v="Same Day"/>
    <s v="SG-20470"/>
    <s v="Sheri Gordon"/>
    <s v="Consumer"/>
    <s v="United States"/>
    <s v="New York City"/>
    <s v="New York"/>
    <n v="10011"/>
    <x v="3"/>
    <s v="FUR-TA-10000577"/>
    <x v="0"/>
    <s v="Tables"/>
    <s v="Bretford CR4500 Series Slim Rectangular Table"/>
    <n v="1044.6300000000001"/>
    <n v="5"/>
    <n v="0.4"/>
    <n v="-295.9785"/>
    <n v="-352.94117647058829"/>
    <n v="626.77800000000002"/>
    <n v="1022.97"/>
  </r>
  <r>
    <n v="1564"/>
    <s v="CA-2015-158554"/>
    <s v="11/9/2015"/>
    <x v="529"/>
    <s v="11/9/2015"/>
    <s v="Same Day"/>
    <s v="CM-12190"/>
    <s v="Charlotte Melton"/>
    <s v="Consumer"/>
    <s v="United States"/>
    <s v="Philadelphia"/>
    <s v="Pennsylvania"/>
    <n v="19134"/>
    <x v="3"/>
    <s v="OFF-PA-10004000"/>
    <x v="1"/>
    <s v="Paper"/>
    <s v="While You Were Out Pads, 50 per Pad, 4 x 5 1/4, Green Cycle"/>
    <n v="11.352"/>
    <n v="3"/>
    <n v="0.2"/>
    <n v="4.1151"/>
    <n v="275.86206896551727"/>
    <n v="9.0815999999999999"/>
    <n v="43.176000000000002"/>
  </r>
  <r>
    <n v="1565"/>
    <s v="CA-2014-116239"/>
    <s v="3/4/2014"/>
    <x v="530"/>
    <s v="3/4/2014"/>
    <s v="Same Day"/>
    <s v="CL-12565"/>
    <s v="Clay Ludtke"/>
    <s v="Consumer"/>
    <s v="United States"/>
    <s v="Columbia"/>
    <s v="South Carolina"/>
    <n v="29203"/>
    <x v="0"/>
    <s v="OFF-ST-10001370"/>
    <x v="1"/>
    <s v="Storage"/>
    <s v="Sensible Storage WireTech Storage Systems"/>
    <n v="354.9"/>
    <n v="5"/>
    <n v="0"/>
    <n v="17.745000000000001"/>
    <n v="1999.9999999999995"/>
    <n v="354.9"/>
    <n v="41.96"/>
  </r>
  <r>
    <n v="1566"/>
    <s v="CA-2015-132101"/>
    <s v="3/19/2015"/>
    <x v="531"/>
    <s v="3/25/2015"/>
    <s v="Standard Class"/>
    <s v="JO-15550"/>
    <s v="Jesus Ocampo"/>
    <s v="Home Office"/>
    <s v="United States"/>
    <s v="Seattle"/>
    <s v="Washington"/>
    <n v="98105"/>
    <x v="1"/>
    <s v="TEC-PH-10004539"/>
    <x v="2"/>
    <s v="Phones"/>
    <s v="Wireless Extenders zBoost YX545 SOHO Signal Booster"/>
    <n v="453.57600000000002"/>
    <n v="3"/>
    <n v="0.2"/>
    <n v="39.687899999999999"/>
    <n v="1142.8571428571429"/>
    <n v="362.86080000000004"/>
    <n v="2799.96"/>
  </r>
  <r>
    <n v="1567"/>
    <s v="CA-2015-129112"/>
    <s v="11/29/2015"/>
    <x v="239"/>
    <s v="11/30/2015"/>
    <s v="First Class"/>
    <s v="AW-10840"/>
    <s v="Anthony Witt"/>
    <s v="Consumer"/>
    <s v="United States"/>
    <s v="Allen"/>
    <s v="Texas"/>
    <n v="75002"/>
    <x v="2"/>
    <s v="TEC-AC-10003038"/>
    <x v="2"/>
    <s v="Accessories"/>
    <s v="Kingston Digital DataTraveler 16GB USB 2.0"/>
    <n v="21.48"/>
    <n v="3"/>
    <n v="0.2"/>
    <n v="-0.26850000000000002"/>
    <n v="-8000"/>
    <n v="17.184000000000001"/>
    <n v="119.976"/>
  </r>
  <r>
    <n v="1569"/>
    <s v="US-2017-152002"/>
    <s v="6/11/2017"/>
    <x v="532"/>
    <s v="6/11/2017"/>
    <s v="Same Day"/>
    <s v="DV-13465"/>
    <s v="Dianna Vittorini"/>
    <s v="Consumer"/>
    <s v="United States"/>
    <s v="Los Angeles"/>
    <s v="California"/>
    <n v="90004"/>
    <x v="1"/>
    <s v="OFF-PA-10000357"/>
    <x v="1"/>
    <s v="Paper"/>
    <s v="White Dual Perf Computer Printout Paper, 2700 Sheets, 1 Part, Heavyweight, 20 lbs., 14 7/8 x 11"/>
    <n v="122.97"/>
    <n v="3"/>
    <n v="0"/>
    <n v="60.255299999999998"/>
    <n v="204.08163265306123"/>
    <n v="122.97"/>
    <n v="83.97"/>
  </r>
  <r>
    <n v="1570"/>
    <s v="CA-2017-165029"/>
    <s v="11/26/2017"/>
    <x v="200"/>
    <s v="11/30/2017"/>
    <s v="Standard Class"/>
    <s v="AH-10075"/>
    <s v="Adam Hart"/>
    <s v="Corporate"/>
    <s v="United States"/>
    <s v="Atlanta"/>
    <s v="Georgia"/>
    <n v="30318"/>
    <x v="0"/>
    <s v="OFF-AR-10003504"/>
    <x v="1"/>
    <s v="Art"/>
    <s v="Newell 347"/>
    <n v="12.84"/>
    <n v="3"/>
    <n v="0"/>
    <n v="3.7235999999999998"/>
    <n v="344.82758620689657"/>
    <n v="12.84"/>
    <n v="663.93600000000004"/>
  </r>
  <r>
    <n v="1571"/>
    <s v="US-2014-157385"/>
    <s v="11/23/2014"/>
    <x v="533"/>
    <s v="11/25/2014"/>
    <s v="First Class"/>
    <s v="SC-20095"/>
    <s v="Sanjit Chand"/>
    <s v="Consumer"/>
    <s v="United States"/>
    <s v="Los Angeles"/>
    <s v="California"/>
    <n v="90004"/>
    <x v="1"/>
    <s v="FUR-CH-10000863"/>
    <x v="0"/>
    <s v="Chairs"/>
    <s v="Novimex Swivel Fabric Task Chair"/>
    <n v="603.91999999999996"/>
    <n v="5"/>
    <n v="0.2"/>
    <n v="-67.941000000000003"/>
    <n v="-888.8888888888888"/>
    <n v="483.13599999999997"/>
    <n v="114.46"/>
  </r>
  <r>
    <n v="1575"/>
    <s v="CA-2014-101602"/>
    <s v="12/15/2014"/>
    <x v="534"/>
    <s v="12/18/2014"/>
    <s v="First Class"/>
    <s v="MC-18100"/>
    <s v="Mick Crebagga"/>
    <s v="Consumer"/>
    <s v="United States"/>
    <s v="El Paso"/>
    <s v="Texas"/>
    <n v="79907"/>
    <x v="2"/>
    <s v="TEC-PH-10000169"/>
    <x v="2"/>
    <s v="Phones"/>
    <s v="ARKON Windshield Dashboard Air Vent Car Mount Holder"/>
    <n v="40.68"/>
    <n v="3"/>
    <n v="0.2"/>
    <n v="-9.1530000000000005"/>
    <n v="-444.4444444444444"/>
    <n v="32.544000000000004"/>
    <n v="342.86399999999998"/>
  </r>
  <r>
    <n v="1577"/>
    <s v="CA-2016-109057"/>
    <s v="4/22/2016"/>
    <x v="183"/>
    <s v="4/27/2016"/>
    <s v="Standard Class"/>
    <s v="TT-21460"/>
    <s v="Tonja Turnell"/>
    <s v="Home Office"/>
    <s v="United States"/>
    <s v="Aurora"/>
    <s v="Illinois"/>
    <n v="60505"/>
    <x v="2"/>
    <s v="OFF-ST-10002406"/>
    <x v="1"/>
    <s v="Storage"/>
    <s v="Pizazz Global Quick File"/>
    <n v="23.952000000000002"/>
    <n v="2"/>
    <n v="0.2"/>
    <n v="2.3952"/>
    <n v="1000"/>
    <n v="19.161600000000004"/>
    <n v="12.96"/>
  </r>
  <r>
    <n v="1578"/>
    <s v="CA-2016-154403"/>
    <s v="5/23/2016"/>
    <x v="454"/>
    <s v="5/27/2016"/>
    <s v="Standard Class"/>
    <s v="AP-10720"/>
    <s v="Anne Pryor"/>
    <s v="Home Office"/>
    <s v="United States"/>
    <s v="Florence"/>
    <s v="Alabama"/>
    <n v="35630"/>
    <x v="0"/>
    <s v="OFF-PA-10001526"/>
    <x v="1"/>
    <s v="Paper"/>
    <s v="Xerox 1949"/>
    <n v="4.9800000000000004"/>
    <n v="1"/>
    <n v="0"/>
    <n v="2.4401999999999999"/>
    <n v="204.08163265306123"/>
    <n v="4.9800000000000004"/>
    <n v="3.9279999999999999"/>
  </r>
  <r>
    <n v="1579"/>
    <s v="CA-2016-102456"/>
    <s v="2/27/2016"/>
    <x v="535"/>
    <s v="3/1/2016"/>
    <s v="First Class"/>
    <s v="DL-12865"/>
    <s v="Dan Lawera"/>
    <s v="Consumer"/>
    <s v="United States"/>
    <s v="New York City"/>
    <s v="New York"/>
    <n v="10011"/>
    <x v="3"/>
    <s v="OFF-AP-10004336"/>
    <x v="1"/>
    <s v="Appliances"/>
    <s v="Conquest 14 Commercial Heavy-Duty Upright Vacuum, Collection System, Accessory Kit"/>
    <n v="170.88"/>
    <n v="3"/>
    <n v="0"/>
    <n v="49.555199999999999"/>
    <n v="344.82758620689651"/>
    <n v="170.88"/>
    <n v="61"/>
  </r>
  <r>
    <n v="1580"/>
    <s v="CA-2015-131338"/>
    <s v="8/9/2015"/>
    <x v="101"/>
    <s v="8/12/2015"/>
    <s v="First Class"/>
    <s v="NP-18325"/>
    <s v="Naresj Patel"/>
    <s v="Consumer"/>
    <s v="United States"/>
    <s v="New York City"/>
    <s v="New York"/>
    <n v="10024"/>
    <x v="3"/>
    <s v="TEC-PH-10003012"/>
    <x v="2"/>
    <s v="Phones"/>
    <s v="Nortel Meridian M3904 Professional Digital phone"/>
    <n v="307.98"/>
    <n v="2"/>
    <n v="0"/>
    <n v="89.3142"/>
    <n v="344.82758620689657"/>
    <n v="307.98"/>
    <n v="31.68"/>
  </r>
  <r>
    <n v="1590"/>
    <s v="CA-2016-109911"/>
    <s v="5/12/2016"/>
    <x v="536"/>
    <s v="5/16/2016"/>
    <s v="Standard Class"/>
    <s v="VG-21805"/>
    <s v="Vivek Grady"/>
    <s v="Corporate"/>
    <s v="United States"/>
    <s v="Virginia Beach"/>
    <s v="Virginia"/>
    <n v="23464"/>
    <x v="0"/>
    <s v="OFF-AR-10001662"/>
    <x v="1"/>
    <s v="Art"/>
    <s v="Rogers Handheld Barrel Pencil Sharpener"/>
    <n v="10.96"/>
    <n v="4"/>
    <n v="0"/>
    <n v="2.9592000000000001"/>
    <n v="370.37037037037038"/>
    <n v="10.96"/>
    <n v="10.776"/>
  </r>
  <r>
    <n v="1591"/>
    <s v="US-2016-132423"/>
    <s v="4/15/2016"/>
    <x v="173"/>
    <s v="4/19/2016"/>
    <s v="Standard Class"/>
    <s v="MY-18295"/>
    <s v="Muhammed Yedwab"/>
    <s v="Corporate"/>
    <s v="United States"/>
    <s v="Grapevine"/>
    <s v="Texas"/>
    <n v="76051"/>
    <x v="2"/>
    <s v="OFF-AR-10001221"/>
    <x v="1"/>
    <s v="Art"/>
    <s v="Dixon Ticonderoga Erasable Colored Pencil Set, 12-Color"/>
    <n v="33.488"/>
    <n v="7"/>
    <n v="0.2"/>
    <n v="5.8604000000000003"/>
    <n v="571.42857142857133"/>
    <n v="26.790400000000002"/>
    <n v="12.957000000000001"/>
  </r>
  <r>
    <n v="1593"/>
    <s v="CA-2015-122826"/>
    <s v="6/23/2015"/>
    <x v="537"/>
    <s v="6/25/2015"/>
    <s v="Second Class"/>
    <s v="RD-19480"/>
    <s v="Rick Duston"/>
    <s v="Consumer"/>
    <s v="United States"/>
    <s v="Olympia"/>
    <s v="Washington"/>
    <n v="98502"/>
    <x v="1"/>
    <s v="TEC-PH-10004830"/>
    <x v="2"/>
    <s v="Phones"/>
    <s v="Pyle PRT45 Retro Home Telephone"/>
    <n v="201.56800000000001"/>
    <n v="4"/>
    <n v="0.2"/>
    <n v="22.676400000000001"/>
    <n v="888.88888888888891"/>
    <n v="161.25440000000003"/>
    <n v="15.712"/>
  </r>
  <r>
    <n v="1594"/>
    <s v="CA-2014-117317"/>
    <s v="10/19/2014"/>
    <x v="538"/>
    <s v="10/19/2014"/>
    <s v="Same Day"/>
    <s v="JF-15490"/>
    <s v="Jeremy Farry"/>
    <s v="Consumer"/>
    <s v="United States"/>
    <s v="Los Angeles"/>
    <s v="California"/>
    <n v="90032"/>
    <x v="1"/>
    <s v="OFF-PA-10004519"/>
    <x v="1"/>
    <s v="Paper"/>
    <s v="Spiral Phone Message Books with Labels by Adams"/>
    <n v="13.44"/>
    <n v="3"/>
    <n v="0"/>
    <n v="6.5856000000000003"/>
    <n v="204.08163265306118"/>
    <n v="13.44"/>
    <n v="21.93"/>
  </r>
  <r>
    <n v="1595"/>
    <s v="CA-2015-118423"/>
    <s v="3/24/2015"/>
    <x v="539"/>
    <s v="3/27/2015"/>
    <s v="First Class"/>
    <s v="DP-13390"/>
    <s v="Dennis Pardue"/>
    <s v="Home Office"/>
    <s v="United States"/>
    <s v="Peoria"/>
    <s v="Illinois"/>
    <n v="61604"/>
    <x v="2"/>
    <s v="FUR-BO-10000362"/>
    <x v="0"/>
    <s v="Bookcases"/>
    <s v="Sauder Inglewood Library Bookcases"/>
    <n v="359.05799999999999"/>
    <n v="3"/>
    <n v="0.3"/>
    <n v="-35.905799999999999"/>
    <n v="-1000"/>
    <n v="251.34059999999997"/>
    <n v="1123.92"/>
  </r>
  <r>
    <n v="1596"/>
    <s v="CA-2017-149181"/>
    <s v="5/8/2017"/>
    <x v="540"/>
    <s v="5/12/2017"/>
    <s v="Standard Class"/>
    <s v="MD-17350"/>
    <s v="Maribeth Dona"/>
    <s v="Consumer"/>
    <s v="United States"/>
    <s v="Columbus"/>
    <s v="Ohio"/>
    <n v="43229"/>
    <x v="3"/>
    <s v="FUR-CH-10004540"/>
    <x v="0"/>
    <s v="Chairs"/>
    <s v="Global Chrome Stack Chair"/>
    <n v="47.991999999999997"/>
    <n v="2"/>
    <n v="0.3"/>
    <n v="-2.0568"/>
    <n v="-2333.333333333333"/>
    <n v="33.594399999999993"/>
    <n v="49.12"/>
  </r>
  <r>
    <n v="1597"/>
    <s v="CA-2017-132234"/>
    <s v="10/16/2017"/>
    <x v="524"/>
    <s v="10/18/2017"/>
    <s v="First Class"/>
    <s v="MY-17380"/>
    <s v="Maribeth Yedwab"/>
    <s v="Corporate"/>
    <s v="United States"/>
    <s v="New York City"/>
    <s v="New York"/>
    <n v="10011"/>
    <x v="3"/>
    <s v="FUR-FU-10001290"/>
    <x v="0"/>
    <s v="Furnishings"/>
    <s v="Executive Impressions Supervisor Wall Clock"/>
    <n v="547.29999999999995"/>
    <n v="13"/>
    <n v="0"/>
    <n v="175.136"/>
    <n v="312.5"/>
    <n v="547.29999999999995"/>
    <n v="13.28"/>
  </r>
  <r>
    <n v="1598"/>
    <s v="CA-2017-158876"/>
    <s v="11/19/2017"/>
    <x v="123"/>
    <s v="11/21/2017"/>
    <s v="Second Class"/>
    <s v="AB-10150"/>
    <s v="Aimee Bixby"/>
    <s v="Consumer"/>
    <s v="United States"/>
    <s v="Carrollton"/>
    <s v="Texas"/>
    <n v="75007"/>
    <x v="2"/>
    <s v="OFF-PA-10000308"/>
    <x v="1"/>
    <s v="Paper"/>
    <s v="Xerox 1901"/>
    <n v="16.896000000000001"/>
    <n v="4"/>
    <n v="0.2"/>
    <n v="5.28"/>
    <n v="320"/>
    <n v="13.516800000000002"/>
    <n v="206.43"/>
  </r>
  <r>
    <n v="1602"/>
    <s v="CA-2016-164672"/>
    <s v="5/8/2016"/>
    <x v="541"/>
    <s v="5/13/2016"/>
    <s v="Second Class"/>
    <s v="GB-14530"/>
    <s v="George Bell"/>
    <s v="Corporate"/>
    <s v="United States"/>
    <s v="Dover"/>
    <s v="Delaware"/>
    <n v="19901"/>
    <x v="3"/>
    <s v="FUR-FU-10001488"/>
    <x v="0"/>
    <s v="Furnishings"/>
    <s v="Tenex 46&quot; x 60&quot; Computer Anti-Static Chairmat, Rectangular Shaped"/>
    <n v="211.96"/>
    <n v="2"/>
    <n v="0"/>
    <n v="42.392000000000003"/>
    <n v="500"/>
    <n v="211.96"/>
    <n v="119.96"/>
  </r>
  <r>
    <n v="1603"/>
    <s v="US-2016-132857"/>
    <s v="12/11/2016"/>
    <x v="25"/>
    <s v="12/17/2016"/>
    <s v="Standard Class"/>
    <s v="CA-12775"/>
    <s v="Cynthia Arntzen"/>
    <s v="Consumer"/>
    <s v="United States"/>
    <s v="Smyrna"/>
    <s v="Tennessee"/>
    <n v="37167"/>
    <x v="0"/>
    <s v="OFF-AR-10003251"/>
    <x v="1"/>
    <s v="Art"/>
    <s v="Prang Drawing Pencil Set"/>
    <n v="6.6719999999999997"/>
    <n v="3"/>
    <n v="0.2"/>
    <n v="1.6679999999999999"/>
    <n v="400"/>
    <n v="5.3376000000000001"/>
    <n v="963.13599999999997"/>
  </r>
  <r>
    <n v="1604"/>
    <s v="CA-2017-116645"/>
    <s v="11/30/2017"/>
    <x v="329"/>
    <s v="12/4/2017"/>
    <s v="Standard Class"/>
    <s v="ME-17725"/>
    <s v="Max Engle"/>
    <s v="Consumer"/>
    <s v="United States"/>
    <s v="Newark"/>
    <s v="Delaware"/>
    <n v="19711"/>
    <x v="3"/>
    <s v="OFF-AR-10001044"/>
    <x v="1"/>
    <s v="Art"/>
    <s v="BOSTON Ranger #55 Pencil Sharpener, Black"/>
    <n v="155.94"/>
    <n v="6"/>
    <n v="0"/>
    <n v="45.2226"/>
    <n v="344.82758620689651"/>
    <n v="155.94"/>
    <n v="32.4"/>
  </r>
  <r>
    <n v="1605"/>
    <s v="US-2016-115819"/>
    <s v="4/19/2016"/>
    <x v="475"/>
    <s v="4/24/2016"/>
    <s v="Second Class"/>
    <s v="JO-15280"/>
    <s v="Jas O'Carroll"/>
    <s v="Consumer"/>
    <s v="United States"/>
    <s v="Los Angeles"/>
    <s v="California"/>
    <n v="90049"/>
    <x v="1"/>
    <s v="TEC-PH-10004700"/>
    <x v="2"/>
    <s v="Phones"/>
    <s v="PowerGen Dual USB Car Charger"/>
    <n v="39.96"/>
    <n v="5"/>
    <n v="0.2"/>
    <n v="12.987"/>
    <n v="307.69230769230774"/>
    <n v="31.968000000000004"/>
    <n v="2025.36"/>
  </r>
  <r>
    <n v="1611"/>
    <s v="CA-2014-156349"/>
    <s v="5/26/2014"/>
    <x v="542"/>
    <s v="5/30/2014"/>
    <s v="Standard Class"/>
    <s v="ML-17395"/>
    <s v="Marina Lichtenstein"/>
    <s v="Corporate"/>
    <s v="United States"/>
    <s v="Los Angeles"/>
    <s v="California"/>
    <n v="90008"/>
    <x v="1"/>
    <s v="FUR-BO-10000362"/>
    <x v="0"/>
    <s v="Bookcases"/>
    <s v="Sauder Inglewood Library Bookcases"/>
    <n v="290.666"/>
    <n v="2"/>
    <n v="0.15"/>
    <n v="27.3568"/>
    <n v="1062.5"/>
    <n v="247.06609999999998"/>
    <n v="93.024000000000001"/>
  </r>
  <r>
    <n v="1614"/>
    <s v="CA-2017-138380"/>
    <s v="12/21/2017"/>
    <x v="202"/>
    <s v="12/25/2017"/>
    <s v="Standard Class"/>
    <s v="YS-21880"/>
    <s v="Yana Sorensen"/>
    <s v="Corporate"/>
    <s v="United States"/>
    <s v="Oakland"/>
    <s v="California"/>
    <n v="94601"/>
    <x v="1"/>
    <s v="OFF-ST-10003306"/>
    <x v="1"/>
    <s v="Storage"/>
    <s v="Letter Size Cart"/>
    <n v="1000.02"/>
    <n v="7"/>
    <n v="0"/>
    <n v="290.00580000000002"/>
    <n v="344.82758620689651"/>
    <n v="1000.02"/>
    <n v="67.64"/>
  </r>
  <r>
    <n v="1615"/>
    <s v="US-2016-113509"/>
    <s v="3/15/2016"/>
    <x v="543"/>
    <s v="3/19/2016"/>
    <s v="Standard Class"/>
    <s v="PL-18925"/>
    <s v="Paul Lucas"/>
    <s v="Home Office"/>
    <s v="United States"/>
    <s v="Philadelphia"/>
    <s v="Pennsylvania"/>
    <n v="19143"/>
    <x v="3"/>
    <s v="TEC-AC-10004855"/>
    <x v="2"/>
    <s v="Accessories"/>
    <s v="V7 USB Numeric Keypad"/>
    <n v="83.975999999999999"/>
    <n v="3"/>
    <n v="0.2"/>
    <n v="-13.646100000000001"/>
    <n v="-615.38461538461536"/>
    <n v="67.180800000000005"/>
    <n v="15.56"/>
  </r>
  <r>
    <n v="1616"/>
    <s v="CA-2015-130022"/>
    <s v="8/10/2015"/>
    <x v="544"/>
    <s v="8/16/2015"/>
    <s v="Standard Class"/>
    <s v="JK-16120"/>
    <s v="Julie Kriz"/>
    <s v="Home Office"/>
    <s v="United States"/>
    <s v="Eagan"/>
    <s v="Minnesota"/>
    <n v="55122"/>
    <x v="2"/>
    <s v="OFF-LA-10002787"/>
    <x v="1"/>
    <s v="Labels"/>
    <s v="Avery 480"/>
    <n v="3.75"/>
    <n v="1"/>
    <n v="0"/>
    <n v="1.8"/>
    <n v="208.33333333333334"/>
    <n v="3.75"/>
    <n v="390.27199999999999"/>
  </r>
  <r>
    <n v="1619"/>
    <s v="US-2016-118780"/>
    <s v="9/10/2016"/>
    <x v="545"/>
    <s v="9/14/2016"/>
    <s v="Second Class"/>
    <s v="PN-18775"/>
    <s v="Parhena Norris"/>
    <s v="Home Office"/>
    <s v="United States"/>
    <s v="New York City"/>
    <s v="New York"/>
    <n v="10011"/>
    <x v="3"/>
    <s v="OFF-ST-10000352"/>
    <x v="1"/>
    <s v="Storage"/>
    <s v="Acco Perma 2700 Stacking Storage Drawers"/>
    <n v="59.48"/>
    <n v="2"/>
    <n v="0"/>
    <n v="8.9220000000000006"/>
    <n v="666.66666666666663"/>
    <n v="59.48"/>
    <n v="3.1680000000000001"/>
  </r>
  <r>
    <n v="1621"/>
    <s v="CA-2017-108560"/>
    <s v="7/8/2017"/>
    <x v="141"/>
    <s v="7/15/2017"/>
    <s v="Standard Class"/>
    <s v="JC-15385"/>
    <s v="Jenna Caffey"/>
    <s v="Consumer"/>
    <s v="United States"/>
    <s v="Kent"/>
    <s v="Washington"/>
    <n v="98031"/>
    <x v="1"/>
    <s v="FUR-FU-10002937"/>
    <x v="0"/>
    <s v="Furnishings"/>
    <s v="GE 48&quot; Fluorescent Tube, Cool White Energy Saver, 34 Watts, 30/Box"/>
    <n v="198.46"/>
    <n v="2"/>
    <n v="0"/>
    <n v="99.23"/>
    <n v="200"/>
    <n v="198.46"/>
    <n v="180.58799999999999"/>
  </r>
  <r>
    <n v="1625"/>
    <s v="CA-2015-157084"/>
    <s v="12/19/2015"/>
    <x v="546"/>
    <s v="12/24/2015"/>
    <s v="Standard Class"/>
    <s v="JG-15160"/>
    <s v="James Galang"/>
    <s v="Consumer"/>
    <s v="United States"/>
    <s v="Los Angeles"/>
    <s v="California"/>
    <n v="90049"/>
    <x v="1"/>
    <s v="TEC-PH-10002922"/>
    <x v="2"/>
    <s v="Phones"/>
    <s v="ShoreTel ShorePhone IP 230 VoIP phone"/>
    <n v="675.96"/>
    <n v="5"/>
    <n v="0.2"/>
    <n v="84.495000000000005"/>
    <n v="800"/>
    <n v="540.76800000000003"/>
    <n v="20.94"/>
  </r>
  <r>
    <n v="1627"/>
    <s v="CA-2015-164539"/>
    <s v="11/16/2015"/>
    <x v="547"/>
    <s v="11/22/2015"/>
    <s v="Standard Class"/>
    <s v="PO-19180"/>
    <s v="Philisse Overcash"/>
    <s v="Home Office"/>
    <s v="United States"/>
    <s v="New York City"/>
    <s v="New York"/>
    <n v="10011"/>
    <x v="3"/>
    <s v="OFF-AP-10002457"/>
    <x v="1"/>
    <s v="Appliances"/>
    <s v="Eureka The Boss Plus 12-Amp Hard Box Upright Vacuum, Red"/>
    <n v="523.25"/>
    <n v="5"/>
    <n v="0"/>
    <n v="141.2775"/>
    <n v="370.37037037037038"/>
    <n v="523.25"/>
    <n v="26.045999999999999"/>
  </r>
  <r>
    <n v="1628"/>
    <s v="CA-2015-143119"/>
    <s v="9/24/2015"/>
    <x v="496"/>
    <s v="9/30/2015"/>
    <s v="Standard Class"/>
    <s v="MC-17275"/>
    <s v="Marc Crier"/>
    <s v="Consumer"/>
    <s v="United States"/>
    <s v="Lafayette"/>
    <s v="Louisiana"/>
    <n v="70506"/>
    <x v="0"/>
    <s v="FUR-CH-10001270"/>
    <x v="0"/>
    <s v="Chairs"/>
    <s v="Harbour Creations Steel Folding Chair"/>
    <n v="517.5"/>
    <n v="6"/>
    <n v="0"/>
    <n v="155.25"/>
    <n v="333.33333333333337"/>
    <n v="517.5"/>
    <n v="3.75"/>
  </r>
  <r>
    <n v="1629"/>
    <s v="CA-2017-101049"/>
    <s v="6/21/2017"/>
    <x v="548"/>
    <s v="6/25/2017"/>
    <s v="Second Class"/>
    <s v="AS-10240"/>
    <s v="Alan Shonely"/>
    <s v="Consumer"/>
    <s v="United States"/>
    <s v="Cleveland"/>
    <s v="Ohio"/>
    <n v="44105"/>
    <x v="3"/>
    <s v="FUR-FU-10004415"/>
    <x v="0"/>
    <s v="Furnishings"/>
    <s v="Stacking Tray, Side-Loading, Legal, Smoke"/>
    <n v="17.920000000000002"/>
    <n v="5"/>
    <n v="0.2"/>
    <n v="2.464"/>
    <n v="727.27272727272737"/>
    <n v="14.336000000000002"/>
    <n v="65.989999999999995"/>
  </r>
  <r>
    <n v="1631"/>
    <s v="CA-2016-106530"/>
    <s v="5/8/2016"/>
    <x v="541"/>
    <s v="5/8/2016"/>
    <s v="Same Day"/>
    <s v="CL-12565"/>
    <s v="Clay Ludtke"/>
    <s v="Consumer"/>
    <s v="United States"/>
    <s v="Cleveland"/>
    <s v="Ohio"/>
    <n v="44105"/>
    <x v="3"/>
    <s v="OFF-ST-10002011"/>
    <x v="1"/>
    <s v="Storage"/>
    <s v="Smead Adjustable Mobile File Trolley with Lockable Top"/>
    <n v="1006.056"/>
    <n v="3"/>
    <n v="0.2"/>
    <n v="88.029899999999998"/>
    <n v="1142.8571428571429"/>
    <n v="804.84480000000008"/>
    <n v="3.6480000000000001"/>
  </r>
  <r>
    <n v="1636"/>
    <s v="CA-2014-168984"/>
    <s v="11/26/2014"/>
    <x v="35"/>
    <s v="12/2/2014"/>
    <s v="Standard Class"/>
    <s v="NW-18400"/>
    <s v="Natalie Webber"/>
    <s v="Consumer"/>
    <s v="United States"/>
    <s v="Tigard"/>
    <s v="Oregon"/>
    <n v="97224"/>
    <x v="1"/>
    <s v="OFF-PA-10001166"/>
    <x v="1"/>
    <s v="Paper"/>
    <s v="Xerox 2"/>
    <n v="15.552"/>
    <n v="3"/>
    <n v="0.2"/>
    <n v="5.4432"/>
    <n v="285.71428571428572"/>
    <n v="12.441600000000001"/>
    <n v="29.97"/>
  </r>
  <r>
    <n v="1639"/>
    <s v="CA-2016-157266"/>
    <s v="5/26/2016"/>
    <x v="439"/>
    <s v="6/1/2016"/>
    <s v="Standard Class"/>
    <s v="TB-21280"/>
    <s v="Toby Braunhardt"/>
    <s v="Consumer"/>
    <s v="United States"/>
    <s v="Washington"/>
    <s v="District of Columbia"/>
    <n v="20016"/>
    <x v="3"/>
    <s v="OFF-PA-10002689"/>
    <x v="1"/>
    <s v="Paper"/>
    <s v="Weyerhaeuser First Choice Laser/Copy Paper (20Lb. and 88 Bright)"/>
    <n v="19.440000000000001"/>
    <n v="3"/>
    <n v="0"/>
    <n v="9.3312000000000008"/>
    <n v="208.33333333333334"/>
    <n v="19.440000000000001"/>
    <n v="95.968000000000004"/>
  </r>
  <r>
    <n v="1643"/>
    <s v="US-2014-134712"/>
    <s v="11/29/2014"/>
    <x v="503"/>
    <s v="12/4/2014"/>
    <s v="Standard Class"/>
    <s v="BS-11380"/>
    <s v="Bill Stewart"/>
    <s v="Corporate"/>
    <s v="United States"/>
    <s v="Skokie"/>
    <s v="Illinois"/>
    <n v="60076"/>
    <x v="2"/>
    <s v="OFF-FA-10003112"/>
    <x v="1"/>
    <s v="Fasteners"/>
    <s v="Staples"/>
    <n v="12.624000000000001"/>
    <n v="2"/>
    <n v="0.2"/>
    <n v="3.9449999999999998"/>
    <n v="320"/>
    <n v="10.099200000000002"/>
    <n v="149.232"/>
  </r>
  <r>
    <n v="1644"/>
    <s v="CA-2015-111829"/>
    <s v="3/19/2015"/>
    <x v="531"/>
    <s v="3/20/2015"/>
    <s v="First Class"/>
    <s v="FH-14365"/>
    <s v="Fred Hopkins"/>
    <s v="Corporate"/>
    <s v="United States"/>
    <s v="Seattle"/>
    <s v="Washington"/>
    <n v="98115"/>
    <x v="1"/>
    <s v="OFF-ST-10000142"/>
    <x v="1"/>
    <s v="Storage"/>
    <s v="Deluxe Rollaway Locking File with Drawer"/>
    <n v="1247.6400000000001"/>
    <n v="3"/>
    <n v="0"/>
    <n v="349.33920000000001"/>
    <n v="357.14285714285717"/>
    <n v="1247.6400000000001"/>
    <n v="349.95"/>
  </r>
  <r>
    <n v="1647"/>
    <s v="CA-2015-105221"/>
    <s v="11/1/2015"/>
    <x v="549"/>
    <s v="11/3/2015"/>
    <s v="First Class"/>
    <s v="VM-21685"/>
    <s v="Valerie Mitchum"/>
    <s v="Home Office"/>
    <s v="United States"/>
    <s v="Philadelphia"/>
    <s v="Pennsylvania"/>
    <n v="19140"/>
    <x v="3"/>
    <s v="TEC-AC-10002323"/>
    <x v="2"/>
    <s v="Accessories"/>
    <s v="SanDisk Ultra 32 GB MicroSDHC Class 10 Memory Card"/>
    <n v="35.36"/>
    <n v="2"/>
    <n v="0.2"/>
    <n v="-3.0939999999999999"/>
    <n v="-1142.8571428571429"/>
    <n v="28.288"/>
    <n v="207.24"/>
  </r>
  <r>
    <n v="1649"/>
    <s v="CA-2015-120341"/>
    <s v="9/26/2015"/>
    <x v="120"/>
    <s v="9/29/2015"/>
    <s v="Second Class"/>
    <s v="SF-20200"/>
    <s v="Sarah Foster"/>
    <s v="Consumer"/>
    <s v="United States"/>
    <s v="Philadelphia"/>
    <s v="Pennsylvania"/>
    <n v="19143"/>
    <x v="3"/>
    <s v="OFF-BI-10004224"/>
    <x v="1"/>
    <s v="Binders"/>
    <s v="Catalog Binders with Expanding Posts"/>
    <n v="121.104"/>
    <n v="6"/>
    <n v="0.7"/>
    <n v="-100.92"/>
    <n v="-120"/>
    <n v="36.331200000000003"/>
    <n v="75.180000000000007"/>
  </r>
  <r>
    <n v="1651"/>
    <s v="CA-2014-135699"/>
    <s v="8/29/2014"/>
    <x v="550"/>
    <s v="8/29/2014"/>
    <s v="Same Day"/>
    <s v="HH-15010"/>
    <s v="Hilary Holden"/>
    <s v="Corporate"/>
    <s v="United States"/>
    <s v="San Francisco"/>
    <s v="California"/>
    <n v="94110"/>
    <x v="1"/>
    <s v="OFF-PA-10004475"/>
    <x v="1"/>
    <s v="Paper"/>
    <s v="Xerox 1940"/>
    <n v="109.92"/>
    <n v="2"/>
    <n v="0"/>
    <n v="53.860799999999998"/>
    <n v="204.08163265306123"/>
    <n v="109.92"/>
    <n v="931.17600000000004"/>
  </r>
  <r>
    <n v="1653"/>
    <s v="US-2017-132444"/>
    <s v="11/18/2017"/>
    <x v="551"/>
    <s v="11/21/2017"/>
    <s v="First Class"/>
    <s v="CD-12280"/>
    <s v="Christina DeMoss"/>
    <s v="Consumer"/>
    <s v="United States"/>
    <s v="Seattle"/>
    <s v="Washington"/>
    <n v="98105"/>
    <x v="1"/>
    <s v="OFF-ST-10003442"/>
    <x v="1"/>
    <s v="Storage"/>
    <s v="Eldon Portable Mobile Manager"/>
    <n v="169.68"/>
    <n v="6"/>
    <n v="0"/>
    <n v="45.813600000000001"/>
    <n v="370.37037037037038"/>
    <n v="169.68"/>
    <n v="9.4079999999999995"/>
  </r>
  <r>
    <n v="1658"/>
    <s v="CA-2014-127159"/>
    <s v="5/12/2014"/>
    <x v="552"/>
    <s v="5/15/2014"/>
    <s v="First Class"/>
    <s v="HL-15040"/>
    <s v="Hunter Lopez"/>
    <s v="Consumer"/>
    <s v="United States"/>
    <s v="Milwaukee"/>
    <s v="Wisconsin"/>
    <n v="53209"/>
    <x v="2"/>
    <s v="FUR-FU-10000010"/>
    <x v="0"/>
    <s v="Furnishings"/>
    <s v="DAX Value U-Channel Document Frames, Easel Back"/>
    <n v="34.79"/>
    <n v="7"/>
    <n v="0"/>
    <n v="10.7849"/>
    <n v="322.58064516129031"/>
    <n v="34.79"/>
    <n v="114.9"/>
  </r>
  <r>
    <n v="1659"/>
    <s v="CA-2017-161809"/>
    <s v="1/20/2017"/>
    <x v="176"/>
    <s v="1/26/2017"/>
    <s v="Standard Class"/>
    <s v="TH-21100"/>
    <s v="Thea Hendricks"/>
    <s v="Consumer"/>
    <s v="United States"/>
    <s v="Los Angeles"/>
    <s v="California"/>
    <n v="90045"/>
    <x v="1"/>
    <s v="TEC-PH-10004922"/>
    <x v="2"/>
    <s v="Phones"/>
    <s v="RCA Visys Integrated PBX 8-Line Router"/>
    <n v="160.77600000000001"/>
    <n v="3"/>
    <n v="0.2"/>
    <n v="10.048500000000001"/>
    <n v="1600"/>
    <n v="128.6208"/>
    <n v="3.984"/>
  </r>
  <r>
    <n v="1660"/>
    <s v="CA-2017-127285"/>
    <s v="10/30/2017"/>
    <x v="505"/>
    <s v="11/6/2017"/>
    <s v="Standard Class"/>
    <s v="MM-18055"/>
    <s v="Michelle Moray"/>
    <s v="Consumer"/>
    <s v="United States"/>
    <s v="Seattle"/>
    <s v="Washington"/>
    <n v="98115"/>
    <x v="1"/>
    <s v="OFF-BI-10004330"/>
    <x v="1"/>
    <s v="Binders"/>
    <s v="GBC Velobind Prepunched Cover Sets, Regency Series"/>
    <n v="88.751999999999995"/>
    <n v="3"/>
    <n v="0.2"/>
    <n v="27.734999999999999"/>
    <n v="320"/>
    <n v="71.001599999999996"/>
    <n v="44.94"/>
  </r>
  <r>
    <n v="1662"/>
    <s v="CA-2017-144526"/>
    <s v="4/30/2017"/>
    <x v="504"/>
    <s v="5/6/2017"/>
    <s v="Standard Class"/>
    <s v="QJ-19255"/>
    <s v="Quincy Jones"/>
    <s v="Corporate"/>
    <s v="United States"/>
    <s v="Philadelphia"/>
    <s v="Pennsylvania"/>
    <n v="19143"/>
    <x v="3"/>
    <s v="TEC-PH-10002549"/>
    <x v="2"/>
    <s v="Phones"/>
    <s v="Polycom SoundPoint IP 450 VoIP phone"/>
    <n v="677.58"/>
    <n v="5"/>
    <n v="0.4"/>
    <n v="-158.102"/>
    <n v="-428.57142857142856"/>
    <n v="406.548"/>
    <n v="56.45"/>
  </r>
  <r>
    <n v="1664"/>
    <s v="CA-2016-128531"/>
    <s v="11/24/2016"/>
    <x v="390"/>
    <s v="11/26/2016"/>
    <s v="Second Class"/>
    <s v="NS-18505"/>
    <s v="Neola Schneider"/>
    <s v="Consumer"/>
    <s v="United States"/>
    <s v="Dallas"/>
    <s v="Texas"/>
    <n v="75217"/>
    <x v="2"/>
    <s v="OFF-ST-10001325"/>
    <x v="1"/>
    <s v="Storage"/>
    <s v="Sterilite Officeware Hinged File Box"/>
    <n v="41.92"/>
    <n v="5"/>
    <n v="0.2"/>
    <n v="3.6680000000000001"/>
    <n v="1142.8571428571429"/>
    <n v="33.536000000000001"/>
    <n v="219.8"/>
  </r>
  <r>
    <n v="1670"/>
    <s v="US-2015-157154"/>
    <s v="1/10/2015"/>
    <x v="553"/>
    <s v="1/15/2015"/>
    <s v="Standard Class"/>
    <s v="MM-17920"/>
    <s v="Michael Moore"/>
    <s v="Consumer"/>
    <s v="United States"/>
    <s v="New York City"/>
    <s v="New York"/>
    <n v="10011"/>
    <x v="3"/>
    <s v="FUR-TA-10001889"/>
    <x v="0"/>
    <s v="Tables"/>
    <s v="Bush Advantage Collection Racetrack Conference Table"/>
    <n v="1018.104"/>
    <n v="4"/>
    <n v="0.4"/>
    <n v="-373.3048"/>
    <n v="-272.72727272727275"/>
    <n v="610.86239999999998"/>
    <n v="113.88800000000001"/>
  </r>
  <r>
    <n v="1671"/>
    <s v="CA-2017-159457"/>
    <s v="10/19/2017"/>
    <x v="15"/>
    <s v="10/26/2017"/>
    <s v="Standard Class"/>
    <s v="RD-19480"/>
    <s v="Rick Duston"/>
    <s v="Consumer"/>
    <s v="United States"/>
    <s v="Houston"/>
    <s v="Texas"/>
    <n v="77095"/>
    <x v="2"/>
    <s v="TEC-PH-10002185"/>
    <x v="2"/>
    <s v="Phones"/>
    <s v="QVS USB Car Charger 2-Port 2.1Amp for iPod/iPhone/iPad/iPad 2/iPad 3"/>
    <n v="16.68"/>
    <n v="3"/>
    <n v="0.2"/>
    <n v="5.2125000000000004"/>
    <n v="320"/>
    <n v="13.344000000000001"/>
    <n v="60.311999999999998"/>
  </r>
  <r>
    <n v="1672"/>
    <s v="CA-2016-107615"/>
    <s v="3/22/2016"/>
    <x v="554"/>
    <s v="3/25/2016"/>
    <s v="First Class"/>
    <s v="RB-19645"/>
    <s v="Robert Barroso"/>
    <s v="Corporate"/>
    <s v="United States"/>
    <s v="North Las Vegas"/>
    <s v="Nevada"/>
    <n v="89031"/>
    <x v="1"/>
    <s v="TEC-AC-10001013"/>
    <x v="2"/>
    <s v="Accessories"/>
    <s v="Logitech ClearChat Comfort/USB Headset H390"/>
    <n v="58.58"/>
    <n v="2"/>
    <n v="0"/>
    <n v="19.331399999999999"/>
    <n v="303.030303030303"/>
    <n v="58.58"/>
    <n v="107.98399999999999"/>
  </r>
  <r>
    <n v="1673"/>
    <s v="CA-2017-111647"/>
    <s v="7/3/2017"/>
    <x v="445"/>
    <s v="7/7/2017"/>
    <s v="Standard Class"/>
    <s v="RD-19585"/>
    <s v="Rob Dowd"/>
    <s v="Consumer"/>
    <s v="United States"/>
    <s v="Plano"/>
    <s v="Texas"/>
    <n v="75023"/>
    <x v="2"/>
    <s v="TEC-PH-10002726"/>
    <x v="2"/>
    <s v="Phones"/>
    <s v="netTALK DUO VoIP Telephone Service"/>
    <n v="167.96799999999999"/>
    <n v="4"/>
    <n v="0.2"/>
    <n v="62.988"/>
    <n v="266.66666666666663"/>
    <n v="134.37440000000001"/>
    <n v="79.974000000000004"/>
  </r>
  <r>
    <n v="1674"/>
    <s v="CA-2015-150560"/>
    <s v="12/11/2015"/>
    <x v="555"/>
    <s v="12/12/2015"/>
    <s v="First Class"/>
    <s v="SW-20455"/>
    <s v="Shaun Weien"/>
    <s v="Consumer"/>
    <s v="United States"/>
    <s v="Suffolk"/>
    <s v="Virginia"/>
    <n v="23434"/>
    <x v="0"/>
    <s v="OFF-LA-10003930"/>
    <x v="1"/>
    <s v="Labels"/>
    <s v="Dot Matrix Printer Tape Reel Labels, White, 5000/Box"/>
    <n v="196.62"/>
    <n v="2"/>
    <n v="0"/>
    <n v="96.343800000000002"/>
    <n v="204.08163265306123"/>
    <n v="196.62"/>
    <n v="20.736000000000001"/>
  </r>
  <r>
    <n v="1675"/>
    <s v="CA-2015-143077"/>
    <s v="9/17/2015"/>
    <x v="14"/>
    <s v="9/21/2015"/>
    <s v="Standard Class"/>
    <s v="SF-20965"/>
    <s v="Sylvia Foulston"/>
    <s v="Corporate"/>
    <s v="United States"/>
    <s v="Houston"/>
    <s v="Texas"/>
    <n v="77041"/>
    <x v="2"/>
    <s v="FUR-FU-10003535"/>
    <x v="0"/>
    <s v="Furnishings"/>
    <s v="Howard Miller Distant Time Traveler Alarm Clock"/>
    <n v="21.936"/>
    <n v="2"/>
    <n v="0.6"/>
    <n v="-10.419600000000001"/>
    <n v="-210.52631578947367"/>
    <n v="8.7744"/>
    <n v="10.08"/>
  </r>
  <r>
    <n v="1677"/>
    <s v="CA-2016-122728"/>
    <s v="5/18/2016"/>
    <x v="556"/>
    <s v="5/24/2016"/>
    <s v="Standard Class"/>
    <s v="EB-13930"/>
    <s v="Eric Barreto"/>
    <s v="Consumer"/>
    <s v="United States"/>
    <s v="San Francisco"/>
    <s v="California"/>
    <n v="94110"/>
    <x v="1"/>
    <s v="OFF-ST-10000604"/>
    <x v="1"/>
    <s v="Storage"/>
    <s v="Home/Office Personal File Carts"/>
    <n v="104.28"/>
    <n v="3"/>
    <n v="0"/>
    <n v="26.07"/>
    <n v="400"/>
    <n v="104.28"/>
    <n v="135.97999999999999"/>
  </r>
  <r>
    <n v="1679"/>
    <s v="CA-2014-122882"/>
    <s v="9/7/2014"/>
    <x v="557"/>
    <s v="9/13/2014"/>
    <s v="Standard Class"/>
    <s v="SB-20290"/>
    <s v="Sean Braxton"/>
    <s v="Corporate"/>
    <s v="United States"/>
    <s v="Philadelphia"/>
    <s v="Pennsylvania"/>
    <n v="19134"/>
    <x v="3"/>
    <s v="OFF-ST-10002344"/>
    <x v="1"/>
    <s v="Storage"/>
    <s v="Carina 42&quot;Hx23 3/4&quot;W Media Storage Unit"/>
    <n v="64.784000000000006"/>
    <n v="1"/>
    <n v="0.2"/>
    <n v="-14.5764"/>
    <n v="-444.44444444444446"/>
    <n v="51.827200000000005"/>
    <n v="7.92"/>
  </r>
  <r>
    <n v="1683"/>
    <s v="US-2016-101497"/>
    <s v="9/29/2016"/>
    <x v="321"/>
    <s v="10/1/2016"/>
    <s v="Second Class"/>
    <s v="PS-18760"/>
    <s v="Pamela Stobb"/>
    <s v="Consumer"/>
    <s v="United States"/>
    <s v="Los Angeles"/>
    <s v="California"/>
    <n v="90008"/>
    <x v="1"/>
    <s v="OFF-PA-10000176"/>
    <x v="1"/>
    <s v="Paper"/>
    <s v="Xerox 1887"/>
    <n v="18.97"/>
    <n v="1"/>
    <n v="0"/>
    <n v="9.1056000000000008"/>
    <n v="208.33333333333331"/>
    <n v="18.97"/>
    <n v="3359.9520000000002"/>
  </r>
  <r>
    <n v="1684"/>
    <s v="CA-2016-147585"/>
    <s v="11/7/2016"/>
    <x v="77"/>
    <s v="11/12/2016"/>
    <s v="Standard Class"/>
    <s v="CB-12535"/>
    <s v="Claudia Bergmann"/>
    <s v="Corporate"/>
    <s v="United States"/>
    <s v="San Francisco"/>
    <s v="California"/>
    <n v="94110"/>
    <x v="1"/>
    <s v="FUR-FU-10002597"/>
    <x v="0"/>
    <s v="Furnishings"/>
    <s v="C-Line Magnetic Cubicle Keepers, Clear Polypropylene"/>
    <n v="14.82"/>
    <n v="3"/>
    <n v="0"/>
    <n v="6.2244000000000002"/>
    <n v="238.0952380952381"/>
    <n v="14.82"/>
    <n v="22.96"/>
  </r>
  <r>
    <n v="1685"/>
    <s v="CA-2017-149489"/>
    <s v="4/24/2017"/>
    <x v="558"/>
    <s v="4/27/2017"/>
    <s v="First Class"/>
    <s v="DK-12835"/>
    <s v="Damala Kotsonis"/>
    <s v="Corporate"/>
    <s v="United States"/>
    <s v="Philadelphia"/>
    <s v="Pennsylvania"/>
    <n v="19143"/>
    <x v="3"/>
    <s v="OFF-AP-10002495"/>
    <x v="1"/>
    <s v="Appliances"/>
    <s v="Acco Smartsocket Table Surge Protector, 6 Color-Coded Adapter Outlets"/>
    <n v="99.28"/>
    <n v="2"/>
    <n v="0.2"/>
    <n v="12.41"/>
    <n v="800"/>
    <n v="79.424000000000007"/>
    <n v="15.24"/>
  </r>
  <r>
    <n v="1688"/>
    <s v="CA-2017-143798"/>
    <s v="12/10/2017"/>
    <x v="389"/>
    <s v="12/12/2017"/>
    <s v="First Class"/>
    <s v="AW-10840"/>
    <s v="Anthony Witt"/>
    <s v="Consumer"/>
    <s v="United States"/>
    <s v="Philadelphia"/>
    <s v="Pennsylvania"/>
    <n v="19140"/>
    <x v="3"/>
    <s v="OFF-PA-10000788"/>
    <x v="1"/>
    <s v="Paper"/>
    <s v="Xerox 210"/>
    <n v="10.368"/>
    <n v="2"/>
    <n v="0.2"/>
    <n v="3.6288"/>
    <n v="285.71428571428572"/>
    <n v="8.2944000000000013"/>
    <n v="6.56"/>
  </r>
  <r>
    <n v="1690"/>
    <s v="CA-2014-142839"/>
    <s v="8/16/2014"/>
    <x v="559"/>
    <s v="8/20/2014"/>
    <s v="Standard Class"/>
    <s v="TS-21610"/>
    <s v="Troy Staebel"/>
    <s v="Consumer"/>
    <s v="United States"/>
    <s v="Philadelphia"/>
    <s v="Pennsylvania"/>
    <n v="19143"/>
    <x v="3"/>
    <s v="FUR-TA-10001539"/>
    <x v="0"/>
    <s v="Tables"/>
    <s v="Chromcraft Rectangular Conference Tables"/>
    <n v="853.09199999999998"/>
    <n v="6"/>
    <n v="0.4"/>
    <n v="-227.49119999999999"/>
    <n v="-375"/>
    <n v="511.85519999999997"/>
    <n v="11.68"/>
  </r>
  <r>
    <n v="1691"/>
    <s v="CA-2017-129833"/>
    <s v="12/9/2017"/>
    <x v="34"/>
    <s v="12/15/2017"/>
    <s v="Standard Class"/>
    <s v="HF-14995"/>
    <s v="Herbert Flentye"/>
    <s v="Consumer"/>
    <s v="United States"/>
    <s v="Indianapolis"/>
    <s v="Indiana"/>
    <n v="46203"/>
    <x v="2"/>
    <s v="OFF-PA-10000575"/>
    <x v="1"/>
    <s v="Paper"/>
    <s v="Wirebound Message Books, Four 2 3/4 x 5 White Forms per Page"/>
    <n v="33.450000000000003"/>
    <n v="5"/>
    <n v="0"/>
    <n v="15.387"/>
    <n v="217.39130434782612"/>
    <n v="33.450000000000003"/>
    <n v="30.96"/>
  </r>
  <r>
    <n v="1693"/>
    <s v="US-2016-154361"/>
    <s v="3/14/2016"/>
    <x v="560"/>
    <s v="3/19/2016"/>
    <s v="Standard Class"/>
    <s v="HZ-14950"/>
    <s v="Henia Zydlo"/>
    <s v="Consumer"/>
    <s v="United States"/>
    <s v="Columbus"/>
    <s v="Ohio"/>
    <n v="43229"/>
    <x v="3"/>
    <s v="FUR-FU-10004020"/>
    <x v="0"/>
    <s v="Furnishings"/>
    <s v="Advantus Panel Wall Acrylic Frame"/>
    <n v="21.88"/>
    <n v="5"/>
    <n v="0.2"/>
    <n v="6.2904999999999998"/>
    <n v="347.82608695652175"/>
    <n v="17.504000000000001"/>
    <n v="19.193999999999999"/>
  </r>
  <r>
    <n v="1694"/>
    <s v="US-2016-158708"/>
    <s v="6/26/2016"/>
    <x v="190"/>
    <s v="6/29/2016"/>
    <s v="Second Class"/>
    <s v="AB-10255"/>
    <s v="Alejandro Ballentine"/>
    <s v="Home Office"/>
    <s v="United States"/>
    <s v="Plano"/>
    <s v="Texas"/>
    <n v="75023"/>
    <x v="2"/>
    <s v="TEC-AC-10003133"/>
    <x v="2"/>
    <s v="Accessories"/>
    <s v="Memorex Mini Travel Drive 4 GB USB 2.0 Flash Drive"/>
    <n v="13.616"/>
    <n v="2"/>
    <n v="0.2"/>
    <n v="3.5741999999999998"/>
    <n v="380.95238095238096"/>
    <n v="10.892800000000001"/>
    <n v="50.997"/>
  </r>
  <r>
    <n v="1695"/>
    <s v="CA-2015-156335"/>
    <s v="9/25/2015"/>
    <x v="12"/>
    <s v="9/28/2015"/>
    <s v="Second Class"/>
    <s v="PO-19195"/>
    <s v="Phillina Ober"/>
    <s v="Home Office"/>
    <s v="United States"/>
    <s v="Bayonne"/>
    <s v="New Jersey"/>
    <n v="7002"/>
    <x v="3"/>
    <s v="TEC-AC-10002006"/>
    <x v="2"/>
    <s v="Accessories"/>
    <s v="Memorex Micro Travel Drive 16 GB"/>
    <n v="63.96"/>
    <n v="4"/>
    <n v="0"/>
    <n v="19.8276"/>
    <n v="322.58064516129031"/>
    <n v="63.96"/>
    <n v="25.344000000000001"/>
  </r>
  <r>
    <n v="1698"/>
    <s v="CA-2015-148376"/>
    <s v="12/27/2015"/>
    <x v="17"/>
    <s v="12/31/2015"/>
    <s v="Standard Class"/>
    <s v="AG-10900"/>
    <s v="Arthur Gainer"/>
    <s v="Consumer"/>
    <s v="United States"/>
    <s v="Los Angeles"/>
    <s v="California"/>
    <n v="90008"/>
    <x v="1"/>
    <s v="OFF-AP-10000240"/>
    <x v="1"/>
    <s v="Appliances"/>
    <s v="Belkin F9G930V10-GRY 9 Outlet Surge"/>
    <n v="106.96"/>
    <n v="2"/>
    <n v="0"/>
    <n v="31.0184"/>
    <n v="344.82758620689651"/>
    <n v="106.96"/>
    <n v="86.45"/>
  </r>
  <r>
    <n v="1700"/>
    <s v="CA-2014-135657"/>
    <s v="6/3/2014"/>
    <x v="561"/>
    <s v="6/7/2014"/>
    <s v="Second Class"/>
    <s v="SC-20725"/>
    <s v="Steven Cartwright"/>
    <s v="Consumer"/>
    <s v="United States"/>
    <s v="Seattle"/>
    <s v="Washington"/>
    <n v="98115"/>
    <x v="1"/>
    <s v="FUR-TA-10004086"/>
    <x v="0"/>
    <s v="Tables"/>
    <s v="KI Adjustable-Height Table"/>
    <n v="515.88"/>
    <n v="6"/>
    <n v="0"/>
    <n v="113.4936"/>
    <n v="454.5454545454545"/>
    <n v="515.88"/>
    <n v="271.76400000000001"/>
  </r>
  <r>
    <n v="1701"/>
    <s v="CA-2015-114069"/>
    <s v="7/13/2015"/>
    <x v="562"/>
    <s v="7/15/2015"/>
    <s v="Second Class"/>
    <s v="ND-18370"/>
    <s v="Natalie DeCherney"/>
    <s v="Consumer"/>
    <s v="United States"/>
    <s v="New York City"/>
    <s v="New York"/>
    <n v="10035"/>
    <x v="3"/>
    <s v="OFF-BI-10000320"/>
    <x v="1"/>
    <s v="Binders"/>
    <s v="GBC Plastic Binding Combs"/>
    <n v="11.808"/>
    <n v="2"/>
    <n v="0.2"/>
    <n v="4.2804000000000002"/>
    <n v="275.86206896551721"/>
    <n v="9.4464000000000006"/>
    <n v="181.35"/>
  </r>
  <r>
    <n v="1704"/>
    <s v="CA-2014-139857"/>
    <s v="2/2/2014"/>
    <x v="563"/>
    <s v="2/6/2014"/>
    <s v="Standard Class"/>
    <s v="CD-12790"/>
    <s v="Cynthia Delaney"/>
    <s v="Home Office"/>
    <s v="United States"/>
    <s v="San Diego"/>
    <s v="California"/>
    <n v="92037"/>
    <x v="1"/>
    <s v="OFF-FA-10001843"/>
    <x v="1"/>
    <s v="Fasteners"/>
    <s v="Staples"/>
    <n v="12.35"/>
    <n v="5"/>
    <n v="0"/>
    <n v="5.8045"/>
    <n v="212.7659574468085"/>
    <n v="12.35"/>
    <n v="68.94"/>
  </r>
  <r>
    <n v="1705"/>
    <s v="CA-2016-106306"/>
    <s v="3/8/2016"/>
    <x v="387"/>
    <s v="3/8/2016"/>
    <s v="Same Day"/>
    <s v="PG-18820"/>
    <s v="Patrick Gardner"/>
    <s v="Consumer"/>
    <s v="United States"/>
    <s v="Glendale"/>
    <s v="Arizona"/>
    <n v="85301"/>
    <x v="1"/>
    <s v="OFF-BI-10003676"/>
    <x v="1"/>
    <s v="Binders"/>
    <s v="GBC Standard Recycled Report Covers, Clear Plastic Sheets"/>
    <n v="9.702"/>
    <n v="3"/>
    <n v="0.7"/>
    <n v="-7.1147999999999998"/>
    <n v="-136.36363636363637"/>
    <n v="2.9106000000000005"/>
    <n v="227.976"/>
  </r>
  <r>
    <n v="1706"/>
    <s v="CA-2015-100545"/>
    <s v="11/22/2015"/>
    <x v="6"/>
    <s v="11/26/2015"/>
    <s v="Standard Class"/>
    <s v="IM-15070"/>
    <s v="Irene Maddox"/>
    <s v="Consumer"/>
    <s v="United States"/>
    <s v="Philadelphia"/>
    <s v="Pennsylvania"/>
    <n v="19120"/>
    <x v="3"/>
    <s v="OFF-BI-10003638"/>
    <x v="1"/>
    <s v="Binders"/>
    <s v="GBC Durable Plastic Covers"/>
    <n v="11.61"/>
    <n v="2"/>
    <n v="0.7"/>
    <n v="-9.2880000000000003"/>
    <n v="-125"/>
    <n v="3.4830000000000005"/>
    <n v="122.97"/>
  </r>
  <r>
    <n v="1707"/>
    <s v="CA-2017-123491"/>
    <s v="10/30/2017"/>
    <x v="505"/>
    <s v="11/5/2017"/>
    <s v="Standard Class"/>
    <s v="JK-15205"/>
    <s v="Jamie Kunitz"/>
    <s v="Consumer"/>
    <s v="United States"/>
    <s v="San Francisco"/>
    <s v="California"/>
    <n v="94122"/>
    <x v="1"/>
    <s v="OFF-LA-10003077"/>
    <x v="1"/>
    <s v="Labels"/>
    <s v="Avery 500"/>
    <n v="43.86"/>
    <n v="6"/>
    <n v="0"/>
    <n v="20.6142"/>
    <n v="212.7659574468085"/>
    <n v="43.86"/>
    <n v="16.03"/>
  </r>
  <r>
    <n v="1713"/>
    <s v="CA-2015-145401"/>
    <s v="1/30/2015"/>
    <x v="564"/>
    <s v="2/4/2015"/>
    <s v="Standard Class"/>
    <s v="JP-15520"/>
    <s v="Jeremy Pistek"/>
    <s v="Consumer"/>
    <s v="United States"/>
    <s v="Houston"/>
    <s v="Texas"/>
    <n v="77070"/>
    <x v="2"/>
    <s v="OFF-PA-10004405"/>
    <x v="1"/>
    <s v="Paper"/>
    <s v="Rediform Voice Mail Log Books"/>
    <n v="14.304"/>
    <n v="6"/>
    <n v="0.2"/>
    <n v="5.0064000000000002"/>
    <n v="285.71428571428572"/>
    <n v="11.443200000000001"/>
    <n v="89.97"/>
  </r>
  <r>
    <n v="1714"/>
    <s v="US-2017-124968"/>
    <s v="9/8/2017"/>
    <x v="565"/>
    <s v="9/13/2017"/>
    <s v="Second Class"/>
    <s v="MM-18055"/>
    <s v="Michelle Moray"/>
    <s v="Consumer"/>
    <s v="United States"/>
    <s v="Chicago"/>
    <s v="Illinois"/>
    <n v="60610"/>
    <x v="2"/>
    <s v="FUR-TA-10004289"/>
    <x v="0"/>
    <s v="Tables"/>
    <s v="BoxOffice By Design Rectangular and Half-Moon Meeting Room Tables"/>
    <n v="765.625"/>
    <n v="7"/>
    <n v="0.5"/>
    <n v="-566.5625"/>
    <n v="-135.13513513513513"/>
    <n v="382.8125"/>
    <n v="359.98"/>
  </r>
  <r>
    <n v="1715"/>
    <s v="CA-2017-104003"/>
    <s v="10/7/2017"/>
    <x v="566"/>
    <s v="10/13/2017"/>
    <s v="Standard Class"/>
    <s v="DC-13285"/>
    <s v="Debra Catini"/>
    <s v="Consumer"/>
    <s v="United States"/>
    <s v="San Francisco"/>
    <s v="California"/>
    <n v="94110"/>
    <x v="1"/>
    <s v="FUR-BO-10003965"/>
    <x v="0"/>
    <s v="Bookcases"/>
    <s v="O'Sullivan Manor Hill 2-Door Library in Brianna Oak"/>
    <n v="307.666"/>
    <n v="2"/>
    <n v="0.15"/>
    <n v="-14.478400000000001"/>
    <n v="-2125"/>
    <n v="261.51609999999999"/>
    <n v="3.2080000000000002"/>
  </r>
  <r>
    <n v="1716"/>
    <s v="CA-2016-154788"/>
    <s v="4/30/2016"/>
    <x v="567"/>
    <s v="5/4/2016"/>
    <s v="Standard Class"/>
    <s v="JL-15835"/>
    <s v="John Lee"/>
    <s v="Consumer"/>
    <s v="United States"/>
    <s v="New York City"/>
    <s v="New York"/>
    <n v="10011"/>
    <x v="3"/>
    <s v="OFF-BI-10003314"/>
    <x v="1"/>
    <s v="Binders"/>
    <s v="Tuff Stuff Recycled Round Ring Binders"/>
    <n v="7.7119999999999997"/>
    <n v="2"/>
    <n v="0.2"/>
    <n v="2.7955999999999999"/>
    <n v="275.86206896551727"/>
    <n v="6.1696"/>
    <n v="19.440000000000001"/>
  </r>
  <r>
    <n v="1717"/>
    <s v="CA-2016-169943"/>
    <s v="5/19/2016"/>
    <x v="288"/>
    <s v="5/24/2016"/>
    <s v="Standard Class"/>
    <s v="BN-11515"/>
    <s v="Bradley Nguyen"/>
    <s v="Consumer"/>
    <s v="United States"/>
    <s v="New York City"/>
    <s v="New York"/>
    <n v="10011"/>
    <x v="3"/>
    <s v="OFF-AP-10001563"/>
    <x v="1"/>
    <s v="Appliances"/>
    <s v="Belkin Premiere Surge Master II 8-outlet surge protector"/>
    <n v="242.9"/>
    <n v="5"/>
    <n v="0"/>
    <n v="70.441000000000003"/>
    <n v="344.82758620689651"/>
    <n v="242.9"/>
    <n v="290.666"/>
  </r>
  <r>
    <n v="1722"/>
    <s v="US-2015-123218"/>
    <s v="12/20/2015"/>
    <x v="139"/>
    <s v="12/25/2015"/>
    <s v="Standard Class"/>
    <s v="KD-16345"/>
    <s v="Katherine Ducich"/>
    <s v="Consumer"/>
    <s v="United States"/>
    <s v="Chicago"/>
    <s v="Illinois"/>
    <n v="60623"/>
    <x v="2"/>
    <s v="TEC-PH-10001061"/>
    <x v="2"/>
    <s v="Phones"/>
    <s v="Apple iPhone 5C"/>
    <n v="159.98400000000001"/>
    <n v="2"/>
    <n v="0.2"/>
    <n v="11.998799999999999"/>
    <n v="1333.3333333333335"/>
    <n v="127.98720000000002"/>
    <n v="141.96"/>
  </r>
  <r>
    <n v="1725"/>
    <s v="CA-2015-127453"/>
    <s v="12/19/2015"/>
    <x v="546"/>
    <s v="12/20/2015"/>
    <s v="First Class"/>
    <s v="JK-15370"/>
    <s v="Jay Kimmel"/>
    <s v="Consumer"/>
    <s v="United States"/>
    <s v="Philadelphia"/>
    <s v="Pennsylvania"/>
    <n v="19143"/>
    <x v="3"/>
    <s v="OFF-AP-10000828"/>
    <x v="1"/>
    <s v="Appliances"/>
    <s v="Avanti 4.4 Cu. Ft. Refrigerator"/>
    <n v="434.35199999999998"/>
    <n v="3"/>
    <n v="0.2"/>
    <n v="43.435200000000002"/>
    <n v="999.99999999999977"/>
    <n v="347.48160000000001"/>
    <n v="25.824000000000002"/>
  </r>
  <r>
    <n v="1728"/>
    <s v="US-2017-164056"/>
    <s v="4/29/2017"/>
    <x v="568"/>
    <s v="5/4/2017"/>
    <s v="Second Class"/>
    <s v="FM-14215"/>
    <s v="Filia McAdams"/>
    <s v="Corporate"/>
    <s v="United States"/>
    <s v="Dublin"/>
    <s v="Ohio"/>
    <n v="43017"/>
    <x v="3"/>
    <s v="FUR-TA-10001307"/>
    <x v="0"/>
    <s v="Tables"/>
    <s v="SAFCO PlanMaster Heigh-Adjustable Drafting Table Base, 43w x 30d x 30-37h, Black"/>
    <n v="1048.3499999999999"/>
    <n v="5"/>
    <n v="0.4"/>
    <n v="-69.89"/>
    <n v="-1499.9999999999998"/>
    <n v="629.00999999999988"/>
    <n v="111.672"/>
  </r>
  <r>
    <n v="1729"/>
    <s v="CA-2016-106894"/>
    <s v="2/7/2016"/>
    <x v="569"/>
    <s v="2/7/2016"/>
    <s v="Same Day"/>
    <s v="CA-12265"/>
    <s v="Christina Anderson"/>
    <s v="Consumer"/>
    <s v="United States"/>
    <s v="Springfield"/>
    <s v="Virginia"/>
    <n v="22153"/>
    <x v="0"/>
    <s v="TEC-AC-10003063"/>
    <x v="2"/>
    <s v="Accessories"/>
    <s v="Micro Innovations USB RF Wireless Keyboard with Mouse"/>
    <n v="100"/>
    <n v="4"/>
    <n v="0"/>
    <n v="21"/>
    <n v="476.1904761904762"/>
    <n v="100"/>
    <n v="24.047999999999998"/>
  </r>
  <r>
    <n v="1731"/>
    <s v="CA-2014-125136"/>
    <s v="9/28/2014"/>
    <x v="450"/>
    <s v="10/3/2014"/>
    <s v="Standard Class"/>
    <s v="KD-16495"/>
    <s v="Keith Dawkins"/>
    <s v="Corporate"/>
    <s v="United States"/>
    <s v="Fayetteville"/>
    <s v="North Carolina"/>
    <n v="28314"/>
    <x v="0"/>
    <s v="OFF-PA-10001457"/>
    <x v="1"/>
    <s v="Paper"/>
    <s v="White GlueTop Scratch Pads"/>
    <n v="96.256"/>
    <n v="8"/>
    <n v="0.2"/>
    <n v="31.283200000000001"/>
    <n v="307.69230769230768"/>
    <n v="77.004800000000003"/>
    <n v="17.940000000000001"/>
  </r>
  <r>
    <n v="1733"/>
    <s v="US-2016-131149"/>
    <s v="7/10/2016"/>
    <x v="212"/>
    <s v="7/14/2016"/>
    <s v="Standard Class"/>
    <s v="LH-17155"/>
    <s v="Logan Haushalter"/>
    <s v="Consumer"/>
    <s v="United States"/>
    <s v="Dallas"/>
    <s v="Texas"/>
    <n v="75081"/>
    <x v="2"/>
    <s v="OFF-ST-10000689"/>
    <x v="1"/>
    <s v="Storage"/>
    <s v="Fellowes Strictly Business Drawer File, Letter/Legal Size"/>
    <n v="338.04"/>
    <n v="3"/>
    <n v="0.2"/>
    <n v="-33.804000000000002"/>
    <n v="-1000"/>
    <n v="270.43200000000002"/>
    <n v="6.8479999999999999"/>
  </r>
  <r>
    <n v="1735"/>
    <s v="CA-2017-101483"/>
    <s v="7/29/2017"/>
    <x v="570"/>
    <s v="8/1/2017"/>
    <s v="Second Class"/>
    <s v="AG-10675"/>
    <s v="Anna Gayman"/>
    <s v="Consumer"/>
    <s v="United States"/>
    <s v="Jacksonville"/>
    <s v="North Carolina"/>
    <n v="28540"/>
    <x v="0"/>
    <s v="OFF-AP-10002082"/>
    <x v="1"/>
    <s v="Appliances"/>
    <s v="Holmes HEPA Air Purifier"/>
    <n v="34.847999999999999"/>
    <n v="2"/>
    <n v="0.2"/>
    <n v="6.5339999999999998"/>
    <n v="533.33333333333326"/>
    <n v="27.878399999999999"/>
    <n v="6.9279999999999999"/>
  </r>
  <r>
    <n v="1738"/>
    <s v="CA-2015-130204"/>
    <s v="9/3/2015"/>
    <x v="37"/>
    <s v="9/9/2015"/>
    <s v="Standard Class"/>
    <s v="DB-13120"/>
    <s v="David Bremer"/>
    <s v="Corporate"/>
    <s v="United States"/>
    <s v="San Francisco"/>
    <s v="California"/>
    <n v="94122"/>
    <x v="1"/>
    <s v="OFF-ST-10001325"/>
    <x v="1"/>
    <s v="Storage"/>
    <s v="Sterilite Officeware Hinged File Box"/>
    <n v="31.44"/>
    <n v="3"/>
    <n v="0"/>
    <n v="8.4887999999999995"/>
    <n v="370.37037037037044"/>
    <n v="31.44"/>
    <n v="443.92"/>
  </r>
  <r>
    <n v="1741"/>
    <s v="CA-2014-110527"/>
    <s v="8/9/2014"/>
    <x v="128"/>
    <s v="8/16/2014"/>
    <s v="Standard Class"/>
    <s v="ED-13885"/>
    <s v="Emily Ducich"/>
    <s v="Home Office"/>
    <s v="United States"/>
    <s v="San Diego"/>
    <s v="California"/>
    <n v="92037"/>
    <x v="1"/>
    <s v="OFF-LA-10000262"/>
    <x v="1"/>
    <s v="Labels"/>
    <s v="Avery 494"/>
    <n v="20.88"/>
    <n v="8"/>
    <n v="0"/>
    <n v="9.6047999999999991"/>
    <n v="217.39130434782606"/>
    <n v="20.88"/>
    <n v="22.288"/>
  </r>
  <r>
    <n v="1742"/>
    <s v="CA-2017-152807"/>
    <s v="10/30/2017"/>
    <x v="505"/>
    <s v="11/3/2017"/>
    <s v="Standard Class"/>
    <s v="MC-18100"/>
    <s v="Mick Crebagga"/>
    <s v="Consumer"/>
    <s v="United States"/>
    <s v="Philadelphia"/>
    <s v="Pennsylvania"/>
    <n v="19140"/>
    <x v="3"/>
    <s v="OFF-PA-10004355"/>
    <x v="1"/>
    <s v="Paper"/>
    <s v="Xerox 231"/>
    <n v="20.736000000000001"/>
    <n v="4"/>
    <n v="0.2"/>
    <n v="7.2576000000000001"/>
    <n v="285.71428571428572"/>
    <n v="16.588800000000003"/>
    <n v="77.88"/>
  </r>
  <r>
    <n v="1746"/>
    <s v="CA-2014-133270"/>
    <s v="6/6/2014"/>
    <x v="571"/>
    <s v="6/9/2014"/>
    <s v="First Class"/>
    <s v="BM-11785"/>
    <s v="Bryan Mills"/>
    <s v="Consumer"/>
    <s v="United States"/>
    <s v="Rochester"/>
    <s v="New York"/>
    <n v="14609"/>
    <x v="3"/>
    <s v="OFF-AR-10002656"/>
    <x v="1"/>
    <s v="Art"/>
    <s v="Sanford Liquid Accent Highlighters"/>
    <n v="13.36"/>
    <n v="2"/>
    <n v="0"/>
    <n v="4.9432"/>
    <n v="270.27027027027026"/>
    <n v="13.36"/>
    <n v="10.368"/>
  </r>
  <r>
    <n v="1747"/>
    <s v="CA-2016-155670"/>
    <s v="8/13/2016"/>
    <x v="572"/>
    <s v="8/17/2016"/>
    <s v="Second Class"/>
    <s v="EM-14065"/>
    <s v="Erin Mull"/>
    <s v="Consumer"/>
    <s v="United States"/>
    <s v="Jacksonville"/>
    <s v="North Carolina"/>
    <n v="28540"/>
    <x v="0"/>
    <s v="OFF-BI-10000138"/>
    <x v="1"/>
    <s v="Binders"/>
    <s v="Acco Translucent Poly Ring Binders"/>
    <n v="11.231999999999999"/>
    <n v="8"/>
    <n v="0.7"/>
    <n v="-8.2368000000000006"/>
    <n v="-136.36363636363635"/>
    <n v="3.3696000000000002"/>
    <n v="1.81"/>
  </r>
  <r>
    <n v="1749"/>
    <s v="US-2014-157406"/>
    <s v="4/25/2014"/>
    <x v="573"/>
    <s v="4/29/2014"/>
    <s v="Standard Class"/>
    <s v="DA-13450"/>
    <s v="Dianna Arnett"/>
    <s v="Home Office"/>
    <s v="United States"/>
    <s v="Houston"/>
    <s v="Texas"/>
    <n v="77095"/>
    <x v="2"/>
    <s v="OFF-PA-10003543"/>
    <x v="1"/>
    <s v="Paper"/>
    <s v="Xerox 1985"/>
    <n v="10.368"/>
    <n v="2"/>
    <n v="0.2"/>
    <n v="3.6288"/>
    <n v="285.71428571428572"/>
    <n v="8.2944000000000013"/>
    <n v="271.76400000000001"/>
  </r>
  <r>
    <n v="1751"/>
    <s v="CA-2015-139094"/>
    <s v="11/22/2015"/>
    <x v="6"/>
    <s v="11/27/2015"/>
    <s v="Standard Class"/>
    <s v="MO-17800"/>
    <s v="Meg O'Connel"/>
    <s v="Home Office"/>
    <s v="United States"/>
    <s v="San Antonio"/>
    <s v="Texas"/>
    <n v="78207"/>
    <x v="2"/>
    <s v="FUR-TA-10004607"/>
    <x v="0"/>
    <s v="Tables"/>
    <s v="Hon 2111 Invitation Series Straight Table"/>
    <n v="206.96199999999999"/>
    <n v="2"/>
    <n v="0.3"/>
    <n v="-32.522599999999997"/>
    <n v="-636.36363636363637"/>
    <n v="144.87339999999998"/>
    <n v="15.24"/>
  </r>
  <r>
    <n v="1752"/>
    <s v="CA-2017-168837"/>
    <s v="10/14/2017"/>
    <x v="336"/>
    <s v="10/17/2017"/>
    <s v="First Class"/>
    <s v="JW-15955"/>
    <s v="Joni Wasserman"/>
    <s v="Consumer"/>
    <s v="United States"/>
    <s v="Oakland"/>
    <s v="California"/>
    <n v="94601"/>
    <x v="1"/>
    <s v="FUR-FU-10001918"/>
    <x v="0"/>
    <s v="Furnishings"/>
    <s v="C-Line Cubicle Keepers Polyproplyene Holder With Velcro Backings"/>
    <n v="9.4600000000000009"/>
    <n v="2"/>
    <n v="0"/>
    <n v="3.6894"/>
    <n v="256.41025641025641"/>
    <n v="9.4600000000000009"/>
    <n v="29.79"/>
  </r>
  <r>
    <n v="1753"/>
    <s v="CA-2017-116715"/>
    <s v="12/2/2017"/>
    <x v="574"/>
    <s v="12/5/2017"/>
    <s v="First Class"/>
    <s v="VW-21775"/>
    <s v="Victoria Wilson"/>
    <s v="Corporate"/>
    <s v="United States"/>
    <s v="San Francisco"/>
    <s v="California"/>
    <n v="94122"/>
    <x v="1"/>
    <s v="OFF-ST-10004340"/>
    <x v="1"/>
    <s v="Storage"/>
    <s v="Fellowes Mobile File Cart, Black"/>
    <n v="559.62"/>
    <n v="9"/>
    <n v="0"/>
    <n v="151.09739999999999"/>
    <n v="370.37037037037038"/>
    <n v="559.62"/>
    <n v="15.08"/>
  </r>
  <r>
    <n v="1756"/>
    <s v="CA-2015-135622"/>
    <s v="12/8/2015"/>
    <x v="575"/>
    <s v="12/11/2015"/>
    <s v="Second Class"/>
    <s v="TT-21460"/>
    <s v="Tonja Turnell"/>
    <s v="Home Office"/>
    <s v="United States"/>
    <s v="Fort Worth"/>
    <s v="Texas"/>
    <n v="76106"/>
    <x v="2"/>
    <s v="OFF-PA-10000100"/>
    <x v="1"/>
    <s v="Paper"/>
    <s v="Xerox 1945"/>
    <n v="360.71199999999999"/>
    <n v="11"/>
    <n v="0.2"/>
    <n v="130.75810000000001"/>
    <n v="275.86206896551721"/>
    <n v="288.56959999999998"/>
    <n v="4.3040000000000003"/>
  </r>
  <r>
    <n v="1758"/>
    <s v="US-2015-107349"/>
    <s v="7/13/2015"/>
    <x v="562"/>
    <s v="7/15/2015"/>
    <s v="First Class"/>
    <s v="SL-20155"/>
    <s v="Sara Luxemburg"/>
    <s v="Home Office"/>
    <s v="United States"/>
    <s v="Houston"/>
    <s v="Texas"/>
    <n v="77095"/>
    <x v="2"/>
    <s v="OFF-BI-10001765"/>
    <x v="1"/>
    <s v="Binders"/>
    <s v="Wilson Jones Heavy-Duty Casebound Ring Binders with Metal Hinges"/>
    <n v="41.567999999999998"/>
    <n v="6"/>
    <n v="0.8"/>
    <n v="-66.508799999999994"/>
    <n v="-62.5"/>
    <n v="8.3135999999999974"/>
    <n v="16.739999999999998"/>
  </r>
  <r>
    <n v="1759"/>
    <s v="CA-2014-139017"/>
    <s v="5/11/2014"/>
    <x v="218"/>
    <s v="5/17/2014"/>
    <s v="Standard Class"/>
    <s v="RM-19375"/>
    <s v="Raymond Messe"/>
    <s v="Consumer"/>
    <s v="United States"/>
    <s v="Houston"/>
    <s v="Texas"/>
    <n v="77095"/>
    <x v="2"/>
    <s v="TEC-AC-10001013"/>
    <x v="2"/>
    <s v="Accessories"/>
    <s v="Logitech ClearChat Comfort/USB Headset H390"/>
    <n v="46.863999999999997"/>
    <n v="2"/>
    <n v="0.2"/>
    <n v="7.6154000000000002"/>
    <n v="615.38461538461536"/>
    <n v="37.491199999999999"/>
    <n v="29.9"/>
  </r>
  <r>
    <n v="1760"/>
    <s v="CA-2014-141817"/>
    <s v="1/5/2014"/>
    <x v="576"/>
    <s v="1/12/2014"/>
    <s v="Standard Class"/>
    <s v="MB-18085"/>
    <s v="Mick Brown"/>
    <s v="Consumer"/>
    <s v="United States"/>
    <s v="Philadelphia"/>
    <s v="Pennsylvania"/>
    <n v="19143"/>
    <x v="3"/>
    <s v="OFF-AR-10003478"/>
    <x v="1"/>
    <s v="Art"/>
    <s v="Avery Hi-Liter EverBold Pen Style Fluorescent Highlighters, 4/Pack"/>
    <n v="19.536000000000001"/>
    <n v="3"/>
    <n v="0.2"/>
    <n v="4.8840000000000003"/>
    <n v="400"/>
    <n v="15.628800000000002"/>
    <n v="3.76"/>
  </r>
  <r>
    <n v="1761"/>
    <s v="CA-2015-130785"/>
    <s v="9/5/2015"/>
    <x v="577"/>
    <s v="9/9/2015"/>
    <s v="Standard Class"/>
    <s v="AG-10900"/>
    <s v="Arthur Gainer"/>
    <s v="Consumer"/>
    <s v="United States"/>
    <s v="San Diego"/>
    <s v="California"/>
    <n v="92105"/>
    <x v="1"/>
    <s v="FUR-BO-10000330"/>
    <x v="0"/>
    <s v="Bookcases"/>
    <s v="Sauder Camden County Barrister Bookcase, Planked Cherry Finish"/>
    <n v="411.33199999999999"/>
    <n v="4"/>
    <n v="0.15"/>
    <n v="-4.8391999999999999"/>
    <n v="-8500"/>
    <n v="349.63220000000001"/>
    <n v="56.65"/>
  </r>
  <r>
    <n v="1764"/>
    <s v="CA-2016-110254"/>
    <s v="8/4/2016"/>
    <x v="578"/>
    <s v="8/8/2016"/>
    <s v="Standard Class"/>
    <s v="ML-17755"/>
    <s v="Max Ludwig"/>
    <s v="Home Office"/>
    <s v="United States"/>
    <s v="Suffolk"/>
    <s v="Virginia"/>
    <n v="23434"/>
    <x v="0"/>
    <s v="OFF-SU-10002573"/>
    <x v="1"/>
    <s v="Supplies"/>
    <s v="Acme 10&quot; Easy Grip Assistive Scissors"/>
    <n v="35.06"/>
    <n v="2"/>
    <n v="0"/>
    <n v="10.518000000000001"/>
    <n v="333.33333333333337"/>
    <n v="35.06"/>
    <n v="58.72"/>
  </r>
  <r>
    <n v="1768"/>
    <s v="US-2014-158057"/>
    <s v="3/22/2014"/>
    <x v="579"/>
    <s v="3/26/2014"/>
    <s v="Standard Class"/>
    <s v="CC-12685"/>
    <s v="Craig Carroll"/>
    <s v="Consumer"/>
    <s v="United States"/>
    <s v="Greensboro"/>
    <s v="North Carolina"/>
    <n v="27405"/>
    <x v="0"/>
    <s v="OFF-BI-10004410"/>
    <x v="1"/>
    <s v="Binders"/>
    <s v="C-Line Peel &amp; Stick Add-On Filing Pockets, 8-3/4 x 5-1/8, 10/Pack"/>
    <n v="7.6440000000000001"/>
    <n v="4"/>
    <n v="0.7"/>
    <n v="-5.8604000000000003"/>
    <n v="-130.43478260869566"/>
    <n v="2.2932000000000006"/>
    <n v="16.495999999999999"/>
  </r>
  <r>
    <n v="1770"/>
    <s v="CA-2017-146024"/>
    <s v="3/2/2017"/>
    <x v="580"/>
    <s v="3/8/2017"/>
    <s v="Standard Class"/>
    <s v="SC-20770"/>
    <s v="Stewart Carmichael"/>
    <s v="Corporate"/>
    <s v="United States"/>
    <s v="Dallas"/>
    <s v="Texas"/>
    <n v="75081"/>
    <x v="2"/>
    <s v="OFF-SU-10001935"/>
    <x v="1"/>
    <s v="Supplies"/>
    <s v="Staple remover"/>
    <n v="6.976"/>
    <n v="4"/>
    <n v="0.2"/>
    <n v="-1.3952"/>
    <n v="-500"/>
    <n v="5.5808"/>
    <n v="492.76799999999997"/>
  </r>
  <r>
    <n v="1772"/>
    <s v="CA-2016-129686"/>
    <s v="11/27/2016"/>
    <x v="581"/>
    <s v="11/29/2016"/>
    <s v="Second Class"/>
    <s v="GG-14650"/>
    <s v="Greg Guthrie"/>
    <s v="Corporate"/>
    <s v="United States"/>
    <s v="Chicago"/>
    <s v="Illinois"/>
    <n v="60623"/>
    <x v="2"/>
    <s v="OFF-ST-10004337"/>
    <x v="1"/>
    <s v="Storage"/>
    <s v="SAFCO Commercial Wire Shelving, 72h"/>
    <n v="97.983999999999995"/>
    <n v="2"/>
    <n v="0.2"/>
    <n v="-24.495999999999999"/>
    <n v="-400"/>
    <n v="78.387200000000007"/>
    <n v="5.08"/>
  </r>
  <r>
    <n v="1774"/>
    <s v="CA-2014-118976"/>
    <s v="4/28/2014"/>
    <x v="582"/>
    <s v="5/3/2014"/>
    <s v="Standard Class"/>
    <s v="MY-18295"/>
    <s v="Muhammed Yedwab"/>
    <s v="Corporate"/>
    <s v="United States"/>
    <s v="Baltimore"/>
    <s v="Maryland"/>
    <n v="21215"/>
    <x v="3"/>
    <s v="OFF-BI-10001628"/>
    <x v="1"/>
    <s v="Binders"/>
    <s v="Acco Data Flex Cable Posts For Top &amp; Bottom Load Binders, 6&quot; Capacity"/>
    <n v="20.86"/>
    <n v="2"/>
    <n v="0"/>
    <n v="9.3870000000000005"/>
    <n v="222.2222222222222"/>
    <n v="20.86"/>
    <n v="61.96"/>
  </r>
  <r>
    <n v="1778"/>
    <s v="CA-2015-105347"/>
    <s v="11/24/2015"/>
    <x v="27"/>
    <s v="11/28/2015"/>
    <s v="Standard Class"/>
    <s v="DP-13000"/>
    <s v="Darren Powers"/>
    <s v="Consumer"/>
    <s v="United States"/>
    <s v="Los Angeles"/>
    <s v="California"/>
    <n v="90004"/>
    <x v="1"/>
    <s v="OFF-PA-10000675"/>
    <x v="1"/>
    <s v="Paper"/>
    <s v="Xerox 1919"/>
    <n v="368.91"/>
    <n v="9"/>
    <n v="0"/>
    <n v="180.76589999999999"/>
    <n v="204.08163265306126"/>
    <n v="368.91"/>
    <n v="47.951999999999998"/>
  </r>
  <r>
    <n v="1780"/>
    <s v="CA-2016-124667"/>
    <s v="11/11/2016"/>
    <x v="583"/>
    <s v="11/16/2016"/>
    <s v="Standard Class"/>
    <s v="BD-11770"/>
    <s v="Bryan Davis"/>
    <s v="Consumer"/>
    <s v="United States"/>
    <s v="New York City"/>
    <s v="New York"/>
    <n v="10011"/>
    <x v="3"/>
    <s v="TEC-AC-10003447"/>
    <x v="2"/>
    <s v="Accessories"/>
    <s v="Micropad Numeric Keypads"/>
    <n v="59.97"/>
    <n v="3"/>
    <n v="0"/>
    <n v="14.9925"/>
    <n v="400"/>
    <n v="59.97"/>
    <n v="10.848000000000001"/>
  </r>
  <r>
    <n v="1782"/>
    <s v="CA-2015-111094"/>
    <s v="7/9/2015"/>
    <x v="584"/>
    <s v="7/13/2015"/>
    <s v="Standard Class"/>
    <s v="CB-12535"/>
    <s v="Claudia Bergmann"/>
    <s v="Corporate"/>
    <s v="United States"/>
    <s v="Franklin"/>
    <s v="Massachusetts"/>
    <n v="2038"/>
    <x v="3"/>
    <s v="OFF-PA-10001609"/>
    <x v="1"/>
    <s v="Paper"/>
    <s v="Tops Wirebound Message Log Books"/>
    <n v="6.58"/>
    <n v="2"/>
    <n v="0"/>
    <n v="3.0268000000000002"/>
    <n v="217.39130434782606"/>
    <n v="6.58"/>
    <n v="34.950000000000003"/>
  </r>
  <r>
    <n v="1784"/>
    <s v="CA-2017-166317"/>
    <s v="9/22/2017"/>
    <x v="585"/>
    <s v="9/26/2017"/>
    <s v="Standard Class"/>
    <s v="JE-15610"/>
    <s v="Jim Epp"/>
    <s v="Corporate"/>
    <s v="United States"/>
    <s v="Milwaukee"/>
    <s v="Wisconsin"/>
    <n v="53209"/>
    <x v="2"/>
    <s v="OFF-PA-10004475"/>
    <x v="1"/>
    <s v="Paper"/>
    <s v="Xerox 1940"/>
    <n v="219.84"/>
    <n v="4"/>
    <n v="0"/>
    <n v="107.7216"/>
    <n v="204.08163265306123"/>
    <n v="219.84"/>
    <n v="8.56"/>
  </r>
  <r>
    <n v="1788"/>
    <s v="CA-2015-154326"/>
    <s v="2/15/2015"/>
    <x v="586"/>
    <s v="2/19/2015"/>
    <s v="Standard Class"/>
    <s v="RP-19855"/>
    <s v="Roy Phan"/>
    <s v="Corporate"/>
    <s v="United States"/>
    <s v="Kenosha"/>
    <s v="Wisconsin"/>
    <n v="53142"/>
    <x v="2"/>
    <s v="TEC-PH-10001819"/>
    <x v="2"/>
    <s v="Phones"/>
    <s v="Innergie mMini Combo Duo USB Travel Charging Kit"/>
    <n v="134.97"/>
    <n v="3"/>
    <n v="0"/>
    <n v="64.785600000000002"/>
    <n v="208.33333333333331"/>
    <n v="134.97"/>
    <n v="579.95000000000005"/>
  </r>
  <r>
    <n v="1791"/>
    <s v="CA-2014-102008"/>
    <s v="9/30/2014"/>
    <x v="587"/>
    <s v="10/4/2014"/>
    <s v="Standard Class"/>
    <s v="RA-19915"/>
    <s v="Russell Applegate"/>
    <s v="Consumer"/>
    <s v="United States"/>
    <s v="New York City"/>
    <s v="New York"/>
    <n v="10011"/>
    <x v="3"/>
    <s v="OFF-PA-10004092"/>
    <x v="1"/>
    <s v="Paper"/>
    <s v="Tops Green Bar Computer Printout Paper"/>
    <n v="48.94"/>
    <n v="1"/>
    <n v="0"/>
    <n v="24.47"/>
    <n v="200"/>
    <n v="48.94"/>
    <n v="36.192"/>
  </r>
  <r>
    <n v="1792"/>
    <s v="CA-2014-120474"/>
    <s v="12/1/2014"/>
    <x v="588"/>
    <s v="12/3/2014"/>
    <s v="First Class"/>
    <s v="RP-19390"/>
    <s v="Resi Pölking"/>
    <s v="Consumer"/>
    <s v="United States"/>
    <s v="Madison"/>
    <s v="Wisconsin"/>
    <n v="53711"/>
    <x v="2"/>
    <s v="FUR-CH-10001854"/>
    <x v="0"/>
    <s v="Chairs"/>
    <s v="Office Star - Professional Matrix Back Chair with 2-to-1 Synchro Tilt and Mesh Fabric Seat"/>
    <n v="2807.84"/>
    <n v="8"/>
    <n v="0"/>
    <n v="673.88160000000005"/>
    <n v="416.66666666666669"/>
    <n v="2807.84"/>
    <n v="408.42200000000003"/>
  </r>
  <r>
    <n v="1794"/>
    <s v="CA-2014-104773"/>
    <s v="12/8/2014"/>
    <x v="589"/>
    <s v="12/13/2014"/>
    <s v="Standard Class"/>
    <s v="TB-21175"/>
    <s v="Thomas Boland"/>
    <s v="Corporate"/>
    <s v="United States"/>
    <s v="Houston"/>
    <s v="Texas"/>
    <n v="77041"/>
    <x v="2"/>
    <s v="OFF-ST-10000777"/>
    <x v="1"/>
    <s v="Storage"/>
    <s v="Companion Letter/Legal File, Black"/>
    <n v="60.415999999999997"/>
    <n v="2"/>
    <n v="0.2"/>
    <n v="6.0415999999999999"/>
    <n v="1000"/>
    <n v="48.332799999999999"/>
    <n v="513.024"/>
  </r>
  <r>
    <n v="1795"/>
    <s v="CA-2016-140774"/>
    <s v="9/5/2016"/>
    <x v="64"/>
    <s v="9/10/2016"/>
    <s v="Standard Class"/>
    <s v="BE-11455"/>
    <s v="Brad Eason"/>
    <s v="Home Office"/>
    <s v="United States"/>
    <s v="Olathe"/>
    <s v="Kansas"/>
    <n v="66062"/>
    <x v="2"/>
    <s v="OFF-AR-10004022"/>
    <x v="1"/>
    <s v="Art"/>
    <s v="Panasonic KP-380BK Classic Electric Pencil Sharpener"/>
    <n v="107.94"/>
    <n v="3"/>
    <n v="0"/>
    <n v="26.984999999999999"/>
    <n v="400"/>
    <n v="107.94"/>
    <n v="10.368"/>
  </r>
  <r>
    <n v="1796"/>
    <s v="US-2017-139465"/>
    <s v="8/27/2017"/>
    <x v="151"/>
    <s v="8/30/2017"/>
    <s v="First Class"/>
    <s v="MR-17545"/>
    <s v="Mathew Reese"/>
    <s v="Home Office"/>
    <s v="United States"/>
    <s v="New York City"/>
    <s v="New York"/>
    <n v="10024"/>
    <x v="3"/>
    <s v="OFF-ST-10002352"/>
    <x v="1"/>
    <s v="Storage"/>
    <s v="Iris Project Case"/>
    <n v="63.84"/>
    <n v="8"/>
    <n v="0"/>
    <n v="16.598400000000002"/>
    <n v="384.61538461538458"/>
    <n v="63.84"/>
    <n v="201.584"/>
  </r>
  <r>
    <n v="1799"/>
    <s v="CA-2016-100965"/>
    <s v="7/7/2016"/>
    <x v="274"/>
    <s v="7/11/2016"/>
    <s v="Standard Class"/>
    <s v="RM-19375"/>
    <s v="Raymond Messe"/>
    <s v="Consumer"/>
    <s v="United States"/>
    <s v="San Jose"/>
    <s v="California"/>
    <n v="95123"/>
    <x v="1"/>
    <s v="FUR-FU-10003039"/>
    <x v="0"/>
    <s v="Furnishings"/>
    <s v="Howard Miller 11-1/2&quot; Diameter Grantwood Wall Clock"/>
    <n v="215.65"/>
    <n v="5"/>
    <n v="0"/>
    <n v="73.320999999999998"/>
    <n v="294.11764705882354"/>
    <n v="215.65"/>
    <n v="66.3"/>
  </r>
  <r>
    <n v="1800"/>
    <s v="CA-2016-121034"/>
    <s v="8/8/2016"/>
    <x v="590"/>
    <s v="8/10/2016"/>
    <s v="Second Class"/>
    <s v="JF-15565"/>
    <s v="Jill Fjeld"/>
    <s v="Consumer"/>
    <s v="United States"/>
    <s v="Dallas"/>
    <s v="Texas"/>
    <n v="75081"/>
    <x v="2"/>
    <s v="OFF-FA-10000585"/>
    <x v="1"/>
    <s v="Fasteners"/>
    <s v="OIC Bulk Pack Metal Binder Clips"/>
    <n v="11.167999999999999"/>
    <n v="4"/>
    <n v="0.2"/>
    <n v="3.6295999999999999"/>
    <n v="307.69230769230768"/>
    <n v="8.9344000000000001"/>
    <n v="796.42499999999995"/>
  </r>
  <r>
    <n v="1802"/>
    <s v="CA-2016-149461"/>
    <s v="11/13/2016"/>
    <x v="373"/>
    <s v="11/19/2016"/>
    <s v="Standard Class"/>
    <s v="AS-10135"/>
    <s v="Adrian Shami"/>
    <s v="Home Office"/>
    <s v="United States"/>
    <s v="Auburn"/>
    <s v="Washington"/>
    <n v="98002"/>
    <x v="1"/>
    <s v="FUR-FU-10004270"/>
    <x v="0"/>
    <s v="Furnishings"/>
    <s v="Eldon Image Series Desk Accessories, Burgundy"/>
    <n v="4.18"/>
    <n v="1"/>
    <n v="0"/>
    <n v="1.5047999999999999"/>
    <n v="277.77777777777777"/>
    <n v="4.18"/>
    <n v="40.46"/>
  </r>
  <r>
    <n v="1803"/>
    <s v="CA-2017-158379"/>
    <s v="9/22/2017"/>
    <x v="585"/>
    <s v="9/26/2017"/>
    <s v="Second Class"/>
    <s v="JA-15970"/>
    <s v="Joseph Airdo"/>
    <s v="Consumer"/>
    <s v="United States"/>
    <s v="Philadelphia"/>
    <s v="Pennsylvania"/>
    <n v="19134"/>
    <x v="3"/>
    <s v="OFF-BI-10002498"/>
    <x v="1"/>
    <s v="Binders"/>
    <s v="Clear Mylar Reinforcing Strips"/>
    <n v="5.6070000000000002"/>
    <n v="1"/>
    <n v="0.7"/>
    <n v="-4.2987000000000002"/>
    <n v="-130.43478260869566"/>
    <n v="1.6821000000000004"/>
    <n v="657.55200000000002"/>
  </r>
  <r>
    <n v="1806"/>
    <s v="US-2016-116729"/>
    <s v="12/25/2016"/>
    <x v="591"/>
    <s v="12/28/2016"/>
    <s v="First Class"/>
    <s v="GK-14620"/>
    <s v="Grace Kelly"/>
    <s v="Corporate"/>
    <s v="United States"/>
    <s v="Los Angeles"/>
    <s v="California"/>
    <n v="90049"/>
    <x v="1"/>
    <s v="TEC-PH-10002200"/>
    <x v="2"/>
    <s v="Phones"/>
    <s v="Samsung Galaxy Note 2"/>
    <n v="2575.944"/>
    <n v="7"/>
    <n v="0.2"/>
    <n v="257.59440000000001"/>
    <n v="1000"/>
    <n v="2060.7552000000001"/>
    <n v="38.24"/>
  </r>
  <r>
    <n v="1809"/>
    <s v="CA-2016-164938"/>
    <s v="2/11/2016"/>
    <x v="592"/>
    <s v="2/13/2016"/>
    <s v="First Class"/>
    <s v="PB-19210"/>
    <s v="Phillip Breyer"/>
    <s v="Corporate"/>
    <s v="United States"/>
    <s v="Tulsa"/>
    <s v="Oklahoma"/>
    <n v="74133"/>
    <x v="2"/>
    <s v="TEC-PH-10004897"/>
    <x v="2"/>
    <s v="Phones"/>
    <s v="Mediabridge Sport Armband iPhone 5s"/>
    <n v="69.930000000000007"/>
    <n v="7"/>
    <n v="0"/>
    <n v="0.69930000000000003"/>
    <n v="10000"/>
    <n v="69.930000000000007"/>
    <n v="21.4"/>
  </r>
  <r>
    <n v="1810"/>
    <s v="CA-2016-165484"/>
    <s v="10/23/2016"/>
    <x v="248"/>
    <s v="10/29/2016"/>
    <s v="Standard Class"/>
    <s v="HK-14890"/>
    <s v="Heather Kirkland"/>
    <s v="Corporate"/>
    <s v="United States"/>
    <s v="Chicago"/>
    <s v="Illinois"/>
    <n v="60610"/>
    <x v="2"/>
    <s v="FUR-FU-10001196"/>
    <x v="0"/>
    <s v="Furnishings"/>
    <s v="DAX Cubicle Frames - 8x10"/>
    <n v="16.155999999999999"/>
    <n v="7"/>
    <n v="0.6"/>
    <n v="-12.117000000000001"/>
    <n v="-133.33333333333331"/>
    <n v="6.4623999999999997"/>
    <n v="287.96800000000002"/>
  </r>
  <r>
    <n v="1812"/>
    <s v="CA-2014-132612"/>
    <s v="6/9/2014"/>
    <x v="3"/>
    <s v="6/11/2014"/>
    <s v="Second Class"/>
    <s v="FO-14305"/>
    <s v="Frank Olsen"/>
    <s v="Consumer"/>
    <s v="United States"/>
    <s v="Harrisonburg"/>
    <s v="Virginia"/>
    <n v="22801"/>
    <x v="0"/>
    <s v="FUR-TA-10004534"/>
    <x v="0"/>
    <s v="Tables"/>
    <s v="Bevis 44 x 96 Conference Tables"/>
    <n v="1441.3"/>
    <n v="7"/>
    <n v="0"/>
    <n v="245.02099999999999"/>
    <n v="588.23529411764707"/>
    <n v="1441.3"/>
    <n v="83.25"/>
  </r>
  <r>
    <n v="1813"/>
    <s v="US-2017-161193"/>
    <s v="11/20/2017"/>
    <x v="225"/>
    <s v="11/26/2017"/>
    <s v="Standard Class"/>
    <s v="BT-11680"/>
    <s v="Brian Thompson"/>
    <s v="Consumer"/>
    <s v="United States"/>
    <s v="Newark"/>
    <s v="Ohio"/>
    <n v="43055"/>
    <x v="3"/>
    <s v="FUR-FU-10001861"/>
    <x v="0"/>
    <s v="Furnishings"/>
    <s v="Floodlight Indoor Halogen Bulbs, 1 Bulb per Pack, 60 Watts"/>
    <n v="77.599999999999994"/>
    <n v="5"/>
    <n v="0.2"/>
    <n v="28.13"/>
    <n v="275.86206896551721"/>
    <n v="62.08"/>
    <n v="28.672000000000001"/>
  </r>
  <r>
    <n v="1815"/>
    <s v="CA-2015-131597"/>
    <s v="9/14/2015"/>
    <x v="471"/>
    <s v="9/18/2015"/>
    <s v="Standard Class"/>
    <s v="SP-20620"/>
    <s v="Stefania Perrino"/>
    <s v="Corporate"/>
    <s v="United States"/>
    <s v="Los Angeles"/>
    <s v="California"/>
    <n v="90045"/>
    <x v="1"/>
    <s v="FUR-TA-10002607"/>
    <x v="0"/>
    <s v="Tables"/>
    <s v="KI Conference Tables"/>
    <n v="170.136"/>
    <n v="3"/>
    <n v="0.2"/>
    <n v="-8.5068000000000001"/>
    <n v="-2000"/>
    <n v="136.1088"/>
    <n v="45.527999999999999"/>
  </r>
  <r>
    <n v="1816"/>
    <s v="CA-2015-164833"/>
    <s v="6/4/2015"/>
    <x v="593"/>
    <s v="6/4/2015"/>
    <s v="Same Day"/>
    <s v="LL-16840"/>
    <s v="Lauren Leatherbury"/>
    <s v="Consumer"/>
    <s v="United States"/>
    <s v="Seattle"/>
    <s v="Washington"/>
    <n v="98105"/>
    <x v="1"/>
    <s v="OFF-LA-10000443"/>
    <x v="1"/>
    <s v="Labels"/>
    <s v="Avery 501"/>
    <n v="7.38"/>
    <n v="2"/>
    <n v="0"/>
    <n v="3.4685999999999999"/>
    <n v="212.7659574468085"/>
    <n v="7.38"/>
    <n v="330.4"/>
  </r>
  <r>
    <n v="1818"/>
    <s v="CA-2015-125423"/>
    <s v="12/13/2015"/>
    <x v="350"/>
    <s v="12/15/2015"/>
    <s v="Second Class"/>
    <s v="MC-17575"/>
    <s v="Matt Collins"/>
    <s v="Consumer"/>
    <s v="United States"/>
    <s v="Los Angeles"/>
    <s v="California"/>
    <n v="90036"/>
    <x v="1"/>
    <s v="OFF-LA-10001771"/>
    <x v="1"/>
    <s v="Labels"/>
    <s v="Avery 513"/>
    <n v="9.9600000000000009"/>
    <n v="2"/>
    <n v="0"/>
    <n v="4.5815999999999999"/>
    <n v="217.39130434782612"/>
    <n v="9.9600000000000009"/>
    <n v="21.792000000000002"/>
  </r>
  <r>
    <n v="1819"/>
    <s v="US-2014-130379"/>
    <s v="5/25/2014"/>
    <x v="594"/>
    <s v="5/29/2014"/>
    <s v="Standard Class"/>
    <s v="JL-15235"/>
    <s v="Janet Lee"/>
    <s v="Consumer"/>
    <s v="United States"/>
    <s v="Chicago"/>
    <s v="Illinois"/>
    <n v="60623"/>
    <x v="2"/>
    <s v="OFF-AP-10001394"/>
    <x v="1"/>
    <s v="Appliances"/>
    <s v="Harmony Air Purifier"/>
    <n v="75.599999999999994"/>
    <n v="2"/>
    <n v="0.8"/>
    <n v="-166.32"/>
    <n v="-45.454545454545453"/>
    <n v="15.119999999999996"/>
    <n v="12.96"/>
  </r>
  <r>
    <n v="1821"/>
    <s v="CA-2016-168956"/>
    <s v="2/16/2016"/>
    <x v="595"/>
    <s v="2/20/2016"/>
    <s v="Standard Class"/>
    <s v="EA-14035"/>
    <s v="Erin Ashbrook"/>
    <s v="Corporate"/>
    <s v="United States"/>
    <s v="Chicago"/>
    <s v="Illinois"/>
    <n v="60623"/>
    <x v="2"/>
    <s v="OFF-AP-10004233"/>
    <x v="1"/>
    <s v="Appliances"/>
    <s v="Honeywell Enviracaire Portable Air Cleaner for up to 8 x 10 Room"/>
    <n v="92.063999999999993"/>
    <n v="6"/>
    <n v="0.8"/>
    <n v="-225.55680000000001"/>
    <n v="-40.816326530612237"/>
    <n v="18.412799999999994"/>
    <n v="15.007999999999999"/>
  </r>
  <r>
    <n v="1825"/>
    <s v="CA-2016-167507"/>
    <s v="12/22/2016"/>
    <x v="596"/>
    <s v="12/28/2016"/>
    <s v="Standard Class"/>
    <s v="SA-20830"/>
    <s v="Sue Ann Reed"/>
    <s v="Consumer"/>
    <s v="United States"/>
    <s v="Redmond"/>
    <s v="Oregon"/>
    <n v="97756"/>
    <x v="1"/>
    <s v="OFF-BI-10003694"/>
    <x v="1"/>
    <s v="Binders"/>
    <s v="Avery 3 1/2&quot; Diskette Storage Pages, 10/Pack"/>
    <n v="31.32"/>
    <n v="10"/>
    <n v="0.7"/>
    <n v="-25.056000000000001"/>
    <n v="-125"/>
    <n v="9.3960000000000008"/>
    <n v="5.1840000000000002"/>
  </r>
  <r>
    <n v="1828"/>
    <s v="CA-2016-109344"/>
    <s v="2/8/2016"/>
    <x v="597"/>
    <s v="2/11/2016"/>
    <s v="Second Class"/>
    <s v="CH-12070"/>
    <s v="Cathy Hwang"/>
    <s v="Home Office"/>
    <s v="United States"/>
    <s v="Raleigh"/>
    <s v="North Carolina"/>
    <n v="27604"/>
    <x v="0"/>
    <s v="TEC-PH-10002624"/>
    <x v="2"/>
    <s v="Phones"/>
    <s v="Samsung Galaxy S4 Mini"/>
    <n v="1127.9760000000001"/>
    <n v="3"/>
    <n v="0.2"/>
    <n v="126.8973"/>
    <n v="888.88888888888891"/>
    <n v="902.38080000000014"/>
    <n v="14.496"/>
  </r>
  <r>
    <n v="1829"/>
    <s v="US-2015-140851"/>
    <s v="7/13/2015"/>
    <x v="562"/>
    <s v="7/15/2015"/>
    <s v="Second Class"/>
    <s v="ND-18460"/>
    <s v="Neil Ducich"/>
    <s v="Corporate"/>
    <s v="United States"/>
    <s v="Macon"/>
    <s v="Georgia"/>
    <n v="31204"/>
    <x v="0"/>
    <s v="OFF-PA-10000019"/>
    <x v="1"/>
    <s v="Paper"/>
    <s v="Xerox 1931"/>
    <n v="38.880000000000003"/>
    <n v="6"/>
    <n v="0"/>
    <n v="18.662400000000002"/>
    <n v="208.33333333333334"/>
    <n v="38.880000000000003"/>
    <n v="7.89"/>
  </r>
  <r>
    <n v="1830"/>
    <s v="CA-2014-103373"/>
    <s v="5/18/2014"/>
    <x v="598"/>
    <s v="5/24/2014"/>
    <s v="Standard Class"/>
    <s v="BS-11755"/>
    <s v="Bruce Stewart"/>
    <s v="Consumer"/>
    <s v="United States"/>
    <s v="Cleveland"/>
    <s v="Ohio"/>
    <n v="44105"/>
    <x v="3"/>
    <s v="TEC-PH-10002885"/>
    <x v="2"/>
    <s v="Phones"/>
    <s v="Apple iPhone 5"/>
    <n v="779.79600000000005"/>
    <n v="2"/>
    <n v="0.4"/>
    <n v="-168.95580000000001"/>
    <n v="-461.53846153846149"/>
    <n v="467.87760000000003"/>
    <n v="3.9"/>
  </r>
  <r>
    <n v="1831"/>
    <s v="CA-2017-145884"/>
    <s v="10/21/2017"/>
    <x v="208"/>
    <s v="10/21/2017"/>
    <s v="Same Day"/>
    <s v="SL-20155"/>
    <s v="Sara Luxemburg"/>
    <s v="Home Office"/>
    <s v="United States"/>
    <s v="Muskogee"/>
    <s v="Oklahoma"/>
    <n v="74403"/>
    <x v="2"/>
    <s v="TEC-PH-10000895"/>
    <x v="2"/>
    <s v="Phones"/>
    <s v="Polycom VVX 310 VoIP phone"/>
    <n v="1439.92"/>
    <n v="8"/>
    <n v="0"/>
    <n v="374.37920000000003"/>
    <n v="384.61538461538464"/>
    <n v="1439.92"/>
    <n v="1169.694"/>
  </r>
  <r>
    <n v="1833"/>
    <s v="CA-2015-131422"/>
    <s v="11/5/2015"/>
    <x v="599"/>
    <s v="11/9/2015"/>
    <s v="Standard Class"/>
    <s v="GB-14530"/>
    <s v="George Bell"/>
    <s v="Corporate"/>
    <s v="United States"/>
    <s v="Monroe"/>
    <s v="North Carolina"/>
    <n v="28110"/>
    <x v="0"/>
    <s v="FUR-CH-10001270"/>
    <x v="0"/>
    <s v="Chairs"/>
    <s v="Harbour Creations Steel Folding Chair"/>
    <n v="207"/>
    <n v="3"/>
    <n v="0.2"/>
    <n v="25.875"/>
    <n v="800"/>
    <n v="165.60000000000002"/>
    <n v="2.88"/>
  </r>
  <r>
    <n v="1834"/>
    <s v="CA-2017-162691"/>
    <s v="8/1/2017"/>
    <x v="378"/>
    <s v="8/7/2017"/>
    <s v="Standard Class"/>
    <s v="AS-10045"/>
    <s v="Aaron Smayling"/>
    <s v="Corporate"/>
    <s v="United States"/>
    <s v="Austin"/>
    <s v="Texas"/>
    <n v="78745"/>
    <x v="2"/>
    <s v="TEC-MA-10000488"/>
    <x v="2"/>
    <s v="Machines"/>
    <s v="Bady BDG101FRU Card Printer"/>
    <n v="1439.982"/>
    <n v="3"/>
    <n v="0.4"/>
    <n v="-263.99669999999998"/>
    <n v="-545.4545454545455"/>
    <n v="863.98919999999998"/>
    <n v="465.18"/>
  </r>
  <r>
    <n v="1836"/>
    <s v="CA-2014-141278"/>
    <s v="6/21/2014"/>
    <x v="261"/>
    <s v="6/24/2014"/>
    <s v="First Class"/>
    <s v="RM-19375"/>
    <s v="Raymond Messe"/>
    <s v="Consumer"/>
    <s v="United States"/>
    <s v="Meriden"/>
    <s v="Connecticut"/>
    <n v="6450"/>
    <x v="3"/>
    <s v="OFF-AR-10003056"/>
    <x v="1"/>
    <s v="Art"/>
    <s v="Newell 341"/>
    <n v="21.4"/>
    <n v="5"/>
    <n v="0"/>
    <n v="6.2060000000000004"/>
    <n v="344.82758620689651"/>
    <n v="21.4"/>
    <n v="2.6240000000000001"/>
  </r>
  <r>
    <n v="1837"/>
    <s v="CA-2017-122693"/>
    <s v="2/19/2017"/>
    <x v="600"/>
    <s v="2/21/2017"/>
    <s v="Second Class"/>
    <s v="NH-18610"/>
    <s v="Nicole Hansen"/>
    <s v="Corporate"/>
    <s v="United States"/>
    <s v="Roswell"/>
    <s v="Georgia"/>
    <n v="30076"/>
    <x v="0"/>
    <s v="OFF-AP-10002518"/>
    <x v="1"/>
    <s v="Appliances"/>
    <s v="Kensington 7 Outlet MasterPiece Power Center"/>
    <n v="1245.8599999999999"/>
    <n v="7"/>
    <n v="0"/>
    <n v="361.29939999999999"/>
    <n v="344.82758620689651"/>
    <n v="1245.8599999999999"/>
    <n v="431.928"/>
  </r>
  <r>
    <n v="1838"/>
    <s v="CA-2014-117345"/>
    <s v="8/1/2014"/>
    <x v="601"/>
    <s v="8/5/2014"/>
    <s v="Standard Class"/>
    <s v="BF-10975"/>
    <s v="Barbara Fisher"/>
    <s v="Corporate"/>
    <s v="United States"/>
    <s v="Charlotte"/>
    <s v="North Carolina"/>
    <n v="28205"/>
    <x v="0"/>
    <s v="OFF-LA-10000240"/>
    <x v="1"/>
    <s v="Labels"/>
    <s v="Self-Adhesive Address Labels for Typewriters by Universal"/>
    <n v="17.544"/>
    <n v="3"/>
    <n v="0.2"/>
    <n v="5.9211"/>
    <n v="296.2962962962963"/>
    <n v="14.035200000000001"/>
    <n v="277.39999999999998"/>
  </r>
  <r>
    <n v="1842"/>
    <s v="CA-2016-157763"/>
    <s v="7/18/2016"/>
    <x v="427"/>
    <s v="7/23/2016"/>
    <s v="Standard Class"/>
    <s v="KH-16330"/>
    <s v="Katharine Harms"/>
    <s v="Corporate"/>
    <s v="United States"/>
    <s v="Bowling Green"/>
    <s v="Kentucky"/>
    <n v="42104"/>
    <x v="0"/>
    <s v="FUR-CH-10000988"/>
    <x v="0"/>
    <s v="Chairs"/>
    <s v="Hon Olson Stacker Stools"/>
    <n v="140.81"/>
    <n v="1"/>
    <n v="0"/>
    <n v="39.4268"/>
    <n v="357.14285714285717"/>
    <n v="140.81"/>
    <n v="139.44"/>
  </r>
  <r>
    <n v="1843"/>
    <s v="CA-2015-135391"/>
    <s v="2/9/2015"/>
    <x v="97"/>
    <s v="2/11/2015"/>
    <s v="Second Class"/>
    <s v="FA-14230"/>
    <s v="Frank Atkinson"/>
    <s v="Corporate"/>
    <s v="United States"/>
    <s v="San Antonio"/>
    <s v="Texas"/>
    <n v="78207"/>
    <x v="2"/>
    <s v="OFF-LA-10001074"/>
    <x v="1"/>
    <s v="Labels"/>
    <s v="Round Specialty Laser Printer Labels"/>
    <n v="40.095999999999997"/>
    <n v="4"/>
    <n v="0.2"/>
    <n v="13.532400000000001"/>
    <n v="296.29629629629625"/>
    <n v="32.076799999999999"/>
    <n v="58.415999999999997"/>
  </r>
  <r>
    <n v="1845"/>
    <s v="US-2017-113852"/>
    <s v="7/29/2017"/>
    <x v="570"/>
    <s v="8/2/2017"/>
    <s v="Standard Class"/>
    <s v="GW-14605"/>
    <s v="Giulietta Weimer"/>
    <s v="Consumer"/>
    <s v="United States"/>
    <s v="Seattle"/>
    <s v="Washington"/>
    <n v="98115"/>
    <x v="1"/>
    <s v="TEC-AC-10003027"/>
    <x v="2"/>
    <s v="Accessories"/>
    <s v="Imation 8GB Mini TravelDrive USB 2.0 Flash Drive"/>
    <n v="90.57"/>
    <n v="3"/>
    <n v="0"/>
    <n v="11.774100000000001"/>
    <n v="769.23076923076917"/>
    <n v="90.57"/>
    <n v="718.11599999999999"/>
  </r>
  <r>
    <n v="1846"/>
    <s v="US-2017-158512"/>
    <s v="1/12/2017"/>
    <x v="602"/>
    <s v="1/17/2017"/>
    <s v="Second Class"/>
    <s v="DA-13450"/>
    <s v="Dianna Arnett"/>
    <s v="Home Office"/>
    <s v="United States"/>
    <s v="Washington"/>
    <s v="District of Columbia"/>
    <n v="20016"/>
    <x v="3"/>
    <s v="OFF-PA-10001804"/>
    <x v="1"/>
    <s v="Paper"/>
    <s v="Xerox 195"/>
    <n v="40.08"/>
    <n v="6"/>
    <n v="0"/>
    <n v="19.238399999999999"/>
    <n v="208.33333333333334"/>
    <n v="40.08"/>
    <n v="487.98399999999998"/>
  </r>
  <r>
    <n v="1848"/>
    <s v="CA-2017-128370"/>
    <s v="9/10/2017"/>
    <x v="18"/>
    <s v="9/10/2017"/>
    <s v="Same Day"/>
    <s v="FH-14275"/>
    <s v="Frank Hawley"/>
    <s v="Corporate"/>
    <s v="United States"/>
    <s v="Los Angeles"/>
    <s v="California"/>
    <n v="90004"/>
    <x v="1"/>
    <s v="FUR-CH-10002602"/>
    <x v="0"/>
    <s v="Chairs"/>
    <s v="DMI Arturo Collection Mission-style Design Wood Chair"/>
    <n v="362.35199999999998"/>
    <n v="3"/>
    <n v="0.2"/>
    <n v="27.176400000000001"/>
    <n v="1333.3333333333333"/>
    <n v="289.88159999999999"/>
    <n v="142.4"/>
  </r>
  <r>
    <n v="1850"/>
    <s v="CA-2015-160472"/>
    <s v="7/20/2015"/>
    <x v="603"/>
    <s v="7/25/2015"/>
    <s v="Second Class"/>
    <s v="RK-19300"/>
    <s v="Ralph Kennedy"/>
    <s v="Consumer"/>
    <s v="United States"/>
    <s v="South Bend"/>
    <s v="Indiana"/>
    <n v="46614"/>
    <x v="2"/>
    <s v="OFF-ST-10000464"/>
    <x v="1"/>
    <s v="Storage"/>
    <s v="Multi-Use Personal File Cart and Caster Set, Three Stacking Bins"/>
    <n v="34.76"/>
    <n v="1"/>
    <n v="0"/>
    <n v="9.7327999999999992"/>
    <n v="357.14285714285717"/>
    <n v="34.76"/>
    <n v="2060.7440000000001"/>
  </r>
  <r>
    <n v="1856"/>
    <s v="CA-2014-114643"/>
    <s v="6/13/2014"/>
    <x v="604"/>
    <s v="6/17/2014"/>
    <s v="Standard Class"/>
    <s v="FM-14215"/>
    <s v="Filia McAdams"/>
    <s v="Corporate"/>
    <s v="United States"/>
    <s v="Los Angeles"/>
    <s v="California"/>
    <n v="90032"/>
    <x v="1"/>
    <s v="OFF-AR-10003631"/>
    <x v="1"/>
    <s v="Art"/>
    <s v="Staples in misc. colors"/>
    <n v="14.52"/>
    <n v="3"/>
    <n v="0"/>
    <n v="4.7915999999999999"/>
    <n v="303.030303030303"/>
    <n v="14.52"/>
    <n v="69.52"/>
  </r>
  <r>
    <n v="1857"/>
    <s v="US-2017-158218"/>
    <s v="5/12/2017"/>
    <x v="605"/>
    <s v="5/15/2017"/>
    <s v="Second Class"/>
    <s v="AC-10420"/>
    <s v="Alyssa Crouse"/>
    <s v="Corporate"/>
    <s v="United States"/>
    <s v="Houston"/>
    <s v="Texas"/>
    <n v="77041"/>
    <x v="2"/>
    <s v="OFF-ST-10000563"/>
    <x v="1"/>
    <s v="Storage"/>
    <s v="Fellowes Bankers Box Stor/Drawer Steel Plus"/>
    <n v="127.92"/>
    <n v="5"/>
    <n v="0.2"/>
    <n v="-15.99"/>
    <n v="-800"/>
    <n v="102.33600000000001"/>
    <n v="487.98399999999998"/>
  </r>
  <r>
    <n v="1859"/>
    <s v="CA-2015-121608"/>
    <s v="9/3/2015"/>
    <x v="37"/>
    <s v="9/5/2015"/>
    <s v="First Class"/>
    <s v="JB-15400"/>
    <s v="Jennifer Braxton"/>
    <s v="Corporate"/>
    <s v="United States"/>
    <s v="Bristol"/>
    <s v="Connecticut"/>
    <n v="6010"/>
    <x v="3"/>
    <s v="OFF-AP-10002311"/>
    <x v="1"/>
    <s v="Appliances"/>
    <s v="Holmes Replacement Filter for HEPA Air Cleaner, Very Large Room, HEPA Filter"/>
    <n v="137.62"/>
    <n v="2"/>
    <n v="0"/>
    <n v="60.552799999999998"/>
    <n v="227.27272727272728"/>
    <n v="137.62"/>
    <n v="2.9460000000000002"/>
  </r>
  <r>
    <n v="1861"/>
    <s v="US-2017-121251"/>
    <s v="3/26/2017"/>
    <x v="606"/>
    <s v="3/27/2017"/>
    <s v="First Class"/>
    <s v="GM-14440"/>
    <s v="Gary McGarr"/>
    <s v="Consumer"/>
    <s v="United States"/>
    <s v="New York City"/>
    <s v="New York"/>
    <n v="10009"/>
    <x v="3"/>
    <s v="FUR-BO-10001918"/>
    <x v="0"/>
    <s v="Bookcases"/>
    <s v="Sauder Forest Hills Library with Doors, Woodland Oak Finish"/>
    <n v="257.56799999999998"/>
    <n v="2"/>
    <n v="0.2"/>
    <n v="-28.976400000000002"/>
    <n v="-888.8888888888888"/>
    <n v="206.05439999999999"/>
    <n v="638.73"/>
  </r>
  <r>
    <n v="1863"/>
    <s v="CA-2014-151078"/>
    <s v="11/12/2014"/>
    <x v="607"/>
    <s v="11/12/2014"/>
    <s v="Same Day"/>
    <s v="RF-19840"/>
    <s v="Roy Französisch"/>
    <s v="Consumer"/>
    <s v="United States"/>
    <s v="San Antonio"/>
    <s v="Texas"/>
    <n v="78207"/>
    <x v="2"/>
    <s v="OFF-ST-10001328"/>
    <x v="1"/>
    <s v="Storage"/>
    <s v="Personal Filing Tote with Lid, Black/Gray"/>
    <n v="49.631999999999998"/>
    <n v="4"/>
    <n v="0.2"/>
    <n v="4.9631999999999996"/>
    <n v="1000"/>
    <n v="39.705600000000004"/>
    <n v="9.0960000000000001"/>
  </r>
  <r>
    <n v="1864"/>
    <s v="US-2016-100839"/>
    <s v="10/13/2016"/>
    <x v="63"/>
    <s v="10/17/2016"/>
    <s v="Standard Class"/>
    <s v="NC-18625"/>
    <s v="Noah Childs"/>
    <s v="Corporate"/>
    <s v="United States"/>
    <s v="Aurora"/>
    <s v="Colorado"/>
    <n v="80013"/>
    <x v="1"/>
    <s v="FUR-TA-10004575"/>
    <x v="0"/>
    <s v="Tables"/>
    <s v="Hon 5100 Series Wood Tables"/>
    <n v="727.45"/>
    <n v="5"/>
    <n v="0.5"/>
    <n v="-465.56799999999998"/>
    <n v="-156.25000000000003"/>
    <n v="363.72500000000002"/>
    <n v="33.799999999999997"/>
  </r>
  <r>
    <n v="1866"/>
    <s v="US-2017-116659"/>
    <s v="11/12/2017"/>
    <x v="105"/>
    <s v="11/12/2017"/>
    <s v="Same Day"/>
    <s v="NG-18355"/>
    <s v="Nat Gilpin"/>
    <s v="Corporate"/>
    <s v="United States"/>
    <s v="Newark"/>
    <s v="Ohio"/>
    <n v="43055"/>
    <x v="3"/>
    <s v="TEC-PH-10002824"/>
    <x v="2"/>
    <s v="Phones"/>
    <s v="Jabra SPEAK 410 Multidevice Speakerphone"/>
    <n v="370.78199999999998"/>
    <n v="3"/>
    <n v="0.4"/>
    <n v="-92.695499999999996"/>
    <n v="-400"/>
    <n v="222.46919999999997"/>
    <n v="258.89999999999998"/>
  </r>
  <r>
    <n v="1867"/>
    <s v="CA-2017-118857"/>
    <s v="4/15/2017"/>
    <x v="4"/>
    <s v="4/18/2017"/>
    <s v="First Class"/>
    <s v="AH-10075"/>
    <s v="Adam Hart"/>
    <s v="Corporate"/>
    <s v="United States"/>
    <s v="Henderson"/>
    <s v="Nevada"/>
    <n v="89015"/>
    <x v="1"/>
    <s v="FUR-FU-10004460"/>
    <x v="0"/>
    <s v="Furnishings"/>
    <s v="Howard Miller 12&quot; Round Wall Clock"/>
    <n v="196.45"/>
    <n v="5"/>
    <n v="0"/>
    <n v="70.721999999999994"/>
    <n v="277.77777777777777"/>
    <n v="196.45"/>
    <n v="8.8719999999999999"/>
  </r>
  <r>
    <n v="1868"/>
    <s v="CA-2015-127110"/>
    <s v="6/25/2015"/>
    <x v="608"/>
    <s v="7/1/2015"/>
    <s v="Standard Class"/>
    <s v="CH-12070"/>
    <s v="Cathy Hwang"/>
    <s v="Home Office"/>
    <s v="United States"/>
    <s v="Philadelphia"/>
    <s v="Pennsylvania"/>
    <n v="19143"/>
    <x v="3"/>
    <s v="OFF-PA-10003309"/>
    <x v="1"/>
    <s v="Paper"/>
    <s v="Xerox 211"/>
    <n v="31.103999999999999"/>
    <n v="6"/>
    <n v="0.2"/>
    <n v="10.8864"/>
    <n v="285.71428571428572"/>
    <n v="24.883200000000002"/>
    <n v="44.46"/>
  </r>
  <r>
    <n v="1870"/>
    <s v="CA-2016-148201"/>
    <s v="8/26/2016"/>
    <x v="370"/>
    <s v="8/29/2016"/>
    <s v="Second Class"/>
    <s v="CC-12145"/>
    <s v="Charles Crestani"/>
    <s v="Consumer"/>
    <s v="United States"/>
    <s v="Seattle"/>
    <s v="Washington"/>
    <n v="98103"/>
    <x v="1"/>
    <s v="OFF-PA-10000019"/>
    <x v="1"/>
    <s v="Paper"/>
    <s v="Xerox 1931"/>
    <n v="6.48"/>
    <n v="1"/>
    <n v="0"/>
    <n v="3.1103999999999998"/>
    <n v="208.33333333333334"/>
    <n v="6.48"/>
    <n v="9.84"/>
  </r>
  <r>
    <n v="1871"/>
    <s v="CA-2014-116932"/>
    <s v="7/21/2014"/>
    <x v="609"/>
    <s v="7/25/2014"/>
    <s v="Standard Class"/>
    <s v="ME-18010"/>
    <s v="Michelle Ellison"/>
    <s v="Corporate"/>
    <s v="United States"/>
    <s v="San Francisco"/>
    <s v="California"/>
    <n v="94122"/>
    <x v="1"/>
    <s v="OFF-AR-10002067"/>
    <x v="1"/>
    <s v="Art"/>
    <s v="Newell 334"/>
    <n v="99.2"/>
    <n v="5"/>
    <n v="0"/>
    <n v="25.792000000000002"/>
    <n v="384.61538461538458"/>
    <n v="99.2"/>
    <n v="25.344000000000001"/>
  </r>
  <r>
    <n v="1874"/>
    <s v="CA-2017-142888"/>
    <s v="11/21/2017"/>
    <x v="610"/>
    <s v="11/25/2017"/>
    <s v="Standard Class"/>
    <s v="BP-11230"/>
    <s v="Benjamin Patterson"/>
    <s v="Consumer"/>
    <s v="United States"/>
    <s v="Spokane"/>
    <s v="Washington"/>
    <n v="99207"/>
    <x v="1"/>
    <s v="FUR-TA-10004767"/>
    <x v="0"/>
    <s v="Tables"/>
    <s v="Safco Drafting Table"/>
    <n v="70.98"/>
    <n v="1"/>
    <n v="0"/>
    <n v="20.584199999999999"/>
    <n v="344.82758620689657"/>
    <n v="70.98"/>
    <n v="232.96"/>
  </r>
  <r>
    <n v="1875"/>
    <s v="CA-2014-147914"/>
    <s v="6/4/2014"/>
    <x v="611"/>
    <s v="6/9/2014"/>
    <s v="Standard Class"/>
    <s v="MP-17470"/>
    <s v="Mark Packer"/>
    <s v="Home Office"/>
    <s v="United States"/>
    <s v="Columbus"/>
    <s v="Ohio"/>
    <n v="43229"/>
    <x v="3"/>
    <s v="OFF-PA-10001685"/>
    <x v="1"/>
    <s v="Paper"/>
    <s v="Easy-staple paper"/>
    <n v="16.224"/>
    <n v="2"/>
    <n v="0.2"/>
    <n v="5.8811999999999998"/>
    <n v="275.86206896551727"/>
    <n v="12.979200000000001"/>
    <n v="79.400000000000006"/>
  </r>
  <r>
    <n v="1876"/>
    <s v="US-2016-112977"/>
    <s v="3/10/2016"/>
    <x v="612"/>
    <s v="3/16/2016"/>
    <s v="Standard Class"/>
    <s v="CJ-12010"/>
    <s v="Caroline Jumper"/>
    <s v="Consumer"/>
    <s v="United States"/>
    <s v="Long Beach"/>
    <s v="New York"/>
    <n v="11561"/>
    <x v="3"/>
    <s v="FUR-BO-10003272"/>
    <x v="0"/>
    <s v="Bookcases"/>
    <s v="O'Sullivan Living Dimensions 5-Shelf Bookcases"/>
    <n v="176.78399999999999"/>
    <n v="1"/>
    <n v="0.2"/>
    <n v="-22.097999999999999"/>
    <n v="-800"/>
    <n v="141.4272"/>
    <n v="37.93"/>
  </r>
  <r>
    <n v="1877"/>
    <s v="CA-2017-112039"/>
    <s v="3/25/2017"/>
    <x v="613"/>
    <s v="3/29/2017"/>
    <s v="Standard Class"/>
    <s v="JC-15775"/>
    <s v="John Castell"/>
    <s v="Consumer"/>
    <s v="United States"/>
    <s v="San Antonio"/>
    <s v="Texas"/>
    <n v="78207"/>
    <x v="2"/>
    <s v="TEC-PH-10000984"/>
    <x v="2"/>
    <s v="Phones"/>
    <s v="Panasonic KX-TG9471B"/>
    <n v="470.37599999999998"/>
    <n v="3"/>
    <n v="0.2"/>
    <n v="47.037599999999998"/>
    <n v="1000"/>
    <n v="376.30079999999998"/>
    <n v="24.78"/>
  </r>
  <r>
    <n v="1878"/>
    <s v="CA-2017-118885"/>
    <s v="12/29/2017"/>
    <x v="614"/>
    <s v="1/2/2018"/>
    <s v="Standard Class"/>
    <s v="JG-15160"/>
    <s v="James Galang"/>
    <s v="Consumer"/>
    <s v="United States"/>
    <s v="Los Angeles"/>
    <s v="California"/>
    <n v="90049"/>
    <x v="1"/>
    <s v="FUR-CH-10002880"/>
    <x v="0"/>
    <s v="Chairs"/>
    <s v="Global High-Back Leather Tilter, Burgundy"/>
    <n v="393.56799999999998"/>
    <n v="4"/>
    <n v="0.2"/>
    <n v="-44.276400000000002"/>
    <n v="-888.8888888888888"/>
    <n v="314.8544"/>
    <n v="6.3680000000000003"/>
  </r>
  <r>
    <n v="1880"/>
    <s v="US-2017-166611"/>
    <s v="3/28/2017"/>
    <x v="615"/>
    <s v="4/2/2017"/>
    <s v="Standard Class"/>
    <s v="CK-12760"/>
    <s v="Cyma Kinney"/>
    <s v="Corporate"/>
    <s v="United States"/>
    <s v="Jacksonville"/>
    <s v="Florida"/>
    <n v="32216"/>
    <x v="0"/>
    <s v="OFF-BI-10001191"/>
    <x v="1"/>
    <s v="Binders"/>
    <s v="Canvas Sectional Post Binders"/>
    <n v="68.742000000000004"/>
    <n v="9"/>
    <n v="0.7"/>
    <n v="-48.119399999999999"/>
    <n v="-142.85714285714286"/>
    <n v="20.622600000000006"/>
    <n v="11.54"/>
  </r>
  <r>
    <n v="1881"/>
    <s v="CA-2015-109512"/>
    <s v="3/5/2015"/>
    <x v="616"/>
    <s v="3/5/2015"/>
    <s v="Same Day"/>
    <s v="LF-17185"/>
    <s v="Luke Foster"/>
    <s v="Consumer"/>
    <s v="United States"/>
    <s v="New York City"/>
    <s v="New York"/>
    <n v="10011"/>
    <x v="3"/>
    <s v="OFF-EN-10002621"/>
    <x v="1"/>
    <s v="Envelopes"/>
    <s v="Staple envelope"/>
    <n v="29.34"/>
    <n v="3"/>
    <n v="0"/>
    <n v="14.67"/>
    <n v="200"/>
    <n v="29.34"/>
    <n v="23.55"/>
  </r>
  <r>
    <n v="1884"/>
    <s v="CA-2016-118570"/>
    <s v="11/13/2016"/>
    <x v="373"/>
    <s v="11/17/2016"/>
    <s v="Standard Class"/>
    <s v="CC-12430"/>
    <s v="Chuck Clark"/>
    <s v="Home Office"/>
    <s v="United States"/>
    <s v="Philadelphia"/>
    <s v="Pennsylvania"/>
    <n v="19143"/>
    <x v="3"/>
    <s v="OFF-PA-10001289"/>
    <x v="1"/>
    <s v="Paper"/>
    <s v="White Computer Printout Paper by Universal"/>
    <n v="217.05600000000001"/>
    <n v="7"/>
    <n v="0.2"/>
    <n v="78.6828"/>
    <n v="275.86206896551727"/>
    <n v="173.64480000000003"/>
    <n v="33.4"/>
  </r>
  <r>
    <n v="1885"/>
    <s v="CA-2017-154718"/>
    <s v="1/19/2017"/>
    <x v="617"/>
    <s v="1/23/2017"/>
    <s v="Second Class"/>
    <s v="DL-12865"/>
    <s v="Dan Lawera"/>
    <s v="Consumer"/>
    <s v="United States"/>
    <s v="Keller"/>
    <s v="Texas"/>
    <n v="76248"/>
    <x v="2"/>
    <s v="OFF-LA-10003714"/>
    <x v="1"/>
    <s v="Labels"/>
    <s v="Avery 510"/>
    <n v="6"/>
    <n v="2"/>
    <n v="0.2"/>
    <n v="2.1"/>
    <n v="285.71428571428572"/>
    <n v="4.8000000000000007"/>
    <n v="35.712000000000003"/>
  </r>
  <r>
    <n v="1886"/>
    <s v="CA-2016-147578"/>
    <s v="4/22/2016"/>
    <x v="183"/>
    <s v="4/26/2016"/>
    <s v="Second Class"/>
    <s v="PG-18895"/>
    <s v="Paul Gonzalez"/>
    <s v="Consumer"/>
    <s v="United States"/>
    <s v="San Francisco"/>
    <s v="California"/>
    <n v="94122"/>
    <x v="1"/>
    <s v="FUR-FU-10001889"/>
    <x v="0"/>
    <s v="Furnishings"/>
    <s v="Ultra Door Pull Handle"/>
    <n v="31.56"/>
    <n v="3"/>
    <n v="0"/>
    <n v="10.4148"/>
    <n v="303.030303030303"/>
    <n v="31.56"/>
    <n v="7.056"/>
  </r>
  <r>
    <n v="1887"/>
    <s v="CA-2014-140165"/>
    <s v="5/13/2014"/>
    <x v="8"/>
    <s v="5/15/2014"/>
    <s v="First Class"/>
    <s v="EH-14005"/>
    <s v="Erica Hernandez"/>
    <s v="Home Office"/>
    <s v="United States"/>
    <s v="Hialeah"/>
    <s v="Florida"/>
    <n v="33012"/>
    <x v="0"/>
    <s v="OFF-FA-10002815"/>
    <x v="1"/>
    <s v="Fasteners"/>
    <s v="Staples"/>
    <n v="7.1040000000000001"/>
    <n v="2"/>
    <n v="0.2"/>
    <n v="2.3976000000000002"/>
    <n v="296.2962962962963"/>
    <n v="5.6832000000000003"/>
    <n v="360.38"/>
  </r>
  <r>
    <n v="1889"/>
    <s v="CA-2014-142587"/>
    <s v="10/21/2014"/>
    <x v="618"/>
    <s v="10/22/2014"/>
    <s v="First Class"/>
    <s v="TB-21520"/>
    <s v="Tracy Blumstein"/>
    <s v="Consumer"/>
    <s v="United States"/>
    <s v="Fairfield"/>
    <s v="Ohio"/>
    <n v="45014"/>
    <x v="3"/>
    <s v="OFF-AP-10004708"/>
    <x v="1"/>
    <s v="Appliances"/>
    <s v="Fellowes Superior 10 Outlet Split Surge Protector"/>
    <n v="121.792"/>
    <n v="4"/>
    <n v="0.2"/>
    <n v="13.701599999999999"/>
    <n v="888.88888888888891"/>
    <n v="97.433600000000013"/>
    <n v="26.38"/>
  </r>
  <r>
    <n v="1891"/>
    <s v="CA-2014-157623"/>
    <s v="3/14/2014"/>
    <x v="619"/>
    <s v="3/18/2014"/>
    <s v="Standard Class"/>
    <s v="DK-13225"/>
    <s v="Dean Katz"/>
    <s v="Corporate"/>
    <s v="United States"/>
    <s v="Huntington Beach"/>
    <s v="California"/>
    <n v="92646"/>
    <x v="1"/>
    <s v="OFF-PA-10001204"/>
    <x v="1"/>
    <s v="Paper"/>
    <s v="Xerox 1972"/>
    <n v="10.56"/>
    <n v="2"/>
    <n v="0"/>
    <n v="4.7519999999999998"/>
    <n v="222.22222222222223"/>
    <n v="10.56"/>
    <n v="10.9"/>
  </r>
  <r>
    <n v="1893"/>
    <s v="CA-2017-145310"/>
    <s v="12/22/2017"/>
    <x v="66"/>
    <s v="12/24/2017"/>
    <s v="Second Class"/>
    <s v="JP-15520"/>
    <s v="Jeremy Pistek"/>
    <s v="Consumer"/>
    <s v="United States"/>
    <s v="Port Orange"/>
    <s v="Florida"/>
    <n v="32127"/>
    <x v="0"/>
    <s v="OFF-EN-10002621"/>
    <x v="1"/>
    <s v="Envelopes"/>
    <s v="Staple envelope"/>
    <n v="7.8239999999999998"/>
    <n v="1"/>
    <n v="0.2"/>
    <n v="2.9340000000000002"/>
    <n v="266.66666666666663"/>
    <n v="6.2591999999999999"/>
    <n v="11.85"/>
  </r>
  <r>
    <n v="1894"/>
    <s v="CA-2016-100083"/>
    <s v="11/24/2016"/>
    <x v="390"/>
    <s v="11/29/2016"/>
    <s v="Standard Class"/>
    <s v="CD-11980"/>
    <s v="Carol Darley"/>
    <s v="Consumer"/>
    <s v="United States"/>
    <s v="Medford"/>
    <s v="Oregon"/>
    <n v="97504"/>
    <x v="1"/>
    <s v="OFF-PA-10000241"/>
    <x v="1"/>
    <s v="Paper"/>
    <s v="IBM Multi-Purpose Copy Paper, 8 1/2 x 11&quot;, Case"/>
    <n v="24.783999999999999"/>
    <n v="1"/>
    <n v="0.2"/>
    <n v="7.7450000000000001"/>
    <n v="320"/>
    <n v="19.827200000000001"/>
    <n v="198.46"/>
  </r>
  <r>
    <n v="1895"/>
    <s v="US-2017-108063"/>
    <s v="12/2/2017"/>
    <x v="574"/>
    <s v="12/5/2017"/>
    <s v="First Class"/>
    <s v="AS-10090"/>
    <s v="Adam Shillingsburg"/>
    <s v="Consumer"/>
    <s v="United States"/>
    <s v="Charlottesville"/>
    <s v="Virginia"/>
    <n v="22901"/>
    <x v="0"/>
    <s v="OFF-AR-10001446"/>
    <x v="1"/>
    <s v="Art"/>
    <s v="Newell 309"/>
    <n v="34.65"/>
    <n v="3"/>
    <n v="0"/>
    <n v="10.395"/>
    <n v="333.33333333333337"/>
    <n v="34.65"/>
    <n v="111.104"/>
  </r>
  <r>
    <n v="1896"/>
    <s v="CA-2015-109197"/>
    <s v="12/31/2015"/>
    <x v="620"/>
    <s v="1/4/2016"/>
    <s v="Standard Class"/>
    <s v="JO-15280"/>
    <s v="Jas O'Carroll"/>
    <s v="Consumer"/>
    <s v="United States"/>
    <s v="Missoula"/>
    <s v="Montana"/>
    <n v="59801"/>
    <x v="1"/>
    <s v="OFF-BI-10004632"/>
    <x v="1"/>
    <s v="Binders"/>
    <s v="Ibico Hi-Tech Manual Binding System"/>
    <n v="487.98399999999998"/>
    <n v="2"/>
    <n v="0.2"/>
    <n v="152.495"/>
    <n v="320"/>
    <n v="390.38720000000001"/>
    <n v="87.6"/>
  </r>
  <r>
    <n v="1897"/>
    <s v="CA-2017-141789"/>
    <s v="10/3/2017"/>
    <x v="621"/>
    <s v="10/6/2017"/>
    <s v="First Class"/>
    <s v="AC-10450"/>
    <s v="Amy Cox"/>
    <s v="Consumer"/>
    <s v="United States"/>
    <s v="Minneapolis"/>
    <s v="Minnesota"/>
    <n v="55407"/>
    <x v="2"/>
    <s v="OFF-BI-10001359"/>
    <x v="1"/>
    <s v="Binders"/>
    <s v="GBC DocuBind TL300 Electric Binding System"/>
    <n v="1793.98"/>
    <n v="2"/>
    <n v="0"/>
    <n v="843.17060000000004"/>
    <n v="212.7659574468085"/>
    <n v="1793.98"/>
    <n v="1.788"/>
  </r>
  <r>
    <n v="1898"/>
    <s v="CA-2014-169775"/>
    <s v="8/29/2014"/>
    <x v="550"/>
    <s v="9/2/2014"/>
    <s v="Second Class"/>
    <s v="RA-19945"/>
    <s v="Ryan Akin"/>
    <s v="Consumer"/>
    <s v="United States"/>
    <s v="Miami"/>
    <s v="Florida"/>
    <n v="33178"/>
    <x v="0"/>
    <s v="OFF-EN-10001749"/>
    <x v="1"/>
    <s v="Envelopes"/>
    <s v="Jiffy Padded Mailers with Self-Seal Closure"/>
    <n v="29.808"/>
    <n v="2"/>
    <n v="0.2"/>
    <n v="10.805400000000001"/>
    <n v="275.86206896551721"/>
    <n v="23.846400000000003"/>
    <n v="119.96"/>
  </r>
  <r>
    <n v="1901"/>
    <s v="CA-2016-140543"/>
    <s v="6/29/2016"/>
    <x v="622"/>
    <s v="7/3/2016"/>
    <s v="Second Class"/>
    <s v="Co-12640"/>
    <s v="Corey-Lock"/>
    <s v="Consumer"/>
    <s v="United States"/>
    <s v="Florence"/>
    <s v="South Carolina"/>
    <n v="29501"/>
    <x v="0"/>
    <s v="OFF-ST-10000563"/>
    <x v="1"/>
    <s v="Storage"/>
    <s v="Fellowes Bankers Box Stor/Drawer Steel Plus"/>
    <n v="191.88"/>
    <n v="6"/>
    <n v="0"/>
    <n v="19.187999999999999"/>
    <n v="1000"/>
    <n v="191.88"/>
    <n v="2003.52"/>
  </r>
  <r>
    <n v="1902"/>
    <s v="CA-2016-151141"/>
    <s v="8/20/2016"/>
    <x v="623"/>
    <s v="8/23/2016"/>
    <s v="First Class"/>
    <s v="DW-13480"/>
    <s v="Dianna Wilson"/>
    <s v="Home Office"/>
    <s v="United States"/>
    <s v="Detroit"/>
    <s v="Michigan"/>
    <n v="48205"/>
    <x v="2"/>
    <s v="TEC-PH-10004924"/>
    <x v="2"/>
    <s v="Phones"/>
    <s v="SKILCRAFT Telephone Shoulder Rest, 2&quot; x 6.5&quot; x 2.5&quot;, Black"/>
    <n v="14.78"/>
    <n v="2"/>
    <n v="0"/>
    <n v="3.9906000000000001"/>
    <n v="370.37037037037032"/>
    <n v="14.78"/>
    <n v="62.91"/>
  </r>
  <r>
    <n v="1903"/>
    <s v="CA-2017-167094"/>
    <s v="10/21/2017"/>
    <x v="208"/>
    <s v="10/22/2017"/>
    <s v="First Class"/>
    <s v="DK-12835"/>
    <s v="Damala Kotsonis"/>
    <s v="Corporate"/>
    <s v="United States"/>
    <s v="Springfield"/>
    <s v="Oregon"/>
    <n v="97477"/>
    <x v="1"/>
    <s v="OFF-PA-10003953"/>
    <x v="1"/>
    <s v="Paper"/>
    <s v="Xerox 218"/>
    <n v="5.1840000000000002"/>
    <n v="1"/>
    <n v="0.2"/>
    <n v="1.8144"/>
    <n v="285.71428571428572"/>
    <n v="4.1472000000000007"/>
    <n v="665.88"/>
  </r>
  <r>
    <n v="1906"/>
    <s v="CA-2017-154410"/>
    <s v="10/21/2017"/>
    <x v="208"/>
    <s v="10/24/2017"/>
    <s v="First Class"/>
    <s v="MD-17860"/>
    <s v="Michael Dominguez"/>
    <s v="Corporate"/>
    <s v="United States"/>
    <s v="Indianapolis"/>
    <s v="Indiana"/>
    <n v="46203"/>
    <x v="2"/>
    <s v="OFF-ST-10002743"/>
    <x v="1"/>
    <s v="Storage"/>
    <s v="SAFCO Boltless Steel Shelving"/>
    <n v="909.12"/>
    <n v="8"/>
    <n v="0"/>
    <n v="9.0912000000000006"/>
    <n v="10000"/>
    <n v="909.12"/>
    <n v="37.94"/>
  </r>
  <r>
    <n v="1907"/>
    <s v="US-2016-150567"/>
    <s v="5/17/2016"/>
    <x v="624"/>
    <s v="5/21/2016"/>
    <s v="Standard Class"/>
    <s v="RP-19855"/>
    <s v="Roy Phan"/>
    <s v="Corporate"/>
    <s v="United States"/>
    <s v="Apopka"/>
    <s v="Florida"/>
    <n v="32712"/>
    <x v="0"/>
    <s v="OFF-BI-10001757"/>
    <x v="1"/>
    <s v="Binders"/>
    <s v="Pressboard Hanging Data Binders for Unburst Sheets"/>
    <n v="2.952"/>
    <n v="2"/>
    <n v="0.7"/>
    <n v="-2.1648000000000001"/>
    <n v="-136.36363636363635"/>
    <n v="0.88560000000000016"/>
    <n v="269.98200000000003"/>
  </r>
  <r>
    <n v="1909"/>
    <s v="CA-2015-157959"/>
    <s v="2/3/2015"/>
    <x v="302"/>
    <s v="2/4/2015"/>
    <s v="First Class"/>
    <s v="RW-19540"/>
    <s v="Rick Wilson"/>
    <s v="Corporate"/>
    <s v="United States"/>
    <s v="Los Angeles"/>
    <s v="California"/>
    <n v="90008"/>
    <x v="1"/>
    <s v="FUR-FU-10004093"/>
    <x v="0"/>
    <s v="Furnishings"/>
    <s v="Hand-Finished Solid Wood Document Frame"/>
    <n v="136.91999999999999"/>
    <n v="4"/>
    <n v="0"/>
    <n v="41.076000000000001"/>
    <n v="333.33333333333331"/>
    <n v="136.91999999999999"/>
    <n v="41.423999999999999"/>
  </r>
  <r>
    <n v="1910"/>
    <s v="CA-2017-105886"/>
    <s v="12/18/2017"/>
    <x v="404"/>
    <s v="12/23/2017"/>
    <s v="Standard Class"/>
    <s v="DB-13660"/>
    <s v="Duane Benoit"/>
    <s v="Consumer"/>
    <s v="United States"/>
    <s v="Oceanside"/>
    <s v="New York"/>
    <n v="11572"/>
    <x v="3"/>
    <s v="FUR-FU-10001037"/>
    <x v="0"/>
    <s v="Furnishings"/>
    <s v="DAX Charcoal/Nickel-Tone Document Frame, 5 x 7"/>
    <n v="18.96"/>
    <n v="2"/>
    <n v="0"/>
    <n v="8.532"/>
    <n v="222.22222222222223"/>
    <n v="18.96"/>
    <n v="1085.42"/>
  </r>
  <r>
    <n v="1911"/>
    <s v="CA-2016-105963"/>
    <s v="11/15/2016"/>
    <x v="625"/>
    <s v="11/22/2016"/>
    <s v="Standard Class"/>
    <s v="SC-20770"/>
    <s v="Stewart Carmichael"/>
    <s v="Corporate"/>
    <s v="United States"/>
    <s v="Los Angeles"/>
    <s v="California"/>
    <n v="90008"/>
    <x v="1"/>
    <s v="TEC-AC-10003832"/>
    <x v="2"/>
    <s v="Accessories"/>
    <s v="Imation 16GB Mini TravelDrive USB 2.0 Flash Drive"/>
    <n v="99.39"/>
    <n v="3"/>
    <n v="0"/>
    <n v="40.749899999999997"/>
    <n v="243.90243902439028"/>
    <n v="99.39"/>
    <n v="29.05"/>
  </r>
  <r>
    <n v="1912"/>
    <s v="CA-2017-121503"/>
    <s v="7/3/2017"/>
    <x v="445"/>
    <s v="7/6/2017"/>
    <s v="Second Class"/>
    <s v="FH-14275"/>
    <s v="Frank Hawley"/>
    <s v="Corporate"/>
    <s v="United States"/>
    <s v="Houston"/>
    <s v="Texas"/>
    <n v="77041"/>
    <x v="2"/>
    <s v="OFF-PA-10001878"/>
    <x v="1"/>
    <s v="Paper"/>
    <s v="Xerox 1891"/>
    <n v="273.89600000000002"/>
    <n v="7"/>
    <n v="0.2"/>
    <n v="92.439899999999994"/>
    <n v="296.2962962962963"/>
    <n v="219.11680000000001"/>
    <n v="4.4189999999999996"/>
  </r>
  <r>
    <n v="1914"/>
    <s v="CA-2014-103366"/>
    <s v="1/15/2014"/>
    <x v="626"/>
    <s v="1/17/2014"/>
    <s v="First Class"/>
    <s v="EH-13990"/>
    <s v="Erica Hackney"/>
    <s v="Consumer"/>
    <s v="United States"/>
    <s v="Roswell"/>
    <s v="Georgia"/>
    <n v="30076"/>
    <x v="0"/>
    <s v="TEC-AC-10003628"/>
    <x v="2"/>
    <s v="Accessories"/>
    <s v="Logitech 910-002974 M325 Wireless Mouse for Web Scrolling"/>
    <n v="149.94999999999999"/>
    <n v="5"/>
    <n v="0"/>
    <n v="65.977999999999994"/>
    <n v="227.27272727272728"/>
    <n v="149.94999999999999"/>
    <n v="57.23"/>
  </r>
  <r>
    <n v="1915"/>
    <s v="CA-2017-124597"/>
    <s v="4/30/2017"/>
    <x v="504"/>
    <s v="5/5/2017"/>
    <s v="Standard Class"/>
    <s v="AS-10630"/>
    <s v="Ann Steele"/>
    <s v="Home Office"/>
    <s v="United States"/>
    <s v="Boynton Beach"/>
    <s v="Florida"/>
    <n v="33437"/>
    <x v="0"/>
    <s v="OFF-LA-10003190"/>
    <x v="1"/>
    <s v="Labels"/>
    <s v="Avery 474"/>
    <n v="4.6079999999999997"/>
    <n v="2"/>
    <n v="0.2"/>
    <n v="1.6704000000000001"/>
    <n v="275.86206896551721"/>
    <n v="3.6863999999999999"/>
    <n v="523.76400000000001"/>
  </r>
  <r>
    <n v="1918"/>
    <s v="CA-2015-105634"/>
    <s v="11/8/2015"/>
    <x v="627"/>
    <s v="11/14/2015"/>
    <s v="Standard Class"/>
    <s v="HA-14905"/>
    <s v="Helen Abelman"/>
    <s v="Consumer"/>
    <s v="United States"/>
    <s v="Franklin"/>
    <s v="Massachusetts"/>
    <n v="2038"/>
    <x v="3"/>
    <s v="OFF-AR-10001573"/>
    <x v="1"/>
    <s v="Art"/>
    <s v="American Pencil"/>
    <n v="11.65"/>
    <n v="5"/>
    <n v="0"/>
    <n v="3.3784999999999998"/>
    <n v="344.82758620689657"/>
    <n v="11.65"/>
    <n v="11.76"/>
  </r>
  <r>
    <n v="1919"/>
    <s v="CA-2015-123673"/>
    <s v="10/30/2015"/>
    <x v="628"/>
    <s v="11/1/2015"/>
    <s v="Second Class"/>
    <s v="CH-12070"/>
    <s v="Cathy Hwang"/>
    <s v="Home Office"/>
    <s v="United States"/>
    <s v="Detroit"/>
    <s v="Michigan"/>
    <n v="48227"/>
    <x v="2"/>
    <s v="TEC-PH-10001809"/>
    <x v="2"/>
    <s v="Phones"/>
    <s v="Panasonic KX T7736-B Digital phone"/>
    <n v="299.89999999999998"/>
    <n v="2"/>
    <n v="0"/>
    <n v="74.974999999999994"/>
    <n v="400"/>
    <n v="299.89999999999998"/>
    <n v="19.824000000000002"/>
  </r>
  <r>
    <n v="1920"/>
    <s v="US-2017-111423"/>
    <s v="8/17/2017"/>
    <x v="629"/>
    <s v="8/19/2017"/>
    <s v="First Class"/>
    <s v="EH-13765"/>
    <s v="Edward Hooks"/>
    <s v="Corporate"/>
    <s v="United States"/>
    <s v="Watertown"/>
    <s v="New York"/>
    <n v="13601"/>
    <x v="3"/>
    <s v="OFF-BI-10003091"/>
    <x v="1"/>
    <s v="Binders"/>
    <s v="GBC DocuBind TL200 Manual Binding Machine"/>
    <n v="895.92"/>
    <n v="5"/>
    <n v="0.2"/>
    <n v="302.37299999999999"/>
    <n v="296.2962962962963"/>
    <n v="716.73599999999999"/>
    <n v="801.96"/>
  </r>
  <r>
    <n v="1922"/>
    <s v="CA-2015-125178"/>
    <s v="10/3/2015"/>
    <x v="292"/>
    <s v="10/9/2015"/>
    <s v="Standard Class"/>
    <s v="MZ-17515"/>
    <s v="Mary Zewe"/>
    <s v="Corporate"/>
    <s v="United States"/>
    <s v="Reading"/>
    <s v="Pennsylvania"/>
    <n v="19601"/>
    <x v="3"/>
    <s v="OFF-ST-10002562"/>
    <x v="1"/>
    <s v="Storage"/>
    <s v="Staple magnet"/>
    <n v="15.007999999999999"/>
    <n v="2"/>
    <n v="0.2"/>
    <n v="1.5007999999999999"/>
    <n v="1000"/>
    <n v="12.006399999999999"/>
    <n v="991.2"/>
  </r>
  <r>
    <n v="1923"/>
    <s v="CA-2016-156685"/>
    <s v="7/8/2016"/>
    <x v="630"/>
    <s v="7/10/2016"/>
    <s v="Second Class"/>
    <s v="SC-20230"/>
    <s v="Scot Coram"/>
    <s v="Corporate"/>
    <s v="United States"/>
    <s v="Arlington"/>
    <s v="Texas"/>
    <n v="76017"/>
    <x v="2"/>
    <s v="TEC-PH-10004345"/>
    <x v="2"/>
    <s v="Phones"/>
    <s v="Cisco SPA 502G IP Phone"/>
    <n v="863.64"/>
    <n v="9"/>
    <n v="0.2"/>
    <n v="107.955"/>
    <n v="800"/>
    <n v="690.91200000000003"/>
    <n v="1458.65"/>
  </r>
  <r>
    <n v="1925"/>
    <s v="CA-2017-126865"/>
    <s v="12/5/2017"/>
    <x v="256"/>
    <s v="12/7/2017"/>
    <s v="Second Class"/>
    <s v="NP-18325"/>
    <s v="Naresj Patel"/>
    <s v="Consumer"/>
    <s v="United States"/>
    <s v="San Diego"/>
    <s v="California"/>
    <n v="92024"/>
    <x v="1"/>
    <s v="OFF-PA-10003039"/>
    <x v="1"/>
    <s v="Paper"/>
    <s v="Xerox 1960"/>
    <n v="92.94"/>
    <n v="3"/>
    <n v="0"/>
    <n v="41.823"/>
    <n v="222.22222222222223"/>
    <n v="92.94"/>
    <n v="1049.97"/>
  </r>
  <r>
    <n v="1926"/>
    <s v="CA-2017-102834"/>
    <s v="3/9/2017"/>
    <x v="631"/>
    <s v="3/13/2017"/>
    <s v="Standard Class"/>
    <s v="LW-16990"/>
    <s v="Lindsay Williams"/>
    <s v="Corporate"/>
    <s v="United States"/>
    <s v="San Francisco"/>
    <s v="California"/>
    <n v="94110"/>
    <x v="1"/>
    <s v="TEC-AC-10001908"/>
    <x v="2"/>
    <s v="Accessories"/>
    <s v="Logitech Wireless Headset h800"/>
    <n v="199.98"/>
    <n v="2"/>
    <n v="0"/>
    <n v="69.992999999999995"/>
    <n v="285.71428571428572"/>
    <n v="199.98"/>
    <n v="911.98400000000004"/>
  </r>
  <r>
    <n v="1927"/>
    <s v="US-2016-139710"/>
    <s v="6/9/2016"/>
    <x v="632"/>
    <s v="6/15/2016"/>
    <s v="Standard Class"/>
    <s v="GM-14680"/>
    <s v="Greg Matthias"/>
    <s v="Consumer"/>
    <s v="United States"/>
    <s v="Los Angeles"/>
    <s v="California"/>
    <n v="90045"/>
    <x v="1"/>
    <s v="TEC-PH-10001198"/>
    <x v="2"/>
    <s v="Phones"/>
    <s v="Avaya 4621SW VoIP phone"/>
    <n v="177.48"/>
    <n v="3"/>
    <n v="0.2"/>
    <n v="19.9665"/>
    <n v="888.88888888888891"/>
    <n v="141.98400000000001"/>
    <n v="7.1840000000000002"/>
  </r>
  <r>
    <n v="1928"/>
    <s v="CA-2017-121538"/>
    <s v="11/28/2017"/>
    <x v="354"/>
    <s v="12/1/2017"/>
    <s v="First Class"/>
    <s v="RH-19495"/>
    <s v="Rick Hansen"/>
    <s v="Consumer"/>
    <s v="United States"/>
    <s v="Denver"/>
    <s v="Colorado"/>
    <n v="80219"/>
    <x v="1"/>
    <s v="OFF-PA-10004071"/>
    <x v="1"/>
    <s v="Paper"/>
    <s v="Eaton Premium Continuous-Feed Paper, 25% Cotton, Letter Size, White, 1000 Shts/Box"/>
    <n v="88.768000000000001"/>
    <n v="2"/>
    <n v="0.2"/>
    <n v="31.0688"/>
    <n v="285.71428571428572"/>
    <n v="71.014400000000009"/>
    <n v="691.96"/>
  </r>
  <r>
    <n v="1929"/>
    <s v="US-2017-101539"/>
    <s v="3/16/2017"/>
    <x v="633"/>
    <s v="3/18/2017"/>
    <s v="Second Class"/>
    <s v="VM-21685"/>
    <s v="Valerie Mitchum"/>
    <s v="Home Office"/>
    <s v="United States"/>
    <s v="Seattle"/>
    <s v="Washington"/>
    <n v="98105"/>
    <x v="1"/>
    <s v="OFF-PA-10001972"/>
    <x v="1"/>
    <s v="Paper"/>
    <s v="Xerox 214"/>
    <n v="6.48"/>
    <n v="1"/>
    <n v="0"/>
    <n v="3.1103999999999998"/>
    <n v="208.33333333333334"/>
    <n v="6.48"/>
    <n v="85.3"/>
  </r>
  <r>
    <n v="1932"/>
    <s v="CA-2016-152121"/>
    <s v="11/27/2016"/>
    <x v="581"/>
    <s v="11/29/2016"/>
    <s v="Second Class"/>
    <s v="CC-12670"/>
    <s v="Craig Carreira"/>
    <s v="Consumer"/>
    <s v="United States"/>
    <s v="Scottsdale"/>
    <s v="Arizona"/>
    <n v="85254"/>
    <x v="1"/>
    <s v="TEC-PH-10002483"/>
    <x v="2"/>
    <s v="Phones"/>
    <s v="Motorola Moto X"/>
    <n v="271.99200000000002"/>
    <n v="1"/>
    <n v="0.2"/>
    <n v="23.799299999999999"/>
    <n v="1142.8571428571431"/>
    <n v="217.59360000000004"/>
    <n v="4.95"/>
  </r>
  <r>
    <n v="1933"/>
    <s v="CA-2017-161200"/>
    <s v="8/6/2017"/>
    <x v="634"/>
    <s v="8/10/2017"/>
    <s v="Second Class"/>
    <s v="SV-20365"/>
    <s v="Seth Vernon"/>
    <s v="Consumer"/>
    <s v="United States"/>
    <s v="Lafayette"/>
    <s v="Louisiana"/>
    <n v="70506"/>
    <x v="0"/>
    <s v="FUR-BO-10000468"/>
    <x v="0"/>
    <s v="Bookcases"/>
    <s v="O'Sullivan 2-Shelf Heavy-Duty Bookcases"/>
    <n v="145.74"/>
    <n v="3"/>
    <n v="0"/>
    <n v="23.3184"/>
    <n v="625"/>
    <n v="145.74"/>
    <n v="447.94400000000002"/>
  </r>
  <r>
    <n v="1935"/>
    <s v="CA-2017-101245"/>
    <s v="11/27/2017"/>
    <x v="344"/>
    <s v="12/3/2017"/>
    <s v="Standard Class"/>
    <s v="LW-16990"/>
    <s v="Lindsay Williams"/>
    <s v="Corporate"/>
    <s v="United States"/>
    <s v="San Francisco"/>
    <s v="California"/>
    <n v="94109"/>
    <x v="1"/>
    <s v="OFF-PA-10003129"/>
    <x v="1"/>
    <s v="Paper"/>
    <s v="Tops White Computer Printout Paper"/>
    <n v="244.55"/>
    <n v="5"/>
    <n v="0"/>
    <n v="114.9385"/>
    <n v="212.7659574468085"/>
    <n v="244.55"/>
    <n v="40.176000000000002"/>
  </r>
  <r>
    <n v="1937"/>
    <s v="CA-2015-141768"/>
    <s v="5/25/2015"/>
    <x v="442"/>
    <s v="5/27/2015"/>
    <s v="Second Class"/>
    <s v="NP-18685"/>
    <s v="Nora Pelletier"/>
    <s v="Home Office"/>
    <s v="United States"/>
    <s v="San Francisco"/>
    <s v="California"/>
    <n v="94109"/>
    <x v="1"/>
    <s v="FUR-FU-10002268"/>
    <x v="0"/>
    <s v="Furnishings"/>
    <s v="Ultra Door Push Plate"/>
    <n v="14.73"/>
    <n v="3"/>
    <n v="0"/>
    <n v="4.8609"/>
    <n v="303.030303030303"/>
    <n v="14.73"/>
    <n v="151.96"/>
  </r>
  <r>
    <n v="1938"/>
    <s v="CA-2016-112109"/>
    <s v="7/8/2016"/>
    <x v="630"/>
    <s v="7/12/2016"/>
    <s v="Standard Class"/>
    <s v="JE-15715"/>
    <s v="Joe Elijah"/>
    <s v="Consumer"/>
    <s v="United States"/>
    <s v="Broomfield"/>
    <s v="Colorado"/>
    <n v="80020"/>
    <x v="1"/>
    <s v="OFF-BI-10002082"/>
    <x v="1"/>
    <s v="Binders"/>
    <s v="GBC Twin Loop Wire Binding Elements"/>
    <n v="19.968"/>
    <n v="2"/>
    <n v="0.7"/>
    <n v="-13.311999999999999"/>
    <n v="-150"/>
    <n v="5.9904000000000011"/>
    <n v="155.34"/>
  </r>
  <r>
    <n v="1942"/>
    <s v="CA-2017-144064"/>
    <s v="8/29/2017"/>
    <x v="635"/>
    <s v="9/1/2017"/>
    <s v="First Class"/>
    <s v="CP-12085"/>
    <s v="Cathy Prescott"/>
    <s v="Corporate"/>
    <s v="United States"/>
    <s v="Quincy"/>
    <s v="Illinois"/>
    <n v="62301"/>
    <x v="2"/>
    <s v="OFF-LA-10004544"/>
    <x v="1"/>
    <s v="Labels"/>
    <s v="Avery 505"/>
    <n v="47.36"/>
    <n v="4"/>
    <n v="0.2"/>
    <n v="17.760000000000002"/>
    <n v="266.66666666666663"/>
    <n v="37.887999999999998"/>
    <n v="23.472000000000001"/>
  </r>
  <r>
    <n v="1945"/>
    <s v="CA-2016-108581"/>
    <s v="6/20/2016"/>
    <x v="23"/>
    <s v="6/26/2016"/>
    <s v="Standard Class"/>
    <s v="EA-14035"/>
    <s v="Erin Ashbrook"/>
    <s v="Corporate"/>
    <s v="United States"/>
    <s v="Carrollton"/>
    <s v="Texas"/>
    <n v="75007"/>
    <x v="2"/>
    <s v="TEC-AC-10001109"/>
    <x v="2"/>
    <s v="Accessories"/>
    <s v="Logitech Trackman Marble Mouse"/>
    <n v="95.968000000000004"/>
    <n v="4"/>
    <n v="0.2"/>
    <n v="26.391200000000001"/>
    <n v="363.63636363636363"/>
    <n v="76.774400000000014"/>
    <n v="49.631999999999998"/>
  </r>
  <r>
    <n v="1947"/>
    <s v="CA-2017-157987"/>
    <s v="9/2/2017"/>
    <x v="264"/>
    <s v="9/6/2017"/>
    <s v="Standard Class"/>
    <s v="AC-10615"/>
    <s v="Ann Chong"/>
    <s v="Corporate"/>
    <s v="United States"/>
    <s v="New York City"/>
    <s v="New York"/>
    <n v="10009"/>
    <x v="3"/>
    <s v="OFF-AR-10000658"/>
    <x v="1"/>
    <s v="Art"/>
    <s v="Newell 324"/>
    <n v="23.1"/>
    <n v="2"/>
    <n v="0"/>
    <n v="6.468"/>
    <n v="357.14285714285717"/>
    <n v="23.1"/>
    <n v="4.3680000000000003"/>
  </r>
  <r>
    <n v="1959"/>
    <s v="CA-2017-110905"/>
    <s v="9/10/2017"/>
    <x v="18"/>
    <s v="9/15/2017"/>
    <s v="Second Class"/>
    <s v="RW-19690"/>
    <s v="Robert Waldorf"/>
    <s v="Consumer"/>
    <s v="United States"/>
    <s v="Springfield"/>
    <s v="Missouri"/>
    <n v="65807"/>
    <x v="2"/>
    <s v="OFF-BI-10003669"/>
    <x v="1"/>
    <s v="Binders"/>
    <s v="3M Organizer Strips"/>
    <n v="16.2"/>
    <n v="3"/>
    <n v="0"/>
    <n v="7.7759999999999998"/>
    <n v="208.33333333333334"/>
    <n v="16.2"/>
    <n v="134.85"/>
  </r>
  <r>
    <n v="1967"/>
    <s v="CA-2017-165841"/>
    <s v="12/21/2017"/>
    <x v="202"/>
    <s v="12/28/2017"/>
    <s v="Standard Class"/>
    <s v="DB-13210"/>
    <s v="Dean Braden"/>
    <s v="Consumer"/>
    <s v="United States"/>
    <s v="Paterson"/>
    <s v="New Jersey"/>
    <n v="7501"/>
    <x v="3"/>
    <s v="TEC-PH-10002103"/>
    <x v="2"/>
    <s v="Phones"/>
    <s v="Jabra SPEAK 410"/>
    <n v="281.97000000000003"/>
    <n v="3"/>
    <n v="0"/>
    <n v="78.951599999999999"/>
    <n v="357.14285714285717"/>
    <n v="281.97000000000003"/>
    <n v="659.9"/>
  </r>
  <r>
    <n v="1970"/>
    <s v="CA-2017-117485"/>
    <s v="9/23/2017"/>
    <x v="397"/>
    <s v="9/29/2017"/>
    <s v="Standard Class"/>
    <s v="BD-11320"/>
    <s v="Bill Donatelli"/>
    <s v="Consumer"/>
    <s v="United States"/>
    <s v="Tulsa"/>
    <s v="Oklahoma"/>
    <n v="74133"/>
    <x v="2"/>
    <s v="TEC-AC-10004659"/>
    <x v="2"/>
    <s v="Accessories"/>
    <s v="Imation Secure+ Hardware Encrypted USB 2.0 Flash Drive; 16GB"/>
    <n v="291.95999999999998"/>
    <n v="4"/>
    <n v="0"/>
    <n v="102.18600000000001"/>
    <n v="285.71428571428567"/>
    <n v="291.95999999999998"/>
    <n v="9.98"/>
  </r>
  <r>
    <n v="1971"/>
    <s v="CA-2017-140242"/>
    <s v="5/6/2017"/>
    <x v="636"/>
    <s v="5/11/2017"/>
    <s v="Standard Class"/>
    <s v="ML-17755"/>
    <s v="Max Ludwig"/>
    <s v="Home Office"/>
    <s v="United States"/>
    <s v="Chicago"/>
    <s v="Illinois"/>
    <n v="60623"/>
    <x v="2"/>
    <s v="OFF-AR-10004752"/>
    <x v="1"/>
    <s v="Art"/>
    <s v="Blackstonian Pencils"/>
    <n v="6.4080000000000004"/>
    <n v="3"/>
    <n v="0.2"/>
    <n v="0.64080000000000004"/>
    <n v="1000"/>
    <n v="5.1264000000000003"/>
    <n v="3.552"/>
  </r>
  <r>
    <n v="1973"/>
    <s v="CA-2014-148950"/>
    <s v="12/14/2014"/>
    <x v="637"/>
    <s v="12/19/2014"/>
    <s v="Standard Class"/>
    <s v="JD-16015"/>
    <s v="Joy Daniels"/>
    <s v="Consumer"/>
    <s v="United States"/>
    <s v="Chicago"/>
    <s v="Illinois"/>
    <n v="60610"/>
    <x v="2"/>
    <s v="OFF-BI-10001249"/>
    <x v="1"/>
    <s v="Binders"/>
    <s v="Avery Heavy-Duty EZD View Binder with Locking Rings"/>
    <n v="5.1040000000000001"/>
    <n v="4"/>
    <n v="0.8"/>
    <n v="-8.6768000000000001"/>
    <n v="-58.82352941176471"/>
    <n v="1.0207999999999997"/>
    <n v="127.98399999999999"/>
  </r>
  <r>
    <n v="1976"/>
    <s v="CA-2014-110408"/>
    <s v="10/18/2014"/>
    <x v="638"/>
    <s v="10/20/2014"/>
    <s v="Second Class"/>
    <s v="AS-10225"/>
    <s v="Alan Schoenberger"/>
    <s v="Corporate"/>
    <s v="United States"/>
    <s v="Montgomery"/>
    <s v="Alabama"/>
    <n v="36116"/>
    <x v="0"/>
    <s v="OFF-ST-10001522"/>
    <x v="1"/>
    <s v="Storage"/>
    <s v="Gould Plastics 18-Pocket Panel Bin, 34w x 5-1/4d x 20-1/2h"/>
    <n v="275.97000000000003"/>
    <n v="3"/>
    <n v="0"/>
    <n v="11.0388"/>
    <n v="2500.0000000000005"/>
    <n v="275.97000000000003"/>
    <n v="47.984000000000002"/>
  </r>
  <r>
    <n v="1979"/>
    <s v="CA-2015-109939"/>
    <s v="5/8/2015"/>
    <x v="412"/>
    <s v="5/12/2015"/>
    <s v="Standard Class"/>
    <s v="AA-10375"/>
    <s v="Allen Armold"/>
    <s v="Consumer"/>
    <s v="United States"/>
    <s v="Salem"/>
    <s v="Oregon"/>
    <n v="97301"/>
    <x v="1"/>
    <s v="OFF-AR-10000127"/>
    <x v="1"/>
    <s v="Art"/>
    <s v="Newell 321"/>
    <n v="5.2480000000000002"/>
    <n v="2"/>
    <n v="0.2"/>
    <n v="0.59040000000000004"/>
    <n v="888.88888888888891"/>
    <n v="4.1984000000000004"/>
    <n v="98.111999999999995"/>
  </r>
  <r>
    <n v="1980"/>
    <s v="CA-2016-112669"/>
    <s v="4/14/2016"/>
    <x v="167"/>
    <s v="4/14/2016"/>
    <s v="Same Day"/>
    <s v="KT-16465"/>
    <s v="Kean Takahito"/>
    <s v="Consumer"/>
    <s v="United States"/>
    <s v="Glendale"/>
    <s v="Arizona"/>
    <n v="85301"/>
    <x v="1"/>
    <s v="FUR-CH-10004086"/>
    <x v="0"/>
    <s v="Chairs"/>
    <s v="Hon 4070 Series Pagoda Armless Upholstered Stacking Chairs"/>
    <n v="933.53599999999994"/>
    <n v="4"/>
    <n v="0.2"/>
    <n v="105.0228"/>
    <n v="888.8888888888888"/>
    <n v="746.8288"/>
    <n v="19.440000000000001"/>
  </r>
  <r>
    <n v="1982"/>
    <s v="CA-2015-119592"/>
    <s v="12/14/2015"/>
    <x v="639"/>
    <s v="12/16/2015"/>
    <s v="Second Class"/>
    <s v="MM-18280"/>
    <s v="Muhammed MacIntyre"/>
    <s v="Corporate"/>
    <s v="United States"/>
    <s v="Columbus"/>
    <s v="Georgia"/>
    <n v="31907"/>
    <x v="0"/>
    <s v="OFF-BI-10004187"/>
    <x v="1"/>
    <s v="Binders"/>
    <s v="3-ring staple pack"/>
    <n v="3.76"/>
    <n v="2"/>
    <n v="0"/>
    <n v="1.8048"/>
    <n v="208.33333333333334"/>
    <n v="3.76"/>
    <n v="61.68"/>
  </r>
  <r>
    <n v="1983"/>
    <s v="CA-2014-122749"/>
    <s v="12/3/2014"/>
    <x v="640"/>
    <s v="12/9/2014"/>
    <s v="Standard Class"/>
    <s v="NG-18430"/>
    <s v="Nathan Gelder"/>
    <s v="Consumer"/>
    <s v="United States"/>
    <s v="Oklahoma City"/>
    <s v="Oklahoma"/>
    <n v="73120"/>
    <x v="2"/>
    <s v="TEC-PH-10003811"/>
    <x v="2"/>
    <s v="Phones"/>
    <s v="Jabra Supreme Plus Driver Edition Headset"/>
    <n v="479.96"/>
    <n v="4"/>
    <n v="0"/>
    <n v="134.3888"/>
    <n v="357.14285714285711"/>
    <n v="479.96"/>
    <n v="25.344000000000001"/>
  </r>
  <r>
    <n v="1984"/>
    <s v="CA-2014-164721"/>
    <s v="11/25/2014"/>
    <x v="641"/>
    <s v="11/27/2014"/>
    <s v="Second Class"/>
    <s v="LW-16825"/>
    <s v="Laurel Workman"/>
    <s v="Corporate"/>
    <s v="United States"/>
    <s v="Brentwood"/>
    <s v="California"/>
    <n v="94513"/>
    <x v="1"/>
    <s v="OFF-AP-10000240"/>
    <x v="1"/>
    <s v="Appliances"/>
    <s v="Belkin F9G930V10-GRY 9 Outlet Surge"/>
    <n v="320.88"/>
    <n v="6"/>
    <n v="0"/>
    <n v="93.055199999999999"/>
    <n v="344.82758620689651"/>
    <n v="320.88"/>
    <n v="241.33199999999999"/>
  </r>
  <r>
    <n v="1987"/>
    <s v="CA-2016-147417"/>
    <s v="7/25/2016"/>
    <x v="197"/>
    <s v="7/27/2016"/>
    <s v="First Class"/>
    <s v="CB-12415"/>
    <s v="Christy Brittain"/>
    <s v="Consumer"/>
    <s v="United States"/>
    <s v="Columbus"/>
    <s v="Ohio"/>
    <n v="43229"/>
    <x v="3"/>
    <s v="TEC-CO-10001449"/>
    <x v="2"/>
    <s v="Copiers"/>
    <s v="Hewlett Packard LaserJet 3310 Copier"/>
    <n v="1439.9760000000001"/>
    <n v="4"/>
    <n v="0.4"/>
    <n v="191.99680000000001"/>
    <n v="750"/>
    <n v="863.98560000000009"/>
    <n v="9.4"/>
  </r>
  <r>
    <n v="1988"/>
    <s v="CA-2015-127509"/>
    <s v="11/9/2015"/>
    <x v="529"/>
    <s v="11/13/2015"/>
    <s v="Standard Class"/>
    <s v="AS-10090"/>
    <s v="Adam Shillingsburg"/>
    <s v="Consumer"/>
    <s v="United States"/>
    <s v="Springfield"/>
    <s v="Missouri"/>
    <n v="65807"/>
    <x v="2"/>
    <s v="OFF-BI-10002393"/>
    <x v="1"/>
    <s v="Binders"/>
    <s v="Binder Posts"/>
    <n v="17.22"/>
    <n v="3"/>
    <n v="0"/>
    <n v="7.9211999999999998"/>
    <n v="217.39130434782606"/>
    <n v="17.22"/>
    <n v="1424.9"/>
  </r>
  <r>
    <n v="1992"/>
    <s v="CA-2017-111374"/>
    <s v="2/24/2017"/>
    <x v="642"/>
    <s v="2/28/2017"/>
    <s v="Standard Class"/>
    <s v="CB-12415"/>
    <s v="Christy Brittain"/>
    <s v="Consumer"/>
    <s v="United States"/>
    <s v="Philadelphia"/>
    <s v="Pennsylvania"/>
    <n v="19134"/>
    <x v="3"/>
    <s v="OFF-BI-10004970"/>
    <x v="1"/>
    <s v="Binders"/>
    <s v="ACCOHIDE 3-Ring Binder, Blue, 1&quot;"/>
    <n v="4.9560000000000004"/>
    <n v="4"/>
    <n v="0.7"/>
    <n v="-3.7995999999999999"/>
    <n v="-130.43478260869568"/>
    <n v="1.4868000000000003"/>
    <n v="25.92"/>
  </r>
  <r>
    <n v="1993"/>
    <s v="CA-2017-133648"/>
    <s v="6/25/2017"/>
    <x v="643"/>
    <s v="7/2/2017"/>
    <s v="Standard Class"/>
    <s v="ML-17755"/>
    <s v="Max Ludwig"/>
    <s v="Home Office"/>
    <s v="United States"/>
    <s v="Springfield"/>
    <s v="Oregon"/>
    <n v="97477"/>
    <x v="1"/>
    <s v="OFF-LA-10003923"/>
    <x v="1"/>
    <s v="Labels"/>
    <s v="Alphabetical Labels for Top Tab Filing"/>
    <n v="71.040000000000006"/>
    <n v="6"/>
    <n v="0.2"/>
    <n v="26.64"/>
    <n v="266.66666666666669"/>
    <n v="56.832000000000008"/>
    <n v="17.34"/>
  </r>
  <r>
    <n v="1996"/>
    <s v="US-2017-147221"/>
    <s v="12/2/2017"/>
    <x v="574"/>
    <s v="12/4/2017"/>
    <s v="Second Class"/>
    <s v="JS-16030"/>
    <s v="Joy Smith"/>
    <s v="Consumer"/>
    <s v="United States"/>
    <s v="Houston"/>
    <s v="Texas"/>
    <n v="77036"/>
    <x v="2"/>
    <s v="OFF-AP-10002534"/>
    <x v="1"/>
    <s v="Appliances"/>
    <s v="3.6 Cubic Foot Counter Height Office Refrigerator"/>
    <n v="294.62"/>
    <n v="5"/>
    <n v="0.8"/>
    <n v="-766.01199999999994"/>
    <n v="-38.461538461538467"/>
    <n v="58.923999999999985"/>
    <n v="6.3680000000000003"/>
  </r>
  <r>
    <n v="1998"/>
    <s v="CA-2014-131905"/>
    <s v="2/6/2014"/>
    <x v="644"/>
    <s v="2/9/2014"/>
    <s v="First Class"/>
    <s v="ND-18460"/>
    <s v="Neil Ducich"/>
    <s v="Corporate"/>
    <s v="United States"/>
    <s v="Chesapeake"/>
    <s v="Virginia"/>
    <n v="23320"/>
    <x v="0"/>
    <s v="OFF-LA-10002787"/>
    <x v="1"/>
    <s v="Labels"/>
    <s v="Avery 480"/>
    <n v="15"/>
    <n v="4"/>
    <n v="0"/>
    <n v="7.2"/>
    <n v="208.33333333333334"/>
    <n v="15"/>
    <n v="159.98400000000001"/>
  </r>
  <r>
    <n v="2001"/>
    <s v="CA-2017-166128"/>
    <s v="4/11/2017"/>
    <x v="645"/>
    <s v="4/18/2017"/>
    <s v="Standard Class"/>
    <s v="LW-17215"/>
    <s v="Luke Weiss"/>
    <s v="Consumer"/>
    <s v="United States"/>
    <s v="Pasadena"/>
    <s v="California"/>
    <n v="91104"/>
    <x v="1"/>
    <s v="TEC-AC-10001767"/>
    <x v="2"/>
    <s v="Accessories"/>
    <s v="SanDisk Ultra 64 GB MicroSDHC Class 10 Memory Card"/>
    <n v="199.95"/>
    <n v="5"/>
    <n v="0"/>
    <n v="21.994499999999999"/>
    <n v="909.09090909090912"/>
    <n v="199.95"/>
    <n v="5.47"/>
  </r>
  <r>
    <n v="2003"/>
    <s v="CA-2017-163510"/>
    <s v="12/25/2017"/>
    <x v="53"/>
    <s v="12/28/2017"/>
    <s v="Second Class"/>
    <s v="JW-15955"/>
    <s v="Joni Wasserman"/>
    <s v="Consumer"/>
    <s v="United States"/>
    <s v="Louisville"/>
    <s v="Kentucky"/>
    <n v="40214"/>
    <x v="0"/>
    <s v="OFF-ST-10000563"/>
    <x v="1"/>
    <s v="Storage"/>
    <s v="Fellowes Bankers Box Stor/Drawer Steel Plus"/>
    <n v="95.94"/>
    <n v="3"/>
    <n v="0"/>
    <n v="9.5939999999999994"/>
    <n v="1000"/>
    <n v="95.94"/>
    <n v="11.276999999999999"/>
  </r>
  <r>
    <n v="2005"/>
    <s v="US-2017-143028"/>
    <s v="4/11/2017"/>
    <x v="645"/>
    <s v="4/18/2017"/>
    <s v="Standard Class"/>
    <s v="SC-20050"/>
    <s v="Sample Company A"/>
    <s v="Home Office"/>
    <s v="United States"/>
    <s v="Lubbock"/>
    <s v="Texas"/>
    <n v="79424"/>
    <x v="2"/>
    <s v="OFF-BI-10004738"/>
    <x v="1"/>
    <s v="Binders"/>
    <s v="Flexible Leather- Look Classic Collection Ring Binder"/>
    <n v="11.364000000000001"/>
    <n v="3"/>
    <n v="0.8"/>
    <n v="-17.045999999999999"/>
    <n v="-66.666666666666671"/>
    <n v="2.2727999999999997"/>
    <n v="12.84"/>
  </r>
  <r>
    <n v="2006"/>
    <s v="CA-2014-111150"/>
    <s v="12/31/2014"/>
    <x v="520"/>
    <s v="1/4/2015"/>
    <s v="Standard Class"/>
    <s v="RW-19630"/>
    <s v="Rob Williams"/>
    <s v="Corporate"/>
    <s v="United States"/>
    <s v="Columbia"/>
    <s v="Missouri"/>
    <n v="65203"/>
    <x v="2"/>
    <s v="OFF-AR-10000034"/>
    <x v="1"/>
    <s v="Art"/>
    <s v="BIC Brite Liner Grip Highlighters, Assorted, 5/Pack"/>
    <n v="29.68"/>
    <n v="7"/>
    <n v="0"/>
    <n v="11.575200000000001"/>
    <n v="256.41025641025641"/>
    <n v="29.68"/>
    <n v="7.8719999999999999"/>
  </r>
  <r>
    <n v="2008"/>
    <s v="CA-2017-165386"/>
    <s v="8/3/2017"/>
    <x v="646"/>
    <s v="8/4/2017"/>
    <s v="First Class"/>
    <s v="CM-12190"/>
    <s v="Charlotte Melton"/>
    <s v="Consumer"/>
    <s v="United States"/>
    <s v="Chicago"/>
    <s v="Illinois"/>
    <n v="60623"/>
    <x v="2"/>
    <s v="FUR-BO-10003034"/>
    <x v="0"/>
    <s v="Bookcases"/>
    <s v="O'Sullivan Elevations Bookcase, Cherry Finish"/>
    <n v="183.37200000000001"/>
    <n v="2"/>
    <n v="0.3"/>
    <n v="-36.674399999999999"/>
    <n v="-500.00000000000011"/>
    <n v="128.3604"/>
    <n v="40.634999999999998"/>
  </r>
  <r>
    <n v="2009"/>
    <s v="CA-2014-116407"/>
    <s v="11/15/2014"/>
    <x v="647"/>
    <s v="11/21/2014"/>
    <s v="Standard Class"/>
    <s v="JF-15190"/>
    <s v="Jamie Frazer"/>
    <s v="Consumer"/>
    <s v="United States"/>
    <s v="Johnson City"/>
    <s v="Tennessee"/>
    <n v="37604"/>
    <x v="0"/>
    <s v="OFF-AR-10001315"/>
    <x v="1"/>
    <s v="Art"/>
    <s v="Newell 310"/>
    <n v="4.2240000000000002"/>
    <n v="3"/>
    <n v="0.2"/>
    <n v="0.47520000000000001"/>
    <n v="888.88888888888891"/>
    <n v="3.3792000000000004"/>
    <n v="53.82"/>
  </r>
  <r>
    <n v="2012"/>
    <s v="CA-2015-155761"/>
    <s v="12/11/2015"/>
    <x v="555"/>
    <s v="12/11/2015"/>
    <s v="Same Day"/>
    <s v="SC-20800"/>
    <s v="Stuart Calhoun"/>
    <s v="Consumer"/>
    <s v="United States"/>
    <s v="Houston"/>
    <s v="Texas"/>
    <n v="77041"/>
    <x v="2"/>
    <s v="TEC-AC-10001606"/>
    <x v="2"/>
    <s v="Accessories"/>
    <s v="Logitech Wireless Performance Mouse MX for PC and Mac"/>
    <n v="159.98400000000001"/>
    <n v="2"/>
    <n v="0.2"/>
    <n v="35.996400000000001"/>
    <n v="444.44444444444446"/>
    <n v="127.98720000000002"/>
    <n v="13.48"/>
  </r>
  <r>
    <n v="2014"/>
    <s v="CA-2016-145905"/>
    <s v="9/18/2016"/>
    <x v="31"/>
    <s v="9/23/2016"/>
    <s v="Standard Class"/>
    <s v="AM-10705"/>
    <s v="Anne McFarland"/>
    <s v="Consumer"/>
    <s v="United States"/>
    <s v="Auburn"/>
    <s v="Alabama"/>
    <n v="36830"/>
    <x v="0"/>
    <s v="FUR-CH-10001854"/>
    <x v="0"/>
    <s v="Chairs"/>
    <s v="Office Star - Professional Matrix Back Chair with 2-to-1 Synchro Tilt and Mesh Fabric Seat"/>
    <n v="350.98"/>
    <n v="1"/>
    <n v="0"/>
    <n v="84.235200000000006"/>
    <n v="416.66666666666669"/>
    <n v="350.98"/>
    <n v="8.94"/>
  </r>
  <r>
    <n v="2017"/>
    <s v="CA-2015-113110"/>
    <s v="3/19/2015"/>
    <x v="531"/>
    <s v="3/23/2015"/>
    <s v="Standard Class"/>
    <s v="BK-11260"/>
    <s v="Berenike Kampe"/>
    <s v="Consumer"/>
    <s v="United States"/>
    <s v="San Bernardino"/>
    <s v="California"/>
    <n v="92404"/>
    <x v="1"/>
    <s v="OFF-BI-10000088"/>
    <x v="1"/>
    <s v="Binders"/>
    <s v="GBC Imprintable Covers"/>
    <n v="17.568000000000001"/>
    <n v="2"/>
    <n v="0.2"/>
    <n v="6.3684000000000003"/>
    <n v="275.86206896551727"/>
    <n v="14.054400000000001"/>
    <n v="22.77"/>
  </r>
  <r>
    <n v="2021"/>
    <s v="CA-2016-168354"/>
    <s v="9/19/2016"/>
    <x v="251"/>
    <s v="9/21/2016"/>
    <s v="First Class"/>
    <s v="RH-19510"/>
    <s v="Rick Huthwaite"/>
    <s v="Home Office"/>
    <s v="United States"/>
    <s v="Providence"/>
    <s v="Rhode Island"/>
    <n v="2908"/>
    <x v="3"/>
    <s v="OFF-ST-10001490"/>
    <x v="1"/>
    <s v="Storage"/>
    <s v="Hot File 7-Pocket, Floor Stand"/>
    <n v="1606.23"/>
    <n v="9"/>
    <n v="0"/>
    <n v="481.86900000000003"/>
    <n v="333.33333333333331"/>
    <n v="1606.23"/>
    <n v="257.49900000000002"/>
  </r>
  <r>
    <n v="2025"/>
    <s v="US-2017-111241"/>
    <s v="8/20/2017"/>
    <x v="648"/>
    <s v="8/22/2017"/>
    <s v="Second Class"/>
    <s v="GM-14500"/>
    <s v="Gene McClure"/>
    <s v="Consumer"/>
    <s v="United States"/>
    <s v="Fresno"/>
    <s v="California"/>
    <n v="93727"/>
    <x v="1"/>
    <s v="OFF-BI-10002867"/>
    <x v="1"/>
    <s v="Binders"/>
    <s v="GBC Recycled Regency Composition Covers"/>
    <n v="239.12"/>
    <n v="5"/>
    <n v="0.2"/>
    <n v="77.713999999999999"/>
    <n v="307.69230769230774"/>
    <n v="191.29600000000002"/>
    <n v="79.12"/>
  </r>
  <r>
    <n v="2026"/>
    <s v="CA-2015-114237"/>
    <s v="3/13/2015"/>
    <x v="649"/>
    <s v="3/15/2015"/>
    <s v="First Class"/>
    <s v="MC-17275"/>
    <s v="Marc Crier"/>
    <s v="Consumer"/>
    <s v="United States"/>
    <s v="Seattle"/>
    <s v="Washington"/>
    <n v="98103"/>
    <x v="1"/>
    <s v="FUR-BO-10004409"/>
    <x v="0"/>
    <s v="Bookcases"/>
    <s v="Safco Value Mate Series Steel Bookcases, Baked Enamel Finish on Steel, Gray"/>
    <n v="141.96"/>
    <n v="2"/>
    <n v="0"/>
    <n v="39.748800000000003"/>
    <n v="357.14285714285711"/>
    <n v="141.96"/>
    <n v="286.34399999999999"/>
  </r>
  <r>
    <n v="2027"/>
    <s v="CA-2016-113516"/>
    <s v="9/8/2016"/>
    <x v="162"/>
    <s v="9/10/2016"/>
    <s v="Second Class"/>
    <s v="VM-21685"/>
    <s v="Valerie Mitchum"/>
    <s v="Home Office"/>
    <s v="United States"/>
    <s v="Lancaster"/>
    <s v="California"/>
    <n v="93534"/>
    <x v="1"/>
    <s v="OFF-BI-10002225"/>
    <x v="1"/>
    <s v="Binders"/>
    <s v="Square Ring Data Binders, Rigid 75 Pt. Covers, 11&quot; x 14-7/8&quot;"/>
    <n v="33.024000000000001"/>
    <n v="2"/>
    <n v="0.2"/>
    <n v="11.558400000000001"/>
    <n v="285.71428571428572"/>
    <n v="26.419200000000004"/>
    <n v="512.94000000000005"/>
  </r>
  <r>
    <n v="2029"/>
    <s v="CA-2015-117961"/>
    <s v="11/26/2015"/>
    <x v="650"/>
    <s v="11/30/2015"/>
    <s v="Standard Class"/>
    <s v="GP-14740"/>
    <s v="Guy Phonely"/>
    <s v="Corporate"/>
    <s v="United States"/>
    <s v="Leominster"/>
    <s v="Massachusetts"/>
    <n v="1453"/>
    <x v="3"/>
    <s v="OFF-BI-10000343"/>
    <x v="1"/>
    <s v="Binders"/>
    <s v="Pressboard Covers with Storage Hooks, 9 1/2&quot; x 11&quot;, Light Blue"/>
    <n v="14.73"/>
    <n v="3"/>
    <n v="0"/>
    <n v="6.9230999999999998"/>
    <n v="212.7659574468085"/>
    <n v="14.73"/>
    <n v="63.47"/>
  </r>
  <r>
    <n v="2033"/>
    <s v="CA-2016-128923"/>
    <s v="12/9/2016"/>
    <x v="10"/>
    <s v="12/13/2016"/>
    <s v="Standard Class"/>
    <s v="GB-14530"/>
    <s v="George Bell"/>
    <s v="Corporate"/>
    <s v="United States"/>
    <s v="Fort Worth"/>
    <s v="Texas"/>
    <n v="76106"/>
    <x v="2"/>
    <s v="OFF-PA-10002250"/>
    <x v="1"/>
    <s v="Paper"/>
    <s v="Things To Do Today Pad"/>
    <n v="9.3919999999999995"/>
    <n v="2"/>
    <n v="0.2"/>
    <n v="3.2871999999999999"/>
    <n v="285.71428571428572"/>
    <n v="7.5136000000000003"/>
    <n v="1.78"/>
  </r>
  <r>
    <n v="2035"/>
    <s v="CA-2017-162481"/>
    <s v="9/25/2017"/>
    <x v="145"/>
    <s v="9/29/2017"/>
    <s v="Standard Class"/>
    <s v="CT-11995"/>
    <s v="Carol Triggs"/>
    <s v="Consumer"/>
    <s v="United States"/>
    <s v="Rochester"/>
    <s v="Minnesota"/>
    <n v="55901"/>
    <x v="2"/>
    <s v="OFF-BI-10002976"/>
    <x v="1"/>
    <s v="Binders"/>
    <s v="ACCOHIDE Binder by Acco"/>
    <n v="8.26"/>
    <n v="2"/>
    <n v="0"/>
    <n v="3.8822000000000001"/>
    <n v="212.7659574468085"/>
    <n v="8.26"/>
    <n v="474.43"/>
  </r>
  <r>
    <n v="2037"/>
    <s v="CA-2015-119214"/>
    <s v="1/23/2015"/>
    <x v="651"/>
    <s v="1/27/2015"/>
    <s v="Standard Class"/>
    <s v="CW-11905"/>
    <s v="Carl Weiss"/>
    <s v="Home Office"/>
    <s v="United States"/>
    <s v="Bozeman"/>
    <s v="Montana"/>
    <n v="59715"/>
    <x v="1"/>
    <s v="OFF-PA-10002893"/>
    <x v="1"/>
    <s v="Paper"/>
    <s v="Wirebound Service Call Books, 5 1/2&quot; x 4&quot;"/>
    <n v="29.04"/>
    <n v="3"/>
    <n v="0"/>
    <n v="13.9392"/>
    <n v="208.33333333333334"/>
    <n v="29.04"/>
    <n v="17.12"/>
  </r>
  <r>
    <n v="2039"/>
    <s v="CA-2015-122287"/>
    <s v="6/18/2015"/>
    <x v="652"/>
    <s v="6/23/2015"/>
    <s v="Standard Class"/>
    <s v="SN-20560"/>
    <s v="Skye Norling"/>
    <s v="Home Office"/>
    <s v="United States"/>
    <s v="Peoria"/>
    <s v="Arizona"/>
    <n v="85345"/>
    <x v="1"/>
    <s v="OFF-PA-10001661"/>
    <x v="1"/>
    <s v="Paper"/>
    <s v="Xerox 1922"/>
    <n v="11.952"/>
    <n v="3"/>
    <n v="0.2"/>
    <n v="4.3326000000000002"/>
    <n v="275.86206896551721"/>
    <n v="9.5616000000000003"/>
    <n v="170.05799999999999"/>
  </r>
  <r>
    <n v="2043"/>
    <s v="CA-2015-104493"/>
    <s v="10/2/2015"/>
    <x v="653"/>
    <s v="10/8/2015"/>
    <s v="Standard Class"/>
    <s v="EB-13705"/>
    <s v="Ed Braxton"/>
    <s v="Corporate"/>
    <s v="United States"/>
    <s v="San Diego"/>
    <s v="California"/>
    <n v="92105"/>
    <x v="1"/>
    <s v="OFF-BI-10004817"/>
    <x v="1"/>
    <s v="Binders"/>
    <s v="GBC Personal VeloBind Strips"/>
    <n v="57.503999999999998"/>
    <n v="6"/>
    <n v="0.2"/>
    <n v="20.1264"/>
    <n v="285.71428571428572"/>
    <n v="46.0032"/>
    <n v="29.664000000000001"/>
  </r>
  <r>
    <n v="2044"/>
    <s v="US-2017-158946"/>
    <s v="11/18/2017"/>
    <x v="551"/>
    <s v="11/23/2017"/>
    <s v="Standard Class"/>
    <s v="JW-15220"/>
    <s v="Jane Waco"/>
    <s v="Corporate"/>
    <s v="United States"/>
    <s v="Lakewood"/>
    <s v="Ohio"/>
    <n v="44107"/>
    <x v="3"/>
    <s v="OFF-AR-10001860"/>
    <x v="1"/>
    <s v="Art"/>
    <s v="BIC Liqua Brite Liner"/>
    <n v="38.863999999999997"/>
    <n v="7"/>
    <n v="0.2"/>
    <n v="7.7728000000000002"/>
    <n v="499.99999999999989"/>
    <n v="31.091200000000001"/>
    <n v="236.88"/>
  </r>
  <r>
    <n v="2045"/>
    <s v="CA-2014-129168"/>
    <s v="8/17/2014"/>
    <x v="654"/>
    <s v="8/23/2014"/>
    <s v="Standard Class"/>
    <s v="KB-16585"/>
    <s v="Ken Black"/>
    <s v="Corporate"/>
    <s v="United States"/>
    <s v="Houston"/>
    <s v="Texas"/>
    <n v="77095"/>
    <x v="2"/>
    <s v="OFF-PA-10001639"/>
    <x v="1"/>
    <s v="Paper"/>
    <s v="Xerox 203"/>
    <n v="15.552"/>
    <n v="3"/>
    <n v="0.2"/>
    <n v="5.4432"/>
    <n v="285.71428571428572"/>
    <n v="12.441600000000001"/>
    <n v="24.815999999999999"/>
  </r>
  <r>
    <n v="2046"/>
    <s v="CA-2016-131835"/>
    <s v="7/17/2016"/>
    <x v="19"/>
    <s v="7/21/2016"/>
    <s v="Standard Class"/>
    <s v="MC-17590"/>
    <s v="Matt Collister"/>
    <s v="Corporate"/>
    <s v="United States"/>
    <s v="Perth Amboy"/>
    <s v="New Jersey"/>
    <n v="8861"/>
    <x v="3"/>
    <s v="OFF-AP-10004487"/>
    <x v="1"/>
    <s v="Appliances"/>
    <s v="Kensington 4 Outlet MasterPiece Compact Power Control Center"/>
    <n v="162.63999999999999"/>
    <n v="2"/>
    <n v="0"/>
    <n v="45.539200000000001"/>
    <n v="357.14285714285711"/>
    <n v="162.63999999999999"/>
    <n v="204.85"/>
  </r>
  <r>
    <n v="2049"/>
    <s v="CA-2015-142237"/>
    <s v="7/11/2015"/>
    <x v="655"/>
    <s v="7/13/2015"/>
    <s v="First Class"/>
    <s v="CK-12595"/>
    <s v="Clytie Kelty"/>
    <s v="Consumer"/>
    <s v="United States"/>
    <s v="Philadelphia"/>
    <s v="Pennsylvania"/>
    <n v="19134"/>
    <x v="3"/>
    <s v="FUR-FU-10004848"/>
    <x v="0"/>
    <s v="Furnishings"/>
    <s v="Howard Miller 13-3/4&quot; Diameter Brushed Chrome Round Wall Clock"/>
    <n v="289.8"/>
    <n v="7"/>
    <n v="0.2"/>
    <n v="36.225000000000001"/>
    <n v="800"/>
    <n v="231.84000000000003"/>
    <n v="23.992000000000001"/>
  </r>
  <r>
    <n v="2055"/>
    <s v="CA-2016-136434"/>
    <s v="12/1/2016"/>
    <x v="49"/>
    <s v="12/7/2016"/>
    <s v="Standard Class"/>
    <s v="RD-19480"/>
    <s v="Rick Duston"/>
    <s v="Consumer"/>
    <s v="United States"/>
    <s v="Richmond"/>
    <s v="Indiana"/>
    <n v="47374"/>
    <x v="2"/>
    <s v="FUR-FU-10001196"/>
    <x v="0"/>
    <s v="Furnishings"/>
    <s v="DAX Cubicle Frames - 8x10"/>
    <n v="17.309999999999999"/>
    <n v="3"/>
    <n v="0"/>
    <n v="5.1929999999999996"/>
    <n v="333.33333333333337"/>
    <n v="17.309999999999999"/>
    <n v="276.69"/>
  </r>
  <r>
    <n v="2056"/>
    <s v="CA-2017-120376"/>
    <s v="12/22/2017"/>
    <x v="66"/>
    <s v="12/25/2017"/>
    <s v="First Class"/>
    <s v="TP-21130"/>
    <s v="Theone Pippenger"/>
    <s v="Consumer"/>
    <s v="United States"/>
    <s v="Detroit"/>
    <s v="Michigan"/>
    <n v="48227"/>
    <x v="2"/>
    <s v="TEC-AC-10001114"/>
    <x v="2"/>
    <s v="Accessories"/>
    <s v="Microsoft Wireless Mobile Mouse 4000"/>
    <n v="199.95"/>
    <n v="5"/>
    <n v="0"/>
    <n v="63.984000000000002"/>
    <n v="312.49999999999994"/>
    <n v="199.95"/>
    <n v="646.20000000000005"/>
  </r>
  <r>
    <n v="2060"/>
    <s v="CA-2014-106439"/>
    <s v="10/31/2014"/>
    <x v="656"/>
    <s v="11/4/2014"/>
    <s v="Standard Class"/>
    <s v="GG-14650"/>
    <s v="Greg Guthrie"/>
    <s v="Corporate"/>
    <s v="United States"/>
    <s v="Los Angeles"/>
    <s v="California"/>
    <n v="90049"/>
    <x v="1"/>
    <s v="OFF-FA-10002975"/>
    <x v="1"/>
    <s v="Fasteners"/>
    <s v="Staples"/>
    <n v="11.34"/>
    <n v="3"/>
    <n v="0"/>
    <n v="5.2164000000000001"/>
    <n v="217.39130434782606"/>
    <n v="11.34"/>
    <n v="68.111999999999995"/>
  </r>
  <r>
    <n v="2069"/>
    <s v="CA-2015-133452"/>
    <s v="4/13/2015"/>
    <x v="657"/>
    <s v="4/19/2015"/>
    <s v="Standard Class"/>
    <s v="ZC-21910"/>
    <s v="Zuschuss Carroll"/>
    <s v="Consumer"/>
    <s v="United States"/>
    <s v="Pomona"/>
    <s v="California"/>
    <n v="91767"/>
    <x v="1"/>
    <s v="TEC-AC-10002800"/>
    <x v="2"/>
    <s v="Accessories"/>
    <s v="Plantronics Audio 478 Stereo USB Headset"/>
    <n v="199.96"/>
    <n v="4"/>
    <n v="0"/>
    <n v="69.986000000000004"/>
    <n v="285.71428571428572"/>
    <n v="199.96"/>
    <n v="39.991999999999997"/>
  </r>
  <r>
    <n v="2071"/>
    <s v="CA-2016-146521"/>
    <s v="7/21/2016"/>
    <x v="658"/>
    <s v="7/23/2016"/>
    <s v="Second Class"/>
    <s v="CC-12610"/>
    <s v="Corey Catlett"/>
    <s v="Corporate"/>
    <s v="United States"/>
    <s v="Philadelphia"/>
    <s v="Pennsylvania"/>
    <n v="19134"/>
    <x v="3"/>
    <s v="OFF-BI-10000301"/>
    <x v="1"/>
    <s v="Binders"/>
    <s v="GBC Instant Report Kit"/>
    <n v="1.9410000000000001"/>
    <n v="1"/>
    <n v="0.7"/>
    <n v="-1.294"/>
    <n v="-150"/>
    <n v="0.58230000000000015"/>
    <n v="7.52"/>
  </r>
  <r>
    <n v="2072"/>
    <s v="US-2017-110996"/>
    <s v="11/20/2017"/>
    <x v="225"/>
    <s v="11/25/2017"/>
    <s v="Standard Class"/>
    <s v="KA-16525"/>
    <s v="Kelly Andreada"/>
    <s v="Consumer"/>
    <s v="United States"/>
    <s v="Ontario"/>
    <s v="California"/>
    <n v="91761"/>
    <x v="1"/>
    <s v="FUR-CH-10003956"/>
    <x v="0"/>
    <s v="Chairs"/>
    <s v="Novimex High-Tech Fabric Mesh Task Chair"/>
    <n v="283.92"/>
    <n v="5"/>
    <n v="0.2"/>
    <n v="-46.137"/>
    <n v="-615.38461538461547"/>
    <n v="227.13600000000002"/>
    <n v="999.98"/>
  </r>
  <r>
    <n v="2073"/>
    <s v="CA-2016-129693"/>
    <s v="11/26/2016"/>
    <x v="491"/>
    <s v="12/2/2016"/>
    <s v="Standard Class"/>
    <s v="TC-20980"/>
    <s v="Tamara Chand"/>
    <s v="Corporate"/>
    <s v="United States"/>
    <s v="Seattle"/>
    <s v="Washington"/>
    <n v="98105"/>
    <x v="1"/>
    <s v="OFF-BI-10002954"/>
    <x v="1"/>
    <s v="Binders"/>
    <s v="Newell 3-Hole Punched Plastic Slotted Magazine Holders for Binders"/>
    <n v="7.3120000000000003"/>
    <n v="2"/>
    <n v="0.2"/>
    <n v="2.5592000000000001"/>
    <n v="285.71428571428572"/>
    <n v="5.8496000000000006"/>
    <n v="220.06399999999999"/>
  </r>
  <r>
    <n v="2074"/>
    <s v="CA-2017-122504"/>
    <s v="11/7/2017"/>
    <x v="659"/>
    <s v="11/12/2017"/>
    <s v="Second Class"/>
    <s v="DB-13270"/>
    <s v="Deborah Brumfield"/>
    <s v="Home Office"/>
    <s v="United States"/>
    <s v="Brentwood"/>
    <s v="California"/>
    <n v="94513"/>
    <x v="1"/>
    <s v="TEC-AC-10003289"/>
    <x v="2"/>
    <s v="Accessories"/>
    <s v="Anker Ultra-Slim Mini Bluetooth 3.0 Wireless Keyboard"/>
    <n v="59.97"/>
    <n v="3"/>
    <n v="0"/>
    <n v="13.793100000000001"/>
    <n v="434.78260869565213"/>
    <n v="59.97"/>
    <n v="47.975999999999999"/>
  </r>
  <r>
    <n v="2076"/>
    <s v="CA-2014-131051"/>
    <s v="12/1/2014"/>
    <x v="588"/>
    <s v="12/5/2014"/>
    <s v="Standard Class"/>
    <s v="TR-21325"/>
    <s v="Toby Ritter"/>
    <s v="Consumer"/>
    <s v="United States"/>
    <s v="San Francisco"/>
    <s v="California"/>
    <n v="94122"/>
    <x v="1"/>
    <s v="FUR-FU-10001861"/>
    <x v="0"/>
    <s v="Furnishings"/>
    <s v="Floodlight Indoor Halogen Bulbs, 1 Bulb per Pack, 60 Watts"/>
    <n v="58.2"/>
    <n v="3"/>
    <n v="0"/>
    <n v="28.518000000000001"/>
    <n v="204.08163265306123"/>
    <n v="58.2"/>
    <n v="182.994"/>
  </r>
  <r>
    <n v="2077"/>
    <s v="CA-2017-140676"/>
    <s v="9/12/2017"/>
    <x v="510"/>
    <s v="9/15/2017"/>
    <s v="First Class"/>
    <s v="BF-11080"/>
    <s v="Bart Folk"/>
    <s v="Consumer"/>
    <s v="United States"/>
    <s v="Baltimore"/>
    <s v="Maryland"/>
    <n v="21215"/>
    <x v="3"/>
    <s v="OFF-PA-10004082"/>
    <x v="1"/>
    <s v="Paper"/>
    <s v="Adams Telephone Message Book w/Frequently-Called Numbers Space, 400 Messages per Book"/>
    <n v="39.9"/>
    <n v="5"/>
    <n v="0"/>
    <n v="19.95"/>
    <n v="200"/>
    <n v="39.9"/>
    <n v="302.38400000000001"/>
  </r>
  <r>
    <n v="2080"/>
    <s v="CA-2015-120103"/>
    <s v="12/24/2015"/>
    <x v="100"/>
    <s v="12/29/2015"/>
    <s v="Standard Class"/>
    <s v="MS-17365"/>
    <s v="Maribeth Schnelling"/>
    <s v="Consumer"/>
    <s v="United States"/>
    <s v="Phoenix"/>
    <s v="Arizona"/>
    <n v="85023"/>
    <x v="1"/>
    <s v="OFF-PA-10001295"/>
    <x v="1"/>
    <s v="Paper"/>
    <s v="Computer Printout Paper with Letter-Trim Perforations"/>
    <n v="106.232"/>
    <n v="7"/>
    <n v="0.2"/>
    <n v="37.181199999999997"/>
    <n v="285.71428571428572"/>
    <n v="84.985600000000005"/>
    <n v="20.7"/>
  </r>
  <r>
    <n v="2083"/>
    <s v="CA-2017-104647"/>
    <s v="2/23/2017"/>
    <x v="660"/>
    <s v="3/1/2017"/>
    <s v="Standard Class"/>
    <s v="CK-12595"/>
    <s v="Clytie Kelty"/>
    <s v="Consumer"/>
    <s v="United States"/>
    <s v="Los Angeles"/>
    <s v="California"/>
    <n v="90008"/>
    <x v="1"/>
    <s v="OFF-PA-10002870"/>
    <x v="1"/>
    <s v="Paper"/>
    <s v="Ampad Phone Message Book, Recycled, 400 Message Capacity, 5 ¾ x 11"/>
    <n v="37.44"/>
    <n v="6"/>
    <n v="0"/>
    <n v="16.847999999999999"/>
    <n v="222.22222222222223"/>
    <n v="37.44"/>
    <n v="3080"/>
  </r>
  <r>
    <n v="2084"/>
    <s v="CA-2014-110352"/>
    <s v="11/23/2014"/>
    <x v="533"/>
    <s v="11/29/2014"/>
    <s v="Standard Class"/>
    <s v="ED-13885"/>
    <s v="Emily Ducich"/>
    <s v="Home Office"/>
    <s v="United States"/>
    <s v="Houston"/>
    <s v="Texas"/>
    <n v="77036"/>
    <x v="2"/>
    <s v="OFF-LA-10003923"/>
    <x v="1"/>
    <s v="Labels"/>
    <s v="Alphabetical Labels for Top Tab Filing"/>
    <n v="23.68"/>
    <n v="2"/>
    <n v="0.2"/>
    <n v="8.8800000000000008"/>
    <n v="266.66666666666663"/>
    <n v="18.943999999999999"/>
    <n v="2.2639999999999998"/>
  </r>
  <r>
    <n v="2085"/>
    <s v="CA-2016-140501"/>
    <s v="6/23/2016"/>
    <x v="661"/>
    <s v="6/28/2016"/>
    <s v="Standard Class"/>
    <s v="IM-15070"/>
    <s v="Irene Maddox"/>
    <s v="Consumer"/>
    <s v="United States"/>
    <s v="New York City"/>
    <s v="New York"/>
    <n v="10009"/>
    <x v="3"/>
    <s v="OFF-LA-10003510"/>
    <x v="1"/>
    <s v="Labels"/>
    <s v="Avery 4027 File Folder Labels for Dot Matrix Printers, 5000 Labels per Box, White"/>
    <n v="122.12"/>
    <n v="4"/>
    <n v="0"/>
    <n v="56.175199999999997"/>
    <n v="217.39130434782612"/>
    <n v="122.12"/>
    <n v="159.96"/>
  </r>
  <r>
    <n v="2090"/>
    <s v="CA-2015-139290"/>
    <s v="10/26/2015"/>
    <x v="662"/>
    <s v="10/30/2015"/>
    <s v="Standard Class"/>
    <s v="MY-17380"/>
    <s v="Maribeth Yedwab"/>
    <s v="Corporate"/>
    <s v="United States"/>
    <s v="Rancho Cucamonga"/>
    <s v="California"/>
    <n v="91730"/>
    <x v="1"/>
    <s v="OFF-LA-10004008"/>
    <x v="1"/>
    <s v="Labels"/>
    <s v="Avery 507"/>
    <n v="5.76"/>
    <n v="2"/>
    <n v="0"/>
    <n v="2.6496"/>
    <n v="217.39130434782606"/>
    <n v="5.76"/>
    <n v="13.96"/>
  </r>
  <r>
    <n v="2091"/>
    <s v="CA-2017-166142"/>
    <s v="7/15/2017"/>
    <x v="663"/>
    <s v="7/19/2017"/>
    <s v="Standard Class"/>
    <s v="MM-17260"/>
    <s v="Magdelene Morse"/>
    <s v="Consumer"/>
    <s v="United States"/>
    <s v="Wilmington"/>
    <s v="Delaware"/>
    <n v="19805"/>
    <x v="3"/>
    <s v="OFF-BI-10004094"/>
    <x v="1"/>
    <s v="Binders"/>
    <s v="GBC Standard Plastic Binding Systems Combs"/>
    <n v="26.55"/>
    <n v="3"/>
    <n v="0"/>
    <n v="13.009499999999999"/>
    <n v="204.08163265306123"/>
    <n v="26.55"/>
    <n v="8.8559999999999999"/>
  </r>
  <r>
    <n v="2093"/>
    <s v="CA-2014-145926"/>
    <s v="11/17/2014"/>
    <x v="664"/>
    <s v="11/21/2014"/>
    <s v="Standard Class"/>
    <s v="MP-17470"/>
    <s v="Mark Packer"/>
    <s v="Home Office"/>
    <s v="United States"/>
    <s v="Moorhead"/>
    <s v="Minnesota"/>
    <n v="56560"/>
    <x v="2"/>
    <s v="FUR-CH-10004289"/>
    <x v="0"/>
    <s v="Chairs"/>
    <s v="Global Super Steno Chair"/>
    <n v="479.9"/>
    <n v="5"/>
    <n v="0"/>
    <n v="81.582999999999998"/>
    <n v="588.23529411764696"/>
    <n v="479.9"/>
    <n v="3.1680000000000001"/>
  </r>
  <r>
    <n v="2094"/>
    <s v="CA-2015-149678"/>
    <s v="4/13/2015"/>
    <x v="657"/>
    <s v="4/15/2015"/>
    <s v="Second Class"/>
    <s v="AW-10840"/>
    <s v="Anthony Witt"/>
    <s v="Consumer"/>
    <s v="United States"/>
    <s v="Farmington"/>
    <s v="New Mexico"/>
    <n v="87401"/>
    <x v="1"/>
    <s v="OFF-SU-10004498"/>
    <x v="1"/>
    <s v="Supplies"/>
    <s v="Martin-Yale Premier Letter Opener"/>
    <n v="12.88"/>
    <n v="1"/>
    <n v="0"/>
    <n v="0.38640000000000002"/>
    <n v="3333.3333333333335"/>
    <n v="12.88"/>
    <n v="37.44"/>
  </r>
  <r>
    <n v="2095"/>
    <s v="US-2015-164357"/>
    <s v="11/25/2015"/>
    <x v="665"/>
    <s v="11/29/2015"/>
    <s v="Standard Class"/>
    <s v="SF-20065"/>
    <s v="Sandra Flanagan"/>
    <s v="Consumer"/>
    <s v="United States"/>
    <s v="Wilmington"/>
    <s v="North Carolina"/>
    <n v="28403"/>
    <x v="0"/>
    <s v="OFF-AR-10001177"/>
    <x v="1"/>
    <s v="Art"/>
    <s v="Newell 349"/>
    <n v="13.12"/>
    <n v="5"/>
    <n v="0.2"/>
    <n v="1.476"/>
    <n v="888.88888888888891"/>
    <n v="10.496"/>
    <n v="91.031999999999996"/>
  </r>
  <r>
    <n v="2096"/>
    <s v="US-2016-146570"/>
    <s v="5/15/2016"/>
    <x v="666"/>
    <s v="5/20/2016"/>
    <s v="Standard Class"/>
    <s v="SN-20710"/>
    <s v="Steve Nguyen"/>
    <s v="Home Office"/>
    <s v="United States"/>
    <s v="Jackson"/>
    <s v="Mississippi"/>
    <n v="39212"/>
    <x v="0"/>
    <s v="OFF-BI-10001718"/>
    <x v="1"/>
    <s v="Binders"/>
    <s v="GBC DocuBind P50 Personal Binding Machine"/>
    <n v="511.84"/>
    <n v="8"/>
    <n v="0"/>
    <n v="240.56479999999999"/>
    <n v="212.7659574468085"/>
    <n v="511.84"/>
    <n v="67.343999999999994"/>
  </r>
  <r>
    <n v="2099"/>
    <s v="CA-2017-124401"/>
    <s v="9/7/2017"/>
    <x v="210"/>
    <s v="9/12/2017"/>
    <s v="Standard Class"/>
    <s v="RD-19900"/>
    <s v="Ruben Dartt"/>
    <s v="Consumer"/>
    <s v="United States"/>
    <s v="Portland"/>
    <s v="Oregon"/>
    <n v="97206"/>
    <x v="1"/>
    <s v="OFF-ST-10000649"/>
    <x v="1"/>
    <s v="Storage"/>
    <s v="Hanging Personal Folder File"/>
    <n v="37.68"/>
    <n v="3"/>
    <n v="0.2"/>
    <n v="2.355"/>
    <n v="1600"/>
    <n v="30.144000000000002"/>
    <n v="14.48"/>
  </r>
  <r>
    <n v="2101"/>
    <s v="US-2014-140116"/>
    <s v="3/10/2014"/>
    <x v="418"/>
    <s v="3/17/2014"/>
    <s v="Standard Class"/>
    <s v="KT-16480"/>
    <s v="Kean Thornton"/>
    <s v="Consumer"/>
    <s v="United States"/>
    <s v="Denver"/>
    <s v="Colorado"/>
    <n v="80219"/>
    <x v="1"/>
    <s v="OFF-ST-10000078"/>
    <x v="1"/>
    <s v="Storage"/>
    <s v="Tennsco 6- and 18-Compartment Lockers"/>
    <n v="636.40800000000002"/>
    <n v="3"/>
    <n v="0.2"/>
    <n v="-15.9102"/>
    <n v="-4000"/>
    <n v="509.12640000000005"/>
    <n v="45"/>
  </r>
  <r>
    <n v="2103"/>
    <s v="CA-2014-123295"/>
    <s v="7/18/2014"/>
    <x v="667"/>
    <s v="7/18/2014"/>
    <s v="Same Day"/>
    <s v="AH-10120"/>
    <s v="Adrian Hane"/>
    <s v="Home Office"/>
    <s v="United States"/>
    <s v="Tucson"/>
    <s v="Arizona"/>
    <n v="85705"/>
    <x v="1"/>
    <s v="FUR-CH-10002372"/>
    <x v="0"/>
    <s v="Chairs"/>
    <s v="Office Star - Ergonomically Designed Knee Chair"/>
    <n v="259.13600000000002"/>
    <n v="4"/>
    <n v="0.2"/>
    <n v="-25.913599999999999"/>
    <n v="-1000.0000000000002"/>
    <n v="207.30880000000002"/>
    <n v="25.06"/>
  </r>
  <r>
    <n v="2104"/>
    <s v="CA-2017-167101"/>
    <s v="3/24/2017"/>
    <x v="668"/>
    <s v="3/28/2017"/>
    <s v="Second Class"/>
    <s v="BM-11650"/>
    <s v="Brian Moss"/>
    <s v="Corporate"/>
    <s v="United States"/>
    <s v="New York City"/>
    <s v="New York"/>
    <n v="10009"/>
    <x v="3"/>
    <s v="OFF-PA-10000357"/>
    <x v="1"/>
    <s v="Paper"/>
    <s v="Xerox 1888"/>
    <n v="221.92"/>
    <n v="4"/>
    <n v="0"/>
    <n v="106.52160000000001"/>
    <n v="208.33333333333331"/>
    <n v="221.92"/>
    <n v="37.392000000000003"/>
  </r>
  <r>
    <n v="2106"/>
    <s v="US-2014-167633"/>
    <s v="9/30/2014"/>
    <x v="587"/>
    <s v="10/5/2014"/>
    <s v="Standard Class"/>
    <s v="BW-11200"/>
    <s v="Ben Wallace"/>
    <s v="Consumer"/>
    <s v="United States"/>
    <s v="Boynton Beach"/>
    <s v="Florida"/>
    <n v="33437"/>
    <x v="0"/>
    <s v="OFF-PA-10004888"/>
    <x v="1"/>
    <s v="Paper"/>
    <s v="Xerox 217"/>
    <n v="15.552"/>
    <n v="3"/>
    <n v="0.2"/>
    <n v="5.4432"/>
    <n v="285.71428571428572"/>
    <n v="12.441600000000001"/>
    <n v="57.42"/>
  </r>
  <r>
    <n v="2107"/>
    <s v="US-2014-152723"/>
    <s v="9/26/2014"/>
    <x v="467"/>
    <s v="9/26/2014"/>
    <s v="Same Day"/>
    <s v="HG-14965"/>
    <s v="Henry Goldwyn"/>
    <s v="Corporate"/>
    <s v="United States"/>
    <s v="Mesquite"/>
    <s v="Texas"/>
    <n v="75150"/>
    <x v="2"/>
    <s v="OFF-BI-10003460"/>
    <x v="1"/>
    <s v="Binders"/>
    <s v="Acco 3-Hole Punch"/>
    <n v="0.876"/>
    <n v="1"/>
    <n v="0.8"/>
    <n v="-1.4016"/>
    <n v="-62.5"/>
    <n v="0.17519999999999997"/>
    <n v="322.58999999999997"/>
  </r>
  <r>
    <n v="2108"/>
    <s v="CA-2015-164882"/>
    <s v="10/31/2015"/>
    <x v="89"/>
    <s v="10/31/2015"/>
    <s v="Same Day"/>
    <s v="SG-20080"/>
    <s v="Sandra Glassco"/>
    <s v="Consumer"/>
    <s v="United States"/>
    <s v="Redlands"/>
    <s v="California"/>
    <n v="92374"/>
    <x v="1"/>
    <s v="OFF-PA-10000157"/>
    <x v="1"/>
    <s v="Paper"/>
    <s v="Xerox 191"/>
    <n v="19.98"/>
    <n v="1"/>
    <n v="0"/>
    <n v="9.3905999999999992"/>
    <n v="212.76595744680856"/>
    <n v="19.98"/>
    <n v="29.24"/>
  </r>
  <r>
    <n v="2117"/>
    <s v="CA-2015-159786"/>
    <s v="10/12/2015"/>
    <x v="88"/>
    <s v="10/17/2015"/>
    <s v="Second Class"/>
    <s v="RK-19300"/>
    <s v="Ralph Kennedy"/>
    <s v="Consumer"/>
    <s v="United States"/>
    <s v="Rochester"/>
    <s v="New York"/>
    <n v="14609"/>
    <x v="3"/>
    <s v="FUR-TA-10001307"/>
    <x v="0"/>
    <s v="Tables"/>
    <s v="SAFCO PlanMaster Heigh-Adjustable Drafting Table Base, 43w x 30d x 30-37h, Black"/>
    <n v="209.67"/>
    <n v="1"/>
    <n v="0.4"/>
    <n v="-13.978"/>
    <n v="-1500"/>
    <n v="125.80199999999999"/>
    <n v="47.984000000000002"/>
  </r>
  <r>
    <n v="2118"/>
    <s v="CA-2016-130267"/>
    <s v="9/19/2016"/>
    <x v="251"/>
    <s v="9/23/2016"/>
    <s v="Standard Class"/>
    <s v="SW-20245"/>
    <s v="Scot Wooten"/>
    <s v="Consumer"/>
    <s v="United States"/>
    <s v="Stockton"/>
    <s v="California"/>
    <n v="95207"/>
    <x v="1"/>
    <s v="OFF-PA-10002222"/>
    <x v="1"/>
    <s v="Paper"/>
    <s v="Xerox Color Copier Paper, 11&quot; x 17&quot;, Ream"/>
    <n v="159.88"/>
    <n v="7"/>
    <n v="0"/>
    <n v="73.544799999999995"/>
    <n v="217.39130434782606"/>
    <n v="159.88"/>
    <n v="12.84"/>
  </r>
  <r>
    <n v="2119"/>
    <s v="CA-2017-155460"/>
    <s v="4/13/2017"/>
    <x v="669"/>
    <s v="4/15/2017"/>
    <s v="First Class"/>
    <s v="RW-19630"/>
    <s v="Rob Williams"/>
    <s v="Corporate"/>
    <s v="United States"/>
    <s v="Seattle"/>
    <s v="Washington"/>
    <n v="98105"/>
    <x v="1"/>
    <s v="OFF-PA-10002479"/>
    <x v="1"/>
    <s v="Paper"/>
    <s v="Xerox 4200 Series MultiUse Premium Copy Paper (20Lb. and 84 Bright)"/>
    <n v="5.28"/>
    <n v="1"/>
    <n v="0"/>
    <n v="2.3759999999999999"/>
    <n v="222.22222222222223"/>
    <n v="5.28"/>
    <n v="16.52"/>
  </r>
  <r>
    <n v="2121"/>
    <s v="US-2017-168690"/>
    <s v="1/7/2017"/>
    <x v="363"/>
    <s v="1/13/2017"/>
    <s v="Standard Class"/>
    <s v="TS-21085"/>
    <s v="Thais Sissman"/>
    <s v="Consumer"/>
    <s v="United States"/>
    <s v="Ormond Beach"/>
    <s v="Florida"/>
    <n v="32174"/>
    <x v="0"/>
    <s v="OFF-BI-10000145"/>
    <x v="1"/>
    <s v="Binders"/>
    <s v="Zipper Ring Binder Pockets"/>
    <n v="2.8079999999999998"/>
    <n v="3"/>
    <n v="0.7"/>
    <n v="-1.9656"/>
    <n v="-142.85714285714283"/>
    <n v="0.84240000000000004"/>
    <n v="19.440000000000001"/>
  </r>
  <r>
    <n v="2122"/>
    <s v="CA-2017-158246"/>
    <s v="11/9/2017"/>
    <x v="45"/>
    <s v="11/11/2017"/>
    <s v="First Class"/>
    <s v="JB-15400"/>
    <s v="Jennifer Braxton"/>
    <s v="Corporate"/>
    <s v="United States"/>
    <s v="Sunnyvale"/>
    <s v="California"/>
    <n v="94086"/>
    <x v="1"/>
    <s v="FUR-CH-10003061"/>
    <x v="0"/>
    <s v="Chairs"/>
    <s v="Global Leather Task Chair, Black"/>
    <n v="215.976"/>
    <n v="3"/>
    <n v="0.2"/>
    <n v="-2.6997"/>
    <n v="-8000"/>
    <n v="172.7808"/>
    <n v="31.103999999999999"/>
  </r>
  <r>
    <n v="2123"/>
    <s v="CA-2017-167381"/>
    <s v="9/22/2017"/>
    <x v="585"/>
    <s v="9/24/2017"/>
    <s v="Second Class"/>
    <s v="EH-14005"/>
    <s v="Erica Hernandez"/>
    <s v="Home Office"/>
    <s v="United States"/>
    <s v="Lansing"/>
    <s v="Michigan"/>
    <n v="48911"/>
    <x v="2"/>
    <s v="FUR-BO-10001972"/>
    <x v="0"/>
    <s v="Bookcases"/>
    <s v="O'Sullivan 4-Shelf Bookcase in Odessa Pine"/>
    <n v="241.96"/>
    <n v="2"/>
    <n v="0"/>
    <n v="41.133200000000002"/>
    <n v="588.23529411764696"/>
    <n v="241.96"/>
    <n v="14.2"/>
  </r>
  <r>
    <n v="2125"/>
    <s v="CA-2017-144862"/>
    <s v="12/1/2017"/>
    <x v="96"/>
    <s v="12/5/2017"/>
    <s v="Standard Class"/>
    <s v="EH-14005"/>
    <s v="Erica Hernandez"/>
    <s v="Home Office"/>
    <s v="United States"/>
    <s v="Philadelphia"/>
    <s v="Pennsylvania"/>
    <n v="19143"/>
    <x v="3"/>
    <s v="OFF-EN-10003040"/>
    <x v="1"/>
    <s v="Envelopes"/>
    <s v="Quality Park Security Envelopes"/>
    <n v="104.68"/>
    <n v="5"/>
    <n v="0.2"/>
    <n v="35.329500000000003"/>
    <n v="296.2962962962963"/>
    <n v="83.744000000000014"/>
    <n v="629.95000000000005"/>
  </r>
  <r>
    <n v="2127"/>
    <s v="CA-2014-126032"/>
    <s v="6/23/2014"/>
    <x v="670"/>
    <s v="6/28/2014"/>
    <s v="Standard Class"/>
    <s v="BS-11665"/>
    <s v="Brian Stugart"/>
    <s v="Consumer"/>
    <s v="United States"/>
    <s v="Philadelphia"/>
    <s v="Pennsylvania"/>
    <n v="19143"/>
    <x v="3"/>
    <s v="TEC-AC-10000158"/>
    <x v="2"/>
    <s v="Accessories"/>
    <s v="Sony 64GB Class 10 Micro SDHC R40 Memory Card"/>
    <n v="86.376000000000005"/>
    <n v="3"/>
    <n v="0.2"/>
    <n v="1.0797000000000001"/>
    <n v="8000"/>
    <n v="69.100800000000007"/>
    <n v="14.976000000000001"/>
  </r>
  <r>
    <n v="2128"/>
    <s v="CA-2015-134859"/>
    <s v="10/4/2015"/>
    <x v="242"/>
    <s v="10/9/2015"/>
    <s v="Standard Class"/>
    <s v="JK-16120"/>
    <s v="Julie Kriz"/>
    <s v="Home Office"/>
    <s v="United States"/>
    <s v="Philadelphia"/>
    <s v="Pennsylvania"/>
    <n v="19134"/>
    <x v="3"/>
    <s v="FUR-FU-10003623"/>
    <x v="0"/>
    <s v="Furnishings"/>
    <s v="DataProducts Ampli Magnifier Task Lamp, Black,"/>
    <n v="64.944000000000003"/>
    <n v="3"/>
    <n v="0.2"/>
    <n v="6.4943999999999997"/>
    <n v="1000"/>
    <n v="51.955200000000005"/>
    <n v="319.95999999999998"/>
  </r>
  <r>
    <n v="2130"/>
    <s v="US-2014-114188"/>
    <s v="5/20/2014"/>
    <x v="671"/>
    <s v="5/22/2014"/>
    <s v="Second Class"/>
    <s v="RF-19345"/>
    <s v="Randy Ferguson"/>
    <s v="Corporate"/>
    <s v="United States"/>
    <s v="Dover"/>
    <s v="New Hampshire"/>
    <n v="3820"/>
    <x v="3"/>
    <s v="OFF-AP-10000124"/>
    <x v="1"/>
    <s v="Appliances"/>
    <s v="Acco 6 Outlet Guardian Basic Surge Suppressor"/>
    <n v="33.28"/>
    <n v="4"/>
    <n v="0"/>
    <n v="9.3184000000000005"/>
    <n v="357.14285714285711"/>
    <n v="33.28"/>
    <n v="98.16"/>
  </r>
  <r>
    <n v="2133"/>
    <s v="CA-2015-156524"/>
    <s v="11/20/2015"/>
    <x v="312"/>
    <s v="11/26/2015"/>
    <s v="Standard Class"/>
    <s v="DL-12865"/>
    <s v="Dan Lawera"/>
    <s v="Consumer"/>
    <s v="United States"/>
    <s v="New York City"/>
    <s v="New York"/>
    <n v="10011"/>
    <x v="3"/>
    <s v="OFF-PA-10003883"/>
    <x v="1"/>
    <s v="Paper"/>
    <s v="Message Book, Phone, Wirebound Standard Line Memo, 2 3/4&quot; X 5&quot;"/>
    <n v="19.649999999999999"/>
    <n v="3"/>
    <n v="0"/>
    <n v="9.0389999999999997"/>
    <n v="217.39130434782606"/>
    <n v="19.649999999999999"/>
    <n v="9.99"/>
  </r>
  <r>
    <n v="2134"/>
    <s v="CA-2015-122210"/>
    <s v="11/30/2015"/>
    <x v="672"/>
    <s v="12/4/2015"/>
    <s v="Standard Class"/>
    <s v="WB-21850"/>
    <s v="William Brown"/>
    <s v="Consumer"/>
    <s v="United States"/>
    <s v="Philadelphia"/>
    <s v="Pennsylvania"/>
    <n v="19134"/>
    <x v="3"/>
    <s v="OFF-BI-10003656"/>
    <x v="1"/>
    <s v="Binders"/>
    <s v="Fellowes PB200 Plastic Comb Binding Machine"/>
    <n v="152.99100000000001"/>
    <n v="3"/>
    <n v="0.7"/>
    <n v="-122.39279999999999"/>
    <n v="-125.00000000000003"/>
    <n v="45.897300000000008"/>
    <n v="21.12"/>
  </r>
  <r>
    <n v="2137"/>
    <s v="CA-2015-156377"/>
    <s v="12/31/2015"/>
    <x v="620"/>
    <s v="1/5/2016"/>
    <s v="Standard Class"/>
    <s v="TB-21625"/>
    <s v="Trudy Brown"/>
    <s v="Consumer"/>
    <s v="United States"/>
    <s v="Grand Prairie"/>
    <s v="Texas"/>
    <n v="75051"/>
    <x v="2"/>
    <s v="FUR-FU-10002364"/>
    <x v="0"/>
    <s v="Furnishings"/>
    <s v="Eldon Expressions Wood Desk Accessories, Oak"/>
    <n v="14.76"/>
    <n v="5"/>
    <n v="0.6"/>
    <n v="-11.439"/>
    <n v="-129.03225806451613"/>
    <n v="5.9039999999999999"/>
    <n v="51.98"/>
  </r>
  <r>
    <n v="2139"/>
    <s v="US-2017-157896"/>
    <s v="11/16/2017"/>
    <x v="673"/>
    <s v="11/16/2017"/>
    <s v="Same Day"/>
    <s v="CB-12415"/>
    <s v="Christy Brittain"/>
    <s v="Consumer"/>
    <s v="United States"/>
    <s v="New York City"/>
    <s v="New York"/>
    <n v="10009"/>
    <x v="3"/>
    <s v="OFF-PA-10004092"/>
    <x v="1"/>
    <s v="Paper"/>
    <s v="Tops Green Bar Computer Printout Paper"/>
    <n v="146.82"/>
    <n v="3"/>
    <n v="0"/>
    <n v="73.41"/>
    <n v="200"/>
    <n v="146.82"/>
    <n v="21.93"/>
  </r>
  <r>
    <n v="2140"/>
    <s v="CA-2014-159520"/>
    <s v="6/6/2014"/>
    <x v="571"/>
    <s v="6/11/2014"/>
    <s v="Standard Class"/>
    <s v="GT-14635"/>
    <s v="Grant Thornton"/>
    <s v="Corporate"/>
    <s v="United States"/>
    <s v="Long Beach"/>
    <s v="New York"/>
    <n v="11561"/>
    <x v="3"/>
    <s v="OFF-BI-10003982"/>
    <x v="1"/>
    <s v="Binders"/>
    <s v="Wilson Jones Century Plastic Molded Ring Binders"/>
    <n v="149.54400000000001"/>
    <n v="9"/>
    <n v="0.2"/>
    <n v="50.4711"/>
    <n v="296.2962962962963"/>
    <n v="119.63520000000001"/>
    <n v="7.31"/>
  </r>
  <r>
    <n v="2143"/>
    <s v="CA-2016-155481"/>
    <s v="9/1/2016"/>
    <x v="142"/>
    <s v="9/5/2016"/>
    <s v="Standard Class"/>
    <s v="DK-13225"/>
    <s v="Dean Katz"/>
    <s v="Corporate"/>
    <s v="United States"/>
    <s v="Philadelphia"/>
    <s v="Pennsylvania"/>
    <n v="19140"/>
    <x v="3"/>
    <s v="OFF-PA-10004675"/>
    <x v="1"/>
    <s v="Paper"/>
    <s v="Telephone Message Books with Fax/Mobile Section, 5 1/2&quot; x 3 3/16&quot;"/>
    <n v="30.48"/>
    <n v="6"/>
    <n v="0.2"/>
    <n v="9.9060000000000006"/>
    <n v="307.69230769230768"/>
    <n v="24.384"/>
    <n v="15.984"/>
  </r>
  <r>
    <n v="2146"/>
    <s v="US-2016-152051"/>
    <s v="6/25/2016"/>
    <x v="674"/>
    <s v="6/29/2016"/>
    <s v="Standard Class"/>
    <s v="TS-21160"/>
    <s v="Theresa Swint"/>
    <s v="Corporate"/>
    <s v="United States"/>
    <s v="York"/>
    <s v="Pennsylvania"/>
    <n v="17403"/>
    <x v="3"/>
    <s v="FUR-CH-10002965"/>
    <x v="0"/>
    <s v="Chairs"/>
    <s v="Global Leather Highback Executive Chair with Pneumatic Height Adjustment, Black"/>
    <n v="422.05799999999999"/>
    <n v="3"/>
    <n v="0.3"/>
    <n v="-18.088200000000001"/>
    <n v="-2333.333333333333"/>
    <n v="295.44059999999996"/>
    <n v="128.4"/>
  </r>
  <r>
    <n v="2149"/>
    <s v="CA-2014-141607"/>
    <s v="12/12/2014"/>
    <x v="432"/>
    <s v="12/17/2014"/>
    <s v="Standard Class"/>
    <s v="WB-21850"/>
    <s v="William Brown"/>
    <s v="Consumer"/>
    <s v="United States"/>
    <s v="Concord"/>
    <s v="California"/>
    <n v="94521"/>
    <x v="1"/>
    <s v="FUR-FU-10003975"/>
    <x v="0"/>
    <s v="Furnishings"/>
    <s v="Eldon Advantage Chair Mats for Low to Medium Pile Carpets"/>
    <n v="43.31"/>
    <n v="1"/>
    <n v="0"/>
    <n v="4.3310000000000004"/>
    <n v="1000"/>
    <n v="43.31"/>
    <n v="9.24"/>
  </r>
  <r>
    <n v="2150"/>
    <s v="CA-2017-102771"/>
    <s v="3/31/2017"/>
    <x v="185"/>
    <s v="4/5/2017"/>
    <s v="Standard Class"/>
    <s v="DO-13435"/>
    <s v="Denny Ordway"/>
    <s v="Consumer"/>
    <s v="United States"/>
    <s v="New York City"/>
    <s v="New York"/>
    <n v="10035"/>
    <x v="3"/>
    <s v="TEC-PH-10001536"/>
    <x v="2"/>
    <s v="Phones"/>
    <s v="Spigen Samsung Galaxy S5 Case Wallet"/>
    <n v="84.95"/>
    <n v="5"/>
    <n v="0"/>
    <n v="22.087"/>
    <n v="384.61538461538464"/>
    <n v="84.95"/>
    <n v="37.94"/>
  </r>
  <r>
    <n v="2151"/>
    <s v="US-2017-139969"/>
    <s v="11/19/2017"/>
    <x v="123"/>
    <s v="11/26/2017"/>
    <s v="Standard Class"/>
    <s v="AF-10870"/>
    <s v="Art Ferguson"/>
    <s v="Consumer"/>
    <s v="United States"/>
    <s v="College Station"/>
    <s v="Texas"/>
    <n v="77840"/>
    <x v="2"/>
    <s v="FUR-CH-10001973"/>
    <x v="0"/>
    <s v="Chairs"/>
    <s v="Office Star Flex Back Scooter Chair with White Frame"/>
    <n v="233.05799999999999"/>
    <n v="3"/>
    <n v="0.3"/>
    <n v="-53.270400000000002"/>
    <n v="-437.5"/>
    <n v="163.14059999999998"/>
    <n v="94.427999999999997"/>
  </r>
  <r>
    <n v="2152"/>
    <s v="CA-2014-167360"/>
    <s v="11/24/2014"/>
    <x v="156"/>
    <s v="11/29/2014"/>
    <s v="Second Class"/>
    <s v="RB-19435"/>
    <s v="Richard Bierner"/>
    <s v="Consumer"/>
    <s v="United States"/>
    <s v="Saint Louis"/>
    <s v="Missouri"/>
    <n v="63116"/>
    <x v="2"/>
    <s v="TEC-AC-10001772"/>
    <x v="2"/>
    <s v="Accessories"/>
    <s v="Memorex Mini Travel Drive 16 GB USB 2.0 Flash Drive"/>
    <n v="111.79"/>
    <n v="7"/>
    <n v="0"/>
    <n v="43.598100000000002"/>
    <n v="256.41025641025641"/>
    <n v="111.79"/>
    <n v="61.584000000000003"/>
  </r>
  <r>
    <n v="2153"/>
    <s v="CA-2015-123505"/>
    <s v="11/22/2015"/>
    <x v="6"/>
    <s v="11/26/2015"/>
    <s v="Standard Class"/>
    <s v="AR-10540"/>
    <s v="Andy Reiter"/>
    <s v="Consumer"/>
    <s v="United States"/>
    <s v="Quincy"/>
    <s v="Massachusetts"/>
    <n v="2169"/>
    <x v="3"/>
    <s v="OFF-PA-10002586"/>
    <x v="1"/>
    <s v="Paper"/>
    <s v="Xerox 1970"/>
    <n v="14.94"/>
    <n v="3"/>
    <n v="0"/>
    <n v="7.0217999999999998"/>
    <n v="212.7659574468085"/>
    <n v="14.94"/>
    <n v="332.02800000000002"/>
  </r>
  <r>
    <n v="2154"/>
    <s v="CA-2016-117282"/>
    <s v="7/14/2016"/>
    <x v="216"/>
    <s v="7/18/2016"/>
    <s v="Standard Class"/>
    <s v="DR-12880"/>
    <s v="Dan Reichenbach"/>
    <s v="Corporate"/>
    <s v="United States"/>
    <s v="New York City"/>
    <s v="New York"/>
    <n v="10009"/>
    <x v="3"/>
    <s v="OFF-BI-10004094"/>
    <x v="1"/>
    <s v="Binders"/>
    <s v="GBC Standard Plastic Binding Systems Combs"/>
    <n v="14.16"/>
    <n v="2"/>
    <n v="0.2"/>
    <n v="5.133"/>
    <n v="275.86206896551727"/>
    <n v="11.328000000000001"/>
    <n v="11.416"/>
  </r>
  <r>
    <n v="2155"/>
    <s v="US-2016-120460"/>
    <s v="4/30/2016"/>
    <x v="567"/>
    <s v="5/5/2016"/>
    <s v="Standard Class"/>
    <s v="BF-11170"/>
    <s v="Ben Ferrer"/>
    <s v="Home Office"/>
    <s v="United States"/>
    <s v="Dallas"/>
    <s v="Texas"/>
    <n v="75081"/>
    <x v="2"/>
    <s v="FUR-FU-10004973"/>
    <x v="0"/>
    <s v="Furnishings"/>
    <s v="Flat Face Poster Frame"/>
    <n v="22.608000000000001"/>
    <n v="3"/>
    <n v="0.6"/>
    <n v="-10.1736"/>
    <n v="-222.22222222222223"/>
    <n v="9.0432000000000006"/>
    <n v="19.829999999999998"/>
  </r>
  <r>
    <n v="2156"/>
    <s v="CA-2016-111115"/>
    <s v="7/25/2016"/>
    <x v="197"/>
    <s v="7/27/2016"/>
    <s v="Second Class"/>
    <s v="LB-16735"/>
    <s v="Larry Blacks"/>
    <s v="Consumer"/>
    <s v="United States"/>
    <s v="Los Angeles"/>
    <s v="California"/>
    <n v="90032"/>
    <x v="1"/>
    <s v="OFF-FA-10000624"/>
    <x v="1"/>
    <s v="Fasteners"/>
    <s v="OIC Binder Clips"/>
    <n v="21.48"/>
    <n v="6"/>
    <n v="0"/>
    <n v="10.74"/>
    <n v="200"/>
    <n v="21.48"/>
    <n v="43.92"/>
  </r>
  <r>
    <n v="2157"/>
    <s v="CA-2014-124646"/>
    <s v="6/22/2014"/>
    <x v="169"/>
    <s v="6/24/2014"/>
    <s v="First Class"/>
    <s v="DV-13465"/>
    <s v="Dianna Vittorini"/>
    <s v="Consumer"/>
    <s v="United States"/>
    <s v="Minneapolis"/>
    <s v="Minnesota"/>
    <n v="55407"/>
    <x v="2"/>
    <s v="OFF-ST-10001097"/>
    <x v="1"/>
    <s v="Storage"/>
    <s v="Office Impressions Heavy Duty Welded Shelving &amp; Multimedia Storage Drawers"/>
    <n v="501.81"/>
    <n v="3"/>
    <n v="0"/>
    <n v="0"/>
    <e v="#DIV/0!"/>
    <n v="501.81"/>
    <n v="66.3"/>
  </r>
  <r>
    <n v="2159"/>
    <s v="CA-2017-148166"/>
    <s v="10/21/2017"/>
    <x v="208"/>
    <s v="10/26/2017"/>
    <s v="Standard Class"/>
    <s v="NK-18490"/>
    <s v="Neil Knudson"/>
    <s v="Home Office"/>
    <s v="United States"/>
    <s v="Deltona"/>
    <s v="Florida"/>
    <n v="32725"/>
    <x v="0"/>
    <s v="OFF-AR-10004956"/>
    <x v="1"/>
    <s v="Art"/>
    <s v="Newell 33"/>
    <n v="17.856000000000002"/>
    <n v="4"/>
    <n v="0.2"/>
    <n v="2.0087999999999999"/>
    <n v="888.88888888888891"/>
    <n v="14.284800000000002"/>
    <n v="88.08"/>
  </r>
  <r>
    <n v="2160"/>
    <s v="CA-2016-159737"/>
    <s v="9/3/2016"/>
    <x v="323"/>
    <s v="9/9/2016"/>
    <s v="Standard Class"/>
    <s v="CS-11950"/>
    <s v="Carlos Soltero"/>
    <s v="Consumer"/>
    <s v="United States"/>
    <s v="Chicago"/>
    <s v="Illinois"/>
    <n v="60610"/>
    <x v="2"/>
    <s v="OFF-BI-10004236"/>
    <x v="1"/>
    <s v="Binders"/>
    <s v="XtraLife ClearVue Slant-D Ring Binder, White, 3&quot;"/>
    <n v="8.8079999999999998"/>
    <n v="3"/>
    <n v="0.8"/>
    <n v="-14.973599999999999"/>
    <n v="-58.82352941176471"/>
    <n v="1.7615999999999996"/>
    <n v="55.944000000000003"/>
  </r>
  <r>
    <n v="2161"/>
    <s v="CA-2016-141019"/>
    <s v="5/14/2016"/>
    <x v="675"/>
    <s v="5/14/2016"/>
    <s v="Same Day"/>
    <s v="LH-17155"/>
    <s v="Logan Haushalter"/>
    <s v="Consumer"/>
    <s v="United States"/>
    <s v="Cincinnati"/>
    <s v="Ohio"/>
    <n v="45231"/>
    <x v="3"/>
    <s v="FUR-FU-10002937"/>
    <x v="0"/>
    <s v="Furnishings"/>
    <s v="GE 48&quot; Fluorescent Tube, Cool White Energy Saver, 34 Watts, 30/Box"/>
    <n v="79.384"/>
    <n v="1"/>
    <n v="0.2"/>
    <n v="29.768999999999998"/>
    <n v="266.66666666666669"/>
    <n v="63.507200000000005"/>
    <n v="9.7620000000000005"/>
  </r>
  <r>
    <n v="2162"/>
    <s v="CA-2016-101938"/>
    <s v="1/7/2016"/>
    <x v="676"/>
    <s v="1/12/2016"/>
    <s v="Standard Class"/>
    <s v="DW-13480"/>
    <s v="Dianna Wilson"/>
    <s v="Home Office"/>
    <s v="United States"/>
    <s v="Oakland"/>
    <s v="California"/>
    <n v="94601"/>
    <x v="1"/>
    <s v="OFF-AR-10003696"/>
    <x v="1"/>
    <s v="Art"/>
    <s v="Panasonic KP-350BK Electric Pencil Sharpener with Auto Stop"/>
    <n v="34.58"/>
    <n v="1"/>
    <n v="0"/>
    <n v="10.0282"/>
    <n v="344.82758620689651"/>
    <n v="34.58"/>
    <n v="47.98"/>
  </r>
  <r>
    <n v="2163"/>
    <s v="CA-2017-166296"/>
    <s v="3/13/2017"/>
    <x v="677"/>
    <s v="3/19/2017"/>
    <s v="Standard Class"/>
    <s v="KF-16285"/>
    <s v="Karen Ferguson"/>
    <s v="Home Office"/>
    <s v="United States"/>
    <s v="Manteca"/>
    <s v="California"/>
    <n v="95336"/>
    <x v="1"/>
    <s v="OFF-PA-10004359"/>
    <x v="1"/>
    <s v="Paper"/>
    <s v="Multicolor Computer Printout Paper"/>
    <n v="314.55"/>
    <n v="3"/>
    <n v="0"/>
    <n v="150.98400000000001"/>
    <n v="208.33333333333334"/>
    <n v="314.55"/>
    <n v="63.96"/>
  </r>
  <r>
    <n v="2164"/>
    <s v="CA-2016-154018"/>
    <s v="10/13/2016"/>
    <x v="63"/>
    <s v="10/19/2016"/>
    <s v="Standard Class"/>
    <s v="HA-14920"/>
    <s v="Helen Andreada"/>
    <s v="Consumer"/>
    <s v="United States"/>
    <s v="Laredo"/>
    <s v="Texas"/>
    <n v="78041"/>
    <x v="2"/>
    <s v="TEC-AC-10002402"/>
    <x v="2"/>
    <s v="Accessories"/>
    <s v="Razer Kraken PRO Over Ear PC and Music Headset"/>
    <n v="191.976"/>
    <n v="3"/>
    <n v="0.2"/>
    <n v="23.997"/>
    <n v="800"/>
    <n v="153.58080000000001"/>
    <n v="11.673"/>
  </r>
  <r>
    <n v="2169"/>
    <s v="CA-2017-117870"/>
    <s v="1/27/2017"/>
    <x v="678"/>
    <s v="1/30/2017"/>
    <s v="Second Class"/>
    <s v="JH-15820"/>
    <s v="John Huston"/>
    <s v="Consumer"/>
    <s v="United States"/>
    <s v="Kent"/>
    <s v="Ohio"/>
    <n v="44240"/>
    <x v="3"/>
    <s v="OFF-AR-10004078"/>
    <x v="1"/>
    <s v="Art"/>
    <s v="Newell 312"/>
    <n v="14.016"/>
    <n v="3"/>
    <n v="0.2"/>
    <n v="1.752"/>
    <n v="800"/>
    <n v="11.212800000000001"/>
    <n v="871.4"/>
  </r>
  <r>
    <n v="2172"/>
    <s v="US-2017-137491"/>
    <s v="11/19/2017"/>
    <x v="123"/>
    <s v="11/25/2017"/>
    <s v="Standard Class"/>
    <s v="LC-16930"/>
    <s v="Linda Cazamias"/>
    <s v="Corporate"/>
    <s v="United States"/>
    <s v="San Angelo"/>
    <s v="Texas"/>
    <n v="76903"/>
    <x v="2"/>
    <s v="FUR-CH-10004675"/>
    <x v="0"/>
    <s v="Chairs"/>
    <s v="Lifetime Advantage Folding Chairs, 4/Carton"/>
    <n v="305.31200000000001"/>
    <n v="2"/>
    <n v="0.3"/>
    <n v="-8.7232000000000003"/>
    <n v="-3500"/>
    <n v="213.7184"/>
    <n v="207.76"/>
  </r>
  <r>
    <n v="2173"/>
    <s v="CA-2014-152296"/>
    <s v="8/1/2014"/>
    <x v="601"/>
    <s v="8/3/2014"/>
    <s v="First Class"/>
    <s v="IL-15100"/>
    <s v="Ivan Liston"/>
    <s v="Consumer"/>
    <s v="United States"/>
    <s v="San Francisco"/>
    <s v="California"/>
    <n v="94122"/>
    <x v="1"/>
    <s v="OFF-BI-10004506"/>
    <x v="1"/>
    <s v="Binders"/>
    <s v="Wilson Jones data.warehouse D-Ring Binders with DublLock"/>
    <n v="19.751999999999999"/>
    <n v="3"/>
    <n v="0.2"/>
    <n v="6.9131999999999998"/>
    <n v="285.71428571428572"/>
    <n v="15.801600000000001"/>
    <n v="3.5920000000000001"/>
  </r>
  <r>
    <n v="2174"/>
    <s v="CA-2016-112025"/>
    <s v="7/30/2016"/>
    <x v="679"/>
    <s v="8/4/2016"/>
    <s v="Standard Class"/>
    <s v="LS-16975"/>
    <s v="Lindsay Shagiari"/>
    <s v="Home Office"/>
    <s v="United States"/>
    <s v="Houston"/>
    <s v="Texas"/>
    <n v="77070"/>
    <x v="2"/>
    <s v="OFF-BI-10002353"/>
    <x v="1"/>
    <s v="Binders"/>
    <s v="GBC VeloBind Cover Sets"/>
    <n v="9.2639999999999993"/>
    <n v="3"/>
    <n v="0.8"/>
    <n v="-13.896000000000001"/>
    <n v="-66.666666666666657"/>
    <n v="1.8527999999999996"/>
    <n v="323.10000000000002"/>
  </r>
  <r>
    <n v="2175"/>
    <s v="CA-2015-132507"/>
    <s v="7/30/2015"/>
    <x v="117"/>
    <s v="8/3/2015"/>
    <s v="Second Class"/>
    <s v="CC-12610"/>
    <s v="Corey Catlett"/>
    <s v="Corporate"/>
    <s v="United States"/>
    <s v="Houston"/>
    <s v="Texas"/>
    <n v="77041"/>
    <x v="2"/>
    <s v="OFF-ST-10000943"/>
    <x v="1"/>
    <s v="Storage"/>
    <s v="Eldon ProFile File 'N Store Portable File Tub Letter/Legal Size Black"/>
    <n v="61.792000000000002"/>
    <n v="4"/>
    <n v="0.2"/>
    <n v="6.1791999999999998"/>
    <n v="1000"/>
    <n v="49.433600000000006"/>
    <n v="11.36"/>
  </r>
  <r>
    <n v="2176"/>
    <s v="CA-2016-125738"/>
    <s v="10/15/2016"/>
    <x v="680"/>
    <s v="10/21/2016"/>
    <s v="Standard Class"/>
    <s v="PB-18805"/>
    <s v="Patrick Bzostek"/>
    <s v="Home Office"/>
    <s v="United States"/>
    <s v="Salt Lake City"/>
    <s v="Utah"/>
    <n v="84106"/>
    <x v="1"/>
    <s v="OFF-PA-10000740"/>
    <x v="1"/>
    <s v="Paper"/>
    <s v="Xerox 1982"/>
    <n v="45.68"/>
    <n v="2"/>
    <n v="0"/>
    <n v="21.012799999999999"/>
    <n v="217.39130434782612"/>
    <n v="45.68"/>
    <n v="246.1328"/>
  </r>
  <r>
    <n v="2180"/>
    <s v="CA-2016-128818"/>
    <s v="5/7/2016"/>
    <x v="681"/>
    <s v="5/11/2016"/>
    <s v="Standard Class"/>
    <s v="CJ-12010"/>
    <s v="Caroline Jumper"/>
    <s v="Consumer"/>
    <s v="United States"/>
    <s v="New York City"/>
    <s v="New York"/>
    <n v="10009"/>
    <x v="3"/>
    <s v="OFF-BI-10000309"/>
    <x v="1"/>
    <s v="Binders"/>
    <s v="GBC Twin Loop Wire Binding Elements, 9/16&quot; Spine, Black"/>
    <n v="85.231999999999999"/>
    <n v="7"/>
    <n v="0.2"/>
    <n v="30.896599999999999"/>
    <n v="275.86206896551727"/>
    <n v="68.185600000000008"/>
    <n v="33.28"/>
  </r>
  <r>
    <n v="2186"/>
    <s v="CA-2017-124576"/>
    <s v="8/1/2017"/>
    <x v="378"/>
    <s v="8/4/2017"/>
    <s v="Second Class"/>
    <s v="HK-14890"/>
    <s v="Heather Kirkland"/>
    <s v="Corporate"/>
    <s v="United States"/>
    <s v="Salinas"/>
    <s v="California"/>
    <n v="93905"/>
    <x v="1"/>
    <s v="OFF-BI-10002735"/>
    <x v="1"/>
    <s v="Binders"/>
    <s v="GBC Prestige Therm-A-Bind Covers"/>
    <n v="54.896000000000001"/>
    <n v="2"/>
    <n v="0.2"/>
    <n v="18.5274"/>
    <n v="296.2962962962963"/>
    <n v="43.916800000000002"/>
    <n v="53.981999999999999"/>
  </r>
  <r>
    <n v="2187"/>
    <s v="CA-2016-101378"/>
    <s v="7/14/2016"/>
    <x v="216"/>
    <s v="7/14/2016"/>
    <s v="Same Day"/>
    <s v="RH-19600"/>
    <s v="Rob Haberlin"/>
    <s v="Consumer"/>
    <s v="United States"/>
    <s v="Huntsville"/>
    <s v="Alabama"/>
    <n v="35810"/>
    <x v="0"/>
    <s v="TEC-AC-10002345"/>
    <x v="2"/>
    <s v="Accessories"/>
    <s v="HP Standard 104 key PS/2 Keyboard"/>
    <n v="29"/>
    <n v="2"/>
    <n v="0"/>
    <n v="7.25"/>
    <n v="400"/>
    <n v="29"/>
    <n v="129.38999999999999"/>
  </r>
  <r>
    <n v="2188"/>
    <s v="CA-2017-143063"/>
    <s v="8/10/2017"/>
    <x v="682"/>
    <s v="8/15/2017"/>
    <s v="Standard Class"/>
    <s v="IL-15100"/>
    <s v="Ivan Liston"/>
    <s v="Consumer"/>
    <s v="United States"/>
    <s v="Columbus"/>
    <s v="Indiana"/>
    <n v="47201"/>
    <x v="2"/>
    <s v="OFF-EN-10003134"/>
    <x v="1"/>
    <s v="Envelopes"/>
    <s v="Staple envelope"/>
    <n v="70.08"/>
    <n v="6"/>
    <n v="0"/>
    <n v="35.04"/>
    <n v="200"/>
    <n v="70.08"/>
    <n v="4367.8959999999997"/>
  </r>
  <r>
    <n v="2191"/>
    <s v="CA-2016-118913"/>
    <s v="6/25/2016"/>
    <x v="674"/>
    <s v="6/29/2016"/>
    <s v="Standard Class"/>
    <s v="AS-10240"/>
    <s v="Alan Shonely"/>
    <s v="Consumer"/>
    <s v="United States"/>
    <s v="Los Angeles"/>
    <s v="California"/>
    <n v="90049"/>
    <x v="1"/>
    <s v="OFF-AP-10000692"/>
    <x v="1"/>
    <s v="Appliances"/>
    <s v="Fellowes Mighty 8 Compact Surge Protector"/>
    <n v="60.81"/>
    <n v="3"/>
    <n v="0"/>
    <n v="17.026800000000001"/>
    <n v="357.14285714285711"/>
    <n v="60.81"/>
    <n v="59.752000000000002"/>
  </r>
  <r>
    <n v="2192"/>
    <s v="CA-2016-128412"/>
    <s v="12/10/2016"/>
    <x v="107"/>
    <s v="12/17/2016"/>
    <s v="Standard Class"/>
    <s v="AP-10915"/>
    <s v="Arthur Prichep"/>
    <s v="Consumer"/>
    <s v="United States"/>
    <s v="Seattle"/>
    <s v="Washington"/>
    <n v="98105"/>
    <x v="1"/>
    <s v="OFF-BI-10001718"/>
    <x v="1"/>
    <s v="Binders"/>
    <s v="GBC DocuBind P50 Personal Binding Machine"/>
    <n v="153.55199999999999"/>
    <n v="3"/>
    <n v="0.2"/>
    <n v="51.823799999999999"/>
    <n v="296.2962962962963"/>
    <n v="122.8416"/>
    <n v="7.7519999999999998"/>
  </r>
  <r>
    <n v="2197"/>
    <s v="CA-2016-136483"/>
    <s v="12/1/2016"/>
    <x v="49"/>
    <s v="12/6/2016"/>
    <s v="Standard Class"/>
    <s v="AG-10390"/>
    <s v="Allen Goldenen"/>
    <s v="Consumer"/>
    <s v="United States"/>
    <s v="Knoxville"/>
    <s v="Tennessee"/>
    <n v="37918"/>
    <x v="0"/>
    <s v="OFF-AR-10000940"/>
    <x v="1"/>
    <s v="Art"/>
    <s v="Newell 343"/>
    <n v="4.7039999999999997"/>
    <n v="2"/>
    <n v="0.2"/>
    <n v="0.41160000000000002"/>
    <n v="1142.8571428571427"/>
    <n v="3.7631999999999999"/>
    <n v="16.78"/>
  </r>
  <r>
    <n v="2198"/>
    <s v="CA-2014-163013"/>
    <s v="11/28/2014"/>
    <x v="683"/>
    <s v="12/4/2014"/>
    <s v="Standard Class"/>
    <s v="BF-11080"/>
    <s v="Bart Folk"/>
    <s v="Consumer"/>
    <s v="United States"/>
    <s v="Montgomery"/>
    <s v="Alabama"/>
    <n v="36116"/>
    <x v="0"/>
    <s v="OFF-AR-10001954"/>
    <x v="1"/>
    <s v="Art"/>
    <s v="Newell 331"/>
    <n v="14.67"/>
    <n v="3"/>
    <n v="0"/>
    <n v="3.9609000000000001"/>
    <n v="370.37037037037038"/>
    <n v="14.67"/>
    <n v="167.86"/>
  </r>
  <r>
    <n v="2199"/>
    <s v="CA-2015-135363"/>
    <s v="3/28/2015"/>
    <x v="262"/>
    <s v="4/2/2015"/>
    <s v="Standard Class"/>
    <s v="CK-12205"/>
    <s v="Chloris Kastensmidt"/>
    <s v="Consumer"/>
    <s v="United States"/>
    <s v="Philadelphia"/>
    <s v="Pennsylvania"/>
    <n v="19120"/>
    <x v="3"/>
    <s v="OFF-PA-10003177"/>
    <x v="1"/>
    <s v="Paper"/>
    <s v="Xerox 1999"/>
    <n v="15.552"/>
    <n v="3"/>
    <n v="0.2"/>
    <n v="5.4432"/>
    <n v="285.71428571428572"/>
    <n v="12.441600000000001"/>
    <n v="23.975999999999999"/>
  </r>
  <r>
    <n v="2201"/>
    <s v="US-2014-165659"/>
    <s v="6/1/2014"/>
    <x v="106"/>
    <s v="6/6/2014"/>
    <s v="Standard Class"/>
    <s v="LT-17110"/>
    <s v="Liz Thompson"/>
    <s v="Consumer"/>
    <s v="United States"/>
    <s v="Little Rock"/>
    <s v="Arkansas"/>
    <n v="72209"/>
    <x v="0"/>
    <s v="FUR-FU-10001935"/>
    <x v="0"/>
    <s v="Furnishings"/>
    <s v="3M Hangers With Command Adhesive"/>
    <n v="22.2"/>
    <n v="6"/>
    <n v="0"/>
    <n v="9.1020000000000003"/>
    <n v="243.90243902439025"/>
    <n v="22.2"/>
    <n v="9.2100000000000009"/>
  </r>
  <r>
    <n v="2203"/>
    <s v="CA-2015-138002"/>
    <s v="9/6/2015"/>
    <x v="684"/>
    <s v="9/12/2015"/>
    <s v="Standard Class"/>
    <s v="BT-11305"/>
    <s v="Beth Thompson"/>
    <s v="Home Office"/>
    <s v="United States"/>
    <s v="Seattle"/>
    <s v="Washington"/>
    <n v="98103"/>
    <x v="1"/>
    <s v="OFF-BI-10002160"/>
    <x v="1"/>
    <s v="Binders"/>
    <s v="Acco Hanging Data Binders"/>
    <n v="6.0960000000000001"/>
    <n v="2"/>
    <n v="0.2"/>
    <n v="2.1335999999999999"/>
    <n v="285.71428571428572"/>
    <n v="4.8768000000000002"/>
    <n v="15.552"/>
  </r>
  <r>
    <n v="2205"/>
    <s v="CA-2015-128860"/>
    <s v="6/29/2015"/>
    <x v="685"/>
    <s v="7/5/2015"/>
    <s v="Standard Class"/>
    <s v="SC-20725"/>
    <s v="Steven Cartwright"/>
    <s v="Consumer"/>
    <s v="United States"/>
    <s v="Lancaster"/>
    <s v="Pennsylvania"/>
    <n v="17602"/>
    <x v="3"/>
    <s v="FUR-FU-10001473"/>
    <x v="0"/>
    <s v="Furnishings"/>
    <s v="Eldon Executive Woodline II Desk Accessories, Mahogany"/>
    <n v="20.103999999999999"/>
    <n v="1"/>
    <n v="0.2"/>
    <n v="1.7591000000000001"/>
    <n v="1142.8571428571427"/>
    <n v="16.083200000000001"/>
    <n v="50.88"/>
  </r>
  <r>
    <n v="2206"/>
    <s v="CA-2016-164350"/>
    <s v="9/10/2016"/>
    <x v="545"/>
    <s v="9/12/2016"/>
    <s v="Second Class"/>
    <s v="CG-12040"/>
    <s v="Catherine Glotzbach"/>
    <s v="Home Office"/>
    <s v="United States"/>
    <s v="Bristol"/>
    <s v="Tennessee"/>
    <n v="37620"/>
    <x v="0"/>
    <s v="OFF-AR-10000538"/>
    <x v="1"/>
    <s v="Art"/>
    <s v="Boston Model 1800 Electric Pencil Sharpener, Gray"/>
    <n v="67.56"/>
    <n v="3"/>
    <n v="0.2"/>
    <n v="8.4450000000000003"/>
    <n v="800"/>
    <n v="54.048000000000002"/>
    <n v="107.97"/>
  </r>
  <r>
    <n v="2207"/>
    <s v="US-2014-103905"/>
    <s v="7/14/2014"/>
    <x v="686"/>
    <s v="7/20/2014"/>
    <s v="Standard Class"/>
    <s v="AW-10930"/>
    <s v="Arthur Wiediger"/>
    <s v="Home Office"/>
    <s v="United States"/>
    <s v="Aurora"/>
    <s v="Illinois"/>
    <n v="60505"/>
    <x v="2"/>
    <s v="OFF-BI-10001098"/>
    <x v="1"/>
    <s v="Binders"/>
    <s v="Acco D-Ring Binder w/DublLock"/>
    <n v="29.931999999999999"/>
    <n v="7"/>
    <n v="0.8"/>
    <n v="-46.394599999999997"/>
    <n v="-64.516129032258064"/>
    <n v="5.9863999999999988"/>
    <n v="16.28"/>
  </r>
  <r>
    <n v="2209"/>
    <s v="CA-2015-129854"/>
    <s v="8/22/2015"/>
    <x v="421"/>
    <s v="8/26/2015"/>
    <s v="Standard Class"/>
    <s v="RB-19705"/>
    <s v="Roger Barcio"/>
    <s v="Home Office"/>
    <s v="United States"/>
    <s v="New York City"/>
    <s v="New York"/>
    <n v="10009"/>
    <x v="3"/>
    <s v="OFF-AR-10000390"/>
    <x v="1"/>
    <s v="Art"/>
    <s v="Newell Chalk Holder"/>
    <n v="16.52"/>
    <n v="4"/>
    <n v="0"/>
    <n v="7.5991999999999997"/>
    <n v="217.39130434782606"/>
    <n v="16.52"/>
    <n v="19.824000000000002"/>
  </r>
  <r>
    <n v="2210"/>
    <s v="CA-2014-125556"/>
    <s v="11/14/2014"/>
    <x v="687"/>
    <s v="11/16/2014"/>
    <s v="Second Class"/>
    <s v="ML-17410"/>
    <s v="Maris LaWare"/>
    <s v="Consumer"/>
    <s v="United States"/>
    <s v="Fairfield"/>
    <s v="Connecticut"/>
    <n v="6824"/>
    <x v="3"/>
    <s v="TEC-PH-10001079"/>
    <x v="2"/>
    <s v="Phones"/>
    <s v="Polycom SoundPoint Pro SE-225 Corded phone"/>
    <n v="832.93"/>
    <n v="7"/>
    <n v="0"/>
    <n v="233.22040000000001"/>
    <n v="357.14285714285711"/>
    <n v="832.93"/>
    <n v="20.724"/>
  </r>
  <r>
    <n v="2212"/>
    <s v="CA-2016-162313"/>
    <s v="11/27/2016"/>
    <x v="581"/>
    <s v="11/30/2016"/>
    <s v="First Class"/>
    <s v="VB-21745"/>
    <s v="Victoria Brennan"/>
    <s v="Corporate"/>
    <s v="United States"/>
    <s v="Lincoln Park"/>
    <s v="Michigan"/>
    <n v="48146"/>
    <x v="2"/>
    <s v="OFF-AP-10003842"/>
    <x v="1"/>
    <s v="Appliances"/>
    <s v="Euro-Pro Shark Turbo Vacuum"/>
    <n v="167.292"/>
    <n v="6"/>
    <n v="0.1"/>
    <n v="29.7408"/>
    <n v="562.5"/>
    <n v="150.56280000000001"/>
    <n v="95.84"/>
  </r>
  <r>
    <n v="2213"/>
    <s v="CA-2017-107874"/>
    <s v="11/21/2017"/>
    <x v="610"/>
    <s v="11/25/2017"/>
    <s v="Standard Class"/>
    <s v="SW-20275"/>
    <s v="Scott Williamson"/>
    <s v="Consumer"/>
    <s v="United States"/>
    <s v="New York City"/>
    <s v="New York"/>
    <n v="10035"/>
    <x v="3"/>
    <s v="FUR-FU-10003535"/>
    <x v="0"/>
    <s v="Furnishings"/>
    <s v="Howard Miller Distant Time Traveler Alarm Clock"/>
    <n v="27.42"/>
    <n v="1"/>
    <n v="0"/>
    <n v="11.2422"/>
    <n v="243.90243902439025"/>
    <n v="27.42"/>
    <n v="1598.058"/>
  </r>
  <r>
    <n v="2214"/>
    <s v="CA-2017-129378"/>
    <s v="10/1/2017"/>
    <x v="172"/>
    <s v="10/2/2017"/>
    <s v="First Class"/>
    <s v="NS-18505"/>
    <s v="Neola Schneider"/>
    <s v="Consumer"/>
    <s v="United States"/>
    <s v="San Jose"/>
    <s v="California"/>
    <n v="95123"/>
    <x v="1"/>
    <s v="OFF-BI-10002012"/>
    <x v="1"/>
    <s v="Binders"/>
    <s v="Wilson Jones Easy Flow II Sheet Lifters"/>
    <n v="1.44"/>
    <n v="1"/>
    <n v="0.2"/>
    <n v="0.504"/>
    <n v="285.71428571428572"/>
    <n v="1.1519999999999999"/>
    <n v="111.96"/>
  </r>
  <r>
    <n v="2218"/>
    <s v="CA-2014-151953"/>
    <s v="9/20/2014"/>
    <x v="59"/>
    <s v="9/25/2014"/>
    <s v="Standard Class"/>
    <s v="DB-13555"/>
    <s v="Dorothy Badders"/>
    <s v="Corporate"/>
    <s v="United States"/>
    <s v="Jacksonville"/>
    <s v="Florida"/>
    <n v="32216"/>
    <x v="0"/>
    <s v="OFF-AR-10003469"/>
    <x v="1"/>
    <s v="Art"/>
    <s v="Nontoxic Chalk"/>
    <n v="2.8159999999999998"/>
    <n v="2"/>
    <n v="0.2"/>
    <n v="0.98560000000000003"/>
    <n v="285.71428571428567"/>
    <n v="2.2528000000000001"/>
    <n v="131.94"/>
  </r>
  <r>
    <n v="2219"/>
    <s v="CA-2017-130841"/>
    <s v="7/28/2017"/>
    <x v="688"/>
    <s v="8/1/2017"/>
    <s v="Standard Class"/>
    <s v="MH-17620"/>
    <s v="Matt Hagelstein"/>
    <s v="Corporate"/>
    <s v="United States"/>
    <s v="San Francisco"/>
    <s v="California"/>
    <n v="94110"/>
    <x v="1"/>
    <s v="OFF-BI-10000145"/>
    <x v="1"/>
    <s v="Binders"/>
    <s v="Zipper Ring Binder Pockets"/>
    <n v="9.984"/>
    <n v="4"/>
    <n v="0.2"/>
    <n v="3.6192000000000002"/>
    <n v="275.86206896551721"/>
    <n v="7.9872000000000005"/>
    <n v="104.9"/>
  </r>
  <r>
    <n v="2222"/>
    <s v="CA-2015-131884"/>
    <s v="12/6/2015"/>
    <x v="401"/>
    <s v="12/6/2015"/>
    <s v="Same Day"/>
    <s v="DK-13375"/>
    <s v="Dennis Kane"/>
    <s v="Consumer"/>
    <s v="United States"/>
    <s v="Marion"/>
    <s v="Ohio"/>
    <n v="43302"/>
    <x v="3"/>
    <s v="TEC-PH-10001578"/>
    <x v="2"/>
    <s v="Phones"/>
    <s v="Polycom SoundStation2 EX Conference phone"/>
    <n v="485.94"/>
    <n v="2"/>
    <n v="0.4"/>
    <n v="-89.088999999999999"/>
    <n v="-545.4545454545455"/>
    <n v="291.56399999999996"/>
    <n v="103.968"/>
  </r>
  <r>
    <n v="2225"/>
    <s v="CA-2017-121909"/>
    <s v="7/31/2017"/>
    <x v="689"/>
    <s v="8/5/2017"/>
    <s v="Standard Class"/>
    <s v="EA-14035"/>
    <s v="Erin Ashbrook"/>
    <s v="Corporate"/>
    <s v="United States"/>
    <s v="Philadelphia"/>
    <s v="Pennsylvania"/>
    <n v="19134"/>
    <x v="3"/>
    <s v="OFF-PA-10003790"/>
    <x v="1"/>
    <s v="Paper"/>
    <s v="Xerox 1991"/>
    <n v="54.816000000000003"/>
    <n v="3"/>
    <n v="0.2"/>
    <n v="17.815200000000001"/>
    <n v="307.69230769230774"/>
    <n v="43.852800000000002"/>
    <n v="17.48"/>
  </r>
  <r>
    <n v="2226"/>
    <s v="CA-2016-106383"/>
    <s v="3/19/2016"/>
    <x v="690"/>
    <s v="3/21/2016"/>
    <s v="Second Class"/>
    <s v="BT-11440"/>
    <s v="Bobby Trafton"/>
    <s v="Consumer"/>
    <s v="United States"/>
    <s v="Littleton"/>
    <s v="Colorado"/>
    <n v="80122"/>
    <x v="1"/>
    <s v="FUR-BO-10002202"/>
    <x v="0"/>
    <s v="Bookcases"/>
    <s v="Atlantic Metals Mobile 2-Shelf Bookcases, Custom Colors"/>
    <n v="72.293999999999997"/>
    <n v="1"/>
    <n v="0.7"/>
    <n v="-98.8018"/>
    <n v="-73.170731707317074"/>
    <n v="21.688200000000002"/>
    <n v="2.88"/>
  </r>
  <r>
    <n v="2227"/>
    <s v="CA-2017-130771"/>
    <s v="7/29/2017"/>
    <x v="570"/>
    <s v="8/3/2017"/>
    <s v="Standard Class"/>
    <s v="LA-16780"/>
    <s v="Laura Armstrong"/>
    <s v="Corporate"/>
    <s v="United States"/>
    <s v="Austin"/>
    <s v="Texas"/>
    <n v="78745"/>
    <x v="2"/>
    <s v="OFF-FA-10003059"/>
    <x v="1"/>
    <s v="Fasteners"/>
    <s v="Assorted Color Push Pins"/>
    <n v="2.8959999999999999"/>
    <n v="2"/>
    <n v="0.2"/>
    <n v="0.47060000000000002"/>
    <n v="615.38461538461536"/>
    <n v="2.3168000000000002"/>
    <n v="46.76"/>
  </r>
  <r>
    <n v="2229"/>
    <s v="CA-2016-139157"/>
    <s v="10/1/2016"/>
    <x v="393"/>
    <s v="10/5/2016"/>
    <s v="Standard Class"/>
    <s v="GM-14680"/>
    <s v="Greg Matthias"/>
    <s v="Consumer"/>
    <s v="United States"/>
    <s v="New York City"/>
    <s v="New York"/>
    <n v="10024"/>
    <x v="3"/>
    <s v="FUR-TA-10003238"/>
    <x v="0"/>
    <s v="Tables"/>
    <s v="Chromcraft Bull-Nose Wood 48&quot; x 96&quot; Rectangular Conference Tables"/>
    <n v="330.58800000000002"/>
    <n v="1"/>
    <n v="0.4"/>
    <n v="-115.7058"/>
    <n v="-285.71428571428572"/>
    <n v="198.3528"/>
    <n v="25.984000000000002"/>
  </r>
  <r>
    <n v="2230"/>
    <s v="CA-2014-128055"/>
    <s v="3/31/2014"/>
    <x v="691"/>
    <s v="4/5/2014"/>
    <s v="Standard Class"/>
    <s v="AA-10315"/>
    <s v="Alex Avila"/>
    <s v="Consumer"/>
    <s v="United States"/>
    <s v="San Francisco"/>
    <s v="California"/>
    <n v="94122"/>
    <x v="1"/>
    <s v="OFF-BI-10004390"/>
    <x v="1"/>
    <s v="Binders"/>
    <s v="GBC DocuBind 200 Manual Binding Machine"/>
    <n v="673.56799999999998"/>
    <n v="2"/>
    <n v="0.2"/>
    <n v="252.58799999999999"/>
    <n v="266.66666666666663"/>
    <n v="538.85440000000006"/>
    <n v="172.18600000000001"/>
  </r>
  <r>
    <n v="2232"/>
    <s v="CA-2017-157091"/>
    <s v="6/26/2017"/>
    <x v="335"/>
    <s v="7/1/2017"/>
    <s v="Standard Class"/>
    <s v="DB-13405"/>
    <s v="Denny Blanton"/>
    <s v="Consumer"/>
    <s v="United States"/>
    <s v="La Porte"/>
    <s v="Indiana"/>
    <n v="46350"/>
    <x v="2"/>
    <s v="FUR-FU-10000293"/>
    <x v="0"/>
    <s v="Furnishings"/>
    <s v="Eldon Antistatic Chair Mats for Low to Medium Pile Carpets"/>
    <n v="526.45000000000005"/>
    <n v="5"/>
    <n v="0"/>
    <n v="31.587"/>
    <n v="1666.6666666666667"/>
    <n v="526.45000000000005"/>
    <n v="11.327999999999999"/>
  </r>
  <r>
    <n v="2233"/>
    <s v="CA-2017-132122"/>
    <s v="7/9/2017"/>
    <x v="362"/>
    <s v="7/14/2017"/>
    <s v="Standard Class"/>
    <s v="JH-15820"/>
    <s v="John Huston"/>
    <s v="Consumer"/>
    <s v="United States"/>
    <s v="Chicago"/>
    <s v="Illinois"/>
    <n v="60610"/>
    <x v="2"/>
    <s v="OFF-ST-10003692"/>
    <x v="1"/>
    <s v="Storage"/>
    <s v="Recycled Steel Personal File for Hanging File Folders"/>
    <n v="228.92"/>
    <n v="5"/>
    <n v="0.2"/>
    <n v="14.307499999999999"/>
    <n v="1600"/>
    <n v="183.136"/>
    <n v="34.799999999999997"/>
  </r>
  <r>
    <n v="2234"/>
    <s v="CA-2015-123232"/>
    <s v="12/14/2015"/>
    <x v="639"/>
    <s v="12/16/2015"/>
    <s v="Second Class"/>
    <s v="DJ-13630"/>
    <s v="Doug Jacobs"/>
    <s v="Consumer"/>
    <s v="United States"/>
    <s v="Portland"/>
    <s v="Oregon"/>
    <n v="97206"/>
    <x v="1"/>
    <s v="TEC-PH-10001051"/>
    <x v="2"/>
    <s v="Phones"/>
    <s v="HTC One"/>
    <n v="319.96800000000002"/>
    <n v="4"/>
    <n v="0.2"/>
    <n v="35.996400000000001"/>
    <n v="888.88888888888891"/>
    <n v="255.97440000000003"/>
    <n v="5.78"/>
  </r>
  <r>
    <n v="2235"/>
    <s v="CA-2017-104066"/>
    <s v="12/5/2017"/>
    <x v="256"/>
    <s v="12/10/2017"/>
    <s v="Standard Class"/>
    <s v="QJ-19255"/>
    <s v="Quincy Jones"/>
    <s v="Corporate"/>
    <s v="United States"/>
    <s v="Burlington"/>
    <s v="Vermont"/>
    <n v="5408"/>
    <x v="3"/>
    <s v="TEC-AC-10001013"/>
    <x v="2"/>
    <s v="Accessories"/>
    <s v="Logitech ClearChat Comfort/USB Headset H390"/>
    <n v="205.03"/>
    <n v="7"/>
    <n v="0"/>
    <n v="67.659899999999993"/>
    <n v="303.03030303030306"/>
    <n v="205.03"/>
    <n v="387.99"/>
  </r>
  <r>
    <n v="2236"/>
    <s v="CA-2015-145849"/>
    <s v="9/15/2015"/>
    <x v="426"/>
    <s v="9/17/2015"/>
    <s v="Second Class"/>
    <s v="CT-11995"/>
    <s v="Carol Triggs"/>
    <s v="Consumer"/>
    <s v="United States"/>
    <s v="Indianapolis"/>
    <s v="Indiana"/>
    <n v="46203"/>
    <x v="2"/>
    <s v="OFF-ST-10000025"/>
    <x v="1"/>
    <s v="Storage"/>
    <s v="Fellowes Stor/Drawer Steel Plus Storage Drawers"/>
    <n v="190.86"/>
    <n v="2"/>
    <n v="0"/>
    <n v="11.451599999999999"/>
    <n v="1666.6666666666667"/>
    <n v="190.86"/>
    <n v="478.24"/>
  </r>
  <r>
    <n v="2238"/>
    <s v="CA-2016-122322"/>
    <s v="7/15/2016"/>
    <x v="692"/>
    <s v="7/21/2016"/>
    <s v="Standard Class"/>
    <s v="RH-19510"/>
    <s v="Rick Huthwaite"/>
    <s v="Home Office"/>
    <s v="United States"/>
    <s v="Provo"/>
    <s v="Utah"/>
    <n v="84604"/>
    <x v="1"/>
    <s v="OFF-SU-10000952"/>
    <x v="1"/>
    <s v="Supplies"/>
    <s v="Fiskars Home &amp; Office Scissors"/>
    <n v="44.4"/>
    <n v="5"/>
    <n v="0"/>
    <n v="12.432"/>
    <n v="357.14285714285711"/>
    <n v="44.4"/>
    <n v="5.484"/>
  </r>
  <r>
    <n v="2239"/>
    <s v="CA-2017-166849"/>
    <s v="4/20/2017"/>
    <x v="693"/>
    <s v="4/26/2017"/>
    <s v="Standard Class"/>
    <s v="SJ-20125"/>
    <s v="Sanjit Jacobs"/>
    <s v="Home Office"/>
    <s v="United States"/>
    <s v="Chicago"/>
    <s v="Illinois"/>
    <n v="60610"/>
    <x v="2"/>
    <s v="FUR-FU-10004597"/>
    <x v="0"/>
    <s v="Furnishings"/>
    <s v="Eldon Cleatmat Chair Mats for Medium Pile Carpets"/>
    <n v="44.4"/>
    <n v="2"/>
    <n v="0.6"/>
    <n v="-52.17"/>
    <n v="-85.106382978723389"/>
    <n v="17.760000000000002"/>
    <n v="15.552"/>
  </r>
  <r>
    <n v="2240"/>
    <s v="CA-2016-146633"/>
    <s v="11/15/2016"/>
    <x v="625"/>
    <s v="11/17/2016"/>
    <s v="Second Class"/>
    <s v="TG-21310"/>
    <s v="Toby Gnade"/>
    <s v="Consumer"/>
    <s v="United States"/>
    <s v="Los Angeles"/>
    <s v="California"/>
    <n v="90049"/>
    <x v="1"/>
    <s v="OFF-BI-10003527"/>
    <x v="1"/>
    <s v="Binders"/>
    <s v="Fellowes PB500 Electric Punch Plastic Comb Binding Machine with Manual Bind"/>
    <n v="1016.792"/>
    <n v="1"/>
    <n v="0.2"/>
    <n v="381.29700000000003"/>
    <n v="266.66666666666663"/>
    <n v="813.43360000000007"/>
    <n v="27.18"/>
  </r>
  <r>
    <n v="2242"/>
    <s v="US-2016-126893"/>
    <s v="11/26/2016"/>
    <x v="491"/>
    <s v="12/1/2016"/>
    <s v="Standard Class"/>
    <s v="CT-11995"/>
    <s v="Carol Triggs"/>
    <s v="Consumer"/>
    <s v="United States"/>
    <s v="Philadelphia"/>
    <s v="Pennsylvania"/>
    <n v="19134"/>
    <x v="3"/>
    <s v="TEC-PH-10004165"/>
    <x v="2"/>
    <s v="Phones"/>
    <s v="Mitel MiVoice 5330e IP Phone"/>
    <n v="494.98200000000003"/>
    <n v="3"/>
    <n v="0.4"/>
    <n v="-115.4958"/>
    <n v="-428.57142857142856"/>
    <n v="296.98919999999998"/>
    <n v="70.95"/>
  </r>
  <r>
    <n v="2243"/>
    <s v="CA-2017-103380"/>
    <s v="11/21/2017"/>
    <x v="610"/>
    <s v="11/25/2017"/>
    <s v="Standard Class"/>
    <s v="BF-11005"/>
    <s v="Barry Franz"/>
    <s v="Home Office"/>
    <s v="United States"/>
    <s v="Pasadena"/>
    <s v="California"/>
    <n v="91104"/>
    <x v="1"/>
    <s v="OFF-ST-10003442"/>
    <x v="1"/>
    <s v="Storage"/>
    <s v="Eldon Portable Mobile Manager"/>
    <n v="56.56"/>
    <n v="2"/>
    <n v="0"/>
    <n v="15.2712"/>
    <n v="370.37037037037038"/>
    <n v="56.56"/>
    <n v="2.1819999999999999"/>
  </r>
  <r>
    <n v="2248"/>
    <s v="CA-2015-116092"/>
    <s v="2/15/2015"/>
    <x v="586"/>
    <s v="2/18/2015"/>
    <s v="Second Class"/>
    <s v="JM-16195"/>
    <s v="Justin MacKendrick"/>
    <s v="Consumer"/>
    <s v="United States"/>
    <s v="Los Angeles"/>
    <s v="California"/>
    <n v="90004"/>
    <x v="1"/>
    <s v="OFF-PA-10004285"/>
    <x v="1"/>
    <s v="Paper"/>
    <s v="Xerox 1959"/>
    <n v="13.36"/>
    <n v="2"/>
    <n v="0"/>
    <n v="6.4127999999999998"/>
    <n v="208.33333333333334"/>
    <n v="13.36"/>
    <n v="109.95"/>
  </r>
  <r>
    <n v="2253"/>
    <s v="CA-2016-117849"/>
    <s v="4/15/2016"/>
    <x v="173"/>
    <s v="4/17/2016"/>
    <s v="Second Class"/>
    <s v="JK-16120"/>
    <s v="Julie Kriz"/>
    <s v="Home Office"/>
    <s v="United States"/>
    <s v="San Diego"/>
    <s v="California"/>
    <n v="92105"/>
    <x v="1"/>
    <s v="OFF-PA-10004327"/>
    <x v="1"/>
    <s v="Paper"/>
    <s v="Xerox 1911"/>
    <n v="143.69999999999999"/>
    <n v="3"/>
    <n v="0"/>
    <n v="68.975999999999999"/>
    <n v="208.33333333333331"/>
    <n v="143.69999999999999"/>
    <n v="12.56"/>
  </r>
  <r>
    <n v="2254"/>
    <s v="CA-2015-169201"/>
    <s v="9/28/2015"/>
    <x v="694"/>
    <s v="10/1/2015"/>
    <s v="First Class"/>
    <s v="HG-14965"/>
    <s v="Henry Goldwyn"/>
    <s v="Corporate"/>
    <s v="United States"/>
    <s v="San Francisco"/>
    <s v="California"/>
    <n v="94110"/>
    <x v="1"/>
    <s v="OFF-AP-10000696"/>
    <x v="1"/>
    <s v="Appliances"/>
    <s v="Holmes Odor Grabber"/>
    <n v="43.26"/>
    <n v="3"/>
    <n v="0"/>
    <n v="14.2758"/>
    <n v="303.030303030303"/>
    <n v="43.26"/>
    <n v="129.56800000000001"/>
  </r>
  <r>
    <n v="2256"/>
    <s v="CA-2016-164091"/>
    <s v="9/17/2016"/>
    <x v="42"/>
    <s v="9/22/2016"/>
    <s v="Standard Class"/>
    <s v="LA-16780"/>
    <s v="Laura Armstrong"/>
    <s v="Corporate"/>
    <s v="United States"/>
    <s v="Bangor"/>
    <s v="Maine"/>
    <n v="4401"/>
    <x v="3"/>
    <s v="TEC-PH-10001944"/>
    <x v="2"/>
    <s v="Phones"/>
    <s v="Wi-Ex zBoost YX540 Cellular Phone Signal Booster"/>
    <n v="437.85"/>
    <n v="3"/>
    <n v="0"/>
    <n v="131.35499999999999"/>
    <n v="333.33333333333337"/>
    <n v="437.85"/>
    <n v="1332.4960000000001"/>
  </r>
  <r>
    <n v="2258"/>
    <s v="CA-2017-105214"/>
    <s v="6/16/2017"/>
    <x v="114"/>
    <s v="6/19/2017"/>
    <s v="First Class"/>
    <s v="TS-21610"/>
    <s v="Troy Staebel"/>
    <s v="Consumer"/>
    <s v="United States"/>
    <s v="San Francisco"/>
    <s v="California"/>
    <n v="94122"/>
    <x v="1"/>
    <s v="FUR-CH-10000015"/>
    <x v="0"/>
    <s v="Chairs"/>
    <s v="Hon Multipurpose Stacking Arm Chairs"/>
    <n v="1212.96"/>
    <n v="7"/>
    <n v="0.2"/>
    <n v="90.971999999999994"/>
    <n v="1333.3333333333335"/>
    <n v="970.36800000000005"/>
    <n v="3.3039999999999998"/>
  </r>
  <r>
    <n v="2260"/>
    <s v="CA-2015-117611"/>
    <s v="11/8/2015"/>
    <x v="627"/>
    <s v="11/10/2015"/>
    <s v="Second Class"/>
    <s v="MZ-17335"/>
    <s v="Maria Zettner"/>
    <s v="Home Office"/>
    <s v="United States"/>
    <s v="San Diego"/>
    <s v="California"/>
    <n v="92024"/>
    <x v="1"/>
    <s v="OFF-FA-10002280"/>
    <x v="1"/>
    <s v="Fasteners"/>
    <s v="Advantus Plastic Paper Clips"/>
    <n v="5"/>
    <n v="1"/>
    <n v="0"/>
    <n v="2.4"/>
    <n v="208.33333333333334"/>
    <n v="5"/>
    <n v="128.05799999999999"/>
  </r>
  <r>
    <n v="2262"/>
    <s v="US-2015-137960"/>
    <s v="12/18/2015"/>
    <x v="217"/>
    <s v="12/18/2015"/>
    <s v="Same Day"/>
    <s v="MW-18220"/>
    <s v="Mitch Webber"/>
    <s v="Consumer"/>
    <s v="United States"/>
    <s v="New York City"/>
    <s v="New York"/>
    <n v="10035"/>
    <x v="3"/>
    <s v="TEC-AC-10002253"/>
    <x v="2"/>
    <s v="Accessories"/>
    <s v="Imation Bio 8GB USB Flash Drive Imation Corp"/>
    <n v="166.24"/>
    <n v="1"/>
    <n v="0"/>
    <n v="24.936"/>
    <n v="666.66666666666674"/>
    <n v="166.24"/>
    <n v="333.09"/>
  </r>
  <r>
    <n v="2263"/>
    <s v="CA-2017-122994"/>
    <s v="2/6/2017"/>
    <x v="695"/>
    <s v="2/9/2017"/>
    <s v="First Class"/>
    <s v="MV-17485"/>
    <s v="Mark Van Huff"/>
    <s v="Consumer"/>
    <s v="United States"/>
    <s v="Arlington"/>
    <s v="Virginia"/>
    <n v="22204"/>
    <x v="0"/>
    <s v="FUR-BO-10004015"/>
    <x v="0"/>
    <s v="Bookcases"/>
    <s v="Bush Andora Bookcase, Maple/Graphite Gray Finish"/>
    <n v="359.97"/>
    <n v="3"/>
    <n v="0"/>
    <n v="79.193399999999997"/>
    <n v="454.54545454545456"/>
    <n v="359.97"/>
    <n v="15.26"/>
  </r>
  <r>
    <n v="2264"/>
    <s v="CA-2016-131065"/>
    <s v="11/14/2016"/>
    <x v="696"/>
    <s v="11/16/2016"/>
    <s v="Second Class"/>
    <s v="AA-10375"/>
    <s v="Allen Armold"/>
    <s v="Consumer"/>
    <s v="United States"/>
    <s v="Atlanta"/>
    <s v="Georgia"/>
    <n v="30318"/>
    <x v="0"/>
    <s v="TEC-AC-10004145"/>
    <x v="2"/>
    <s v="Accessories"/>
    <s v="Logitech diNovo Edge Keyboard"/>
    <n v="499.98"/>
    <n v="2"/>
    <n v="0"/>
    <n v="114.9954"/>
    <n v="434.78260869565213"/>
    <n v="499.98"/>
    <n v="418.29599999999999"/>
  </r>
  <r>
    <n v="2267"/>
    <s v="CA-2017-149146"/>
    <s v="10/12/2017"/>
    <x v="386"/>
    <s v="10/12/2017"/>
    <s v="Same Day"/>
    <s v="SM-20320"/>
    <s v="Sean Miller"/>
    <s v="Home Office"/>
    <s v="United States"/>
    <s v="Monroe"/>
    <s v="North Carolina"/>
    <n v="28110"/>
    <x v="0"/>
    <s v="OFF-PA-10003919"/>
    <x v="1"/>
    <s v="Paper"/>
    <s v="Xerox 1989"/>
    <n v="7.968"/>
    <n v="2"/>
    <n v="0.2"/>
    <n v="2.6892"/>
    <n v="296.2962962962963"/>
    <n v="6.3744000000000005"/>
    <n v="917.92349999999999"/>
  </r>
  <r>
    <n v="2268"/>
    <s v="CA-2017-137470"/>
    <s v="9/17/2017"/>
    <x v="697"/>
    <s v="9/17/2017"/>
    <s v="Same Day"/>
    <s v="TP-21415"/>
    <s v="Tom Prescott"/>
    <s v="Consumer"/>
    <s v="United States"/>
    <s v="Seattle"/>
    <s v="Washington"/>
    <n v="98115"/>
    <x v="1"/>
    <s v="OFF-PA-10002001"/>
    <x v="1"/>
    <s v="Paper"/>
    <s v="Xerox 1984"/>
    <n v="12.96"/>
    <n v="2"/>
    <n v="0"/>
    <n v="6.3503999999999996"/>
    <n v="204.08163265306123"/>
    <n v="12.96"/>
    <n v="12.96"/>
  </r>
  <r>
    <n v="2269"/>
    <s v="CA-2017-105480"/>
    <s v="12/20/2017"/>
    <x v="698"/>
    <s v="12/26/2017"/>
    <s v="Standard Class"/>
    <s v="DK-13225"/>
    <s v="Dean Katz"/>
    <s v="Corporate"/>
    <s v="United States"/>
    <s v="Rochester"/>
    <s v="New York"/>
    <n v="14609"/>
    <x v="3"/>
    <s v="OFF-PA-10002787"/>
    <x v="1"/>
    <s v="Paper"/>
    <s v="Xerox 227"/>
    <n v="6.48"/>
    <n v="1"/>
    <n v="0"/>
    <n v="3.1103999999999998"/>
    <n v="208.33333333333334"/>
    <n v="6.48"/>
    <n v="25.92"/>
  </r>
  <r>
    <n v="2271"/>
    <s v="CA-2017-164917"/>
    <s v="12/2/2017"/>
    <x v="574"/>
    <s v="12/7/2017"/>
    <s v="Standard Class"/>
    <s v="MK-17905"/>
    <s v="Michael Kennedy"/>
    <s v="Corporate"/>
    <s v="United States"/>
    <s v="Miami"/>
    <s v="Florida"/>
    <n v="33180"/>
    <x v="0"/>
    <s v="OFF-AR-10004344"/>
    <x v="1"/>
    <s v="Art"/>
    <s v="Bulldog Vacuum Base Pencil Sharpener"/>
    <n v="47.96"/>
    <n v="5"/>
    <n v="0.2"/>
    <n v="4.1965000000000003"/>
    <n v="1142.8571428571427"/>
    <n v="38.368000000000002"/>
    <n v="171.28800000000001"/>
  </r>
  <r>
    <n v="2272"/>
    <s v="CA-2015-102036"/>
    <s v="9/21/2015"/>
    <x v="481"/>
    <s v="9/27/2015"/>
    <s v="Standard Class"/>
    <s v="CS-12130"/>
    <s v="Chad Sievert"/>
    <s v="Consumer"/>
    <s v="United States"/>
    <s v="Seattle"/>
    <s v="Washington"/>
    <n v="98105"/>
    <x v="1"/>
    <s v="OFF-ST-10003123"/>
    <x v="1"/>
    <s v="Storage"/>
    <s v="Fellowes Bases and Tops For Staxonsteel/High-Stak Systems"/>
    <n v="199.74"/>
    <n v="6"/>
    <n v="0"/>
    <n v="47.937600000000003"/>
    <n v="416.66666666666669"/>
    <n v="199.74"/>
    <n v="54.792000000000002"/>
  </r>
  <r>
    <n v="2273"/>
    <s v="CA-2015-142944"/>
    <s v="3/6/2015"/>
    <x v="699"/>
    <s v="3/11/2015"/>
    <s v="Standard Class"/>
    <s v="JL-15850"/>
    <s v="John Lucas"/>
    <s v="Consumer"/>
    <s v="United States"/>
    <s v="San Francisco"/>
    <s v="California"/>
    <n v="94122"/>
    <x v="1"/>
    <s v="FUR-FU-10000308"/>
    <x v="0"/>
    <s v="Furnishings"/>
    <s v="Deflect-o Glass Clear Studded Chair Mats"/>
    <n v="435.26"/>
    <n v="7"/>
    <n v="0"/>
    <n v="95.757199999999997"/>
    <n v="454.54545454545456"/>
    <n v="435.26"/>
    <n v="290.98"/>
  </r>
  <r>
    <n v="2275"/>
    <s v="CA-2014-157882"/>
    <s v="10/3/2014"/>
    <x v="462"/>
    <s v="10/8/2014"/>
    <s v="Second Class"/>
    <s v="AR-10405"/>
    <s v="Allen Rosenblatt"/>
    <s v="Corporate"/>
    <s v="United States"/>
    <s v="Los Angeles"/>
    <s v="California"/>
    <n v="90036"/>
    <x v="1"/>
    <s v="FUR-TA-10001866"/>
    <x v="0"/>
    <s v="Tables"/>
    <s v="Bevis Round Conference Room Tables and Bases"/>
    <n v="143.43199999999999"/>
    <n v="1"/>
    <n v="0.2"/>
    <n v="3.5857999999999999"/>
    <n v="4000"/>
    <n v="114.7456"/>
    <n v="21.4"/>
  </r>
  <r>
    <n v="2277"/>
    <s v="CA-2014-104283"/>
    <s v="6/27/2014"/>
    <x v="700"/>
    <s v="7/1/2014"/>
    <s v="Standard Class"/>
    <s v="LM-17065"/>
    <s v="Liz MacKendrick"/>
    <s v="Consumer"/>
    <s v="United States"/>
    <s v="Southaven"/>
    <s v="Mississippi"/>
    <n v="38671"/>
    <x v="0"/>
    <s v="OFF-ST-10004337"/>
    <x v="1"/>
    <s v="Storage"/>
    <s v="SAFCO Commercial Wire Shelving, 72h"/>
    <n v="306.2"/>
    <n v="5"/>
    <n v="0"/>
    <n v="0"/>
    <e v="#DIV/0!"/>
    <n v="306.2"/>
    <n v="1347.52"/>
  </r>
  <r>
    <n v="2280"/>
    <s v="CA-2017-142622"/>
    <s v="10/30/2017"/>
    <x v="505"/>
    <s v="11/2/2017"/>
    <s v="First Class"/>
    <s v="JK-15625"/>
    <s v="Jim Karlsson"/>
    <s v="Consumer"/>
    <s v="United States"/>
    <s v="Seattle"/>
    <s v="Washington"/>
    <n v="98115"/>
    <x v="1"/>
    <s v="FUR-CH-10003833"/>
    <x v="0"/>
    <s v="Chairs"/>
    <s v="Novimex Fabric Task Chair"/>
    <n v="97.567999999999998"/>
    <n v="2"/>
    <n v="0.2"/>
    <n v="-6.0979999999999999"/>
    <n v="-1600"/>
    <n v="78.054400000000001"/>
    <n v="9.4320000000000004"/>
  </r>
  <r>
    <n v="2283"/>
    <s v="CA-2016-132143"/>
    <s v="9/3/2016"/>
    <x v="323"/>
    <s v="9/5/2016"/>
    <s v="First Class"/>
    <s v="FM-14215"/>
    <s v="Filia McAdams"/>
    <s v="Corporate"/>
    <s v="United States"/>
    <s v="Middletown"/>
    <s v="Connecticut"/>
    <n v="6457"/>
    <x v="3"/>
    <s v="OFF-PA-10002713"/>
    <x v="1"/>
    <s v="Paper"/>
    <s v="Adams Phone Message Book, 200 Message Capacity, 8 1/16 x 11"/>
    <n v="48.16"/>
    <n v="7"/>
    <n v="0"/>
    <n v="22.153600000000001"/>
    <n v="217.39130434782606"/>
    <n v="48.16"/>
    <n v="269.98"/>
  </r>
  <r>
    <n v="2284"/>
    <s v="CA-2015-153108"/>
    <s v="3/5/2015"/>
    <x v="616"/>
    <s v="3/9/2015"/>
    <s v="Standard Class"/>
    <s v="SF-20200"/>
    <s v="Sarah Foster"/>
    <s v="Consumer"/>
    <s v="United States"/>
    <s v="New Castle"/>
    <s v="Indiana"/>
    <n v="47362"/>
    <x v="2"/>
    <s v="TEC-PH-10001552"/>
    <x v="2"/>
    <s v="Phones"/>
    <s v="I Need's 3d Hello Kitty Hybrid Silicone Case Cover for HTC One X 4g with 3d Hello Kitty Stylus Pen Green/pink"/>
    <n v="23.92"/>
    <n v="2"/>
    <n v="0"/>
    <n v="6.6976000000000004"/>
    <n v="357.14285714285717"/>
    <n v="23.92"/>
    <n v="2.2959999999999998"/>
  </r>
  <r>
    <n v="2286"/>
    <s v="CA-2016-112676"/>
    <s v="5/5/2016"/>
    <x v="465"/>
    <s v="5/8/2016"/>
    <s v="First Class"/>
    <s v="PJ-18835"/>
    <s v="Patrick Jones"/>
    <s v="Corporate"/>
    <s v="United States"/>
    <s v="Murfreesboro"/>
    <s v="Tennessee"/>
    <n v="37130"/>
    <x v="0"/>
    <s v="OFF-PA-10003971"/>
    <x v="1"/>
    <s v="Paper"/>
    <s v="Xerox 1965"/>
    <n v="14.352"/>
    <n v="3"/>
    <n v="0.2"/>
    <n v="5.2026000000000003"/>
    <n v="275.86206896551721"/>
    <n v="11.4816"/>
    <n v="122.352"/>
  </r>
  <r>
    <n v="2287"/>
    <s v="CA-2017-165687"/>
    <s v="11/17/2017"/>
    <x v="701"/>
    <s v="11/23/2017"/>
    <s v="Standard Class"/>
    <s v="CS-12355"/>
    <s v="Christine Sundaresam"/>
    <s v="Consumer"/>
    <s v="United States"/>
    <s v="Salem"/>
    <s v="Virginia"/>
    <n v="24153"/>
    <x v="0"/>
    <s v="OFF-AP-10004036"/>
    <x v="1"/>
    <s v="Appliances"/>
    <s v="Bionaire 99.97% HEPA Air Cleaner"/>
    <n v="35.04"/>
    <n v="2"/>
    <n v="0"/>
    <n v="12.263999999999999"/>
    <n v="285.71428571428572"/>
    <n v="35.04"/>
    <n v="15.84"/>
  </r>
  <r>
    <n v="2288"/>
    <s v="US-2017-112928"/>
    <s v="6/1/2017"/>
    <x v="702"/>
    <s v="6/5/2017"/>
    <s v="Second Class"/>
    <s v="BB-10990"/>
    <s v="Barry Blumstein"/>
    <s v="Corporate"/>
    <s v="United States"/>
    <s v="Toledo"/>
    <s v="Ohio"/>
    <n v="43615"/>
    <x v="3"/>
    <s v="OFF-AP-10002287"/>
    <x v="1"/>
    <s v="Appliances"/>
    <s v="Eureka Sanitaire  Multi-Pro Heavy-Duty Upright, Disposable Bags"/>
    <n v="17.48"/>
    <n v="5"/>
    <n v="0.2"/>
    <n v="1.3109999999999999"/>
    <n v="1333.3333333333335"/>
    <n v="13.984000000000002"/>
    <n v="5.9359999999999999"/>
  </r>
  <r>
    <n v="2289"/>
    <s v="CA-2017-143343"/>
    <s v="6/10/2017"/>
    <x v="193"/>
    <s v="6/13/2017"/>
    <s v="First Class"/>
    <s v="BW-11200"/>
    <s v="Ben Wallace"/>
    <s v="Consumer"/>
    <s v="United States"/>
    <s v="Los Angeles"/>
    <s v="California"/>
    <n v="90032"/>
    <x v="1"/>
    <s v="OFF-AR-10002375"/>
    <x v="1"/>
    <s v="Art"/>
    <s v="Newell 351"/>
    <n v="16.399999999999999"/>
    <n v="5"/>
    <n v="0"/>
    <n v="4.7560000000000002"/>
    <n v="344.82758620689651"/>
    <n v="16.399999999999999"/>
    <n v="383.60700000000003"/>
  </r>
  <r>
    <n v="2290"/>
    <s v="CA-2017-115154"/>
    <s v="1/8/2017"/>
    <x v="703"/>
    <s v="1/11/2017"/>
    <s v="First Class"/>
    <s v="RS-19420"/>
    <s v="Ricardo Sperren"/>
    <s v="Corporate"/>
    <s v="United States"/>
    <s v="Seattle"/>
    <s v="Washington"/>
    <n v="98115"/>
    <x v="1"/>
    <s v="FUR-TA-10001950"/>
    <x v="0"/>
    <s v="Tables"/>
    <s v="Balt Solid Wood Round Tables"/>
    <n v="892.98"/>
    <n v="2"/>
    <n v="0"/>
    <n v="80.368200000000002"/>
    <n v="1111.1111111111111"/>
    <n v="892.98"/>
    <n v="351.21600000000001"/>
  </r>
  <r>
    <n v="2291"/>
    <s v="CA-2015-149342"/>
    <s v="4/20/2015"/>
    <x v="704"/>
    <s v="4/25/2015"/>
    <s v="Standard Class"/>
    <s v="TS-21160"/>
    <s v="Theresa Swint"/>
    <s v="Corporate"/>
    <s v="United States"/>
    <s v="Columbus"/>
    <s v="Georgia"/>
    <n v="31907"/>
    <x v="0"/>
    <s v="TEC-PH-10001557"/>
    <x v="2"/>
    <s v="Phones"/>
    <s v="Pyle PMP37LED"/>
    <n v="287.97000000000003"/>
    <n v="3"/>
    <n v="0"/>
    <n v="77.751900000000006"/>
    <n v="370.37037037037038"/>
    <n v="287.97000000000003"/>
    <n v="56.82"/>
  </r>
  <r>
    <n v="2294"/>
    <s v="CA-2015-130995"/>
    <s v="11/1/2015"/>
    <x v="549"/>
    <s v="11/6/2015"/>
    <s v="Standard Class"/>
    <s v="QJ-19255"/>
    <s v="Quincy Jones"/>
    <s v="Corporate"/>
    <s v="United States"/>
    <s v="New York City"/>
    <s v="New York"/>
    <n v="10009"/>
    <x v="3"/>
    <s v="TEC-PH-10000347"/>
    <x v="2"/>
    <s v="Phones"/>
    <s v="Cush Cases Heavy Duty Rugged Cover Case for Samsung Galaxy S5 - Purple"/>
    <n v="4.95"/>
    <n v="1"/>
    <n v="0"/>
    <n v="1.3365"/>
    <n v="370.37037037037038"/>
    <n v="4.95"/>
    <n v="8.5589999999999993"/>
  </r>
  <r>
    <n v="2295"/>
    <s v="CA-2017-127929"/>
    <s v="12/23/2017"/>
    <x v="331"/>
    <s v="12/27/2017"/>
    <s v="Standard Class"/>
    <s v="FM-14215"/>
    <s v="Filia McAdams"/>
    <s v="Corporate"/>
    <s v="United States"/>
    <s v="Middletown"/>
    <s v="Connecticut"/>
    <n v="6457"/>
    <x v="3"/>
    <s v="FUR-FU-10003708"/>
    <x v="0"/>
    <s v="Furnishings"/>
    <s v="Tenex Traditional Chairmats for Medium Pile Carpet, Standard Lip, 36&quot; x 48&quot;"/>
    <n v="181.95"/>
    <n v="3"/>
    <n v="0"/>
    <n v="38.209499999999998"/>
    <n v="476.1904761904762"/>
    <n v="181.95"/>
    <n v="127.869"/>
  </r>
  <r>
    <n v="2296"/>
    <s v="CA-2015-113145"/>
    <s v="11/1/2015"/>
    <x v="549"/>
    <s v="11/5/2015"/>
    <s v="Standard Class"/>
    <s v="VD-21670"/>
    <s v="Valerie Dominguez"/>
    <s v="Consumer"/>
    <s v="United States"/>
    <s v="New York City"/>
    <s v="New York"/>
    <n v="10011"/>
    <x v="3"/>
    <s v="OFF-PA-10002659"/>
    <x v="1"/>
    <s v="Paper"/>
    <s v="Avoid Verbal Orders Carbonless Minifold Book"/>
    <n v="13.52"/>
    <n v="4"/>
    <n v="0"/>
    <n v="6.2191999999999998"/>
    <n v="217.39130434782606"/>
    <n v="13.52"/>
    <n v="419.13600000000002"/>
  </r>
  <r>
    <n v="2301"/>
    <s v="CA-2014-162362"/>
    <s v="11/14/2014"/>
    <x v="687"/>
    <s v="11/18/2014"/>
    <s v="Standard Class"/>
    <s v="JL-15505"/>
    <s v="Jeremy Lonsdale"/>
    <s v="Consumer"/>
    <s v="United States"/>
    <s v="Midland"/>
    <s v="Michigan"/>
    <n v="48640"/>
    <x v="2"/>
    <s v="OFF-BI-10000756"/>
    <x v="1"/>
    <s v="Binders"/>
    <s v="Storex DuraTech Recycled Plastic Frosted Binders"/>
    <n v="12.72"/>
    <n v="3"/>
    <n v="0"/>
    <n v="6.36"/>
    <n v="200"/>
    <n v="12.72"/>
    <n v="45.216000000000001"/>
  </r>
  <r>
    <n v="2303"/>
    <s v="CA-2016-106558"/>
    <s v="1/17/2016"/>
    <x v="327"/>
    <s v="1/21/2016"/>
    <s v="Standard Class"/>
    <s v="DL-13495"/>
    <s v="Dionis Lloyd"/>
    <s v="Corporate"/>
    <s v="United States"/>
    <s v="Columbus"/>
    <s v="Georgia"/>
    <n v="31907"/>
    <x v="0"/>
    <s v="TEC-AC-10001142"/>
    <x v="2"/>
    <s v="Accessories"/>
    <s v="First Data FD10 PIN Pad"/>
    <n v="316"/>
    <n v="4"/>
    <n v="0"/>
    <n v="31.6"/>
    <n v="1000"/>
    <n v="316"/>
    <n v="76.14"/>
  </r>
  <r>
    <n v="2304"/>
    <s v="CA-2017-157931"/>
    <s v="9/17/2017"/>
    <x v="697"/>
    <s v="9/22/2017"/>
    <s v="Second Class"/>
    <s v="MO-17800"/>
    <s v="Meg O'Connel"/>
    <s v="Home Office"/>
    <s v="United States"/>
    <s v="Roswell"/>
    <s v="Georgia"/>
    <n v="30076"/>
    <x v="0"/>
    <s v="FUR-CH-10000785"/>
    <x v="0"/>
    <s v="Chairs"/>
    <s v="Global Ergonomic Managers Chair"/>
    <n v="723.92"/>
    <n v="4"/>
    <n v="0"/>
    <n v="188.2192"/>
    <n v="384.61538461538458"/>
    <n v="723.92"/>
    <n v="479.98399999999998"/>
  </r>
  <r>
    <n v="2306"/>
    <s v="CA-2016-115574"/>
    <s v="12/23/2016"/>
    <x v="443"/>
    <s v="12/24/2016"/>
    <s v="First Class"/>
    <s v="BP-11185"/>
    <s v="Ben Peterman"/>
    <s v="Corporate"/>
    <s v="United States"/>
    <s v="Chicago"/>
    <s v="Illinois"/>
    <n v="60623"/>
    <x v="2"/>
    <s v="FUR-BO-10003441"/>
    <x v="0"/>
    <s v="Bookcases"/>
    <s v="Bush Westfield Collection Bookcases, Fully Assembled"/>
    <n v="141.37200000000001"/>
    <n v="2"/>
    <n v="0.3"/>
    <n v="-14.1372"/>
    <n v="-1000.0000000000002"/>
    <n v="98.960400000000007"/>
    <n v="9.5839999999999996"/>
  </r>
  <r>
    <n v="2307"/>
    <s v="CA-2015-160794"/>
    <s v="8/6/2015"/>
    <x v="705"/>
    <s v="8/8/2015"/>
    <s v="First Class"/>
    <s v="MS-17980"/>
    <s v="Michael Stewart"/>
    <s v="Corporate"/>
    <s v="United States"/>
    <s v="Houston"/>
    <s v="Texas"/>
    <n v="77041"/>
    <x v="2"/>
    <s v="OFF-PA-10004156"/>
    <x v="1"/>
    <s v="Paper"/>
    <s v="Xerox 188"/>
    <n v="27.216000000000001"/>
    <n v="3"/>
    <n v="0.2"/>
    <n v="9.8658000000000001"/>
    <n v="275.86206896551727"/>
    <n v="21.772800000000004"/>
    <n v="65.78"/>
  </r>
  <r>
    <n v="2308"/>
    <s v="CA-2017-116225"/>
    <s v="11/5/2017"/>
    <x v="60"/>
    <s v="11/9/2017"/>
    <s v="Standard Class"/>
    <s v="SV-20935"/>
    <s v="Susan Vittorini"/>
    <s v="Consumer"/>
    <s v="United States"/>
    <s v="New York City"/>
    <s v="New York"/>
    <n v="10009"/>
    <x v="3"/>
    <s v="TEC-AC-10001432"/>
    <x v="2"/>
    <s v="Accessories"/>
    <s v="Enermax Aurora Lite Keyboard"/>
    <n v="390.75"/>
    <n v="5"/>
    <n v="0"/>
    <n v="171.93"/>
    <n v="227.27272727272725"/>
    <n v="390.75"/>
    <n v="25.632000000000001"/>
  </r>
  <r>
    <n v="2309"/>
    <s v="US-2017-120418"/>
    <s v="6/11/2017"/>
    <x v="532"/>
    <s v="6/12/2017"/>
    <s v="First Class"/>
    <s v="BC-11125"/>
    <s v="Becky Castell"/>
    <s v="Home Office"/>
    <s v="United States"/>
    <s v="Peoria"/>
    <s v="Arizona"/>
    <n v="85345"/>
    <x v="1"/>
    <s v="FUR-CH-10001394"/>
    <x v="0"/>
    <s v="Chairs"/>
    <s v="Global Leather Executive Chair"/>
    <n v="280.79199999999997"/>
    <n v="1"/>
    <n v="0.2"/>
    <n v="35.098999999999997"/>
    <n v="800"/>
    <n v="224.6336"/>
    <n v="8.26"/>
  </r>
  <r>
    <n v="2314"/>
    <s v="CA-2017-122035"/>
    <s v="7/20/2017"/>
    <x v="228"/>
    <s v="7/25/2017"/>
    <s v="Standard Class"/>
    <s v="EM-13825"/>
    <s v="Elizabeth Moffitt"/>
    <s v="Corporate"/>
    <s v="United States"/>
    <s v="Sioux Falls"/>
    <s v="South Dakota"/>
    <n v="57103"/>
    <x v="2"/>
    <s v="OFF-LA-10004093"/>
    <x v="1"/>
    <s v="Labels"/>
    <s v="Avery 486"/>
    <n v="14.62"/>
    <n v="2"/>
    <n v="0"/>
    <n v="6.8714000000000004"/>
    <n v="212.7659574468085"/>
    <n v="14.62"/>
    <n v="17.760000000000002"/>
  </r>
  <r>
    <n v="2320"/>
    <s v="CA-2015-117828"/>
    <s v="12/23/2015"/>
    <x v="706"/>
    <s v="12/26/2015"/>
    <s v="First Class"/>
    <s v="BD-11500"/>
    <s v="Bradley Drucker"/>
    <s v="Consumer"/>
    <s v="United States"/>
    <s v="Richmond"/>
    <s v="Virginia"/>
    <n v="23223"/>
    <x v="0"/>
    <s v="OFF-AP-10001563"/>
    <x v="1"/>
    <s v="Appliances"/>
    <s v="Belkin Premiere Surge Master II 8-outlet surge protector"/>
    <n v="194.32"/>
    <n v="4"/>
    <n v="0"/>
    <n v="56.352800000000002"/>
    <n v="344.82758620689651"/>
    <n v="194.32"/>
    <n v="21.81"/>
  </r>
  <r>
    <n v="2321"/>
    <s v="CA-2017-165491"/>
    <s v="3/20/2017"/>
    <x v="177"/>
    <s v="3/24/2017"/>
    <s v="Standard Class"/>
    <s v="HW-14935"/>
    <s v="Helen Wasserman"/>
    <s v="Corporate"/>
    <s v="United States"/>
    <s v="Seattle"/>
    <s v="Washington"/>
    <n v="98115"/>
    <x v="1"/>
    <s v="TEC-AC-10000358"/>
    <x v="2"/>
    <s v="Accessories"/>
    <s v="Imation Secure Drive + Hardware Encrypted USB flash drive - 16 GB"/>
    <n v="265.93"/>
    <n v="7"/>
    <n v="0"/>
    <n v="63.8232"/>
    <n v="416.66666666666669"/>
    <n v="265.93"/>
    <n v="18.271999999999998"/>
  </r>
  <r>
    <n v="2322"/>
    <s v="CA-2015-109470"/>
    <s v="12/31/2015"/>
    <x v="620"/>
    <s v="1/3/2016"/>
    <s v="Second Class"/>
    <s v="KC-16255"/>
    <s v="Karen Carlisle"/>
    <s v="Corporate"/>
    <s v="United States"/>
    <s v="Henderson"/>
    <s v="Kentucky"/>
    <n v="42420"/>
    <x v="0"/>
    <s v="OFF-BI-10004492"/>
    <x v="1"/>
    <s v="Binders"/>
    <s v="Tuf-Vin Binders"/>
    <n v="94.74"/>
    <n v="3"/>
    <n v="0"/>
    <n v="44.527799999999999"/>
    <n v="212.7659574468085"/>
    <n v="94.74"/>
    <n v="47.12"/>
  </r>
  <r>
    <n v="2326"/>
    <s v="CA-2015-105102"/>
    <s v="9/15/2015"/>
    <x v="426"/>
    <s v="9/19/2015"/>
    <s v="Second Class"/>
    <s v="BM-11575"/>
    <s v="Brendan Murry"/>
    <s v="Corporate"/>
    <s v="United States"/>
    <s v="New York City"/>
    <s v="New York"/>
    <n v="10035"/>
    <x v="3"/>
    <s v="OFF-BI-10002082"/>
    <x v="1"/>
    <s v="Binders"/>
    <s v="GBC Twin Loop Wire Binding Elements"/>
    <n v="79.872"/>
    <n v="3"/>
    <n v="0.2"/>
    <n v="29.952000000000002"/>
    <n v="266.66666666666663"/>
    <n v="63.897600000000004"/>
    <n v="47.616"/>
  </r>
  <r>
    <n v="2329"/>
    <s v="CA-2017-138422"/>
    <s v="9/23/2017"/>
    <x v="397"/>
    <s v="9/26/2017"/>
    <s v="First Class"/>
    <s v="KN-16705"/>
    <s v="Kristina Nunn"/>
    <s v="Home Office"/>
    <s v="United States"/>
    <s v="Fort Collins"/>
    <s v="Colorado"/>
    <n v="80525"/>
    <x v="1"/>
    <s v="OFF-EN-10004147"/>
    <x v="1"/>
    <s v="Envelopes"/>
    <s v="Wausau Papers Astrobrights Colored Envelopes"/>
    <n v="14.352"/>
    <n v="3"/>
    <n v="0.2"/>
    <n v="5.2026000000000003"/>
    <n v="275.86206896551721"/>
    <n v="11.4816"/>
    <n v="134.376"/>
  </r>
  <r>
    <n v="2330"/>
    <s v="US-2015-147739"/>
    <s v="12/25/2015"/>
    <x v="707"/>
    <s v="12/29/2015"/>
    <s v="Standard Class"/>
    <s v="JD-16150"/>
    <s v="Justin Deggeller"/>
    <s v="Corporate"/>
    <s v="United States"/>
    <s v="Philadelphia"/>
    <s v="Pennsylvania"/>
    <n v="19140"/>
    <x v="3"/>
    <s v="FUR-FU-10001468"/>
    <x v="0"/>
    <s v="Furnishings"/>
    <s v="Tenex Antistatic Computer Chair Mats"/>
    <n v="547.13599999999997"/>
    <n v="4"/>
    <n v="0.2"/>
    <n v="-68.391999999999996"/>
    <n v="-800"/>
    <n v="437.7088"/>
    <n v="2879.9520000000002"/>
  </r>
  <r>
    <n v="2331"/>
    <s v="CA-2016-155187"/>
    <s v="9/24/2016"/>
    <x v="446"/>
    <s v="9/26/2016"/>
    <s v="Second Class"/>
    <s v="LA-16780"/>
    <s v="Laura Armstrong"/>
    <s v="Corporate"/>
    <s v="United States"/>
    <s v="Los Angeles"/>
    <s v="California"/>
    <n v="90004"/>
    <x v="1"/>
    <s v="OFF-ST-10000642"/>
    <x v="1"/>
    <s v="Storage"/>
    <s v="Tennsco Lockers, Gray"/>
    <n v="41.96"/>
    <n v="2"/>
    <n v="0"/>
    <n v="2.9371999999999998"/>
    <n v="1428.5714285714287"/>
    <n v="41.96"/>
    <n v="8.8320000000000007"/>
  </r>
  <r>
    <n v="2333"/>
    <s v="CA-2017-169285"/>
    <s v="3/21/2017"/>
    <x v="708"/>
    <s v="3/25/2017"/>
    <s v="Standard Class"/>
    <s v="RW-19690"/>
    <s v="Robert Waldorf"/>
    <s v="Consumer"/>
    <s v="United States"/>
    <s v="Lafayette"/>
    <s v="Indiana"/>
    <n v="47905"/>
    <x v="2"/>
    <s v="OFF-PA-10004071"/>
    <x v="1"/>
    <s v="Paper"/>
    <s v="Eaton Premium Continuous-Feed Paper, 25% Cotton, Letter Size, White, 1000 Shts/Box"/>
    <n v="277.39999999999998"/>
    <n v="5"/>
    <n v="0"/>
    <n v="133.15199999999999"/>
    <n v="208.33333333333334"/>
    <n v="277.39999999999998"/>
    <n v="17.14"/>
  </r>
  <r>
    <n v="2335"/>
    <s v="CA-2014-140886"/>
    <s v="9/30/2014"/>
    <x v="587"/>
    <s v="10/4/2014"/>
    <s v="Standard Class"/>
    <s v="KW-16570"/>
    <s v="Kelly Williams"/>
    <s v="Consumer"/>
    <s v="United States"/>
    <s v="Clarksville"/>
    <s v="Tennessee"/>
    <n v="37042"/>
    <x v="0"/>
    <s v="OFF-AP-10000696"/>
    <x v="1"/>
    <s v="Appliances"/>
    <s v="Holmes Odor Grabber"/>
    <n v="69.215999999999994"/>
    <n v="6"/>
    <n v="0.2"/>
    <n v="11.2476"/>
    <n v="615.38461538461536"/>
    <n v="55.372799999999998"/>
    <n v="586.39800000000002"/>
  </r>
  <r>
    <n v="2336"/>
    <s v="CA-2017-152695"/>
    <s v="12/10/2017"/>
    <x v="389"/>
    <s v="12/10/2017"/>
    <s v="Same Day"/>
    <s v="CC-12220"/>
    <s v="Chris Cortes"/>
    <s v="Consumer"/>
    <s v="United States"/>
    <s v="Fairfield"/>
    <s v="Connecticut"/>
    <n v="6824"/>
    <x v="3"/>
    <s v="OFF-EN-10004030"/>
    <x v="1"/>
    <s v="Envelopes"/>
    <s v="Convenience Packs of Business Envelopes"/>
    <n v="10.86"/>
    <n v="3"/>
    <n v="0"/>
    <n v="5.1041999999999996"/>
    <n v="212.7659574468085"/>
    <n v="10.86"/>
    <n v="123.92"/>
  </r>
  <r>
    <n v="2338"/>
    <s v="CA-2014-110639"/>
    <s v="8/23/2014"/>
    <x v="709"/>
    <s v="8/23/2014"/>
    <s v="Same Day"/>
    <s v="RH-19495"/>
    <s v="Rick Hansen"/>
    <s v="Consumer"/>
    <s v="United States"/>
    <s v="New York City"/>
    <s v="New York"/>
    <n v="10009"/>
    <x v="3"/>
    <s v="OFF-PA-10003936"/>
    <x v="1"/>
    <s v="Paper"/>
    <s v="Xerox 1994"/>
    <n v="25.92"/>
    <n v="4"/>
    <n v="0"/>
    <n v="12.441599999999999"/>
    <n v="208.33333333333334"/>
    <n v="25.92"/>
    <n v="3.1680000000000001"/>
  </r>
  <r>
    <n v="2340"/>
    <s v="CA-2014-121727"/>
    <s v="8/19/2014"/>
    <x v="710"/>
    <s v="8/24/2014"/>
    <s v="Standard Class"/>
    <s v="JK-15625"/>
    <s v="Jim Karlsson"/>
    <s v="Consumer"/>
    <s v="United States"/>
    <s v="Columbus"/>
    <s v="Ohio"/>
    <n v="43229"/>
    <x v="3"/>
    <s v="OFF-AR-10004930"/>
    <x v="1"/>
    <s v="Art"/>
    <s v="Turquoise Lead Holder with Pocket Clip"/>
    <n v="10.72"/>
    <n v="2"/>
    <n v="0.2"/>
    <n v="1.742"/>
    <n v="615.38461538461547"/>
    <n v="8.5760000000000005"/>
    <n v="145.76400000000001"/>
  </r>
  <r>
    <n v="2341"/>
    <s v="CA-2016-137736"/>
    <s v="11/10/2016"/>
    <x v="338"/>
    <s v="11/15/2016"/>
    <s v="Standard Class"/>
    <s v="DC-13285"/>
    <s v="Debra Catini"/>
    <s v="Consumer"/>
    <s v="United States"/>
    <s v="Warner Robins"/>
    <s v="Georgia"/>
    <n v="31088"/>
    <x v="0"/>
    <s v="OFF-AR-10004999"/>
    <x v="1"/>
    <s v="Art"/>
    <s v="Newell 315"/>
    <n v="41.86"/>
    <n v="7"/>
    <n v="0"/>
    <n v="10.465"/>
    <n v="400"/>
    <n v="41.86"/>
    <n v="434.64600000000002"/>
  </r>
  <r>
    <n v="2342"/>
    <s v="US-2014-143231"/>
    <s v="12/31/2014"/>
    <x v="520"/>
    <s v="1/3/2015"/>
    <s v="First Class"/>
    <s v="GM-14455"/>
    <s v="Gary Mitchum"/>
    <s v="Home Office"/>
    <s v="United States"/>
    <s v="Franklin"/>
    <s v="Massachusetts"/>
    <n v="2038"/>
    <x v="3"/>
    <s v="FUR-FU-10002501"/>
    <x v="0"/>
    <s v="Furnishings"/>
    <s v="Nu-Dell Executive Frame"/>
    <n v="63.2"/>
    <n v="5"/>
    <n v="0"/>
    <n v="23.384"/>
    <n v="270.27027027027026"/>
    <n v="63.2"/>
    <n v="244.55"/>
  </r>
  <r>
    <n v="2344"/>
    <s v="US-2014-155894"/>
    <s v="7/26/2014"/>
    <x v="711"/>
    <s v="7/30/2014"/>
    <s v="Second Class"/>
    <s v="CL-11890"/>
    <s v="Carl Ludwig"/>
    <s v="Consumer"/>
    <s v="United States"/>
    <s v="Chicago"/>
    <s v="Illinois"/>
    <n v="60623"/>
    <x v="2"/>
    <s v="OFF-ST-10004804"/>
    <x v="1"/>
    <s v="Storage"/>
    <s v="Belkin 19&quot; Vented Equipment Shelf, Black"/>
    <n v="123.55200000000001"/>
    <n v="3"/>
    <n v="0.2"/>
    <n v="-29.343599999999999"/>
    <n v="-421.05263157894746"/>
    <n v="98.841600000000014"/>
    <n v="2.88"/>
  </r>
  <r>
    <n v="2345"/>
    <s v="CA-2016-119025"/>
    <s v="2/22/2016"/>
    <x v="712"/>
    <s v="2/28/2016"/>
    <s v="Standard Class"/>
    <s v="PV-18985"/>
    <s v="Paul Van Hugh"/>
    <s v="Home Office"/>
    <s v="United States"/>
    <s v="Milwaukee"/>
    <s v="Wisconsin"/>
    <n v="53209"/>
    <x v="2"/>
    <s v="OFF-AP-10001205"/>
    <x v="1"/>
    <s v="Appliances"/>
    <s v="Belkin 5 Outlet SurgeMaster Power Centers"/>
    <n v="490.32"/>
    <n v="9"/>
    <n v="0"/>
    <n v="137.28960000000001"/>
    <n v="357.14285714285711"/>
    <n v="490.32"/>
    <n v="59.904000000000003"/>
  </r>
  <r>
    <n v="2346"/>
    <s v="CA-2016-159373"/>
    <s v="3/13/2016"/>
    <x v="69"/>
    <s v="3/18/2016"/>
    <s v="Standard Class"/>
    <s v="LT-17110"/>
    <s v="Liz Thompson"/>
    <s v="Consumer"/>
    <s v="United States"/>
    <s v="San Antonio"/>
    <s v="Texas"/>
    <n v="78207"/>
    <x v="2"/>
    <s v="OFF-PA-10000659"/>
    <x v="1"/>
    <s v="Paper"/>
    <s v="TOPS Carbonless Receipt Book, Four 2-3/4 x 7-1/4 Money Receipts per Page"/>
    <n v="70.08"/>
    <n v="5"/>
    <n v="0.2"/>
    <n v="24.527999999999999"/>
    <n v="285.71428571428572"/>
    <n v="56.064"/>
    <n v="7.5060000000000002"/>
  </r>
  <r>
    <n v="2349"/>
    <s v="CA-2017-109701"/>
    <s v="12/2/2017"/>
    <x v="574"/>
    <s v="12/3/2017"/>
    <s v="Same Day"/>
    <s v="AM-10360"/>
    <s v="Alice McCarthy"/>
    <s v="Corporate"/>
    <s v="United States"/>
    <s v="Los Angeles"/>
    <s v="California"/>
    <n v="90032"/>
    <x v="1"/>
    <s v="OFF-BI-10004187"/>
    <x v="1"/>
    <s v="Binders"/>
    <s v="3-ring staple pack"/>
    <n v="9.0239999999999991"/>
    <n v="6"/>
    <n v="0.2"/>
    <n v="3.1583999999999999"/>
    <n v="285.71428571428567"/>
    <n v="7.2191999999999998"/>
    <n v="11.06"/>
  </r>
  <r>
    <n v="2354"/>
    <s v="CA-2015-111514"/>
    <s v="8/31/2015"/>
    <x v="284"/>
    <s v="9/2/2015"/>
    <s v="First Class"/>
    <s v="SC-20260"/>
    <s v="Scott Cohen"/>
    <s v="Corporate"/>
    <s v="United States"/>
    <s v="San Francisco"/>
    <s v="California"/>
    <n v="94122"/>
    <x v="1"/>
    <s v="FUR-BO-10002545"/>
    <x v="0"/>
    <s v="Bookcases"/>
    <s v="Atlantic Metals Mobile 3-Shelf Bookcases, Custom Colors"/>
    <n v="1552.8309999999999"/>
    <n v="7"/>
    <n v="0.15"/>
    <n v="200.9546"/>
    <n v="772.72727272727263"/>
    <n v="1319.90635"/>
    <n v="15.007999999999999"/>
  </r>
  <r>
    <n v="2358"/>
    <s v="US-2014-148838"/>
    <s v="3/17/2014"/>
    <x v="461"/>
    <s v="3/21/2014"/>
    <s v="Standard Class"/>
    <s v="CP-12340"/>
    <s v="Christine Phan"/>
    <s v="Corporate"/>
    <s v="United States"/>
    <s v="New York City"/>
    <s v="New York"/>
    <n v="10024"/>
    <x v="3"/>
    <s v="FUR-TA-10003473"/>
    <x v="0"/>
    <s v="Tables"/>
    <s v="Bretford Rectangular Conference Table Tops"/>
    <n v="1579.7460000000001"/>
    <n v="7"/>
    <n v="0.4"/>
    <n v="-447.59469999999999"/>
    <n v="-352.94117647058829"/>
    <n v="947.84760000000006"/>
    <n v="29.61"/>
  </r>
  <r>
    <n v="2363"/>
    <s v="CA-2017-136497"/>
    <s v="4/16/2017"/>
    <x v="513"/>
    <s v="4/20/2017"/>
    <s v="Standard Class"/>
    <s v="RF-19840"/>
    <s v="Roy Französisch"/>
    <s v="Consumer"/>
    <s v="United States"/>
    <s v="Columbus"/>
    <s v="Ohio"/>
    <n v="43229"/>
    <x v="3"/>
    <s v="OFF-BI-10001553"/>
    <x v="1"/>
    <s v="Binders"/>
    <s v="SpineVue Locking Slant-D Ring Binders by Cardinal"/>
    <n v="13.71"/>
    <n v="5"/>
    <n v="0.7"/>
    <n v="-10.054"/>
    <n v="-136.36363636363637"/>
    <n v="4.1130000000000004"/>
    <n v="241.92"/>
  </r>
  <r>
    <n v="2364"/>
    <s v="US-2016-108637"/>
    <s v="3/13/2016"/>
    <x v="69"/>
    <s v="3/18/2016"/>
    <s v="Standard Class"/>
    <s v="AB-10060"/>
    <s v="Adam Bellavance"/>
    <s v="Home Office"/>
    <s v="United States"/>
    <s v="Waynesboro"/>
    <s v="Virginia"/>
    <n v="22980"/>
    <x v="0"/>
    <s v="FUR-FU-10004864"/>
    <x v="0"/>
    <s v="Furnishings"/>
    <s v="Howard Miller 14-1/2&quot; Diameter Chrome Round Wall Clock"/>
    <n v="127.88"/>
    <n v="2"/>
    <n v="0"/>
    <n v="40.921599999999998"/>
    <n v="312.5"/>
    <n v="127.88"/>
    <n v="5.7149999999999999"/>
  </r>
  <r>
    <n v="2367"/>
    <s v="CA-2014-102295"/>
    <s v="11/24/2014"/>
    <x v="156"/>
    <s v="11/26/2014"/>
    <s v="Second Class"/>
    <s v="EH-13990"/>
    <s v="Erica Hackney"/>
    <s v="Consumer"/>
    <s v="United States"/>
    <s v="Sacramento"/>
    <s v="California"/>
    <n v="95823"/>
    <x v="1"/>
    <s v="FUR-CH-10001714"/>
    <x v="0"/>
    <s v="Chairs"/>
    <s v="Global Leather &amp; Oak Executive Chair, Burgundy"/>
    <n v="120.712"/>
    <n v="1"/>
    <n v="0.2"/>
    <n v="-18.1068"/>
    <n v="-666.66666666666674"/>
    <n v="96.569600000000008"/>
    <n v="29.52"/>
  </r>
  <r>
    <n v="2368"/>
    <s v="CA-2017-123659"/>
    <s v="2/10/2017"/>
    <x v="516"/>
    <s v="2/13/2017"/>
    <s v="First Class"/>
    <s v="MN-17935"/>
    <s v="Michael Nguyen"/>
    <s v="Consumer"/>
    <s v="United States"/>
    <s v="Clinton"/>
    <s v="Maryland"/>
    <n v="20735"/>
    <x v="3"/>
    <s v="OFF-PA-10002464"/>
    <x v="1"/>
    <s v="Paper"/>
    <s v="HP Office Recycled Paper (20Lb. and 87 Bright)"/>
    <n v="23.12"/>
    <n v="4"/>
    <n v="0"/>
    <n v="11.328799999999999"/>
    <n v="204.08163265306123"/>
    <n v="23.12"/>
    <n v="8.7119999999999997"/>
  </r>
  <r>
    <n v="2369"/>
    <s v="US-2016-129469"/>
    <s v="9/23/2016"/>
    <x v="713"/>
    <s v="9/27/2016"/>
    <s v="Standard Class"/>
    <s v="KL-16555"/>
    <s v="Kelly Lampkin"/>
    <s v="Corporate"/>
    <s v="United States"/>
    <s v="Fairfield"/>
    <s v="Ohio"/>
    <n v="45014"/>
    <x v="3"/>
    <s v="FUR-FU-10002298"/>
    <x v="0"/>
    <s v="Furnishings"/>
    <s v="Rubbermaid ClusterMat Chairmats, Mat Size- 66&quot; x 60&quot;, Lip 20&quot; x 11&quot; -90 Degree Angle"/>
    <n v="532.70399999999995"/>
    <n v="6"/>
    <n v="0.2"/>
    <n v="-26.635200000000001"/>
    <n v="-1999.9999999999995"/>
    <n v="426.16319999999996"/>
    <n v="895.92"/>
  </r>
  <r>
    <n v="2371"/>
    <s v="CA-2017-155152"/>
    <s v="7/7/2017"/>
    <x v="437"/>
    <s v="7/9/2017"/>
    <s v="Second Class"/>
    <s v="MP-17965"/>
    <s v="Michael Paige"/>
    <s v="Corporate"/>
    <s v="United States"/>
    <s v="Warwick"/>
    <s v="Rhode Island"/>
    <n v="2886"/>
    <x v="3"/>
    <s v="TEC-AC-10004353"/>
    <x v="2"/>
    <s v="Accessories"/>
    <s v="Hypercom P1300 Pinpad"/>
    <n v="252"/>
    <n v="4"/>
    <n v="0"/>
    <n v="93.24"/>
    <n v="270.27027027027026"/>
    <n v="252"/>
    <n v="36.287999999999997"/>
  </r>
  <r>
    <n v="2372"/>
    <s v="CA-2016-159940"/>
    <s v="7/7/2016"/>
    <x v="274"/>
    <s v="7/11/2016"/>
    <s v="Second Class"/>
    <s v="BF-11020"/>
    <s v="Barry Französisch"/>
    <s v="Corporate"/>
    <s v="United States"/>
    <s v="Aurora"/>
    <s v="Illinois"/>
    <n v="60505"/>
    <x v="2"/>
    <s v="FUR-FU-10004973"/>
    <x v="0"/>
    <s v="Furnishings"/>
    <s v="Flat Face Poster Frame"/>
    <n v="60.287999999999997"/>
    <n v="8"/>
    <n v="0.6"/>
    <n v="-27.1296"/>
    <n v="-222.22222222222223"/>
    <n v="24.115200000000002"/>
    <n v="201.584"/>
  </r>
  <r>
    <n v="2376"/>
    <s v="CA-2017-119669"/>
    <s v="1/24/2017"/>
    <x v="714"/>
    <s v="1/30/2017"/>
    <s v="Standard Class"/>
    <s v="TP-21130"/>
    <s v="Theone Pippenger"/>
    <s v="Consumer"/>
    <s v="United States"/>
    <s v="Smyrna"/>
    <s v="Georgia"/>
    <n v="30080"/>
    <x v="0"/>
    <s v="OFF-FA-10000053"/>
    <x v="1"/>
    <s v="Fasteners"/>
    <s v="Revere Boxed Rubber Bands by Revere"/>
    <n v="5.67"/>
    <n v="3"/>
    <n v="0"/>
    <n v="0.1134"/>
    <n v="5000"/>
    <n v="5.67"/>
    <n v="8.2200000000000006"/>
  </r>
  <r>
    <n v="2377"/>
    <s v="US-2014-164616"/>
    <s v="8/19/2014"/>
    <x v="710"/>
    <s v="8/21/2014"/>
    <s v="Second Class"/>
    <s v="MS-17770"/>
    <s v="Maxwell Schwartz"/>
    <s v="Consumer"/>
    <s v="United States"/>
    <s v="Columbus"/>
    <s v="Ohio"/>
    <n v="43229"/>
    <x v="3"/>
    <s v="OFF-BI-10001718"/>
    <x v="1"/>
    <s v="Binders"/>
    <s v="GBC DocuBind P50 Personal Binding Machine"/>
    <n v="76.775999999999996"/>
    <n v="4"/>
    <n v="0.7"/>
    <n v="-58.861600000000003"/>
    <n v="-130.43478260869563"/>
    <n v="23.032800000000002"/>
    <n v="947.17"/>
  </r>
  <r>
    <n v="2379"/>
    <s v="CA-2015-148628"/>
    <s v="12/6/2015"/>
    <x v="401"/>
    <s v="12/11/2015"/>
    <s v="Standard Class"/>
    <s v="KM-16375"/>
    <s v="Katherine Murray"/>
    <s v="Home Office"/>
    <s v="United States"/>
    <s v="Thousand Oaks"/>
    <s v="California"/>
    <n v="91360"/>
    <x v="1"/>
    <s v="OFF-PA-10003883"/>
    <x v="1"/>
    <s v="Paper"/>
    <s v="Message Book, Phone, Wirebound Standard Line Memo, 2 3/4&quot; X 5&quot;"/>
    <n v="32.75"/>
    <n v="5"/>
    <n v="0"/>
    <n v="15.065"/>
    <n v="217.39130434782606"/>
    <n v="32.75"/>
    <n v="7.58"/>
  </r>
  <r>
    <n v="2380"/>
    <s v="CA-2016-118052"/>
    <s v="5/6/2016"/>
    <x v="715"/>
    <s v="5/10/2016"/>
    <s v="Standard Class"/>
    <s v="BE-11455"/>
    <s v="Brad Eason"/>
    <s v="Home Office"/>
    <s v="United States"/>
    <s v="Lorain"/>
    <s v="Ohio"/>
    <n v="44052"/>
    <x v="3"/>
    <s v="OFF-FA-10004248"/>
    <x v="1"/>
    <s v="Fasteners"/>
    <s v="Advantus T-Pin Paper Clips"/>
    <n v="7.2160000000000002"/>
    <n v="2"/>
    <n v="0.2"/>
    <n v="1.7138"/>
    <n v="421.05263157894734"/>
    <n v="5.7728000000000002"/>
    <n v="9.8879999999999999"/>
  </r>
  <r>
    <n v="2383"/>
    <s v="US-2017-117534"/>
    <s v="3/25/2017"/>
    <x v="613"/>
    <s v="3/26/2017"/>
    <s v="First Class"/>
    <s v="CV-12295"/>
    <s v="Christina VanderZanden"/>
    <s v="Consumer"/>
    <s v="United States"/>
    <s v="Fresno"/>
    <s v="California"/>
    <n v="93727"/>
    <x v="1"/>
    <s v="OFF-AP-10002403"/>
    <x v="1"/>
    <s v="Appliances"/>
    <s v="Acco Smartsocket Color-Coded Six-Outlet AC Adapter Model Surge Protectors"/>
    <n v="176.04"/>
    <n v="4"/>
    <n v="0"/>
    <n v="45.770400000000002"/>
    <n v="384.61538461538458"/>
    <n v="176.04"/>
    <n v="123.14400000000001"/>
  </r>
  <r>
    <n v="2388"/>
    <s v="CA-2015-145065"/>
    <s v="12/12/2015"/>
    <x v="295"/>
    <s v="12/15/2015"/>
    <s v="First Class"/>
    <s v="DK-13375"/>
    <s v="Dennis Kane"/>
    <s v="Consumer"/>
    <s v="United States"/>
    <s v="San Diego"/>
    <s v="California"/>
    <n v="92105"/>
    <x v="1"/>
    <s v="OFF-FA-10001229"/>
    <x v="1"/>
    <s v="Fasteners"/>
    <s v="Staples"/>
    <n v="7.86"/>
    <n v="2"/>
    <n v="0"/>
    <n v="3.6156000000000001"/>
    <n v="217.39130434782606"/>
    <n v="7.86"/>
    <n v="212.64"/>
  </r>
  <r>
    <n v="2390"/>
    <s v="US-2015-127040"/>
    <s v="12/6/2015"/>
    <x v="401"/>
    <s v="12/10/2015"/>
    <s v="Standard Class"/>
    <s v="SG-20605"/>
    <s v="Speros Goranitis"/>
    <s v="Consumer"/>
    <s v="United States"/>
    <s v="New York City"/>
    <s v="New York"/>
    <n v="10009"/>
    <x v="3"/>
    <s v="OFF-PA-10004255"/>
    <x v="1"/>
    <s v="Paper"/>
    <s v="Xerox 219"/>
    <n v="6.48"/>
    <n v="1"/>
    <n v="0"/>
    <n v="3.1103999999999998"/>
    <n v="208.33333333333334"/>
    <n v="6.48"/>
    <n v="8.26"/>
  </r>
  <r>
    <n v="2394"/>
    <s v="CA-2016-128111"/>
    <s v="3/17/2016"/>
    <x v="716"/>
    <s v="3/23/2016"/>
    <s v="Standard Class"/>
    <s v="CS-12355"/>
    <s v="Christine Sundaresam"/>
    <s v="Consumer"/>
    <s v="United States"/>
    <s v="Malden"/>
    <s v="Massachusetts"/>
    <n v="2148"/>
    <x v="3"/>
    <s v="OFF-AR-10000588"/>
    <x v="1"/>
    <s v="Art"/>
    <s v="Newell 345"/>
    <n v="39.68"/>
    <n v="2"/>
    <n v="0"/>
    <n v="10.316800000000001"/>
    <n v="384.61538461538458"/>
    <n v="39.68"/>
    <n v="9.9600000000000009"/>
  </r>
  <r>
    <n v="2395"/>
    <s v="CA-2015-137897"/>
    <s v="11/14/2015"/>
    <x v="717"/>
    <s v="11/19/2015"/>
    <s v="Standard Class"/>
    <s v="PJ-18835"/>
    <s v="Patrick Jones"/>
    <s v="Corporate"/>
    <s v="United States"/>
    <s v="New York City"/>
    <s v="New York"/>
    <n v="10035"/>
    <x v="3"/>
    <s v="TEC-AC-10002217"/>
    <x v="2"/>
    <s v="Accessories"/>
    <s v="Imation Clip USB flash drive - 8 GB"/>
    <n v="37.6"/>
    <n v="2"/>
    <n v="0"/>
    <n v="2.2559999999999998"/>
    <n v="1666.6666666666667"/>
    <n v="37.6"/>
    <n v="25.35"/>
  </r>
  <r>
    <n v="2398"/>
    <s v="CA-2017-169264"/>
    <s v="8/14/2017"/>
    <x v="718"/>
    <s v="8/16/2017"/>
    <s v="Second Class"/>
    <s v="NP-18700"/>
    <s v="Nora Preis"/>
    <s v="Consumer"/>
    <s v="United States"/>
    <s v="San Francisco"/>
    <s v="California"/>
    <n v="94109"/>
    <x v="1"/>
    <s v="OFF-LA-10001613"/>
    <x v="1"/>
    <s v="Labels"/>
    <s v="Avery File Folder Labels"/>
    <n v="5.76"/>
    <n v="2"/>
    <n v="0"/>
    <n v="2.8224"/>
    <n v="204.08163265306123"/>
    <n v="5.76"/>
    <n v="837.6"/>
  </r>
  <r>
    <n v="2400"/>
    <s v="CA-2017-147361"/>
    <s v="9/9/2017"/>
    <x v="428"/>
    <s v="9/15/2017"/>
    <s v="Standard Class"/>
    <s v="SB-20290"/>
    <s v="Sean Braxton"/>
    <s v="Corporate"/>
    <s v="United States"/>
    <s v="Florence"/>
    <s v="South Carolina"/>
    <n v="29501"/>
    <x v="0"/>
    <s v="OFF-ST-10001809"/>
    <x v="1"/>
    <s v="Storage"/>
    <s v="Fellowes Officeware Wire Shelving"/>
    <n v="628.80999999999995"/>
    <n v="7"/>
    <n v="0"/>
    <n v="12.5762"/>
    <n v="4999.9999999999991"/>
    <n v="628.80999999999995"/>
    <n v="209.56800000000001"/>
  </r>
  <r>
    <n v="2402"/>
    <s v="CA-2017-145877"/>
    <s v="4/1/2017"/>
    <x v="719"/>
    <s v="4/4/2017"/>
    <s v="Second Class"/>
    <s v="AS-10090"/>
    <s v="Adam Shillingsburg"/>
    <s v="Consumer"/>
    <s v="United States"/>
    <s v="Springfield"/>
    <s v="Missouri"/>
    <n v="65807"/>
    <x v="2"/>
    <s v="OFF-ST-10000649"/>
    <x v="1"/>
    <s v="Storage"/>
    <s v="Hanging Personal Folder File"/>
    <n v="94.2"/>
    <n v="6"/>
    <n v="0"/>
    <n v="23.55"/>
    <n v="400"/>
    <n v="94.2"/>
    <n v="3.8820000000000001"/>
  </r>
  <r>
    <n v="2404"/>
    <s v="US-2016-110170"/>
    <s v="9/27/2016"/>
    <x v="720"/>
    <s v="10/3/2016"/>
    <s v="Standard Class"/>
    <s v="HM-14860"/>
    <s v="Harry Marie"/>
    <s v="Corporate"/>
    <s v="United States"/>
    <s v="Huntsville"/>
    <s v="Texas"/>
    <n v="77340"/>
    <x v="2"/>
    <s v="FUR-BO-10000780"/>
    <x v="0"/>
    <s v="Bookcases"/>
    <s v="O'Sullivan Plantations 2-Door Library in Landvery Oak"/>
    <n v="956.66480000000001"/>
    <n v="7"/>
    <n v="0.32"/>
    <n v="-225.0976"/>
    <n v="-425"/>
    <n v="650.53206399999999"/>
    <n v="43.372"/>
  </r>
  <r>
    <n v="2405"/>
    <s v="CA-2017-108574"/>
    <s v="10/7/2017"/>
    <x v="566"/>
    <s v="10/11/2017"/>
    <s v="Standard Class"/>
    <s v="MG-18145"/>
    <s v="Mike Gockenbach"/>
    <s v="Consumer"/>
    <s v="United States"/>
    <s v="Los Angeles"/>
    <s v="California"/>
    <n v="90045"/>
    <x v="1"/>
    <s v="TEC-AC-10002049"/>
    <x v="2"/>
    <s v="Accessories"/>
    <s v="Logitech G19 Programmable Gaming Keyboard"/>
    <n v="1115.9100000000001"/>
    <n v="9"/>
    <n v="0"/>
    <n v="200.8638"/>
    <n v="555.55555555555566"/>
    <n v="1115.9100000000001"/>
    <n v="5.9039999999999999"/>
  </r>
  <r>
    <n v="2408"/>
    <s v="CA-2017-144589"/>
    <s v="1/20/2017"/>
    <x v="176"/>
    <s v="1/25/2017"/>
    <s v="Standard Class"/>
    <s v="TM-21010"/>
    <s v="Tamara Manning"/>
    <s v="Consumer"/>
    <s v="United States"/>
    <s v="San Francisco"/>
    <s v="California"/>
    <n v="94122"/>
    <x v="1"/>
    <s v="OFF-AR-10003631"/>
    <x v="1"/>
    <s v="Art"/>
    <s v="Staples in misc. colors"/>
    <n v="24.2"/>
    <n v="5"/>
    <n v="0"/>
    <n v="7.9859999999999998"/>
    <n v="303.030303030303"/>
    <n v="24.2"/>
    <n v="27.76"/>
  </r>
  <r>
    <n v="2410"/>
    <s v="CA-2017-155985"/>
    <s v="3/23/2017"/>
    <x v="721"/>
    <s v="3/25/2017"/>
    <s v="First Class"/>
    <s v="BE-11335"/>
    <s v="Bill Eplett"/>
    <s v="Home Office"/>
    <s v="United States"/>
    <s v="San Francisco"/>
    <s v="California"/>
    <n v="94122"/>
    <x v="1"/>
    <s v="FUR-FU-10000758"/>
    <x v="0"/>
    <s v="Furnishings"/>
    <s v="DAX Natural Wood-Tone Poster Frame"/>
    <n v="211.84"/>
    <n v="8"/>
    <n v="0"/>
    <n v="76.2624"/>
    <n v="277.77777777777777"/>
    <n v="211.84"/>
    <n v="113.52"/>
  </r>
  <r>
    <n v="2411"/>
    <s v="CA-2014-162684"/>
    <s v="8/1/2014"/>
    <x v="601"/>
    <s v="8/6/2014"/>
    <s v="Standard Class"/>
    <s v="AS-10630"/>
    <s v="Ann Steele"/>
    <s v="Home Office"/>
    <s v="United States"/>
    <s v="Philadelphia"/>
    <s v="Pennsylvania"/>
    <n v="19120"/>
    <x v="3"/>
    <s v="OFF-FA-10000992"/>
    <x v="1"/>
    <s v="Fasteners"/>
    <s v="Acco Clips to Go Binder Clips, 24 Clips in Two Sizes"/>
    <n v="5.68"/>
    <n v="2"/>
    <n v="0.2"/>
    <n v="1.917"/>
    <n v="296.2962962962963"/>
    <n v="4.5439999999999996"/>
    <n v="11.952"/>
  </r>
  <r>
    <n v="2412"/>
    <s v="CA-2015-142041"/>
    <s v="6/7/2015"/>
    <x v="722"/>
    <s v="6/9/2015"/>
    <s v="Second Class"/>
    <s v="EM-13810"/>
    <s v="Eleni McCrary"/>
    <s v="Corporate"/>
    <s v="United States"/>
    <s v="Los Angeles"/>
    <s v="California"/>
    <n v="90036"/>
    <x v="1"/>
    <s v="OFF-BI-10004187"/>
    <x v="1"/>
    <s v="Binders"/>
    <s v="3-ring staple pack"/>
    <n v="7.52"/>
    <n v="5"/>
    <n v="0.2"/>
    <n v="2.6320000000000001"/>
    <n v="285.71428571428567"/>
    <n v="6.016"/>
    <n v="6.4640000000000004"/>
  </r>
  <r>
    <n v="2413"/>
    <s v="CA-2014-151295"/>
    <s v="11/12/2014"/>
    <x v="607"/>
    <s v="11/16/2014"/>
    <s v="Standard Class"/>
    <s v="JA-15970"/>
    <s v="Joseph Airdo"/>
    <s v="Consumer"/>
    <s v="United States"/>
    <s v="Los Angeles"/>
    <s v="California"/>
    <n v="90045"/>
    <x v="1"/>
    <s v="OFF-PA-10001947"/>
    <x v="1"/>
    <s v="Paper"/>
    <s v="Xerox 1974"/>
    <n v="11.96"/>
    <n v="2"/>
    <n v="0"/>
    <n v="5.8604000000000003"/>
    <n v="204.08163265306123"/>
    <n v="11.96"/>
    <n v="8.67"/>
  </r>
  <r>
    <n v="2415"/>
    <s v="CA-2016-156300"/>
    <s v="12/29/2016"/>
    <x v="723"/>
    <s v="1/2/2017"/>
    <s v="Standard Class"/>
    <s v="TB-21595"/>
    <s v="Troy Blackwell"/>
    <s v="Consumer"/>
    <s v="United States"/>
    <s v="Milwaukee"/>
    <s v="Wisconsin"/>
    <n v="53209"/>
    <x v="2"/>
    <s v="FUR-CH-10001714"/>
    <x v="0"/>
    <s v="Chairs"/>
    <s v="Global Leather &amp; Oak Executive Chair, Burgundy"/>
    <n v="754.45"/>
    <n v="5"/>
    <n v="0"/>
    <n v="60.356000000000002"/>
    <n v="1250"/>
    <n v="754.45"/>
    <n v="63.881999999999998"/>
  </r>
  <r>
    <n v="2416"/>
    <s v="CA-2015-146087"/>
    <s v="7/6/2015"/>
    <x v="380"/>
    <s v="7/11/2015"/>
    <s v="Standard Class"/>
    <s v="PP-18955"/>
    <s v="Paul Prost"/>
    <s v="Home Office"/>
    <s v="United States"/>
    <s v="Holyoke"/>
    <s v="Massachusetts"/>
    <n v="1040"/>
    <x v="3"/>
    <s v="FUR-BO-10002824"/>
    <x v="0"/>
    <s v="Bookcases"/>
    <s v="Bush Mission Pointe Library"/>
    <n v="301.95999999999998"/>
    <n v="2"/>
    <n v="0"/>
    <n v="60.392000000000003"/>
    <n v="499.99999999999989"/>
    <n v="301.95999999999998"/>
    <n v="279.89999999999998"/>
  </r>
  <r>
    <n v="2417"/>
    <s v="CA-2017-168655"/>
    <s v="10/12/2017"/>
    <x v="386"/>
    <s v="10/18/2017"/>
    <s v="Standard Class"/>
    <s v="ML-18040"/>
    <s v="Michelle Lonsdale"/>
    <s v="Corporate"/>
    <s v="United States"/>
    <s v="Albuquerque"/>
    <s v="New Mexico"/>
    <n v="87105"/>
    <x v="1"/>
    <s v="TEC-AC-10002842"/>
    <x v="2"/>
    <s v="Accessories"/>
    <s v="WD My Passport Ultra 2TB Portable External Hard Drive"/>
    <n v="595"/>
    <n v="5"/>
    <n v="0"/>
    <n v="95.2"/>
    <n v="625"/>
    <n v="595"/>
    <n v="24.96"/>
  </r>
  <r>
    <n v="2419"/>
    <s v="CA-2016-107202"/>
    <s v="5/21/2016"/>
    <x v="206"/>
    <s v="5/28/2016"/>
    <s v="Standard Class"/>
    <s v="LC-16930"/>
    <s v="Linda Cazamias"/>
    <s v="Corporate"/>
    <s v="United States"/>
    <s v="Sparks"/>
    <s v="Nevada"/>
    <n v="89431"/>
    <x v="1"/>
    <s v="TEC-MA-10000112"/>
    <x v="2"/>
    <s v="Machines"/>
    <s v="Panasonic KX MB2061 Multifunction Printer"/>
    <n v="2396.4"/>
    <n v="10"/>
    <n v="0.2"/>
    <n v="179.73"/>
    <n v="1333.3333333333335"/>
    <n v="1917.1200000000001"/>
    <n v="5.64"/>
  </r>
  <r>
    <n v="2420"/>
    <s v="CA-2017-159597"/>
    <s v="11/9/2017"/>
    <x v="45"/>
    <s v="11/14/2017"/>
    <s v="Standard Class"/>
    <s v="MC-17590"/>
    <s v="Matt Collister"/>
    <s v="Corporate"/>
    <s v="United States"/>
    <s v="Coachella"/>
    <s v="California"/>
    <n v="92236"/>
    <x v="1"/>
    <s v="OFF-ST-10002289"/>
    <x v="1"/>
    <s v="Storage"/>
    <s v="Safco Wire Cube Shelving System, For Use as 4 or 5 14&quot; Cubes, Black"/>
    <n v="63.56"/>
    <n v="2"/>
    <n v="0"/>
    <n v="3.1779999999999999"/>
    <n v="2000"/>
    <n v="63.56"/>
    <n v="39.594000000000001"/>
  </r>
  <r>
    <n v="2422"/>
    <s v="CA-2016-155551"/>
    <s v="4/18/2016"/>
    <x v="724"/>
    <s v="4/23/2016"/>
    <s v="Standard Class"/>
    <s v="CR-12580"/>
    <s v="Clay Rozendal"/>
    <s v="Home Office"/>
    <s v="United States"/>
    <s v="Elmhurst"/>
    <s v="Illinois"/>
    <n v="60126"/>
    <x v="2"/>
    <s v="OFF-ST-10003656"/>
    <x v="1"/>
    <s v="Storage"/>
    <s v="Safco Industrial Wire Shelving"/>
    <n v="230.376"/>
    <n v="3"/>
    <n v="0.2"/>
    <n v="-48.954900000000002"/>
    <n v="-470.58823529411768"/>
    <n v="184.30080000000001"/>
    <n v="62.808"/>
  </r>
  <r>
    <n v="2424"/>
    <s v="US-2017-147669"/>
    <s v="12/25/2017"/>
    <x v="53"/>
    <s v="12/30/2017"/>
    <s v="Standard Class"/>
    <s v="SV-20935"/>
    <s v="Susan Vittorini"/>
    <s v="Consumer"/>
    <s v="United States"/>
    <s v="Fairfield"/>
    <s v="Ohio"/>
    <n v="45014"/>
    <x v="3"/>
    <s v="TEC-AC-10002473"/>
    <x v="2"/>
    <s v="Accessories"/>
    <s v="Maxell 4.7GB DVD-R"/>
    <n v="158.928"/>
    <n v="7"/>
    <n v="0.2"/>
    <n v="41.718600000000002"/>
    <n v="380.95238095238091"/>
    <n v="127.14240000000001"/>
    <n v="380.05799999999999"/>
  </r>
  <r>
    <n v="2428"/>
    <s v="CA-2016-169922"/>
    <s v="6/11/2016"/>
    <x v="725"/>
    <s v="6/17/2016"/>
    <s v="Standard Class"/>
    <s v="MZ-17515"/>
    <s v="Mary Zewe"/>
    <s v="Corporate"/>
    <s v="United States"/>
    <s v="Arlington"/>
    <s v="Texas"/>
    <n v="76017"/>
    <x v="2"/>
    <s v="OFF-BI-10003784"/>
    <x v="1"/>
    <s v="Binders"/>
    <s v="Computer Printout Index Tabs"/>
    <n v="1.3440000000000001"/>
    <n v="4"/>
    <n v="0.8"/>
    <n v="-2.1503999999999999"/>
    <n v="-62.500000000000014"/>
    <n v="0.26879999999999998"/>
    <n v="18.263999999999999"/>
  </r>
  <r>
    <n v="2431"/>
    <s v="CA-2017-100748"/>
    <s v="5/13/2017"/>
    <x v="726"/>
    <s v="5/20/2017"/>
    <s v="Standard Class"/>
    <s v="RB-19795"/>
    <s v="Ross Baird"/>
    <s v="Home Office"/>
    <s v="United States"/>
    <s v="San Francisco"/>
    <s v="California"/>
    <n v="94110"/>
    <x v="1"/>
    <s v="OFF-LA-10000240"/>
    <x v="1"/>
    <s v="Labels"/>
    <s v="Self-Adhesive Address Labels for Typewriters by Universal"/>
    <n v="58.48"/>
    <n v="8"/>
    <n v="0"/>
    <n v="27.485600000000002"/>
    <n v="212.7659574468085"/>
    <n v="58.48"/>
    <n v="463.24799999999999"/>
  </r>
  <r>
    <n v="2432"/>
    <s v="CA-2017-129805"/>
    <s v="12/28/2017"/>
    <x v="116"/>
    <s v="1/2/2018"/>
    <s v="Standard Class"/>
    <s v="HM-14860"/>
    <s v="Harry Marie"/>
    <s v="Corporate"/>
    <s v="United States"/>
    <s v="Seattle"/>
    <s v="Washington"/>
    <n v="98103"/>
    <x v="1"/>
    <s v="FUR-FU-10001935"/>
    <x v="0"/>
    <s v="Furnishings"/>
    <s v="3M Hangers With Command Adhesive"/>
    <n v="7.4"/>
    <n v="2"/>
    <n v="0"/>
    <n v="3.0339999999999998"/>
    <n v="243.90243902439028"/>
    <n v="7.4"/>
    <n v="30.344999999999999"/>
  </r>
  <r>
    <n v="2433"/>
    <s v="CA-2014-148586"/>
    <s v="3/25/2014"/>
    <x v="727"/>
    <s v="4/1/2014"/>
    <s v="Standard Class"/>
    <s v="AZ-10750"/>
    <s v="Annie Zypern"/>
    <s v="Consumer"/>
    <s v="United States"/>
    <s v="New York City"/>
    <s v="New York"/>
    <n v="10009"/>
    <x v="3"/>
    <s v="FUR-CH-10002439"/>
    <x v="0"/>
    <s v="Chairs"/>
    <s v="Iceberg Nesting Folding Chair, 19w x 6d x 43h"/>
    <n v="366.786"/>
    <n v="7"/>
    <n v="0.1"/>
    <n v="65.206400000000002"/>
    <n v="562.5"/>
    <n v="330.10739999999998"/>
    <n v="69.52"/>
  </r>
  <r>
    <n v="2434"/>
    <s v="US-2017-112613"/>
    <s v="5/28/2017"/>
    <x v="39"/>
    <s v="6/1/2017"/>
    <s v="Standard Class"/>
    <s v="JH-15910"/>
    <s v="Jonathan Howell"/>
    <s v="Consumer"/>
    <s v="United States"/>
    <s v="Houston"/>
    <s v="Texas"/>
    <n v="77070"/>
    <x v="2"/>
    <s v="TEC-PH-10001536"/>
    <x v="2"/>
    <s v="Phones"/>
    <s v="Spigen Samsung Galaxy S5 Case Wallet"/>
    <n v="54.368000000000002"/>
    <n v="4"/>
    <n v="0.2"/>
    <n v="4.0776000000000003"/>
    <n v="1333.3333333333333"/>
    <n v="43.494400000000006"/>
    <n v="245.88"/>
  </r>
  <r>
    <n v="2435"/>
    <s v="CA-2015-154746"/>
    <s v="11/14/2015"/>
    <x v="717"/>
    <s v="11/17/2015"/>
    <s v="First Class"/>
    <s v="PJ-18835"/>
    <s v="Patrick Jones"/>
    <s v="Corporate"/>
    <s v="United States"/>
    <s v="Springfield"/>
    <s v="Virginia"/>
    <n v="22153"/>
    <x v="0"/>
    <s v="OFF-EN-10001532"/>
    <x v="1"/>
    <s v="Envelopes"/>
    <s v="Brown Kraft Recycled Envelopes"/>
    <n v="33.96"/>
    <n v="2"/>
    <n v="0"/>
    <n v="16.98"/>
    <n v="200"/>
    <n v="33.96"/>
    <n v="3.798"/>
  </r>
  <r>
    <n v="2437"/>
    <s v="CA-2017-140053"/>
    <s v="7/3/2017"/>
    <x v="445"/>
    <s v="7/10/2017"/>
    <s v="Standard Class"/>
    <s v="CA-12265"/>
    <s v="Christina Anderson"/>
    <s v="Consumer"/>
    <s v="United States"/>
    <s v="Farmington"/>
    <s v="New Mexico"/>
    <n v="87401"/>
    <x v="1"/>
    <s v="FUR-FU-10003708"/>
    <x v="0"/>
    <s v="Furnishings"/>
    <s v="Tenex Traditional Chairmats for Medium Pile Carpet, Standard Lip, 36&quot; x 48&quot;"/>
    <n v="545.85"/>
    <n v="9"/>
    <n v="0"/>
    <n v="114.6285"/>
    <n v="476.1904761904762"/>
    <n v="545.85"/>
    <n v="5.5529999999999999"/>
  </r>
  <r>
    <n v="2438"/>
    <s v="CA-2014-164210"/>
    <s v="11/18/2014"/>
    <x v="728"/>
    <s v="11/20/2014"/>
    <s v="Second Class"/>
    <s v="PW-19240"/>
    <s v="Pierre Wener"/>
    <s v="Consumer"/>
    <s v="United States"/>
    <s v="Louisville"/>
    <s v="Colorado"/>
    <n v="80027"/>
    <x v="1"/>
    <s v="FUR-TA-10000849"/>
    <x v="0"/>
    <s v="Tables"/>
    <s v="Bevis Rectangular Conference Tables"/>
    <n v="145.97999999999999"/>
    <n v="2"/>
    <n v="0.5"/>
    <n v="-99.266400000000004"/>
    <n v="-147.05882352941174"/>
    <n v="72.989999999999995"/>
    <n v="14.96"/>
  </r>
  <r>
    <n v="2440"/>
    <s v="CA-2017-139948"/>
    <s v="7/17/2017"/>
    <x v="729"/>
    <s v="7/22/2017"/>
    <s v="Standard Class"/>
    <s v="SW-20455"/>
    <s v="Shaun Weien"/>
    <s v="Consumer"/>
    <s v="United States"/>
    <s v="Tampa"/>
    <s v="Florida"/>
    <n v="33614"/>
    <x v="0"/>
    <s v="FUR-FU-10002597"/>
    <x v="0"/>
    <s v="Furnishings"/>
    <s v="C-Line Magnetic Cubicle Keepers, Clear Polypropylene"/>
    <n v="7.9039999999999999"/>
    <n v="2"/>
    <n v="0.2"/>
    <n v="2.1736"/>
    <n v="363.63636363636363"/>
    <n v="6.3231999999999999"/>
    <n v="10.512"/>
  </r>
  <r>
    <n v="2441"/>
    <s v="CA-2016-146934"/>
    <s v="5/22/2016"/>
    <x v="730"/>
    <s v="5/27/2016"/>
    <s v="Standard Class"/>
    <s v="AF-10870"/>
    <s v="Art Ferguson"/>
    <s v="Consumer"/>
    <s v="United States"/>
    <s v="Passaic"/>
    <s v="New Jersey"/>
    <n v="7055"/>
    <x v="3"/>
    <s v="TEC-PH-10004614"/>
    <x v="2"/>
    <s v="Phones"/>
    <s v="AT&amp;T 841000 Phone"/>
    <n v="345"/>
    <n v="5"/>
    <n v="0"/>
    <n v="86.25"/>
    <n v="400"/>
    <n v="345"/>
    <n v="5.88"/>
  </r>
  <r>
    <n v="2447"/>
    <s v="CA-2015-100573"/>
    <s v="9/25/2015"/>
    <x v="12"/>
    <s v="10/1/2015"/>
    <s v="Standard Class"/>
    <s v="AM-10705"/>
    <s v="Anne McFarland"/>
    <s v="Consumer"/>
    <s v="United States"/>
    <s v="Los Angeles"/>
    <s v="California"/>
    <n v="90004"/>
    <x v="1"/>
    <s v="OFF-EN-10000461"/>
    <x v="1"/>
    <s v="Envelopes"/>
    <s v="#10- 4 1/8&quot; x 9 1/2&quot; Recycled Envelopes"/>
    <n v="17.48"/>
    <n v="2"/>
    <n v="0"/>
    <n v="8.2156000000000002"/>
    <n v="212.7659574468085"/>
    <n v="17.48"/>
    <n v="70.007999999999996"/>
  </r>
  <r>
    <n v="2448"/>
    <s v="CA-2016-119165"/>
    <s v="10/31/2016"/>
    <x v="731"/>
    <s v="11/6/2016"/>
    <s v="Standard Class"/>
    <s v="BD-11320"/>
    <s v="Bill Donatelli"/>
    <s v="Consumer"/>
    <s v="United States"/>
    <s v="Philadelphia"/>
    <s v="Pennsylvania"/>
    <n v="19143"/>
    <x v="3"/>
    <s v="FUR-CH-10000988"/>
    <x v="0"/>
    <s v="Chairs"/>
    <s v="Hon Olson Stacker Stools"/>
    <n v="492.83499999999998"/>
    <n v="5"/>
    <n v="0.3"/>
    <n v="-14.081"/>
    <n v="-3500"/>
    <n v="344.98449999999997"/>
    <n v="1793.98"/>
  </r>
  <r>
    <n v="2449"/>
    <s v="CA-2015-128027"/>
    <s v="9/14/2015"/>
    <x v="471"/>
    <s v="9/17/2015"/>
    <s v="Second Class"/>
    <s v="CM-12385"/>
    <s v="Christopher Martinez"/>
    <s v="Consumer"/>
    <s v="United States"/>
    <s v="North Charleston"/>
    <s v="South Carolina"/>
    <n v="29406"/>
    <x v="0"/>
    <s v="OFF-ST-10001809"/>
    <x v="1"/>
    <s v="Storage"/>
    <s v="Fellowes Officeware Wire Shelving"/>
    <n v="269.49"/>
    <n v="3"/>
    <n v="0"/>
    <n v="5.3898000000000001"/>
    <n v="5000"/>
    <n v="269.49"/>
    <n v="20.367999999999999"/>
  </r>
  <r>
    <n v="2450"/>
    <s v="CA-2016-140207"/>
    <s v="11/5/2016"/>
    <x v="732"/>
    <s v="11/10/2016"/>
    <s v="Standard Class"/>
    <s v="CS-12400"/>
    <s v="Christopher Schild"/>
    <s v="Home Office"/>
    <s v="United States"/>
    <s v="San Jose"/>
    <s v="California"/>
    <n v="95123"/>
    <x v="1"/>
    <s v="OFF-BI-10003963"/>
    <x v="1"/>
    <s v="Binders"/>
    <s v="Cardinal Holdit Data Disk Pockets"/>
    <n v="29.12"/>
    <n v="5"/>
    <n v="0.2"/>
    <n v="9.8279999999999994"/>
    <n v="296.2962962962963"/>
    <n v="23.296000000000003"/>
    <n v="2404.7040000000002"/>
  </r>
  <r>
    <n v="2451"/>
    <s v="CA-2017-140949"/>
    <s v="3/17/2017"/>
    <x v="294"/>
    <s v="3/22/2017"/>
    <s v="Second Class"/>
    <s v="DB-13405"/>
    <s v="Denny Blanton"/>
    <s v="Consumer"/>
    <s v="United States"/>
    <s v="New York City"/>
    <s v="New York"/>
    <n v="10011"/>
    <x v="3"/>
    <s v="OFF-LA-10000081"/>
    <x v="1"/>
    <s v="Labels"/>
    <s v="Avery 496"/>
    <n v="18.75"/>
    <n v="5"/>
    <n v="0"/>
    <n v="9"/>
    <n v="208.33333333333334"/>
    <n v="18.75"/>
    <n v="1.8240000000000001"/>
  </r>
  <r>
    <n v="2460"/>
    <s v="CA-2017-138548"/>
    <s v="8/15/2017"/>
    <x v="733"/>
    <s v="8/21/2017"/>
    <s v="Standard Class"/>
    <s v="JG-15160"/>
    <s v="James Galang"/>
    <s v="Consumer"/>
    <s v="United States"/>
    <s v="Plainfield"/>
    <s v="New Jersey"/>
    <n v="7060"/>
    <x v="3"/>
    <s v="OFF-AP-10002578"/>
    <x v="1"/>
    <s v="Appliances"/>
    <s v="Fellowes Premier Superior Surge Suppressor, 10-Outlet, With Phone and Remote"/>
    <n v="97.84"/>
    <n v="2"/>
    <n v="0"/>
    <n v="25.438400000000001"/>
    <n v="384.61538461538464"/>
    <n v="97.84"/>
    <n v="61.567999999999998"/>
  </r>
  <r>
    <n v="2461"/>
    <s v="CA-2015-142419"/>
    <s v="7/11/2015"/>
    <x v="655"/>
    <s v="7/13/2015"/>
    <s v="Second Class"/>
    <s v="SC-20380"/>
    <s v="Shahid Collister"/>
    <s v="Consumer"/>
    <s v="United States"/>
    <s v="Seattle"/>
    <s v="Washington"/>
    <n v="98115"/>
    <x v="1"/>
    <s v="OFF-PA-10001763"/>
    <x v="1"/>
    <s v="Paper"/>
    <s v="Xerox 1896"/>
    <n v="29.97"/>
    <n v="3"/>
    <n v="0"/>
    <n v="13.486499999999999"/>
    <n v="222.22222222222223"/>
    <n v="29.97"/>
    <n v="5.32"/>
  </r>
  <r>
    <n v="2463"/>
    <s v="CA-2017-148691"/>
    <s v="12/3/2017"/>
    <x v="734"/>
    <s v="12/9/2017"/>
    <s v="Standard Class"/>
    <s v="CS-12460"/>
    <s v="Chuck Sachs"/>
    <s v="Consumer"/>
    <s v="United States"/>
    <s v="New York City"/>
    <s v="New York"/>
    <n v="10009"/>
    <x v="3"/>
    <s v="OFF-BI-10001524"/>
    <x v="1"/>
    <s v="Binders"/>
    <s v="GBC Premium Transparent Covers with Diagonal Lined Pattern"/>
    <n v="83.92"/>
    <n v="5"/>
    <n v="0.2"/>
    <n v="29.372"/>
    <n v="285.71428571428572"/>
    <n v="67.13600000000001"/>
    <n v="114.2"/>
  </r>
  <r>
    <n v="2467"/>
    <s v="CA-2017-128755"/>
    <s v="5/4/2017"/>
    <x v="464"/>
    <s v="5/8/2017"/>
    <s v="Standard Class"/>
    <s v="MK-18160"/>
    <s v="Mike Kennedy"/>
    <s v="Consumer"/>
    <s v="United States"/>
    <s v="Newport News"/>
    <s v="Virginia"/>
    <n v="23602"/>
    <x v="0"/>
    <s v="OFF-PA-10000726"/>
    <x v="1"/>
    <s v="Paper"/>
    <s v="Black Print Carbonless Snap-Off Rapid Letter, 8 1/2&quot; x 7&quot;"/>
    <n v="9.11"/>
    <n v="1"/>
    <n v="0"/>
    <n v="4.0994999999999999"/>
    <n v="222.22222222222223"/>
    <n v="9.11"/>
    <n v="8.82"/>
  </r>
  <r>
    <n v="2471"/>
    <s v="US-2016-135923"/>
    <s v="1/22/2016"/>
    <x v="115"/>
    <s v="1/28/2016"/>
    <s v="Standard Class"/>
    <s v="CM-11935"/>
    <s v="Carlos Meador"/>
    <s v="Consumer"/>
    <s v="United States"/>
    <s v="Fayetteville"/>
    <s v="North Carolina"/>
    <n v="28314"/>
    <x v="0"/>
    <s v="FUR-FU-10002107"/>
    <x v="0"/>
    <s v="Furnishings"/>
    <s v="Eldon Pizzaz Desk Accessories"/>
    <n v="14.272"/>
    <n v="8"/>
    <n v="0.2"/>
    <n v="4.2816000000000001"/>
    <n v="333.33333333333337"/>
    <n v="11.4176"/>
    <n v="26.352"/>
  </r>
  <r>
    <n v="2474"/>
    <s v="CA-2016-114972"/>
    <s v="11/3/2016"/>
    <x v="54"/>
    <s v="11/6/2016"/>
    <s v="First Class"/>
    <s v="PF-19225"/>
    <s v="Phillip Flathmann"/>
    <s v="Consumer"/>
    <s v="United States"/>
    <s v="Los Angeles"/>
    <s v="California"/>
    <n v="90032"/>
    <x v="1"/>
    <s v="FUR-CH-10001190"/>
    <x v="0"/>
    <s v="Chairs"/>
    <s v="Global Deluxe High-Back Office Chair in Storm"/>
    <n v="217.584"/>
    <n v="2"/>
    <n v="0.2"/>
    <n v="-29.9178"/>
    <n v="-727.27272727272725"/>
    <n v="174.06720000000001"/>
    <n v="25.92"/>
  </r>
  <r>
    <n v="2478"/>
    <s v="CA-2017-102750"/>
    <s v="9/4/2017"/>
    <x v="507"/>
    <s v="9/8/2017"/>
    <s v="Second Class"/>
    <s v="GM-14695"/>
    <s v="Greg Maxwell"/>
    <s v="Corporate"/>
    <s v="United States"/>
    <s v="Los Angeles"/>
    <s v="California"/>
    <n v="90036"/>
    <x v="1"/>
    <s v="FUR-TA-10000198"/>
    <x v="0"/>
    <s v="Tables"/>
    <s v="Chromcraft Bull-Nose Wood Oval Conference Tables &amp; Bases"/>
    <n v="1322.3520000000001"/>
    <n v="3"/>
    <n v="0.2"/>
    <n v="-99.176400000000001"/>
    <n v="-1333.3333333333335"/>
    <n v="1057.8816000000002"/>
    <n v="22.92"/>
  </r>
  <r>
    <n v="2479"/>
    <s v="CA-2014-145212"/>
    <s v="9/13/2014"/>
    <x v="103"/>
    <s v="9/19/2014"/>
    <s v="Standard Class"/>
    <s v="DC-12850"/>
    <s v="Dan Campbell"/>
    <s v="Consumer"/>
    <s v="United States"/>
    <s v="New York City"/>
    <s v="New York"/>
    <n v="10011"/>
    <x v="3"/>
    <s v="OFF-AR-10002833"/>
    <x v="1"/>
    <s v="Art"/>
    <s v="Newell 322"/>
    <n v="5.46"/>
    <n v="3"/>
    <n v="0"/>
    <n v="1.4742"/>
    <n v="370.37037037037038"/>
    <n v="5.46"/>
    <n v="18.335999999999999"/>
  </r>
  <r>
    <n v="2480"/>
    <s v="CA-2017-141992"/>
    <s v="6/19/2017"/>
    <x v="249"/>
    <s v="6/25/2017"/>
    <s v="Standard Class"/>
    <s v="FO-14305"/>
    <s v="Frank Olsen"/>
    <s v="Consumer"/>
    <s v="United States"/>
    <s v="Dallas"/>
    <s v="Texas"/>
    <n v="75220"/>
    <x v="2"/>
    <s v="OFF-SU-10002557"/>
    <x v="1"/>
    <s v="Supplies"/>
    <s v="Fiskars Spring-Action Scissors"/>
    <n v="11.183999999999999"/>
    <n v="1"/>
    <n v="0.2"/>
    <n v="0.83879999999999999"/>
    <n v="1333.3333333333333"/>
    <n v="8.9472000000000005"/>
    <n v="67.144000000000005"/>
  </r>
  <r>
    <n v="2482"/>
    <s v="CA-2017-147956"/>
    <s v="12/24/2017"/>
    <x v="165"/>
    <s v="12/31/2017"/>
    <s v="Standard Class"/>
    <s v="AH-10210"/>
    <s v="Alan Hwang"/>
    <s v="Consumer"/>
    <s v="United States"/>
    <s v="Seattle"/>
    <s v="Washington"/>
    <n v="98105"/>
    <x v="1"/>
    <s v="OFF-ST-10001097"/>
    <x v="1"/>
    <s v="Storage"/>
    <s v="Office Impressions Heavy Duty Welded Shelving &amp; Multimedia Storage Drawers"/>
    <n v="1003.62"/>
    <n v="6"/>
    <n v="0"/>
    <n v="0"/>
    <e v="#DIV/0!"/>
    <n v="1003.62"/>
    <n v="2.2959999999999998"/>
  </r>
  <r>
    <n v="2483"/>
    <s v="CA-2017-126067"/>
    <s v="8/28/2017"/>
    <x v="735"/>
    <s v="9/3/2017"/>
    <s v="Standard Class"/>
    <s v="KN-16705"/>
    <s v="Kristina Nunn"/>
    <s v="Home Office"/>
    <s v="United States"/>
    <s v="Seattle"/>
    <s v="Washington"/>
    <n v="98105"/>
    <x v="1"/>
    <s v="TEC-PH-10000912"/>
    <x v="2"/>
    <s v="Phones"/>
    <s v="Anker 24W Portable Micro USB Car Charger"/>
    <n v="35.167999999999999"/>
    <n v="4"/>
    <n v="0.2"/>
    <n v="11.429600000000001"/>
    <n v="307.69230769230768"/>
    <n v="28.134399999999999"/>
    <n v="14.88"/>
  </r>
  <r>
    <n v="2487"/>
    <s v="CA-2015-104514"/>
    <s v="1/2/2015"/>
    <x v="98"/>
    <s v="1/4/2015"/>
    <s v="Second Class"/>
    <s v="CB-12535"/>
    <s v="Claudia Bergmann"/>
    <s v="Corporate"/>
    <s v="United States"/>
    <s v="Newark"/>
    <s v="Delaware"/>
    <n v="19711"/>
    <x v="3"/>
    <s v="OFF-ST-10001837"/>
    <x v="1"/>
    <s v="Storage"/>
    <s v="SAFCO Mobile Desk Side File, Wire Frame"/>
    <n v="85.52"/>
    <n v="2"/>
    <n v="0"/>
    <n v="22.235199999999999"/>
    <n v="384.61538461538464"/>
    <n v="85.52"/>
    <n v="19.440000000000001"/>
  </r>
  <r>
    <n v="2490"/>
    <s v="CA-2015-141040"/>
    <s v="10/9/2015"/>
    <x v="330"/>
    <s v="10/13/2015"/>
    <s v="Second Class"/>
    <s v="TB-21250"/>
    <s v="Tim Brockman"/>
    <s v="Consumer"/>
    <s v="United States"/>
    <s v="New York City"/>
    <s v="New York"/>
    <n v="10024"/>
    <x v="3"/>
    <s v="TEC-PH-10001835"/>
    <x v="2"/>
    <s v="Phones"/>
    <s v="Jawbone JAMBOX Wireless Bluetooth Speaker"/>
    <n v="631.96"/>
    <n v="4"/>
    <n v="0"/>
    <n v="303.3408"/>
    <n v="208.33333333333334"/>
    <n v="631.96"/>
    <n v="23.1"/>
  </r>
  <r>
    <n v="2492"/>
    <s v="CA-2014-113579"/>
    <s v="12/13/2014"/>
    <x v="736"/>
    <s v="12/15/2014"/>
    <s v="Second Class"/>
    <s v="KD-16345"/>
    <s v="Katherine Ducich"/>
    <s v="Consumer"/>
    <s v="United States"/>
    <s v="Los Angeles"/>
    <s v="California"/>
    <n v="90049"/>
    <x v="1"/>
    <s v="OFF-PA-10001457"/>
    <x v="1"/>
    <s v="Paper"/>
    <s v="White GlueTop Scratch Pads"/>
    <n v="90.24"/>
    <n v="6"/>
    <n v="0"/>
    <n v="41.510399999999997"/>
    <n v="217.39130434782606"/>
    <n v="90.24"/>
    <n v="16.776"/>
  </r>
  <r>
    <n v="2493"/>
    <s v="CA-2014-144624"/>
    <s v="11/19/2014"/>
    <x v="84"/>
    <s v="11/23/2014"/>
    <s v="Standard Class"/>
    <s v="JM-15865"/>
    <s v="John Murray"/>
    <s v="Consumer"/>
    <s v="United States"/>
    <s v="Jamestown"/>
    <s v="New York"/>
    <n v="14701"/>
    <x v="3"/>
    <s v="TEC-PH-10002885"/>
    <x v="2"/>
    <s v="Phones"/>
    <s v="Apple iPhone 5"/>
    <n v="4548.8100000000004"/>
    <n v="7"/>
    <n v="0"/>
    <n v="1228.1786999999999"/>
    <n v="370.37037037037044"/>
    <n v="4548.8100000000004"/>
    <n v="1325.85"/>
  </r>
  <r>
    <n v="2494"/>
    <s v="CA-2016-146206"/>
    <s v="9/10/2016"/>
    <x v="545"/>
    <s v="9/14/2016"/>
    <s v="Second Class"/>
    <s v="KT-16480"/>
    <s v="Kean Thornton"/>
    <s v="Consumer"/>
    <s v="United States"/>
    <s v="Houston"/>
    <s v="Texas"/>
    <n v="77095"/>
    <x v="2"/>
    <s v="FUR-TA-10004086"/>
    <x v="0"/>
    <s v="Tables"/>
    <s v="KI Adjustable-Height Table"/>
    <n v="300.93"/>
    <n v="5"/>
    <n v="0.3"/>
    <n v="-34.392000000000003"/>
    <n v="-875"/>
    <n v="210.65099999999998"/>
    <n v="375.34"/>
  </r>
  <r>
    <n v="2496"/>
    <s v="CA-2014-136644"/>
    <s v="6/16/2014"/>
    <x v="737"/>
    <s v="6/22/2014"/>
    <s v="Standard Class"/>
    <s v="SC-20575"/>
    <s v="Sonia Cooley"/>
    <s v="Consumer"/>
    <s v="United States"/>
    <s v="Mishawaka"/>
    <s v="Indiana"/>
    <n v="46544"/>
    <x v="2"/>
    <s v="FUR-CH-10000225"/>
    <x v="0"/>
    <s v="Chairs"/>
    <s v="Global Geo Office Task Chair, Gray"/>
    <n v="647.84"/>
    <n v="8"/>
    <n v="0"/>
    <n v="32.392000000000003"/>
    <n v="2000"/>
    <n v="647.84"/>
    <n v="29.24"/>
  </r>
  <r>
    <n v="2497"/>
    <s v="CA-2015-122371"/>
    <s v="9/26/2015"/>
    <x v="120"/>
    <s v="10/1/2015"/>
    <s v="Standard Class"/>
    <s v="BS-11800"/>
    <s v="Bryan Spruell"/>
    <s v="Home Office"/>
    <s v="United States"/>
    <s v="San Diego"/>
    <s v="California"/>
    <n v="92037"/>
    <x v="1"/>
    <s v="OFF-ST-10002370"/>
    <x v="1"/>
    <s v="Storage"/>
    <s v="Sortfiler Multipurpose Personal File Organizer, Black"/>
    <n v="64.17"/>
    <n v="3"/>
    <n v="0"/>
    <n v="18.609300000000001"/>
    <n v="344.82758620689651"/>
    <n v="64.17"/>
    <n v="12.42"/>
  </r>
  <r>
    <n v="2499"/>
    <s v="CA-2016-126935"/>
    <s v="5/19/2016"/>
    <x v="288"/>
    <s v="5/24/2016"/>
    <s v="Standard Class"/>
    <s v="BT-11395"/>
    <s v="Bill Tyler"/>
    <s v="Corporate"/>
    <s v="United States"/>
    <s v="San Francisco"/>
    <s v="California"/>
    <n v="94109"/>
    <x v="1"/>
    <s v="OFF-BI-10004817"/>
    <x v="1"/>
    <s v="Binders"/>
    <s v="GBC Personal VeloBind Strips"/>
    <n v="9.5839999999999996"/>
    <n v="1"/>
    <n v="0.2"/>
    <n v="3.3544"/>
    <n v="285.71428571428572"/>
    <n v="7.6672000000000002"/>
    <n v="69.48"/>
  </r>
  <r>
    <n v="2500"/>
    <s v="US-2017-133781"/>
    <s v="6/22/2017"/>
    <x v="738"/>
    <s v="6/23/2017"/>
    <s v="First Class"/>
    <s v="DC-12850"/>
    <s v="Dan Campbell"/>
    <s v="Consumer"/>
    <s v="United States"/>
    <s v="Miami"/>
    <s v="Florida"/>
    <n v="33178"/>
    <x v="0"/>
    <s v="OFF-EN-10004483"/>
    <x v="1"/>
    <s v="Envelopes"/>
    <s v="#10 White Business Envelopes,4 1/8 x 9 1/2"/>
    <n v="37.607999999999997"/>
    <n v="3"/>
    <n v="0.2"/>
    <n v="12.6927"/>
    <n v="296.2962962962963"/>
    <n v="30.086399999999998"/>
    <n v="18.059999999999999"/>
  </r>
  <r>
    <n v="2501"/>
    <s v="CA-2017-131618"/>
    <s v="6/17/2017"/>
    <x v="46"/>
    <s v="6/20/2017"/>
    <s v="First Class"/>
    <s v="LS-17200"/>
    <s v="Luke Schmidt"/>
    <s v="Corporate"/>
    <s v="United States"/>
    <s v="Skokie"/>
    <s v="Illinois"/>
    <n v="60076"/>
    <x v="2"/>
    <s v="OFF-PA-10001892"/>
    <x v="1"/>
    <s v="Paper"/>
    <s v="Rediform Wirebound &quot;Phone Memo&quot; Message Book, 11 x 5-3/4"/>
    <n v="12.224"/>
    <n v="2"/>
    <n v="0.2"/>
    <n v="4.4311999999999996"/>
    <n v="275.86206896551727"/>
    <n v="9.7792000000000012"/>
    <n v="61.192"/>
  </r>
  <r>
    <n v="2504"/>
    <s v="CA-2016-149482"/>
    <s v="11/14/2016"/>
    <x v="696"/>
    <s v="11/19/2016"/>
    <s v="Standard Class"/>
    <s v="RR-19315"/>
    <s v="Ralph Ritter"/>
    <s v="Consumer"/>
    <s v="United States"/>
    <s v="San Francisco"/>
    <s v="California"/>
    <n v="94110"/>
    <x v="1"/>
    <s v="OFF-LA-10000248"/>
    <x v="1"/>
    <s v="Labels"/>
    <s v="Avery 52"/>
    <n v="7.38"/>
    <n v="2"/>
    <n v="0"/>
    <n v="3.4685999999999999"/>
    <n v="212.7659574468085"/>
    <n v="7.38"/>
    <n v="7.7640000000000002"/>
  </r>
  <r>
    <n v="2505"/>
    <s v="CA-2014-143917"/>
    <s v="7/25/2014"/>
    <x v="739"/>
    <s v="7/27/2014"/>
    <s v="Second Class"/>
    <s v="KL-16645"/>
    <s v="Ken Lonsdale"/>
    <s v="Consumer"/>
    <s v="United States"/>
    <s v="San Francisco"/>
    <s v="California"/>
    <n v="94122"/>
    <x v="1"/>
    <s v="OFF-ST-10001228"/>
    <x v="1"/>
    <s v="Storage"/>
    <s v="Fellowes Personal Hanging Folder Files, Navy"/>
    <n v="53.72"/>
    <n v="4"/>
    <n v="0"/>
    <n v="15.041600000000001"/>
    <n v="357.14285714285711"/>
    <n v="53.72"/>
    <n v="128.85"/>
  </r>
  <r>
    <n v="2508"/>
    <s v="CA-2015-120397"/>
    <s v="7/2/2015"/>
    <x v="740"/>
    <s v="7/2/2015"/>
    <s v="Same Day"/>
    <s v="RB-19435"/>
    <s v="Richard Bierner"/>
    <s v="Consumer"/>
    <s v="United States"/>
    <s v="Houston"/>
    <s v="Texas"/>
    <n v="77070"/>
    <x v="2"/>
    <s v="OFF-AP-10001293"/>
    <x v="1"/>
    <s v="Appliances"/>
    <s v="Belkin 8 Outlet Surge Protector"/>
    <n v="32.783999999999999"/>
    <n v="4"/>
    <n v="0.8"/>
    <n v="-85.238399999999999"/>
    <n v="-38.46153846153846"/>
    <n v="6.5567999999999982"/>
    <n v="12.9"/>
  </r>
  <r>
    <n v="2509"/>
    <s v="CA-2017-163902"/>
    <s v="3/2/2017"/>
    <x v="580"/>
    <s v="3/8/2017"/>
    <s v="Standard Class"/>
    <s v="MY-17380"/>
    <s v="Maribeth Yedwab"/>
    <s v="Corporate"/>
    <s v="United States"/>
    <s v="Los Angeles"/>
    <s v="California"/>
    <n v="90045"/>
    <x v="1"/>
    <s v="TEC-PH-10000675"/>
    <x v="2"/>
    <s v="Phones"/>
    <s v="Panasonic KX TS3282B Corded phone"/>
    <n v="196.77600000000001"/>
    <n v="3"/>
    <n v="0.2"/>
    <n v="14.7582"/>
    <n v="1333.3333333333335"/>
    <n v="157.42080000000001"/>
    <n v="21.36"/>
  </r>
  <r>
    <n v="2511"/>
    <s v="CA-2016-136812"/>
    <s v="11/18/2016"/>
    <x v="741"/>
    <s v="11/23/2016"/>
    <s v="Standard Class"/>
    <s v="AW-10930"/>
    <s v="Arthur Wiediger"/>
    <s v="Home Office"/>
    <s v="United States"/>
    <s v="Oklahoma City"/>
    <s v="Oklahoma"/>
    <n v="73120"/>
    <x v="2"/>
    <s v="OFF-ST-10003470"/>
    <x v="1"/>
    <s v="Storage"/>
    <s v="Tennsco Snap-Together Open Shelving Units, Starter Sets and Add-On Units"/>
    <n v="1117.92"/>
    <n v="4"/>
    <n v="0"/>
    <n v="55.896000000000001"/>
    <n v="2000"/>
    <n v="1117.92"/>
    <n v="5.22"/>
  </r>
  <r>
    <n v="2512"/>
    <s v="CA-2015-102722"/>
    <s v="4/18/2015"/>
    <x v="24"/>
    <s v="4/19/2015"/>
    <s v="First Class"/>
    <s v="KW-16570"/>
    <s v="Kelly Williams"/>
    <s v="Consumer"/>
    <s v="United States"/>
    <s v="Monroe"/>
    <s v="Louisiana"/>
    <n v="71203"/>
    <x v="0"/>
    <s v="TEC-AC-10003116"/>
    <x v="2"/>
    <s v="Accessories"/>
    <s v="Memorex Froggy Flash Drive 8 GB"/>
    <n v="106.5"/>
    <n v="6"/>
    <n v="0"/>
    <n v="41.534999999999997"/>
    <n v="256.41025641025641"/>
    <n v="106.5"/>
    <n v="7.24"/>
  </r>
  <r>
    <n v="2513"/>
    <s v="CA-2017-155089"/>
    <s v="12/2/2017"/>
    <x v="574"/>
    <s v="12/6/2017"/>
    <s v="Standard Class"/>
    <s v="DB-12910"/>
    <s v="Daniel Byrd"/>
    <s v="Home Office"/>
    <s v="United States"/>
    <s v="Tampa"/>
    <s v="Florida"/>
    <n v="33614"/>
    <x v="0"/>
    <s v="OFF-BI-10002429"/>
    <x v="1"/>
    <s v="Binders"/>
    <s v="Premier Elliptical Ring Binder, Black"/>
    <n v="45.66"/>
    <n v="5"/>
    <n v="0.7"/>
    <n v="-33.484000000000002"/>
    <n v="-136.36363636363635"/>
    <n v="13.698"/>
    <n v="15.552"/>
  </r>
  <r>
    <n v="2514"/>
    <s v="CA-2016-124506"/>
    <s v="11/11/2016"/>
    <x v="583"/>
    <s v="11/17/2016"/>
    <s v="Standard Class"/>
    <s v="BB-11545"/>
    <s v="Brenda Bowman"/>
    <s v="Corporate"/>
    <s v="United States"/>
    <s v="Chicago"/>
    <s v="Illinois"/>
    <n v="60623"/>
    <x v="2"/>
    <s v="TEC-AC-10003280"/>
    <x v="2"/>
    <s v="Accessories"/>
    <s v="Belkin F8E887 USB Wired Ergonomic Keyboard"/>
    <n v="95.968000000000004"/>
    <n v="4"/>
    <n v="0.2"/>
    <n v="1.1996"/>
    <n v="8000"/>
    <n v="76.774400000000014"/>
    <n v="1889.99"/>
  </r>
  <r>
    <n v="2516"/>
    <s v="CA-2014-106572"/>
    <s v="9/5/2014"/>
    <x v="742"/>
    <s v="9/10/2014"/>
    <s v="Standard Class"/>
    <s v="NP-18700"/>
    <s v="Nora Preis"/>
    <s v="Consumer"/>
    <s v="United States"/>
    <s v="Bowling Green"/>
    <s v="Ohio"/>
    <n v="43402"/>
    <x v="3"/>
    <s v="OFF-ST-10000585"/>
    <x v="1"/>
    <s v="Storage"/>
    <s v="Economy Rollaway Files"/>
    <n v="264.32"/>
    <n v="2"/>
    <n v="0.2"/>
    <n v="19.824000000000002"/>
    <n v="1333.3333333333333"/>
    <n v="211.45600000000002"/>
    <n v="52.064"/>
  </r>
  <r>
    <n v="2517"/>
    <s v="CA-2014-128888"/>
    <s v="11/15/2014"/>
    <x v="647"/>
    <s v="11/22/2014"/>
    <s v="Standard Class"/>
    <s v="PB-19105"/>
    <s v="Peter Bühler"/>
    <s v="Consumer"/>
    <s v="United States"/>
    <s v="Houston"/>
    <s v="Texas"/>
    <n v="77095"/>
    <x v="2"/>
    <s v="OFF-EN-10003001"/>
    <x v="1"/>
    <s v="Envelopes"/>
    <s v="Ames Color-File Green Diamond Border X-ray Mailers"/>
    <n v="604.65599999999995"/>
    <n v="9"/>
    <n v="0.2"/>
    <n v="204.07140000000001"/>
    <n v="296.29629629629625"/>
    <n v="483.72479999999996"/>
    <n v="109.592"/>
  </r>
  <r>
    <n v="2518"/>
    <s v="CA-2017-123134"/>
    <s v="5/2/2017"/>
    <x v="743"/>
    <s v="5/7/2017"/>
    <s v="Standard Class"/>
    <s v="DW-13585"/>
    <s v="Dorothy Wardle"/>
    <s v="Corporate"/>
    <s v="United States"/>
    <s v="Westfield"/>
    <s v="New Jersey"/>
    <n v="7090"/>
    <x v="3"/>
    <s v="FUR-FU-10003975"/>
    <x v="0"/>
    <s v="Furnishings"/>
    <s v="Eldon Advantage Chair Mats for Low to Medium Pile Carpets"/>
    <n v="129.93"/>
    <n v="3"/>
    <n v="0"/>
    <n v="12.993"/>
    <n v="1000"/>
    <n v="129.93"/>
    <n v="69.5"/>
  </r>
  <r>
    <n v="2519"/>
    <s v="CA-2016-124352"/>
    <s v="10/15/2016"/>
    <x v="680"/>
    <s v="10/21/2016"/>
    <s v="Standard Class"/>
    <s v="CD-12790"/>
    <s v="Cynthia Delaney"/>
    <s v="Home Office"/>
    <s v="United States"/>
    <s v="Oklahoma City"/>
    <s v="Oklahoma"/>
    <n v="73120"/>
    <x v="2"/>
    <s v="OFF-LA-10004559"/>
    <x v="1"/>
    <s v="Labels"/>
    <s v="Avery 49"/>
    <n v="20.16"/>
    <n v="7"/>
    <n v="0"/>
    <n v="9.8783999999999992"/>
    <n v="204.08163265306123"/>
    <n v="20.16"/>
    <n v="47.79"/>
  </r>
  <r>
    <n v="2525"/>
    <s v="CA-2015-124541"/>
    <s v="4/6/2015"/>
    <x v="744"/>
    <s v="4/10/2015"/>
    <s v="Standard Class"/>
    <s v="TT-21220"/>
    <s v="Thomas Thornton"/>
    <s v="Consumer"/>
    <s v="United States"/>
    <s v="Houston"/>
    <s v="Texas"/>
    <n v="77041"/>
    <x v="2"/>
    <s v="OFF-AR-10004078"/>
    <x v="1"/>
    <s v="Art"/>
    <s v="Newell 312"/>
    <n v="42.048000000000002"/>
    <n v="9"/>
    <n v="0.2"/>
    <n v="5.2560000000000002"/>
    <n v="800"/>
    <n v="33.638400000000004"/>
    <n v="2321.9"/>
  </r>
  <r>
    <n v="2530"/>
    <s v="CA-2014-108707"/>
    <s v="10/24/2014"/>
    <x v="745"/>
    <s v="10/29/2014"/>
    <s v="Standard Class"/>
    <s v="DB-12910"/>
    <s v="Daniel Byrd"/>
    <s v="Home Office"/>
    <s v="United States"/>
    <s v="Fort Lauderdale"/>
    <s v="Florida"/>
    <n v="33311"/>
    <x v="0"/>
    <s v="OFF-PA-10000788"/>
    <x v="1"/>
    <s v="Paper"/>
    <s v="Xerox 210"/>
    <n v="10.368"/>
    <n v="2"/>
    <n v="0.2"/>
    <n v="3.6288"/>
    <n v="285.71428571428572"/>
    <n v="8.2944000000000013"/>
    <n v="209.97900000000001"/>
  </r>
  <r>
    <n v="2531"/>
    <s v="CA-2014-111500"/>
    <s v="8/17/2014"/>
    <x v="654"/>
    <s v="8/21/2014"/>
    <s v="Standard Class"/>
    <s v="DJ-13510"/>
    <s v="Don Jones"/>
    <s v="Corporate"/>
    <s v="United States"/>
    <s v="Little Rock"/>
    <s v="Arkansas"/>
    <n v="72209"/>
    <x v="0"/>
    <s v="OFF-PA-10000595"/>
    <x v="1"/>
    <s v="Paper"/>
    <s v="Xerox 1929"/>
    <n v="114.2"/>
    <n v="5"/>
    <n v="0"/>
    <n v="52.531999999999996"/>
    <n v="217.39130434782612"/>
    <n v="114.2"/>
    <n v="35.167999999999999"/>
  </r>
  <r>
    <n v="2535"/>
    <s v="US-2017-117723"/>
    <s v="8/15/2017"/>
    <x v="733"/>
    <s v="8/18/2017"/>
    <s v="Second Class"/>
    <s v="DL-13495"/>
    <s v="Dionis Lloyd"/>
    <s v="Corporate"/>
    <s v="United States"/>
    <s v="Philadelphia"/>
    <s v="Pennsylvania"/>
    <n v="19120"/>
    <x v="3"/>
    <s v="OFF-ST-10004459"/>
    <x v="1"/>
    <s v="Storage"/>
    <s v="Tennsco Single-Tier Lockers"/>
    <n v="1801.6320000000001"/>
    <n v="6"/>
    <n v="0.2"/>
    <n v="-337.80599999999998"/>
    <n v="-533.33333333333337"/>
    <n v="1441.3056000000001"/>
    <n v="347.58"/>
  </r>
  <r>
    <n v="2536"/>
    <s v="CA-2015-143238"/>
    <s v="9/6/2015"/>
    <x v="684"/>
    <s v="9/8/2015"/>
    <s v="First Class"/>
    <s v="LO-17170"/>
    <s v="Lori Olson"/>
    <s v="Corporate"/>
    <s v="United States"/>
    <s v="La Quinta"/>
    <s v="California"/>
    <n v="92253"/>
    <x v="1"/>
    <s v="TEC-AC-10003499"/>
    <x v="2"/>
    <s v="Accessories"/>
    <s v="Memorex Mini Travel Drive 8 GB USB 2.0 Flash Drive"/>
    <n v="46.32"/>
    <n v="4"/>
    <n v="0"/>
    <n v="18.064800000000002"/>
    <n v="256.41025641025641"/>
    <n v="46.32"/>
    <n v="33.479999999999997"/>
  </r>
  <r>
    <n v="2537"/>
    <s v="CA-2015-168746"/>
    <s v="1/27/2015"/>
    <x v="746"/>
    <s v="1/29/2015"/>
    <s v="Second Class"/>
    <s v="SV-20365"/>
    <s v="Seth Vernon"/>
    <s v="Consumer"/>
    <s v="United States"/>
    <s v="Cleveland"/>
    <s v="Ohio"/>
    <n v="44105"/>
    <x v="3"/>
    <s v="FUR-CH-10000513"/>
    <x v="0"/>
    <s v="Chairs"/>
    <s v="High-Back Leather Manager's Chair"/>
    <n v="181.98599999999999"/>
    <n v="2"/>
    <n v="0.3"/>
    <n v="-54.595799999999997"/>
    <n v="-333.33333333333337"/>
    <n v="127.39019999999998"/>
    <n v="8.34"/>
  </r>
  <r>
    <n v="2540"/>
    <s v="CA-2015-113404"/>
    <s v="7/16/2015"/>
    <x v="747"/>
    <s v="7/16/2015"/>
    <s v="Same Day"/>
    <s v="EM-13810"/>
    <s v="Eleni McCrary"/>
    <s v="Corporate"/>
    <s v="United States"/>
    <s v="San Francisco"/>
    <s v="California"/>
    <n v="94122"/>
    <x v="1"/>
    <s v="FUR-CH-10003312"/>
    <x v="0"/>
    <s v="Chairs"/>
    <s v="Hon 2090 Pillow Soft Series Mid Back Swivel/Tilt Chairs"/>
    <n v="1348.704"/>
    <n v="6"/>
    <n v="0.2"/>
    <n v="-219.1644"/>
    <n v="-615.38461538461536"/>
    <n v="1078.9631999999999"/>
    <n v="687.4"/>
  </r>
  <r>
    <n v="2542"/>
    <s v="CA-2016-144792"/>
    <s v="4/30/2016"/>
    <x v="567"/>
    <s v="5/4/2016"/>
    <s v="Standard Class"/>
    <s v="KD-16615"/>
    <s v="Ken Dana"/>
    <s v="Corporate"/>
    <s v="United States"/>
    <s v="Scottsdale"/>
    <s v="Arizona"/>
    <n v="85254"/>
    <x v="1"/>
    <s v="FUR-FU-10002759"/>
    <x v="0"/>
    <s v="Furnishings"/>
    <s v="12-1/2 Diameter Round Wall Clock"/>
    <n v="111.88800000000001"/>
    <n v="7"/>
    <n v="0.2"/>
    <n v="22.377600000000001"/>
    <n v="500"/>
    <n v="89.510400000000004"/>
    <n v="239.96"/>
  </r>
  <r>
    <n v="2543"/>
    <s v="CA-2014-164385"/>
    <s v="9/26/2014"/>
    <x v="467"/>
    <s v="10/1/2014"/>
    <s v="Second Class"/>
    <s v="NB-18580"/>
    <s v="Nicole Brennan"/>
    <s v="Corporate"/>
    <s v="United States"/>
    <s v="Philadelphia"/>
    <s v="Pennsylvania"/>
    <n v="19134"/>
    <x v="3"/>
    <s v="OFF-AP-10002191"/>
    <x v="1"/>
    <s v="Appliances"/>
    <s v="Belkin 8 Outlet SurgeMaster II Gold Surge Protector"/>
    <n v="143.952"/>
    <n v="3"/>
    <n v="0.2"/>
    <n v="14.395200000000001"/>
    <n v="1000"/>
    <n v="115.16160000000001"/>
    <n v="67.709999999999994"/>
  </r>
  <r>
    <n v="2544"/>
    <s v="US-2016-114174"/>
    <s v="9/8/2016"/>
    <x v="162"/>
    <s v="9/14/2016"/>
    <s v="Standard Class"/>
    <s v="AP-10720"/>
    <s v="Anne Pryor"/>
    <s v="Home Office"/>
    <s v="United States"/>
    <s v="Malden"/>
    <s v="Massachusetts"/>
    <n v="2148"/>
    <x v="3"/>
    <s v="FUR-BO-10003450"/>
    <x v="0"/>
    <s v="Bookcases"/>
    <s v="Bush Westfield Collection Bookcases, Dark Cherry Finish"/>
    <n v="173.94"/>
    <n v="3"/>
    <n v="0"/>
    <n v="13.9152"/>
    <n v="1250"/>
    <n v="173.94"/>
    <n v="18.54"/>
  </r>
  <r>
    <n v="2546"/>
    <s v="CA-2017-108070"/>
    <s v="4/16/2017"/>
    <x v="513"/>
    <s v="4/20/2017"/>
    <s v="Standard Class"/>
    <s v="JE-15745"/>
    <s v="Joel Eaton"/>
    <s v="Consumer"/>
    <s v="United States"/>
    <s v="San Jose"/>
    <s v="California"/>
    <n v="95123"/>
    <x v="1"/>
    <s v="OFF-ST-10004804"/>
    <x v="1"/>
    <s v="Storage"/>
    <s v="Belkin 19&quot; Vented Equipment Shelf, Black"/>
    <n v="205.92"/>
    <n v="4"/>
    <n v="0"/>
    <n v="2.0592000000000001"/>
    <n v="9999.9999999999982"/>
    <n v="205.92"/>
    <n v="195.64"/>
  </r>
  <r>
    <n v="2548"/>
    <s v="US-2015-128090"/>
    <s v="8/16/2015"/>
    <x v="748"/>
    <s v="8/22/2015"/>
    <s v="Standard Class"/>
    <s v="JM-15865"/>
    <s v="John Murray"/>
    <s v="Consumer"/>
    <s v="United States"/>
    <s v="Phoenix"/>
    <s v="Arizona"/>
    <n v="85023"/>
    <x v="1"/>
    <s v="OFF-AR-10002255"/>
    <x v="1"/>
    <s v="Art"/>
    <s v="Newell 346"/>
    <n v="2.3039999999999998"/>
    <n v="1"/>
    <n v="0.2"/>
    <n v="0.25919999999999999"/>
    <n v="888.88888888888891"/>
    <n v="1.8431999999999999"/>
    <n v="26.4"/>
  </r>
  <r>
    <n v="2552"/>
    <s v="CA-2017-101042"/>
    <s v="11/19/2017"/>
    <x v="123"/>
    <s v="11/23/2017"/>
    <s v="Standard Class"/>
    <s v="AB-10105"/>
    <s v="Adrian Barton"/>
    <s v="Consumer"/>
    <s v="United States"/>
    <s v="Henderson"/>
    <s v="Kentucky"/>
    <n v="42420"/>
    <x v="0"/>
    <s v="FUR-FU-10004665"/>
    <x v="0"/>
    <s v="Furnishings"/>
    <s v="3M Polarizing Task Lamp with Clamp Arm, Light Gray"/>
    <n v="821.88"/>
    <n v="6"/>
    <n v="0"/>
    <n v="213.68879999999999"/>
    <n v="384.61538461538464"/>
    <n v="821.88"/>
    <n v="699.98"/>
  </r>
  <r>
    <n v="2554"/>
    <s v="CA-2016-155439"/>
    <s v="9/14/2016"/>
    <x v="749"/>
    <s v="9/18/2016"/>
    <s v="Standard Class"/>
    <s v="PN-18775"/>
    <s v="Parhena Norris"/>
    <s v="Home Office"/>
    <s v="United States"/>
    <s v="Columbia"/>
    <s v="South Carolina"/>
    <n v="29203"/>
    <x v="0"/>
    <s v="OFF-PA-10000029"/>
    <x v="1"/>
    <s v="Paper"/>
    <s v="Xerox 224"/>
    <n v="25.92"/>
    <n v="4"/>
    <n v="0"/>
    <n v="12.441599999999999"/>
    <n v="208.33333333333334"/>
    <n v="25.92"/>
    <n v="391.98"/>
  </r>
  <r>
    <n v="2555"/>
    <s v="CA-2016-118626"/>
    <s v="8/15/2016"/>
    <x v="243"/>
    <s v="8/20/2016"/>
    <s v="Standard Class"/>
    <s v="JC-15775"/>
    <s v="John Castell"/>
    <s v="Consumer"/>
    <s v="United States"/>
    <s v="Tallahassee"/>
    <s v="Florida"/>
    <n v="32303"/>
    <x v="0"/>
    <s v="TEC-PH-10000369"/>
    <x v="2"/>
    <s v="Phones"/>
    <s v="HTC One Mini"/>
    <n v="705.54399999999998"/>
    <n v="7"/>
    <n v="0.2"/>
    <n v="70.554400000000001"/>
    <n v="1000"/>
    <n v="564.43520000000001"/>
    <n v="21.4"/>
  </r>
  <r>
    <n v="2556"/>
    <s v="CA-2015-111458"/>
    <s v="9/26/2015"/>
    <x v="120"/>
    <s v="9/30/2015"/>
    <s v="Standard Class"/>
    <s v="PF-19165"/>
    <s v="Philip Fox"/>
    <s v="Consumer"/>
    <s v="United States"/>
    <s v="New York City"/>
    <s v="New York"/>
    <n v="10035"/>
    <x v="3"/>
    <s v="TEC-AC-10001590"/>
    <x v="2"/>
    <s v="Accessories"/>
    <s v="Dell Slim USB Multimedia Keyboard"/>
    <n v="50"/>
    <n v="2"/>
    <n v="0"/>
    <n v="12"/>
    <n v="416.66666666666669"/>
    <n v="50"/>
    <n v="62.8"/>
  </r>
  <r>
    <n v="2557"/>
    <s v="US-2016-126844"/>
    <s v="10/8/2016"/>
    <x v="750"/>
    <s v="10/14/2016"/>
    <s v="Standard Class"/>
    <s v="BW-11110"/>
    <s v="Bart Watters"/>
    <s v="Corporate"/>
    <s v="United States"/>
    <s v="Houston"/>
    <s v="Texas"/>
    <n v="77070"/>
    <x v="2"/>
    <s v="FUR-FU-10004909"/>
    <x v="0"/>
    <s v="Furnishings"/>
    <s v="Contemporary Wood/Metal Frame"/>
    <n v="51.712000000000003"/>
    <n v="8"/>
    <n v="0.6"/>
    <n v="-32.32"/>
    <n v="-160"/>
    <n v="20.684800000000003"/>
    <n v="744.1"/>
  </r>
  <r>
    <n v="2558"/>
    <s v="US-2015-112508"/>
    <s v="3/24/2015"/>
    <x v="539"/>
    <s v="3/30/2015"/>
    <s v="Standard Class"/>
    <s v="BP-11185"/>
    <s v="Ben Peterman"/>
    <s v="Corporate"/>
    <s v="United States"/>
    <s v="Coral Springs"/>
    <s v="Florida"/>
    <n v="33065"/>
    <x v="0"/>
    <s v="OFF-AP-10002287"/>
    <x v="1"/>
    <s v="Appliances"/>
    <s v="Eureka Sanitaire  Multi-Pro Heavy-Duty Upright, Disposable Bags"/>
    <n v="6.992"/>
    <n v="2"/>
    <n v="0.2"/>
    <n v="0.52439999999999998"/>
    <n v="1333.3333333333335"/>
    <n v="5.5936000000000003"/>
    <n v="359.49900000000002"/>
  </r>
  <r>
    <n v="2559"/>
    <s v="CA-2015-147788"/>
    <s v="5/31/2015"/>
    <x v="70"/>
    <s v="6/4/2015"/>
    <s v="Standard Class"/>
    <s v="TM-21010"/>
    <s v="Tamara Manning"/>
    <s v="Consumer"/>
    <s v="United States"/>
    <s v="Orem"/>
    <s v="Utah"/>
    <n v="84057"/>
    <x v="1"/>
    <s v="FUR-BO-10004357"/>
    <x v="0"/>
    <s v="Bookcases"/>
    <s v="O'Sullivan Living Dimensions 3-Shelf Bookcases"/>
    <n v="1406.86"/>
    <n v="7"/>
    <n v="0"/>
    <n v="140.68600000000001"/>
    <n v="999.99999999999977"/>
    <n v="1406.86"/>
    <n v="35.167999999999999"/>
  </r>
  <r>
    <n v="2562"/>
    <s v="CA-2015-144288"/>
    <s v="12/25/2015"/>
    <x v="707"/>
    <s v="12/31/2015"/>
    <s v="Standard Class"/>
    <s v="MB-17305"/>
    <s v="Maria Bertelson"/>
    <s v="Consumer"/>
    <s v="United States"/>
    <s v="Nashville"/>
    <s v="Tennessee"/>
    <n v="37211"/>
    <x v="0"/>
    <s v="OFF-LA-10003190"/>
    <x v="1"/>
    <s v="Labels"/>
    <s v="Avery 474"/>
    <n v="9.2159999999999993"/>
    <n v="4"/>
    <n v="0.2"/>
    <n v="3.3408000000000002"/>
    <n v="275.86206896551721"/>
    <n v="7.3727999999999998"/>
    <n v="5.7919999999999998"/>
  </r>
  <r>
    <n v="2564"/>
    <s v="CA-2015-110632"/>
    <s v="3/17/2015"/>
    <x v="751"/>
    <s v="3/22/2015"/>
    <s v="Second Class"/>
    <s v="HR-14830"/>
    <s v="Harold Ryan"/>
    <s v="Corporate"/>
    <s v="United States"/>
    <s v="New York City"/>
    <s v="New York"/>
    <n v="10009"/>
    <x v="3"/>
    <s v="TEC-AC-10000387"/>
    <x v="2"/>
    <s v="Accessories"/>
    <s v="KeyTronic KT800P2 - Keyboard - Black"/>
    <n v="15.02"/>
    <n v="1"/>
    <n v="0"/>
    <n v="2.7035999999999998"/>
    <n v="555.55555555555566"/>
    <n v="15.02"/>
    <n v="7.968"/>
  </r>
  <r>
    <n v="2566"/>
    <s v="CA-2017-109589"/>
    <s v="12/21/2017"/>
    <x v="202"/>
    <s v="12/24/2017"/>
    <s v="First Class"/>
    <s v="BD-11635"/>
    <s v="Brian Derr"/>
    <s v="Consumer"/>
    <s v="United States"/>
    <s v="Bowling Green"/>
    <s v="Kentucky"/>
    <n v="42104"/>
    <x v="0"/>
    <s v="TEC-AC-10003116"/>
    <x v="2"/>
    <s v="Accessories"/>
    <s v="Memorex Froggy Flash Drive 8 GB"/>
    <n v="71"/>
    <n v="4"/>
    <n v="0"/>
    <n v="27.69"/>
    <n v="256.41025641025641"/>
    <n v="71"/>
    <n v="51.45"/>
  </r>
  <r>
    <n v="2567"/>
    <s v="CA-2017-123967"/>
    <s v="11/1/2017"/>
    <x v="752"/>
    <s v="11/3/2017"/>
    <s v="Second Class"/>
    <s v="SF-20200"/>
    <s v="Sarah Foster"/>
    <s v="Consumer"/>
    <s v="United States"/>
    <s v="Bellingham"/>
    <s v="Washington"/>
    <n v="98226"/>
    <x v="1"/>
    <s v="OFF-BI-10001308"/>
    <x v="1"/>
    <s v="Binders"/>
    <s v="GBC Standard Plastic Binding Systems' Combs"/>
    <n v="25.12"/>
    <n v="5"/>
    <n v="0.2"/>
    <n v="7.85"/>
    <n v="320"/>
    <n v="20.096000000000004"/>
    <n v="19.152000000000001"/>
  </r>
  <r>
    <n v="2569"/>
    <s v="CA-2017-148929"/>
    <s v="9/7/2017"/>
    <x v="210"/>
    <s v="9/11/2017"/>
    <s v="Standard Class"/>
    <s v="SP-20620"/>
    <s v="Stefania Perrino"/>
    <s v="Corporate"/>
    <s v="United States"/>
    <s v="New York City"/>
    <s v="New York"/>
    <n v="10011"/>
    <x v="3"/>
    <s v="OFF-ST-10003282"/>
    <x v="1"/>
    <s v="Storage"/>
    <s v="Advantus 10-Drawer Portable Organizer, Chrome Metal Frame, Smoke Drawers"/>
    <n v="478.08"/>
    <n v="8"/>
    <n v="0"/>
    <n v="133.86240000000001"/>
    <n v="357.14285714285711"/>
    <n v="478.08"/>
    <n v="40.031999999999996"/>
  </r>
  <r>
    <n v="2570"/>
    <s v="CA-2017-134404"/>
    <s v="12/27/2017"/>
    <x v="753"/>
    <s v="12/27/2017"/>
    <s v="Same Day"/>
    <s v="DR-12880"/>
    <s v="Dan Reichenbach"/>
    <s v="Corporate"/>
    <s v="United States"/>
    <s v="Newark"/>
    <s v="Ohio"/>
    <n v="43055"/>
    <x v="3"/>
    <s v="TEC-PH-10000576"/>
    <x v="2"/>
    <s v="Phones"/>
    <s v="AT&amp;T 1080 Corded phone"/>
    <n v="164.38800000000001"/>
    <n v="2"/>
    <n v="0.4"/>
    <n v="-35.617400000000004"/>
    <n v="-461.53846153846149"/>
    <n v="98.632800000000003"/>
    <n v="66.36"/>
  </r>
  <r>
    <n v="2572"/>
    <s v="CA-2017-109778"/>
    <s v="7/16/2017"/>
    <x v="11"/>
    <s v="7/21/2017"/>
    <s v="Standard Class"/>
    <s v="VM-21685"/>
    <s v="Valerie Mitchum"/>
    <s v="Home Office"/>
    <s v="United States"/>
    <s v="Woodstock"/>
    <s v="Illinois"/>
    <n v="60098"/>
    <x v="2"/>
    <s v="OFF-AR-10003759"/>
    <x v="1"/>
    <s v="Art"/>
    <s v="Crayola Anti Dust Chalk, 12/Pack"/>
    <n v="2.9119999999999999"/>
    <n v="2"/>
    <n v="0.2"/>
    <n v="0.91"/>
    <n v="320"/>
    <n v="2.3296000000000001"/>
    <n v="52.512"/>
  </r>
  <r>
    <n v="2573"/>
    <s v="CA-2016-155845"/>
    <s v="8/12/2016"/>
    <x v="399"/>
    <s v="8/15/2016"/>
    <s v="Second Class"/>
    <s v="CM-12235"/>
    <s v="Chris McAfee"/>
    <s v="Consumer"/>
    <s v="United States"/>
    <s v="Carrollton"/>
    <s v="Texas"/>
    <n v="75007"/>
    <x v="2"/>
    <s v="TEC-AC-10004145"/>
    <x v="2"/>
    <s v="Accessories"/>
    <s v="Logitech diNovo Edge Keyboard"/>
    <n v="1399.944"/>
    <n v="7"/>
    <n v="0.2"/>
    <n v="52.497900000000001"/>
    <n v="2666.6666666666665"/>
    <n v="1119.9552000000001"/>
    <n v="15.552"/>
  </r>
  <r>
    <n v="2574"/>
    <s v="CA-2017-145128"/>
    <s v="7/9/2017"/>
    <x v="362"/>
    <s v="7/14/2017"/>
    <s v="Standard Class"/>
    <s v="SM-20320"/>
    <s v="Sean Miller"/>
    <s v="Home Office"/>
    <s v="United States"/>
    <s v="Lafayette"/>
    <s v="Indiana"/>
    <n v="47905"/>
    <x v="2"/>
    <s v="FUR-FU-10000293"/>
    <x v="0"/>
    <s v="Furnishings"/>
    <s v="Eldon Antistatic Chair Mats for Low to Medium Pile Carpets"/>
    <n v="526.45000000000005"/>
    <n v="5"/>
    <n v="0"/>
    <n v="31.587"/>
    <n v="1666.6666666666667"/>
    <n v="526.45000000000005"/>
    <n v="3.3039999999999998"/>
  </r>
  <r>
    <n v="2575"/>
    <s v="CA-2014-129091"/>
    <s v="11/22/2014"/>
    <x v="754"/>
    <s v="11/27/2014"/>
    <s v="Standard Class"/>
    <s v="RA-19885"/>
    <s v="Ruben Ausman"/>
    <s v="Corporate"/>
    <s v="United States"/>
    <s v="Columbus"/>
    <s v="Georgia"/>
    <n v="31907"/>
    <x v="0"/>
    <s v="OFF-EN-10004955"/>
    <x v="1"/>
    <s v="Envelopes"/>
    <s v="Fashion Color Clasp Envelopes"/>
    <n v="16.23"/>
    <n v="3"/>
    <n v="0"/>
    <n v="7.9527000000000001"/>
    <n v="204.08163265306123"/>
    <n v="16.23"/>
    <n v="34.44"/>
  </r>
  <r>
    <n v="2579"/>
    <s v="US-2014-155502"/>
    <s v="1/26/2014"/>
    <x v="755"/>
    <s v="1/31/2014"/>
    <s v="Standard Class"/>
    <s v="SD-20485"/>
    <s v="Shirley Daniels"/>
    <s v="Home Office"/>
    <s v="United States"/>
    <s v="Alexandria"/>
    <s v="Virginia"/>
    <n v="22304"/>
    <x v="0"/>
    <s v="FUR-FU-10004587"/>
    <x v="0"/>
    <s v="Furnishings"/>
    <s v="GE General Use Halogen Bulbs, 100 Watts, 1 Bulb per Pack"/>
    <n v="62.82"/>
    <n v="3"/>
    <n v="0"/>
    <n v="30.7818"/>
    <n v="204.08163265306123"/>
    <n v="62.82"/>
    <n v="464.29199999999997"/>
  </r>
  <r>
    <n v="2586"/>
    <s v="CA-2015-121041"/>
    <s v="11/3/2015"/>
    <x v="502"/>
    <s v="11/10/2015"/>
    <s v="Standard Class"/>
    <s v="CS-12250"/>
    <s v="Chris Selesnick"/>
    <s v="Corporate"/>
    <s v="United States"/>
    <s v="Haltom City"/>
    <s v="Texas"/>
    <n v="76117"/>
    <x v="2"/>
    <s v="OFF-EN-10001137"/>
    <x v="1"/>
    <s v="Envelopes"/>
    <s v="#10 Gummed Flap White Envelopes, 100/Box"/>
    <n v="6.6079999999999997"/>
    <n v="2"/>
    <n v="0.2"/>
    <n v="2.1476000000000002"/>
    <n v="307.69230769230768"/>
    <n v="5.2864000000000004"/>
    <n v="107.976"/>
  </r>
  <r>
    <n v="2587"/>
    <s v="CA-2017-131695"/>
    <s v="6/30/2017"/>
    <x v="160"/>
    <s v="7/6/2017"/>
    <s v="Standard Class"/>
    <s v="RA-19285"/>
    <s v="Ralph Arnett"/>
    <s v="Consumer"/>
    <s v="United States"/>
    <s v="New York City"/>
    <s v="New York"/>
    <n v="10024"/>
    <x v="3"/>
    <s v="OFF-ST-10001476"/>
    <x v="1"/>
    <s v="Storage"/>
    <s v="Steel Personal Filing/Posting Tote"/>
    <n v="248.57"/>
    <n v="7"/>
    <n v="0"/>
    <n v="67.113900000000001"/>
    <n v="370.37037037037038"/>
    <n v="248.57"/>
    <n v="17.05"/>
  </r>
  <r>
    <n v="2589"/>
    <s v="CA-2016-137729"/>
    <s v="5/5/2016"/>
    <x v="465"/>
    <s v="5/9/2016"/>
    <s v="Standard Class"/>
    <s v="BF-11005"/>
    <s v="Barry Franz"/>
    <s v="Home Office"/>
    <s v="United States"/>
    <s v="Los Angeles"/>
    <s v="California"/>
    <n v="90004"/>
    <x v="1"/>
    <s v="OFF-ST-10001505"/>
    <x v="1"/>
    <s v="Storage"/>
    <s v="Perma STOR-ALL Hanging File Box, 13 1/8&quot;W x 12 1/4&quot;D x 10 1/2&quot;H"/>
    <n v="5.98"/>
    <n v="1"/>
    <n v="0"/>
    <n v="1.0165999999999999"/>
    <n v="588.23529411764707"/>
    <n v="5.98"/>
    <n v="30.36"/>
  </r>
  <r>
    <n v="2591"/>
    <s v="US-2016-115455"/>
    <s v="9/8/2016"/>
    <x v="162"/>
    <s v="9/14/2016"/>
    <s v="Standard Class"/>
    <s v="SE-20110"/>
    <s v="Sanjit Engle"/>
    <s v="Consumer"/>
    <s v="United States"/>
    <s v="Wheeling"/>
    <s v="Illinois"/>
    <n v="60090"/>
    <x v="2"/>
    <s v="FUR-FU-10004671"/>
    <x v="0"/>
    <s v="Furnishings"/>
    <s v="Executive Impressions 12&quot; Wall Clock"/>
    <n v="14.135999999999999"/>
    <n v="2"/>
    <n v="0.6"/>
    <n v="-7.7747999999999999"/>
    <n v="-181.81818181818181"/>
    <n v="5.6543999999999999"/>
    <n v="119.9"/>
  </r>
  <r>
    <n v="2593"/>
    <s v="CA-2017-128300"/>
    <s v="11/24/2017"/>
    <x v="221"/>
    <s v="11/26/2017"/>
    <s v="Second Class"/>
    <s v="RS-19765"/>
    <s v="Roland Schwarz"/>
    <s v="Corporate"/>
    <s v="United States"/>
    <s v="Summerville"/>
    <s v="South Carolina"/>
    <n v="29483"/>
    <x v="0"/>
    <s v="TEC-PH-10002807"/>
    <x v="2"/>
    <s v="Phones"/>
    <s v="Motorla HX550 Universal Bluetooth Headset"/>
    <n v="79.099999999999994"/>
    <n v="2"/>
    <n v="0"/>
    <n v="39.549999999999997"/>
    <n v="200"/>
    <n v="79.099999999999994"/>
    <n v="86.26"/>
  </r>
  <r>
    <n v="2595"/>
    <s v="CA-2017-149048"/>
    <s v="5/13/2017"/>
    <x v="726"/>
    <s v="5/17/2017"/>
    <s v="Standard Class"/>
    <s v="BM-11650"/>
    <s v="Brian Moss"/>
    <s v="Corporate"/>
    <s v="United States"/>
    <s v="Columbus"/>
    <s v="Indiana"/>
    <n v="47201"/>
    <x v="2"/>
    <s v="OFF-EN-10003296"/>
    <x v="1"/>
    <s v="Envelopes"/>
    <s v="Tyvek Side-Opening Peel &amp; Seel Expanding Envelopes"/>
    <n v="180.96"/>
    <n v="2"/>
    <n v="0"/>
    <n v="81.432000000000002"/>
    <n v="222.22222222222223"/>
    <n v="180.96"/>
    <n v="1214.8499999999999"/>
  </r>
  <r>
    <n v="2600"/>
    <s v="CA-2017-108553"/>
    <s v="4/23/2017"/>
    <x v="756"/>
    <s v="4/29/2017"/>
    <s v="Standard Class"/>
    <s v="SK-19990"/>
    <s v="Sally Knutson"/>
    <s v="Consumer"/>
    <s v="United States"/>
    <s v="New York City"/>
    <s v="New York"/>
    <n v="10024"/>
    <x v="3"/>
    <s v="OFF-AP-10000026"/>
    <x v="1"/>
    <s v="Appliances"/>
    <s v="Tripp Lite Isotel 6 Outlet Surge Protector with Fax/Modem Protection"/>
    <n v="121.94"/>
    <n v="2"/>
    <n v="0"/>
    <n v="35.3626"/>
    <n v="344.82758620689651"/>
    <n v="121.94"/>
    <n v="39.9"/>
  </r>
  <r>
    <n v="2602"/>
    <s v="CA-2016-165848"/>
    <s v="6/4/2016"/>
    <x v="30"/>
    <s v="6/4/2016"/>
    <s v="Same Day"/>
    <s v="EN-13780"/>
    <s v="Edward Nazzal"/>
    <s v="Consumer"/>
    <s v="United States"/>
    <s v="New York City"/>
    <s v="New York"/>
    <n v="10035"/>
    <x v="3"/>
    <s v="OFF-PA-10000349"/>
    <x v="1"/>
    <s v="Paper"/>
    <s v="Easy-staple paper"/>
    <n v="14.94"/>
    <n v="3"/>
    <n v="0"/>
    <n v="7.0217999999999998"/>
    <n v="212.7659574468085"/>
    <n v="14.94"/>
    <n v="28.4"/>
  </r>
  <r>
    <n v="2606"/>
    <s v="CA-2014-112718"/>
    <s v="12/16/2014"/>
    <x v="757"/>
    <s v="12/21/2014"/>
    <s v="Standard Class"/>
    <s v="KN-16450"/>
    <s v="Kean Nguyen"/>
    <s v="Corporate"/>
    <s v="United States"/>
    <s v="Jacksonville"/>
    <s v="Florida"/>
    <n v="32216"/>
    <x v="0"/>
    <s v="OFF-BI-10000591"/>
    <x v="1"/>
    <s v="Binders"/>
    <s v="Avery Binder Labels"/>
    <n v="1.167"/>
    <n v="1"/>
    <n v="0.7"/>
    <n v="-0.85580000000000001"/>
    <n v="-136.36363636363637"/>
    <n v="0.35010000000000008"/>
    <n v="105.584"/>
  </r>
  <r>
    <n v="2607"/>
    <s v="CA-2016-154053"/>
    <s v="3/4/2016"/>
    <x v="758"/>
    <s v="3/10/2016"/>
    <s v="Standard Class"/>
    <s v="MG-17890"/>
    <s v="Michael Granlund"/>
    <s v="Home Office"/>
    <s v="United States"/>
    <s v="San Diego"/>
    <s v="California"/>
    <n v="92024"/>
    <x v="1"/>
    <s v="OFF-AR-10003727"/>
    <x v="1"/>
    <s v="Art"/>
    <s v="Berol Giant Pencil Sharpener"/>
    <n v="16.989999999999998"/>
    <n v="1"/>
    <n v="0"/>
    <n v="4.9271000000000003"/>
    <n v="344.82758620689651"/>
    <n v="16.989999999999998"/>
    <n v="301.95999999999998"/>
  </r>
  <r>
    <n v="2608"/>
    <s v="CA-2014-127446"/>
    <s v="11/25/2014"/>
    <x v="641"/>
    <s v="11/30/2014"/>
    <s v="Standard Class"/>
    <s v="MC-17590"/>
    <s v="Matt Collister"/>
    <s v="Corporate"/>
    <s v="United States"/>
    <s v="Arlington"/>
    <s v="Texas"/>
    <n v="76017"/>
    <x v="2"/>
    <s v="TEC-AC-10001635"/>
    <x v="2"/>
    <s v="Accessories"/>
    <s v="KeyTronic KT400U2 - Keyboard - Black"/>
    <n v="24.672000000000001"/>
    <n v="3"/>
    <n v="0.2"/>
    <n v="0"/>
    <e v="#DIV/0!"/>
    <n v="19.7376"/>
    <n v="3.9"/>
  </r>
  <r>
    <n v="2614"/>
    <s v="CA-2016-137204"/>
    <s v="4/28/2016"/>
    <x v="236"/>
    <s v="5/5/2016"/>
    <s v="Standard Class"/>
    <s v="BO-11350"/>
    <s v="Bill Overfelt"/>
    <s v="Corporate"/>
    <s v="United States"/>
    <s v="Los Angeles"/>
    <s v="California"/>
    <n v="90045"/>
    <x v="1"/>
    <s v="FUR-CH-10002304"/>
    <x v="0"/>
    <s v="Chairs"/>
    <s v="Global Stack Chair without Arms, Black"/>
    <n v="41.567999999999998"/>
    <n v="2"/>
    <n v="0.2"/>
    <n v="2.5979999999999999"/>
    <n v="1600"/>
    <n v="33.254399999999997"/>
    <n v="3.4079999999999999"/>
  </r>
  <r>
    <n v="2615"/>
    <s v="CA-2014-147298"/>
    <s v="4/26/2014"/>
    <x v="759"/>
    <s v="5/3/2014"/>
    <s v="Standard Class"/>
    <s v="AG-10300"/>
    <s v="Aleksandra Gannaway"/>
    <s v="Corporate"/>
    <s v="United States"/>
    <s v="Los Angeles"/>
    <s v="California"/>
    <n v="90049"/>
    <x v="1"/>
    <s v="FUR-CH-10004886"/>
    <x v="0"/>
    <s v="Chairs"/>
    <s v="Bevis Steel Folding Chairs"/>
    <n v="230.28"/>
    <n v="3"/>
    <n v="0.2"/>
    <n v="23.027999999999999"/>
    <n v="1000"/>
    <n v="184.22400000000002"/>
    <n v="53.247999999999998"/>
  </r>
  <r>
    <n v="2617"/>
    <s v="CA-2017-147942"/>
    <s v="4/1/2017"/>
    <x v="719"/>
    <s v="4/5/2017"/>
    <s v="Standard Class"/>
    <s v="MS-17365"/>
    <s v="Maribeth Schnelling"/>
    <s v="Consumer"/>
    <s v="United States"/>
    <s v="San Francisco"/>
    <s v="California"/>
    <n v="94110"/>
    <x v="1"/>
    <s v="OFF-LA-10003663"/>
    <x v="1"/>
    <s v="Labels"/>
    <s v="Avery 498"/>
    <n v="5.78"/>
    <n v="2"/>
    <n v="0"/>
    <n v="2.7166000000000001"/>
    <n v="212.7659574468085"/>
    <n v="5.78"/>
    <n v="37.68"/>
  </r>
  <r>
    <n v="2619"/>
    <s v="CA-2017-115931"/>
    <s v="12/22/2017"/>
    <x v="66"/>
    <s v="12/26/2017"/>
    <s v="Standard Class"/>
    <s v="JM-15655"/>
    <s v="Jim Mitchum"/>
    <s v="Corporate"/>
    <s v="United States"/>
    <s v="Carlsbad"/>
    <s v="New Mexico"/>
    <n v="88220"/>
    <x v="1"/>
    <s v="OFF-AR-10000369"/>
    <x v="1"/>
    <s v="Art"/>
    <s v="Design Ebony Sketching Pencil"/>
    <n v="4.17"/>
    <n v="3"/>
    <n v="0"/>
    <n v="1.0842000000000001"/>
    <n v="384.61538461538458"/>
    <n v="4.17"/>
    <n v="40.29"/>
  </r>
  <r>
    <n v="2623"/>
    <s v="CA-2014-164861"/>
    <s v="12/3/2014"/>
    <x v="640"/>
    <s v="12/6/2014"/>
    <s v="Second Class"/>
    <s v="MC-17635"/>
    <s v="Matthew Clasen"/>
    <s v="Corporate"/>
    <s v="United States"/>
    <s v="Saint Louis"/>
    <s v="Missouri"/>
    <n v="63116"/>
    <x v="2"/>
    <s v="OFF-PA-10001972"/>
    <x v="1"/>
    <s v="Paper"/>
    <s v="Xerox 214"/>
    <n v="25.92"/>
    <n v="4"/>
    <n v="0"/>
    <n v="12.441599999999999"/>
    <n v="208.33333333333334"/>
    <n v="25.92"/>
    <n v="748.75199999999995"/>
  </r>
  <r>
    <n v="2624"/>
    <s v="CA-2017-127180"/>
    <s v="10/22/2017"/>
    <x v="760"/>
    <s v="10/24/2017"/>
    <s v="First Class"/>
    <s v="TA-21385"/>
    <s v="Tom Ashbrook"/>
    <s v="Home Office"/>
    <s v="United States"/>
    <s v="New York City"/>
    <s v="New York"/>
    <n v="10024"/>
    <x v="3"/>
    <s v="TEC-CO-10004722"/>
    <x v="2"/>
    <s v="Copiers"/>
    <s v="Canon imageCLASS 2200 Advanced Copier"/>
    <n v="11199.968000000001"/>
    <n v="4"/>
    <n v="0.2"/>
    <n v="3919.9888000000001"/>
    <n v="285.71428571428572"/>
    <n v="8959.974400000001"/>
    <n v="167.952"/>
  </r>
  <r>
    <n v="2628"/>
    <s v="US-2017-165344"/>
    <s v="11/13/2017"/>
    <x v="38"/>
    <s v="11/15/2017"/>
    <s v="First Class"/>
    <s v="SB-20290"/>
    <s v="Sean Braxton"/>
    <s v="Corporate"/>
    <s v="United States"/>
    <s v="Springfield"/>
    <s v="Ohio"/>
    <n v="45503"/>
    <x v="3"/>
    <s v="TEC-AC-10002399"/>
    <x v="2"/>
    <s v="Accessories"/>
    <s v="SanDisk Cruzer 32 GB USB Flash Drive"/>
    <n v="60.863999999999997"/>
    <n v="4"/>
    <n v="0.2"/>
    <n v="9.1295999999999999"/>
    <n v="666.66666666666663"/>
    <n v="48.691200000000002"/>
    <n v="397.6"/>
  </r>
  <r>
    <n v="2631"/>
    <s v="CA-2015-168186"/>
    <s v="9/10/2015"/>
    <x v="229"/>
    <s v="9/15/2015"/>
    <s v="Standard Class"/>
    <s v="AB-10150"/>
    <s v="Aimee Bixby"/>
    <s v="Consumer"/>
    <s v="United States"/>
    <s v="Tulsa"/>
    <s v="Oklahoma"/>
    <n v="74133"/>
    <x v="2"/>
    <s v="OFF-PA-10000477"/>
    <x v="1"/>
    <s v="Paper"/>
    <s v="Xerox 1952"/>
    <n v="14.94"/>
    <n v="3"/>
    <n v="0"/>
    <n v="7.0217999999999998"/>
    <n v="212.7659574468085"/>
    <n v="14.94"/>
    <n v="3930.0720000000001"/>
  </r>
  <r>
    <n v="2632"/>
    <s v="US-2017-110604"/>
    <s v="5/15/2017"/>
    <x v="356"/>
    <s v="5/20/2017"/>
    <s v="Standard Class"/>
    <s v="JF-15295"/>
    <s v="Jason Fortune-"/>
    <s v="Consumer"/>
    <s v="United States"/>
    <s v="Seattle"/>
    <s v="Washington"/>
    <n v="98103"/>
    <x v="1"/>
    <s v="FUR-FU-10000076"/>
    <x v="0"/>
    <s v="Furnishings"/>
    <s v="24-Hour Round Wall Clock"/>
    <n v="39.96"/>
    <n v="2"/>
    <n v="0"/>
    <n v="17.1828"/>
    <n v="232.55813953488374"/>
    <n v="39.96"/>
    <n v="9.26"/>
  </r>
  <r>
    <n v="2635"/>
    <s v="CA-2015-116750"/>
    <s v="7/5/2015"/>
    <x v="761"/>
    <s v="7/10/2015"/>
    <s v="Second Class"/>
    <s v="BF-10975"/>
    <s v="Barbara Fisher"/>
    <s v="Corporate"/>
    <s v="United States"/>
    <s v="Fayetteville"/>
    <s v="North Carolina"/>
    <n v="28314"/>
    <x v="0"/>
    <s v="FUR-FU-10003829"/>
    <x v="0"/>
    <s v="Furnishings"/>
    <s v="Stackable Trays"/>
    <n v="4.9279999999999999"/>
    <n v="2"/>
    <n v="0.2"/>
    <n v="0.73919999999999997"/>
    <n v="666.66666666666674"/>
    <n v="3.9424000000000001"/>
    <n v="36.630000000000003"/>
  </r>
  <r>
    <n v="2637"/>
    <s v="CA-2015-162369"/>
    <s v="8/15/2015"/>
    <x v="762"/>
    <s v="8/19/2015"/>
    <s v="Standard Class"/>
    <s v="TT-21265"/>
    <s v="Tim Taslimi"/>
    <s v="Corporate"/>
    <s v="United States"/>
    <s v="Los Angeles"/>
    <s v="California"/>
    <n v="90045"/>
    <x v="1"/>
    <s v="OFF-ST-10000046"/>
    <x v="1"/>
    <s v="Storage"/>
    <s v="Fellowes Super Stor/Drawer Files"/>
    <n v="323.10000000000002"/>
    <n v="2"/>
    <n v="0"/>
    <n v="61.389000000000003"/>
    <n v="526.31578947368428"/>
    <n v="323.10000000000002"/>
    <n v="17.48"/>
  </r>
  <r>
    <n v="2638"/>
    <s v="CA-2017-108441"/>
    <s v="6/12/2017"/>
    <x v="492"/>
    <s v="6/18/2017"/>
    <s v="Standard Class"/>
    <s v="SB-20170"/>
    <s v="Sarah Bern"/>
    <s v="Consumer"/>
    <s v="United States"/>
    <s v="New York City"/>
    <s v="New York"/>
    <n v="10035"/>
    <x v="3"/>
    <s v="OFF-PA-10000697"/>
    <x v="1"/>
    <s v="Paper"/>
    <s v="TOPS Voice Message Log Book, Flash Format"/>
    <n v="19.04"/>
    <n v="4"/>
    <n v="0"/>
    <n v="9.3295999999999992"/>
    <n v="204.08163265306123"/>
    <n v="19.04"/>
    <n v="8.4"/>
  </r>
  <r>
    <n v="2642"/>
    <s v="CA-2015-169740"/>
    <s v="2/20/2015"/>
    <x v="763"/>
    <s v="2/25/2015"/>
    <s v="Standard Class"/>
    <s v="LM-17065"/>
    <s v="Liz MacKendrick"/>
    <s v="Consumer"/>
    <s v="United States"/>
    <s v="Hot Springs"/>
    <s v="Arkansas"/>
    <n v="71901"/>
    <x v="0"/>
    <s v="TEC-AC-10000927"/>
    <x v="2"/>
    <s v="Accessories"/>
    <s v="Anker Ultrathin Bluetooth Wireless Keyboard Aluminum Cover with Stand "/>
    <n v="29.99"/>
    <n v="1"/>
    <n v="0"/>
    <n v="2.9990000000000001"/>
    <n v="1000"/>
    <n v="29.99"/>
    <n v="212.94"/>
  </r>
  <r>
    <n v="2643"/>
    <s v="CA-2016-124051"/>
    <s v="12/29/2016"/>
    <x v="723"/>
    <s v="12/30/2016"/>
    <s v="First Class"/>
    <s v="KA-16525"/>
    <s v="Kelly Andreada"/>
    <s v="Consumer"/>
    <s v="United States"/>
    <s v="Aurora"/>
    <s v="Illinois"/>
    <n v="60505"/>
    <x v="2"/>
    <s v="OFF-PA-10001289"/>
    <x v="1"/>
    <s v="Paper"/>
    <s v="White Computer Printout Paper by Universal"/>
    <n v="186.048"/>
    <n v="6"/>
    <n v="0.2"/>
    <n v="67.442400000000006"/>
    <n v="275.86206896551721"/>
    <n v="148.83840000000001"/>
    <n v="166.44"/>
  </r>
  <r>
    <n v="2644"/>
    <s v="CA-2016-149111"/>
    <s v="4/17/2016"/>
    <x v="764"/>
    <s v="4/21/2016"/>
    <s v="Second Class"/>
    <s v="BF-11170"/>
    <s v="Ben Ferrer"/>
    <s v="Home Office"/>
    <s v="United States"/>
    <s v="Raleigh"/>
    <s v="North Carolina"/>
    <n v="27604"/>
    <x v="0"/>
    <s v="TEC-PH-10003092"/>
    <x v="2"/>
    <s v="Phones"/>
    <s v="Motorola L804"/>
    <n v="36.792000000000002"/>
    <n v="1"/>
    <n v="0.2"/>
    <n v="4.1391"/>
    <n v="888.88888888888891"/>
    <n v="29.433600000000002"/>
    <n v="81.98"/>
  </r>
  <r>
    <n v="2646"/>
    <s v="CA-2014-131002"/>
    <s v="9/7/2014"/>
    <x v="557"/>
    <s v="9/12/2014"/>
    <s v="Second Class"/>
    <s v="TB-21400"/>
    <s v="Tom Boeckenhauer"/>
    <s v="Consumer"/>
    <s v="United States"/>
    <s v="Tulsa"/>
    <s v="Oklahoma"/>
    <n v="74133"/>
    <x v="2"/>
    <s v="FUR-FU-10004270"/>
    <x v="0"/>
    <s v="Furnishings"/>
    <s v="Executive Impressions 13&quot; Clairmont Wall Clock"/>
    <n v="57.69"/>
    <n v="3"/>
    <n v="0"/>
    <n v="23.652899999999999"/>
    <n v="243.90243902439025"/>
    <n v="57.69"/>
    <n v="605.34"/>
  </r>
  <r>
    <n v="2651"/>
    <s v="US-2016-146794"/>
    <s v="9/26/2016"/>
    <x v="182"/>
    <s v="10/1/2016"/>
    <s v="Standard Class"/>
    <s v="SH-19975"/>
    <s v="Sally Hughsby"/>
    <s v="Corporate"/>
    <s v="United States"/>
    <s v="Hesperia"/>
    <s v="California"/>
    <n v="92345"/>
    <x v="1"/>
    <s v="FUR-BO-10004467"/>
    <x v="0"/>
    <s v="Bookcases"/>
    <s v="Bestar Classic Bookcase"/>
    <n v="424.95749999999998"/>
    <n v="5"/>
    <n v="0.15"/>
    <n v="19.998000000000001"/>
    <n v="2124.9999999999995"/>
    <n v="361.21387499999997"/>
    <n v="54.96"/>
  </r>
  <r>
    <n v="2652"/>
    <s v="CA-2017-112515"/>
    <s v="9/17/2017"/>
    <x v="697"/>
    <s v="9/21/2017"/>
    <s v="Second Class"/>
    <s v="AS-10225"/>
    <s v="Alan Schoenberger"/>
    <s v="Corporate"/>
    <s v="United States"/>
    <s v="Provo"/>
    <s v="Utah"/>
    <n v="84604"/>
    <x v="1"/>
    <s v="OFF-BI-10000829"/>
    <x v="1"/>
    <s v="Binders"/>
    <s v="Avery Non-Stick Binders"/>
    <n v="10.776"/>
    <n v="3"/>
    <n v="0.2"/>
    <n v="3.5022000000000002"/>
    <n v="307.69230769230768"/>
    <n v="8.6208000000000009"/>
    <n v="332.94"/>
  </r>
  <r>
    <n v="2659"/>
    <s v="CA-2016-150343"/>
    <s v="8/16/2016"/>
    <x v="765"/>
    <s v="8/20/2016"/>
    <s v="Standard Class"/>
    <s v="PK-19075"/>
    <s v="Pete Kriz"/>
    <s v="Consumer"/>
    <s v="United States"/>
    <s v="San Francisco"/>
    <s v="California"/>
    <n v="94110"/>
    <x v="1"/>
    <s v="OFF-EN-10004030"/>
    <x v="1"/>
    <s v="Envelopes"/>
    <s v="Convenience Packs of Business Envelopes"/>
    <n v="10.86"/>
    <n v="3"/>
    <n v="0"/>
    <n v="5.1041999999999996"/>
    <n v="212.7659574468085"/>
    <n v="10.86"/>
    <n v="3.3180000000000001"/>
  </r>
  <r>
    <n v="2660"/>
    <s v="CA-2015-135538"/>
    <s v="12/24/2015"/>
    <x v="100"/>
    <s v="12/28/2015"/>
    <s v="Standard Class"/>
    <s v="HR-14830"/>
    <s v="Harold Ryan"/>
    <s v="Corporate"/>
    <s v="United States"/>
    <s v="Gilbert"/>
    <s v="Arizona"/>
    <n v="85234"/>
    <x v="1"/>
    <s v="FUR-CH-10004287"/>
    <x v="0"/>
    <s v="Chairs"/>
    <s v="SAFCO Arco Folding Chair"/>
    <n v="883.84"/>
    <n v="4"/>
    <n v="0.2"/>
    <n v="99.432000000000002"/>
    <n v="888.88888888888891"/>
    <n v="707.07200000000012"/>
    <n v="136.464"/>
  </r>
  <r>
    <n v="2661"/>
    <s v="CA-2017-123372"/>
    <s v="11/28/2017"/>
    <x v="354"/>
    <s v="12/2/2017"/>
    <s v="Standard Class"/>
    <s v="DG-13300"/>
    <s v="Deirdre Greer"/>
    <s v="Corporate"/>
    <s v="United States"/>
    <s v="New York City"/>
    <s v="New York"/>
    <n v="10035"/>
    <x v="3"/>
    <s v="TEC-PH-10002834"/>
    <x v="2"/>
    <s v="Phones"/>
    <s v="Google Nexus 5"/>
    <n v="1979.89"/>
    <n v="11"/>
    <n v="0"/>
    <n v="494.97250000000003"/>
    <n v="400"/>
    <n v="1979.89"/>
    <n v="43.5"/>
  </r>
  <r>
    <n v="2663"/>
    <s v="CA-2017-159604"/>
    <s v="4/14/2017"/>
    <x v="349"/>
    <s v="4/15/2017"/>
    <s v="First Class"/>
    <s v="CL-12700"/>
    <s v="Craig Leslie"/>
    <s v="Home Office"/>
    <s v="United States"/>
    <s v="Springfield"/>
    <s v="Missouri"/>
    <n v="65807"/>
    <x v="2"/>
    <s v="OFF-BI-10003460"/>
    <x v="1"/>
    <s v="Binders"/>
    <s v="Acco 3-Hole Punch"/>
    <n v="8.76"/>
    <n v="2"/>
    <n v="0"/>
    <n v="4.2047999999999996"/>
    <n v="208.33333333333334"/>
    <n v="8.76"/>
    <n v="249.95"/>
  </r>
  <r>
    <n v="2664"/>
    <s v="CA-2016-164784"/>
    <s v="5/1/2016"/>
    <x v="766"/>
    <s v="5/4/2016"/>
    <s v="First Class"/>
    <s v="HF-14995"/>
    <s v="Herbert Flentye"/>
    <s v="Consumer"/>
    <s v="United States"/>
    <s v="Memphis"/>
    <s v="Tennessee"/>
    <n v="38109"/>
    <x v="0"/>
    <s v="OFF-LA-10001569"/>
    <x v="1"/>
    <s v="Labels"/>
    <s v="Avery 499"/>
    <n v="3.984"/>
    <n v="1"/>
    <n v="0.2"/>
    <n v="1.2948"/>
    <n v="307.69230769230774"/>
    <n v="3.1872000000000003"/>
    <n v="107.648"/>
  </r>
  <r>
    <n v="2667"/>
    <s v="CA-2016-111794"/>
    <s v="10/1/2016"/>
    <x v="393"/>
    <s v="10/1/2016"/>
    <s v="Same Day"/>
    <s v="HG-15025"/>
    <s v="Hunter Glantz"/>
    <s v="Consumer"/>
    <s v="United States"/>
    <s v="Amarillo"/>
    <s v="Texas"/>
    <n v="79109"/>
    <x v="2"/>
    <s v="TEC-AC-10003832"/>
    <x v="2"/>
    <s v="Accessories"/>
    <s v="Imation 16GB Mini TravelDrive USB 2.0 Flash Drive"/>
    <n v="79.512"/>
    <n v="3"/>
    <n v="0.2"/>
    <n v="20.8719"/>
    <n v="380.95238095238091"/>
    <n v="63.6096"/>
    <n v="10.56"/>
  </r>
  <r>
    <n v="2669"/>
    <s v="US-2015-139759"/>
    <s v="8/25/2015"/>
    <x v="767"/>
    <s v="8/30/2015"/>
    <s v="Standard Class"/>
    <s v="NL-18310"/>
    <s v="Nancy Lomonaco"/>
    <s v="Home Office"/>
    <s v="United States"/>
    <s v="Los Angeles"/>
    <s v="California"/>
    <n v="90045"/>
    <x v="1"/>
    <s v="FUR-CH-10002774"/>
    <x v="0"/>
    <s v="Chairs"/>
    <s v="Global Deluxe Stacking Chair, Gray"/>
    <n v="40.783999999999999"/>
    <n v="1"/>
    <n v="0.2"/>
    <n v="4.5881999999999996"/>
    <n v="888.88888888888891"/>
    <n v="32.627200000000002"/>
    <n v="35.200000000000003"/>
  </r>
  <r>
    <n v="2671"/>
    <s v="CA-2014-126403"/>
    <s v="9/9/2014"/>
    <x v="340"/>
    <s v="9/12/2014"/>
    <s v="Second Class"/>
    <s v="RR-19525"/>
    <s v="Rick Reed"/>
    <s v="Corporate"/>
    <s v="United States"/>
    <s v="Lowell"/>
    <s v="Massachusetts"/>
    <n v="1852"/>
    <x v="3"/>
    <s v="OFF-PA-10001144"/>
    <x v="1"/>
    <s v="Paper"/>
    <s v="Xerox 1913"/>
    <n v="166.44"/>
    <n v="3"/>
    <n v="0"/>
    <n v="79.891199999999998"/>
    <n v="208.33333333333334"/>
    <n v="166.44"/>
    <n v="196.77600000000001"/>
  </r>
  <r>
    <n v="2675"/>
    <s v="CA-2017-136875"/>
    <s v="12/3/2017"/>
    <x v="734"/>
    <s v="12/3/2017"/>
    <s v="Same Day"/>
    <s v="TC-21295"/>
    <s v="Toby Carlisle"/>
    <s v="Consumer"/>
    <s v="United States"/>
    <s v="San Diego"/>
    <s v="California"/>
    <n v="92024"/>
    <x v="1"/>
    <s v="OFF-PA-10000357"/>
    <x v="1"/>
    <s v="Paper"/>
    <s v="Xerox 1888"/>
    <n v="166.44"/>
    <n v="3"/>
    <n v="0"/>
    <n v="79.891199999999998"/>
    <n v="208.33333333333334"/>
    <n v="166.44"/>
    <n v="52.44"/>
  </r>
  <r>
    <n v="2676"/>
    <s v="CA-2017-132185"/>
    <s v="11/27/2017"/>
    <x v="344"/>
    <s v="12/2/2017"/>
    <s v="Standard Class"/>
    <s v="DB-13615"/>
    <s v="Doug Bickford"/>
    <s v="Consumer"/>
    <s v="United States"/>
    <s v="Asheville"/>
    <s v="North Carolina"/>
    <n v="28806"/>
    <x v="0"/>
    <s v="OFF-AR-10000422"/>
    <x v="1"/>
    <s v="Art"/>
    <s v="Pencil and Crayon Sharpener"/>
    <n v="8.76"/>
    <n v="5"/>
    <n v="0.2"/>
    <n v="0.76649999999999996"/>
    <n v="1142.8571428571429"/>
    <n v="7.008"/>
    <n v="27.92"/>
  </r>
  <r>
    <n v="2678"/>
    <s v="US-2014-160780"/>
    <s v="6/21/2014"/>
    <x v="261"/>
    <s v="6/21/2014"/>
    <s v="Same Day"/>
    <s v="SV-20785"/>
    <s v="Stewart Visinsky"/>
    <s v="Consumer"/>
    <s v="United States"/>
    <s v="Pueblo"/>
    <s v="Colorado"/>
    <n v="81001"/>
    <x v="1"/>
    <s v="OFF-BI-10001116"/>
    <x v="1"/>
    <s v="Binders"/>
    <s v="Wilson Jones 1&quot; Hanging DublLock Ring Binders"/>
    <n v="11.087999999999999"/>
    <n v="7"/>
    <n v="0.7"/>
    <n v="-8.1311999999999998"/>
    <n v="-136.36363636363635"/>
    <n v="3.3264000000000005"/>
    <n v="715.2"/>
  </r>
  <r>
    <n v="2680"/>
    <s v="CA-2017-127026"/>
    <s v="1/21/2017"/>
    <x v="276"/>
    <s v="1/27/2017"/>
    <s v="Standard Class"/>
    <s v="MH-18115"/>
    <s v="Mick Hernandez"/>
    <s v="Home Office"/>
    <s v="United States"/>
    <s v="Jackson"/>
    <s v="Michigan"/>
    <n v="49201"/>
    <x v="2"/>
    <s v="OFF-BI-10000546"/>
    <x v="1"/>
    <s v="Binders"/>
    <s v="Avery Durable Binders"/>
    <n v="14.4"/>
    <n v="5"/>
    <n v="0"/>
    <n v="7.056"/>
    <n v="204.08163265306123"/>
    <n v="14.4"/>
    <n v="340.11599999999999"/>
  </r>
  <r>
    <n v="2685"/>
    <s v="CA-2017-137085"/>
    <s v="6/29/2017"/>
    <x v="222"/>
    <s v="7/6/2017"/>
    <s v="Standard Class"/>
    <s v="CT-11995"/>
    <s v="Carol Triggs"/>
    <s v="Consumer"/>
    <s v="United States"/>
    <s v="Los Angeles"/>
    <s v="California"/>
    <n v="90004"/>
    <x v="1"/>
    <s v="OFF-BI-10000632"/>
    <x v="1"/>
    <s v="Binders"/>
    <s v="Satellite Sectional Post Binders"/>
    <n v="312.55200000000002"/>
    <n v="9"/>
    <n v="0.2"/>
    <n v="101.57940000000001"/>
    <n v="307.69230769230774"/>
    <n v="250.04160000000002"/>
    <n v="13.48"/>
  </r>
  <r>
    <n v="2686"/>
    <s v="CA-2016-133123"/>
    <s v="9/6/2016"/>
    <x v="47"/>
    <s v="9/11/2016"/>
    <s v="Standard Class"/>
    <s v="KB-16315"/>
    <s v="Karl Braun"/>
    <s v="Consumer"/>
    <s v="United States"/>
    <s v="Thomasville"/>
    <s v="North Carolina"/>
    <n v="27360"/>
    <x v="0"/>
    <s v="OFF-EN-10003055"/>
    <x v="1"/>
    <s v="Envelopes"/>
    <s v="Blue String-Tie &amp; Button Interoffice Envelopes, 10 x 13"/>
    <n v="95.951999999999998"/>
    <n v="3"/>
    <n v="0.2"/>
    <n v="29.984999999999999"/>
    <n v="320"/>
    <n v="76.761600000000001"/>
    <n v="6.16"/>
  </r>
  <r>
    <n v="2688"/>
    <s v="US-2016-128195"/>
    <s v="8/4/2016"/>
    <x v="578"/>
    <s v="8/5/2016"/>
    <s v="First Class"/>
    <s v="RA-19285"/>
    <s v="Ralph Arnett"/>
    <s v="Consumer"/>
    <s v="United States"/>
    <s v="Peoria"/>
    <s v="Illinois"/>
    <n v="61604"/>
    <x v="2"/>
    <s v="OFF-BI-10002003"/>
    <x v="1"/>
    <s v="Binders"/>
    <s v="Ibico Presentation Index for Binding Systems"/>
    <n v="3.98"/>
    <n v="5"/>
    <n v="0.8"/>
    <n v="-6.5670000000000002"/>
    <n v="-60.606060606060609"/>
    <n v="0.79599999999999982"/>
    <n v="21.24"/>
  </r>
  <r>
    <n v="2689"/>
    <s v="CA-2015-153220"/>
    <s v="11/12/2015"/>
    <x v="768"/>
    <s v="11/14/2015"/>
    <s v="First Class"/>
    <s v="YC-21895"/>
    <s v="Yoseph Carroll"/>
    <s v="Corporate"/>
    <s v="United States"/>
    <s v="Los Angeles"/>
    <s v="California"/>
    <n v="90032"/>
    <x v="1"/>
    <s v="OFF-PA-10003016"/>
    <x v="1"/>
    <s v="Paper"/>
    <s v="Adams &quot;While You Were Out&quot; Message Pads"/>
    <n v="15.7"/>
    <n v="5"/>
    <n v="0"/>
    <n v="7.0650000000000004"/>
    <n v="222.2222222222222"/>
    <n v="15.7"/>
    <n v="17.904"/>
  </r>
  <r>
    <n v="2690"/>
    <s v="CA-2014-123064"/>
    <s v="6/30/2014"/>
    <x v="479"/>
    <s v="7/2/2014"/>
    <s v="First Class"/>
    <s v="RA-19915"/>
    <s v="Russell Applegate"/>
    <s v="Consumer"/>
    <s v="United States"/>
    <s v="Chicago"/>
    <s v="Illinois"/>
    <n v="60653"/>
    <x v="2"/>
    <s v="OFF-AR-10004582"/>
    <x v="1"/>
    <s v="Art"/>
    <s v="BIC Brite Liner Grip Highlighters"/>
    <n v="5.2480000000000002"/>
    <n v="4"/>
    <n v="0.2"/>
    <n v="1.64"/>
    <n v="320"/>
    <n v="4.1984000000000004"/>
    <n v="51.588000000000001"/>
  </r>
  <r>
    <n v="2691"/>
    <s v="CA-2017-156412"/>
    <s v="12/4/2017"/>
    <x v="769"/>
    <s v="12/8/2017"/>
    <s v="Standard Class"/>
    <s v="CM-12160"/>
    <s v="Charles McCrossin"/>
    <s v="Consumer"/>
    <s v="United States"/>
    <s v="Philadelphia"/>
    <s v="Pennsylvania"/>
    <n v="19134"/>
    <x v="3"/>
    <s v="OFF-BI-10004364"/>
    <x v="1"/>
    <s v="Binders"/>
    <s v="Storex Dura Pro Binders"/>
    <n v="5.3460000000000001"/>
    <n v="3"/>
    <n v="0.7"/>
    <n v="-4.4550000000000001"/>
    <n v="-120"/>
    <n v="1.6038000000000003"/>
    <n v="89.567999999999998"/>
  </r>
  <r>
    <n v="2692"/>
    <s v="US-2016-144211"/>
    <s v="8/28/2016"/>
    <x v="770"/>
    <s v="9/2/2016"/>
    <s v="Standard Class"/>
    <s v="CS-12130"/>
    <s v="Chad Sievert"/>
    <s v="Consumer"/>
    <s v="United States"/>
    <s v="Englewood"/>
    <s v="Colorado"/>
    <n v="80112"/>
    <x v="1"/>
    <s v="OFF-PA-10002246"/>
    <x v="1"/>
    <s v="Paper"/>
    <s v="Wirebound Four 2-3/4 x 5 Forms per Page, 400 Sets per Book"/>
    <n v="15.48"/>
    <n v="3"/>
    <n v="0.2"/>
    <n v="5.6115000000000004"/>
    <n v="275.86206896551721"/>
    <n v="12.384"/>
    <n v="4.08"/>
  </r>
  <r>
    <n v="2694"/>
    <s v="CA-2016-138079"/>
    <s v="1/22/2016"/>
    <x v="115"/>
    <s v="1/28/2016"/>
    <s v="Standard Class"/>
    <s v="AJ-10795"/>
    <s v="Anthony Johnson"/>
    <s v="Corporate"/>
    <s v="United States"/>
    <s v="Seattle"/>
    <s v="Washington"/>
    <n v="98115"/>
    <x v="1"/>
    <s v="FUR-FU-10001475"/>
    <x v="0"/>
    <s v="Furnishings"/>
    <s v="Contract Clock, 14&quot;, Brown"/>
    <n v="109.9"/>
    <n v="5"/>
    <n v="0"/>
    <n v="37.366"/>
    <n v="294.11764705882354"/>
    <n v="109.9"/>
    <n v="37.295999999999999"/>
  </r>
  <r>
    <n v="2695"/>
    <s v="CA-2014-143182"/>
    <s v="10/15/2014"/>
    <x v="771"/>
    <s v="10/20/2014"/>
    <s v="Standard Class"/>
    <s v="DL-12865"/>
    <s v="Dan Lawera"/>
    <s v="Consumer"/>
    <s v="United States"/>
    <s v="Hialeah"/>
    <s v="Florida"/>
    <n v="33012"/>
    <x v="0"/>
    <s v="FUR-FU-10004270"/>
    <x v="0"/>
    <s v="Furnishings"/>
    <s v="Executive Impressions 13&quot; Clairmont Wall Clock"/>
    <n v="15.384"/>
    <n v="1"/>
    <n v="0.2"/>
    <n v="4.0382999999999996"/>
    <n v="380.95238095238102"/>
    <n v="12.307200000000002"/>
    <n v="68.95"/>
  </r>
  <r>
    <n v="2696"/>
    <s v="CA-2016-161662"/>
    <s v="2/7/2016"/>
    <x v="569"/>
    <s v="2/9/2016"/>
    <s v="First Class"/>
    <s v="BE-11410"/>
    <s v="Bobby Elias"/>
    <s v="Consumer"/>
    <s v="United States"/>
    <s v="Lancaster"/>
    <s v="Ohio"/>
    <n v="43130"/>
    <x v="3"/>
    <s v="OFF-PA-10003465"/>
    <x v="1"/>
    <s v="Paper"/>
    <s v="Xerox 1912"/>
    <n v="30.352"/>
    <n v="2"/>
    <n v="0.2"/>
    <n v="10.623200000000001"/>
    <n v="285.71428571428572"/>
    <n v="24.281600000000001"/>
    <n v="9.2159999999999993"/>
  </r>
  <r>
    <n v="2697"/>
    <s v="CA-2014-145317"/>
    <s v="3/18/2014"/>
    <x v="772"/>
    <s v="3/23/2014"/>
    <s v="Standard Class"/>
    <s v="SM-20320"/>
    <s v="Sean Miller"/>
    <s v="Home Office"/>
    <s v="United States"/>
    <s v="Jacksonville"/>
    <s v="Florida"/>
    <n v="32216"/>
    <x v="0"/>
    <s v="TEC-MA-10003626"/>
    <x v="2"/>
    <s v="Machines"/>
    <s v="Hewlett-Packard Deskjet 6540 Color Inkjet Printer"/>
    <n v="821.3"/>
    <n v="4"/>
    <n v="0.5"/>
    <n v="-16.425999999999998"/>
    <n v="-5000"/>
    <n v="410.65"/>
    <n v="187.05600000000001"/>
  </r>
  <r>
    <n v="2704"/>
    <s v="CA-2014-143413"/>
    <s v="5/24/2014"/>
    <x v="773"/>
    <s v="5/30/2014"/>
    <s v="Standard Class"/>
    <s v="RP-19390"/>
    <s v="Resi Pölking"/>
    <s v="Consumer"/>
    <s v="United States"/>
    <s v="Baltimore"/>
    <s v="Maryland"/>
    <n v="21215"/>
    <x v="3"/>
    <s v="OFF-PA-10002319"/>
    <x v="1"/>
    <s v="Paper"/>
    <s v="Xerox 1944"/>
    <n v="116.28"/>
    <n v="3"/>
    <n v="0"/>
    <n v="56.977200000000003"/>
    <n v="204.08163265306123"/>
    <n v="116.28"/>
    <n v="15.96"/>
  </r>
  <r>
    <n v="2705"/>
    <s v="CA-2017-156818"/>
    <s v="7/11/2017"/>
    <x v="497"/>
    <s v="7/13/2017"/>
    <s v="Second Class"/>
    <s v="JD-16015"/>
    <s v="Joy Daniels"/>
    <s v="Consumer"/>
    <s v="United States"/>
    <s v="New York City"/>
    <s v="New York"/>
    <n v="10009"/>
    <x v="3"/>
    <s v="TEC-AC-10002323"/>
    <x v="2"/>
    <s v="Accessories"/>
    <s v="SanDisk Ultra 32 GB MicroSDHC Class 10 Memory Card"/>
    <n v="132.6"/>
    <n v="6"/>
    <n v="0"/>
    <n v="17.238"/>
    <n v="769.23076923076928"/>
    <n v="132.6"/>
    <n v="6.68"/>
  </r>
  <r>
    <n v="2706"/>
    <s v="CA-2017-155873"/>
    <s v="6/16/2017"/>
    <x v="114"/>
    <s v="6/21/2017"/>
    <s v="Standard Class"/>
    <s v="AB-10255"/>
    <s v="Alejandro Ballentine"/>
    <s v="Home Office"/>
    <s v="United States"/>
    <s v="Carlsbad"/>
    <s v="New Mexico"/>
    <n v="88220"/>
    <x v="1"/>
    <s v="OFF-SU-10001165"/>
    <x v="1"/>
    <s v="Supplies"/>
    <s v="Acme Elite Stainless Steel Scissors"/>
    <n v="16.68"/>
    <n v="2"/>
    <n v="0"/>
    <n v="4.3368000000000002"/>
    <n v="384.61538461538458"/>
    <n v="16.68"/>
    <n v="31.92"/>
  </r>
  <r>
    <n v="2709"/>
    <s v="CA-2015-121797"/>
    <s v="1/30/2015"/>
    <x v="564"/>
    <s v="2/6/2015"/>
    <s v="Standard Class"/>
    <s v="CC-12145"/>
    <s v="Charles Crestani"/>
    <s v="Consumer"/>
    <s v="United States"/>
    <s v="Los Angeles"/>
    <s v="California"/>
    <n v="90049"/>
    <x v="1"/>
    <s v="FUR-FU-10001876"/>
    <x v="0"/>
    <s v="Furnishings"/>
    <s v="Computer Room Manger, 14&quot;"/>
    <n v="227.36"/>
    <n v="7"/>
    <n v="0"/>
    <n v="81.849599999999995"/>
    <n v="277.77777777777783"/>
    <n v="227.36"/>
    <n v="63.94"/>
  </r>
  <r>
    <n v="2711"/>
    <s v="US-2015-120572"/>
    <s v="12/11/2015"/>
    <x v="555"/>
    <s v="12/15/2015"/>
    <s v="Standard Class"/>
    <s v="GH-14425"/>
    <s v="Gary Hwang"/>
    <s v="Consumer"/>
    <s v="United States"/>
    <s v="Jacksonville"/>
    <s v="Florida"/>
    <n v="32216"/>
    <x v="0"/>
    <s v="OFF-BI-10001098"/>
    <x v="1"/>
    <s v="Binders"/>
    <s v="Acco D-Ring Binder w/DublLock"/>
    <n v="12.827999999999999"/>
    <n v="2"/>
    <n v="0.7"/>
    <n v="-8.9795999999999996"/>
    <n v="-142.85714285714286"/>
    <n v="3.8484000000000003"/>
    <n v="26.975999999999999"/>
  </r>
  <r>
    <n v="2712"/>
    <s v="CA-2017-132430"/>
    <s v="10/9/2017"/>
    <x v="449"/>
    <s v="10/11/2017"/>
    <s v="First Class"/>
    <s v="CP-12085"/>
    <s v="Cathy Prescott"/>
    <s v="Corporate"/>
    <s v="United States"/>
    <s v="Lakewood"/>
    <s v="Ohio"/>
    <n v="44107"/>
    <x v="3"/>
    <s v="FUR-FU-10003577"/>
    <x v="0"/>
    <s v="Furnishings"/>
    <s v="Nu-Dell Leatherette Frames"/>
    <n v="45.887999999999998"/>
    <n v="4"/>
    <n v="0.2"/>
    <n v="9.1776"/>
    <n v="500"/>
    <n v="36.7104"/>
    <n v="244.55"/>
  </r>
  <r>
    <n v="2713"/>
    <s v="CA-2017-146031"/>
    <s v="7/29/2017"/>
    <x v="570"/>
    <s v="8/1/2017"/>
    <s v="Second Class"/>
    <s v="GM-14440"/>
    <s v="Gary McGarr"/>
    <s v="Consumer"/>
    <s v="United States"/>
    <s v="Troy"/>
    <s v="New York"/>
    <n v="12180"/>
    <x v="3"/>
    <s v="OFF-AR-10002656"/>
    <x v="1"/>
    <s v="Art"/>
    <s v="Sanford Liquid Accent Highlighters"/>
    <n v="60.12"/>
    <n v="9"/>
    <n v="0"/>
    <n v="22.244399999999999"/>
    <n v="270.27027027027026"/>
    <n v="60.12"/>
    <n v="31.95"/>
  </r>
  <r>
    <n v="2714"/>
    <s v="CA-2014-110100"/>
    <s v="4/25/2014"/>
    <x v="573"/>
    <s v="4/29/2014"/>
    <s v="Standard Class"/>
    <s v="LC-16885"/>
    <s v="Lena Creighton"/>
    <s v="Consumer"/>
    <s v="United States"/>
    <s v="Wilmington"/>
    <s v="North Carolina"/>
    <n v="28403"/>
    <x v="0"/>
    <s v="TEC-PH-10004531"/>
    <x v="2"/>
    <s v="Phones"/>
    <s v="AT&amp;T CL2909"/>
    <n v="302.37599999999998"/>
    <n v="3"/>
    <n v="0.2"/>
    <n v="37.796999999999997"/>
    <n v="800"/>
    <n v="241.9008"/>
    <n v="32.340000000000003"/>
  </r>
  <r>
    <n v="2715"/>
    <s v="CA-2015-103723"/>
    <s v="12/1/2015"/>
    <x v="494"/>
    <s v="12/6/2015"/>
    <s v="Standard Class"/>
    <s v="BT-11305"/>
    <s v="Beth Thompson"/>
    <s v="Home Office"/>
    <s v="United States"/>
    <s v="Seattle"/>
    <s v="Washington"/>
    <n v="98105"/>
    <x v="1"/>
    <s v="OFF-AR-10003251"/>
    <x v="1"/>
    <s v="Art"/>
    <s v="Prang Drawing Pencil Set"/>
    <n v="13.9"/>
    <n v="5"/>
    <n v="0"/>
    <n v="5.56"/>
    <n v="250.00000000000006"/>
    <n v="13.9"/>
    <n v="41.92"/>
  </r>
  <r>
    <n v="2716"/>
    <s v="CA-2014-127187"/>
    <s v="12/4/2014"/>
    <x v="774"/>
    <s v="12/8/2014"/>
    <s v="Standard Class"/>
    <s v="CP-12085"/>
    <s v="Cathy Prescott"/>
    <s v="Corporate"/>
    <s v="United States"/>
    <s v="New York City"/>
    <s v="New York"/>
    <n v="10024"/>
    <x v="3"/>
    <s v="TEC-PH-10000673"/>
    <x v="2"/>
    <s v="Phones"/>
    <s v="Plantronics Voyager Pro HD - Bluetooth Headset"/>
    <n v="129.97999999999999"/>
    <n v="2"/>
    <n v="0"/>
    <n v="62.3904"/>
    <n v="208.33333333333331"/>
    <n v="129.97999999999999"/>
    <n v="279.45600000000002"/>
  </r>
  <r>
    <n v="2717"/>
    <s v="CA-2017-128475"/>
    <s v="8/26/2017"/>
    <x v="775"/>
    <s v="9/1/2017"/>
    <s v="Standard Class"/>
    <s v="SC-20680"/>
    <s v="Steve Carroll"/>
    <s v="Home Office"/>
    <s v="United States"/>
    <s v="Columbus"/>
    <s v="Georgia"/>
    <n v="31907"/>
    <x v="0"/>
    <s v="TEC-AC-10000158"/>
    <x v="2"/>
    <s v="Accessories"/>
    <s v="Sony 64GB Class 10 Micro SDHC R40 Memory Card"/>
    <n v="71.98"/>
    <n v="2"/>
    <n v="0"/>
    <n v="15.1158"/>
    <n v="476.1904761904762"/>
    <n v="71.98"/>
    <n v="16.36"/>
  </r>
  <r>
    <n v="2718"/>
    <s v="CA-2014-100006"/>
    <s v="9/7/2014"/>
    <x v="557"/>
    <s v="9/13/2014"/>
    <s v="Standard Class"/>
    <s v="DK-13375"/>
    <s v="Dennis Kane"/>
    <s v="Consumer"/>
    <s v="United States"/>
    <s v="New York City"/>
    <s v="New York"/>
    <n v="10024"/>
    <x v="3"/>
    <s v="TEC-PH-10002075"/>
    <x v="2"/>
    <s v="Phones"/>
    <s v="AT&amp;T EL51110 DECT"/>
    <n v="377.97"/>
    <n v="3"/>
    <n v="0"/>
    <n v="109.6113"/>
    <n v="344.82758620689657"/>
    <n v="377.97"/>
    <n v="720.76"/>
  </r>
  <r>
    <n v="2719"/>
    <s v="CA-2017-144827"/>
    <s v="12/21/2017"/>
    <x v="202"/>
    <s v="12/27/2017"/>
    <s v="Standard Class"/>
    <s v="SE-20110"/>
    <s v="Sanjit Engle"/>
    <s v="Consumer"/>
    <s v="United States"/>
    <s v="Costa Mesa"/>
    <s v="California"/>
    <n v="92627"/>
    <x v="1"/>
    <s v="OFF-ST-10004340"/>
    <x v="1"/>
    <s v="Storage"/>
    <s v="Fellowes Mobile File Cart, Black"/>
    <n v="124.36"/>
    <n v="2"/>
    <n v="0"/>
    <n v="33.577199999999998"/>
    <n v="370.37037037037038"/>
    <n v="124.36"/>
    <n v="64.864000000000004"/>
  </r>
  <r>
    <n v="2720"/>
    <s v="CA-2014-110030"/>
    <s v="12/6/2014"/>
    <x v="776"/>
    <s v="12/8/2014"/>
    <s v="Second Class"/>
    <s v="LF-17185"/>
    <s v="Luke Foster"/>
    <s v="Consumer"/>
    <s v="United States"/>
    <s v="Houston"/>
    <s v="Texas"/>
    <n v="77095"/>
    <x v="2"/>
    <s v="FUR-FU-10002759"/>
    <x v="0"/>
    <s v="Furnishings"/>
    <s v="12-1/2 Diameter Round Wall Clock"/>
    <n v="23.975999999999999"/>
    <n v="3"/>
    <n v="0.6"/>
    <n v="-14.3856"/>
    <n v="-166.66666666666666"/>
    <n v="9.5904000000000007"/>
    <n v="88.775999999999996"/>
  </r>
  <r>
    <n v="2721"/>
    <s v="CA-2014-121286"/>
    <s v="11/4/2014"/>
    <x v="130"/>
    <s v="11/8/2014"/>
    <s v="Second Class"/>
    <s v="ON-18715"/>
    <s v="Odella Nelson"/>
    <s v="Corporate"/>
    <s v="United States"/>
    <s v="Cary"/>
    <s v="North Carolina"/>
    <n v="27511"/>
    <x v="0"/>
    <s v="OFF-FA-10000585"/>
    <x v="1"/>
    <s v="Fasteners"/>
    <s v="OIC Bulk Pack Metal Binder Clips"/>
    <n v="8.3759999999999994"/>
    <n v="3"/>
    <n v="0.2"/>
    <n v="2.7222"/>
    <n v="307.69230769230768"/>
    <n v="6.7008000000000001"/>
    <n v="273.95999999999998"/>
  </r>
  <r>
    <n v="2723"/>
    <s v="CA-2016-164735"/>
    <s v="4/14/2016"/>
    <x v="167"/>
    <s v="4/19/2016"/>
    <s v="Second Class"/>
    <s v="TB-21400"/>
    <s v="Tom Boeckenhauer"/>
    <s v="Consumer"/>
    <s v="United States"/>
    <s v="Alexandria"/>
    <s v="Virginia"/>
    <n v="22304"/>
    <x v="0"/>
    <s v="OFF-ST-10001558"/>
    <x v="1"/>
    <s v="Storage"/>
    <s v="Acco Perma 4000 Stacking Storage Drawers"/>
    <n v="81.2"/>
    <n v="5"/>
    <n v="0"/>
    <n v="12.18"/>
    <n v="666.66666666666674"/>
    <n v="81.2"/>
    <n v="98.16"/>
  </r>
  <r>
    <n v="2724"/>
    <s v="CA-2014-153479"/>
    <s v="10/4/2014"/>
    <x v="777"/>
    <s v="10/8/2014"/>
    <s v="Standard Class"/>
    <s v="DF-13135"/>
    <s v="David Flashing"/>
    <s v="Consumer"/>
    <s v="United States"/>
    <s v="Vallejo"/>
    <s v="California"/>
    <n v="94591"/>
    <x v="1"/>
    <s v="OFF-LA-10004689"/>
    <x v="1"/>
    <s v="Labels"/>
    <s v="Avery 512"/>
    <n v="14.45"/>
    <n v="5"/>
    <n v="0"/>
    <n v="6.7915000000000001"/>
    <n v="212.7659574468085"/>
    <n v="14.45"/>
    <n v="15.54"/>
  </r>
  <r>
    <n v="2726"/>
    <s v="CA-2017-149888"/>
    <s v="11/7/2017"/>
    <x v="659"/>
    <s v="11/13/2017"/>
    <s v="Standard Class"/>
    <s v="EP-13915"/>
    <s v="Emily Phan"/>
    <s v="Consumer"/>
    <s v="United States"/>
    <s v="Philadelphia"/>
    <s v="Pennsylvania"/>
    <n v="19120"/>
    <x v="3"/>
    <s v="TEC-PH-10003811"/>
    <x v="2"/>
    <s v="Phones"/>
    <s v="Jabra Supreme Plus Driver Edition Headset"/>
    <n v="359.97"/>
    <n v="5"/>
    <n v="0.4"/>
    <n v="-71.994"/>
    <n v="-500"/>
    <n v="215.982"/>
    <n v="358.2"/>
  </r>
  <r>
    <n v="2728"/>
    <s v="CA-2017-119193"/>
    <s v="12/22/2017"/>
    <x v="66"/>
    <s v="12/24/2017"/>
    <s v="First Class"/>
    <s v="SK-19990"/>
    <s v="Sally Knutson"/>
    <s v="Consumer"/>
    <s v="United States"/>
    <s v="Toledo"/>
    <s v="Ohio"/>
    <n v="43615"/>
    <x v="3"/>
    <s v="OFF-BI-10000848"/>
    <x v="1"/>
    <s v="Binders"/>
    <s v="Angle-D Ring Binders"/>
    <n v="1.641"/>
    <n v="1"/>
    <n v="0.7"/>
    <n v="-1.3128"/>
    <n v="-125"/>
    <n v="0.49230000000000007"/>
    <n v="167.976"/>
  </r>
  <r>
    <n v="2730"/>
    <s v="CA-2017-104801"/>
    <s v="2/13/2017"/>
    <x v="778"/>
    <s v="2/19/2017"/>
    <s v="Standard Class"/>
    <s v="FH-14350"/>
    <s v="Fred Harton"/>
    <s v="Consumer"/>
    <s v="United States"/>
    <s v="Seattle"/>
    <s v="Washington"/>
    <n v="98105"/>
    <x v="1"/>
    <s v="OFF-AR-10001547"/>
    <x v="1"/>
    <s v="Art"/>
    <s v="Newell 311"/>
    <n v="6.63"/>
    <n v="3"/>
    <n v="0"/>
    <n v="1.7901"/>
    <n v="370.37037037037038"/>
    <n v="6.63"/>
    <n v="22.5"/>
  </r>
  <r>
    <n v="2733"/>
    <s v="CA-2014-107594"/>
    <s v="7/2/2014"/>
    <x v="779"/>
    <s v="7/6/2014"/>
    <s v="Standard Class"/>
    <s v="EH-13945"/>
    <s v="Eric Hoffmann"/>
    <s v="Consumer"/>
    <s v="United States"/>
    <s v="Plainfield"/>
    <s v="New Jersey"/>
    <n v="7060"/>
    <x v="3"/>
    <s v="TEC-PH-10002923"/>
    <x v="2"/>
    <s v="Phones"/>
    <s v="Logitech B530 USB Headset - headset - Full size, Binaural"/>
    <n v="73.98"/>
    <n v="2"/>
    <n v="0"/>
    <n v="19.974599999999999"/>
    <n v="370.37037037037044"/>
    <n v="73.98"/>
    <n v="63.2"/>
  </r>
  <r>
    <n v="2735"/>
    <s v="CA-2015-129770"/>
    <s v="2/21/2015"/>
    <x v="780"/>
    <s v="2/23/2015"/>
    <s v="Second Class"/>
    <s v="JE-15715"/>
    <s v="Joe Elijah"/>
    <s v="Consumer"/>
    <s v="United States"/>
    <s v="Las Cruces"/>
    <s v="New Mexico"/>
    <n v="88001"/>
    <x v="1"/>
    <s v="OFF-PA-10000249"/>
    <x v="1"/>
    <s v="Paper"/>
    <s v="Easy-staple paper"/>
    <n v="49.12"/>
    <n v="4"/>
    <n v="0"/>
    <n v="23.086400000000001"/>
    <n v="212.7659574468085"/>
    <n v="49.12"/>
    <n v="2.907"/>
  </r>
  <r>
    <n v="2736"/>
    <s v="CA-2015-115798"/>
    <s v="11/13/2015"/>
    <x v="50"/>
    <s v="11/19/2015"/>
    <s v="Standard Class"/>
    <s v="KL-16645"/>
    <s v="Ken Lonsdale"/>
    <s v="Consumer"/>
    <s v="United States"/>
    <s v="Newark"/>
    <s v="Delaware"/>
    <n v="19711"/>
    <x v="3"/>
    <s v="TEC-PH-10003691"/>
    <x v="2"/>
    <s v="Phones"/>
    <s v="BlackBerry Q10"/>
    <n v="377.97"/>
    <n v="3"/>
    <n v="0"/>
    <n v="94.492500000000007"/>
    <n v="400"/>
    <n v="377.97"/>
    <n v="71.98"/>
  </r>
  <r>
    <n v="2740"/>
    <s v="CA-2017-122707"/>
    <s v="4/16/2017"/>
    <x v="513"/>
    <s v="4/18/2017"/>
    <s v="First Class"/>
    <s v="EB-13750"/>
    <s v="Edward Becker"/>
    <s v="Corporate"/>
    <s v="United States"/>
    <s v="Hoover"/>
    <s v="Alabama"/>
    <n v="35244"/>
    <x v="0"/>
    <s v="OFF-SU-10000157"/>
    <x v="1"/>
    <s v="Supplies"/>
    <s v="Compact Automatic Electric Letter Opener"/>
    <n v="477.24"/>
    <n v="4"/>
    <n v="0"/>
    <n v="9.5448000000000004"/>
    <n v="5000"/>
    <n v="477.24"/>
    <n v="445.96"/>
  </r>
  <r>
    <n v="2742"/>
    <s v="CA-2016-165015"/>
    <s v="2/25/2016"/>
    <x v="781"/>
    <s v="2/27/2016"/>
    <s v="Second Class"/>
    <s v="BD-11725"/>
    <s v="Bruce Degenhardt"/>
    <s v="Consumer"/>
    <s v="United States"/>
    <s v="Newark"/>
    <s v="Ohio"/>
    <n v="43055"/>
    <x v="3"/>
    <s v="OFF-EN-10003134"/>
    <x v="1"/>
    <s v="Envelopes"/>
    <s v="Staple envelope"/>
    <n v="46.72"/>
    <n v="5"/>
    <n v="0.2"/>
    <n v="17.52"/>
    <n v="266.66666666666663"/>
    <n v="37.375999999999998"/>
    <n v="10.08"/>
  </r>
  <r>
    <n v="2743"/>
    <s v="CA-2014-149244"/>
    <s v="11/4/2014"/>
    <x v="130"/>
    <s v="11/8/2014"/>
    <s v="Standard Class"/>
    <s v="MS-17530"/>
    <s v="MaryBeth Skach"/>
    <s v="Consumer"/>
    <s v="United States"/>
    <s v="San Diego"/>
    <s v="California"/>
    <n v="92037"/>
    <x v="1"/>
    <s v="FUR-FU-10004671"/>
    <x v="0"/>
    <s v="Furnishings"/>
    <s v="Executive Impressions 12&quot; Wall Clock"/>
    <n v="35.340000000000003"/>
    <n v="2"/>
    <n v="0"/>
    <n v="13.4292"/>
    <n v="263.15789473684214"/>
    <n v="35.340000000000003"/>
    <n v="73.176000000000002"/>
  </r>
  <r>
    <n v="2744"/>
    <s v="CA-2015-140144"/>
    <s v="6/20/2015"/>
    <x v="782"/>
    <s v="6/25/2015"/>
    <s v="Second Class"/>
    <s v="SC-20770"/>
    <s v="Stewart Carmichael"/>
    <s v="Corporate"/>
    <s v="United States"/>
    <s v="San Francisco"/>
    <s v="California"/>
    <n v="94122"/>
    <x v="1"/>
    <s v="FUR-FU-10002253"/>
    <x v="0"/>
    <s v="Furnishings"/>
    <s v="Howard Miller 13&quot; Diameter Pewter Finish Round Wall Clock"/>
    <n v="257.64"/>
    <n v="6"/>
    <n v="0"/>
    <n v="100.4796"/>
    <n v="256.41025641025641"/>
    <n v="257.64"/>
    <n v="36.287999999999997"/>
  </r>
  <r>
    <n v="2746"/>
    <s v="CA-2017-163321"/>
    <s v="8/7/2017"/>
    <x v="783"/>
    <s v="8/11/2017"/>
    <s v="Second Class"/>
    <s v="FM-14380"/>
    <s v="Fred McMath"/>
    <s v="Consumer"/>
    <s v="United States"/>
    <s v="Jacksonville"/>
    <s v="North Carolina"/>
    <n v="28540"/>
    <x v="0"/>
    <s v="TEC-AC-10004571"/>
    <x v="2"/>
    <s v="Accessories"/>
    <s v="Logitech G700s Rechargeable Gaming Mouse"/>
    <n v="79.992000000000004"/>
    <n v="1"/>
    <n v="0.2"/>
    <n v="21.997800000000002"/>
    <n v="363.63636363636363"/>
    <n v="63.993600000000008"/>
    <n v="11.231999999999999"/>
  </r>
  <r>
    <n v="2747"/>
    <s v="CA-2014-155887"/>
    <s v="5/12/2014"/>
    <x v="552"/>
    <s v="5/17/2014"/>
    <s v="Standard Class"/>
    <s v="KT-16480"/>
    <s v="Kean Thornton"/>
    <s v="Consumer"/>
    <s v="United States"/>
    <s v="Franklin"/>
    <s v="Massachusetts"/>
    <n v="2038"/>
    <x v="3"/>
    <s v="FUR-TA-10002228"/>
    <x v="0"/>
    <s v="Tables"/>
    <s v="Bevis Traditional Conference Table Top, Plinth Base"/>
    <n v="700.05600000000004"/>
    <n v="3"/>
    <n v="0.3"/>
    <n v="-130.0104"/>
    <n v="-538.46153846153845"/>
    <n v="490.03919999999999"/>
    <n v="3.52"/>
  </r>
  <r>
    <n v="2748"/>
    <s v="US-2015-165449"/>
    <s v="11/22/2015"/>
    <x v="6"/>
    <s v="11/26/2015"/>
    <s v="Standard Class"/>
    <s v="AP-10720"/>
    <s v="Anne Pryor"/>
    <s v="Home Office"/>
    <s v="United States"/>
    <s v="Frisco"/>
    <s v="Texas"/>
    <n v="75034"/>
    <x v="2"/>
    <s v="TEC-AC-10004127"/>
    <x v="2"/>
    <s v="Accessories"/>
    <s v="SanDisk Cruzer 8 GB USB Flash Drive"/>
    <n v="27.167999999999999"/>
    <n v="4"/>
    <n v="0.2"/>
    <n v="-1.3584000000000001"/>
    <n v="-2000"/>
    <n v="21.734400000000001"/>
    <n v="599.16499999999996"/>
  </r>
  <r>
    <n v="2749"/>
    <s v="CA-2015-110247"/>
    <s v="12/4/2015"/>
    <x v="784"/>
    <s v="12/8/2015"/>
    <s v="Standard Class"/>
    <s v="RH-19555"/>
    <s v="Ritsa Hightower"/>
    <s v="Consumer"/>
    <s v="United States"/>
    <s v="Tallahassee"/>
    <s v="Florida"/>
    <n v="32303"/>
    <x v="0"/>
    <s v="OFF-BI-10001553"/>
    <x v="1"/>
    <s v="Binders"/>
    <s v="SpineVue Locking Slant-D Ring Binders by Cardinal"/>
    <n v="8.2260000000000009"/>
    <n v="3"/>
    <n v="0.7"/>
    <n v="-6.0324"/>
    <n v="-136.36363636363637"/>
    <n v="2.4678000000000004"/>
    <n v="31.984000000000002"/>
  </r>
  <r>
    <n v="2750"/>
    <s v="US-2014-141257"/>
    <s v="6/8/2014"/>
    <x v="785"/>
    <s v="6/14/2014"/>
    <s v="Standard Class"/>
    <s v="CS-11950"/>
    <s v="Carlos Soltero"/>
    <s v="Consumer"/>
    <s v="United States"/>
    <s v="Seattle"/>
    <s v="Washington"/>
    <n v="98115"/>
    <x v="1"/>
    <s v="FUR-CH-10002758"/>
    <x v="0"/>
    <s v="Chairs"/>
    <s v="Hon Deluxe Fabric Upholstered Stacking Chairs, Squared Back"/>
    <n v="585.55200000000002"/>
    <n v="3"/>
    <n v="0.2"/>
    <n v="73.194000000000003"/>
    <n v="800"/>
    <n v="468.44160000000005"/>
    <n v="8.8960000000000008"/>
  </r>
  <r>
    <n v="2751"/>
    <s v="CA-2014-154669"/>
    <s v="8/8/2014"/>
    <x v="233"/>
    <s v="8/11/2014"/>
    <s v="Second Class"/>
    <s v="TM-21010"/>
    <s v="Tamara Manning"/>
    <s v="Consumer"/>
    <s v="United States"/>
    <s v="Vacaville"/>
    <s v="California"/>
    <n v="95687"/>
    <x v="1"/>
    <s v="OFF-ST-10000532"/>
    <x v="1"/>
    <s v="Storage"/>
    <s v="Advantus Rolling Drawer Organizers"/>
    <n v="423.28"/>
    <n v="11"/>
    <n v="0"/>
    <n v="110.0528"/>
    <n v="384.61538461538458"/>
    <n v="423.28"/>
    <n v="19.52"/>
  </r>
  <r>
    <n v="2752"/>
    <s v="CA-2014-158029"/>
    <s v="5/26/2014"/>
    <x v="542"/>
    <s v="5/30/2014"/>
    <s v="Standard Class"/>
    <s v="HF-14995"/>
    <s v="Herbert Flentye"/>
    <s v="Consumer"/>
    <s v="United States"/>
    <s v="Los Angeles"/>
    <s v="California"/>
    <n v="90008"/>
    <x v="1"/>
    <s v="FUR-CH-10000988"/>
    <x v="0"/>
    <s v="Chairs"/>
    <s v="Hon Olson Stacker Stools"/>
    <n v="225.29599999999999"/>
    <n v="2"/>
    <n v="0.2"/>
    <n v="22.529599999999999"/>
    <n v="1000"/>
    <n v="180.23680000000002"/>
    <n v="2.0640000000000001"/>
  </r>
  <r>
    <n v="2753"/>
    <s v="CA-2015-155306"/>
    <s v="4/17/2015"/>
    <x v="786"/>
    <s v="4/21/2015"/>
    <s v="Standard Class"/>
    <s v="GA-14515"/>
    <s v="George Ashbrook"/>
    <s v="Consumer"/>
    <s v="United States"/>
    <s v="San Francisco"/>
    <s v="California"/>
    <n v="94122"/>
    <x v="1"/>
    <s v="OFF-AR-10003251"/>
    <x v="1"/>
    <s v="Art"/>
    <s v="Prang Drawing Pencil Set"/>
    <n v="5.56"/>
    <n v="2"/>
    <n v="0"/>
    <n v="2.2240000000000002"/>
    <n v="249.99999999999994"/>
    <n v="5.56"/>
    <n v="99.6"/>
  </r>
  <r>
    <n v="2758"/>
    <s v="CA-2016-127775"/>
    <s v="6/11/2016"/>
    <x v="725"/>
    <s v="6/13/2016"/>
    <s v="Second Class"/>
    <s v="ES-14020"/>
    <s v="Erica Smith"/>
    <s v="Consumer"/>
    <s v="United States"/>
    <s v="New York City"/>
    <s v="New York"/>
    <n v="10035"/>
    <x v="3"/>
    <s v="TEC-AC-10002402"/>
    <x v="2"/>
    <s v="Accessories"/>
    <s v="Razer Kraken PRO Over Ear PC and Music Headset"/>
    <n v="239.97"/>
    <n v="3"/>
    <n v="0"/>
    <n v="71.991"/>
    <n v="333.33333333333337"/>
    <n v="239.97"/>
    <n v="33"/>
  </r>
  <r>
    <n v="2759"/>
    <s v="CA-2016-146171"/>
    <s v="3/11/2016"/>
    <x v="21"/>
    <s v="3/15/2016"/>
    <s v="Standard Class"/>
    <s v="JP-16135"/>
    <s v="Julie Prescott"/>
    <s v="Home Office"/>
    <s v="United States"/>
    <s v="Columbus"/>
    <s v="Georgia"/>
    <n v="31907"/>
    <x v="0"/>
    <s v="FUR-FU-10004270"/>
    <x v="0"/>
    <s v="Furnishings"/>
    <s v="Executive Impressions 13&quot; Clairmont Wall Clock"/>
    <n v="76.92"/>
    <n v="4"/>
    <n v="0"/>
    <n v="31.537199999999999"/>
    <n v="243.90243902439025"/>
    <n v="76.92"/>
    <n v="86.2"/>
  </r>
  <r>
    <n v="2761"/>
    <s v="CA-2014-129574"/>
    <s v="5/26/2014"/>
    <x v="542"/>
    <s v="5/29/2014"/>
    <s v="First Class"/>
    <s v="Dp-13240"/>
    <s v="Dean percer"/>
    <s v="Home Office"/>
    <s v="United States"/>
    <s v="Murray"/>
    <s v="Utah"/>
    <n v="84107"/>
    <x v="1"/>
    <s v="OFF-PA-10002893"/>
    <x v="1"/>
    <s v="Paper"/>
    <s v="Wirebound Service Call Books, 5 1/2&quot; x 4&quot;"/>
    <n v="48.4"/>
    <n v="5"/>
    <n v="0"/>
    <n v="23.231999999999999"/>
    <n v="208.33333333333334"/>
    <n v="48.4"/>
    <n v="8.3840000000000003"/>
  </r>
  <r>
    <n v="2762"/>
    <s v="CA-2017-126536"/>
    <s v="10/12/2017"/>
    <x v="386"/>
    <s v="10/14/2017"/>
    <s v="First Class"/>
    <s v="NK-18490"/>
    <s v="Neil Knudson"/>
    <s v="Home Office"/>
    <s v="United States"/>
    <s v="San Francisco"/>
    <s v="California"/>
    <n v="94110"/>
    <x v="1"/>
    <s v="TEC-AC-10003709"/>
    <x v="2"/>
    <s v="Accessories"/>
    <s v="Maxell 4.7GB DVD-R 5/Pack"/>
    <n v="0.99"/>
    <n v="1"/>
    <n v="0"/>
    <n v="0.43559999999999999"/>
    <n v="227.27272727272728"/>
    <n v="0.99"/>
    <n v="13.343999999999999"/>
  </r>
  <r>
    <n v="2764"/>
    <s v="CA-2017-165757"/>
    <s v="6/22/2017"/>
    <x v="738"/>
    <s v="6/28/2017"/>
    <s v="Standard Class"/>
    <s v="PL-18925"/>
    <s v="Paul Lucas"/>
    <s v="Home Office"/>
    <s v="United States"/>
    <s v="Philadelphia"/>
    <s v="Pennsylvania"/>
    <n v="19140"/>
    <x v="3"/>
    <s v="OFF-BI-10003166"/>
    <x v="1"/>
    <s v="Binders"/>
    <s v="GBC Plasticlear Binding Covers"/>
    <n v="10.332000000000001"/>
    <n v="3"/>
    <n v="0.7"/>
    <n v="-7.5768000000000004"/>
    <n v="-136.36363636363637"/>
    <n v="3.0996000000000006"/>
    <n v="9.24"/>
  </r>
  <r>
    <n v="2767"/>
    <s v="CA-2017-167752"/>
    <s v="1/15/2017"/>
    <x v="787"/>
    <s v="1/18/2017"/>
    <s v="First Class"/>
    <s v="RW-19690"/>
    <s v="Robert Waldorf"/>
    <s v="Consumer"/>
    <s v="United States"/>
    <s v="Philadelphia"/>
    <s v="Pennsylvania"/>
    <n v="19134"/>
    <x v="3"/>
    <s v="OFF-AP-10000159"/>
    <x v="1"/>
    <s v="Appliances"/>
    <s v="Belkin F9M820V08 8 Outlet Surge"/>
    <n v="34.384"/>
    <n v="1"/>
    <n v="0.2"/>
    <n v="3.8681999999999999"/>
    <n v="888.88888888888891"/>
    <n v="27.507200000000001"/>
    <n v="16.175999999999998"/>
  </r>
  <r>
    <n v="2769"/>
    <s v="US-2015-122140"/>
    <s v="4/2/2015"/>
    <x v="788"/>
    <s v="4/7/2015"/>
    <s v="Standard Class"/>
    <s v="MO-17950"/>
    <s v="Michael Oakman"/>
    <s v="Consumer"/>
    <s v="United States"/>
    <s v="Dallas"/>
    <s v="Texas"/>
    <n v="75220"/>
    <x v="2"/>
    <s v="OFF-AP-10001242"/>
    <x v="1"/>
    <s v="Appliances"/>
    <s v="APC 7 Outlet Network SurgeArrest Surge Protector"/>
    <n v="32.192"/>
    <n v="2"/>
    <n v="0.8"/>
    <n v="-80.48"/>
    <n v="-40"/>
    <n v="6.4383999999999988"/>
    <n v="585.55200000000002"/>
  </r>
  <r>
    <n v="2772"/>
    <s v="CA-2016-163986"/>
    <s v="9/3/2016"/>
    <x v="323"/>
    <s v="9/10/2016"/>
    <s v="Standard Class"/>
    <s v="JJ-15445"/>
    <s v="Jennifer Jackson"/>
    <s v="Consumer"/>
    <s v="United States"/>
    <s v="Waukesha"/>
    <s v="Wisconsin"/>
    <n v="53186"/>
    <x v="2"/>
    <s v="OFF-ST-10000918"/>
    <x v="1"/>
    <s v="Storage"/>
    <s v="Crate-A-Files"/>
    <n v="54.5"/>
    <n v="5"/>
    <n v="0"/>
    <n v="14.17"/>
    <n v="384.61538461538464"/>
    <n v="54.5"/>
    <n v="13.36"/>
  </r>
  <r>
    <n v="2773"/>
    <s v="CA-2017-158967"/>
    <s v="12/10/2017"/>
    <x v="389"/>
    <s v="12/12/2017"/>
    <s v="First Class"/>
    <s v="BT-11680"/>
    <s v="Brian Thompson"/>
    <s v="Consumer"/>
    <s v="United States"/>
    <s v="Fort Lauderdale"/>
    <s v="Florida"/>
    <n v="33311"/>
    <x v="0"/>
    <s v="FUR-FU-10001940"/>
    <x v="0"/>
    <s v="Furnishings"/>
    <s v="Staple-based wall hangings"/>
    <n v="19.103999999999999"/>
    <n v="3"/>
    <n v="0.2"/>
    <n v="5.7312000000000003"/>
    <n v="333.33333333333331"/>
    <n v="15.283200000000001"/>
    <n v="44.4"/>
  </r>
  <r>
    <n v="2774"/>
    <s v="CA-2016-131576"/>
    <s v="11/22/2016"/>
    <x v="441"/>
    <s v="11/26/2016"/>
    <s v="Standard Class"/>
    <s v="RD-19585"/>
    <s v="Rob Dowd"/>
    <s v="Consumer"/>
    <s v="United States"/>
    <s v="Detroit"/>
    <s v="Michigan"/>
    <n v="48205"/>
    <x v="2"/>
    <s v="OFF-BI-10002852"/>
    <x v="1"/>
    <s v="Binders"/>
    <s v="Ibico Standard Transparent Covers"/>
    <n v="49.44"/>
    <n v="3"/>
    <n v="0"/>
    <n v="24.2256"/>
    <n v="204.08163265306123"/>
    <n v="49.44"/>
    <n v="1.869"/>
  </r>
  <r>
    <n v="2775"/>
    <s v="CA-2017-143455"/>
    <s v="11/11/2017"/>
    <x v="343"/>
    <s v="11/18/2017"/>
    <s v="Standard Class"/>
    <s v="ML-17755"/>
    <s v="Max Ludwig"/>
    <s v="Home Office"/>
    <s v="United States"/>
    <s v="Springfield"/>
    <s v="Ohio"/>
    <n v="45503"/>
    <x v="3"/>
    <s v="OFF-PA-10004451"/>
    <x v="1"/>
    <s v="Paper"/>
    <s v="Xerox 222"/>
    <n v="10.368"/>
    <n v="2"/>
    <n v="0.2"/>
    <n v="3.6288"/>
    <n v="285.71428571428572"/>
    <n v="8.2944000000000013"/>
    <n v="419.13600000000002"/>
  </r>
  <r>
    <n v="2776"/>
    <s v="CA-2016-144729"/>
    <s v="10/21/2016"/>
    <x v="147"/>
    <s v="10/25/2016"/>
    <s v="Standard Class"/>
    <s v="JE-15745"/>
    <s v="Joel Eaton"/>
    <s v="Consumer"/>
    <s v="United States"/>
    <s v="San Diego"/>
    <s v="California"/>
    <n v="92037"/>
    <x v="1"/>
    <s v="OFF-ST-10004804"/>
    <x v="1"/>
    <s v="Storage"/>
    <s v="Belkin 19&quot; Vented Equipment Shelf, Black"/>
    <n v="154.44"/>
    <n v="3"/>
    <n v="0"/>
    <n v="1.5444"/>
    <n v="10000"/>
    <n v="154.44"/>
    <n v="3.5920000000000001"/>
  </r>
  <r>
    <n v="2777"/>
    <s v="CA-2015-127019"/>
    <s v="12/21/2015"/>
    <x v="379"/>
    <s v="12/25/2015"/>
    <s v="Standard Class"/>
    <s v="ER-13855"/>
    <s v="Elpida Rittenbach"/>
    <s v="Corporate"/>
    <s v="United States"/>
    <s v="Colorado Springs"/>
    <s v="Colorado"/>
    <n v="80906"/>
    <x v="1"/>
    <s v="OFF-AP-10003971"/>
    <x v="1"/>
    <s v="Appliances"/>
    <s v="Belkin 6 Outlet Metallic Surge Strip"/>
    <n v="60.984000000000002"/>
    <n v="7"/>
    <n v="0.2"/>
    <n v="4.5738000000000003"/>
    <n v="1333.3333333333333"/>
    <n v="48.787200000000006"/>
    <n v="18.16"/>
  </r>
  <r>
    <n v="2778"/>
    <s v="CA-2015-138534"/>
    <s v="7/17/2015"/>
    <x v="789"/>
    <s v="7/19/2015"/>
    <s v="Second Class"/>
    <s v="JM-15535"/>
    <s v="Jessica Myrick"/>
    <s v="Consumer"/>
    <s v="United States"/>
    <s v="Bakersfield"/>
    <s v="California"/>
    <n v="93309"/>
    <x v="1"/>
    <s v="FUR-BO-10003159"/>
    <x v="0"/>
    <s v="Bookcases"/>
    <s v="Sauder Camden County Collection Libraries, Planked Cherry Finish"/>
    <n v="195.46600000000001"/>
    <n v="2"/>
    <n v="0.15"/>
    <n v="-13.797599999999999"/>
    <n v="-1416.6666666666667"/>
    <n v="166.14609999999999"/>
    <n v="7.6559999999999997"/>
  </r>
  <r>
    <n v="2779"/>
    <s v="CA-2017-108322"/>
    <s v="4/30/2017"/>
    <x v="504"/>
    <s v="5/5/2017"/>
    <s v="Standard Class"/>
    <s v="SS-20140"/>
    <s v="Saphhira Shifley"/>
    <s v="Corporate"/>
    <s v="United States"/>
    <s v="Pompano Beach"/>
    <s v="Florida"/>
    <n v="33068"/>
    <x v="0"/>
    <s v="FUR-FU-10001935"/>
    <x v="0"/>
    <s v="Furnishings"/>
    <s v="3M Hangers With Command Adhesive"/>
    <n v="23.68"/>
    <n v="8"/>
    <n v="0.2"/>
    <n v="6.2160000000000002"/>
    <n v="380.95238095238091"/>
    <n v="18.943999999999999"/>
    <n v="6.56"/>
  </r>
  <r>
    <n v="2781"/>
    <s v="CA-2017-167668"/>
    <s v="5/6/2017"/>
    <x v="636"/>
    <s v="5/8/2017"/>
    <s v="First Class"/>
    <s v="TC-21295"/>
    <s v="Toby Carlisle"/>
    <s v="Consumer"/>
    <s v="United States"/>
    <s v="New York City"/>
    <s v="New York"/>
    <n v="10035"/>
    <x v="3"/>
    <s v="OFF-LA-10004544"/>
    <x v="1"/>
    <s v="Labels"/>
    <s v="Avery 505"/>
    <n v="59.2"/>
    <n v="4"/>
    <n v="0"/>
    <n v="29.6"/>
    <n v="200"/>
    <n v="59.2"/>
    <n v="61.96"/>
  </r>
  <r>
    <n v="2782"/>
    <s v="CA-2017-146724"/>
    <s v="11/20/2017"/>
    <x v="225"/>
    <s v="11/27/2017"/>
    <s v="Standard Class"/>
    <s v="HG-15025"/>
    <s v="Hunter Glantz"/>
    <s v="Consumer"/>
    <s v="United States"/>
    <s v="Lakeville"/>
    <s v="Minnesota"/>
    <n v="55044"/>
    <x v="2"/>
    <s v="OFF-AR-10001026"/>
    <x v="1"/>
    <s v="Art"/>
    <s v="Sanford Uni-Blazer View Highlighters, Chisel Tip, Yellow"/>
    <n v="22"/>
    <n v="10"/>
    <n v="0"/>
    <n v="9.68"/>
    <n v="227.27272727272728"/>
    <n v="22"/>
    <n v="145.9"/>
  </r>
  <r>
    <n v="2783"/>
    <s v="CA-2016-139878"/>
    <s v="11/11/2016"/>
    <x v="583"/>
    <s v="11/16/2016"/>
    <s v="Standard Class"/>
    <s v="LD-17005"/>
    <s v="Lisa DeCherney"/>
    <s v="Consumer"/>
    <s v="United States"/>
    <s v="Detroit"/>
    <s v="Michigan"/>
    <n v="48234"/>
    <x v="2"/>
    <s v="TEC-PH-10001336"/>
    <x v="2"/>
    <s v="Phones"/>
    <s v="Digium D40 VoIP phone"/>
    <n v="257.98"/>
    <n v="2"/>
    <n v="0"/>
    <n v="74.8142"/>
    <n v="344.82758620689657"/>
    <n v="257.98"/>
    <n v="32.896000000000001"/>
  </r>
  <r>
    <n v="2784"/>
    <s v="US-2016-106677"/>
    <s v="11/5/2016"/>
    <x v="732"/>
    <s v="11/10/2016"/>
    <s v="Standard Class"/>
    <s v="AS-10285"/>
    <s v="Alejandro Savely"/>
    <s v="Corporate"/>
    <s v="United States"/>
    <s v="Philadelphia"/>
    <s v="Pennsylvania"/>
    <n v="19134"/>
    <x v="3"/>
    <s v="TEC-PH-10003187"/>
    <x v="2"/>
    <s v="Phones"/>
    <s v="Anker Astro Mini 3000mAh Ultra-Compact Portable Charger"/>
    <n v="23.988"/>
    <n v="2"/>
    <n v="0.4"/>
    <n v="-15.992000000000001"/>
    <n v="-149.99999999999997"/>
    <n v="14.392799999999999"/>
    <n v="1319.96"/>
  </r>
  <r>
    <n v="2785"/>
    <s v="CA-2016-116974"/>
    <s v="10/9/2016"/>
    <x v="790"/>
    <s v="10/15/2016"/>
    <s v="Standard Class"/>
    <s v="MP-17965"/>
    <s v="Michael Paige"/>
    <s v="Corporate"/>
    <s v="United States"/>
    <s v="Troy"/>
    <s v="Ohio"/>
    <n v="45373"/>
    <x v="3"/>
    <s v="TEC-PH-10004897"/>
    <x v="2"/>
    <s v="Phones"/>
    <s v="Mediabridge Sport Armband iPhone 5s"/>
    <n v="23.975999999999999"/>
    <n v="4"/>
    <n v="0.4"/>
    <n v="-15.5844"/>
    <n v="-153.84615384615384"/>
    <n v="14.385599999999998"/>
    <n v="21.552"/>
  </r>
  <r>
    <n v="2786"/>
    <s v="CA-2015-149972"/>
    <s v="9/21/2015"/>
    <x v="481"/>
    <s v="9/23/2015"/>
    <s v="First Class"/>
    <s v="CD-12790"/>
    <s v="Cynthia Delaney"/>
    <s v="Home Office"/>
    <s v="United States"/>
    <s v="Los Angeles"/>
    <s v="California"/>
    <n v="90036"/>
    <x v="1"/>
    <s v="FUR-CH-10004997"/>
    <x v="0"/>
    <s v="Chairs"/>
    <s v="Hon Every-Day Series Multi-Task Chairs"/>
    <n v="601.53599999999994"/>
    <n v="4"/>
    <n v="0.2"/>
    <n v="0"/>
    <e v="#DIV/0!"/>
    <n v="481.22879999999998"/>
    <n v="9.7799999999999994"/>
  </r>
  <r>
    <n v="2788"/>
    <s v="US-2014-117744"/>
    <s v="12/2/2014"/>
    <x v="266"/>
    <s v="12/6/2014"/>
    <s v="Standard Class"/>
    <s v="MD-17860"/>
    <s v="Michael Dominguez"/>
    <s v="Corporate"/>
    <s v="United States"/>
    <s v="Corpus Christi"/>
    <s v="Texas"/>
    <n v="78415"/>
    <x v="2"/>
    <s v="FUR-FU-10001588"/>
    <x v="0"/>
    <s v="Furnishings"/>
    <s v="Deflect-o SuperTray Unbreakable Stackable Tray, Letter, Black"/>
    <n v="58.36"/>
    <n v="5"/>
    <n v="0.6"/>
    <n v="-24.803000000000001"/>
    <n v="-235.29411764705884"/>
    <n v="23.344000000000001"/>
    <n v="37.94"/>
  </r>
  <r>
    <n v="2791"/>
    <s v="CA-2014-125514"/>
    <s v="9/21/2014"/>
    <x v="158"/>
    <s v="9/22/2014"/>
    <s v="First Class"/>
    <s v="BM-11650"/>
    <s v="Brian Moss"/>
    <s v="Corporate"/>
    <s v="United States"/>
    <s v="Omaha"/>
    <s v="Nebraska"/>
    <n v="68104"/>
    <x v="2"/>
    <s v="OFF-AP-10000358"/>
    <x v="1"/>
    <s v="Appliances"/>
    <s v="Fellowes Basic Home/Office Series Surge Protectors"/>
    <n v="25.96"/>
    <n v="2"/>
    <n v="0"/>
    <n v="7.5284000000000004"/>
    <n v="344.82758620689651"/>
    <n v="25.96"/>
    <n v="115.29600000000001"/>
  </r>
  <r>
    <n v="2794"/>
    <s v="CA-2014-154599"/>
    <s v="4/12/2014"/>
    <x v="791"/>
    <s v="4/17/2014"/>
    <s v="Standard Class"/>
    <s v="KN-16450"/>
    <s v="Kean Nguyen"/>
    <s v="Corporate"/>
    <s v="United States"/>
    <s v="Redondo Beach"/>
    <s v="California"/>
    <n v="90278"/>
    <x v="1"/>
    <s v="TEC-PH-10001557"/>
    <x v="2"/>
    <s v="Phones"/>
    <s v="Pyle PMP37LED"/>
    <n v="1075.088"/>
    <n v="14"/>
    <n v="0.2"/>
    <n v="94.0702"/>
    <n v="1142.8571428571429"/>
    <n v="860.07040000000006"/>
    <n v="179.94"/>
  </r>
  <r>
    <n v="2798"/>
    <s v="CA-2017-158743"/>
    <s v="10/20/2017"/>
    <x v="179"/>
    <s v="10/27/2017"/>
    <s v="Standard Class"/>
    <s v="IG-15085"/>
    <s v="Ivan Gibson"/>
    <s v="Consumer"/>
    <s v="United States"/>
    <s v="Little Rock"/>
    <s v="Arkansas"/>
    <n v="72209"/>
    <x v="0"/>
    <s v="OFF-AR-10002257"/>
    <x v="1"/>
    <s v="Art"/>
    <s v="Eldon Spacemaker Box, Quick-Snap Lid, Clear"/>
    <n v="13.36"/>
    <n v="4"/>
    <n v="0"/>
    <n v="4.1416000000000004"/>
    <n v="322.58064516129025"/>
    <n v="13.36"/>
    <n v="181.98599999999999"/>
  </r>
  <r>
    <n v="2801"/>
    <s v="CA-2016-153318"/>
    <s v="10/25/2016"/>
    <x v="792"/>
    <s v="10/28/2016"/>
    <s v="First Class"/>
    <s v="JS-15595"/>
    <s v="Jill Stevenson"/>
    <s v="Corporate"/>
    <s v="United States"/>
    <s v="Miami"/>
    <s v="Florida"/>
    <n v="33180"/>
    <x v="0"/>
    <s v="TEC-PH-10000984"/>
    <x v="2"/>
    <s v="Phones"/>
    <s v="Panasonic KX-TG9471B"/>
    <n v="783.96"/>
    <n v="5"/>
    <n v="0.2"/>
    <n v="78.396000000000001"/>
    <n v="1000"/>
    <n v="627.16800000000012"/>
    <n v="67.400000000000006"/>
  </r>
  <r>
    <n v="2802"/>
    <s v="US-2015-110163"/>
    <s v="11/1/2015"/>
    <x v="549"/>
    <s v="11/4/2015"/>
    <s v="First Class"/>
    <s v="GA-14725"/>
    <s v="Guy Armstrong"/>
    <s v="Consumer"/>
    <s v="United States"/>
    <s v="Salem"/>
    <s v="Oregon"/>
    <n v="97301"/>
    <x v="1"/>
    <s v="OFF-AR-10001683"/>
    <x v="1"/>
    <s v="Art"/>
    <s v="Lumber Crayons"/>
    <n v="7.88"/>
    <n v="1"/>
    <n v="0.2"/>
    <n v="1.7729999999999999"/>
    <n v="444.44444444444446"/>
    <n v="6.3040000000000003"/>
    <n v="43.68"/>
  </r>
  <r>
    <n v="2803"/>
    <s v="CA-2017-143329"/>
    <s v="11/3/2017"/>
    <x v="132"/>
    <s v="11/8/2017"/>
    <s v="Standard Class"/>
    <s v="DL-13330"/>
    <s v="Denise Leinenbach"/>
    <s v="Consumer"/>
    <s v="United States"/>
    <s v="Las Cruces"/>
    <s v="New Mexico"/>
    <n v="88001"/>
    <x v="1"/>
    <s v="FUR-FU-10000629"/>
    <x v="0"/>
    <s v="Furnishings"/>
    <s v="9-3/4 Diameter Round Wall Clock"/>
    <n v="41.37"/>
    <n v="3"/>
    <n v="0"/>
    <n v="17.375399999999999"/>
    <n v="238.0952380952381"/>
    <n v="41.37"/>
    <n v="10.16"/>
  </r>
  <r>
    <n v="2804"/>
    <s v="CA-2015-159380"/>
    <s v="5/12/2015"/>
    <x v="793"/>
    <s v="5/16/2015"/>
    <s v="Standard Class"/>
    <s v="CS-12505"/>
    <s v="Cindy Stewart"/>
    <s v="Consumer"/>
    <s v="United States"/>
    <s v="San Francisco"/>
    <s v="California"/>
    <n v="94122"/>
    <x v="1"/>
    <s v="OFF-PA-10003893"/>
    <x v="1"/>
    <s v="Paper"/>
    <s v="Xerox 1962"/>
    <n v="12.84"/>
    <n v="3"/>
    <n v="0"/>
    <n v="5.7779999999999996"/>
    <n v="222.22222222222223"/>
    <n v="12.84"/>
    <n v="6.48"/>
  </r>
  <r>
    <n v="2806"/>
    <s v="CA-2015-122623"/>
    <s v="9/7/2015"/>
    <x v="67"/>
    <s v="9/11/2015"/>
    <s v="Standard Class"/>
    <s v="CC-12145"/>
    <s v="Charles Crestani"/>
    <s v="Consumer"/>
    <s v="United States"/>
    <s v="El Paso"/>
    <s v="Texas"/>
    <n v="79907"/>
    <x v="2"/>
    <s v="FUR-CH-10000553"/>
    <x v="0"/>
    <s v="Chairs"/>
    <s v="Metal Folding Chairs, Beige, 4/Carton"/>
    <n v="47.515999999999998"/>
    <n v="2"/>
    <n v="0.3"/>
    <n v="-2.0364"/>
    <n v="-2333.333333333333"/>
    <n v="33.261199999999995"/>
    <n v="19.456"/>
  </r>
  <r>
    <n v="2807"/>
    <s v="CA-2015-148635"/>
    <s v="7/25/2015"/>
    <x v="395"/>
    <s v="7/27/2015"/>
    <s v="Second Class"/>
    <s v="MH-18025"/>
    <s v="Michelle Huthwaite"/>
    <s v="Consumer"/>
    <s v="United States"/>
    <s v="Seattle"/>
    <s v="Washington"/>
    <n v="98115"/>
    <x v="1"/>
    <s v="OFF-FA-10004395"/>
    <x v="1"/>
    <s v="Fasteners"/>
    <s v="Plymouth Boxed Rubber Bands by Plymouth"/>
    <n v="9.42"/>
    <n v="2"/>
    <n v="0"/>
    <n v="0.47099999999999997"/>
    <n v="2000"/>
    <n v="9.42"/>
    <n v="383.64"/>
  </r>
  <r>
    <n v="2811"/>
    <s v="CA-2015-135685"/>
    <s v="11/16/2015"/>
    <x v="547"/>
    <s v="11/18/2015"/>
    <s v="Second Class"/>
    <s v="MP-18175"/>
    <s v="Mike Pelletier"/>
    <s v="Home Office"/>
    <s v="United States"/>
    <s v="Milwaukee"/>
    <s v="Wisconsin"/>
    <n v="53209"/>
    <x v="2"/>
    <s v="OFF-PA-10000157"/>
    <x v="1"/>
    <s v="Paper"/>
    <s v="Xerox 191"/>
    <n v="179.82"/>
    <n v="9"/>
    <n v="0"/>
    <n v="84.5154"/>
    <n v="212.7659574468085"/>
    <n v="179.82"/>
    <n v="19.98"/>
  </r>
  <r>
    <n v="2816"/>
    <s v="CA-2015-104626"/>
    <s v="9/1/2015"/>
    <x v="135"/>
    <s v="9/8/2015"/>
    <s v="Standard Class"/>
    <s v="DR-12940"/>
    <s v="Daniel Raglin"/>
    <s v="Home Office"/>
    <s v="United States"/>
    <s v="Franklin"/>
    <s v="Massachusetts"/>
    <n v="2038"/>
    <x v="3"/>
    <s v="OFF-BI-10001510"/>
    <x v="1"/>
    <s v="Binders"/>
    <s v="Deluxe Heavy-Duty Vinyl Round Ring Binder"/>
    <n v="114.6"/>
    <n v="5"/>
    <n v="0"/>
    <n v="51.57"/>
    <n v="222.22222222222223"/>
    <n v="114.6"/>
    <n v="6.16"/>
  </r>
  <r>
    <n v="2820"/>
    <s v="CA-2016-160500"/>
    <s v="5/5/2016"/>
    <x v="465"/>
    <s v="5/8/2016"/>
    <s v="First Class"/>
    <s v="DM-13015"/>
    <s v="Darrin Martin"/>
    <s v="Consumer"/>
    <s v="United States"/>
    <s v="Encinitas"/>
    <s v="California"/>
    <n v="92024"/>
    <x v="1"/>
    <s v="OFF-BI-10003784"/>
    <x v="1"/>
    <s v="Binders"/>
    <s v="Computer Printout Index Tabs"/>
    <n v="6.72"/>
    <n v="5"/>
    <n v="0.2"/>
    <n v="2.3519999999999999"/>
    <n v="285.71428571428572"/>
    <n v="5.3760000000000003"/>
    <n v="10.9"/>
  </r>
  <r>
    <n v="2822"/>
    <s v="CA-2017-100202"/>
    <s v="12/31/2016"/>
    <x v="413"/>
    <s v="1/5/2017"/>
    <s v="Standard Class"/>
    <s v="BD-11620"/>
    <s v="Brian DeCherney"/>
    <s v="Consumer"/>
    <s v="United States"/>
    <s v="Anaheim"/>
    <s v="California"/>
    <n v="92804"/>
    <x v="1"/>
    <s v="TEC-PH-10002563"/>
    <x v="2"/>
    <s v="Phones"/>
    <s v="Adtran 1202752G1"/>
    <n v="302.37599999999998"/>
    <n v="3"/>
    <n v="0.2"/>
    <n v="22.6782"/>
    <n v="1333.3333333333333"/>
    <n v="241.9008"/>
    <n v="34.049999999999997"/>
  </r>
  <r>
    <n v="2823"/>
    <s v="CA-2017-131016"/>
    <s v="9/18/2017"/>
    <x v="65"/>
    <s v="9/20/2017"/>
    <s v="First Class"/>
    <s v="DC-12850"/>
    <s v="Dan Campbell"/>
    <s v="Consumer"/>
    <s v="United States"/>
    <s v="Arlington"/>
    <s v="Texas"/>
    <n v="76017"/>
    <x v="2"/>
    <s v="OFF-AR-10000122"/>
    <x v="1"/>
    <s v="Art"/>
    <s v="Newell 314"/>
    <n v="8.9280000000000008"/>
    <n v="2"/>
    <n v="0.2"/>
    <n v="0.55800000000000005"/>
    <n v="1600"/>
    <n v="7.1424000000000012"/>
    <n v="59.912999999999997"/>
  </r>
  <r>
    <n v="2825"/>
    <s v="US-2014-112914"/>
    <s v="9/25/2014"/>
    <x v="794"/>
    <s v="9/30/2014"/>
    <s v="Standard Class"/>
    <s v="MT-18070"/>
    <s v="Michelle Tran"/>
    <s v="Home Office"/>
    <s v="United States"/>
    <s v="Houston"/>
    <s v="Texas"/>
    <n v="77041"/>
    <x v="2"/>
    <s v="OFF-PA-10003270"/>
    <x v="1"/>
    <s v="Paper"/>
    <s v="Xerox 1954"/>
    <n v="33.792000000000002"/>
    <n v="8"/>
    <n v="0.2"/>
    <n v="10.56"/>
    <n v="320"/>
    <n v="27.033600000000003"/>
    <n v="68.62"/>
  </r>
  <r>
    <n v="2829"/>
    <s v="CA-2016-124149"/>
    <s v="4/23/2016"/>
    <x v="131"/>
    <s v="4/26/2016"/>
    <s v="First Class"/>
    <s v="MJ-17740"/>
    <s v="Max Jones"/>
    <s v="Consumer"/>
    <s v="United States"/>
    <s v="Lancaster"/>
    <s v="Ohio"/>
    <n v="43130"/>
    <x v="3"/>
    <s v="OFF-PA-10002421"/>
    <x v="1"/>
    <s v="Paper"/>
    <s v="Embossed Ink Jet Note Cards"/>
    <n v="108.336"/>
    <n v="6"/>
    <n v="0.2"/>
    <n v="37.9176"/>
    <n v="285.71428571428572"/>
    <n v="86.668800000000005"/>
    <n v="55.984000000000002"/>
  </r>
  <r>
    <n v="2832"/>
    <s v="CA-2014-148915"/>
    <s v="11/1/2014"/>
    <x v="301"/>
    <s v="11/5/2014"/>
    <s v="Standard Class"/>
    <s v="ND-18370"/>
    <s v="Natalie DeCherney"/>
    <s v="Consumer"/>
    <s v="United States"/>
    <s v="Portland"/>
    <s v="Oregon"/>
    <n v="97206"/>
    <x v="1"/>
    <s v="OFF-ST-10001128"/>
    <x v="1"/>
    <s v="Storage"/>
    <s v="Carina Mini System Audio Rack, Model AR050B"/>
    <n v="443.92"/>
    <n v="5"/>
    <n v="0.2"/>
    <n v="-94.332999999999998"/>
    <n v="-470.58823529411768"/>
    <n v="355.13600000000002"/>
    <n v="590.35199999999998"/>
  </r>
  <r>
    <n v="2834"/>
    <s v="CA-2017-134649"/>
    <s v="1/26/2017"/>
    <x v="795"/>
    <s v="1/31/2017"/>
    <s v="Second Class"/>
    <s v="CA-11965"/>
    <s v="Carol Adams"/>
    <s v="Corporate"/>
    <s v="United States"/>
    <s v="Hoover"/>
    <s v="Alabama"/>
    <n v="35244"/>
    <x v="0"/>
    <s v="OFF-AR-10001547"/>
    <x v="1"/>
    <s v="Art"/>
    <s v="Newell 311"/>
    <n v="15.47"/>
    <n v="7"/>
    <n v="0"/>
    <n v="4.1768999999999998"/>
    <n v="370.37037037037044"/>
    <n v="15.47"/>
    <n v="11.05"/>
  </r>
  <r>
    <n v="2836"/>
    <s v="CA-2017-110842"/>
    <s v="11/11/2017"/>
    <x v="343"/>
    <s v="11/16/2017"/>
    <s v="Standard Class"/>
    <s v="GA-14725"/>
    <s v="Guy Armstrong"/>
    <s v="Consumer"/>
    <s v="United States"/>
    <s v="Los Angeles"/>
    <s v="California"/>
    <n v="90036"/>
    <x v="1"/>
    <s v="OFF-AP-10003971"/>
    <x v="1"/>
    <s v="Appliances"/>
    <s v="Belkin 6 Outlet Metallic Surge Strip"/>
    <n v="10.89"/>
    <n v="1"/>
    <n v="0"/>
    <n v="2.8313999999999999"/>
    <n v="384.61538461538464"/>
    <n v="10.89"/>
    <n v="659.9"/>
  </r>
  <r>
    <n v="2839"/>
    <s v="CA-2016-147368"/>
    <s v="6/9/2016"/>
    <x v="632"/>
    <s v="6/12/2016"/>
    <s v="First Class"/>
    <s v="TC-21295"/>
    <s v="Toby Carlisle"/>
    <s v="Consumer"/>
    <s v="United States"/>
    <s v="Tallahassee"/>
    <s v="Florida"/>
    <n v="32303"/>
    <x v="0"/>
    <s v="TEC-MA-10002178"/>
    <x v="2"/>
    <s v="Machines"/>
    <s v="Cisco CP-7937G Unified IP Conference Station Phone"/>
    <n v="695.7"/>
    <n v="2"/>
    <n v="0.5"/>
    <n v="-27.827999999999999"/>
    <n v="-2500.0000000000005"/>
    <n v="347.85"/>
    <n v="843.9"/>
  </r>
  <r>
    <n v="2840"/>
    <s v="US-2015-104185"/>
    <s v="9/3/2015"/>
    <x v="37"/>
    <s v="9/8/2015"/>
    <s v="Second Class"/>
    <s v="JB-15400"/>
    <s v="Jennifer Braxton"/>
    <s v="Corporate"/>
    <s v="United States"/>
    <s v="New York City"/>
    <s v="New York"/>
    <n v="10009"/>
    <x v="3"/>
    <s v="OFF-ST-10001526"/>
    <x v="1"/>
    <s v="Storage"/>
    <s v="Iceberg Mobile Mega Data/Printer Cart "/>
    <n v="120.33"/>
    <n v="1"/>
    <n v="0"/>
    <n v="31.285799999999998"/>
    <n v="384.61538461538464"/>
    <n v="120.33"/>
    <n v="21.3"/>
  </r>
  <r>
    <n v="2841"/>
    <s v="US-2014-125521"/>
    <s v="3/14/2014"/>
    <x v="619"/>
    <s v="3/19/2014"/>
    <s v="Standard Class"/>
    <s v="CK-12325"/>
    <s v="Christine Kargatis"/>
    <s v="Home Office"/>
    <s v="United States"/>
    <s v="Chesapeake"/>
    <s v="Virginia"/>
    <n v="23320"/>
    <x v="0"/>
    <s v="FUR-CH-10003379"/>
    <x v="0"/>
    <s v="Chairs"/>
    <s v="Global Commerce Series High-Back Swivel/Tilt Chairs"/>
    <n v="1139.92"/>
    <n v="4"/>
    <n v="0"/>
    <n v="284.98"/>
    <n v="400"/>
    <n v="1139.92"/>
    <n v="443.92"/>
  </r>
  <r>
    <n v="2842"/>
    <s v="US-2017-135062"/>
    <s v="8/31/2017"/>
    <x v="515"/>
    <s v="9/4/2017"/>
    <s v="Second Class"/>
    <s v="RL-19615"/>
    <s v="Rob Lucas"/>
    <s v="Consumer"/>
    <s v="United States"/>
    <s v="Fayetteville"/>
    <s v="North Carolina"/>
    <n v="28314"/>
    <x v="0"/>
    <s v="OFF-PA-10000100"/>
    <x v="1"/>
    <s v="Paper"/>
    <s v="Xerox 1945"/>
    <n v="229.54400000000001"/>
    <n v="7"/>
    <n v="0.2"/>
    <n v="83.209699999999998"/>
    <n v="275.86206896551727"/>
    <n v="183.63520000000003"/>
    <n v="100"/>
  </r>
  <r>
    <n v="2843"/>
    <s v="CA-2017-135650"/>
    <s v="3/23/2017"/>
    <x v="721"/>
    <s v="3/27/2017"/>
    <s v="Standard Class"/>
    <s v="AC-10660"/>
    <s v="Anna Chung"/>
    <s v="Consumer"/>
    <s v="United States"/>
    <s v="Huntsville"/>
    <s v="Texas"/>
    <n v="77340"/>
    <x v="2"/>
    <s v="OFF-ST-10001809"/>
    <x v="1"/>
    <s v="Storage"/>
    <s v="Fellowes Officeware Wire Shelving"/>
    <n v="143.72800000000001"/>
    <n v="2"/>
    <n v="0.2"/>
    <n v="-32.338799999999999"/>
    <n v="-444.44444444444446"/>
    <n v="114.98240000000001"/>
    <n v="13.872"/>
  </r>
  <r>
    <n v="2844"/>
    <s v="CA-2017-112865"/>
    <s v="5/18/2017"/>
    <x v="796"/>
    <s v="5/22/2017"/>
    <s v="Standard Class"/>
    <s v="BH-11710"/>
    <s v="Brosina Hoffman"/>
    <s v="Consumer"/>
    <s v="United States"/>
    <s v="Philadelphia"/>
    <s v="Pennsylvania"/>
    <n v="19140"/>
    <x v="3"/>
    <s v="TEC-AC-10000387"/>
    <x v="2"/>
    <s v="Accessories"/>
    <s v="KeyTronic KT800P2 - Keyboard - Black"/>
    <n v="36.048000000000002"/>
    <n v="3"/>
    <n v="0.2"/>
    <n v="-0.9012"/>
    <n v="-4000"/>
    <n v="28.838400000000004"/>
    <n v="234.45"/>
  </r>
  <r>
    <n v="2845"/>
    <s v="US-2016-162852"/>
    <s v="12/27/2016"/>
    <x v="797"/>
    <s v="12/31/2016"/>
    <s v="Standard Class"/>
    <s v="BG-11695"/>
    <s v="Brooke Gillingham"/>
    <s v="Corporate"/>
    <s v="United States"/>
    <s v="Woodstock"/>
    <s v="Illinois"/>
    <n v="60098"/>
    <x v="2"/>
    <s v="FUR-CH-10004853"/>
    <x v="0"/>
    <s v="Chairs"/>
    <s v="Global Manager's Adjustable Task Chair, Storm"/>
    <n v="845.48800000000006"/>
    <n v="8"/>
    <n v="0.3"/>
    <n v="-12.0784"/>
    <n v="-7000"/>
    <n v="591.84159999999997"/>
    <n v="152.80000000000001"/>
  </r>
  <r>
    <n v="2846"/>
    <s v="CA-2017-138163"/>
    <s v="11/17/2017"/>
    <x v="701"/>
    <s v="11/20/2017"/>
    <s v="First Class"/>
    <s v="XP-21865"/>
    <s v="Xylona Preis"/>
    <s v="Consumer"/>
    <s v="United States"/>
    <s v="Everett"/>
    <s v="Massachusetts"/>
    <n v="2149"/>
    <x v="3"/>
    <s v="OFF-AR-10001958"/>
    <x v="1"/>
    <s v="Art"/>
    <s v="Stanley Bostitch Contemporary Electric Pencil Sharpeners"/>
    <n v="50.94"/>
    <n v="3"/>
    <n v="0"/>
    <n v="14.263199999999999"/>
    <n v="357.14285714285717"/>
    <n v="50.94"/>
    <n v="60.84"/>
  </r>
  <r>
    <n v="2847"/>
    <s v="CA-2017-152093"/>
    <s v="9/10/2017"/>
    <x v="18"/>
    <s v="9/15/2017"/>
    <s v="Standard Class"/>
    <s v="SN-20560"/>
    <s v="Skye Norling"/>
    <s v="Home Office"/>
    <s v="United States"/>
    <s v="Chicago"/>
    <s v="Illinois"/>
    <n v="60653"/>
    <x v="2"/>
    <s v="OFF-BI-10003527"/>
    <x v="1"/>
    <s v="Binders"/>
    <s v="Fellowes PB500 Electric Punch Plastic Comb Binding Machine with Manual Bind"/>
    <n v="762.59400000000005"/>
    <n v="3"/>
    <n v="0.8"/>
    <n v="-1143.8910000000001"/>
    <n v="-66.666666666666657"/>
    <n v="152.51879999999997"/>
    <n v="28.8"/>
  </r>
  <r>
    <n v="2848"/>
    <s v="CA-2017-157854"/>
    <s v="4/8/2017"/>
    <x v="798"/>
    <s v="4/15/2017"/>
    <s v="Standard Class"/>
    <s v="DM-13345"/>
    <s v="Denise Monton"/>
    <s v="Corporate"/>
    <s v="United States"/>
    <s v="Roswell"/>
    <s v="Georgia"/>
    <n v="30076"/>
    <x v="0"/>
    <s v="FUR-FU-10003832"/>
    <x v="0"/>
    <s v="Furnishings"/>
    <s v="Eldon Expressions Punched Metal &amp; Wood Desk Accessories, Black &amp; Cherry"/>
    <n v="56.28"/>
    <n v="6"/>
    <n v="0"/>
    <n v="15.7584"/>
    <n v="357.14285714285717"/>
    <n v="56.28"/>
    <n v="7.04"/>
  </r>
  <r>
    <n v="2850"/>
    <s v="CA-2016-123617"/>
    <s v="11/28/2016"/>
    <x v="85"/>
    <s v="12/3/2016"/>
    <s v="Standard Class"/>
    <s v="AJ-10780"/>
    <s v="Anthony Jacobs"/>
    <s v="Corporate"/>
    <s v="United States"/>
    <s v="Palm Coast"/>
    <s v="Florida"/>
    <n v="32137"/>
    <x v="0"/>
    <s v="OFF-BI-10002976"/>
    <x v="1"/>
    <s v="Binders"/>
    <s v="ACCOHIDE Binder by Acco"/>
    <n v="7.4340000000000002"/>
    <n v="6"/>
    <n v="0.7"/>
    <n v="-5.6993999999999998"/>
    <n v="-130.43478260869566"/>
    <n v="2.2302000000000004"/>
    <n v="34.76"/>
  </r>
  <r>
    <n v="2851"/>
    <s v="US-2016-128293"/>
    <s v="6/2/2016"/>
    <x v="799"/>
    <s v="6/5/2016"/>
    <s v="First Class"/>
    <s v="KC-16255"/>
    <s v="Karen Carlisle"/>
    <s v="Corporate"/>
    <s v="United States"/>
    <s v="Philadelphia"/>
    <s v="Pennsylvania"/>
    <n v="19120"/>
    <x v="3"/>
    <s v="OFF-ST-10000736"/>
    <x v="1"/>
    <s v="Storage"/>
    <s v="Carina Double Wide Media Storage Towers in Natural &amp; Black"/>
    <n v="64.784000000000006"/>
    <n v="1"/>
    <n v="0.2"/>
    <n v="-12.956799999999999"/>
    <n v="-500.00000000000011"/>
    <n v="51.827200000000005"/>
    <n v="192.22"/>
  </r>
  <r>
    <n v="2852"/>
    <s v="CA-2017-107342"/>
    <s v="12/17/2017"/>
    <x v="94"/>
    <s v="12/22/2017"/>
    <s v="Standard Class"/>
    <s v="VF-21715"/>
    <s v="Vicky Freymann"/>
    <s v="Home Office"/>
    <s v="United States"/>
    <s v="Columbus"/>
    <s v="Indiana"/>
    <n v="47201"/>
    <x v="2"/>
    <s v="OFF-PA-10001745"/>
    <x v="1"/>
    <s v="Paper"/>
    <s v="Wirebound Message Books, 2 7/8&quot; x 5&quot;, 3 Forms per Page"/>
    <n v="28.16"/>
    <n v="4"/>
    <n v="0"/>
    <n v="13.235200000000001"/>
    <n v="212.7659574468085"/>
    <n v="28.16"/>
    <n v="32.4"/>
  </r>
  <r>
    <n v="2853"/>
    <s v="CA-2016-136371"/>
    <s v="3/19/2016"/>
    <x v="690"/>
    <s v="3/21/2016"/>
    <s v="Second Class"/>
    <s v="SV-20935"/>
    <s v="Susan Vittorini"/>
    <s v="Consumer"/>
    <s v="United States"/>
    <s v="Oceanside"/>
    <s v="New York"/>
    <n v="11572"/>
    <x v="3"/>
    <s v="FUR-FU-10000409"/>
    <x v="0"/>
    <s v="Furnishings"/>
    <s v="GE 4 Foot Flourescent Tube, 40 Watt"/>
    <n v="14.98"/>
    <n v="1"/>
    <n v="0"/>
    <n v="6.8907999999999996"/>
    <n v="217.39130434782612"/>
    <n v="14.98"/>
    <n v="2.94"/>
  </r>
  <r>
    <n v="2855"/>
    <s v="CA-2017-137344"/>
    <s v="8/20/2017"/>
    <x v="648"/>
    <s v="8/20/2017"/>
    <s v="Same Day"/>
    <s v="EM-13810"/>
    <s v="Eleni McCrary"/>
    <s v="Corporate"/>
    <s v="United States"/>
    <s v="Franklin"/>
    <s v="Massachusetts"/>
    <n v="2038"/>
    <x v="3"/>
    <s v="OFF-ST-10000344"/>
    <x v="1"/>
    <s v="Storage"/>
    <s v="Neat Ideas Personal Hanging Folder Files, Black"/>
    <n v="40.29"/>
    <n v="3"/>
    <n v="0"/>
    <n v="10.4754"/>
    <n v="384.61538461538458"/>
    <n v="40.29"/>
    <n v="21.44"/>
  </r>
  <r>
    <n v="2856"/>
    <s v="CA-2017-169810"/>
    <s v="7/25/2017"/>
    <x v="800"/>
    <s v="7/31/2017"/>
    <s v="Standard Class"/>
    <s v="RB-19360"/>
    <s v="Raymond Buch"/>
    <s v="Consumer"/>
    <s v="United States"/>
    <s v="Sioux Falls"/>
    <s v="South Dakota"/>
    <n v="57103"/>
    <x v="2"/>
    <s v="OFF-LA-10003663"/>
    <x v="1"/>
    <s v="Labels"/>
    <s v="Avery 498"/>
    <n v="20.23"/>
    <n v="7"/>
    <n v="0"/>
    <n v="9.5081000000000007"/>
    <n v="212.7659574468085"/>
    <n v="20.23"/>
    <n v="14.62"/>
  </r>
  <r>
    <n v="2857"/>
    <s v="CA-2016-128594"/>
    <s v="8/26/2016"/>
    <x v="370"/>
    <s v="8/29/2016"/>
    <s v="First Class"/>
    <s v="DJ-13510"/>
    <s v="Don Jones"/>
    <s v="Corporate"/>
    <s v="United States"/>
    <s v="San Diego"/>
    <s v="California"/>
    <n v="92037"/>
    <x v="1"/>
    <s v="FUR-CH-10001215"/>
    <x v="0"/>
    <s v="Chairs"/>
    <s v="Global Troy Executive Leather Low-Back Tilter"/>
    <n v="1603.136"/>
    <n v="4"/>
    <n v="0.2"/>
    <n v="100.196"/>
    <n v="1600"/>
    <n v="1282.5088000000001"/>
    <n v="15.84"/>
  </r>
  <r>
    <n v="2858"/>
    <s v="CA-2016-154690"/>
    <s v="8/15/2016"/>
    <x v="243"/>
    <s v="8/17/2016"/>
    <s v="Second Class"/>
    <s v="CC-12370"/>
    <s v="Christopher Conant"/>
    <s v="Consumer"/>
    <s v="United States"/>
    <s v="Fayetteville"/>
    <s v="North Carolina"/>
    <n v="28314"/>
    <x v="0"/>
    <s v="FUR-CH-10000988"/>
    <x v="0"/>
    <s v="Chairs"/>
    <s v="Hon Olson Stacker Stools"/>
    <n v="225.29599999999999"/>
    <n v="2"/>
    <n v="0.2"/>
    <n v="22.529599999999999"/>
    <n v="1000"/>
    <n v="180.23680000000002"/>
    <n v="57.408000000000001"/>
  </r>
  <r>
    <n v="2859"/>
    <s v="CA-2017-138975"/>
    <s v="5/19/2017"/>
    <x v="240"/>
    <s v="5/23/2017"/>
    <s v="Standard Class"/>
    <s v="SC-20380"/>
    <s v="Shahid Collister"/>
    <s v="Consumer"/>
    <s v="United States"/>
    <s v="Atlanta"/>
    <s v="Georgia"/>
    <n v="30318"/>
    <x v="0"/>
    <s v="TEC-AC-10003441"/>
    <x v="2"/>
    <s v="Accessories"/>
    <s v="Kingston Digital DataTraveler 32GB USB 2.0"/>
    <n v="67.8"/>
    <n v="4"/>
    <n v="0"/>
    <n v="4.0679999999999996"/>
    <n v="1666.6666666666667"/>
    <n v="67.8"/>
    <n v="20.440000000000001"/>
  </r>
  <r>
    <n v="2863"/>
    <s v="CA-2017-106537"/>
    <s v="8/12/2017"/>
    <x v="801"/>
    <s v="8/17/2017"/>
    <s v="Standard Class"/>
    <s v="RH-19495"/>
    <s v="Rick Hansen"/>
    <s v="Consumer"/>
    <s v="United States"/>
    <s v="Orlando"/>
    <s v="Florida"/>
    <n v="32839"/>
    <x v="0"/>
    <s v="OFF-PA-10000223"/>
    <x v="1"/>
    <s v="Paper"/>
    <s v="Xerox 2000"/>
    <n v="20.736000000000001"/>
    <n v="4"/>
    <n v="0.2"/>
    <n v="7.2576000000000001"/>
    <n v="285.71428571428572"/>
    <n v="16.588800000000003"/>
    <n v="15.84"/>
  </r>
  <r>
    <n v="2864"/>
    <s v="US-2017-103828"/>
    <s v="8/13/2017"/>
    <x v="802"/>
    <s v="8/13/2017"/>
    <s v="Same Day"/>
    <s v="JK-15370"/>
    <s v="Jay Kimmel"/>
    <s v="Consumer"/>
    <s v="United States"/>
    <s v="San Francisco"/>
    <s v="California"/>
    <n v="94122"/>
    <x v="1"/>
    <s v="OFF-ST-10001325"/>
    <x v="1"/>
    <s v="Storage"/>
    <s v="Sterilite Officeware Hinged File Box"/>
    <n v="31.44"/>
    <n v="3"/>
    <n v="0"/>
    <n v="8.4887999999999995"/>
    <n v="370.37037037037044"/>
    <n v="31.44"/>
    <n v="14.32"/>
  </r>
  <r>
    <n v="2868"/>
    <s v="CA-2016-115588"/>
    <s v="11/10/2016"/>
    <x v="338"/>
    <s v="11/12/2016"/>
    <s v="Second Class"/>
    <s v="AF-10885"/>
    <s v="Art Foster"/>
    <s v="Consumer"/>
    <s v="United States"/>
    <s v="Toledo"/>
    <s v="Ohio"/>
    <n v="43615"/>
    <x v="3"/>
    <s v="OFF-SU-10001225"/>
    <x v="1"/>
    <s v="Supplies"/>
    <s v="Staple remover"/>
    <n v="14.72"/>
    <n v="5"/>
    <n v="0.2"/>
    <n v="-3.3119999999999998"/>
    <n v="-444.44444444444446"/>
    <n v="11.776000000000002"/>
    <n v="27.36"/>
  </r>
  <r>
    <n v="2870"/>
    <s v="CA-2017-143861"/>
    <s v="6/12/2017"/>
    <x v="492"/>
    <s v="6/19/2017"/>
    <s v="Standard Class"/>
    <s v="LC-16885"/>
    <s v="Lena Creighton"/>
    <s v="Consumer"/>
    <s v="United States"/>
    <s v="Saint Petersburg"/>
    <s v="Florida"/>
    <n v="33710"/>
    <x v="0"/>
    <s v="FUR-FU-10001546"/>
    <x v="0"/>
    <s v="Furnishings"/>
    <s v="Dana Swing-Arm Lamps"/>
    <n v="17.088000000000001"/>
    <n v="2"/>
    <n v="0.2"/>
    <n v="1.0680000000000001"/>
    <n v="1600"/>
    <n v="13.670400000000001"/>
    <n v="27.396000000000001"/>
  </r>
  <r>
    <n v="2871"/>
    <s v="CA-2014-148040"/>
    <s v="3/22/2014"/>
    <x v="579"/>
    <s v="3/26/2014"/>
    <s v="Standard Class"/>
    <s v="BF-11275"/>
    <s v="Beth Fritzler"/>
    <s v="Corporate"/>
    <s v="United States"/>
    <s v="Tucson"/>
    <s v="Arizona"/>
    <n v="85705"/>
    <x v="1"/>
    <s v="OFF-PA-10002581"/>
    <x v="1"/>
    <s v="Paper"/>
    <s v="Xerox 1951"/>
    <n v="74.352000000000004"/>
    <n v="3"/>
    <n v="0.2"/>
    <n v="23.234999999999999"/>
    <n v="320"/>
    <n v="59.481600000000007"/>
    <n v="35.880000000000003"/>
  </r>
  <r>
    <n v="2873"/>
    <s v="CA-2017-135167"/>
    <s v="6/15/2017"/>
    <x v="140"/>
    <s v="6/20/2017"/>
    <s v="Standard Class"/>
    <s v="SC-20800"/>
    <s v="Stuart Calhoun"/>
    <s v="Consumer"/>
    <s v="United States"/>
    <s v="Los Angeles"/>
    <s v="California"/>
    <n v="90036"/>
    <x v="1"/>
    <s v="OFF-AR-10002399"/>
    <x v="1"/>
    <s v="Art"/>
    <s v="Dixon Prang Watercolor Pencils, 10-Color Set with Brush"/>
    <n v="4.26"/>
    <n v="1"/>
    <n v="0"/>
    <n v="1.7465999999999999"/>
    <n v="243.90243902439025"/>
    <n v="4.26"/>
    <n v="2.6240000000000001"/>
  </r>
  <r>
    <n v="2874"/>
    <s v="CA-2017-137022"/>
    <s v="11/16/2017"/>
    <x v="673"/>
    <s v="11/22/2017"/>
    <s v="Standard Class"/>
    <s v="SW-20275"/>
    <s v="Scott Williamson"/>
    <s v="Consumer"/>
    <s v="United States"/>
    <s v="San Diego"/>
    <s v="California"/>
    <n v="92105"/>
    <x v="1"/>
    <s v="OFF-ST-10001963"/>
    <x v="1"/>
    <s v="Storage"/>
    <s v="Tennsco Regal Shelving Units"/>
    <n v="811.28"/>
    <n v="8"/>
    <n v="0"/>
    <n v="24.3384"/>
    <n v="3333.3333333333335"/>
    <n v="811.28"/>
    <n v="40.176000000000002"/>
  </r>
  <r>
    <n v="2875"/>
    <s v="US-2017-102638"/>
    <s v="12/29/2017"/>
    <x v="614"/>
    <s v="12/31/2017"/>
    <s v="First Class"/>
    <s v="MC-17845"/>
    <s v="Michael Chen"/>
    <s v="Consumer"/>
    <s v="United States"/>
    <s v="New York City"/>
    <s v="New York"/>
    <n v="10035"/>
    <x v="3"/>
    <s v="OFF-FA-10002988"/>
    <x v="1"/>
    <s v="Fasteners"/>
    <s v="Ideal Clamps"/>
    <n v="6.03"/>
    <n v="3"/>
    <n v="0"/>
    <n v="2.9546999999999999"/>
    <n v="204.08163265306123"/>
    <n v="6.03"/>
    <n v="36.792000000000002"/>
  </r>
  <r>
    <n v="2876"/>
    <s v="US-2016-167339"/>
    <s v="1/21/2016"/>
    <x v="803"/>
    <s v="1/23/2016"/>
    <s v="Second Class"/>
    <s v="TD-20995"/>
    <s v="Tamara Dahlen"/>
    <s v="Consumer"/>
    <s v="United States"/>
    <s v="San Diego"/>
    <s v="California"/>
    <n v="92037"/>
    <x v="1"/>
    <s v="FUR-CH-10004289"/>
    <x v="0"/>
    <s v="Chairs"/>
    <s v="Global Super Steno Chair"/>
    <n v="153.56800000000001"/>
    <n v="2"/>
    <n v="0.2"/>
    <n v="-5.7587999999999999"/>
    <n v="-2666.666666666667"/>
    <n v="122.85440000000001"/>
    <n v="177.55"/>
  </r>
  <r>
    <n v="2878"/>
    <s v="CA-2016-152072"/>
    <s v="1/15/2016"/>
    <x v="804"/>
    <s v="1/19/2016"/>
    <s v="Standard Class"/>
    <s v="Dp-13240"/>
    <s v="Dean percer"/>
    <s v="Home Office"/>
    <s v="United States"/>
    <s v="Westfield"/>
    <s v="New Jersey"/>
    <n v="7090"/>
    <x v="3"/>
    <s v="OFF-EN-10003040"/>
    <x v="1"/>
    <s v="Envelopes"/>
    <s v="Quality Park Security Envelopes"/>
    <n v="52.34"/>
    <n v="2"/>
    <n v="0"/>
    <n v="24.599799999999998"/>
    <n v="212.76595744680856"/>
    <n v="52.34"/>
    <n v="81.400000000000006"/>
  </r>
  <r>
    <n v="2881"/>
    <s v="CA-2016-102932"/>
    <s v="9/19/2016"/>
    <x v="251"/>
    <s v="9/23/2016"/>
    <s v="Second Class"/>
    <s v="SD-20485"/>
    <s v="Shirley Daniels"/>
    <s v="Home Office"/>
    <s v="United States"/>
    <s v="Orange"/>
    <s v="New Jersey"/>
    <n v="7050"/>
    <x v="3"/>
    <s v="OFF-BI-10000756"/>
    <x v="1"/>
    <s v="Binders"/>
    <s v="Storex DuraTech Recycled Plastic Frosted Binders"/>
    <n v="25.44"/>
    <n v="6"/>
    <n v="0"/>
    <n v="12.72"/>
    <n v="200"/>
    <n v="25.44"/>
    <n v="12.96"/>
  </r>
  <r>
    <n v="2883"/>
    <s v="CA-2014-165540"/>
    <s v="2/21/2014"/>
    <x v="805"/>
    <s v="2/25/2014"/>
    <s v="Standard Class"/>
    <s v="TM-21010"/>
    <s v="Tamara Manning"/>
    <s v="Consumer"/>
    <s v="United States"/>
    <s v="Woodstock"/>
    <s v="Illinois"/>
    <n v="60098"/>
    <x v="2"/>
    <s v="OFF-BI-10004094"/>
    <x v="1"/>
    <s v="Binders"/>
    <s v="GBC Standard Plastic Binding Systems Combs"/>
    <n v="8.85"/>
    <n v="5"/>
    <n v="0.8"/>
    <n v="-13.717499999999999"/>
    <n v="-64.516129032258064"/>
    <n v="1.7699999999999996"/>
    <n v="899.91"/>
  </r>
  <r>
    <n v="2884"/>
    <s v="CA-2016-130799"/>
    <s v="11/11/2016"/>
    <x v="583"/>
    <s v="11/16/2016"/>
    <s v="Second Class"/>
    <s v="BK-11260"/>
    <s v="Berenike Kampe"/>
    <s v="Consumer"/>
    <s v="United States"/>
    <s v="San Francisco"/>
    <s v="California"/>
    <n v="94110"/>
    <x v="1"/>
    <s v="FUR-FU-10001852"/>
    <x v="0"/>
    <s v="Furnishings"/>
    <s v="Eldon Regeneration Recycled Desk Accessories, Smoke"/>
    <n v="6.96"/>
    <n v="4"/>
    <n v="0"/>
    <n v="2.2271999999999998"/>
    <n v="312.5"/>
    <n v="6.96"/>
    <n v="178.11"/>
  </r>
  <r>
    <n v="2885"/>
    <s v="CA-2016-164483"/>
    <s v="1/30/2016"/>
    <x v="806"/>
    <s v="2/3/2016"/>
    <s v="Standard Class"/>
    <s v="JF-15490"/>
    <s v="Jeremy Farry"/>
    <s v="Consumer"/>
    <s v="United States"/>
    <s v="San Francisco"/>
    <s v="California"/>
    <n v="94122"/>
    <x v="1"/>
    <s v="OFF-BI-10000014"/>
    <x v="1"/>
    <s v="Binders"/>
    <s v="Heavy-Duty E-Z-D Binders"/>
    <n v="17.456"/>
    <n v="2"/>
    <n v="0.2"/>
    <n v="5.8914"/>
    <n v="296.2962962962963"/>
    <n v="13.9648"/>
    <n v="13.92"/>
  </r>
  <r>
    <n v="2886"/>
    <s v="US-2016-159856"/>
    <s v="10/18/2016"/>
    <x v="807"/>
    <s v="10/22/2016"/>
    <s v="Standard Class"/>
    <s v="EP-13915"/>
    <s v="Emily Phan"/>
    <s v="Consumer"/>
    <s v="United States"/>
    <s v="Tempe"/>
    <s v="Arizona"/>
    <n v="85281"/>
    <x v="1"/>
    <s v="FUR-CH-10003396"/>
    <x v="0"/>
    <s v="Chairs"/>
    <s v="Global Deluxe Steno Chair"/>
    <n v="307.92"/>
    <n v="5"/>
    <n v="0.2"/>
    <n v="-34.640999999999998"/>
    <n v="-888.88888888888891"/>
    <n v="246.33600000000001"/>
    <n v="38.375999999999998"/>
  </r>
  <r>
    <n v="2887"/>
    <s v="CA-2017-102099"/>
    <s v="12/18/2017"/>
    <x v="404"/>
    <s v="12/19/2017"/>
    <s v="First Class"/>
    <s v="EP-13915"/>
    <s v="Emily Phan"/>
    <s v="Consumer"/>
    <s v="United States"/>
    <s v="Los Angeles"/>
    <s v="California"/>
    <n v="90008"/>
    <x v="1"/>
    <s v="OFF-AR-10003811"/>
    <x v="1"/>
    <s v="Art"/>
    <s v="Newell 327"/>
    <n v="6.63"/>
    <n v="3"/>
    <n v="0"/>
    <n v="1.7901"/>
    <n v="370.37037037037038"/>
    <n v="6.63"/>
    <n v="249.584"/>
  </r>
  <r>
    <n v="2890"/>
    <s v="CA-2017-164049"/>
    <s v="11/2/2017"/>
    <x v="808"/>
    <s v="11/6/2017"/>
    <s v="Standard Class"/>
    <s v="KH-16630"/>
    <s v="Ken Heidel"/>
    <s v="Corporate"/>
    <s v="United States"/>
    <s v="Seattle"/>
    <s v="Washington"/>
    <n v="98105"/>
    <x v="1"/>
    <s v="OFF-PA-10000791"/>
    <x v="1"/>
    <s v="Paper"/>
    <s v="Wirebound Message Books, Four 2 3/4 x 5 Forms per Page, 200 Sets per Book"/>
    <n v="23.85"/>
    <n v="5"/>
    <n v="0"/>
    <n v="10.7325"/>
    <n v="222.22222222222223"/>
    <n v="23.85"/>
    <n v="355.45499999999998"/>
  </r>
  <r>
    <n v="2891"/>
    <s v="CA-2014-142727"/>
    <s v="4/29/2014"/>
    <x v="333"/>
    <s v="5/1/2014"/>
    <s v="Second Class"/>
    <s v="HG-14845"/>
    <s v="Harry Greene"/>
    <s v="Consumer"/>
    <s v="United States"/>
    <s v="Lake Charles"/>
    <s v="Louisiana"/>
    <n v="70601"/>
    <x v="0"/>
    <s v="FUR-CH-10002304"/>
    <x v="0"/>
    <s v="Chairs"/>
    <s v="Global Stack Chair without Arms, Black"/>
    <n v="51.96"/>
    <n v="2"/>
    <n v="0"/>
    <n v="12.99"/>
    <n v="400"/>
    <n v="51.96"/>
    <n v="866.4"/>
  </r>
  <r>
    <n v="2893"/>
    <s v="CA-2017-139913"/>
    <s v="10/23/2017"/>
    <x v="436"/>
    <s v="10/29/2017"/>
    <s v="Standard Class"/>
    <s v="JC-16105"/>
    <s v="Julie Creighton"/>
    <s v="Corporate"/>
    <s v="United States"/>
    <s v="Rochester"/>
    <s v="New York"/>
    <n v="14609"/>
    <x v="3"/>
    <s v="OFF-PA-10003739"/>
    <x v="1"/>
    <s v="Paper"/>
    <s v="Xerox 1969"/>
    <n v="11.56"/>
    <n v="2"/>
    <n v="0"/>
    <n v="5.6643999999999997"/>
    <n v="204.08163265306123"/>
    <n v="11.56"/>
    <n v="3.16"/>
  </r>
  <r>
    <n v="2897"/>
    <s v="CA-2014-169033"/>
    <s v="3/30/2014"/>
    <x v="809"/>
    <s v="4/3/2014"/>
    <s v="Standard Class"/>
    <s v="KM-16720"/>
    <s v="Kunst Miller"/>
    <s v="Consumer"/>
    <s v="United States"/>
    <s v="Long Beach"/>
    <s v="New York"/>
    <n v="11561"/>
    <x v="3"/>
    <s v="OFF-AR-10001915"/>
    <x v="1"/>
    <s v="Art"/>
    <s v="Peel-Off China Markers"/>
    <n v="49.65"/>
    <n v="5"/>
    <n v="0"/>
    <n v="20.853000000000002"/>
    <n v="238.09523809523805"/>
    <n v="49.65"/>
    <n v="32.984999999999999"/>
  </r>
  <r>
    <n v="2898"/>
    <s v="US-2016-164630"/>
    <s v="1/4/2016"/>
    <x v="810"/>
    <s v="1/9/2016"/>
    <s v="Standard Class"/>
    <s v="EB-13975"/>
    <s v="Erica Bern"/>
    <s v="Corporate"/>
    <s v="United States"/>
    <s v="Charlotte"/>
    <s v="North Carolina"/>
    <n v="28205"/>
    <x v="0"/>
    <s v="TEC-CO-10000971"/>
    <x v="2"/>
    <s v="Copiers"/>
    <s v="Hewlett Packard 310 Color Digital Copier"/>
    <n v="959.96799999999996"/>
    <n v="4"/>
    <n v="0.2"/>
    <n v="119.996"/>
    <n v="800"/>
    <n v="767.97440000000006"/>
    <n v="542.94000000000005"/>
  </r>
  <r>
    <n v="2899"/>
    <s v="US-2015-114839"/>
    <s v="4/26/2015"/>
    <x v="33"/>
    <s v="4/30/2015"/>
    <s v="Standard Class"/>
    <s v="PW-19240"/>
    <s v="Pierre Wener"/>
    <s v="Consumer"/>
    <s v="United States"/>
    <s v="Houston"/>
    <s v="Texas"/>
    <n v="77036"/>
    <x v="2"/>
    <s v="FUR-CH-10004086"/>
    <x v="0"/>
    <s v="Chairs"/>
    <s v="Hon 4070 Series Pagoda Armless Upholstered Stacking Chairs"/>
    <n v="408.42200000000003"/>
    <n v="2"/>
    <n v="0.3"/>
    <n v="-5.8346"/>
    <n v="-7000"/>
    <n v="285.8954"/>
    <n v="353.88"/>
  </r>
  <r>
    <n v="2900"/>
    <s v="CA-2015-166464"/>
    <s v="9/12/2015"/>
    <x v="811"/>
    <s v="9/17/2015"/>
    <s v="Standard Class"/>
    <s v="PG-18895"/>
    <s v="Paul Gonzalez"/>
    <s v="Consumer"/>
    <s v="United States"/>
    <s v="New York City"/>
    <s v="New York"/>
    <n v="10035"/>
    <x v="3"/>
    <s v="TEC-CO-10000971"/>
    <x v="2"/>
    <s v="Copiers"/>
    <s v="Hewlett Packard 310 Color Digital Copier"/>
    <n v="479.98399999999998"/>
    <n v="2"/>
    <n v="0.2"/>
    <n v="59.997999999999998"/>
    <n v="800"/>
    <n v="383.98720000000003"/>
    <n v="60.143999999999998"/>
  </r>
  <r>
    <n v="2902"/>
    <s v="CA-2017-124898"/>
    <s v="9/11/2017"/>
    <x v="220"/>
    <s v="9/15/2017"/>
    <s v="Standard Class"/>
    <s v="DB-12910"/>
    <s v="Daniel Byrd"/>
    <s v="Home Office"/>
    <s v="United States"/>
    <s v="Columbus"/>
    <s v="Georgia"/>
    <n v="31907"/>
    <x v="0"/>
    <s v="OFF-PA-10003656"/>
    <x v="1"/>
    <s v="Paper"/>
    <s v="Xerox 1935"/>
    <n v="184.66"/>
    <n v="7"/>
    <n v="0"/>
    <n v="84.943600000000004"/>
    <n v="217.39130434782606"/>
    <n v="184.66"/>
    <n v="3.15"/>
  </r>
  <r>
    <n v="2903"/>
    <s v="CA-2016-164035"/>
    <s v="6/12/2016"/>
    <x v="1"/>
    <s v="6/17/2016"/>
    <s v="Standard Class"/>
    <s v="CR-12730"/>
    <s v="Craig Reiter"/>
    <s v="Consumer"/>
    <s v="United States"/>
    <s v="Chicago"/>
    <s v="Illinois"/>
    <n v="60610"/>
    <x v="2"/>
    <s v="OFF-PA-10002160"/>
    <x v="1"/>
    <s v="Paper"/>
    <s v="Xerox 1978"/>
    <n v="23.12"/>
    <n v="5"/>
    <n v="0.2"/>
    <n v="8.3810000000000002"/>
    <n v="275.86206896551727"/>
    <n v="18.496000000000002"/>
    <n v="599.99"/>
  </r>
  <r>
    <n v="2904"/>
    <s v="CA-2016-153577"/>
    <s v="6/27/2016"/>
    <x v="812"/>
    <s v="7/1/2016"/>
    <s v="Standard Class"/>
    <s v="KH-16330"/>
    <s v="Katharine Harms"/>
    <s v="Corporate"/>
    <s v="United States"/>
    <s v="Highland Park"/>
    <s v="Illinois"/>
    <n v="60035"/>
    <x v="2"/>
    <s v="OFF-PA-10000575"/>
    <x v="1"/>
    <s v="Paper"/>
    <s v="Wirebound Message Books, Four 2 3/4 x 5 White Forms per Page"/>
    <n v="37.463999999999999"/>
    <n v="7"/>
    <n v="0.2"/>
    <n v="12.175800000000001"/>
    <n v="307.69230769230768"/>
    <n v="29.9712"/>
    <n v="638.28800000000001"/>
  </r>
  <r>
    <n v="2906"/>
    <s v="CA-2014-127586"/>
    <s v="9/26/2014"/>
    <x v="467"/>
    <s v="9/30/2014"/>
    <s v="Standard Class"/>
    <s v="CS-12400"/>
    <s v="Christopher Schild"/>
    <s v="Home Office"/>
    <s v="United States"/>
    <s v="Seattle"/>
    <s v="Washington"/>
    <n v="98115"/>
    <x v="1"/>
    <s v="OFF-ST-10002615"/>
    <x v="1"/>
    <s v="Storage"/>
    <s v="Dual Level, Single-Width Filing Carts"/>
    <n v="310.12"/>
    <n v="2"/>
    <n v="0"/>
    <n v="80.631200000000007"/>
    <n v="384.61538461538458"/>
    <n v="310.12"/>
    <n v="104.85"/>
  </r>
  <r>
    <n v="2907"/>
    <s v="CA-2017-121615"/>
    <s v="11/3/2017"/>
    <x v="132"/>
    <s v="11/9/2017"/>
    <s v="Standard Class"/>
    <s v="DL-12925"/>
    <s v="Daniel Lacy"/>
    <s v="Consumer"/>
    <s v="United States"/>
    <s v="Eagan"/>
    <s v="Minnesota"/>
    <n v="55122"/>
    <x v="2"/>
    <s v="OFF-PA-10000327"/>
    <x v="1"/>
    <s v="Paper"/>
    <s v="Xerox 1971"/>
    <n v="8.56"/>
    <n v="2"/>
    <n v="0"/>
    <n v="3.8519999999999999"/>
    <n v="222.22222222222223"/>
    <n v="8.56"/>
    <n v="71.975999999999999"/>
  </r>
  <r>
    <n v="2910"/>
    <s v="CA-2017-166415"/>
    <s v="2/19/2017"/>
    <x v="600"/>
    <s v="2/23/2017"/>
    <s v="Standard Class"/>
    <s v="ME-17725"/>
    <s v="Max Engle"/>
    <s v="Consumer"/>
    <s v="United States"/>
    <s v="Seattle"/>
    <s v="Washington"/>
    <n v="98103"/>
    <x v="1"/>
    <s v="OFF-FA-10004968"/>
    <x v="1"/>
    <s v="Fasteners"/>
    <s v="Rubber Band Ball"/>
    <n v="11.22"/>
    <n v="3"/>
    <n v="0"/>
    <n v="0.22439999999999999"/>
    <n v="5000.0000000000009"/>
    <n v="11.22"/>
    <n v="217.76400000000001"/>
  </r>
  <r>
    <n v="2911"/>
    <s v="CA-2015-118444"/>
    <s v="11/5/2015"/>
    <x v="599"/>
    <s v="11/9/2015"/>
    <s v="Standard Class"/>
    <s v="VD-21670"/>
    <s v="Valerie Dominguez"/>
    <s v="Consumer"/>
    <s v="United States"/>
    <s v="Coral Springs"/>
    <s v="Florida"/>
    <n v="33065"/>
    <x v="0"/>
    <s v="OFF-AP-10000576"/>
    <x v="1"/>
    <s v="Appliances"/>
    <s v="Belkin 325VA UPS Surge Protector, 6'"/>
    <n v="387.13600000000002"/>
    <n v="4"/>
    <n v="0.2"/>
    <n v="24.196000000000002"/>
    <n v="1600"/>
    <n v="309.70880000000005"/>
    <n v="35"/>
  </r>
  <r>
    <n v="2912"/>
    <s v="CA-2014-113929"/>
    <s v="6/16/2014"/>
    <x v="737"/>
    <s v="6/21/2014"/>
    <s v="Standard Class"/>
    <s v="CK-12205"/>
    <s v="Chloris Kastensmidt"/>
    <s v="Consumer"/>
    <s v="United States"/>
    <s v="Hempstead"/>
    <s v="New York"/>
    <n v="11550"/>
    <x v="3"/>
    <s v="OFF-EN-10003286"/>
    <x v="1"/>
    <s v="Envelopes"/>
    <s v="Staple envelope"/>
    <n v="41.4"/>
    <n v="5"/>
    <n v="0"/>
    <n v="19.457999999999998"/>
    <n v="212.7659574468085"/>
    <n v="41.4"/>
    <n v="421.37200000000001"/>
  </r>
  <r>
    <n v="2915"/>
    <s v="CA-2015-134747"/>
    <s v="10/12/2015"/>
    <x v="88"/>
    <s v="10/17/2015"/>
    <s v="Second Class"/>
    <s v="DL-12925"/>
    <s v="Daniel Lacy"/>
    <s v="Consumer"/>
    <s v="United States"/>
    <s v="Noblesville"/>
    <s v="Indiana"/>
    <n v="46060"/>
    <x v="2"/>
    <s v="TEC-PH-10002890"/>
    <x v="2"/>
    <s v="Phones"/>
    <s v="AT&amp;T 17929 Lendline Telephone"/>
    <n v="135.72"/>
    <n v="3"/>
    <n v="0"/>
    <n v="35.287199999999999"/>
    <n v="384.61538461538464"/>
    <n v="135.72"/>
    <n v="15.984"/>
  </r>
  <r>
    <n v="2918"/>
    <s v="CA-2017-155047"/>
    <s v="8/27/2017"/>
    <x v="151"/>
    <s v="8/30/2017"/>
    <s v="First Class"/>
    <s v="SE-20110"/>
    <s v="Sanjit Engle"/>
    <s v="Consumer"/>
    <s v="United States"/>
    <s v="Dallas"/>
    <s v="Texas"/>
    <n v="75220"/>
    <x v="2"/>
    <s v="OFF-AR-10003338"/>
    <x v="1"/>
    <s v="Art"/>
    <s v="Eberhard Faber 3 1/2&quot; Golf Pencils"/>
    <n v="5.952"/>
    <n v="1"/>
    <n v="0.2"/>
    <n v="0.372"/>
    <n v="1600"/>
    <n v="4.7616000000000005"/>
    <n v="61.792000000000002"/>
  </r>
  <r>
    <n v="2919"/>
    <s v="CA-2016-160129"/>
    <s v="11/23/2016"/>
    <x v="813"/>
    <s v="11/23/2016"/>
    <s v="Same Day"/>
    <s v="LS-17200"/>
    <s v="Luke Schmidt"/>
    <s v="Corporate"/>
    <s v="United States"/>
    <s v="Philadelphia"/>
    <s v="Pennsylvania"/>
    <n v="19140"/>
    <x v="3"/>
    <s v="OFF-FA-10002763"/>
    <x v="1"/>
    <s v="Fasteners"/>
    <s v="Advantus Map Pennant Flags and Round Head Tacks"/>
    <n v="15.8"/>
    <n v="5"/>
    <n v="0.2"/>
    <n v="2.37"/>
    <n v="666.66666666666674"/>
    <n v="12.64"/>
    <n v="132.22399999999999"/>
  </r>
  <r>
    <n v="2922"/>
    <s v="CA-2017-164329"/>
    <s v="1/30/2017"/>
    <x v="289"/>
    <s v="1/30/2017"/>
    <s v="Same Day"/>
    <s v="MM-17920"/>
    <s v="Michael Moore"/>
    <s v="Consumer"/>
    <s v="United States"/>
    <s v="San Francisco"/>
    <s v="California"/>
    <n v="94109"/>
    <x v="1"/>
    <s v="OFF-ST-10001511"/>
    <x v="1"/>
    <s v="Storage"/>
    <s v="Space Solutions Commercial Steel Shelving"/>
    <n v="129.30000000000001"/>
    <n v="2"/>
    <n v="0"/>
    <n v="6.4649999999999999"/>
    <n v="2000.0000000000005"/>
    <n v="129.30000000000001"/>
    <n v="19.440000000000001"/>
  </r>
  <r>
    <n v="2923"/>
    <s v="US-2015-141453"/>
    <s v="11/30/2015"/>
    <x v="672"/>
    <s v="12/3/2015"/>
    <s v="Second Class"/>
    <s v="DB-13270"/>
    <s v="Deborah Brumfield"/>
    <s v="Home Office"/>
    <s v="United States"/>
    <s v="Austin"/>
    <s v="Texas"/>
    <n v="78745"/>
    <x v="2"/>
    <s v="OFF-BI-10000301"/>
    <x v="1"/>
    <s v="Binders"/>
    <s v="GBC Instant Report Kit"/>
    <n v="3.8820000000000001"/>
    <n v="3"/>
    <n v="0.8"/>
    <n v="-5.8230000000000004"/>
    <n v="-66.666666666666657"/>
    <n v="0.77639999999999987"/>
    <n v="279.95999999999998"/>
  </r>
  <r>
    <n v="2924"/>
    <s v="CA-2014-156993"/>
    <s v="6/28/2014"/>
    <x v="307"/>
    <s v="7/4/2014"/>
    <s v="Standard Class"/>
    <s v="RW-19630"/>
    <s v="Rob Williams"/>
    <s v="Corporate"/>
    <s v="United States"/>
    <s v="Detroit"/>
    <s v="Michigan"/>
    <n v="48234"/>
    <x v="2"/>
    <s v="OFF-FA-10003495"/>
    <x v="1"/>
    <s v="Fasteners"/>
    <s v="Staples"/>
    <n v="6.08"/>
    <n v="1"/>
    <n v="0"/>
    <n v="3.04"/>
    <n v="200"/>
    <n v="6.08"/>
    <n v="26.135999999999999"/>
  </r>
  <r>
    <n v="2925"/>
    <s v="CA-2014-157721"/>
    <s v="9/2/2014"/>
    <x v="814"/>
    <s v="9/5/2014"/>
    <s v="First Class"/>
    <s v="JM-16195"/>
    <s v="Justin MacKendrick"/>
    <s v="Consumer"/>
    <s v="United States"/>
    <s v="Watertown"/>
    <s v="New York"/>
    <n v="13601"/>
    <x v="3"/>
    <s v="OFF-AP-10001303"/>
    <x v="1"/>
    <s v="Appliances"/>
    <s v="Holmes Cool Mist Humidifier for the Whole House with 8-Gallon Output per Day, Extended Life Filter"/>
    <n v="19.899999999999999"/>
    <n v="1"/>
    <n v="0"/>
    <n v="8.9550000000000001"/>
    <n v="222.2222222222222"/>
    <n v="19.899999999999999"/>
    <n v="581.96"/>
  </r>
  <r>
    <n v="2927"/>
    <s v="CA-2017-128629"/>
    <s v="7/10/2017"/>
    <x v="815"/>
    <s v="7/14/2017"/>
    <s v="Second Class"/>
    <s v="BP-11155"/>
    <s v="Becky Pak"/>
    <s v="Consumer"/>
    <s v="United States"/>
    <s v="Columbus"/>
    <s v="Georgia"/>
    <n v="31907"/>
    <x v="0"/>
    <s v="FUR-FU-10000771"/>
    <x v="0"/>
    <s v="Furnishings"/>
    <s v="Eldon 200 Class Desk Accessories, Smoke"/>
    <n v="18.84"/>
    <n v="3"/>
    <n v="0"/>
    <n v="7.9127999999999998"/>
    <n v="238.0952380952381"/>
    <n v="18.84"/>
    <n v="6.2640000000000002"/>
  </r>
  <r>
    <n v="2928"/>
    <s v="CA-2017-158106"/>
    <s v="6/4/2017"/>
    <x v="400"/>
    <s v="6/10/2017"/>
    <s v="Standard Class"/>
    <s v="CT-11995"/>
    <s v="Carol Triggs"/>
    <s v="Consumer"/>
    <s v="United States"/>
    <s v="Apple Valley"/>
    <s v="Minnesota"/>
    <n v="55124"/>
    <x v="2"/>
    <s v="OFF-AR-10002255"/>
    <x v="1"/>
    <s v="Art"/>
    <s v="Newell 346"/>
    <n v="8.64"/>
    <n v="3"/>
    <n v="0"/>
    <n v="2.5055999999999998"/>
    <n v="344.82758620689663"/>
    <n v="8.64"/>
    <n v="57.567999999999998"/>
  </r>
  <r>
    <n v="2929"/>
    <s v="US-2017-120390"/>
    <s v="10/19/2017"/>
    <x v="15"/>
    <s v="10/26/2017"/>
    <s v="Standard Class"/>
    <s v="TH-21550"/>
    <s v="Tracy Hopkins"/>
    <s v="Home Office"/>
    <s v="United States"/>
    <s v="Burlington"/>
    <s v="North Carolina"/>
    <n v="27217"/>
    <x v="0"/>
    <s v="OFF-BI-10004995"/>
    <x v="1"/>
    <s v="Binders"/>
    <s v="GBC DocuBind P400 Electric Binding System"/>
    <n v="1633.1880000000001"/>
    <n v="4"/>
    <n v="0.7"/>
    <n v="-1306.5504000000001"/>
    <n v="-125"/>
    <n v="489.95640000000009"/>
    <n v="32.4"/>
  </r>
  <r>
    <n v="2930"/>
    <s v="CA-2017-143434"/>
    <s v="11/18/2017"/>
    <x v="551"/>
    <s v="11/24/2017"/>
    <s v="Standard Class"/>
    <s v="ME-17320"/>
    <s v="Maria Etezadi"/>
    <s v="Home Office"/>
    <s v="United States"/>
    <s v="Saginaw"/>
    <s v="Michigan"/>
    <n v="48601"/>
    <x v="2"/>
    <s v="FUR-FU-10002597"/>
    <x v="0"/>
    <s v="Furnishings"/>
    <s v="C-Line Magnetic Cubicle Keepers, Clear Polypropylene"/>
    <n v="19.760000000000002"/>
    <n v="4"/>
    <n v="0"/>
    <n v="8.2992000000000008"/>
    <n v="238.0952380952381"/>
    <n v="19.760000000000002"/>
    <n v="715.64"/>
  </r>
  <r>
    <n v="2931"/>
    <s v="CA-2015-168564"/>
    <s v="8/8/2015"/>
    <x v="816"/>
    <s v="8/8/2015"/>
    <s v="Same Day"/>
    <s v="TT-21220"/>
    <s v="Thomas Thornton"/>
    <s v="Consumer"/>
    <s v="United States"/>
    <s v="San Francisco"/>
    <s v="California"/>
    <n v="94109"/>
    <x v="1"/>
    <s v="OFF-BI-10004970"/>
    <x v="1"/>
    <s v="Binders"/>
    <s v="ACCOHIDE 3-Ring Binder, Blue, 1&quot;"/>
    <n v="6.6079999999999997"/>
    <n v="2"/>
    <n v="0.2"/>
    <n v="2.2302"/>
    <n v="296.2962962962963"/>
    <n v="5.2864000000000004"/>
    <n v="33.488"/>
  </r>
  <r>
    <n v="2934"/>
    <s v="US-2016-169040"/>
    <s v="12/6/2016"/>
    <x v="409"/>
    <s v="12/12/2016"/>
    <s v="Standard Class"/>
    <s v="GT-14710"/>
    <s v="Greg Tran"/>
    <s v="Consumer"/>
    <s v="United States"/>
    <s v="Seattle"/>
    <s v="Washington"/>
    <n v="98105"/>
    <x v="1"/>
    <s v="TEC-PH-10002310"/>
    <x v="2"/>
    <s v="Phones"/>
    <s v="Plantronics Calisto P620-M USB Wireless Speakerphone System"/>
    <n v="156.792"/>
    <n v="1"/>
    <n v="0.2"/>
    <n v="13.7193"/>
    <n v="1142.8571428571429"/>
    <n v="125.43360000000001"/>
    <n v="301.95999999999998"/>
  </r>
  <r>
    <n v="2941"/>
    <s v="CA-2017-155880"/>
    <s v="3/25/2017"/>
    <x v="613"/>
    <s v="3/31/2017"/>
    <s v="Standard Class"/>
    <s v="JD-16150"/>
    <s v="Justin Deggeller"/>
    <s v="Corporate"/>
    <s v="United States"/>
    <s v="Milwaukee"/>
    <s v="Wisconsin"/>
    <n v="53209"/>
    <x v="2"/>
    <s v="FUR-CH-10000422"/>
    <x v="0"/>
    <s v="Chairs"/>
    <s v="Global Highback Leather Tilter in Burgundy"/>
    <n v="90.99"/>
    <n v="1"/>
    <n v="0"/>
    <n v="14.558400000000001"/>
    <n v="624.99999999999989"/>
    <n v="90.99"/>
    <n v="109.92"/>
  </r>
  <r>
    <n v="2944"/>
    <s v="CA-2017-126242"/>
    <s v="11/19/2017"/>
    <x v="123"/>
    <s v="11/24/2017"/>
    <s v="Standard Class"/>
    <s v="MC-18100"/>
    <s v="Mick Crebagga"/>
    <s v="Consumer"/>
    <s v="United States"/>
    <s v="Los Angeles"/>
    <s v="California"/>
    <n v="90049"/>
    <x v="1"/>
    <s v="OFF-ST-10000675"/>
    <x v="1"/>
    <s v="Storage"/>
    <s v="File Shuttle II and Handi-File, Black"/>
    <n v="305.01"/>
    <n v="9"/>
    <n v="0"/>
    <n v="76.252499999999998"/>
    <n v="400"/>
    <n v="305.01"/>
    <n v="4.6719999999999997"/>
  </r>
  <r>
    <n v="2946"/>
    <s v="CA-2016-166443"/>
    <s v="11/4/2016"/>
    <x v="254"/>
    <s v="11/5/2016"/>
    <s v="First Class"/>
    <s v="LH-17020"/>
    <s v="Lisa Hazard"/>
    <s v="Consumer"/>
    <s v="United States"/>
    <s v="San Francisco"/>
    <s v="California"/>
    <n v="94122"/>
    <x v="1"/>
    <s v="FUR-FU-10004020"/>
    <x v="0"/>
    <s v="Furnishings"/>
    <s v="Advantus Panel Wall Acrylic Frame"/>
    <n v="38.29"/>
    <n v="7"/>
    <n v="0"/>
    <n v="16.464700000000001"/>
    <n v="232.55813953488368"/>
    <n v="38.29"/>
    <n v="1293.4880000000001"/>
  </r>
  <r>
    <n v="2947"/>
    <s v="CA-2017-169859"/>
    <s v="12/14/2017"/>
    <x v="817"/>
    <s v="12/18/2017"/>
    <s v="Standard Class"/>
    <s v="MP-18175"/>
    <s v="Mike Pelletier"/>
    <s v="Home Office"/>
    <s v="United States"/>
    <s v="San Diego"/>
    <s v="California"/>
    <n v="92024"/>
    <x v="1"/>
    <s v="FUR-FU-10004963"/>
    <x v="0"/>
    <s v="Furnishings"/>
    <s v="Eldon 400 Class Desk Accessories, Black Carbon"/>
    <n v="26.25"/>
    <n v="3"/>
    <n v="0"/>
    <n v="11.025"/>
    <n v="238.0952380952381"/>
    <n v="26.25"/>
    <n v="59.76"/>
  </r>
  <r>
    <n v="2950"/>
    <s v="CA-2017-134915"/>
    <s v="11/12/2017"/>
    <x v="105"/>
    <s v="11/12/2017"/>
    <s v="Same Day"/>
    <s v="EM-14140"/>
    <s v="Eugene Moren"/>
    <s v="Home Office"/>
    <s v="United States"/>
    <s v="Glendale"/>
    <s v="Arizona"/>
    <n v="85301"/>
    <x v="1"/>
    <s v="TEC-AC-10001266"/>
    <x v="2"/>
    <s v="Accessories"/>
    <s v="Memorex Micro Travel Drive 8 GB"/>
    <n v="41.6"/>
    <n v="4"/>
    <n v="0.2"/>
    <n v="13"/>
    <n v="320"/>
    <n v="33.28"/>
    <n v="11.736000000000001"/>
  </r>
  <r>
    <n v="2956"/>
    <s v="CA-2016-153353"/>
    <s v="8/18/2016"/>
    <x v="298"/>
    <s v="8/24/2016"/>
    <s v="Standard Class"/>
    <s v="GG-14650"/>
    <s v="Greg Guthrie"/>
    <s v="Corporate"/>
    <s v="United States"/>
    <s v="New York City"/>
    <s v="New York"/>
    <n v="10035"/>
    <x v="3"/>
    <s v="TEC-PH-10000439"/>
    <x v="2"/>
    <s v="Phones"/>
    <s v="GE DSL Phone Line Filter"/>
    <n v="39.99"/>
    <n v="1"/>
    <n v="0"/>
    <n v="11.597099999999999"/>
    <n v="344.82758620689657"/>
    <n v="39.99"/>
    <n v="192.16"/>
  </r>
  <r>
    <n v="2957"/>
    <s v="CA-2017-123638"/>
    <s v="6/27/2017"/>
    <x v="818"/>
    <s v="7/4/2017"/>
    <s v="Standard Class"/>
    <s v="MA-17995"/>
    <s v="Michelle Arnett"/>
    <s v="Home Office"/>
    <s v="United States"/>
    <s v="Watertown"/>
    <s v="New York"/>
    <n v="13601"/>
    <x v="3"/>
    <s v="FUR-CH-10002647"/>
    <x v="0"/>
    <s v="Chairs"/>
    <s v="Situations Contoured Folding Chairs, 4/Set"/>
    <n v="191.64599999999999"/>
    <n v="3"/>
    <n v="0.1"/>
    <n v="31.940999999999999"/>
    <n v="600"/>
    <n v="172.48139999999998"/>
    <n v="28.28"/>
  </r>
  <r>
    <n v="2958"/>
    <s v="CA-2017-168900"/>
    <s v="5/4/2017"/>
    <x v="464"/>
    <s v="5/9/2017"/>
    <s v="Standard Class"/>
    <s v="SH-20395"/>
    <s v="Shahid Hopkins"/>
    <s v="Consumer"/>
    <s v="United States"/>
    <s v="Springfield"/>
    <s v="Ohio"/>
    <n v="45503"/>
    <x v="3"/>
    <s v="OFF-BI-10003910"/>
    <x v="1"/>
    <s v="Binders"/>
    <s v="DXL Angle-View Binders with Locking Rings by Samsill"/>
    <n v="2.3130000000000002"/>
    <n v="1"/>
    <n v="0.7"/>
    <n v="-1.9275"/>
    <n v="-120.00000000000001"/>
    <n v="0.69390000000000018"/>
    <n v="42.76"/>
  </r>
  <r>
    <n v="2959"/>
    <s v="CA-2015-158456"/>
    <s v="12/24/2015"/>
    <x v="100"/>
    <s v="12/29/2015"/>
    <s v="Standard Class"/>
    <s v="KT-16465"/>
    <s v="Kean Takahito"/>
    <s v="Consumer"/>
    <s v="United States"/>
    <s v="Los Angeles"/>
    <s v="California"/>
    <n v="90032"/>
    <x v="1"/>
    <s v="OFF-BI-10001097"/>
    <x v="1"/>
    <s v="Binders"/>
    <s v="Avery Hole Reinforcements"/>
    <n v="19.936"/>
    <n v="4"/>
    <n v="0.2"/>
    <n v="7.2267999999999999"/>
    <n v="275.86206896551727"/>
    <n v="15.9488"/>
    <n v="25.06"/>
  </r>
  <r>
    <n v="2961"/>
    <s v="CA-2017-143665"/>
    <s v="4/26/2017"/>
    <x v="466"/>
    <s v="5/1/2017"/>
    <s v="Standard Class"/>
    <s v="PO-19180"/>
    <s v="Philisse Overcash"/>
    <s v="Home Office"/>
    <s v="United States"/>
    <s v="Seattle"/>
    <s v="Washington"/>
    <n v="98115"/>
    <x v="1"/>
    <s v="OFF-PA-10003673"/>
    <x v="1"/>
    <s v="Paper"/>
    <s v="Strathmore Photo Mount Cards"/>
    <n v="20.34"/>
    <n v="3"/>
    <n v="0"/>
    <n v="9.3564000000000007"/>
    <n v="217.39130434782606"/>
    <n v="20.34"/>
    <n v="2.78"/>
  </r>
  <r>
    <n v="2963"/>
    <s v="CA-2017-137428"/>
    <s v="12/16/2017"/>
    <x v="819"/>
    <s v="12/21/2017"/>
    <s v="Second Class"/>
    <s v="AY-10555"/>
    <s v="Andy Yotov"/>
    <s v="Corporate"/>
    <s v="United States"/>
    <s v="Oceanside"/>
    <s v="California"/>
    <n v="92054"/>
    <x v="1"/>
    <s v="FUR-CH-10002774"/>
    <x v="0"/>
    <s v="Chairs"/>
    <s v="Global Deluxe Stacking Chair, Gray"/>
    <n v="81.567999999999998"/>
    <n v="2"/>
    <n v="0.2"/>
    <n v="9.1763999999999992"/>
    <n v="888.88888888888891"/>
    <n v="65.254400000000004"/>
    <n v="44.4"/>
  </r>
  <r>
    <n v="2967"/>
    <s v="CA-2014-162866"/>
    <s v="12/27/2014"/>
    <x v="422"/>
    <s v="12/31/2014"/>
    <s v="Standard Class"/>
    <s v="Co-12640"/>
    <s v="Corey-Lock"/>
    <s v="Consumer"/>
    <s v="United States"/>
    <s v="Skokie"/>
    <s v="Illinois"/>
    <n v="60076"/>
    <x v="2"/>
    <s v="FUR-FU-10001473"/>
    <x v="0"/>
    <s v="Furnishings"/>
    <s v="DAX Wood Document Frame"/>
    <n v="32.951999999999998"/>
    <n v="6"/>
    <n v="0.6"/>
    <n v="-19.7712"/>
    <n v="-166.66666666666666"/>
    <n v="13.1808"/>
    <n v="9.7799999999999994"/>
  </r>
  <r>
    <n v="2969"/>
    <s v="CA-2017-167941"/>
    <s v="11/6/2017"/>
    <x v="44"/>
    <s v="11/9/2017"/>
    <s v="Second Class"/>
    <s v="JF-15565"/>
    <s v="Jill Fjeld"/>
    <s v="Consumer"/>
    <s v="United States"/>
    <s v="Fayetteville"/>
    <s v="North Carolina"/>
    <n v="28314"/>
    <x v="0"/>
    <s v="OFF-AP-10002118"/>
    <x v="1"/>
    <s v="Appliances"/>
    <s v="1.7 Cubic Foot Compact &quot;Cube&quot; Office Refrigerators"/>
    <n v="499.584"/>
    <n v="3"/>
    <n v="0.2"/>
    <n v="43.7136"/>
    <n v="1142.8571428571429"/>
    <n v="399.66720000000004"/>
    <n v="31.56"/>
  </r>
  <r>
    <n v="2974"/>
    <s v="CA-2017-111808"/>
    <s v="12/16/2017"/>
    <x v="819"/>
    <s v="12/20/2017"/>
    <s v="Standard Class"/>
    <s v="AR-10510"/>
    <s v="Andrew Roberts"/>
    <s v="Consumer"/>
    <s v="United States"/>
    <s v="Tulsa"/>
    <s v="Oklahoma"/>
    <n v="74133"/>
    <x v="2"/>
    <s v="OFF-BI-10004656"/>
    <x v="1"/>
    <s v="Binders"/>
    <s v="Peel &amp; Stick Add-On Corner Pockets"/>
    <n v="10.8"/>
    <n v="5"/>
    <n v="0"/>
    <n v="5.1840000000000002"/>
    <n v="208.33333333333334"/>
    <n v="10.8"/>
    <n v="24.704000000000001"/>
  </r>
  <r>
    <n v="2975"/>
    <s v="CA-2015-137512"/>
    <s v="5/7/2015"/>
    <x v="820"/>
    <s v="5/12/2015"/>
    <s v="Standard Class"/>
    <s v="AG-10675"/>
    <s v="Anna Gayman"/>
    <s v="Consumer"/>
    <s v="United States"/>
    <s v="Allen"/>
    <s v="Texas"/>
    <n v="75002"/>
    <x v="2"/>
    <s v="FUR-TA-10001095"/>
    <x v="0"/>
    <s v="Tables"/>
    <s v="Chromcraft Round Conference Tables"/>
    <n v="244.006"/>
    <n v="2"/>
    <n v="0.3"/>
    <n v="-31.372199999999999"/>
    <n v="-777.77777777777771"/>
    <n v="170.80419999999998"/>
    <n v="25.5"/>
  </r>
  <r>
    <n v="2977"/>
    <s v="CA-2017-139773"/>
    <s v="12/4/2017"/>
    <x v="769"/>
    <s v="12/4/2017"/>
    <s v="Same Day"/>
    <s v="DV-13045"/>
    <s v="Darrin Van Huff"/>
    <s v="Corporate"/>
    <s v="United States"/>
    <s v="Philadelphia"/>
    <s v="Pennsylvania"/>
    <n v="19143"/>
    <x v="3"/>
    <s v="FUR-CH-10001797"/>
    <x v="0"/>
    <s v="Chairs"/>
    <s v="Safco Chair Connectors, 6/Carton"/>
    <n v="188.55199999999999"/>
    <n v="7"/>
    <n v="0.3"/>
    <n v="-2.6936"/>
    <n v="-7000"/>
    <n v="131.98639999999997"/>
    <n v="313.17599999999999"/>
  </r>
  <r>
    <n v="2978"/>
    <s v="CA-2017-134607"/>
    <s v="10/3/2017"/>
    <x v="621"/>
    <s v="10/8/2017"/>
    <s v="Second Class"/>
    <s v="HL-15040"/>
    <s v="Hunter Lopez"/>
    <s v="Consumer"/>
    <s v="United States"/>
    <s v="Rochester"/>
    <s v="New York"/>
    <n v="14609"/>
    <x v="3"/>
    <s v="OFF-ST-10002214"/>
    <x v="1"/>
    <s v="Storage"/>
    <s v="X-Rack File for Hanging Folders"/>
    <n v="22.58"/>
    <n v="2"/>
    <n v="0"/>
    <n v="5.8708"/>
    <n v="384.61538461538458"/>
    <n v="22.58"/>
    <n v="1099.5"/>
  </r>
  <r>
    <n v="2979"/>
    <s v="CA-2014-109232"/>
    <s v="1/13/2014"/>
    <x v="286"/>
    <s v="1/16/2014"/>
    <s v="Second Class"/>
    <s v="ND-18370"/>
    <s v="Natalie DeCherney"/>
    <s v="Consumer"/>
    <s v="United States"/>
    <s v="Mount Pleasant"/>
    <s v="South Carolina"/>
    <n v="29464"/>
    <x v="0"/>
    <s v="FUR-CH-10000422"/>
    <x v="0"/>
    <s v="Chairs"/>
    <s v="Global Highback Leather Tilter in Burgundy"/>
    <n v="545.94000000000005"/>
    <n v="6"/>
    <n v="0"/>
    <n v="87.350399999999993"/>
    <n v="625.00000000000011"/>
    <n v="545.94000000000005"/>
    <n v="7.31"/>
  </r>
  <r>
    <n v="2980"/>
    <s v="CA-2015-139850"/>
    <s v="6/12/2015"/>
    <x v="821"/>
    <s v="6/17/2015"/>
    <s v="Standard Class"/>
    <s v="GB-14575"/>
    <s v="Giulietta Baptist"/>
    <s v="Consumer"/>
    <s v="United States"/>
    <s v="Philadelphia"/>
    <s v="Pennsylvania"/>
    <n v="19134"/>
    <x v="3"/>
    <s v="OFF-PA-10003848"/>
    <x v="1"/>
    <s v="Paper"/>
    <s v="Xerox 1997"/>
    <n v="20.736000000000001"/>
    <n v="4"/>
    <n v="0.2"/>
    <n v="7.2576000000000001"/>
    <n v="285.71428571428572"/>
    <n v="16.588800000000003"/>
    <n v="25.4"/>
  </r>
  <r>
    <n v="2982"/>
    <s v="CA-2014-131310"/>
    <s v="7/12/2014"/>
    <x v="136"/>
    <s v="7/18/2014"/>
    <s v="Standard Class"/>
    <s v="CL-12565"/>
    <s v="Clay Ludtke"/>
    <s v="Consumer"/>
    <s v="United States"/>
    <s v="Seattle"/>
    <s v="Washington"/>
    <n v="98115"/>
    <x v="1"/>
    <s v="FUR-CH-10001797"/>
    <x v="0"/>
    <s v="Chairs"/>
    <s v="Safco Chair Connectors, 6/Carton"/>
    <n v="123.136"/>
    <n v="4"/>
    <n v="0.2"/>
    <n v="13.8528"/>
    <n v="888.88888888888891"/>
    <n v="98.508800000000008"/>
    <n v="435.84"/>
  </r>
  <r>
    <n v="2984"/>
    <s v="US-2014-112872"/>
    <s v="12/6/2014"/>
    <x v="776"/>
    <s v="12/11/2014"/>
    <s v="Second Class"/>
    <s v="RC-19960"/>
    <s v="Ryan Crowe"/>
    <s v="Consumer"/>
    <s v="United States"/>
    <s v="Springfield"/>
    <s v="Oregon"/>
    <n v="97477"/>
    <x v="1"/>
    <s v="OFF-ST-10002205"/>
    <x v="1"/>
    <s v="Storage"/>
    <s v="File Shuttle I and Handi-File"/>
    <n v="53.423999999999999"/>
    <n v="3"/>
    <n v="0.2"/>
    <n v="4.6745999999999999"/>
    <n v="1142.8571428571429"/>
    <n v="42.739200000000004"/>
    <n v="6.28"/>
  </r>
  <r>
    <n v="2986"/>
    <s v="CA-2016-139269"/>
    <s v="5/25/2016"/>
    <x v="822"/>
    <s v="5/30/2016"/>
    <s v="Standard Class"/>
    <s v="JB-16045"/>
    <s v="Julia Barnett"/>
    <s v="Home Office"/>
    <s v="United States"/>
    <s v="Columbus"/>
    <s v="Georgia"/>
    <n v="31907"/>
    <x v="0"/>
    <s v="FUR-FU-10000755"/>
    <x v="0"/>
    <s v="Furnishings"/>
    <s v="Eldon Expressions Mahogany Wood Desk Collection"/>
    <n v="24.96"/>
    <n v="4"/>
    <n v="0"/>
    <n v="6.24"/>
    <n v="400"/>
    <n v="24.96"/>
    <n v="42.68"/>
  </r>
  <r>
    <n v="2989"/>
    <s v="CA-2016-139010"/>
    <s v="2/21/2016"/>
    <x v="823"/>
    <s v="2/26/2016"/>
    <s v="Second Class"/>
    <s v="MC-17635"/>
    <s v="Matthew Clasen"/>
    <s v="Corporate"/>
    <s v="United States"/>
    <s v="Los Angeles"/>
    <s v="California"/>
    <n v="90032"/>
    <x v="1"/>
    <s v="TEC-AC-10004227"/>
    <x v="2"/>
    <s v="Accessories"/>
    <s v="SanDisk Ultra 16 GB MicroSDHC Class 10 Memory Card"/>
    <n v="12.99"/>
    <n v="1"/>
    <n v="0"/>
    <n v="0.77939999999999998"/>
    <n v="1666.6666666666667"/>
    <n v="12.99"/>
    <n v="10.5"/>
  </r>
  <r>
    <n v="2993"/>
    <s v="CA-2016-134376"/>
    <s v="10/2/2016"/>
    <x v="824"/>
    <s v="10/6/2016"/>
    <s v="Standard Class"/>
    <s v="TT-21265"/>
    <s v="Tim Taslimi"/>
    <s v="Corporate"/>
    <s v="United States"/>
    <s v="New York City"/>
    <s v="New York"/>
    <n v="10024"/>
    <x v="3"/>
    <s v="OFF-AP-10004532"/>
    <x v="1"/>
    <s v="Appliances"/>
    <s v="Kensington 6 Outlet Guardian Standard Surge Protector"/>
    <n v="61.44"/>
    <n v="3"/>
    <n v="0"/>
    <n v="16.588799999999999"/>
    <n v="370.37037037037038"/>
    <n v="61.44"/>
    <n v="676.55"/>
  </r>
  <r>
    <n v="2994"/>
    <s v="CA-2017-147291"/>
    <s v="3/11/2017"/>
    <x v="825"/>
    <s v="3/17/2017"/>
    <s v="Standard Class"/>
    <s v="MJ-17740"/>
    <s v="Max Jones"/>
    <s v="Consumer"/>
    <s v="United States"/>
    <s v="Detroit"/>
    <s v="Michigan"/>
    <n v="48227"/>
    <x v="2"/>
    <s v="OFF-BI-10003091"/>
    <x v="1"/>
    <s v="Binders"/>
    <s v="GBC DocuBind TL200 Manual Binding Machine"/>
    <n v="895.92"/>
    <n v="4"/>
    <n v="0"/>
    <n v="421.08240000000001"/>
    <n v="212.7659574468085"/>
    <n v="895.92"/>
    <n v="575.928"/>
  </r>
  <r>
    <n v="2995"/>
    <s v="CA-2016-112893"/>
    <s v="9/9/2016"/>
    <x v="369"/>
    <s v="9/13/2016"/>
    <s v="Second Class"/>
    <s v="AT-10735"/>
    <s v="Annie Thurman"/>
    <s v="Consumer"/>
    <s v="United States"/>
    <s v="Stockton"/>
    <s v="California"/>
    <n v="95207"/>
    <x v="1"/>
    <s v="OFF-BI-10004654"/>
    <x v="1"/>
    <s v="Binders"/>
    <s v="VariCap6 Expandable Binder"/>
    <n v="55.36"/>
    <n v="4"/>
    <n v="0.2"/>
    <n v="18.684000000000001"/>
    <n v="296.2962962962963"/>
    <n v="44.288000000000004"/>
    <n v="81.98"/>
  </r>
  <r>
    <n v="2996"/>
    <s v="US-2014-150532"/>
    <s v="7/14/2014"/>
    <x v="686"/>
    <s v="7/21/2014"/>
    <s v="Standard Class"/>
    <s v="PB-19150"/>
    <s v="Philip Brown"/>
    <s v="Consumer"/>
    <s v="United States"/>
    <s v="Phoenix"/>
    <s v="Arizona"/>
    <n v="85023"/>
    <x v="1"/>
    <s v="OFF-ST-10000760"/>
    <x v="1"/>
    <s v="Storage"/>
    <s v="Eldon Fold 'N Roll Cart System"/>
    <n v="55.92"/>
    <n v="5"/>
    <n v="0.2"/>
    <n v="6.2910000000000004"/>
    <n v="888.88888888888891"/>
    <n v="44.736000000000004"/>
    <n v="240.78399999999999"/>
  </r>
  <r>
    <n v="2997"/>
    <s v="CA-2014-138317"/>
    <s v="6/21/2014"/>
    <x v="261"/>
    <s v="6/25/2014"/>
    <s v="Standard Class"/>
    <s v="NW-18400"/>
    <s v="Natalie Webber"/>
    <s v="Consumer"/>
    <s v="United States"/>
    <s v="Philadelphia"/>
    <s v="Pennsylvania"/>
    <n v="19120"/>
    <x v="3"/>
    <s v="OFF-EN-10001539"/>
    <x v="1"/>
    <s v="Envelopes"/>
    <s v="Staple envelope"/>
    <n v="24.896000000000001"/>
    <n v="4"/>
    <n v="0.2"/>
    <n v="8.4024000000000001"/>
    <n v="296.2962962962963"/>
    <n v="19.916800000000002"/>
    <n v="387.72"/>
  </r>
  <r>
    <n v="3003"/>
    <s v="CA-2015-130610"/>
    <s v="7/5/2015"/>
    <x v="761"/>
    <s v="7/10/2015"/>
    <s v="Standard Class"/>
    <s v="VP-21730"/>
    <s v="Victor Preis"/>
    <s v="Home Office"/>
    <s v="United States"/>
    <s v="Sterling Heights"/>
    <s v="Michigan"/>
    <n v="48310"/>
    <x v="2"/>
    <s v="OFF-BI-10003655"/>
    <x v="1"/>
    <s v="Binders"/>
    <s v="Durable Pressboard Binders"/>
    <n v="19"/>
    <n v="5"/>
    <n v="0"/>
    <n v="8.93"/>
    <n v="212.7659574468085"/>
    <n v="19"/>
    <n v="552"/>
  </r>
  <r>
    <n v="3004"/>
    <s v="CA-2017-104381"/>
    <s v="12/16/2017"/>
    <x v="819"/>
    <s v="12/23/2017"/>
    <s v="Standard Class"/>
    <s v="RD-19810"/>
    <s v="Ross DeVincentis"/>
    <s v="Home Office"/>
    <s v="United States"/>
    <s v="Rochester"/>
    <s v="New York"/>
    <n v="14609"/>
    <x v="3"/>
    <s v="OFF-BI-10001628"/>
    <x v="1"/>
    <s v="Binders"/>
    <s v="Acco Data Flex Cable Posts For Top &amp; Bottom Load Binders, 6&quot; Capacity"/>
    <n v="33.375999999999998"/>
    <n v="4"/>
    <n v="0.2"/>
    <n v="10.43"/>
    <n v="320"/>
    <n v="26.700800000000001"/>
    <n v="12.96"/>
  </r>
  <r>
    <n v="3005"/>
    <s v="CA-2016-131499"/>
    <s v="9/8/2016"/>
    <x v="162"/>
    <s v="9/10/2016"/>
    <s v="First Class"/>
    <s v="MG-17875"/>
    <s v="Michael Grace"/>
    <s v="Home Office"/>
    <s v="United States"/>
    <s v="New York City"/>
    <s v="New York"/>
    <n v="10011"/>
    <x v="3"/>
    <s v="OFF-AP-10003779"/>
    <x v="1"/>
    <s v="Appliances"/>
    <s v="Kensington 7 Outlet MasterPiece Power Center with Fax/Phone Line Protection"/>
    <n v="207.48"/>
    <n v="1"/>
    <n v="0"/>
    <n v="62.244"/>
    <n v="333.33333333333331"/>
    <n v="207.48"/>
    <n v="185.58"/>
  </r>
  <r>
    <n v="3006"/>
    <s v="CA-2014-148761"/>
    <s v="5/17/2014"/>
    <x v="826"/>
    <s v="5/21/2014"/>
    <s v="Standard Class"/>
    <s v="PA-19060"/>
    <s v="Pete Armstrong"/>
    <s v="Home Office"/>
    <s v="United States"/>
    <s v="Eau Claire"/>
    <s v="Wisconsin"/>
    <n v="54703"/>
    <x v="2"/>
    <s v="OFF-BI-10000666"/>
    <x v="1"/>
    <s v="Binders"/>
    <s v="Surelock Post Binders"/>
    <n v="91.68"/>
    <n v="3"/>
    <n v="0"/>
    <n v="45.84"/>
    <n v="200"/>
    <n v="91.68"/>
    <n v="64.959999999999994"/>
  </r>
  <r>
    <n v="3007"/>
    <s v="CA-2017-116519"/>
    <s v="10/13/2017"/>
    <x v="119"/>
    <s v="10/15/2017"/>
    <s v="First Class"/>
    <s v="CR-12730"/>
    <s v="Craig Reiter"/>
    <s v="Consumer"/>
    <s v="United States"/>
    <s v="New York City"/>
    <s v="New York"/>
    <n v="10009"/>
    <x v="3"/>
    <s v="OFF-AP-10000828"/>
    <x v="1"/>
    <s v="Appliances"/>
    <s v="Avanti 4.4 Cu. Ft. Refrigerator"/>
    <n v="904.9"/>
    <n v="5"/>
    <n v="0"/>
    <n v="253.37200000000001"/>
    <n v="357.14285714285711"/>
    <n v="904.9"/>
    <n v="87.96"/>
  </r>
  <r>
    <n v="3008"/>
    <s v="CA-2014-130729"/>
    <s v="10/24/2014"/>
    <x v="745"/>
    <s v="10/29/2014"/>
    <s v="Standard Class"/>
    <s v="AA-10375"/>
    <s v="Allen Armold"/>
    <s v="Consumer"/>
    <s v="United States"/>
    <s v="Rancho Cucamonga"/>
    <s v="California"/>
    <n v="91730"/>
    <x v="1"/>
    <s v="OFF-BI-10002706"/>
    <x v="1"/>
    <s v="Binders"/>
    <s v="Avery Premier Heavy-Duty Binder with Round Locking Rings"/>
    <n v="34.271999999999998"/>
    <n v="3"/>
    <n v="0.2"/>
    <n v="11.138400000000001"/>
    <n v="307.69230769230768"/>
    <n v="27.4176"/>
    <n v="19.760000000000002"/>
  </r>
  <r>
    <n v="3009"/>
    <s v="CA-2016-124772"/>
    <s v="12/5/2016"/>
    <x v="5"/>
    <s v="12/6/2016"/>
    <s v="First Class"/>
    <s v="JG-15160"/>
    <s v="James Galang"/>
    <s v="Consumer"/>
    <s v="United States"/>
    <s v="Murray"/>
    <s v="Kentucky"/>
    <n v="42071"/>
    <x v="0"/>
    <s v="FUR-FU-10004748"/>
    <x v="0"/>
    <s v="Furnishings"/>
    <s v="Howard Miller 16&quot; Diameter Gallery Wall Clock"/>
    <n v="191.82"/>
    <n v="3"/>
    <n v="0"/>
    <n v="74.809799999999996"/>
    <n v="256.41025641025641"/>
    <n v="191.82"/>
    <n v="128.85"/>
  </r>
  <r>
    <n v="3010"/>
    <s v="CA-2016-115525"/>
    <s v="7/25/2016"/>
    <x v="197"/>
    <s v="7/29/2016"/>
    <s v="Standard Class"/>
    <s v="RR-19525"/>
    <s v="Rick Reed"/>
    <s v="Corporate"/>
    <s v="United States"/>
    <s v="Toledo"/>
    <s v="Ohio"/>
    <n v="43615"/>
    <x v="3"/>
    <s v="OFF-AP-10000026"/>
    <x v="1"/>
    <s v="Appliances"/>
    <s v="Tripp Lite Isotel 6 Outlet Surge Protector with Fax/Modem Protection"/>
    <n v="243.88"/>
    <n v="5"/>
    <n v="0.2"/>
    <n v="27.436499999999999"/>
    <n v="888.88888888888891"/>
    <n v="195.10400000000001"/>
    <n v="68.52"/>
  </r>
  <r>
    <n v="3011"/>
    <s v="CA-2017-134845"/>
    <s v="4/17/2017"/>
    <x v="827"/>
    <s v="4/23/2017"/>
    <s v="Standard Class"/>
    <s v="SR-20425"/>
    <s v="Sharelle Roach"/>
    <s v="Home Office"/>
    <s v="United States"/>
    <s v="Louisville"/>
    <s v="Colorado"/>
    <n v="80027"/>
    <x v="1"/>
    <s v="OFF-BI-10000773"/>
    <x v="1"/>
    <s v="Binders"/>
    <s v="Insertable Tab Post Binder Dividers"/>
    <n v="12.03"/>
    <n v="5"/>
    <n v="0.7"/>
    <n v="-9.2230000000000008"/>
    <n v="-130.43478260869563"/>
    <n v="3.6090000000000004"/>
    <n v="91.96"/>
  </r>
  <r>
    <n v="3016"/>
    <s v="US-2015-138919"/>
    <s v="9/17/2015"/>
    <x v="14"/>
    <s v="9/21/2015"/>
    <s v="Standard Class"/>
    <s v="LS-16975"/>
    <s v="Lindsay Shagiari"/>
    <s v="Home Office"/>
    <s v="United States"/>
    <s v="New York City"/>
    <s v="New York"/>
    <n v="10035"/>
    <x v="3"/>
    <s v="FUR-TA-10004154"/>
    <x v="0"/>
    <s v="Tables"/>
    <s v="Riverside Furniture Oval Coffee Table, Oval End Table, End Table with Drawer"/>
    <n v="344.22"/>
    <n v="2"/>
    <n v="0.4"/>
    <n v="-103.26600000000001"/>
    <n v="-333.33333333333337"/>
    <n v="206.53200000000001"/>
    <n v="17.34"/>
  </r>
  <r>
    <n v="3017"/>
    <s v="US-2016-160528"/>
    <s v="8/23/2016"/>
    <x v="828"/>
    <s v="8/30/2016"/>
    <s v="Standard Class"/>
    <s v="MH-18115"/>
    <s v="Mick Hernandez"/>
    <s v="Home Office"/>
    <s v="United States"/>
    <s v="Pharr"/>
    <s v="Texas"/>
    <n v="78577"/>
    <x v="2"/>
    <s v="OFF-ST-10002743"/>
    <x v="1"/>
    <s v="Storage"/>
    <s v="SAFCO Boltless Steel Shelving"/>
    <n v="727.29600000000005"/>
    <n v="8"/>
    <n v="0.2"/>
    <n v="-172.7328"/>
    <n v="-421.05263157894746"/>
    <n v="581.83680000000004"/>
    <n v="69.98"/>
  </r>
  <r>
    <n v="3020"/>
    <s v="CA-2015-123568"/>
    <s v="11/8/2015"/>
    <x v="627"/>
    <s v="11/14/2015"/>
    <s v="Standard Class"/>
    <s v="SC-20095"/>
    <s v="Sanjit Chand"/>
    <s v="Consumer"/>
    <s v="United States"/>
    <s v="West Jordan"/>
    <s v="Utah"/>
    <n v="84084"/>
    <x v="1"/>
    <s v="OFF-FA-10002701"/>
    <x v="1"/>
    <s v="Fasteners"/>
    <s v="Alliance Rubber Bands"/>
    <n v="5.04"/>
    <n v="3"/>
    <n v="0"/>
    <n v="0.2016"/>
    <n v="2500"/>
    <n v="5.04"/>
    <n v="8.4"/>
  </r>
  <r>
    <n v="3024"/>
    <s v="CA-2017-124674"/>
    <s v="11/17/2017"/>
    <x v="701"/>
    <s v="11/23/2017"/>
    <s v="Standard Class"/>
    <s v="JB-16000"/>
    <s v="Joy Bell-"/>
    <s v="Consumer"/>
    <s v="United States"/>
    <s v="Brownsville"/>
    <s v="Texas"/>
    <n v="78521"/>
    <x v="2"/>
    <s v="FUR-BO-10002202"/>
    <x v="0"/>
    <s v="Bookcases"/>
    <s v="Atlantic Metals Mobile 2-Shelf Bookcases, Custom Colors"/>
    <n v="327.7328"/>
    <n v="2"/>
    <n v="0.32"/>
    <n v="-14.4588"/>
    <n v="-2266.666666666667"/>
    <n v="222.85830399999998"/>
    <n v="9.84"/>
  </r>
  <r>
    <n v="3025"/>
    <s v="CA-2015-164441"/>
    <s v="11/8/2015"/>
    <x v="627"/>
    <s v="11/13/2015"/>
    <s v="Standard Class"/>
    <s v="AC-10450"/>
    <s v="Amy Cox"/>
    <s v="Consumer"/>
    <s v="United States"/>
    <s v="New York City"/>
    <s v="New York"/>
    <n v="10011"/>
    <x v="3"/>
    <s v="OFF-BI-10001922"/>
    <x v="1"/>
    <s v="Binders"/>
    <s v="Storex Dura Pro Binders"/>
    <n v="52.271999999999998"/>
    <n v="11"/>
    <n v="0.2"/>
    <n v="17.6418"/>
    <n v="296.2962962962963"/>
    <n v="41.817599999999999"/>
    <n v="21.12"/>
  </r>
  <r>
    <n v="3027"/>
    <s v="CA-2017-169054"/>
    <s v="4/22/2017"/>
    <x v="300"/>
    <s v="4/26/2017"/>
    <s v="Standard Class"/>
    <s v="MO-17800"/>
    <s v="Meg O'Connel"/>
    <s v="Home Office"/>
    <s v="United States"/>
    <s v="Philadelphia"/>
    <s v="Pennsylvania"/>
    <n v="19140"/>
    <x v="3"/>
    <s v="FUR-FU-10001488"/>
    <x v="0"/>
    <s v="Furnishings"/>
    <s v="Tenex 46&quot; x 60&quot; Computer Anti-Static Chairmat, Rectangular Shaped"/>
    <n v="254.352"/>
    <n v="3"/>
    <n v="0.2"/>
    <n v="0"/>
    <e v="#DIV/0!"/>
    <n v="203.48160000000001"/>
    <n v="15.24"/>
  </r>
  <r>
    <n v="3028"/>
    <s v="CA-2014-106719"/>
    <s v="8/24/2014"/>
    <x v="829"/>
    <s v="8/24/2014"/>
    <s v="Same Day"/>
    <s v="RB-19645"/>
    <s v="Robert Barroso"/>
    <s v="Corporate"/>
    <s v="United States"/>
    <s v="Billings"/>
    <s v="Montana"/>
    <n v="59102"/>
    <x v="1"/>
    <s v="OFF-BI-10002799"/>
    <x v="1"/>
    <s v="Binders"/>
    <s v="SlimView Poly Binder, 3/8&quot;"/>
    <n v="8.2880000000000003"/>
    <n v="2"/>
    <n v="0.2"/>
    <n v="2.6936"/>
    <n v="307.69230769230774"/>
    <n v="6.6304000000000007"/>
    <n v="42.6"/>
  </r>
  <r>
    <n v="3029"/>
    <s v="CA-2017-116855"/>
    <s v="12/17/2017"/>
    <x v="94"/>
    <s v="12/21/2017"/>
    <s v="Standard Class"/>
    <s v="AI-10855"/>
    <s v="Arianne Irving"/>
    <s v="Consumer"/>
    <s v="United States"/>
    <s v="Chesapeake"/>
    <s v="Virginia"/>
    <n v="23320"/>
    <x v="0"/>
    <s v="FUR-CH-10003846"/>
    <x v="0"/>
    <s v="Chairs"/>
    <s v="Hon Valutask Swivel Chairs"/>
    <n v="504.9"/>
    <n v="5"/>
    <n v="0"/>
    <n v="80.784000000000006"/>
    <n v="624.99999999999989"/>
    <n v="504.9"/>
    <n v="14.368"/>
  </r>
  <r>
    <n v="3030"/>
    <s v="US-2016-164189"/>
    <s v="3/24/2016"/>
    <x v="830"/>
    <s v="3/28/2016"/>
    <s v="Standard Class"/>
    <s v="DR-12880"/>
    <s v="Dan Reichenbach"/>
    <s v="Corporate"/>
    <s v="United States"/>
    <s v="Gresham"/>
    <s v="Oregon"/>
    <n v="97030"/>
    <x v="1"/>
    <s v="TEC-PH-10003691"/>
    <x v="2"/>
    <s v="Phones"/>
    <s v="BlackBerry Q10"/>
    <n v="403.16800000000001"/>
    <n v="4"/>
    <n v="0.2"/>
    <n v="25.198"/>
    <n v="1600"/>
    <n v="322.53440000000001"/>
    <n v="238.15199999999999"/>
  </r>
  <r>
    <n v="3031"/>
    <s v="CA-2015-168480"/>
    <s v="9/21/2015"/>
    <x v="481"/>
    <s v="9/27/2015"/>
    <s v="Standard Class"/>
    <s v="DM-12955"/>
    <s v="Dario Medina"/>
    <s v="Corporate"/>
    <s v="United States"/>
    <s v="Lincoln Park"/>
    <s v="Michigan"/>
    <n v="48146"/>
    <x v="2"/>
    <s v="FUR-BO-10000468"/>
    <x v="0"/>
    <s v="Bookcases"/>
    <s v="O'Sullivan 2-Shelf Heavy-Duty Bookcases"/>
    <n v="194.32"/>
    <n v="4"/>
    <n v="0"/>
    <n v="31.091200000000001"/>
    <n v="625"/>
    <n v="194.32"/>
    <n v="16.146000000000001"/>
  </r>
  <r>
    <n v="3033"/>
    <s v="US-2016-114293"/>
    <s v="11/21/2016"/>
    <x v="831"/>
    <s v="11/26/2016"/>
    <s v="Standard Class"/>
    <s v="JH-16180"/>
    <s v="Justin Hirsh"/>
    <s v="Consumer"/>
    <s v="United States"/>
    <s v="Gresham"/>
    <s v="Oregon"/>
    <n v="97030"/>
    <x v="1"/>
    <s v="FUR-CH-10003833"/>
    <x v="0"/>
    <s v="Chairs"/>
    <s v="Novimex Fabric Task Chair"/>
    <n v="195.136"/>
    <n v="4"/>
    <n v="0.2"/>
    <n v="-12.196"/>
    <n v="-1600"/>
    <n v="156.1088"/>
    <n v="57.75"/>
  </r>
  <r>
    <n v="3034"/>
    <s v="CA-2017-134173"/>
    <s v="9/16/2017"/>
    <x v="118"/>
    <s v="9/21/2017"/>
    <s v="Standard Class"/>
    <s v="AB-10060"/>
    <s v="Adam Bellavance"/>
    <s v="Home Office"/>
    <s v="United States"/>
    <s v="Philadelphia"/>
    <s v="Pennsylvania"/>
    <n v="19143"/>
    <x v="3"/>
    <s v="OFF-PA-10004355"/>
    <x v="1"/>
    <s v="Paper"/>
    <s v="Xerox 231"/>
    <n v="20.736000000000001"/>
    <n v="4"/>
    <n v="0.2"/>
    <n v="7.2576000000000001"/>
    <n v="285.71428571428572"/>
    <n v="16.588800000000003"/>
    <n v="2.0680000000000001"/>
  </r>
  <r>
    <n v="3035"/>
    <s v="US-2015-123960"/>
    <s v="6/11/2015"/>
    <x v="832"/>
    <s v="6/16/2015"/>
    <s v="Standard Class"/>
    <s v="BD-11605"/>
    <s v="Brian Dahlen"/>
    <s v="Consumer"/>
    <s v="United States"/>
    <s v="Monroe"/>
    <s v="Louisiana"/>
    <n v="71203"/>
    <x v="0"/>
    <s v="TEC-AC-10003038"/>
    <x v="2"/>
    <s v="Accessories"/>
    <s v="Kingston Digital DataTraveler 16GB USB 2.0"/>
    <n v="53.7"/>
    <n v="6"/>
    <n v="0"/>
    <n v="10.202999999999999"/>
    <n v="526.31578947368428"/>
    <n v="53.7"/>
    <n v="27.968"/>
  </r>
  <r>
    <n v="3040"/>
    <s v="CA-2017-101749"/>
    <s v="10/3/2017"/>
    <x v="621"/>
    <s v="10/8/2017"/>
    <s v="Standard Class"/>
    <s v="AS-10045"/>
    <s v="Aaron Smayling"/>
    <s v="Corporate"/>
    <s v="United States"/>
    <s v="Pasadena"/>
    <s v="California"/>
    <n v="91104"/>
    <x v="1"/>
    <s v="FUR-TA-10001520"/>
    <x v="0"/>
    <s v="Tables"/>
    <s v="Lesro Sheffield Collection Coffee Table, End Table, Center Table, Corner Table"/>
    <n v="171.28800000000001"/>
    <n v="3"/>
    <n v="0.2"/>
    <n v="-6.4233000000000002"/>
    <n v="-2666.666666666667"/>
    <n v="137.03040000000001"/>
    <n v="1199.96"/>
  </r>
  <r>
    <n v="3041"/>
    <s v="US-2016-147991"/>
    <s v="5/5/2016"/>
    <x v="465"/>
    <s v="5/9/2016"/>
    <s v="Standard Class"/>
    <s v="ZD-21925"/>
    <s v="Zuschuss Donatelli"/>
    <s v="Consumer"/>
    <s v="United States"/>
    <s v="Chattanooga"/>
    <s v="Tennessee"/>
    <n v="37421"/>
    <x v="0"/>
    <s v="FUR-FU-10004270"/>
    <x v="0"/>
    <s v="Furnishings"/>
    <s v="Eldon Image Series Desk Accessories, Burgundy"/>
    <n v="16.72"/>
    <n v="5"/>
    <n v="0.2"/>
    <n v="3.3439999999999999"/>
    <n v="500"/>
    <n v="13.375999999999999"/>
    <n v="88.96"/>
  </r>
  <r>
    <n v="3042"/>
    <s v="CA-2017-149559"/>
    <s v="9/11/2017"/>
    <x v="220"/>
    <s v="9/12/2017"/>
    <s v="Same Day"/>
    <s v="KF-16285"/>
    <s v="Karen Ferguson"/>
    <s v="Home Office"/>
    <s v="United States"/>
    <s v="Long Beach"/>
    <s v="California"/>
    <n v="90805"/>
    <x v="1"/>
    <s v="OFF-PA-10003172"/>
    <x v="1"/>
    <s v="Paper"/>
    <s v="Xerox 1996"/>
    <n v="12.96"/>
    <n v="2"/>
    <n v="0"/>
    <n v="6.2207999999999997"/>
    <n v="208.33333333333334"/>
    <n v="12.96"/>
    <n v="17.544"/>
  </r>
  <r>
    <n v="3045"/>
    <s v="CA-2015-135174"/>
    <s v="4/30/2015"/>
    <x v="28"/>
    <s v="5/2/2015"/>
    <s v="Second Class"/>
    <s v="BP-11230"/>
    <s v="Benjamin Patterson"/>
    <s v="Consumer"/>
    <s v="United States"/>
    <s v="Troy"/>
    <s v="Ohio"/>
    <n v="45373"/>
    <x v="3"/>
    <s v="TEC-PH-10001530"/>
    <x v="2"/>
    <s v="Phones"/>
    <s v="Cisco Unified IP Phone 7945G VoIP phone"/>
    <n v="1022.97"/>
    <n v="5"/>
    <n v="0.4"/>
    <n v="-255.74250000000001"/>
    <n v="-400"/>
    <n v="613.78200000000004"/>
    <n v="153.55199999999999"/>
  </r>
  <r>
    <n v="3046"/>
    <s v="CA-2017-125290"/>
    <s v="11/6/2017"/>
    <x v="44"/>
    <s v="11/10/2017"/>
    <s v="Second Class"/>
    <s v="CC-12430"/>
    <s v="Chuck Clark"/>
    <s v="Home Office"/>
    <s v="United States"/>
    <s v="Minneapolis"/>
    <s v="Minnesota"/>
    <n v="55407"/>
    <x v="2"/>
    <s v="OFF-AR-10001216"/>
    <x v="1"/>
    <s v="Art"/>
    <s v="Newell 339"/>
    <n v="13.9"/>
    <n v="5"/>
    <n v="0"/>
    <n v="3.6139999999999999"/>
    <n v="384.61538461538464"/>
    <n v="13.9"/>
    <n v="151.05600000000001"/>
  </r>
  <r>
    <n v="3048"/>
    <s v="CA-2014-137351"/>
    <s v="9/30/2014"/>
    <x v="587"/>
    <s v="10/4/2014"/>
    <s v="Standard Class"/>
    <s v="DB-13615"/>
    <s v="Doug Bickford"/>
    <s v="Consumer"/>
    <s v="United States"/>
    <s v="Seattle"/>
    <s v="Washington"/>
    <n v="98105"/>
    <x v="1"/>
    <s v="OFF-BI-10003910"/>
    <x v="1"/>
    <s v="Binders"/>
    <s v="DXL Angle-View Binders with Locking Rings by Samsill"/>
    <n v="43.176000000000002"/>
    <n v="7"/>
    <n v="0.2"/>
    <n v="13.4925"/>
    <n v="320"/>
    <n v="34.540800000000004"/>
    <n v="6.2160000000000002"/>
  </r>
  <r>
    <n v="3049"/>
    <s v="CA-2017-121419"/>
    <s v="4/2/2017"/>
    <x v="459"/>
    <s v="4/4/2017"/>
    <s v="First Class"/>
    <s v="TC-21475"/>
    <s v="Tony Chapman"/>
    <s v="Home Office"/>
    <s v="United States"/>
    <s v="Columbus"/>
    <s v="Georgia"/>
    <n v="31907"/>
    <x v="0"/>
    <s v="FUR-TA-10004534"/>
    <x v="0"/>
    <s v="Tables"/>
    <s v="Bevis 44 x 96 Conference Tables"/>
    <n v="411.8"/>
    <n v="2"/>
    <n v="0"/>
    <n v="70.006"/>
    <n v="588.23529411764707"/>
    <n v="411.8"/>
    <n v="6.48"/>
  </r>
  <r>
    <n v="3051"/>
    <s v="US-2017-148054"/>
    <s v="10/6/2017"/>
    <x v="833"/>
    <s v="10/11/2017"/>
    <s v="Standard Class"/>
    <s v="NZ-18565"/>
    <s v="Nick Zandusky"/>
    <s v="Home Office"/>
    <s v="United States"/>
    <s v="Meridian"/>
    <s v="Idaho"/>
    <n v="83642"/>
    <x v="1"/>
    <s v="FUR-FU-10003247"/>
    <x v="0"/>
    <s v="Furnishings"/>
    <s v="36X48 HARDFLOOR CHAIRMAT"/>
    <n v="41.96"/>
    <n v="2"/>
    <n v="0"/>
    <n v="2.9371999999999998"/>
    <n v="1428.5714285714287"/>
    <n v="41.96"/>
    <n v="272.64600000000002"/>
  </r>
  <r>
    <n v="3054"/>
    <s v="CA-2016-128517"/>
    <s v="4/9/2016"/>
    <x v="526"/>
    <s v="4/14/2016"/>
    <s v="Second Class"/>
    <s v="SW-20350"/>
    <s v="Sean Wendt"/>
    <s v="Home Office"/>
    <s v="United States"/>
    <s v="Detroit"/>
    <s v="Michigan"/>
    <n v="48227"/>
    <x v="2"/>
    <s v="TEC-PH-10002555"/>
    <x v="2"/>
    <s v="Phones"/>
    <s v="Nortel Meridian M5316 Digital phone"/>
    <n v="517.9"/>
    <n v="2"/>
    <n v="0"/>
    <n v="134.654"/>
    <n v="384.61538461538464"/>
    <n v="517.9"/>
    <n v="13.632"/>
  </r>
  <r>
    <n v="3056"/>
    <s v="US-2015-100377"/>
    <s v="8/28/2015"/>
    <x v="834"/>
    <s v="9/1/2015"/>
    <s v="Standard Class"/>
    <s v="TS-21370"/>
    <s v="Todd Sumrall"/>
    <s v="Corporate"/>
    <s v="United States"/>
    <s v="Chicago"/>
    <s v="Illinois"/>
    <n v="60623"/>
    <x v="2"/>
    <s v="TEC-CO-10001046"/>
    <x v="2"/>
    <s v="Copiers"/>
    <s v="Canon Imageclass D680 Copier / Fax"/>
    <n v="2799.96"/>
    <n v="5"/>
    <n v="0.2"/>
    <n v="874.98749999999995"/>
    <n v="320"/>
    <n v="2239.9680000000003"/>
    <n v="6"/>
  </r>
  <r>
    <n v="3057"/>
    <s v="CA-2017-131492"/>
    <s v="10/19/2017"/>
    <x v="15"/>
    <s v="10/24/2017"/>
    <s v="Second Class"/>
    <s v="HH-15010"/>
    <s v="Hilary Holden"/>
    <s v="Corporate"/>
    <s v="United States"/>
    <s v="San Francisco"/>
    <s v="California"/>
    <n v="94110"/>
    <x v="1"/>
    <s v="OFF-EN-10002973"/>
    <x v="1"/>
    <s v="Envelopes"/>
    <s v="Ampad #10 Peel &amp; Seel Holiday Envelopes"/>
    <n v="8.9600000000000009"/>
    <n v="2"/>
    <n v="0"/>
    <n v="4.3007999999999997"/>
    <n v="208.33333333333334"/>
    <n v="8.9600000000000009"/>
    <n v="41.904000000000003"/>
  </r>
  <r>
    <n v="3061"/>
    <s v="CA-2016-144554"/>
    <s v="11/7/2016"/>
    <x v="77"/>
    <s v="11/12/2016"/>
    <s v="Standard Class"/>
    <s v="DM-13345"/>
    <s v="Denise Monton"/>
    <s v="Corporate"/>
    <s v="United States"/>
    <s v="Newark"/>
    <s v="Ohio"/>
    <n v="43055"/>
    <x v="3"/>
    <s v="TEC-AC-10002800"/>
    <x v="2"/>
    <s v="Accessories"/>
    <s v="Plantronics Audio 478 Stereo USB Headset"/>
    <n v="119.976"/>
    <n v="3"/>
    <n v="0.2"/>
    <n v="22.4955"/>
    <n v="533.33333333333326"/>
    <n v="95.980800000000002"/>
    <n v="191.976"/>
  </r>
  <r>
    <n v="3062"/>
    <s v="CA-2017-127621"/>
    <s v="3/3/2017"/>
    <x v="448"/>
    <s v="3/7/2017"/>
    <s v="Standard Class"/>
    <s v="RE-19450"/>
    <s v="Richard Eichhorn"/>
    <s v="Consumer"/>
    <s v="United States"/>
    <s v="Dallas"/>
    <s v="Texas"/>
    <n v="75081"/>
    <x v="2"/>
    <s v="OFF-PA-10001307"/>
    <x v="1"/>
    <s v="Paper"/>
    <s v="Important Message Pads, 50 4-1/4 x 5-1/2 Forms per Pad"/>
    <n v="26.88"/>
    <n v="8"/>
    <n v="0.2"/>
    <n v="9.7439999999999998"/>
    <n v="275.86206896551727"/>
    <n v="21.504000000000001"/>
    <n v="20.96"/>
  </r>
  <r>
    <n v="3063"/>
    <s v="CA-2015-145184"/>
    <s v="11/27/2015"/>
    <x v="154"/>
    <s v="11/29/2015"/>
    <s v="First Class"/>
    <s v="JD-16150"/>
    <s v="Justin Deggeller"/>
    <s v="Corporate"/>
    <s v="United States"/>
    <s v="Newark"/>
    <s v="Delaware"/>
    <n v="19711"/>
    <x v="3"/>
    <s v="TEC-PH-10002350"/>
    <x v="2"/>
    <s v="Phones"/>
    <s v="Apple EarPods with Remote and Mic"/>
    <n v="83.97"/>
    <n v="3"/>
    <n v="0"/>
    <n v="23.511600000000001"/>
    <n v="357.14285714285711"/>
    <n v="83.97"/>
    <n v="327.99599999999998"/>
  </r>
  <r>
    <n v="3065"/>
    <s v="CA-2017-106859"/>
    <s v="3/13/2017"/>
    <x v="677"/>
    <s v="3/18/2017"/>
    <s v="Second Class"/>
    <s v="BF-11215"/>
    <s v="Benjamin Farhat"/>
    <s v="Home Office"/>
    <s v="United States"/>
    <s v="Albuquerque"/>
    <s v="New Mexico"/>
    <n v="87105"/>
    <x v="1"/>
    <s v="OFF-ST-10000615"/>
    <x v="1"/>
    <s v="Storage"/>
    <s v="SimpliFile Personal File, Black Granite, 15w x 6-15/16d x 11-1/4h"/>
    <n v="90.8"/>
    <n v="8"/>
    <n v="0"/>
    <n v="25.423999999999999"/>
    <n v="357.14285714285711"/>
    <n v="90.8"/>
    <n v="53.25"/>
  </r>
  <r>
    <n v="3070"/>
    <s v="US-2017-120089"/>
    <s v="11/30/2017"/>
    <x v="329"/>
    <s v="11/30/2017"/>
    <s v="Same Day"/>
    <s v="ML-17755"/>
    <s v="Max Ludwig"/>
    <s v="Home Office"/>
    <s v="United States"/>
    <s v="Toledo"/>
    <s v="Ohio"/>
    <n v="43615"/>
    <x v="3"/>
    <s v="OFF-AP-10003779"/>
    <x v="1"/>
    <s v="Appliances"/>
    <s v="Kensington 7 Outlet MasterPiece Power Center with Fax/Phone Line Protection"/>
    <n v="663.93600000000004"/>
    <n v="4"/>
    <n v="0.2"/>
    <n v="82.992000000000004"/>
    <n v="800"/>
    <n v="531.14880000000005"/>
    <n v="163.96"/>
  </r>
  <r>
    <n v="3071"/>
    <s v="CA-2014-119375"/>
    <s v="11/17/2014"/>
    <x v="664"/>
    <s v="11/22/2014"/>
    <s v="Standard Class"/>
    <s v="YC-21895"/>
    <s v="Yoseph Carroll"/>
    <s v="Corporate"/>
    <s v="United States"/>
    <s v="Newark"/>
    <s v="Delaware"/>
    <n v="19711"/>
    <x v="3"/>
    <s v="OFF-ST-10002011"/>
    <x v="1"/>
    <s v="Storage"/>
    <s v="Smead Adjustable Mobile File Trolley with Lockable Top"/>
    <n v="2934.33"/>
    <n v="7"/>
    <n v="0"/>
    <n v="792.26909999999998"/>
    <n v="370.37037037037038"/>
    <n v="2934.33"/>
    <n v="192.8"/>
  </r>
  <r>
    <n v="3074"/>
    <s v="CA-2016-125206"/>
    <s v="1/3/2016"/>
    <x v="835"/>
    <s v="1/5/2016"/>
    <s v="First Class"/>
    <s v="LR-16915"/>
    <s v="Lena Radford"/>
    <s v="Consumer"/>
    <s v="United States"/>
    <s v="Los Angeles"/>
    <s v="California"/>
    <n v="90045"/>
    <x v="1"/>
    <s v="OFF-ST-10003692"/>
    <x v="1"/>
    <s v="Storage"/>
    <s v="Recycled Steel Personal File for Hanging File Folders"/>
    <n v="114.46"/>
    <n v="2"/>
    <n v="0"/>
    <n v="28.614999999999998"/>
    <n v="400"/>
    <n v="114.46"/>
    <n v="32.064"/>
  </r>
  <r>
    <n v="3075"/>
    <s v="CA-2015-126137"/>
    <s v="10/3/2015"/>
    <x v="292"/>
    <s v="10/8/2015"/>
    <s v="Standard Class"/>
    <s v="BS-11755"/>
    <s v="Bruce Stewart"/>
    <s v="Consumer"/>
    <s v="United States"/>
    <s v="Los Angeles"/>
    <s v="California"/>
    <n v="90032"/>
    <x v="1"/>
    <s v="FUR-BO-10004409"/>
    <x v="0"/>
    <s v="Bookcases"/>
    <s v="Safco Value Mate Series Steel Bookcases, Baked Enamel Finish on Steel, Gray"/>
    <n v="120.666"/>
    <n v="2"/>
    <n v="0.15"/>
    <n v="18.454799999999999"/>
    <n v="653.84615384615381"/>
    <n v="102.56609999999999"/>
    <n v="115.44"/>
  </r>
  <r>
    <n v="3076"/>
    <s v="CA-2014-143903"/>
    <s v="7/20/2014"/>
    <x v="836"/>
    <s v="7/24/2014"/>
    <s v="Standard Class"/>
    <s v="KM-16375"/>
    <s v="Katherine Murray"/>
    <s v="Home Office"/>
    <s v="United States"/>
    <s v="Dallas"/>
    <s v="Texas"/>
    <n v="75217"/>
    <x v="2"/>
    <s v="OFF-ST-10003306"/>
    <x v="1"/>
    <s v="Storage"/>
    <s v="Letter Size Cart"/>
    <n v="342.86399999999998"/>
    <n v="3"/>
    <n v="0.2"/>
    <n v="38.572200000000002"/>
    <n v="888.8888888888888"/>
    <n v="274.2912"/>
    <n v="20.07"/>
  </r>
  <r>
    <n v="3079"/>
    <s v="CA-2014-104780"/>
    <s v="5/21/2014"/>
    <x v="371"/>
    <s v="5/25/2014"/>
    <s v="Standard Class"/>
    <s v="BT-11530"/>
    <s v="Bradley Talbott"/>
    <s v="Home Office"/>
    <s v="United States"/>
    <s v="San Diego"/>
    <s v="California"/>
    <n v="92037"/>
    <x v="1"/>
    <s v="OFF-AR-10003514"/>
    <x v="1"/>
    <s v="Art"/>
    <s v="4009 Highlighters by Sanford"/>
    <n v="31.84"/>
    <n v="8"/>
    <n v="0"/>
    <n v="10.507199999999999"/>
    <n v="303.03030303030306"/>
    <n v="31.84"/>
    <n v="11.76"/>
  </r>
  <r>
    <n v="3080"/>
    <s v="CA-2017-101182"/>
    <s v="9/4/2017"/>
    <x v="507"/>
    <s v="9/5/2017"/>
    <s v="First Class"/>
    <s v="KB-16405"/>
    <s v="Katrina Bavinger"/>
    <s v="Home Office"/>
    <s v="United States"/>
    <s v="Apple Valley"/>
    <s v="California"/>
    <n v="92307"/>
    <x v="1"/>
    <s v="OFF-PA-10001800"/>
    <x v="1"/>
    <s v="Paper"/>
    <s v="Xerox 220"/>
    <n v="12.96"/>
    <n v="2"/>
    <n v="0"/>
    <n v="6.2207999999999997"/>
    <n v="208.33333333333334"/>
    <n v="12.96"/>
    <n v="340.70400000000001"/>
  </r>
  <r>
    <n v="3082"/>
    <s v="US-2017-132297"/>
    <s v="5/27/2017"/>
    <x v="837"/>
    <s v="6/2/2017"/>
    <s v="Standard Class"/>
    <s v="DW-13480"/>
    <s v="Dianna Wilson"/>
    <s v="Home Office"/>
    <s v="United States"/>
    <s v="Louisville"/>
    <s v="Kentucky"/>
    <n v="40214"/>
    <x v="0"/>
    <s v="OFF-BI-10003364"/>
    <x v="1"/>
    <s v="Binders"/>
    <s v="Binding Machine Supplies"/>
    <n v="58.34"/>
    <n v="2"/>
    <n v="0"/>
    <n v="28.0032"/>
    <n v="208.33333333333334"/>
    <n v="58.34"/>
    <n v="1198.33"/>
  </r>
  <r>
    <n v="3084"/>
    <s v="CA-2014-100328"/>
    <s v="1/28/2014"/>
    <x v="838"/>
    <s v="2/3/2014"/>
    <s v="Standard Class"/>
    <s v="JC-15340"/>
    <s v="Jasper Cacioppo"/>
    <s v="Consumer"/>
    <s v="United States"/>
    <s v="New York City"/>
    <s v="New York"/>
    <n v="10024"/>
    <x v="3"/>
    <s v="OFF-BI-10000343"/>
    <x v="1"/>
    <s v="Binders"/>
    <s v="Pressboard Covers with Storage Hooks, 9 1/2&quot; x 11&quot;, Light Blue"/>
    <n v="3.9279999999999999"/>
    <n v="1"/>
    <n v="0.2"/>
    <n v="1.3257000000000001"/>
    <n v="296.2962962962963"/>
    <n v="3.1424000000000003"/>
    <n v="51.968000000000004"/>
  </r>
  <r>
    <n v="3085"/>
    <s v="CA-2017-118773"/>
    <s v="2/9/2017"/>
    <x v="839"/>
    <s v="2/14/2017"/>
    <s v="Standard Class"/>
    <s v="TP-21415"/>
    <s v="Tom Prescott"/>
    <s v="Consumer"/>
    <s v="United States"/>
    <s v="Houston"/>
    <s v="Texas"/>
    <n v="77070"/>
    <x v="2"/>
    <s v="OFF-BI-10004584"/>
    <x v="1"/>
    <s v="Binders"/>
    <s v="GBC ProClick 150 Presentation Binding System"/>
    <n v="252.78399999999999"/>
    <n v="4"/>
    <n v="0.8"/>
    <n v="-417.09359999999998"/>
    <n v="-60.606060606060609"/>
    <n v="50.556799999999988"/>
    <n v="772.68"/>
  </r>
  <r>
    <n v="3089"/>
    <s v="US-2017-159205"/>
    <s v="3/31/2017"/>
    <x v="185"/>
    <s v="4/2/2017"/>
    <s v="Second Class"/>
    <s v="DB-12910"/>
    <s v="Daniel Byrd"/>
    <s v="Home Office"/>
    <s v="United States"/>
    <s v="Henderson"/>
    <s v="Kentucky"/>
    <n v="42420"/>
    <x v="0"/>
    <s v="FUR-FU-10001591"/>
    <x v="0"/>
    <s v="Furnishings"/>
    <s v="Advantus Panel Wall Certificate Holder - 8.5x11"/>
    <n v="61"/>
    <n v="5"/>
    <n v="0"/>
    <n v="25.62"/>
    <n v="238.0952380952381"/>
    <n v="61"/>
    <n v="117.456"/>
  </r>
  <r>
    <n v="3091"/>
    <s v="CA-2016-112123"/>
    <s v="3/3/2016"/>
    <x v="840"/>
    <s v="3/8/2016"/>
    <s v="Standard Class"/>
    <s v="BH-11710"/>
    <s v="Brosina Hoffman"/>
    <s v="Consumer"/>
    <s v="United States"/>
    <s v="Newark"/>
    <s v="Delaware"/>
    <n v="19711"/>
    <x v="3"/>
    <s v="OFF-BI-10001071"/>
    <x v="1"/>
    <s v="Binders"/>
    <s v="GBC ProClick Punch Binding System"/>
    <n v="447.86"/>
    <n v="7"/>
    <n v="0"/>
    <n v="219.45140000000001"/>
    <n v="204.08163265306123"/>
    <n v="447.86"/>
    <n v="13.36"/>
  </r>
  <r>
    <n v="3094"/>
    <s v="CA-2015-114468"/>
    <s v="8/23/2015"/>
    <x v="841"/>
    <s v="8/23/2015"/>
    <s v="Same Day"/>
    <s v="TD-20995"/>
    <s v="Tamara Dahlen"/>
    <s v="Consumer"/>
    <s v="United States"/>
    <s v="Bolingbrook"/>
    <s v="Illinois"/>
    <n v="60440"/>
    <x v="2"/>
    <s v="OFF-SU-10004231"/>
    <x v="1"/>
    <s v="Supplies"/>
    <s v="Acme Tagit Stainless Steel Antibacterial Scissors"/>
    <n v="31.68"/>
    <n v="4"/>
    <n v="0.2"/>
    <n v="2.7719999999999998"/>
    <n v="1142.8571428571429"/>
    <n v="25.344000000000001"/>
    <n v="26.7"/>
  </r>
  <r>
    <n v="3098"/>
    <s v="CA-2017-135692"/>
    <s v="4/27/2017"/>
    <x v="842"/>
    <s v="5/1/2017"/>
    <s v="Standard Class"/>
    <s v="CV-12805"/>
    <s v="Cynthia Voltz"/>
    <s v="Corporate"/>
    <s v="United States"/>
    <s v="Fort Worth"/>
    <s v="Texas"/>
    <n v="76106"/>
    <x v="2"/>
    <s v="OFF-LA-10001158"/>
    <x v="1"/>
    <s v="Labels"/>
    <s v="Avery Address/Shipping Labels for Typewriters, 4&quot; x 2&quot;"/>
    <n v="33.119999999999997"/>
    <n v="4"/>
    <n v="0.2"/>
    <n v="11.592000000000001"/>
    <n v="285.71428571428567"/>
    <n v="26.495999999999999"/>
    <n v="403.92"/>
  </r>
  <r>
    <n v="3100"/>
    <s v="CA-2017-131233"/>
    <s v="4/14/2017"/>
    <x v="349"/>
    <s v="4/19/2017"/>
    <s v="Standard Class"/>
    <s v="CS-12355"/>
    <s v="Christine Sundaresam"/>
    <s v="Consumer"/>
    <s v="United States"/>
    <s v="New York City"/>
    <s v="New York"/>
    <n v="10024"/>
    <x v="3"/>
    <s v="OFF-BI-10000829"/>
    <x v="1"/>
    <s v="Binders"/>
    <s v="Avery Non-Stick Binders"/>
    <n v="10.776"/>
    <n v="3"/>
    <n v="0.2"/>
    <n v="3.5022000000000002"/>
    <n v="307.69230769230768"/>
    <n v="8.6208000000000009"/>
    <n v="70.95"/>
  </r>
  <r>
    <n v="3102"/>
    <s v="CA-2017-119578"/>
    <s v="12/22/2017"/>
    <x v="66"/>
    <s v="12/27/2017"/>
    <s v="Second Class"/>
    <s v="JG-15310"/>
    <s v="Jason Gross"/>
    <s v="Corporate"/>
    <s v="United States"/>
    <s v="Providence"/>
    <s v="Rhode Island"/>
    <n v="2908"/>
    <x v="3"/>
    <s v="OFF-SU-10003505"/>
    <x v="1"/>
    <s v="Supplies"/>
    <s v="Premier Electric Letter Opener"/>
    <n v="695.16"/>
    <n v="6"/>
    <n v="0"/>
    <n v="34.758000000000003"/>
    <n v="1999.9999999999995"/>
    <n v="695.16"/>
    <n v="799.56"/>
  </r>
  <r>
    <n v="3104"/>
    <s v="CA-2016-124562"/>
    <s v="12/8/2016"/>
    <x v="16"/>
    <s v="12/12/2016"/>
    <s v="Standard Class"/>
    <s v="JP-16135"/>
    <s v="Julie Prescott"/>
    <s v="Home Office"/>
    <s v="United States"/>
    <s v="Columbus"/>
    <s v="Ohio"/>
    <n v="43229"/>
    <x v="3"/>
    <s v="OFF-BI-10001267"/>
    <x v="1"/>
    <s v="Binders"/>
    <s v="Universal Recycled Hanging Pressboard Report Binders, Letter Size"/>
    <n v="12.957000000000001"/>
    <n v="7"/>
    <n v="0.7"/>
    <n v="-9.5017999999999994"/>
    <n v="-136.36363636363637"/>
    <n v="3.8871000000000007"/>
    <n v="25.92"/>
  </r>
  <r>
    <n v="3105"/>
    <s v="US-2017-140074"/>
    <s v="3/23/2017"/>
    <x v="721"/>
    <s v="3/29/2017"/>
    <s v="Standard Class"/>
    <s v="EC-14050"/>
    <s v="Erin Creighton"/>
    <s v="Consumer"/>
    <s v="United States"/>
    <s v="New York City"/>
    <s v="New York"/>
    <n v="10024"/>
    <x v="3"/>
    <s v="OFF-PA-10002741"/>
    <x v="1"/>
    <s v="Paper"/>
    <s v="Xerox 1980"/>
    <n v="25.68"/>
    <n v="6"/>
    <n v="0"/>
    <n v="11.555999999999999"/>
    <n v="222.22222222222223"/>
    <n v="25.68"/>
    <n v="63.77"/>
  </r>
  <r>
    <n v="3106"/>
    <s v="CA-2016-103037"/>
    <s v="7/25/2016"/>
    <x v="197"/>
    <s v="7/29/2016"/>
    <s v="Standard Class"/>
    <s v="KH-16630"/>
    <s v="Ken Heidel"/>
    <s v="Corporate"/>
    <s v="United States"/>
    <s v="Houston"/>
    <s v="Texas"/>
    <n v="77070"/>
    <x v="2"/>
    <s v="OFF-LA-10004345"/>
    <x v="1"/>
    <s v="Labels"/>
    <s v="Avery 493"/>
    <n v="15.712"/>
    <n v="4"/>
    <n v="0.2"/>
    <n v="5.6955999999999998"/>
    <n v="275.86206896551727"/>
    <n v="12.569600000000001"/>
    <n v="563.91999999999996"/>
  </r>
  <r>
    <n v="3107"/>
    <s v="CA-2017-127460"/>
    <s v="7/10/2017"/>
    <x v="815"/>
    <s v="7/14/2017"/>
    <s v="Standard Class"/>
    <s v="FG-14260"/>
    <s v="Frank Gastineau"/>
    <s v="Home Office"/>
    <s v="United States"/>
    <s v="Aurora"/>
    <s v="Illinois"/>
    <n v="60505"/>
    <x v="2"/>
    <s v="OFF-ST-10004340"/>
    <x v="1"/>
    <s v="Storage"/>
    <s v="Fellowes Mobile File Cart, Black"/>
    <n v="298.464"/>
    <n v="6"/>
    <n v="0.2"/>
    <n v="26.115600000000001"/>
    <n v="1142.8571428571429"/>
    <n v="238.77120000000002"/>
    <n v="7.7119999999999997"/>
  </r>
  <r>
    <n v="3108"/>
    <s v="CA-2016-121671"/>
    <s v="7/17/2016"/>
    <x v="19"/>
    <s v="7/22/2016"/>
    <s v="Standard Class"/>
    <s v="AA-10480"/>
    <s v="Andrew Allen"/>
    <s v="Consumer"/>
    <s v="United States"/>
    <s v="Springfield"/>
    <s v="Missouri"/>
    <n v="65807"/>
    <x v="2"/>
    <s v="OFF-PA-10001471"/>
    <x v="1"/>
    <s v="Paper"/>
    <s v="Strathmore Photo Frame Cards"/>
    <n v="21.93"/>
    <n v="3"/>
    <n v="0"/>
    <n v="10.0878"/>
    <n v="217.39130434782606"/>
    <n v="21.93"/>
    <n v="51.167999999999999"/>
  </r>
  <r>
    <n v="3113"/>
    <s v="CA-2016-150350"/>
    <s v="8/23/2016"/>
    <x v="828"/>
    <s v="8/30/2016"/>
    <s v="Standard Class"/>
    <s v="MS-17770"/>
    <s v="Maxwell Schwartz"/>
    <s v="Consumer"/>
    <s v="United States"/>
    <s v="Seattle"/>
    <s v="Washington"/>
    <n v="98105"/>
    <x v="1"/>
    <s v="TEC-MA-10001972"/>
    <x v="2"/>
    <s v="Machines"/>
    <s v="Okidata C331dn Printer"/>
    <n v="837.6"/>
    <n v="3"/>
    <n v="0.2"/>
    <n v="62.82"/>
    <n v="1333.3333333333335"/>
    <n v="670.08"/>
    <n v="18.239999999999998"/>
  </r>
  <r>
    <n v="3119"/>
    <s v="CA-2015-121720"/>
    <s v="6/11/2015"/>
    <x v="821"/>
    <s v="6/12/2015"/>
    <s v="First Class"/>
    <s v="JE-15610"/>
    <s v="Jim Epp"/>
    <s v="Corporate"/>
    <s v="United States"/>
    <s v="Lakeland"/>
    <s v="Florida"/>
    <n v="33801"/>
    <x v="0"/>
    <s v="FUR-CH-10003312"/>
    <x v="0"/>
    <s v="Chairs"/>
    <s v="Hon 2090 Pillow Soft Series Mid Back Swivel/Tilt Chairs"/>
    <n v="1123.92"/>
    <n v="5"/>
    <n v="0.2"/>
    <n v="-182.637"/>
    <n v="-615.38461538461547"/>
    <n v="899.13600000000008"/>
    <n v="68.16"/>
  </r>
  <r>
    <n v="3127"/>
    <s v="CA-2017-149895"/>
    <s v="9/8/2017"/>
    <x v="565"/>
    <s v="9/12/2017"/>
    <s v="Standard Class"/>
    <s v="EB-14110"/>
    <s v="Eugene Barchas"/>
    <s v="Consumer"/>
    <s v="United States"/>
    <s v="Philadelphia"/>
    <s v="Pennsylvania"/>
    <n v="19134"/>
    <x v="3"/>
    <s v="TEC-PH-10002200"/>
    <x v="2"/>
    <s v="Phones"/>
    <s v="Aastra 6757i CT Wireless VoIP phone"/>
    <n v="258.52800000000002"/>
    <n v="2"/>
    <n v="0.4"/>
    <n v="-47.396799999999999"/>
    <n v="-545.4545454545455"/>
    <n v="155.11680000000001"/>
    <n v="125.7"/>
  </r>
  <r>
    <n v="3128"/>
    <s v="CA-2017-147564"/>
    <s v="10/2/2017"/>
    <x v="280"/>
    <s v="10/6/2017"/>
    <s v="Standard Class"/>
    <s v="BP-11155"/>
    <s v="Becky Pak"/>
    <s v="Consumer"/>
    <s v="United States"/>
    <s v="New York City"/>
    <s v="New York"/>
    <n v="10011"/>
    <x v="3"/>
    <s v="OFF-PA-10004438"/>
    <x v="1"/>
    <s v="Paper"/>
    <s v="Xerox 1907"/>
    <n v="49.12"/>
    <n v="4"/>
    <n v="0"/>
    <n v="23.086400000000001"/>
    <n v="212.7659574468085"/>
    <n v="49.12"/>
    <n v="72.703999999999994"/>
  </r>
  <r>
    <n v="3129"/>
    <s v="CA-2014-136399"/>
    <s v="12/16/2014"/>
    <x v="757"/>
    <s v="12/17/2014"/>
    <s v="First Class"/>
    <s v="CC-12100"/>
    <s v="Chad Cunningham"/>
    <s v="Home Office"/>
    <s v="United States"/>
    <s v="Los Angeles"/>
    <s v="California"/>
    <n v="90049"/>
    <x v="1"/>
    <s v="FUR-FU-10004090"/>
    <x v="0"/>
    <s v="Furnishings"/>
    <s v="Executive Impressions 14&quot; Contract Wall Clock"/>
    <n v="44.46"/>
    <n v="2"/>
    <n v="0"/>
    <n v="14.671799999999999"/>
    <n v="303.03030303030306"/>
    <n v="44.46"/>
    <n v="88.775999999999996"/>
  </r>
  <r>
    <n v="3133"/>
    <s v="CA-2014-107916"/>
    <s v="8/24/2014"/>
    <x v="829"/>
    <s v="8/26/2014"/>
    <s v="First Class"/>
    <s v="JP-15460"/>
    <s v="Jennifer Patt"/>
    <s v="Corporate"/>
    <s v="United States"/>
    <s v="Oceanside"/>
    <s v="New York"/>
    <n v="11572"/>
    <x v="3"/>
    <s v="FUR-FU-10004586"/>
    <x v="0"/>
    <s v="Furnishings"/>
    <s v="G.E. Longer-Life Indoor Recessed Floodlight Bulbs"/>
    <n v="13.28"/>
    <n v="2"/>
    <n v="0"/>
    <n v="6.3743999999999996"/>
    <n v="208.33333333333334"/>
    <n v="13.28"/>
    <n v="30.32"/>
  </r>
  <r>
    <n v="3135"/>
    <s v="CA-2017-164168"/>
    <s v="11/12/2017"/>
    <x v="105"/>
    <s v="11/18/2017"/>
    <s v="Standard Class"/>
    <s v="LS-16975"/>
    <s v="Lindsay Shagiari"/>
    <s v="Home Office"/>
    <s v="United States"/>
    <s v="Dallas"/>
    <s v="Texas"/>
    <n v="75081"/>
    <x v="2"/>
    <s v="OFF-BI-10000666"/>
    <x v="1"/>
    <s v="Binders"/>
    <s v="Surelock Post Binders"/>
    <n v="30.56"/>
    <n v="5"/>
    <n v="0.8"/>
    <n v="-45.84"/>
    <n v="-66.666666666666657"/>
    <n v="6.1119999999999983"/>
    <n v="57.576000000000001"/>
  </r>
  <r>
    <n v="3141"/>
    <s v="CA-2015-112557"/>
    <s v="4/25/2015"/>
    <x v="334"/>
    <s v="4/28/2015"/>
    <s v="First Class"/>
    <s v="JL-15850"/>
    <s v="John Lucas"/>
    <s v="Consumer"/>
    <s v="United States"/>
    <s v="New York City"/>
    <s v="New York"/>
    <n v="10035"/>
    <x v="3"/>
    <s v="OFF-AP-10002311"/>
    <x v="1"/>
    <s v="Appliances"/>
    <s v="Holmes Replacement Filter for HEPA Air Cleaner, Very Large Room, HEPA Filter"/>
    <n v="206.43"/>
    <n v="3"/>
    <n v="0"/>
    <n v="90.8292"/>
    <n v="227.27272727272728"/>
    <n v="206.43"/>
    <n v="166.5"/>
  </r>
  <r>
    <n v="3142"/>
    <s v="US-2014-122959"/>
    <s v="12/12/2014"/>
    <x v="774"/>
    <s v="12/12/2014"/>
    <s v="Same Day"/>
    <s v="CY-12745"/>
    <s v="Craig Yedwab"/>
    <s v="Corporate"/>
    <s v="United States"/>
    <s v="San Antonio"/>
    <s v="Texas"/>
    <n v="78207"/>
    <x v="2"/>
    <s v="OFF-BI-10003650"/>
    <x v="1"/>
    <s v="Binders"/>
    <s v="GBC DocuBind 300 Electric Binding Machine"/>
    <n v="210.392"/>
    <n v="2"/>
    <n v="0.8"/>
    <n v="-336.62720000000002"/>
    <n v="-62.5"/>
    <n v="42.078399999999988"/>
    <n v="247.44"/>
  </r>
  <r>
    <n v="3143"/>
    <s v="CA-2017-162572"/>
    <s v="9/25/2017"/>
    <x v="145"/>
    <s v="9/27/2017"/>
    <s v="Second Class"/>
    <s v="RB-19360"/>
    <s v="Raymond Buch"/>
    <s v="Consumer"/>
    <s v="United States"/>
    <s v="Cincinnati"/>
    <s v="Ohio"/>
    <n v="45231"/>
    <x v="3"/>
    <s v="TEC-AC-10003628"/>
    <x v="2"/>
    <s v="Accessories"/>
    <s v="Logitech 910-002974 M325 Wireless Mouse for Web Scrolling"/>
    <n v="119.96"/>
    <n v="5"/>
    <n v="0.2"/>
    <n v="35.988"/>
    <n v="333.33333333333331"/>
    <n v="95.968000000000004"/>
    <n v="25.35"/>
  </r>
  <r>
    <n v="3145"/>
    <s v="US-2016-148110"/>
    <s v="9/5/2016"/>
    <x v="64"/>
    <s v="9/11/2016"/>
    <s v="Standard Class"/>
    <s v="AR-10825"/>
    <s v="Anthony Rawles"/>
    <s v="Corporate"/>
    <s v="United States"/>
    <s v="Austin"/>
    <s v="Texas"/>
    <n v="78745"/>
    <x v="2"/>
    <s v="FUR-CH-10002647"/>
    <x v="0"/>
    <s v="Chairs"/>
    <s v="Situations Contoured Folding Chairs, 4/Set"/>
    <n v="347.80200000000002"/>
    <n v="7"/>
    <n v="0.3"/>
    <n v="-24.843"/>
    <n v="-1400"/>
    <n v="243.4614"/>
    <n v="43.41"/>
  </r>
  <r>
    <n v="3146"/>
    <s v="CA-2017-131828"/>
    <s v="2/11/2017"/>
    <x v="512"/>
    <s v="2/13/2017"/>
    <s v="Second Class"/>
    <s v="CS-11845"/>
    <s v="Cari Sayre"/>
    <s v="Corporate"/>
    <s v="United States"/>
    <s v="Seattle"/>
    <s v="Washington"/>
    <n v="98105"/>
    <x v="1"/>
    <s v="FUR-CH-10004495"/>
    <x v="0"/>
    <s v="Chairs"/>
    <s v="Global Leather and Oak Executive Chair, Black"/>
    <n v="963.13599999999997"/>
    <n v="4"/>
    <n v="0.2"/>
    <n v="108.3528"/>
    <n v="888.88888888888891"/>
    <n v="770.50880000000006"/>
    <n v="58.32"/>
  </r>
  <r>
    <n v="3148"/>
    <s v="CA-2014-109218"/>
    <s v="6/30/2014"/>
    <x v="479"/>
    <s v="7/3/2014"/>
    <s v="Second Class"/>
    <s v="AR-10825"/>
    <s v="Anthony Rawles"/>
    <s v="Corporate"/>
    <s v="United States"/>
    <s v="Los Angeles"/>
    <s v="California"/>
    <n v="90004"/>
    <x v="1"/>
    <s v="OFF-AR-10001374"/>
    <x v="1"/>
    <s v="Art"/>
    <s v="BIC Brite Liner Highlighters, Chisel Tip"/>
    <n v="32.4"/>
    <n v="5"/>
    <n v="0"/>
    <n v="10.368"/>
    <n v="312.49999999999994"/>
    <n v="32.4"/>
    <n v="9.8559999999999999"/>
  </r>
  <r>
    <n v="3149"/>
    <s v="CA-2016-120558"/>
    <s v="6/7/2016"/>
    <x v="843"/>
    <s v="6/10/2016"/>
    <s v="First Class"/>
    <s v="RD-19810"/>
    <s v="Ross DeVincentis"/>
    <s v="Home Office"/>
    <s v="United States"/>
    <s v="New York City"/>
    <s v="New York"/>
    <n v="10035"/>
    <x v="3"/>
    <s v="OFF-PA-10003441"/>
    <x v="1"/>
    <s v="Paper"/>
    <s v="Xerox 226"/>
    <n v="32.4"/>
    <n v="5"/>
    <n v="0"/>
    <n v="15.552"/>
    <n v="208.33333333333334"/>
    <n v="32.4"/>
    <n v="384.59199999999998"/>
  </r>
  <r>
    <n v="3150"/>
    <s v="US-2014-109036"/>
    <s v="12/20/2014"/>
    <x v="414"/>
    <s v="12/25/2014"/>
    <s v="Standard Class"/>
    <s v="KH-16510"/>
    <s v="Keith Herrera"/>
    <s v="Consumer"/>
    <s v="United States"/>
    <s v="Seattle"/>
    <s v="Washington"/>
    <n v="98103"/>
    <x v="1"/>
    <s v="OFF-LA-10002043"/>
    <x v="1"/>
    <s v="Labels"/>
    <s v="Avery 489"/>
    <n v="31.05"/>
    <n v="3"/>
    <n v="0"/>
    <n v="14.904"/>
    <n v="208.33333333333334"/>
    <n v="31.05"/>
    <n v="11.36"/>
  </r>
  <r>
    <n v="3151"/>
    <s v="CA-2015-147830"/>
    <s v="12/15/2015"/>
    <x v="83"/>
    <s v="12/18/2015"/>
    <s v="First Class"/>
    <s v="NF-18385"/>
    <s v="Natalie Fritzler"/>
    <s v="Consumer"/>
    <s v="United States"/>
    <s v="Newark"/>
    <s v="Ohio"/>
    <n v="43055"/>
    <x v="3"/>
    <s v="TEC-AC-10002049"/>
    <x v="2"/>
    <s v="Accessories"/>
    <s v="Plantronics Savi W720 Multi-Device Wireless Headset System"/>
    <n v="2025.36"/>
    <n v="6"/>
    <n v="0.2"/>
    <n v="607.60799999999995"/>
    <n v="333.33333333333337"/>
    <n v="1620.288"/>
    <n v="41.4"/>
  </r>
  <r>
    <n v="3155"/>
    <s v="CA-2017-150497"/>
    <s v="7/20/2017"/>
    <x v="228"/>
    <s v="7/24/2017"/>
    <s v="Standard Class"/>
    <s v="SM-20950"/>
    <s v="Suzanne McNair"/>
    <s v="Corporate"/>
    <s v="United States"/>
    <s v="Maple Grove"/>
    <s v="Minnesota"/>
    <n v="55369"/>
    <x v="2"/>
    <s v="OFF-BI-10004600"/>
    <x v="1"/>
    <s v="Binders"/>
    <s v="Ibico Ibimaster 300 Manual Binding System"/>
    <n v="735.98"/>
    <n v="2"/>
    <n v="0"/>
    <n v="331.19099999999997"/>
    <n v="222.22222222222223"/>
    <n v="735.98"/>
    <n v="34.5"/>
  </r>
  <r>
    <n v="3156"/>
    <s v="CA-2014-128986"/>
    <s v="8/3/2014"/>
    <x v="93"/>
    <s v="8/5/2014"/>
    <s v="Second Class"/>
    <s v="GH-14410"/>
    <s v="Gary Hansen"/>
    <s v="Home Office"/>
    <s v="United States"/>
    <s v="Glendale"/>
    <s v="Arizona"/>
    <n v="85301"/>
    <x v="1"/>
    <s v="OFF-PA-10001289"/>
    <x v="1"/>
    <s v="Paper"/>
    <s v="White Computer Printout Paper by Universal"/>
    <n v="93.024000000000001"/>
    <n v="3"/>
    <n v="0.2"/>
    <n v="33.721200000000003"/>
    <n v="275.86206896551721"/>
    <n v="74.419200000000004"/>
    <n v="3.488"/>
  </r>
  <r>
    <n v="3157"/>
    <s v="CA-2015-139584"/>
    <s v="8/24/2015"/>
    <x v="252"/>
    <s v="8/28/2015"/>
    <s v="Standard Class"/>
    <s v="EM-13810"/>
    <s v="Eleni McCrary"/>
    <s v="Corporate"/>
    <s v="United States"/>
    <s v="New York City"/>
    <s v="New York"/>
    <n v="10009"/>
    <x v="3"/>
    <s v="FUR-TA-10001539"/>
    <x v="0"/>
    <s v="Tables"/>
    <s v="Chromcraft Rectangular Conference Tables"/>
    <n v="284.36399999999998"/>
    <n v="2"/>
    <n v="0.4"/>
    <n v="-75.830399999999997"/>
    <n v="-375"/>
    <n v="170.61839999999998"/>
    <n v="39.991999999999997"/>
  </r>
  <r>
    <n v="3159"/>
    <s v="US-2016-162677"/>
    <s v="3/26/2016"/>
    <x v="253"/>
    <s v="3/27/2016"/>
    <s v="First Class"/>
    <s v="DB-13210"/>
    <s v="Dean Braden"/>
    <s v="Consumer"/>
    <s v="United States"/>
    <s v="Jacksonville"/>
    <s v="North Carolina"/>
    <n v="28540"/>
    <x v="0"/>
    <s v="OFF-ST-10001291"/>
    <x v="1"/>
    <s v="Storage"/>
    <s v="Tenex Personal Self-Stacking Standard File Box, Black/Gray"/>
    <n v="67.64"/>
    <n v="5"/>
    <n v="0.2"/>
    <n v="5.9184999999999999"/>
    <n v="1142.8571428571429"/>
    <n v="54.112000000000002"/>
    <n v="12.42"/>
  </r>
  <r>
    <n v="3161"/>
    <s v="US-2014-150924"/>
    <s v="9/12/2014"/>
    <x v="171"/>
    <s v="9/16/2014"/>
    <s v="Second Class"/>
    <s v="PT-19090"/>
    <s v="Pete Takahito"/>
    <s v="Consumer"/>
    <s v="United States"/>
    <s v="Houston"/>
    <s v="Texas"/>
    <n v="77070"/>
    <x v="2"/>
    <s v="OFF-BI-10004040"/>
    <x v="1"/>
    <s v="Binders"/>
    <s v="Wilson Jones Impact Binders"/>
    <n v="5.18"/>
    <n v="5"/>
    <n v="0.8"/>
    <n v="-8.0289999999999999"/>
    <n v="-64.516129032258064"/>
    <n v="1.0359999999999998"/>
    <n v="63.823999999999998"/>
  </r>
  <r>
    <n v="3162"/>
    <s v="CA-2014-153969"/>
    <s v="9/21/2014"/>
    <x v="158"/>
    <s v="9/25/2014"/>
    <s v="Standard Class"/>
    <s v="HF-14995"/>
    <s v="Herbert Flentye"/>
    <s v="Consumer"/>
    <s v="United States"/>
    <s v="San Francisco"/>
    <s v="California"/>
    <n v="94109"/>
    <x v="1"/>
    <s v="OFF-EN-10001539"/>
    <x v="1"/>
    <s v="Envelopes"/>
    <s v="Staple envelope"/>
    <n v="15.56"/>
    <n v="2"/>
    <n v="0"/>
    <n v="7.3132000000000001"/>
    <n v="212.7659574468085"/>
    <n v="15.56"/>
    <n v="661.17600000000004"/>
  </r>
  <r>
    <n v="3168"/>
    <s v="CA-2016-146682"/>
    <s v="10/29/2016"/>
    <x v="517"/>
    <s v="10/31/2016"/>
    <s v="First Class"/>
    <s v="KW-16435"/>
    <s v="Katrina Willman"/>
    <s v="Consumer"/>
    <s v="United States"/>
    <s v="Lansing"/>
    <s v="Michigan"/>
    <n v="48911"/>
    <x v="2"/>
    <s v="FUR-FU-10002671"/>
    <x v="0"/>
    <s v="Furnishings"/>
    <s v="Electrix 20W Halogen Replacement Bulb for Zoom-In Desk Lamp"/>
    <n v="67"/>
    <n v="5"/>
    <n v="0"/>
    <n v="32.159999999999997"/>
    <n v="208.33333333333334"/>
    <n v="67"/>
    <n v="502.488"/>
  </r>
  <r>
    <n v="3169"/>
    <s v="CA-2016-138695"/>
    <s v="5/28/2016"/>
    <x v="316"/>
    <s v="6/3/2016"/>
    <s v="Standard Class"/>
    <s v="KC-16675"/>
    <s v="Kimberly Carter"/>
    <s v="Corporate"/>
    <s v="United States"/>
    <s v="Tallahassee"/>
    <s v="Florida"/>
    <n v="32303"/>
    <x v="0"/>
    <s v="FUR-CH-10003833"/>
    <x v="0"/>
    <s v="Chairs"/>
    <s v="Novimex Fabric Task Chair"/>
    <n v="390.27199999999999"/>
    <n v="8"/>
    <n v="0.2"/>
    <n v="-24.391999999999999"/>
    <n v="-1600"/>
    <n v="312.2176"/>
    <n v="701.96"/>
  </r>
  <r>
    <n v="3171"/>
    <s v="CA-2017-107461"/>
    <s v="12/21/2017"/>
    <x v="202"/>
    <s v="12/26/2017"/>
    <s v="Second Class"/>
    <s v="PK-19075"/>
    <s v="Pete Kriz"/>
    <s v="Consumer"/>
    <s v="United States"/>
    <s v="Columbia"/>
    <s v="South Carolina"/>
    <n v="29203"/>
    <x v="0"/>
    <s v="OFF-BI-10002003"/>
    <x v="1"/>
    <s v="Binders"/>
    <s v="Ibico Presentation Index for Binding Systems"/>
    <n v="23.88"/>
    <n v="6"/>
    <n v="0"/>
    <n v="11.223599999999999"/>
    <n v="212.7659574468085"/>
    <n v="23.88"/>
    <n v="33.552"/>
  </r>
  <r>
    <n v="3172"/>
    <s v="US-2016-133879"/>
    <s v="3/21/2016"/>
    <x v="844"/>
    <s v="3/28/2016"/>
    <s v="Standard Class"/>
    <s v="KT-16465"/>
    <s v="Kean Takahito"/>
    <s v="Consumer"/>
    <s v="United States"/>
    <s v="Chicago"/>
    <s v="Illinois"/>
    <n v="60623"/>
    <x v="2"/>
    <s v="OFF-BI-10004465"/>
    <x v="1"/>
    <s v="Binders"/>
    <s v="Avery Durable Slant Ring Binders"/>
    <n v="3.1680000000000001"/>
    <n v="2"/>
    <n v="0.8"/>
    <n v="-4.7519999999999998"/>
    <n v="-66.666666666666671"/>
    <n v="0.63359999999999994"/>
    <n v="36.36"/>
  </r>
  <r>
    <n v="3175"/>
    <s v="CA-2017-157483"/>
    <s v="11/11/2017"/>
    <x v="343"/>
    <s v="11/18/2017"/>
    <s v="Standard Class"/>
    <s v="EP-13915"/>
    <s v="Emily Phan"/>
    <s v="Consumer"/>
    <s v="United States"/>
    <s v="Detroit"/>
    <s v="Michigan"/>
    <n v="48227"/>
    <x v="2"/>
    <s v="OFF-AR-10004260"/>
    <x v="1"/>
    <s v="Art"/>
    <s v="Boston 1799 Powerhouse Electric Pencil Sharpener"/>
    <n v="181.86"/>
    <n v="7"/>
    <n v="0"/>
    <n v="50.9208"/>
    <n v="357.14285714285717"/>
    <n v="181.86"/>
    <n v="24.588000000000001"/>
  </r>
  <r>
    <n v="3176"/>
    <s v="US-2017-132059"/>
    <s v="9/23/2017"/>
    <x v="397"/>
    <s v="9/29/2017"/>
    <s v="Standard Class"/>
    <s v="AP-10915"/>
    <s v="Arthur Prichep"/>
    <s v="Consumer"/>
    <s v="United States"/>
    <s v="Fort Collins"/>
    <s v="Colorado"/>
    <n v="80525"/>
    <x v="1"/>
    <s v="FUR-BO-10001811"/>
    <x v="0"/>
    <s v="Bookcases"/>
    <s v="Atlantic Metals Mobile 5-Shelf Bookcases, Custom Colors"/>
    <n v="180.58799999999999"/>
    <n v="2"/>
    <n v="0.7"/>
    <n v="-240.78399999999999"/>
    <n v="-75"/>
    <n v="54.176400000000008"/>
    <n v="74.352000000000004"/>
  </r>
  <r>
    <n v="3178"/>
    <s v="CA-2017-122280"/>
    <s v="9/10/2017"/>
    <x v="18"/>
    <s v="9/10/2017"/>
    <s v="Same Day"/>
    <s v="SH-20395"/>
    <s v="Shahid Hopkins"/>
    <s v="Consumer"/>
    <s v="United States"/>
    <s v="New York City"/>
    <s v="New York"/>
    <n v="10024"/>
    <x v="3"/>
    <s v="OFF-PA-10004911"/>
    <x v="1"/>
    <s v="Paper"/>
    <s v="Rediform S.O.S. 1-Up Phone Message Bk, 4-1/4x3-1/16 Bk, 1 Form/Pg, 40 Messages/Bk, 3/Pk"/>
    <n v="18.760000000000002"/>
    <n v="2"/>
    <n v="0"/>
    <n v="9.0047999999999995"/>
    <n v="208.33333333333334"/>
    <n v="18.760000000000002"/>
    <n v="17.584"/>
  </r>
  <r>
    <n v="3179"/>
    <s v="CA-2017-105235"/>
    <s v="12/5/2017"/>
    <x v="256"/>
    <s v="12/11/2017"/>
    <s v="Standard Class"/>
    <s v="SM-20950"/>
    <s v="Suzanne McNair"/>
    <s v="Corporate"/>
    <s v="United States"/>
    <s v="New York City"/>
    <s v="New York"/>
    <n v="10011"/>
    <x v="3"/>
    <s v="FUR-FU-10001487"/>
    <x v="0"/>
    <s v="Furnishings"/>
    <s v="Eldon Expressions Wood and Plastic Desk Accessories, Cherry Wood"/>
    <n v="20.94"/>
    <n v="3"/>
    <n v="0"/>
    <n v="6.0726000000000004"/>
    <n v="344.82758620689651"/>
    <n v="20.94"/>
    <n v="579.51"/>
  </r>
  <r>
    <n v="3182"/>
    <s v="CA-2017-152912"/>
    <s v="11/9/2017"/>
    <x v="45"/>
    <s v="11/12/2017"/>
    <s v="Second Class"/>
    <s v="BM-11650"/>
    <s v="Brian Moss"/>
    <s v="Corporate"/>
    <s v="United States"/>
    <s v="Columbia"/>
    <s v="Maryland"/>
    <n v="21044"/>
    <x v="3"/>
    <s v="OFF-BI-10004728"/>
    <x v="1"/>
    <s v="Binders"/>
    <s v="Wilson Jones Turn Tabs Binder Tool for Ring Binders"/>
    <n v="9.64"/>
    <n v="2"/>
    <n v="0"/>
    <n v="4.4344000000000001"/>
    <n v="217.39130434782606"/>
    <n v="9.64"/>
    <n v="39.96"/>
  </r>
  <r>
    <n v="3186"/>
    <s v="CA-2014-123498"/>
    <s v="11/7/2014"/>
    <x v="845"/>
    <s v="11/9/2014"/>
    <s v="First Class"/>
    <s v="TC-20980"/>
    <s v="Tamara Chand"/>
    <s v="Corporate"/>
    <s v="United States"/>
    <s v="Houston"/>
    <s v="Texas"/>
    <n v="77041"/>
    <x v="2"/>
    <s v="OFF-BI-10000632"/>
    <x v="1"/>
    <s v="Binders"/>
    <s v="Satellite Sectional Post Binders"/>
    <n v="26.045999999999999"/>
    <n v="3"/>
    <n v="0.8"/>
    <n v="-44.278199999999998"/>
    <n v="-58.82352941176471"/>
    <n v="5.2091999999999983"/>
    <n v="7.7519999999999998"/>
  </r>
  <r>
    <n v="3188"/>
    <s v="CA-2017-159352"/>
    <s v="3/12/2017"/>
    <x v="846"/>
    <s v="3/17/2017"/>
    <s v="Standard Class"/>
    <s v="KB-16585"/>
    <s v="Ken Black"/>
    <s v="Corporate"/>
    <s v="United States"/>
    <s v="Lowell"/>
    <s v="Massachusetts"/>
    <n v="1852"/>
    <x v="3"/>
    <s v="TEC-PH-10004700"/>
    <x v="2"/>
    <s v="Phones"/>
    <s v="PowerGen Dual USB Car Charger"/>
    <n v="69.930000000000007"/>
    <n v="7"/>
    <n v="0"/>
    <n v="32.1678"/>
    <n v="217.39130434782612"/>
    <n v="69.930000000000007"/>
    <n v="65.97"/>
  </r>
  <r>
    <n v="3189"/>
    <s v="US-2017-146416"/>
    <s v="10/20/2017"/>
    <x v="179"/>
    <s v="10/22/2017"/>
    <s v="Second Class"/>
    <s v="JE-16165"/>
    <s v="Justin Ellison"/>
    <s v="Corporate"/>
    <s v="United States"/>
    <s v="Woodland"/>
    <s v="California"/>
    <n v="95695"/>
    <x v="1"/>
    <s v="OFF-LA-10003714"/>
    <x v="1"/>
    <s v="Labels"/>
    <s v="Avery 510"/>
    <n v="3.75"/>
    <n v="1"/>
    <n v="0"/>
    <n v="1.8"/>
    <n v="208.33333333333334"/>
    <n v="3.75"/>
    <n v="13.98"/>
  </r>
  <r>
    <n v="3191"/>
    <s v="US-2015-163783"/>
    <s v="12/27/2015"/>
    <x v="17"/>
    <s v="1/1/2016"/>
    <s v="Standard Class"/>
    <s v="DR-12940"/>
    <s v="Daniel Raglin"/>
    <s v="Home Office"/>
    <s v="United States"/>
    <s v="Chicago"/>
    <s v="Illinois"/>
    <n v="60610"/>
    <x v="2"/>
    <s v="OFF-ST-10002957"/>
    <x v="1"/>
    <s v="Storage"/>
    <s v="Sterilite Show Offs Storage Containers"/>
    <n v="12.672000000000001"/>
    <n v="3"/>
    <n v="0.2"/>
    <n v="-3.1680000000000001"/>
    <n v="-400"/>
    <n v="10.137600000000001"/>
    <n v="47.04"/>
  </r>
  <r>
    <n v="3192"/>
    <s v="CA-2017-123981"/>
    <s v="10/2/2017"/>
    <x v="280"/>
    <s v="10/8/2017"/>
    <s v="Standard Class"/>
    <s v="RW-19630"/>
    <s v="Rob Williams"/>
    <s v="Corporate"/>
    <s v="United States"/>
    <s v="New York City"/>
    <s v="New York"/>
    <n v="10035"/>
    <x v="3"/>
    <s v="TEC-PH-10002115"/>
    <x v="2"/>
    <s v="Phones"/>
    <s v="Plantronics 81402"/>
    <n v="65.989999999999995"/>
    <n v="1"/>
    <n v="0"/>
    <n v="17.157399999999999"/>
    <n v="384.61538461538464"/>
    <n v="65.989999999999995"/>
    <n v="156.512"/>
  </r>
  <r>
    <n v="3193"/>
    <s v="CA-2017-158953"/>
    <s v="6/4/2017"/>
    <x v="400"/>
    <s v="6/8/2017"/>
    <s v="Standard Class"/>
    <s v="ML-18040"/>
    <s v="Michelle Lonsdale"/>
    <s v="Corporate"/>
    <s v="United States"/>
    <s v="Missouri City"/>
    <s v="Texas"/>
    <n v="77489"/>
    <x v="2"/>
    <s v="OFF-BI-10002557"/>
    <x v="1"/>
    <s v="Binders"/>
    <s v="Presstex Flexible Ring Binders"/>
    <n v="6.37"/>
    <n v="7"/>
    <n v="0.8"/>
    <n v="-9.5549999999999997"/>
    <n v="-66.666666666666671"/>
    <n v="1.2739999999999998"/>
    <n v="24.55"/>
  </r>
  <r>
    <n v="3194"/>
    <s v="CA-2014-165428"/>
    <s v="9/1/2014"/>
    <x v="416"/>
    <s v="9/4/2014"/>
    <s v="First Class"/>
    <s v="JL-15130"/>
    <s v="Jack Lebron"/>
    <s v="Consumer"/>
    <s v="United States"/>
    <s v="Houston"/>
    <s v="Texas"/>
    <n v="77036"/>
    <x v="2"/>
    <s v="OFF-BI-10002949"/>
    <x v="1"/>
    <s v="Binders"/>
    <s v="Prestige Round Ring Binders"/>
    <n v="3.6480000000000001"/>
    <n v="3"/>
    <n v="0.8"/>
    <n v="-6.0191999999999997"/>
    <n v="-60.606060606060609"/>
    <n v="0.72959999999999992"/>
    <n v="108.4"/>
  </r>
  <r>
    <n v="3196"/>
    <s v="CA-2016-169026"/>
    <s v="8/8/2016"/>
    <x v="590"/>
    <s v="8/13/2016"/>
    <s v="Standard Class"/>
    <s v="CM-12655"/>
    <s v="Corinna Mitchell"/>
    <s v="Home Office"/>
    <s v="United States"/>
    <s v="Jackson"/>
    <s v="Mississippi"/>
    <n v="39212"/>
    <x v="0"/>
    <s v="OFF-FA-10001883"/>
    <x v="1"/>
    <s v="Fasteners"/>
    <s v="Alliance Super-Size Bands, Assorted Sizes"/>
    <n v="23.34"/>
    <n v="3"/>
    <n v="0"/>
    <n v="0.2334"/>
    <n v="10000"/>
    <n v="23.34"/>
    <n v="2.4119999999999999"/>
  </r>
  <r>
    <n v="3197"/>
    <s v="CA-2017-109750"/>
    <s v="7/22/2017"/>
    <x v="847"/>
    <s v="7/28/2017"/>
    <s v="Standard Class"/>
    <s v="FH-14365"/>
    <s v="Fred Hopkins"/>
    <s v="Corporate"/>
    <s v="United States"/>
    <s v="New York City"/>
    <s v="New York"/>
    <n v="10009"/>
    <x v="3"/>
    <s v="TEC-PH-10000702"/>
    <x v="2"/>
    <s v="Phones"/>
    <s v="Square Credit Card Reader, 4 1/2&quot; x 4 1/2&quot; x 1&quot;, White"/>
    <n v="29.97"/>
    <n v="3"/>
    <n v="0"/>
    <n v="14.085900000000001"/>
    <n v="212.7659574468085"/>
    <n v="29.97"/>
    <n v="83.92"/>
  </r>
  <r>
    <n v="3198"/>
    <s v="CA-2015-149384"/>
    <s v="7/10/2015"/>
    <x v="848"/>
    <s v="7/10/2015"/>
    <s v="Same Day"/>
    <s v="EH-13945"/>
    <s v="Eric Hoffmann"/>
    <s v="Consumer"/>
    <s v="United States"/>
    <s v="Tempe"/>
    <s v="Arizona"/>
    <n v="85281"/>
    <x v="1"/>
    <s v="OFF-BI-10003196"/>
    <x v="1"/>
    <s v="Binders"/>
    <s v="Accohide Poly Flexible Ring Binders"/>
    <n v="3.3660000000000001"/>
    <n v="3"/>
    <n v="0.7"/>
    <n v="-2.2440000000000002"/>
    <n v="-150"/>
    <n v="1.0098000000000003"/>
    <n v="56.3"/>
  </r>
  <r>
    <n v="3199"/>
    <s v="CA-2014-131527"/>
    <s v="12/1/2014"/>
    <x v="588"/>
    <s v="12/7/2014"/>
    <s v="Standard Class"/>
    <s v="TB-21280"/>
    <s v="Toby Braunhardt"/>
    <s v="Consumer"/>
    <s v="United States"/>
    <s v="Jacksonville"/>
    <s v="North Carolina"/>
    <n v="28540"/>
    <x v="0"/>
    <s v="TEC-PH-10001644"/>
    <x v="2"/>
    <s v="Phones"/>
    <s v="BlueLounge Milo Smartphone Stand, White/Metallic"/>
    <n v="95.968000000000004"/>
    <n v="4"/>
    <n v="0.2"/>
    <n v="9.5968"/>
    <n v="1000"/>
    <n v="76.774400000000014"/>
    <n v="150.80000000000001"/>
  </r>
  <r>
    <n v="3200"/>
    <s v="CA-2017-164000"/>
    <s v="12/18/2017"/>
    <x v="404"/>
    <s v="12/22/2017"/>
    <s v="Standard Class"/>
    <s v="AH-10030"/>
    <s v="Aaron Hawkins"/>
    <s v="Corporate"/>
    <s v="United States"/>
    <s v="Philadelphia"/>
    <s v="Pennsylvania"/>
    <n v="19134"/>
    <x v="3"/>
    <s v="OFF-AR-10003183"/>
    <x v="1"/>
    <s v="Art"/>
    <s v="Avery Fluorescent Highlighter Four-Color Set"/>
    <n v="18.704000000000001"/>
    <n v="7"/>
    <n v="0.2"/>
    <n v="2.3380000000000001"/>
    <n v="800"/>
    <n v="14.963200000000001"/>
    <n v="133.12"/>
  </r>
  <r>
    <n v="3201"/>
    <s v="CA-2014-164224"/>
    <s v="5/18/2014"/>
    <x v="598"/>
    <s v="5/20/2014"/>
    <s v="Second Class"/>
    <s v="TT-21070"/>
    <s v="Ted Trevino"/>
    <s v="Consumer"/>
    <s v="United States"/>
    <s v="Akron"/>
    <s v="Ohio"/>
    <n v="44312"/>
    <x v="3"/>
    <s v="FUR-FU-10000308"/>
    <x v="0"/>
    <s v="Furnishings"/>
    <s v="Deflect-o Glass Clear Studded Chair Mats"/>
    <n v="149.232"/>
    <n v="3"/>
    <n v="0.2"/>
    <n v="3.7307999999999999"/>
    <n v="4000"/>
    <n v="119.38560000000001"/>
    <n v="113.568"/>
  </r>
  <r>
    <n v="3203"/>
    <s v="CA-2014-158372"/>
    <s v="11/10/2014"/>
    <x v="849"/>
    <s v="11/16/2014"/>
    <s v="Standard Class"/>
    <s v="RD-19900"/>
    <s v="Ruben Dartt"/>
    <s v="Consumer"/>
    <s v="United States"/>
    <s v="San Diego"/>
    <s v="California"/>
    <n v="92037"/>
    <x v="1"/>
    <s v="TEC-PH-10002103"/>
    <x v="2"/>
    <s v="Phones"/>
    <s v="Jabra SPEAK 410"/>
    <n v="601.53599999999994"/>
    <n v="8"/>
    <n v="0.2"/>
    <n v="60.153599999999997"/>
    <n v="1000"/>
    <n v="481.22879999999998"/>
    <n v="561.58399999999995"/>
  </r>
  <r>
    <n v="3209"/>
    <s v="CA-2016-108882"/>
    <s v="1/9/2016"/>
    <x v="850"/>
    <s v="1/15/2016"/>
    <s v="Standard Class"/>
    <s v="LA-16780"/>
    <s v="Laura Armstrong"/>
    <s v="Corporate"/>
    <s v="United States"/>
    <s v="Fresno"/>
    <s v="California"/>
    <n v="93727"/>
    <x v="1"/>
    <s v="TEC-AC-10000420"/>
    <x v="2"/>
    <s v="Accessories"/>
    <s v="Logitech G500s Laser Gaming Mouse with Adjustable Weight Tuning"/>
    <n v="349.95"/>
    <n v="5"/>
    <n v="0"/>
    <n v="118.983"/>
    <n v="294.11764705882348"/>
    <n v="349.95"/>
    <n v="14.76"/>
  </r>
  <r>
    <n v="3211"/>
    <s v="US-2017-108245"/>
    <s v="9/22/2017"/>
    <x v="585"/>
    <s v="9/27/2017"/>
    <s v="Standard Class"/>
    <s v="SH-19975"/>
    <s v="Sally Hughsby"/>
    <s v="Corporate"/>
    <s v="United States"/>
    <s v="Pearland"/>
    <s v="Texas"/>
    <n v="77581"/>
    <x v="2"/>
    <s v="OFF-EN-10001415"/>
    <x v="1"/>
    <s v="Envelopes"/>
    <s v="Staple envelope"/>
    <n v="13.391999999999999"/>
    <n v="3"/>
    <n v="0.2"/>
    <n v="5.0220000000000002"/>
    <n v="266.66666666666663"/>
    <n v="10.7136"/>
    <n v="49.792000000000002"/>
  </r>
  <r>
    <n v="3213"/>
    <s v="CA-2014-142314"/>
    <s v="12/23/2014"/>
    <x v="851"/>
    <s v="12/28/2014"/>
    <s v="Standard Class"/>
    <s v="SF-20200"/>
    <s v="Sarah Foster"/>
    <s v="Consumer"/>
    <s v="United States"/>
    <s v="Richmond"/>
    <s v="Indiana"/>
    <n v="47374"/>
    <x v="2"/>
    <s v="OFF-AP-10002350"/>
    <x v="1"/>
    <s v="Appliances"/>
    <s v="Belkin F9H710-06 7 Outlet SurgeMaster Surge Protector"/>
    <n v="207.24"/>
    <n v="11"/>
    <n v="0"/>
    <n v="58.027200000000001"/>
    <n v="357.14285714285717"/>
    <n v="207.24"/>
    <n v="32.783999999999999"/>
  </r>
  <r>
    <n v="3214"/>
    <s v="CA-2016-132409"/>
    <s v="5/26/2016"/>
    <x v="439"/>
    <s v="6/1/2016"/>
    <s v="Standard Class"/>
    <s v="TH-21235"/>
    <s v="Tiffany House"/>
    <s v="Corporate"/>
    <s v="United States"/>
    <s v="Philadelphia"/>
    <s v="Pennsylvania"/>
    <n v="19134"/>
    <x v="3"/>
    <s v="OFF-AR-10001919"/>
    <x v="1"/>
    <s v="Art"/>
    <s v="OIC #2 Pencils, Medium Soft"/>
    <n v="1.504"/>
    <n v="1"/>
    <n v="0.2"/>
    <n v="0.16919999999999999"/>
    <n v="888.88888888888891"/>
    <n v="1.2032"/>
    <n v="311.14999999999998"/>
  </r>
  <r>
    <n v="3216"/>
    <s v="CA-2017-150189"/>
    <s v="7/8/2017"/>
    <x v="141"/>
    <s v="7/10/2017"/>
    <s v="First Class"/>
    <s v="VG-21790"/>
    <s v="Vivek Gonzalez"/>
    <s v="Consumer"/>
    <s v="United States"/>
    <s v="San Mateo"/>
    <s v="California"/>
    <n v="94403"/>
    <x v="1"/>
    <s v="OFF-LA-10002762"/>
    <x v="1"/>
    <s v="Labels"/>
    <s v="Avery 485"/>
    <n v="75.180000000000007"/>
    <n v="6"/>
    <n v="0"/>
    <n v="35.334600000000002"/>
    <n v="212.7659574468085"/>
    <n v="75.180000000000007"/>
    <n v="5.2480000000000002"/>
  </r>
  <r>
    <n v="3217"/>
    <s v="CA-2014-114433"/>
    <s v="5/13/2014"/>
    <x v="8"/>
    <s v="5/17/2014"/>
    <s v="Standard Class"/>
    <s v="NP-18325"/>
    <s v="Naresj Patel"/>
    <s v="Consumer"/>
    <s v="United States"/>
    <s v="Oakland"/>
    <s v="California"/>
    <n v="94601"/>
    <x v="1"/>
    <s v="TEC-AC-10002800"/>
    <x v="2"/>
    <s v="Accessories"/>
    <s v="Plantronics Audio 478 Stereo USB Headset"/>
    <n v="149.97"/>
    <n v="3"/>
    <n v="0"/>
    <n v="52.4895"/>
    <n v="285.71428571428572"/>
    <n v="149.97"/>
    <n v="241.96"/>
  </r>
  <r>
    <n v="3218"/>
    <s v="CA-2017-104640"/>
    <s v="11/10/2017"/>
    <x v="468"/>
    <s v="11/16/2017"/>
    <s v="Standard Class"/>
    <s v="FH-14275"/>
    <s v="Frank Hawley"/>
    <s v="Corporate"/>
    <s v="United States"/>
    <s v="New York City"/>
    <s v="New York"/>
    <n v="10024"/>
    <x v="3"/>
    <s v="OFF-BI-10003925"/>
    <x v="1"/>
    <s v="Binders"/>
    <s v="Fellowes PB300 Plastic Comb Binding Machine"/>
    <n v="931.17600000000004"/>
    <n v="3"/>
    <n v="0.2"/>
    <n v="314.27190000000002"/>
    <n v="296.2962962962963"/>
    <n v="744.94080000000008"/>
    <n v="569.56799999999998"/>
  </r>
  <r>
    <n v="3220"/>
    <s v="US-2015-137008"/>
    <s v="10/2/2015"/>
    <x v="653"/>
    <s v="10/8/2015"/>
    <s v="Standard Class"/>
    <s v="JP-15460"/>
    <s v="Jennifer Patt"/>
    <s v="Corporate"/>
    <s v="United States"/>
    <s v="Lakewood"/>
    <s v="New Jersey"/>
    <n v="8701"/>
    <x v="3"/>
    <s v="OFF-PA-10001295"/>
    <x v="1"/>
    <s v="Paper"/>
    <s v="Computer Printout Paper with Letter-Trim Perforations"/>
    <n v="94.85"/>
    <n v="5"/>
    <n v="0"/>
    <n v="45.527999999999999"/>
    <n v="208.33333333333334"/>
    <n v="94.85"/>
    <n v="102.93"/>
  </r>
  <r>
    <n v="3223"/>
    <s v="CA-2014-108189"/>
    <s v="10/2/2014"/>
    <x v="852"/>
    <s v="10/5/2014"/>
    <s v="First Class"/>
    <s v="ES-14080"/>
    <s v="Erin Smith"/>
    <s v="Corporate"/>
    <s v="United States"/>
    <s v="Tempe"/>
    <s v="Arizona"/>
    <n v="85281"/>
    <x v="1"/>
    <s v="OFF-PA-10001838"/>
    <x v="1"/>
    <s v="Paper"/>
    <s v="Adams Telephone Message Book W/Dividers/Space For Phone Numbers, 5 1/4&quot;X8 1/2&quot;, 300/Messages"/>
    <n v="9.4079999999999995"/>
    <n v="2"/>
    <n v="0.2"/>
    <n v="3.4104000000000001"/>
    <n v="275.86206896551721"/>
    <n v="7.5263999999999998"/>
    <n v="83.88"/>
  </r>
  <r>
    <n v="3230"/>
    <s v="CA-2014-154641"/>
    <s v="8/11/2014"/>
    <x v="430"/>
    <s v="8/16/2014"/>
    <s v="Standard Class"/>
    <s v="KL-16645"/>
    <s v="Ken Lonsdale"/>
    <s v="Consumer"/>
    <s v="United States"/>
    <s v="New York City"/>
    <s v="New York"/>
    <n v="10035"/>
    <x v="3"/>
    <s v="OFF-ST-10004459"/>
    <x v="1"/>
    <s v="Storage"/>
    <s v="Tennsco Single-Tier Lockers"/>
    <n v="375.34"/>
    <n v="1"/>
    <n v="0"/>
    <n v="18.766999999999999"/>
    <n v="2000"/>
    <n v="375.34"/>
    <n v="21.96"/>
  </r>
  <r>
    <n v="3231"/>
    <s v="CA-2017-131625"/>
    <s v="9/1/2017"/>
    <x v="853"/>
    <s v="9/5/2017"/>
    <s v="Second Class"/>
    <s v="BN-11515"/>
    <s v="Bradley Nguyen"/>
    <s v="Consumer"/>
    <s v="United States"/>
    <s v="New York City"/>
    <s v="New York"/>
    <n v="10009"/>
    <x v="3"/>
    <s v="FUR-FU-10004960"/>
    <x v="0"/>
    <s v="Furnishings"/>
    <s v="Seth Thomas 12&quot; Clock w/ Goldtone Case"/>
    <n v="114.9"/>
    <n v="5"/>
    <n v="0"/>
    <n v="39.066000000000003"/>
    <n v="294.11764705882348"/>
    <n v="114.9"/>
    <n v="454.27199999999999"/>
  </r>
  <r>
    <n v="3232"/>
    <s v="US-2017-156356"/>
    <s v="4/16/2017"/>
    <x v="513"/>
    <s v="4/22/2017"/>
    <s v="Standard Class"/>
    <s v="ND-18370"/>
    <s v="Natalie DeCherney"/>
    <s v="Consumer"/>
    <s v="United States"/>
    <s v="Houston"/>
    <s v="Texas"/>
    <n v="77095"/>
    <x v="2"/>
    <s v="OFF-BI-10000632"/>
    <x v="1"/>
    <s v="Binders"/>
    <s v="Satellite Sectional Post Binders"/>
    <n v="26.045999999999999"/>
    <n v="3"/>
    <n v="0.8"/>
    <n v="-44.278199999999998"/>
    <n v="-58.82352941176471"/>
    <n v="5.2091999999999983"/>
    <n v="8399.9760000000006"/>
  </r>
  <r>
    <n v="3235"/>
    <s v="CA-2016-138933"/>
    <s v="4/24/2016"/>
    <x v="423"/>
    <s v="4/27/2016"/>
    <s v="First Class"/>
    <s v="JL-15130"/>
    <s v="Jack Lebron"/>
    <s v="Consumer"/>
    <s v="United States"/>
    <s v="Riverside"/>
    <s v="California"/>
    <n v="92503"/>
    <x v="1"/>
    <s v="OFF-BI-10003355"/>
    <x v="1"/>
    <s v="Binders"/>
    <s v="Cardinal Holdit Business Card Pockets"/>
    <n v="3.984"/>
    <n v="1"/>
    <n v="0.2"/>
    <n v="1.3944000000000001"/>
    <n v="285.71428571428567"/>
    <n v="3.1872000000000003"/>
    <n v="23.52"/>
  </r>
  <r>
    <n v="3236"/>
    <s v="CA-2016-140746"/>
    <s v="1/15/2016"/>
    <x v="804"/>
    <s v="1/15/2016"/>
    <s v="Same Day"/>
    <s v="RC-19825"/>
    <s v="Roy Collins"/>
    <s v="Consumer"/>
    <s v="United States"/>
    <s v="Fairfield"/>
    <s v="Connecticut"/>
    <n v="6824"/>
    <x v="3"/>
    <s v="FUR-TA-10002903"/>
    <x v="0"/>
    <s v="Tables"/>
    <s v="Bevis Round Bullnose 29&quot; High Table Top"/>
    <n v="181.797"/>
    <n v="1"/>
    <n v="0.3"/>
    <n v="-15.582599999999999"/>
    <n v="-1166.6666666666667"/>
    <n v="127.25789999999999"/>
    <n v="974.98800000000006"/>
  </r>
  <r>
    <n v="3237"/>
    <s v="CA-2016-146836"/>
    <s v="5/2/2016"/>
    <x v="440"/>
    <s v="5/2/2016"/>
    <s v="Same Day"/>
    <s v="CC-12475"/>
    <s v="Cindy Chapman"/>
    <s v="Consumer"/>
    <s v="United States"/>
    <s v="New York City"/>
    <s v="New York"/>
    <n v="10024"/>
    <x v="3"/>
    <s v="OFF-ST-10001580"/>
    <x v="1"/>
    <s v="Storage"/>
    <s v="Super Decoflex Portable Personal File"/>
    <n v="44.94"/>
    <n v="3"/>
    <n v="0"/>
    <n v="12.5832"/>
    <n v="357.14285714285711"/>
    <n v="44.94"/>
    <n v="34.700000000000003"/>
  </r>
  <r>
    <n v="3239"/>
    <s v="US-2016-127971"/>
    <s v="11/20/2016"/>
    <x v="73"/>
    <s v="11/27/2016"/>
    <s v="Standard Class"/>
    <s v="DW-13195"/>
    <s v="David Wiener"/>
    <s v="Corporate"/>
    <s v="United States"/>
    <s v="Houston"/>
    <s v="Texas"/>
    <n v="77095"/>
    <x v="2"/>
    <s v="FUR-CH-10003774"/>
    <x v="0"/>
    <s v="Chairs"/>
    <s v="Global Wood Trimmed Manager's Task Chair, Khaki"/>
    <n v="318.43"/>
    <n v="5"/>
    <n v="0.3"/>
    <n v="-77.332999999999998"/>
    <n v="-411.76470588235298"/>
    <n v="222.90099999999998"/>
    <n v="103.5"/>
  </r>
  <r>
    <n v="3242"/>
    <s v="US-2016-140809"/>
    <s v="2/1/2016"/>
    <x v="854"/>
    <s v="2/3/2016"/>
    <s v="First Class"/>
    <s v="CK-12760"/>
    <s v="Cyma Kinney"/>
    <s v="Corporate"/>
    <s v="United States"/>
    <s v="Arlington"/>
    <s v="Virginia"/>
    <n v="22204"/>
    <x v="0"/>
    <s v="OFF-ST-10002214"/>
    <x v="1"/>
    <s v="Storage"/>
    <s v="X-Rack File for Hanging Folders"/>
    <n v="56.45"/>
    <n v="5"/>
    <n v="0"/>
    <n v="14.677"/>
    <n v="384.61538461538464"/>
    <n v="56.45"/>
    <n v="158.376"/>
  </r>
  <r>
    <n v="3243"/>
    <s v="CA-2017-114524"/>
    <s v="3/31/2017"/>
    <x v="185"/>
    <s v="4/5/2017"/>
    <s v="Second Class"/>
    <s v="EG-13900"/>
    <s v="Emily Grady"/>
    <s v="Consumer"/>
    <s v="United States"/>
    <s v="Chicago"/>
    <s v="Illinois"/>
    <n v="60623"/>
    <x v="2"/>
    <s v="OFF-BI-10002799"/>
    <x v="1"/>
    <s v="Binders"/>
    <s v="SlimView Poly Binder, 3/8&quot;"/>
    <n v="13.468"/>
    <n v="13"/>
    <n v="0.8"/>
    <n v="-22.895600000000002"/>
    <n v="-58.823529411764696"/>
    <n v="2.6935999999999996"/>
    <n v="56.56"/>
  </r>
  <r>
    <n v="3244"/>
    <s v="CA-2017-113355"/>
    <s v="12/1/2017"/>
    <x v="96"/>
    <s v="12/5/2017"/>
    <s v="Standard Class"/>
    <s v="SJ-20215"/>
    <s v="Sarah Jordon"/>
    <s v="Consumer"/>
    <s v="United States"/>
    <s v="Grand Prairie"/>
    <s v="Texas"/>
    <n v="75051"/>
    <x v="2"/>
    <s v="TEC-PH-10004912"/>
    <x v="2"/>
    <s v="Phones"/>
    <s v="Cisco SPA112 2 Port Phone Adapter"/>
    <n v="219.8"/>
    <n v="5"/>
    <n v="0.2"/>
    <n v="24.727499999999999"/>
    <n v="888.88888888888891"/>
    <n v="175.84000000000003"/>
    <n v="3.76"/>
  </r>
  <r>
    <n v="3246"/>
    <s v="US-2017-140907"/>
    <s v="12/10/2017"/>
    <x v="389"/>
    <s v="12/12/2017"/>
    <s v="Second Class"/>
    <s v="BP-11185"/>
    <s v="Ben Peterman"/>
    <s v="Corporate"/>
    <s v="United States"/>
    <s v="Seattle"/>
    <s v="Washington"/>
    <n v="98103"/>
    <x v="1"/>
    <s v="TEC-AC-10004510"/>
    <x v="2"/>
    <s v="Accessories"/>
    <s v="Logitech Desktop MK120 Mouse and keyboard Combo"/>
    <n v="49.08"/>
    <n v="3"/>
    <n v="0"/>
    <n v="4.9080000000000004"/>
    <n v="999.99999999999977"/>
    <n v="49.08"/>
    <n v="84.96"/>
  </r>
  <r>
    <n v="3249"/>
    <s v="CA-2016-159730"/>
    <s v="9/17/2016"/>
    <x v="42"/>
    <s v="9/21/2016"/>
    <s v="Standard Class"/>
    <s v="SJ-20125"/>
    <s v="Sanjit Jacobs"/>
    <s v="Home Office"/>
    <s v="United States"/>
    <s v="Seattle"/>
    <s v="Washington"/>
    <n v="98103"/>
    <x v="1"/>
    <s v="FUR-CH-10004875"/>
    <x v="0"/>
    <s v="Chairs"/>
    <s v="Harbour Creations 67200 Series Stacking Chairs"/>
    <n v="113.88800000000001"/>
    <n v="2"/>
    <n v="0.2"/>
    <n v="9.9651999999999994"/>
    <n v="1142.8571428571431"/>
    <n v="91.110400000000013"/>
    <n v="2079.4"/>
  </r>
  <r>
    <n v="3251"/>
    <s v="CA-2016-157868"/>
    <s v="12/23/2016"/>
    <x v="443"/>
    <s v="12/29/2016"/>
    <s v="Standard Class"/>
    <s v="MC-17590"/>
    <s v="Matt Collister"/>
    <s v="Corporate"/>
    <s v="United States"/>
    <s v="Grand Rapids"/>
    <s v="Michigan"/>
    <n v="49505"/>
    <x v="2"/>
    <s v="OFF-FA-10000992"/>
    <x v="1"/>
    <s v="Fasteners"/>
    <s v="Acco Clips to Go Binder Clips, 24 Clips in Two Sizes"/>
    <n v="24.85"/>
    <n v="7"/>
    <n v="0"/>
    <n v="11.679500000000001"/>
    <n v="212.7659574468085"/>
    <n v="24.85"/>
    <n v="100.24"/>
  </r>
  <r>
    <n v="3252"/>
    <s v="CA-2017-119389"/>
    <s v="4/17/2017"/>
    <x v="827"/>
    <s v="4/19/2017"/>
    <s v="First Class"/>
    <s v="BG-11740"/>
    <s v="Bruce Geld"/>
    <s v="Consumer"/>
    <s v="United States"/>
    <s v="Philadelphia"/>
    <s v="Pennsylvania"/>
    <n v="19120"/>
    <x v="3"/>
    <s v="FUR-FU-10001473"/>
    <x v="0"/>
    <s v="Furnishings"/>
    <s v="Eldon Executive Woodline II Desk Accessories, Mahogany"/>
    <n v="60.311999999999998"/>
    <n v="3"/>
    <n v="0.2"/>
    <n v="5.2773000000000003"/>
    <n v="1142.8571428571427"/>
    <n v="48.249600000000001"/>
    <n v="61.96"/>
  </r>
  <r>
    <n v="3253"/>
    <s v="CA-2017-110373"/>
    <s v="10/27/2017"/>
    <x v="855"/>
    <s v="10/30/2017"/>
    <s v="Second Class"/>
    <s v="MA-17560"/>
    <s v="Matt Abelman"/>
    <s v="Home Office"/>
    <s v="United States"/>
    <s v="Chicago"/>
    <s v="Illinois"/>
    <n v="60610"/>
    <x v="2"/>
    <s v="OFF-AR-10003045"/>
    <x v="1"/>
    <s v="Art"/>
    <s v="Prang Colored Pencils"/>
    <n v="7.056"/>
    <n v="3"/>
    <n v="0.2"/>
    <n v="2.2050000000000001"/>
    <n v="320"/>
    <n v="5.6448"/>
    <n v="384.76799999999997"/>
  </r>
  <r>
    <n v="3255"/>
    <s v="CA-2016-155474"/>
    <s v="7/8/2016"/>
    <x v="630"/>
    <s v="7/14/2016"/>
    <s v="Standard Class"/>
    <s v="CC-12220"/>
    <s v="Chris Cortes"/>
    <s v="Consumer"/>
    <s v="United States"/>
    <s v="Seattle"/>
    <s v="Washington"/>
    <n v="98105"/>
    <x v="1"/>
    <s v="TEC-PH-10001580"/>
    <x v="2"/>
    <s v="Phones"/>
    <s v="Logitech Mobile Speakerphone P710e - speaker phone"/>
    <n v="107.98399999999999"/>
    <n v="1"/>
    <n v="0.2"/>
    <n v="9.4486000000000008"/>
    <n v="1142.8571428571427"/>
    <n v="86.387200000000007"/>
    <n v="32.4"/>
  </r>
  <r>
    <n v="3257"/>
    <s v="CA-2015-155453"/>
    <s v="8/9/2015"/>
    <x v="101"/>
    <s v="8/14/2015"/>
    <s v="Standard Class"/>
    <s v="RA-19885"/>
    <s v="Ruben Ausman"/>
    <s v="Corporate"/>
    <s v="United States"/>
    <s v="Jacksonville"/>
    <s v="Florida"/>
    <n v="32216"/>
    <x v="0"/>
    <s v="OFF-LA-10001613"/>
    <x v="1"/>
    <s v="Labels"/>
    <s v="Avery File Folder Labels"/>
    <n v="4.6079999999999997"/>
    <n v="2"/>
    <n v="0.2"/>
    <n v="1.6704000000000001"/>
    <n v="275.86206896551721"/>
    <n v="3.6863999999999999"/>
    <n v="289.56799999999998"/>
  </r>
  <r>
    <n v="3258"/>
    <s v="US-2016-161844"/>
    <s v="12/9/2016"/>
    <x v="10"/>
    <s v="12/14/2016"/>
    <s v="Second Class"/>
    <s v="DK-12835"/>
    <s v="Damala Kotsonis"/>
    <s v="Corporate"/>
    <s v="United States"/>
    <s v="Franklin"/>
    <s v="Tennessee"/>
    <n v="37064"/>
    <x v="0"/>
    <s v="FUR-TA-10001676"/>
    <x v="0"/>
    <s v="Tables"/>
    <s v="Hon 61000 Series Interactive Training Tables"/>
    <n v="79.974000000000004"/>
    <n v="3"/>
    <n v="0.4"/>
    <n v="-29.323799999999999"/>
    <n v="-272.72727272727275"/>
    <n v="47.984400000000001"/>
    <n v="20.94"/>
  </r>
  <r>
    <n v="3260"/>
    <s v="US-2016-162103"/>
    <s v="11/13/2016"/>
    <x v="373"/>
    <s v="11/17/2016"/>
    <s v="Standard Class"/>
    <s v="LB-16795"/>
    <s v="Laurel Beltran"/>
    <s v="Home Office"/>
    <s v="United States"/>
    <s v="Highland Park"/>
    <s v="Illinois"/>
    <n v="60035"/>
    <x v="2"/>
    <s v="OFF-BI-10000285"/>
    <x v="1"/>
    <s v="Binders"/>
    <s v="XtraLife ClearVue Slant-D Ring Binders by Cardinal"/>
    <n v="3.1360000000000001"/>
    <n v="2"/>
    <n v="0.8"/>
    <n v="-4.7039999999999997"/>
    <n v="-66.666666666666671"/>
    <n v="0.62719999999999987"/>
    <n v="1247.6400000000001"/>
  </r>
  <r>
    <n v="3261"/>
    <s v="CA-2014-151554"/>
    <s v="11/14/2014"/>
    <x v="687"/>
    <s v="11/15/2014"/>
    <s v="First Class"/>
    <s v="CM-11815"/>
    <s v="Candace McMahon"/>
    <s v="Corporate"/>
    <s v="United States"/>
    <s v="Pasadena"/>
    <s v="Texas"/>
    <n v="77506"/>
    <x v="2"/>
    <s v="OFF-PA-10004609"/>
    <x v="1"/>
    <s v="Paper"/>
    <s v="Xerox 221"/>
    <n v="20.736000000000001"/>
    <n v="4"/>
    <n v="0.2"/>
    <n v="7.2576000000000001"/>
    <n v="285.71428571428572"/>
    <n v="16.588800000000003"/>
    <n v="19.135999999999999"/>
  </r>
  <r>
    <n v="3262"/>
    <s v="CA-2014-140662"/>
    <s v="11/17/2014"/>
    <x v="664"/>
    <s v="11/19/2014"/>
    <s v="First Class"/>
    <s v="TS-21205"/>
    <s v="Thomas Seio"/>
    <s v="Corporate"/>
    <s v="United States"/>
    <s v="San Francisco"/>
    <s v="California"/>
    <n v="94109"/>
    <x v="1"/>
    <s v="TEC-AC-10001314"/>
    <x v="2"/>
    <s v="Accessories"/>
    <s v="Case Logic 2.4GHz Wireless Keyboard"/>
    <n v="99.98"/>
    <n v="2"/>
    <n v="0"/>
    <n v="7.9984000000000002"/>
    <n v="1250"/>
    <n v="99.98"/>
    <n v="23.88"/>
  </r>
  <r>
    <n v="3265"/>
    <s v="CA-2016-122518"/>
    <s v="3/4/2016"/>
    <x v="758"/>
    <s v="3/8/2016"/>
    <s v="Second Class"/>
    <s v="RF-19345"/>
    <s v="Randy Ferguson"/>
    <s v="Corporate"/>
    <s v="United States"/>
    <s v="Miami"/>
    <s v="Florida"/>
    <n v="33180"/>
    <x v="0"/>
    <s v="OFF-LA-10001641"/>
    <x v="1"/>
    <s v="Labels"/>
    <s v="Avery 518"/>
    <n v="10.08"/>
    <n v="4"/>
    <n v="0.2"/>
    <n v="3.528"/>
    <n v="285.71428571428572"/>
    <n v="8.0640000000000001"/>
    <n v="5443.96"/>
  </r>
  <r>
    <n v="3266"/>
    <s v="US-2014-126571"/>
    <s v="10/11/2014"/>
    <x v="856"/>
    <s v="10/15/2014"/>
    <s v="Standard Class"/>
    <s v="JF-15565"/>
    <s v="Jill Fjeld"/>
    <s v="Consumer"/>
    <s v="United States"/>
    <s v="Philadelphia"/>
    <s v="Pennsylvania"/>
    <n v="19120"/>
    <x v="3"/>
    <s v="OFF-ST-10003816"/>
    <x v="1"/>
    <s v="Storage"/>
    <s v="Fellowes High-Stak Drawer Files"/>
    <n v="281.904"/>
    <n v="2"/>
    <n v="0.2"/>
    <n v="10.571400000000001"/>
    <n v="2666.6666666666665"/>
    <n v="225.5232"/>
    <n v="1999.96"/>
  </r>
  <r>
    <n v="3268"/>
    <s v="CA-2014-143840"/>
    <s v="5/22/2014"/>
    <x v="857"/>
    <s v="5/29/2014"/>
    <s v="Standard Class"/>
    <s v="EH-14185"/>
    <s v="Evan Henry"/>
    <s v="Consumer"/>
    <s v="United States"/>
    <s v="Decatur"/>
    <s v="Alabama"/>
    <n v="35601"/>
    <x v="0"/>
    <s v="TEC-PH-10002660"/>
    <x v="2"/>
    <s v="Phones"/>
    <s v="Nortel Networks T7316 E Nt8 B27"/>
    <n v="135.97999999999999"/>
    <n v="2"/>
    <n v="0"/>
    <n v="33.994999999999997"/>
    <n v="400"/>
    <n v="135.97999999999999"/>
    <n v="6.9359999999999999"/>
  </r>
  <r>
    <n v="3270"/>
    <s v="CA-2014-115980"/>
    <s v="7/15/2014"/>
    <x v="858"/>
    <s v="7/19/2014"/>
    <s v="Standard Class"/>
    <s v="VW-21775"/>
    <s v="Victoria Wilson"/>
    <s v="Corporate"/>
    <s v="United States"/>
    <s v="Sioux Falls"/>
    <s v="South Dakota"/>
    <n v="57103"/>
    <x v="2"/>
    <s v="TEC-AC-10003709"/>
    <x v="2"/>
    <s v="Accessories"/>
    <s v="Maxell 4.7GB DVD-R 5/Pack"/>
    <n v="2.97"/>
    <n v="3"/>
    <n v="0"/>
    <n v="1.3068"/>
    <n v="227.27272727272728"/>
    <n v="2.97"/>
    <n v="2152.7759999999998"/>
  </r>
  <r>
    <n v="3272"/>
    <s v="CA-2015-155145"/>
    <s v="12/27/2015"/>
    <x v="17"/>
    <s v="12/29/2015"/>
    <s v="Second Class"/>
    <s v="KN-16450"/>
    <s v="Kean Nguyen"/>
    <s v="Corporate"/>
    <s v="United States"/>
    <s v="Visalia"/>
    <s v="California"/>
    <n v="93277"/>
    <x v="1"/>
    <s v="TEC-AC-10003709"/>
    <x v="2"/>
    <s v="Accessories"/>
    <s v="Maxell 4.7GB DVD-R 5/Pack"/>
    <n v="7.92"/>
    <n v="8"/>
    <n v="0"/>
    <n v="3.4847999999999999"/>
    <n v="227.27272727272728"/>
    <n v="7.92"/>
    <n v="158.99"/>
  </r>
  <r>
    <n v="3273"/>
    <s v="CA-2015-146038"/>
    <s v="2/9/2015"/>
    <x v="97"/>
    <s v="2/16/2015"/>
    <s v="Standard Class"/>
    <s v="SJ-20215"/>
    <s v="Sarah Jordon"/>
    <s v="Consumer"/>
    <s v="United States"/>
    <s v="Los Angeles"/>
    <s v="California"/>
    <n v="90049"/>
    <x v="1"/>
    <s v="FUR-CH-10002774"/>
    <x v="0"/>
    <s v="Chairs"/>
    <s v="Global Deluxe Stacking Chair, Gray"/>
    <n v="203.92"/>
    <n v="5"/>
    <n v="0.2"/>
    <n v="22.940999999999999"/>
    <n v="888.88888888888891"/>
    <n v="163.136"/>
    <n v="58.17"/>
  </r>
  <r>
    <n v="3274"/>
    <s v="CA-2017-133865"/>
    <s v="5/8/2017"/>
    <x v="540"/>
    <s v="5/12/2017"/>
    <s v="Standard Class"/>
    <s v="PS-19045"/>
    <s v="Penelope Sewall"/>
    <s v="Home Office"/>
    <s v="United States"/>
    <s v="Los Angeles"/>
    <s v="California"/>
    <n v="90032"/>
    <x v="1"/>
    <s v="TEC-CO-10001046"/>
    <x v="2"/>
    <s v="Copiers"/>
    <s v="Canon Imageclass D680 Copier / Fax"/>
    <n v="3359.9520000000002"/>
    <n v="6"/>
    <n v="0.2"/>
    <n v="1049.9849999999999"/>
    <n v="320.00000000000006"/>
    <n v="2687.9616000000005"/>
    <n v="155.88"/>
  </r>
  <r>
    <n v="3275"/>
    <s v="CA-2017-116358"/>
    <s v="11/2/2017"/>
    <x v="808"/>
    <s v="11/6/2017"/>
    <s v="Standard Class"/>
    <s v="KM-16225"/>
    <s v="Kalyca Meade"/>
    <s v="Corporate"/>
    <s v="United States"/>
    <s v="Overland Park"/>
    <s v="Kansas"/>
    <n v="66212"/>
    <x v="2"/>
    <s v="OFF-FA-10003495"/>
    <x v="1"/>
    <s v="Fasteners"/>
    <s v="Staples"/>
    <n v="18.239999999999998"/>
    <n v="3"/>
    <n v="0"/>
    <n v="9.1199999999999992"/>
    <n v="200"/>
    <n v="18.239999999999998"/>
    <n v="13.36"/>
  </r>
  <r>
    <n v="3277"/>
    <s v="CA-2014-102988"/>
    <s v="4/5/2014"/>
    <x v="267"/>
    <s v="4/9/2014"/>
    <s v="Second Class"/>
    <s v="GM-14695"/>
    <s v="Greg Maxwell"/>
    <s v="Corporate"/>
    <s v="United States"/>
    <s v="Alexandria"/>
    <s v="Virginia"/>
    <n v="22304"/>
    <x v="0"/>
    <s v="OFF-AR-10004757"/>
    <x v="1"/>
    <s v="Art"/>
    <s v="Crayola Colored Pencils"/>
    <n v="22.96"/>
    <n v="7"/>
    <n v="0"/>
    <n v="7.5768000000000004"/>
    <n v="303.030303030303"/>
    <n v="22.96"/>
    <n v="1522.6379999999999"/>
  </r>
  <r>
    <n v="3282"/>
    <s v="US-2014-117170"/>
    <s v="9/17/2014"/>
    <x v="328"/>
    <s v="9/24/2014"/>
    <s v="Standard Class"/>
    <s v="KT-16465"/>
    <s v="Kean Takahito"/>
    <s v="Consumer"/>
    <s v="United States"/>
    <s v="Raleigh"/>
    <s v="North Carolina"/>
    <n v="27604"/>
    <x v="0"/>
    <s v="TEC-AC-10001109"/>
    <x v="2"/>
    <s v="Accessories"/>
    <s v="Logitech Trackman Marble Mouse"/>
    <n v="47.984000000000002"/>
    <n v="2"/>
    <n v="0.2"/>
    <n v="13.195600000000001"/>
    <n v="363.63636363636363"/>
    <n v="38.387200000000007"/>
    <n v="33.619999999999997"/>
  </r>
  <r>
    <n v="3284"/>
    <s v="CA-2014-159478"/>
    <s v="9/30/2014"/>
    <x v="587"/>
    <s v="10/6/2014"/>
    <s v="Standard Class"/>
    <s v="MH-17785"/>
    <s v="Maya Herman"/>
    <s v="Corporate"/>
    <s v="United States"/>
    <s v="New York City"/>
    <s v="New York"/>
    <n v="10035"/>
    <x v="3"/>
    <s v="FUR-FU-10000221"/>
    <x v="0"/>
    <s v="Furnishings"/>
    <s v="Master Caster Door Stop, Brown"/>
    <n v="15.24"/>
    <n v="3"/>
    <n v="0"/>
    <n v="5.1816000000000004"/>
    <n v="294.11764705882348"/>
    <n v="15.24"/>
    <n v="243.99199999999999"/>
  </r>
  <r>
    <n v="3285"/>
    <s v="CA-2014-103702"/>
    <s v="9/12/2014"/>
    <x v="171"/>
    <s v="9/17/2014"/>
    <s v="Standard Class"/>
    <s v="AF-10885"/>
    <s v="Art Foster"/>
    <s v="Consumer"/>
    <s v="United States"/>
    <s v="Fairfield"/>
    <s v="Ohio"/>
    <n v="45014"/>
    <x v="3"/>
    <s v="OFF-BI-10002429"/>
    <x v="1"/>
    <s v="Binders"/>
    <s v="Premier Elliptical Ring Binder, Black"/>
    <n v="63.923999999999999"/>
    <n v="7"/>
    <n v="0.7"/>
    <n v="-46.877600000000001"/>
    <n v="-136.36363636363635"/>
    <n v="19.177200000000003"/>
    <n v="11.96"/>
  </r>
  <r>
    <n v="3286"/>
    <s v="CA-2017-150525"/>
    <s v="2/20/2017"/>
    <x v="297"/>
    <s v="2/25/2017"/>
    <s v="Standard Class"/>
    <s v="JP-16135"/>
    <s v="Julie Prescott"/>
    <s v="Home Office"/>
    <s v="United States"/>
    <s v="Muskogee"/>
    <s v="Oklahoma"/>
    <n v="74403"/>
    <x v="2"/>
    <s v="OFF-AR-10002375"/>
    <x v="1"/>
    <s v="Art"/>
    <s v="Newell 351"/>
    <n v="6.56"/>
    <n v="2"/>
    <n v="0"/>
    <n v="1.9024000000000001"/>
    <n v="344.82758620689651"/>
    <n v="6.56"/>
    <n v="1049.44"/>
  </r>
  <r>
    <n v="3288"/>
    <s v="CA-2015-157770"/>
    <s v="12/13/2015"/>
    <x v="350"/>
    <s v="12/15/2015"/>
    <s v="First Class"/>
    <s v="RD-19585"/>
    <s v="Rob Dowd"/>
    <s v="Consumer"/>
    <s v="United States"/>
    <s v="Temecula"/>
    <s v="California"/>
    <n v="92592"/>
    <x v="1"/>
    <s v="TEC-PH-10001530"/>
    <x v="2"/>
    <s v="Phones"/>
    <s v="Plantronics Voyager Pro Legend"/>
    <n v="494.37599999999998"/>
    <n v="3"/>
    <n v="0.2"/>
    <n v="49.437600000000003"/>
    <n v="999.99999999999977"/>
    <n v="395.50080000000003"/>
    <n v="1007.944"/>
  </r>
  <r>
    <n v="3292"/>
    <s v="CA-2016-167290"/>
    <s v="10/30/2016"/>
    <x v="859"/>
    <s v="11/4/2016"/>
    <s v="Standard Class"/>
    <s v="JF-15295"/>
    <s v="Jason Fortune-"/>
    <s v="Consumer"/>
    <s v="United States"/>
    <s v="Sterling Heights"/>
    <s v="Michigan"/>
    <n v="48310"/>
    <x v="2"/>
    <s v="OFF-AR-10004078"/>
    <x v="1"/>
    <s v="Art"/>
    <s v="Newell 312"/>
    <n v="11.68"/>
    <n v="2"/>
    <n v="0"/>
    <n v="3.504"/>
    <n v="333.33333333333331"/>
    <n v="11.68"/>
    <n v="179.97"/>
  </r>
  <r>
    <n v="3293"/>
    <s v="CA-2014-106264"/>
    <s v="12/26/2014"/>
    <x v="58"/>
    <s v="12/30/2014"/>
    <s v="Standard Class"/>
    <s v="CK-12595"/>
    <s v="Clytie Kelty"/>
    <s v="Consumer"/>
    <s v="United States"/>
    <s v="San Diego"/>
    <s v="California"/>
    <n v="92024"/>
    <x v="1"/>
    <s v="OFF-SU-10002189"/>
    <x v="1"/>
    <s v="Supplies"/>
    <s v="Acme Rosewood Handle Letter Opener"/>
    <n v="11.91"/>
    <n v="3"/>
    <n v="0"/>
    <n v="0.1191"/>
    <n v="10000"/>
    <n v="11.91"/>
    <n v="9.9120000000000008"/>
  </r>
  <r>
    <n v="3295"/>
    <s v="CA-2014-138023"/>
    <s v="8/15/2014"/>
    <x v="860"/>
    <s v="8/18/2014"/>
    <s v="First Class"/>
    <s v="KH-16510"/>
    <s v="Keith Herrera"/>
    <s v="Consumer"/>
    <s v="United States"/>
    <s v="Dallas"/>
    <s v="Texas"/>
    <n v="75081"/>
    <x v="2"/>
    <s v="OFF-BI-10003638"/>
    <x v="1"/>
    <s v="Binders"/>
    <s v="GBC Durable Plastic Covers"/>
    <n v="30.96"/>
    <n v="8"/>
    <n v="0.8"/>
    <n v="-52.631999999999998"/>
    <n v="-58.82352941176471"/>
    <n v="6.1919999999999984"/>
    <n v="33.567999999999998"/>
  </r>
  <r>
    <n v="3296"/>
    <s v="CA-2017-113418"/>
    <s v="10/1/2017"/>
    <x v="172"/>
    <s v="10/3/2017"/>
    <s v="First Class"/>
    <s v="CM-12655"/>
    <s v="Corinna Mitchell"/>
    <s v="Home Office"/>
    <s v="United States"/>
    <s v="New York City"/>
    <s v="New York"/>
    <n v="10035"/>
    <x v="3"/>
    <s v="TEC-MA-10002428"/>
    <x v="2"/>
    <s v="Machines"/>
    <s v="Fellowes Powershred HS-440 4-Sheet High Security Shredder"/>
    <n v="1704.89"/>
    <n v="11"/>
    <n v="0"/>
    <n v="767.20050000000003"/>
    <n v="222.22222222222223"/>
    <n v="1704.89"/>
    <n v="11.76"/>
  </r>
  <r>
    <n v="3297"/>
    <s v="US-2015-110569"/>
    <s v="5/23/2015"/>
    <x v="293"/>
    <s v="5/30/2015"/>
    <s v="Standard Class"/>
    <s v="EB-13870"/>
    <s v="Emily Burns"/>
    <s v="Consumer"/>
    <s v="United States"/>
    <s v="Phoenix"/>
    <s v="Arizona"/>
    <n v="85023"/>
    <x v="1"/>
    <s v="OFF-BI-10001036"/>
    <x v="1"/>
    <s v="Binders"/>
    <s v="Cardinal EasyOpen D-Ring Binders"/>
    <n v="19.193999999999999"/>
    <n v="7"/>
    <n v="0.7"/>
    <n v="-12.795999999999999"/>
    <n v="-150"/>
    <n v="5.7582000000000004"/>
    <n v="60.72"/>
  </r>
  <r>
    <n v="3299"/>
    <s v="CA-2017-136308"/>
    <s v="11/16/2017"/>
    <x v="673"/>
    <s v="11/16/2017"/>
    <s v="Same Day"/>
    <s v="MW-18235"/>
    <s v="Mitch Willingham"/>
    <s v="Corporate"/>
    <s v="United States"/>
    <s v="San Francisco"/>
    <s v="California"/>
    <n v="94122"/>
    <x v="1"/>
    <s v="TEC-MA-10000488"/>
    <x v="2"/>
    <s v="Machines"/>
    <s v="Bady BDG101FRU Card Printer"/>
    <n v="1919.9760000000001"/>
    <n v="3"/>
    <n v="0.2"/>
    <n v="215.9973"/>
    <n v="888.88888888888891"/>
    <n v="1535.9808000000003"/>
    <n v="5.94"/>
  </r>
  <r>
    <n v="3300"/>
    <s v="US-2014-159926"/>
    <s v="11/18/2014"/>
    <x v="728"/>
    <s v="11/22/2014"/>
    <s v="Standard Class"/>
    <s v="CS-11950"/>
    <s v="Carlos Soltero"/>
    <s v="Consumer"/>
    <s v="United States"/>
    <s v="Philadelphia"/>
    <s v="Pennsylvania"/>
    <n v="19140"/>
    <x v="3"/>
    <s v="OFF-BI-10003656"/>
    <x v="1"/>
    <s v="Binders"/>
    <s v="Fellowes PB200 Plastic Comb Binding Machine"/>
    <n v="50.997"/>
    <n v="1"/>
    <n v="0.7"/>
    <n v="-40.797600000000003"/>
    <n v="-125"/>
    <n v="15.299100000000003"/>
    <n v="19.295999999999999"/>
  </r>
  <r>
    <n v="3305"/>
    <s v="CA-2014-104738"/>
    <s v="12/30/2014"/>
    <x v="125"/>
    <s v="1/1/2015"/>
    <s v="Second Class"/>
    <s v="SP-20620"/>
    <s v="Stefania Perrino"/>
    <s v="Corporate"/>
    <s v="United States"/>
    <s v="Laredo"/>
    <s v="Texas"/>
    <n v="78041"/>
    <x v="2"/>
    <s v="OFF-EN-10004955"/>
    <x v="1"/>
    <s v="Envelopes"/>
    <s v="Fashion Color Clasp Envelopes"/>
    <n v="12.984"/>
    <n v="3"/>
    <n v="0.2"/>
    <n v="4.7066999999999997"/>
    <n v="275.86206896551727"/>
    <n v="10.3872"/>
    <n v="239.666"/>
  </r>
  <r>
    <n v="3310"/>
    <s v="CA-2015-144386"/>
    <s v="11/5/2015"/>
    <x v="599"/>
    <s v="11/11/2015"/>
    <s v="Standard Class"/>
    <s v="GT-14635"/>
    <s v="Grant Thornton"/>
    <s v="Corporate"/>
    <s v="United States"/>
    <s v="New York City"/>
    <s v="New York"/>
    <n v="10009"/>
    <x v="3"/>
    <s v="OFF-BI-10001116"/>
    <x v="1"/>
    <s v="Binders"/>
    <s v="Wilson Jones 1&quot; Hanging DublLock Ring Binders"/>
    <n v="25.344000000000001"/>
    <n v="6"/>
    <n v="0.2"/>
    <n v="8.8704000000000001"/>
    <n v="285.71428571428572"/>
    <n v="20.275200000000002"/>
    <n v="41.88"/>
  </r>
  <r>
    <n v="3311"/>
    <s v="CA-2016-111416"/>
    <s v="9/17/2016"/>
    <x v="42"/>
    <s v="9/22/2016"/>
    <s v="Standard Class"/>
    <s v="LW-17215"/>
    <s v="Luke Weiss"/>
    <s v="Consumer"/>
    <s v="United States"/>
    <s v="New York City"/>
    <s v="New York"/>
    <n v="10035"/>
    <x v="3"/>
    <s v="OFF-BI-10002026"/>
    <x v="1"/>
    <s v="Binders"/>
    <s v="Avery Arch Ring Binders"/>
    <n v="232.4"/>
    <n v="5"/>
    <n v="0.2"/>
    <n v="78.435000000000002"/>
    <n v="296.2962962962963"/>
    <n v="185.92000000000002"/>
    <n v="6999.96"/>
  </r>
  <r>
    <n v="3312"/>
    <s v="CA-2016-162747"/>
    <s v="3/20/2016"/>
    <x v="231"/>
    <s v="3/25/2016"/>
    <s v="Second Class"/>
    <s v="AH-10030"/>
    <s v="Aaron Hawkins"/>
    <s v="Corporate"/>
    <s v="United States"/>
    <s v="Gulfport"/>
    <s v="Mississippi"/>
    <n v="39503"/>
    <x v="0"/>
    <s v="FUR-FU-10003691"/>
    <x v="0"/>
    <s v="Furnishings"/>
    <s v="Eldon Image Series Desk Accessories, Ebony"/>
    <n v="86.45"/>
    <n v="7"/>
    <n v="0"/>
    <n v="38.037999999999997"/>
    <n v="227.27272727272728"/>
    <n v="86.45"/>
    <n v="279.86"/>
  </r>
  <r>
    <n v="3313"/>
    <s v="US-2014-133130"/>
    <s v="9/27/2014"/>
    <x v="127"/>
    <s v="10/1/2014"/>
    <s v="Standard Class"/>
    <s v="TH-21100"/>
    <s v="Thea Hendricks"/>
    <s v="Consumer"/>
    <s v="United States"/>
    <s v="San Diego"/>
    <s v="California"/>
    <n v="92037"/>
    <x v="1"/>
    <s v="FUR-CH-10002602"/>
    <x v="0"/>
    <s v="Chairs"/>
    <s v="DMI Arturo Collection Mission-style Design Wood Chair"/>
    <n v="603.91999999999996"/>
    <n v="5"/>
    <n v="0.2"/>
    <n v="45.293999999999997"/>
    <n v="1333.3333333333335"/>
    <n v="483.13599999999997"/>
    <n v="698.35199999999998"/>
  </r>
  <r>
    <n v="3315"/>
    <s v="CA-2017-169978"/>
    <s v="12/24/2017"/>
    <x v="165"/>
    <s v="12/28/2017"/>
    <s v="Standard Class"/>
    <s v="HG-15025"/>
    <s v="Hunter Glantz"/>
    <s v="Consumer"/>
    <s v="United States"/>
    <s v="Oceanside"/>
    <s v="New York"/>
    <n v="11572"/>
    <x v="3"/>
    <s v="FUR-CH-10002602"/>
    <x v="0"/>
    <s v="Chairs"/>
    <s v="DMI Arturo Collection Mission-style Design Wood Chair"/>
    <n v="271.76400000000001"/>
    <n v="2"/>
    <n v="0.1"/>
    <n v="48.313600000000001"/>
    <n v="562.5"/>
    <n v="244.58760000000001"/>
    <n v="199.99"/>
  </r>
  <r>
    <n v="3317"/>
    <s v="CA-2017-161739"/>
    <s v="11/10/2017"/>
    <x v="468"/>
    <s v="11/15/2017"/>
    <s v="Second Class"/>
    <s v="EB-13750"/>
    <s v="Edward Becker"/>
    <s v="Corporate"/>
    <s v="United States"/>
    <s v="Round Rock"/>
    <s v="Texas"/>
    <n v="78664"/>
    <x v="2"/>
    <s v="FUR-FU-10001468"/>
    <x v="0"/>
    <s v="Furnishings"/>
    <s v="Tenex Antistatic Computer Chair Mats"/>
    <n v="341.96"/>
    <n v="5"/>
    <n v="0.6"/>
    <n v="-427.45"/>
    <n v="-80"/>
    <n v="136.78399999999999"/>
    <n v="6.99"/>
  </r>
  <r>
    <n v="3318"/>
    <s v="CA-2015-165057"/>
    <s v="9/11/2015"/>
    <x v="861"/>
    <s v="9/15/2015"/>
    <s v="Standard Class"/>
    <s v="SC-20725"/>
    <s v="Steven Cartwright"/>
    <s v="Consumer"/>
    <s v="United States"/>
    <s v="Redlands"/>
    <s v="California"/>
    <n v="92374"/>
    <x v="1"/>
    <s v="OFF-AR-10004648"/>
    <x v="1"/>
    <s v="Art"/>
    <s v="Boston 19500 Mighty Mite Electric Pencil Sharpener"/>
    <n v="181.35"/>
    <n v="9"/>
    <n v="0"/>
    <n v="48.964500000000001"/>
    <n v="370.37037037037038"/>
    <n v="181.35"/>
    <n v="125.88"/>
  </r>
  <r>
    <n v="3320"/>
    <s v="CA-2014-134551"/>
    <s v="12/20/2014"/>
    <x v="414"/>
    <s v="12/25/2014"/>
    <s v="Standard Class"/>
    <s v="TS-21505"/>
    <s v="Tony Sayre"/>
    <s v="Consumer"/>
    <s v="United States"/>
    <s v="Columbia"/>
    <s v="Tennessee"/>
    <n v="38401"/>
    <x v="0"/>
    <s v="OFF-AP-10004868"/>
    <x v="1"/>
    <s v="Appliances"/>
    <s v="Hoover Commercial Soft Guard Upright Vacuum And Disposable Filtration Bags"/>
    <n v="43.512"/>
    <n v="7"/>
    <n v="0.2"/>
    <n v="3.8073000000000001"/>
    <n v="1142.8571428571429"/>
    <n v="34.809600000000003"/>
    <n v="564.19500000000005"/>
  </r>
  <r>
    <n v="3323"/>
    <s v="CA-2015-120810"/>
    <s v="7/23/2015"/>
    <x v="862"/>
    <s v="7/27/2015"/>
    <s v="Standard Class"/>
    <s v="TH-21550"/>
    <s v="Tracy Hopkins"/>
    <s v="Home Office"/>
    <s v="United States"/>
    <s v="New York City"/>
    <s v="New York"/>
    <n v="10009"/>
    <x v="3"/>
    <s v="OFF-AP-10002892"/>
    <x v="1"/>
    <s v="Appliances"/>
    <s v="Belkin F5C206VTEL 6 Outlet Surge"/>
    <n v="68.94"/>
    <n v="3"/>
    <n v="0"/>
    <n v="20.681999999999999"/>
    <n v="333.33333333333337"/>
    <n v="68.94"/>
    <n v="333.57600000000002"/>
  </r>
  <r>
    <n v="3325"/>
    <s v="CA-2014-165309"/>
    <s v="11/11/2014"/>
    <x v="7"/>
    <s v="11/15/2014"/>
    <s v="Standard Class"/>
    <s v="KD-16270"/>
    <s v="Karen Daniels"/>
    <s v="Consumer"/>
    <s v="United States"/>
    <s v="Houston"/>
    <s v="Texas"/>
    <n v="77095"/>
    <x v="2"/>
    <s v="OFF-BI-10001359"/>
    <x v="1"/>
    <s v="Binders"/>
    <s v="GBC DocuBind TL300 Electric Binding System"/>
    <n v="896.99"/>
    <n v="5"/>
    <n v="0.8"/>
    <n v="-1480.0335"/>
    <n v="-60.606060606060609"/>
    <n v="179.39799999999997"/>
    <n v="356.85"/>
  </r>
  <r>
    <n v="3332"/>
    <s v="CA-2017-122595"/>
    <s v="12/14/2017"/>
    <x v="817"/>
    <s v="12/20/2017"/>
    <s v="Standard Class"/>
    <s v="GM-14455"/>
    <s v="Gary Mitchum"/>
    <s v="Home Office"/>
    <s v="United States"/>
    <s v="Chicago"/>
    <s v="Illinois"/>
    <n v="60653"/>
    <x v="2"/>
    <s v="TEC-AC-10000474"/>
    <x v="2"/>
    <s v="Accessories"/>
    <s v="Kensington Expert Mouse Optical USB Trackball for PC or Mac"/>
    <n v="227.976"/>
    <n v="3"/>
    <n v="0.2"/>
    <n v="28.497"/>
    <n v="800"/>
    <n v="182.38080000000002"/>
    <n v="42.85"/>
  </r>
  <r>
    <n v="3335"/>
    <s v="US-2017-109253"/>
    <s v="8/21/2017"/>
    <x v="170"/>
    <s v="8/22/2017"/>
    <s v="First Class"/>
    <s v="PR-18880"/>
    <s v="Patrick Ryan"/>
    <s v="Consumer"/>
    <s v="United States"/>
    <s v="Oakland"/>
    <s v="California"/>
    <n v="94601"/>
    <x v="1"/>
    <s v="OFF-AR-10000203"/>
    <x v="1"/>
    <s v="Art"/>
    <s v="Newell 336"/>
    <n v="17.12"/>
    <n v="4"/>
    <n v="0"/>
    <n v="4.9648000000000003"/>
    <n v="344.82758620689651"/>
    <n v="17.12"/>
    <n v="49.567999999999998"/>
  </r>
  <r>
    <n v="3342"/>
    <s v="CA-2016-145982"/>
    <s v="8/27/2016"/>
    <x v="278"/>
    <s v="9/1/2016"/>
    <s v="Second Class"/>
    <s v="TB-21055"/>
    <s v="Ted Butterfield"/>
    <s v="Consumer"/>
    <s v="United States"/>
    <s v="Quincy"/>
    <s v="Massachusetts"/>
    <n v="2169"/>
    <x v="3"/>
    <s v="OFF-PA-10000675"/>
    <x v="1"/>
    <s v="Paper"/>
    <s v="Xerox 1919"/>
    <n v="122.97"/>
    <n v="3"/>
    <n v="0"/>
    <n v="60.255299999999998"/>
    <n v="204.08163265306123"/>
    <n v="122.97"/>
    <n v="67.959999999999994"/>
  </r>
  <r>
    <n v="3348"/>
    <s v="CA-2015-112014"/>
    <s v="8/13/2015"/>
    <x v="863"/>
    <s v="8/20/2015"/>
    <s v="Standard Class"/>
    <s v="ON-18715"/>
    <s v="Odella Nelson"/>
    <s v="Corporate"/>
    <s v="United States"/>
    <s v="Yucaipa"/>
    <s v="California"/>
    <n v="92399"/>
    <x v="1"/>
    <s v="OFF-AR-10003156"/>
    <x v="1"/>
    <s v="Art"/>
    <s v="50 Colored Long Pencils"/>
    <n v="50.8"/>
    <n v="5"/>
    <n v="0"/>
    <n v="13.208"/>
    <n v="384.61538461538458"/>
    <n v="50.8"/>
    <n v="46.872"/>
  </r>
  <r>
    <n v="3349"/>
    <s v="CA-2017-154732"/>
    <s v="11/5/2017"/>
    <x v="60"/>
    <s v="11/7/2017"/>
    <s v="First Class"/>
    <s v="AH-10195"/>
    <s v="Alan Haines"/>
    <s v="Corporate"/>
    <s v="United States"/>
    <s v="Chicago"/>
    <s v="Illinois"/>
    <n v="60623"/>
    <x v="2"/>
    <s v="OFF-BI-10000474"/>
    <x v="1"/>
    <s v="Binders"/>
    <s v="Avery Recycled Flexi-View Covers for Binding Systems"/>
    <n v="16.03"/>
    <n v="5"/>
    <n v="0.8"/>
    <n v="-25.648"/>
    <n v="-62.5"/>
    <n v="3.2059999999999995"/>
    <n v="3.6"/>
  </r>
  <r>
    <n v="3350"/>
    <s v="US-2016-157308"/>
    <s v="8/17/2016"/>
    <x v="864"/>
    <s v="8/21/2016"/>
    <s v="Standard Class"/>
    <s v="NM-18520"/>
    <s v="Neoma Murray"/>
    <s v="Consumer"/>
    <s v="United States"/>
    <s v="Seattle"/>
    <s v="Washington"/>
    <n v="98105"/>
    <x v="1"/>
    <s v="OFF-BI-10003712"/>
    <x v="1"/>
    <s v="Binders"/>
    <s v="Acco Pressboard Covers with Storage Hooks, 14 7/8&quot; x 11&quot;, Light Blue"/>
    <n v="15.712"/>
    <n v="4"/>
    <n v="0.2"/>
    <n v="5.6955999999999998"/>
    <n v="275.86206896551727"/>
    <n v="12.569600000000001"/>
    <n v="180.01599999999999"/>
  </r>
  <r>
    <n v="3351"/>
    <s v="CA-2016-147536"/>
    <s v="12/26/2016"/>
    <x v="482"/>
    <s v="12/31/2016"/>
    <s v="Standard Class"/>
    <s v="AR-10510"/>
    <s v="Andrew Roberts"/>
    <s v="Consumer"/>
    <s v="United States"/>
    <s v="New York City"/>
    <s v="New York"/>
    <n v="10024"/>
    <x v="3"/>
    <s v="TEC-AC-10003280"/>
    <x v="2"/>
    <s v="Accessories"/>
    <s v="Belkin F8E887 USB Wired Ergonomic Keyboard"/>
    <n v="89.97"/>
    <n v="3"/>
    <n v="0"/>
    <n v="18.893699999999999"/>
    <n v="476.1904761904762"/>
    <n v="89.97"/>
    <n v="111.96"/>
  </r>
  <r>
    <n v="3352"/>
    <s v="US-2014-134733"/>
    <s v="9/23/2014"/>
    <x v="865"/>
    <s v="9/28/2014"/>
    <s v="Standard Class"/>
    <s v="BM-11650"/>
    <s v="Brian Moss"/>
    <s v="Corporate"/>
    <s v="United States"/>
    <s v="San Diego"/>
    <s v="California"/>
    <n v="92037"/>
    <x v="1"/>
    <s v="FUR-BO-10002916"/>
    <x v="0"/>
    <s v="Bookcases"/>
    <s v="Rush Hierlooms Collection 1&quot; Thick Stackable Bookcases"/>
    <n v="435.99900000000002"/>
    <n v="3"/>
    <n v="0.15"/>
    <n v="20.517600000000002"/>
    <n v="2125"/>
    <n v="370.59915000000001"/>
    <n v="17.52"/>
  </r>
  <r>
    <n v="3354"/>
    <s v="US-2014-150434"/>
    <s v="7/19/2014"/>
    <x v="866"/>
    <s v="7/24/2014"/>
    <s v="Standard Class"/>
    <s v="CA-12310"/>
    <s v="Christine Abelman"/>
    <s v="Corporate"/>
    <s v="United States"/>
    <s v="Bristol"/>
    <s v="Connecticut"/>
    <n v="6010"/>
    <x v="3"/>
    <s v="TEC-PH-10000895"/>
    <x v="2"/>
    <s v="Phones"/>
    <s v="Polycom VVX 310 VoIP phone"/>
    <n v="359.98"/>
    <n v="2"/>
    <n v="0"/>
    <n v="93.594800000000006"/>
    <n v="384.61538461538464"/>
    <n v="359.98"/>
    <n v="164.88"/>
  </r>
  <r>
    <n v="3358"/>
    <s v="CA-2017-100335"/>
    <s v="9/7/2017"/>
    <x v="210"/>
    <s v="9/13/2017"/>
    <s v="Standard Class"/>
    <s v="NF-18595"/>
    <s v="Nicole Fjeld"/>
    <s v="Home Office"/>
    <s v="United States"/>
    <s v="Chicago"/>
    <s v="Illinois"/>
    <n v="60610"/>
    <x v="2"/>
    <s v="OFF-PA-10001685"/>
    <x v="1"/>
    <s v="Paper"/>
    <s v="Easy-staple paper"/>
    <n v="73.007999999999996"/>
    <n v="9"/>
    <n v="0.2"/>
    <n v="26.465399999999999"/>
    <n v="275.86206896551721"/>
    <n v="58.406399999999998"/>
    <n v="415.17599999999999"/>
  </r>
  <r>
    <n v="3359"/>
    <s v="CA-2016-139234"/>
    <s v="5/6/2016"/>
    <x v="715"/>
    <s v="5/10/2016"/>
    <s v="Standard Class"/>
    <s v="AF-10870"/>
    <s v="Art Ferguson"/>
    <s v="Consumer"/>
    <s v="United States"/>
    <s v="Chicago"/>
    <s v="Illinois"/>
    <n v="60610"/>
    <x v="2"/>
    <s v="OFF-BI-10000773"/>
    <x v="1"/>
    <s v="Binders"/>
    <s v="Insertable Tab Post Binder Dividers"/>
    <n v="3.2080000000000002"/>
    <n v="2"/>
    <n v="0.8"/>
    <n v="-5.2931999999999997"/>
    <n v="-60.606060606060609"/>
    <n v="0.64159999999999995"/>
    <n v="163.136"/>
  </r>
  <r>
    <n v="3361"/>
    <s v="US-2015-142020"/>
    <s v="6/4/2015"/>
    <x v="593"/>
    <s v="6/8/2015"/>
    <s v="Second Class"/>
    <s v="TC-21535"/>
    <s v="Tracy Collins"/>
    <s v="Home Office"/>
    <s v="United States"/>
    <s v="New York City"/>
    <s v="New York"/>
    <n v="10024"/>
    <x v="3"/>
    <s v="OFF-PA-10004569"/>
    <x v="1"/>
    <s v="Paper"/>
    <s v="Wirebound Message Books, Two 4 1/4&quot; x 5&quot; Forms per Page"/>
    <n v="30.44"/>
    <n v="4"/>
    <n v="0"/>
    <n v="14.306800000000001"/>
    <n v="212.7659574468085"/>
    <n v="30.44"/>
    <n v="519.67999999999995"/>
  </r>
  <r>
    <n v="3363"/>
    <s v="CA-2015-139962"/>
    <s v="12/13/2015"/>
    <x v="350"/>
    <s v="12/20/2015"/>
    <s v="Standard Class"/>
    <s v="Dp-13240"/>
    <s v="Dean percer"/>
    <s v="Home Office"/>
    <s v="United States"/>
    <s v="Revere"/>
    <s v="Massachusetts"/>
    <n v="2151"/>
    <x v="3"/>
    <s v="OFF-PA-10004451"/>
    <x v="1"/>
    <s v="Paper"/>
    <s v="Xerox 222"/>
    <n v="19.440000000000001"/>
    <n v="3"/>
    <n v="0"/>
    <n v="9.3312000000000008"/>
    <n v="208.33333333333334"/>
    <n v="19.440000000000001"/>
    <n v="883.84"/>
  </r>
  <r>
    <n v="3365"/>
    <s v="CA-2016-130050"/>
    <s v="7/16/2016"/>
    <x v="87"/>
    <s v="7/18/2016"/>
    <s v="Second Class"/>
    <s v="MC-17425"/>
    <s v="Mark Cousins"/>
    <s v="Corporate"/>
    <s v="United States"/>
    <s v="Houston"/>
    <s v="Texas"/>
    <n v="77036"/>
    <x v="2"/>
    <s v="FUR-FU-10001940"/>
    <x v="0"/>
    <s v="Furnishings"/>
    <s v="Staple-based wall hangings"/>
    <n v="9.5519999999999996"/>
    <n v="3"/>
    <n v="0.6"/>
    <n v="-3.8208000000000002"/>
    <n v="-249.99999999999994"/>
    <n v="3.8208000000000002"/>
    <n v="9.9120000000000008"/>
  </r>
  <r>
    <n v="3366"/>
    <s v="CA-2014-115161"/>
    <s v="1/31/2014"/>
    <x v="867"/>
    <s v="2/2/2014"/>
    <s v="First Class"/>
    <s v="LC-17050"/>
    <s v="Liz Carlisle"/>
    <s v="Consumer"/>
    <s v="United States"/>
    <s v="Mission Viejo"/>
    <s v="California"/>
    <n v="92691"/>
    <x v="1"/>
    <s v="FUR-BO-10003966"/>
    <x v="0"/>
    <s v="Bookcases"/>
    <s v="Sauder Facets Collection Library, Sky Alder Finish"/>
    <n v="290.666"/>
    <n v="2"/>
    <n v="0.15"/>
    <n v="3.4196"/>
    <n v="8500"/>
    <n v="247.06609999999998"/>
    <n v="30"/>
  </r>
  <r>
    <n v="3367"/>
    <s v="CA-2014-165379"/>
    <s v="7/9/2014"/>
    <x v="868"/>
    <s v="7/15/2014"/>
    <s v="Standard Class"/>
    <s v="BM-11650"/>
    <s v="Brian Moss"/>
    <s v="Corporate"/>
    <s v="United States"/>
    <s v="Dallas"/>
    <s v="Texas"/>
    <n v="75217"/>
    <x v="2"/>
    <s v="OFF-PA-10003072"/>
    <x v="1"/>
    <s v="Paper"/>
    <s v="Eureka Recycled Copy Paper 8 1/2&quot; x 11&quot;, Ream"/>
    <n v="10.368"/>
    <n v="2"/>
    <n v="0.2"/>
    <n v="3.6288"/>
    <n v="285.71428571428572"/>
    <n v="8.2944000000000013"/>
    <n v="149.94999999999999"/>
  </r>
  <r>
    <n v="3369"/>
    <s v="CA-2015-115511"/>
    <s v="11/21/2015"/>
    <x v="82"/>
    <s v="11/25/2015"/>
    <s v="Standard Class"/>
    <s v="NW-18400"/>
    <s v="Natalie Webber"/>
    <s v="Consumer"/>
    <s v="United States"/>
    <s v="Las Vegas"/>
    <s v="Nevada"/>
    <n v="89115"/>
    <x v="1"/>
    <s v="FUR-BO-10002598"/>
    <x v="0"/>
    <s v="Bookcases"/>
    <s v="Hon Metal Bookcases, Putty"/>
    <n v="141.96"/>
    <n v="2"/>
    <n v="0"/>
    <n v="41.168399999999998"/>
    <n v="344.82758620689657"/>
    <n v="141.96"/>
    <n v="10.47"/>
  </r>
  <r>
    <n v="3371"/>
    <s v="CA-2016-134887"/>
    <s v="3/25/2016"/>
    <x v="869"/>
    <s v="3/25/2016"/>
    <s v="Same Day"/>
    <s v="TB-21280"/>
    <s v="Toby Braunhardt"/>
    <s v="Consumer"/>
    <s v="United States"/>
    <s v="Norman"/>
    <s v="Oklahoma"/>
    <n v="73071"/>
    <x v="2"/>
    <s v="TEC-AC-10003832"/>
    <x v="2"/>
    <s v="Accessories"/>
    <s v="Logitech P710e Mobile Speakerphone"/>
    <n v="1287.45"/>
    <n v="5"/>
    <n v="0"/>
    <n v="244.6155"/>
    <n v="526.31578947368428"/>
    <n v="1287.45"/>
    <n v="50.496000000000002"/>
  </r>
  <r>
    <n v="3372"/>
    <s v="CA-2017-123778"/>
    <s v="9/23/2017"/>
    <x v="397"/>
    <s v="9/30/2017"/>
    <s v="Standard Class"/>
    <s v="BS-11755"/>
    <s v="Bruce Stewart"/>
    <s v="Consumer"/>
    <s v="United States"/>
    <s v="San Francisco"/>
    <s v="California"/>
    <n v="94122"/>
    <x v="1"/>
    <s v="OFF-BI-10000822"/>
    <x v="1"/>
    <s v="Binders"/>
    <s v="Acco PRESSTEX Data Binder with Storage Hooks, Light Blue, 9 1/2&quot; X 11&quot;"/>
    <n v="25.824000000000002"/>
    <n v="6"/>
    <n v="0.2"/>
    <n v="9.0383999999999993"/>
    <n v="285.71428571428578"/>
    <n v="20.659200000000002"/>
    <n v="177.536"/>
  </r>
  <r>
    <n v="3374"/>
    <s v="CA-2015-161718"/>
    <s v="12/4/2015"/>
    <x v="784"/>
    <s v="12/10/2015"/>
    <s v="Standard Class"/>
    <s v="SO-20335"/>
    <s v="Sean O'Donnell"/>
    <s v="Consumer"/>
    <s v="United States"/>
    <s v="Hempstead"/>
    <s v="New York"/>
    <n v="11550"/>
    <x v="3"/>
    <s v="FUR-FU-10002445"/>
    <x v="0"/>
    <s v="Furnishings"/>
    <s v="DAX Two-Tone Rosewood/Black Document Frame, Desktop, 5 x 7"/>
    <n v="28.44"/>
    <n v="3"/>
    <n v="0"/>
    <n v="11.375999999999999"/>
    <n v="250.00000000000006"/>
    <n v="28.44"/>
    <n v="113.76"/>
  </r>
  <r>
    <n v="3378"/>
    <s v="CA-2016-100671"/>
    <s v="11/1/2016"/>
    <x v="474"/>
    <s v="11/4/2016"/>
    <s v="First Class"/>
    <s v="CS-12490"/>
    <s v="Cindy Schnelling"/>
    <s v="Corporate"/>
    <s v="United States"/>
    <s v="Conroe"/>
    <s v="Texas"/>
    <n v="77301"/>
    <x v="2"/>
    <s v="OFF-ST-10004950"/>
    <x v="1"/>
    <s v="Storage"/>
    <s v="Tenex Personal Filing Tote With Secure Closure Lid, Black/Frost"/>
    <n v="111.672"/>
    <n v="9"/>
    <n v="0.2"/>
    <n v="6.9794999999999998"/>
    <n v="1600"/>
    <n v="89.337600000000009"/>
    <n v="122.136"/>
  </r>
  <r>
    <n v="3379"/>
    <s v="CA-2017-142867"/>
    <s v="3/17/2017"/>
    <x v="294"/>
    <s v="3/21/2017"/>
    <s v="Standard Class"/>
    <s v="PO-19180"/>
    <s v="Philisse Overcash"/>
    <s v="Home Office"/>
    <s v="United States"/>
    <s v="Houston"/>
    <s v="Texas"/>
    <n v="77095"/>
    <x v="2"/>
    <s v="OFF-BI-10003166"/>
    <x v="1"/>
    <s v="Binders"/>
    <s v="GBC Plasticlear Binding Covers"/>
    <n v="13.776"/>
    <n v="6"/>
    <n v="0.8"/>
    <n v="-22.041599999999999"/>
    <n v="-62.5"/>
    <n v="2.7551999999999994"/>
    <n v="479.952"/>
  </r>
  <r>
    <n v="3381"/>
    <s v="CA-2017-103156"/>
    <s v="11/23/2017"/>
    <x v="51"/>
    <s v="11/24/2017"/>
    <s v="First Class"/>
    <s v="TD-20995"/>
    <s v="Tamara Dahlen"/>
    <s v="Consumer"/>
    <s v="United States"/>
    <s v="Philadelphia"/>
    <s v="Pennsylvania"/>
    <n v="19120"/>
    <x v="3"/>
    <s v="FUR-FU-10000320"/>
    <x v="0"/>
    <s v="Furnishings"/>
    <s v="OIC Stacking Trays"/>
    <n v="24.047999999999998"/>
    <n v="9"/>
    <n v="0.2"/>
    <n v="7.2144000000000004"/>
    <n v="333.33333333333331"/>
    <n v="19.238399999999999"/>
    <n v="14.952"/>
  </r>
  <r>
    <n v="3382"/>
    <s v="US-2017-162208"/>
    <s v="8/27/2017"/>
    <x v="151"/>
    <s v="8/30/2017"/>
    <s v="First Class"/>
    <s v="SP-20620"/>
    <s v="Stefania Perrino"/>
    <s v="Corporate"/>
    <s v="United States"/>
    <s v="Tampa"/>
    <s v="Florida"/>
    <n v="33614"/>
    <x v="0"/>
    <s v="OFF-EN-10004030"/>
    <x v="1"/>
    <s v="Envelopes"/>
    <s v="Convenience Packs of Business Envelopes"/>
    <n v="2.8959999999999999"/>
    <n v="1"/>
    <n v="0.2"/>
    <n v="0.97740000000000005"/>
    <n v="296.2962962962963"/>
    <n v="2.3168000000000002"/>
    <n v="47.4"/>
  </r>
  <r>
    <n v="3383"/>
    <s v="CA-2015-130659"/>
    <s v="12/4/2015"/>
    <x v="784"/>
    <s v="12/9/2015"/>
    <s v="Second Class"/>
    <s v="MS-17365"/>
    <s v="Maribeth Schnelling"/>
    <s v="Consumer"/>
    <s v="United States"/>
    <s v="New York City"/>
    <s v="New York"/>
    <n v="10035"/>
    <x v="3"/>
    <s v="OFF-EN-10004147"/>
    <x v="1"/>
    <s v="Envelopes"/>
    <s v="Wausau Papers Astrobrights Colored Envelopes"/>
    <n v="17.940000000000001"/>
    <n v="3"/>
    <n v="0"/>
    <n v="8.7905999999999995"/>
    <n v="204.08163265306123"/>
    <n v="17.940000000000001"/>
    <n v="272.94"/>
  </r>
  <r>
    <n v="3386"/>
    <s v="CA-2017-148404"/>
    <s v="10/7/2017"/>
    <x v="566"/>
    <s v="10/11/2017"/>
    <s v="Standard Class"/>
    <s v="Dp-13240"/>
    <s v="Dean percer"/>
    <s v="Home Office"/>
    <s v="United States"/>
    <s v="Charlotte"/>
    <s v="North Carolina"/>
    <n v="28205"/>
    <x v="0"/>
    <s v="OFF-ST-10003208"/>
    <x v="1"/>
    <s v="Storage"/>
    <s v="Adjustable Depth Letter/Legal Cart"/>
    <n v="580.67200000000003"/>
    <n v="4"/>
    <n v="0.2"/>
    <n v="65.325599999999994"/>
    <n v="888.88888888888891"/>
    <n v="464.53760000000005"/>
    <n v="29.24"/>
  </r>
  <r>
    <n v="3391"/>
    <s v="CA-2017-101077"/>
    <s v="3/25/2017"/>
    <x v="613"/>
    <s v="3/30/2017"/>
    <s v="Second Class"/>
    <s v="DB-13660"/>
    <s v="Duane Benoit"/>
    <s v="Consumer"/>
    <s v="United States"/>
    <s v="Dallas"/>
    <s v="Texas"/>
    <n v="75081"/>
    <x v="2"/>
    <s v="OFF-PA-10004239"/>
    <x v="1"/>
    <s v="Paper"/>
    <s v="Xerox 1953"/>
    <n v="6.8479999999999999"/>
    <n v="2"/>
    <n v="0.2"/>
    <n v="2.14"/>
    <n v="320"/>
    <n v="5.4784000000000006"/>
    <n v="196.21"/>
  </r>
  <r>
    <n v="3392"/>
    <s v="CA-2014-166471"/>
    <s v="8/9/2014"/>
    <x v="128"/>
    <s v="8/13/2014"/>
    <s v="Standard Class"/>
    <s v="MG-17650"/>
    <s v="Matthew Grinstein"/>
    <s v="Home Office"/>
    <s v="United States"/>
    <s v="Seattle"/>
    <s v="Washington"/>
    <n v="98103"/>
    <x v="1"/>
    <s v="TEC-PH-10001530"/>
    <x v="2"/>
    <s v="Phones"/>
    <s v="Cisco Unified IP Phone 7945G VoIP phone"/>
    <n v="1091.1679999999999"/>
    <n v="4"/>
    <n v="0.2"/>
    <n v="68.197999999999993"/>
    <n v="1600"/>
    <n v="872.93439999999998"/>
    <n v="419.4"/>
  </r>
  <r>
    <n v="3394"/>
    <s v="CA-2014-105340"/>
    <s v="11/22/2014"/>
    <x v="754"/>
    <s v="11/25/2014"/>
    <s v="First Class"/>
    <s v="EH-14185"/>
    <s v="Evan Henry"/>
    <s v="Consumer"/>
    <s v="United States"/>
    <s v="Pasadena"/>
    <s v="Texas"/>
    <n v="77506"/>
    <x v="2"/>
    <s v="OFF-BI-10001765"/>
    <x v="1"/>
    <s v="Binders"/>
    <s v="Wilson Jones Heavy-Duty Casebound Ring Binders with Metal Hinges"/>
    <n v="6.9279999999999999"/>
    <n v="1"/>
    <n v="0.8"/>
    <n v="-11.0848"/>
    <n v="-62.5"/>
    <n v="1.3855999999999997"/>
    <n v="17.64"/>
  </r>
  <r>
    <n v="3395"/>
    <s v="US-2017-131583"/>
    <s v="6/10/2017"/>
    <x v="193"/>
    <s v="6/10/2017"/>
    <s v="Same Day"/>
    <s v="CL-11890"/>
    <s v="Carl Ludwig"/>
    <s v="Consumer"/>
    <s v="United States"/>
    <s v="Philadelphia"/>
    <s v="Pennsylvania"/>
    <n v="19143"/>
    <x v="3"/>
    <s v="OFF-PA-10000380"/>
    <x v="1"/>
    <s v="Paper"/>
    <s v="REDIFORM Incoming/Outgoing Call Register, 11&quot; X 8 1/2&quot;, 100 Messages"/>
    <n v="40.031999999999996"/>
    <n v="6"/>
    <n v="0.2"/>
    <n v="15.012"/>
    <n v="266.66666666666663"/>
    <n v="32.025599999999997"/>
    <n v="449.91"/>
  </r>
  <r>
    <n v="3396"/>
    <s v="US-2017-148362"/>
    <s v="7/1/2017"/>
    <x v="870"/>
    <s v="7/8/2017"/>
    <s v="Standard Class"/>
    <s v="KF-16285"/>
    <s v="Karen Ferguson"/>
    <s v="Home Office"/>
    <s v="United States"/>
    <s v="Indianapolis"/>
    <s v="Indiana"/>
    <n v="46203"/>
    <x v="2"/>
    <s v="OFF-ST-10001128"/>
    <x v="1"/>
    <s v="Storage"/>
    <s v="Carina Mini System Audio Rack, Model AR050B"/>
    <n v="443.92"/>
    <n v="4"/>
    <n v="0"/>
    <n v="13.317600000000001"/>
    <n v="3333.3333333333335"/>
    <n v="443.92"/>
    <n v="20.096"/>
  </r>
  <r>
    <n v="3399"/>
    <s v="CA-2014-102274"/>
    <s v="11/21/2014"/>
    <x v="871"/>
    <s v="11/26/2014"/>
    <s v="Standard Class"/>
    <s v="DH-13075"/>
    <s v="Dave Hallsten"/>
    <s v="Corporate"/>
    <s v="United States"/>
    <s v="Richmond"/>
    <s v="Kentucky"/>
    <n v="40475"/>
    <x v="0"/>
    <s v="TEC-PH-10002923"/>
    <x v="2"/>
    <s v="Phones"/>
    <s v="Logitech B530 USB Headset - headset - Full size, Binaural"/>
    <n v="36.99"/>
    <n v="1"/>
    <n v="0"/>
    <n v="9.9872999999999994"/>
    <n v="370.37037037037044"/>
    <n v="36.99"/>
    <n v="140.73599999999999"/>
  </r>
  <r>
    <n v="3403"/>
    <s v="CA-2015-129700"/>
    <s v="5/4/2015"/>
    <x v="124"/>
    <s v="5/5/2015"/>
    <s v="First Class"/>
    <s v="LA-16780"/>
    <s v="Laura Armstrong"/>
    <s v="Corporate"/>
    <s v="United States"/>
    <s v="Tinley Park"/>
    <s v="Illinois"/>
    <n v="60477"/>
    <x v="2"/>
    <s v="FUR-FU-10001940"/>
    <x v="0"/>
    <s v="Furnishings"/>
    <s v="Staple-based wall hangings"/>
    <n v="22.288"/>
    <n v="7"/>
    <n v="0.6"/>
    <n v="-8.9152000000000005"/>
    <n v="-250"/>
    <n v="8.9152000000000005"/>
    <n v="9.98"/>
  </r>
  <r>
    <n v="3404"/>
    <s v="CA-2017-168739"/>
    <s v="5/29/2017"/>
    <x v="148"/>
    <s v="6/5/2017"/>
    <s v="Standard Class"/>
    <s v="HZ-14950"/>
    <s v="Henia Zydlo"/>
    <s v="Consumer"/>
    <s v="United States"/>
    <s v="Houston"/>
    <s v="Texas"/>
    <n v="77095"/>
    <x v="2"/>
    <s v="FUR-FU-10003919"/>
    <x v="0"/>
    <s v="Furnishings"/>
    <s v="Eldon Executive Woodline II Cherry Finish Desk Accessories"/>
    <n v="65.424000000000007"/>
    <n v="4"/>
    <n v="0.6"/>
    <n v="-52.339199999999998"/>
    <n v="-125.00000000000003"/>
    <n v="26.169600000000003"/>
    <n v="21.488"/>
  </r>
  <r>
    <n v="3405"/>
    <s v="CA-2015-152527"/>
    <s v="10/17/2015"/>
    <x v="872"/>
    <s v="10/17/2015"/>
    <s v="Same Day"/>
    <s v="CM-12190"/>
    <s v="Charlotte Melton"/>
    <s v="Consumer"/>
    <s v="United States"/>
    <s v="Los Angeles"/>
    <s v="California"/>
    <n v="90004"/>
    <x v="1"/>
    <s v="OFF-ST-10003479"/>
    <x v="1"/>
    <s v="Storage"/>
    <s v="Eldon Base for stackable storage shelf, platinum"/>
    <n v="77.88"/>
    <n v="2"/>
    <n v="0"/>
    <n v="3.8940000000000001"/>
    <n v="1999.9999999999995"/>
    <n v="77.88"/>
    <n v="35.445"/>
  </r>
  <r>
    <n v="3406"/>
    <s v="US-2014-150119"/>
    <s v="4/23/2014"/>
    <x v="488"/>
    <s v="4/27/2014"/>
    <s v="Standard Class"/>
    <s v="LB-16795"/>
    <s v="Laurel Beltran"/>
    <s v="Home Office"/>
    <s v="United States"/>
    <s v="Columbus"/>
    <s v="Ohio"/>
    <n v="43229"/>
    <x v="3"/>
    <s v="FUR-CH-10002965"/>
    <x v="0"/>
    <s v="Chairs"/>
    <s v="Global Leather Highback Executive Chair with Pneumatic Height Adjustment, Black"/>
    <n v="281.37200000000001"/>
    <n v="2"/>
    <n v="0.3"/>
    <n v="-12.0588"/>
    <n v="-2333.3333333333335"/>
    <n v="196.96039999999999"/>
    <n v="9.9600000000000009"/>
  </r>
  <r>
    <n v="3410"/>
    <s v="US-2017-150847"/>
    <s v="4/30/2017"/>
    <x v="504"/>
    <s v="5/6/2017"/>
    <s v="Standard Class"/>
    <s v="JF-15490"/>
    <s v="Jeremy Farry"/>
    <s v="Consumer"/>
    <s v="United States"/>
    <s v="Columbus"/>
    <s v="Ohio"/>
    <n v="43229"/>
    <x v="3"/>
    <s v="OFF-PA-10004451"/>
    <x v="1"/>
    <s v="Paper"/>
    <s v="Xerox 222"/>
    <n v="10.368"/>
    <n v="2"/>
    <n v="0.2"/>
    <n v="3.6288"/>
    <n v="285.71428571428572"/>
    <n v="8.2944000000000013"/>
    <n v="98.376000000000005"/>
  </r>
  <r>
    <n v="3411"/>
    <s v="CA-2016-100244"/>
    <s v="9/20/2016"/>
    <x v="873"/>
    <s v="9/24/2016"/>
    <s v="Standard Class"/>
    <s v="GM-14695"/>
    <s v="Greg Maxwell"/>
    <s v="Corporate"/>
    <s v="United States"/>
    <s v="San Francisco"/>
    <s v="California"/>
    <n v="94122"/>
    <x v="1"/>
    <s v="OFF-PA-10001471"/>
    <x v="1"/>
    <s v="Paper"/>
    <s v="Strathmore Photo Frame Cards"/>
    <n v="65.790000000000006"/>
    <n v="9"/>
    <n v="0"/>
    <n v="30.263400000000001"/>
    <n v="217.39130434782612"/>
    <n v="65.790000000000006"/>
    <n v="6.24"/>
  </r>
  <r>
    <n v="3416"/>
    <s v="CA-2016-116540"/>
    <s v="9/2/2016"/>
    <x v="476"/>
    <s v="9/2/2016"/>
    <s v="Same Day"/>
    <s v="SS-20590"/>
    <s v="Sonia Sunley"/>
    <s v="Consumer"/>
    <s v="United States"/>
    <s v="Madison"/>
    <s v="Wisconsin"/>
    <n v="53711"/>
    <x v="2"/>
    <s v="OFF-FA-10002676"/>
    <x v="1"/>
    <s v="Fasteners"/>
    <s v="Colored Push Pins"/>
    <n v="1.81"/>
    <n v="1"/>
    <n v="0"/>
    <n v="0.65159999999999996"/>
    <n v="277.77777777777783"/>
    <n v="1.81"/>
    <n v="168.1"/>
  </r>
  <r>
    <n v="3418"/>
    <s v="CA-2015-151841"/>
    <s v="4/27/2015"/>
    <x v="381"/>
    <s v="5/2/2015"/>
    <s v="Standard Class"/>
    <s v="TC-21475"/>
    <s v="Tony Chapman"/>
    <s v="Home Office"/>
    <s v="United States"/>
    <s v="Aurora"/>
    <s v="Colorado"/>
    <n v="80013"/>
    <x v="1"/>
    <s v="OFF-AP-10003971"/>
    <x v="1"/>
    <s v="Appliances"/>
    <s v="Belkin 6 Outlet Metallic Surge Strip"/>
    <n v="43.56"/>
    <n v="5"/>
    <n v="0.2"/>
    <n v="3.2669999999999999"/>
    <n v="1333.3333333333335"/>
    <n v="34.848000000000006"/>
    <n v="32.479999999999997"/>
  </r>
  <r>
    <n v="3420"/>
    <s v="CA-2015-150791"/>
    <s v="9/6/2015"/>
    <x v="684"/>
    <s v="9/13/2015"/>
    <s v="Standard Class"/>
    <s v="CC-12430"/>
    <s v="Chuck Clark"/>
    <s v="Home Office"/>
    <s v="United States"/>
    <s v="New York City"/>
    <s v="New York"/>
    <n v="10024"/>
    <x v="3"/>
    <s v="FUR-CH-10000665"/>
    <x v="0"/>
    <s v="Chairs"/>
    <s v="Global Airflow Leather Mesh Back Chair, Black"/>
    <n v="271.76400000000001"/>
    <n v="2"/>
    <n v="0.1"/>
    <n v="60.392000000000003"/>
    <n v="450"/>
    <n v="244.58760000000001"/>
    <n v="17.48"/>
  </r>
  <r>
    <n v="3421"/>
    <s v="CA-2016-134803"/>
    <s v="5/28/2016"/>
    <x v="316"/>
    <s v="6/3/2016"/>
    <s v="Standard Class"/>
    <s v="CL-12565"/>
    <s v="Clay Ludtke"/>
    <s v="Consumer"/>
    <s v="United States"/>
    <s v="Los Angeles"/>
    <s v="California"/>
    <n v="90004"/>
    <x v="1"/>
    <s v="OFF-AP-10000891"/>
    <x v="1"/>
    <s v="Appliances"/>
    <s v="Kensington 7 Outlet MasterPiece HOMEOFFICE Power Control Center"/>
    <n v="262.24"/>
    <n v="2"/>
    <n v="0"/>
    <n v="78.671999999999997"/>
    <n v="333.33333333333337"/>
    <n v="262.24"/>
    <n v="146.04"/>
  </r>
  <r>
    <n v="3426"/>
    <s v="CA-2015-153381"/>
    <s v="9/24/2015"/>
    <x v="496"/>
    <s v="9/28/2015"/>
    <s v="Standard Class"/>
    <s v="DE-13255"/>
    <s v="Deanra Eno"/>
    <s v="Home Office"/>
    <s v="United States"/>
    <s v="Dubuque"/>
    <s v="Iowa"/>
    <n v="52001"/>
    <x v="2"/>
    <s v="OFF-BI-10001525"/>
    <x v="1"/>
    <s v="Binders"/>
    <s v="Acco Pressboard Covers with Storage Hooks, 14 7/8&quot; x 11&quot;, Executive Red"/>
    <n v="15.24"/>
    <n v="4"/>
    <n v="0"/>
    <n v="6.8579999999999997"/>
    <n v="222.22222222222223"/>
    <n v="15.24"/>
    <n v="152.65"/>
  </r>
  <r>
    <n v="3428"/>
    <s v="US-2017-111024"/>
    <s v="7/3/2017"/>
    <x v="445"/>
    <s v="7/6/2017"/>
    <s v="Second Class"/>
    <s v="SZ-20035"/>
    <s v="Sam Zeldin"/>
    <s v="Home Office"/>
    <s v="United States"/>
    <s v="Lancaster"/>
    <s v="Ohio"/>
    <n v="43130"/>
    <x v="3"/>
    <s v="OFF-PA-10000174"/>
    <x v="1"/>
    <s v="Paper"/>
    <s v="Message Book, Wirebound, Four 5 1/2&quot; X 4&quot; Forms/Pg., 200 Dupl. Sets/Book"/>
    <n v="32.896000000000001"/>
    <n v="4"/>
    <n v="0.2"/>
    <n v="11.102399999999999"/>
    <n v="296.2962962962963"/>
    <n v="26.316800000000001"/>
    <n v="1640.7"/>
  </r>
  <r>
    <n v="3431"/>
    <s v="CA-2017-148264"/>
    <s v="12/8/2017"/>
    <x v="166"/>
    <s v="12/9/2017"/>
    <s v="First Class"/>
    <s v="LF-17185"/>
    <s v="Luke Foster"/>
    <s v="Consumer"/>
    <s v="United States"/>
    <s v="Inglewood"/>
    <s v="California"/>
    <n v="90301"/>
    <x v="1"/>
    <s v="OFF-ST-10003327"/>
    <x v="1"/>
    <s v="Storage"/>
    <s v="Akro-Mils 12-Gallon Tote"/>
    <n v="29.79"/>
    <n v="3"/>
    <n v="0"/>
    <n v="8.6390999999999991"/>
    <n v="344.82758620689657"/>
    <n v="29.79"/>
    <n v="20.7"/>
  </r>
  <r>
    <n v="3434"/>
    <s v="CA-2017-131212"/>
    <s v="12/5/2017"/>
    <x v="256"/>
    <s v="12/9/2017"/>
    <s v="Standard Class"/>
    <s v="AB-10165"/>
    <s v="Alan Barnes"/>
    <s v="Consumer"/>
    <s v="United States"/>
    <s v="Bellevue"/>
    <s v="Washington"/>
    <n v="98006"/>
    <x v="1"/>
    <s v="OFF-BI-10001617"/>
    <x v="1"/>
    <s v="Binders"/>
    <s v="GBC Wire Binding Combs"/>
    <n v="24.815999999999999"/>
    <n v="3"/>
    <n v="0.2"/>
    <n v="8.3754000000000008"/>
    <n v="296.29629629629625"/>
    <n v="19.852800000000002"/>
    <n v="32.04"/>
  </r>
  <r>
    <n v="3436"/>
    <s v="US-2015-100531"/>
    <s v="9/27/2015"/>
    <x v="874"/>
    <s v="9/29/2015"/>
    <s v="First Class"/>
    <s v="NM-18520"/>
    <s v="Neoma Murray"/>
    <s v="Consumer"/>
    <s v="United States"/>
    <s v="Chicago"/>
    <s v="Illinois"/>
    <n v="60610"/>
    <x v="2"/>
    <s v="OFF-BI-10001670"/>
    <x v="1"/>
    <s v="Binders"/>
    <s v="Vinyl Sectional Post Binders"/>
    <n v="15.08"/>
    <n v="2"/>
    <n v="0.8"/>
    <n v="-22.62"/>
    <n v="-66.666666666666657"/>
    <n v="3.0159999999999991"/>
    <n v="76.864000000000004"/>
  </r>
  <r>
    <n v="3438"/>
    <s v="CA-2017-152583"/>
    <s v="10/30/2017"/>
    <x v="505"/>
    <s v="10/30/2017"/>
    <s v="Same Day"/>
    <s v="RA-19945"/>
    <s v="Ryan Akin"/>
    <s v="Consumer"/>
    <s v="United States"/>
    <s v="Dallas"/>
    <s v="Texas"/>
    <n v="75217"/>
    <x v="2"/>
    <s v="FUR-FU-10003849"/>
    <x v="0"/>
    <s v="Furnishings"/>
    <s v="DAX Metal Frame, Desktop, Stepped-Edge"/>
    <n v="16.192"/>
    <n v="2"/>
    <n v="0.6"/>
    <n v="-8.5007999999999999"/>
    <n v="-190.47619047619048"/>
    <n v="6.4768000000000008"/>
    <n v="1565.88"/>
  </r>
  <r>
    <n v="3441"/>
    <s v="CA-2015-144099"/>
    <s v="11/29/2015"/>
    <x v="239"/>
    <s v="11/30/2015"/>
    <s v="Same Day"/>
    <s v="PO-19195"/>
    <s v="Phillina Ober"/>
    <s v="Home Office"/>
    <s v="United States"/>
    <s v="San Francisco"/>
    <s v="California"/>
    <n v="94122"/>
    <x v="1"/>
    <s v="OFF-BI-10001078"/>
    <x v="1"/>
    <s v="Binders"/>
    <s v="Acco PRESSTEX Data Binder with Storage Hooks, Dark Blue, 14 7/8&quot; X 11&quot;"/>
    <n v="4.3040000000000003"/>
    <n v="1"/>
    <n v="0.2"/>
    <n v="1.5602"/>
    <n v="275.86206896551727"/>
    <n v="3.4432000000000005"/>
    <n v="28.14"/>
  </r>
  <r>
    <n v="3442"/>
    <s v="CA-2014-158337"/>
    <s v="3/11/2014"/>
    <x v="518"/>
    <s v="3/14/2014"/>
    <s v="Second Class"/>
    <s v="KA-16525"/>
    <s v="Kelly Andreada"/>
    <s v="Consumer"/>
    <s v="United States"/>
    <s v="New York City"/>
    <s v="New York"/>
    <n v="10024"/>
    <x v="3"/>
    <s v="OFF-PA-10002137"/>
    <x v="1"/>
    <s v="Paper"/>
    <s v="Southworth 100% Résumé Paper, 24lb."/>
    <n v="108.92"/>
    <n v="14"/>
    <n v="0"/>
    <n v="49.014000000000003"/>
    <n v="222.22222222222223"/>
    <n v="108.92"/>
    <n v="12.672000000000001"/>
  </r>
  <r>
    <n v="3443"/>
    <s v="CA-2017-168858"/>
    <s v="11/19/2017"/>
    <x v="123"/>
    <s v="11/23/2017"/>
    <s v="Standard Class"/>
    <s v="JD-16150"/>
    <s v="Justin Deggeller"/>
    <s v="Corporate"/>
    <s v="United States"/>
    <s v="New York City"/>
    <s v="New York"/>
    <n v="10011"/>
    <x v="3"/>
    <s v="OFF-EN-10001415"/>
    <x v="1"/>
    <s v="Envelopes"/>
    <s v="Staple envelope"/>
    <n v="16.739999999999998"/>
    <n v="3"/>
    <n v="0"/>
    <n v="8.3699999999999992"/>
    <n v="200"/>
    <n v="16.739999999999998"/>
    <n v="4.9800000000000004"/>
  </r>
  <r>
    <n v="3445"/>
    <s v="CA-2016-116344"/>
    <s v="7/29/2016"/>
    <x v="875"/>
    <s v="8/2/2016"/>
    <s v="Standard Class"/>
    <s v="JO-15145"/>
    <s v="Jack O'Briant"/>
    <s v="Corporate"/>
    <s v="United States"/>
    <s v="Philadelphia"/>
    <s v="Pennsylvania"/>
    <n v="19140"/>
    <x v="3"/>
    <s v="OFF-ST-10001713"/>
    <x v="1"/>
    <s v="Storage"/>
    <s v="Gould Plastics 9-Pocket Panel Bin, 18-3/8w x 5-1/4d x 20-1/2h, Black"/>
    <n v="84.784000000000006"/>
    <n v="2"/>
    <n v="0.2"/>
    <n v="-16.956800000000001"/>
    <n v="-500"/>
    <n v="67.827200000000005"/>
    <n v="25.06"/>
  </r>
  <r>
    <n v="3446"/>
    <s v="CA-2015-131779"/>
    <s v="6/12/2015"/>
    <x v="821"/>
    <s v="6/17/2015"/>
    <s v="Standard Class"/>
    <s v="LE-16810"/>
    <s v="Laurel Elliston"/>
    <s v="Consumer"/>
    <s v="United States"/>
    <s v="Newark"/>
    <s v="Delaware"/>
    <n v="19711"/>
    <x v="3"/>
    <s v="OFF-ST-10001505"/>
    <x v="1"/>
    <s v="Storage"/>
    <s v="Perma STOR-ALL Hanging File Box, 13 1/8&quot;W x 12 1/4&quot;D x 10 1/2&quot;H"/>
    <n v="29.9"/>
    <n v="5"/>
    <n v="0"/>
    <n v="5.0830000000000002"/>
    <n v="588.23529411764696"/>
    <n v="29.9"/>
    <n v="2003.92"/>
  </r>
  <r>
    <n v="3447"/>
    <s v="CA-2016-158869"/>
    <s v="8/6/2016"/>
    <x v="876"/>
    <s v="8/7/2016"/>
    <s v="First Class"/>
    <s v="AH-10690"/>
    <s v="Anna Häberlin"/>
    <s v="Corporate"/>
    <s v="United States"/>
    <s v="New York City"/>
    <s v="New York"/>
    <n v="10024"/>
    <x v="3"/>
    <s v="OFF-PA-10000474"/>
    <x v="1"/>
    <s v="Paper"/>
    <s v="Easy-staple paper"/>
    <n v="70.88"/>
    <n v="2"/>
    <n v="0"/>
    <n v="33.313600000000001"/>
    <n v="212.7659574468085"/>
    <n v="70.88"/>
    <n v="37.055999999999997"/>
  </r>
  <r>
    <n v="3448"/>
    <s v="CA-2017-102554"/>
    <s v="6/11/2017"/>
    <x v="532"/>
    <s v="6/15/2017"/>
    <s v="Standard Class"/>
    <s v="KN-16705"/>
    <s v="Kristina Nunn"/>
    <s v="Home Office"/>
    <s v="United States"/>
    <s v="Auburn"/>
    <s v="Alabama"/>
    <n v="36830"/>
    <x v="0"/>
    <s v="OFF-AR-10001919"/>
    <x v="1"/>
    <s v="Art"/>
    <s v="OIC #2 Pencils, Medium Soft"/>
    <n v="3.76"/>
    <n v="2"/>
    <n v="0"/>
    <n v="1.0904"/>
    <n v="344.82758620689651"/>
    <n v="3.76"/>
    <n v="95.68"/>
  </r>
  <r>
    <n v="3449"/>
    <s v="CA-2016-162614"/>
    <s v="10/7/2016"/>
    <x v="877"/>
    <s v="10/13/2016"/>
    <s v="Standard Class"/>
    <s v="TB-21250"/>
    <s v="Tim Brockman"/>
    <s v="Consumer"/>
    <s v="United States"/>
    <s v="Los Angeles"/>
    <s v="California"/>
    <n v="90049"/>
    <x v="1"/>
    <s v="OFF-BI-10004001"/>
    <x v="1"/>
    <s v="Binders"/>
    <s v="GBC Recycled VeloBinder Covers"/>
    <n v="27.263999999999999"/>
    <n v="2"/>
    <n v="0.2"/>
    <n v="8.8607999999999993"/>
    <n v="307.69230769230774"/>
    <n v="21.811199999999999"/>
    <n v="602.65099999999995"/>
  </r>
  <r>
    <n v="3450"/>
    <s v="CA-2014-168592"/>
    <s v="9/8/2014"/>
    <x v="78"/>
    <s v="9/14/2014"/>
    <s v="Standard Class"/>
    <s v="DP-13390"/>
    <s v="Dennis Pardue"/>
    <s v="Home Office"/>
    <s v="United States"/>
    <s v="San Francisco"/>
    <s v="California"/>
    <n v="94110"/>
    <x v="1"/>
    <s v="OFF-AP-10004785"/>
    <x v="1"/>
    <s v="Appliances"/>
    <s v="Holmes Replacement Filter for HEPA Air Cleaner, Medium Room"/>
    <n v="56.65"/>
    <n v="5"/>
    <n v="0"/>
    <n v="24.359500000000001"/>
    <n v="232.55813953488368"/>
    <n v="56.65"/>
    <n v="2399.96"/>
  </r>
  <r>
    <n v="3453"/>
    <s v="CA-2014-157609"/>
    <s v="3/16/2014"/>
    <x v="878"/>
    <s v="3/21/2014"/>
    <s v="Second Class"/>
    <s v="KN-16705"/>
    <s v="Kristina Nunn"/>
    <s v="Home Office"/>
    <s v="United States"/>
    <s v="Raleigh"/>
    <s v="North Carolina"/>
    <n v="27604"/>
    <x v="0"/>
    <s v="TEC-PH-10002415"/>
    <x v="2"/>
    <s v="Phones"/>
    <s v="Polycom VoiceStation 500 Conference phone"/>
    <n v="471.92"/>
    <n v="2"/>
    <n v="0.2"/>
    <n v="29.495000000000001"/>
    <n v="1600"/>
    <n v="377.53600000000006"/>
    <n v="10.68"/>
  </r>
  <r>
    <n v="3454"/>
    <s v="CA-2015-153325"/>
    <s v="3/1/2015"/>
    <x v="879"/>
    <s v="3/2/2015"/>
    <s v="Second Class"/>
    <s v="ST-20530"/>
    <s v="Shui Tom"/>
    <s v="Consumer"/>
    <s v="United States"/>
    <s v="Macon"/>
    <s v="Georgia"/>
    <n v="31204"/>
    <x v="0"/>
    <s v="OFF-BI-10004236"/>
    <x v="1"/>
    <s v="Binders"/>
    <s v="XtraLife ClearVue Slant-D Ring Binder, White, 3&quot;"/>
    <n v="58.72"/>
    <n v="4"/>
    <n v="0"/>
    <n v="27.011199999999999"/>
    <n v="217.39130434782606"/>
    <n v="58.72"/>
    <n v="1001.5839999999999"/>
  </r>
  <r>
    <n v="3455"/>
    <s v="CA-2015-153626"/>
    <s v="7/9/2015"/>
    <x v="584"/>
    <s v="7/14/2015"/>
    <s v="Standard Class"/>
    <s v="EB-13870"/>
    <s v="Emily Burns"/>
    <s v="Consumer"/>
    <s v="United States"/>
    <s v="Nashville"/>
    <s v="Tennessee"/>
    <n v="37211"/>
    <x v="0"/>
    <s v="OFF-AR-10000657"/>
    <x v="1"/>
    <s v="Art"/>
    <s v="Binney &amp; Smith inkTank Desk Highlighter, Chisel Tip, Yellow, 12/Box"/>
    <n v="5.16"/>
    <n v="3"/>
    <n v="0.2"/>
    <n v="0.83850000000000002"/>
    <n v="615.38461538461547"/>
    <n v="4.1280000000000001"/>
    <n v="2.5019999999999998"/>
  </r>
  <r>
    <n v="3456"/>
    <s v="CA-2016-166485"/>
    <s v="2/20/2016"/>
    <x v="880"/>
    <s v="2/27/2016"/>
    <s v="Standard Class"/>
    <s v="AH-10210"/>
    <s v="Alan Hwang"/>
    <s v="Consumer"/>
    <s v="United States"/>
    <s v="Nashville"/>
    <s v="Tennessee"/>
    <n v="37211"/>
    <x v="0"/>
    <s v="OFF-PA-10004996"/>
    <x v="1"/>
    <s v="Paper"/>
    <s v="Speediset Carbonless Redi-Letter 7&quot; x 8 1/2&quot;"/>
    <n v="16.495999999999999"/>
    <n v="2"/>
    <n v="0.2"/>
    <n v="5.5674000000000001"/>
    <n v="296.2962962962963"/>
    <n v="13.1968"/>
    <n v="186.54"/>
  </r>
  <r>
    <n v="3457"/>
    <s v="CA-2017-136448"/>
    <s v="9/16/2017"/>
    <x v="118"/>
    <s v="9/18/2017"/>
    <s v="First Class"/>
    <s v="AS-10090"/>
    <s v="Adam Shillingsburg"/>
    <s v="Consumer"/>
    <s v="United States"/>
    <s v="Philadelphia"/>
    <s v="Pennsylvania"/>
    <n v="19143"/>
    <x v="3"/>
    <s v="TEC-AC-10001109"/>
    <x v="2"/>
    <s v="Accessories"/>
    <s v="Logitech Trackman Marble Mouse"/>
    <n v="71.975999999999999"/>
    <n v="3"/>
    <n v="0.2"/>
    <n v="19.793399999999998"/>
    <n v="363.63636363636368"/>
    <n v="57.580800000000004"/>
    <n v="55.984000000000002"/>
  </r>
  <r>
    <n v="3462"/>
    <s v="CA-2017-114258"/>
    <s v="11/5/2017"/>
    <x v="60"/>
    <s v="11/10/2017"/>
    <s v="Second Class"/>
    <s v="EM-13825"/>
    <s v="Elizabeth Moffitt"/>
    <s v="Corporate"/>
    <s v="United States"/>
    <s v="Dallas"/>
    <s v="Texas"/>
    <n v="75081"/>
    <x v="2"/>
    <s v="TEC-PH-10003012"/>
    <x v="2"/>
    <s v="Phones"/>
    <s v="Nortel Meridian M3904 Professional Digital phone"/>
    <n v="492.76799999999997"/>
    <n v="4"/>
    <n v="0.2"/>
    <n v="55.436399999999999"/>
    <n v="888.88888888888891"/>
    <n v="394.21440000000001"/>
    <n v="1403.92"/>
  </r>
  <r>
    <n v="3463"/>
    <s v="CA-2015-152611"/>
    <s v="2/20/2015"/>
    <x v="763"/>
    <s v="2/23/2015"/>
    <s v="Second Class"/>
    <s v="KA-16525"/>
    <s v="Kelly Andreada"/>
    <s v="Consumer"/>
    <s v="United States"/>
    <s v="Perth Amboy"/>
    <s v="New Jersey"/>
    <n v="8861"/>
    <x v="3"/>
    <s v="OFF-AR-10003903"/>
    <x v="1"/>
    <s v="Art"/>
    <s v="Sanford 52201 APSCO Electric Pencil Sharpener"/>
    <n v="286.79000000000002"/>
    <n v="7"/>
    <n v="0"/>
    <n v="74.565399999999997"/>
    <n v="384.61538461538464"/>
    <n v="286.79000000000002"/>
    <n v="24.588000000000001"/>
  </r>
  <r>
    <n v="3464"/>
    <s v="CA-2016-165470"/>
    <s v="11/25/2016"/>
    <x v="881"/>
    <s v="11/30/2016"/>
    <s v="Standard Class"/>
    <s v="HJ-14875"/>
    <s v="Heather Jas"/>
    <s v="Home Office"/>
    <s v="United States"/>
    <s v="Jacksonville"/>
    <s v="Florida"/>
    <n v="32216"/>
    <x v="0"/>
    <s v="OFF-PA-10004675"/>
    <x v="1"/>
    <s v="Paper"/>
    <s v="Telephone Message Books with Fax/Mobile Section, 5 1/2&quot; x 3 3/16&quot;"/>
    <n v="5.08"/>
    <n v="1"/>
    <n v="0.2"/>
    <n v="1.651"/>
    <n v="307.69230769230774"/>
    <n v="4.0640000000000001"/>
    <n v="16.98"/>
  </r>
  <r>
    <n v="3465"/>
    <s v="CA-2017-128699"/>
    <s v="12/3/2017"/>
    <x v="734"/>
    <s v="12/5/2017"/>
    <s v="Second Class"/>
    <s v="ND-18370"/>
    <s v="Natalie DeCherney"/>
    <s v="Consumer"/>
    <s v="United States"/>
    <s v="Jacksonville"/>
    <s v="Florida"/>
    <n v="32216"/>
    <x v="0"/>
    <s v="TEC-AC-10001990"/>
    <x v="2"/>
    <s v="Accessories"/>
    <s v="Kensington Orbit Wireless Mobile Trackball for PC and Mac"/>
    <n v="47.991999999999997"/>
    <n v="1"/>
    <n v="0.2"/>
    <n v="7.1988000000000003"/>
    <n v="666.66666666666663"/>
    <n v="38.393599999999999"/>
    <n v="23.66"/>
  </r>
  <r>
    <n v="3466"/>
    <s v="US-2015-147242"/>
    <s v="9/10/2015"/>
    <x v="229"/>
    <s v="9/14/2015"/>
    <s v="Standard Class"/>
    <s v="EH-13765"/>
    <s v="Edward Hooks"/>
    <s v="Corporate"/>
    <s v="United States"/>
    <s v="Revere"/>
    <s v="Massachusetts"/>
    <n v="2151"/>
    <x v="3"/>
    <s v="OFF-AP-10003842"/>
    <x v="1"/>
    <s v="Appliances"/>
    <s v="Euro-Pro Shark Turbo Vacuum"/>
    <n v="61.96"/>
    <n v="2"/>
    <n v="0"/>
    <n v="16.1096"/>
    <n v="384.61538461538464"/>
    <n v="61.96"/>
    <n v="93.68"/>
  </r>
  <r>
    <n v="3469"/>
    <s v="CA-2016-146143"/>
    <s v="12/14/2016"/>
    <x v="882"/>
    <s v="12/19/2016"/>
    <s v="Standard Class"/>
    <s v="MC-17845"/>
    <s v="Michael Chen"/>
    <s v="Consumer"/>
    <s v="United States"/>
    <s v="Jackson"/>
    <s v="Mississippi"/>
    <n v="39212"/>
    <x v="0"/>
    <s v="FUR-FU-10002045"/>
    <x v="0"/>
    <s v="Furnishings"/>
    <s v="Executive Impressions 14&quot;"/>
    <n v="133.38"/>
    <n v="6"/>
    <n v="0"/>
    <n v="58.687199999999997"/>
    <n v="227.27272727272728"/>
    <n v="133.38"/>
    <n v="95.975999999999999"/>
  </r>
  <r>
    <n v="3470"/>
    <s v="CA-2015-100888"/>
    <s v="4/6/2015"/>
    <x v="744"/>
    <s v="4/10/2015"/>
    <s v="Standard Class"/>
    <s v="MH-17455"/>
    <s v="Mark Hamilton"/>
    <s v="Consumer"/>
    <s v="United States"/>
    <s v="Jacksonville"/>
    <s v="North Carolina"/>
    <n v="28540"/>
    <x v="0"/>
    <s v="OFF-PA-10001019"/>
    <x v="1"/>
    <s v="Paper"/>
    <s v="Xerox 1884"/>
    <n v="47.951999999999998"/>
    <n v="3"/>
    <n v="0.2"/>
    <n v="16.183800000000002"/>
    <n v="296.29629629629625"/>
    <n v="38.361600000000003"/>
    <n v="36.543999999999997"/>
  </r>
  <r>
    <n v="3471"/>
    <s v="US-2016-150035"/>
    <s v="12/1/2016"/>
    <x v="49"/>
    <s v="12/5/2016"/>
    <s v="Standard Class"/>
    <s v="CL-11890"/>
    <s v="Carl Ludwig"/>
    <s v="Consumer"/>
    <s v="United States"/>
    <s v="San Francisco"/>
    <s v="California"/>
    <n v="94122"/>
    <x v="1"/>
    <s v="FUR-FU-10003724"/>
    <x v="0"/>
    <s v="Furnishings"/>
    <s v="Westinghouse Clip-On Gooseneck Lamps"/>
    <n v="16.739999999999998"/>
    <n v="2"/>
    <n v="0"/>
    <n v="4.3524000000000003"/>
    <n v="384.61538461538453"/>
    <n v="16.739999999999998"/>
    <n v="102.36799999999999"/>
  </r>
  <r>
    <n v="3472"/>
    <s v="CA-2017-122644"/>
    <s v="11/12/2017"/>
    <x v="105"/>
    <s v="11/17/2017"/>
    <s v="Standard Class"/>
    <s v="SF-20965"/>
    <s v="Sylvia Foulston"/>
    <s v="Corporate"/>
    <s v="United States"/>
    <s v="Columbus"/>
    <s v="Ohio"/>
    <n v="43229"/>
    <x v="3"/>
    <s v="OFF-PA-10003673"/>
    <x v="1"/>
    <s v="Paper"/>
    <s v="Strathmore Photo Mount Cards"/>
    <n v="10.848000000000001"/>
    <n v="2"/>
    <n v="0.2"/>
    <n v="3.5255999999999998"/>
    <n v="307.69230769230774"/>
    <n v="8.6784000000000017"/>
    <n v="11.12"/>
  </r>
  <r>
    <n v="3474"/>
    <s v="CA-2017-111815"/>
    <s v="3/3/2017"/>
    <x v="448"/>
    <s v="3/10/2017"/>
    <s v="Standard Class"/>
    <s v="EP-13915"/>
    <s v="Emily Phan"/>
    <s v="Consumer"/>
    <s v="United States"/>
    <s v="Dearborn Heights"/>
    <s v="Michigan"/>
    <n v="48127"/>
    <x v="2"/>
    <s v="FUR-CH-10000785"/>
    <x v="0"/>
    <s v="Chairs"/>
    <s v="Global Ergonomic Managers Chair"/>
    <n v="180.98"/>
    <n v="1"/>
    <n v="0"/>
    <n v="47.0548"/>
    <n v="384.61538461538458"/>
    <n v="180.98"/>
    <n v="2.48"/>
  </r>
  <r>
    <n v="3476"/>
    <s v="CA-2016-144911"/>
    <s v="11/27/2016"/>
    <x v="581"/>
    <s v="11/30/2016"/>
    <s v="First Class"/>
    <s v="RW-19630"/>
    <s v="Rob Williams"/>
    <s v="Corporate"/>
    <s v="United States"/>
    <s v="Overland Park"/>
    <s v="Kansas"/>
    <n v="66212"/>
    <x v="2"/>
    <s v="TEC-AC-10004633"/>
    <x v="2"/>
    <s v="Accessories"/>
    <s v="Verbatim 25 GB 6x Blu-ray Single Layer Recordable Disc, 3/Pack"/>
    <n v="34.950000000000003"/>
    <n v="5"/>
    <n v="0"/>
    <n v="15.378"/>
    <n v="227.27272727272728"/>
    <n v="34.950000000000003"/>
    <n v="58.408000000000001"/>
  </r>
  <r>
    <n v="3478"/>
    <s v="CA-2014-143385"/>
    <s v="8/31/2014"/>
    <x v="883"/>
    <s v="9/5/2014"/>
    <s v="Standard Class"/>
    <s v="SJ-20500"/>
    <s v="Shirley Jackson"/>
    <s v="Consumer"/>
    <s v="United States"/>
    <s v="Santa Fe"/>
    <s v="New Mexico"/>
    <n v="87505"/>
    <x v="1"/>
    <s v="TEC-AC-10001635"/>
    <x v="2"/>
    <s v="Accessories"/>
    <s v="KeyTronic KT400U2 - Keyboard - Black"/>
    <n v="92.52"/>
    <n v="9"/>
    <n v="0"/>
    <n v="18.504000000000001"/>
    <n v="499.99999999999989"/>
    <n v="92.52"/>
    <n v="11.808"/>
  </r>
  <r>
    <n v="3479"/>
    <s v="CA-2016-131289"/>
    <s v="12/8/2016"/>
    <x v="16"/>
    <s v="12/14/2016"/>
    <s v="Standard Class"/>
    <s v="SP-20620"/>
    <s v="Stefania Perrino"/>
    <s v="Corporate"/>
    <s v="United States"/>
    <s v="San Francisco"/>
    <s v="California"/>
    <n v="94110"/>
    <x v="1"/>
    <s v="OFF-AR-10003056"/>
    <x v="1"/>
    <s v="Art"/>
    <s v="Newell 341"/>
    <n v="8.56"/>
    <n v="2"/>
    <n v="0"/>
    <n v="2.4824000000000002"/>
    <n v="344.82758620689651"/>
    <n v="8.56"/>
    <n v="36.4"/>
  </r>
  <r>
    <n v="3482"/>
    <s v="CA-2014-124023"/>
    <s v="4/7/2014"/>
    <x v="884"/>
    <s v="4/10/2014"/>
    <s v="First Class"/>
    <s v="PJ-19015"/>
    <s v="Pauline Johnson"/>
    <s v="Consumer"/>
    <s v="United States"/>
    <s v="Mobile"/>
    <s v="Alabama"/>
    <n v="36608"/>
    <x v="0"/>
    <s v="FUR-FU-10004415"/>
    <x v="0"/>
    <s v="Furnishings"/>
    <s v="Stacking Tray, Side-Loading, Legal, Smoke"/>
    <n v="8.9600000000000009"/>
    <n v="2"/>
    <n v="0"/>
    <n v="2.7776000000000001"/>
    <n v="322.58064516129036"/>
    <n v="8.9600000000000009"/>
    <n v="7.8"/>
  </r>
  <r>
    <n v="3483"/>
    <s v="CA-2014-124688"/>
    <s v="8/27/2014"/>
    <x v="9"/>
    <s v="8/29/2014"/>
    <s v="First Class"/>
    <s v="CC-12610"/>
    <s v="Corey Catlett"/>
    <s v="Corporate"/>
    <s v="United States"/>
    <s v="Springfield"/>
    <s v="Virginia"/>
    <n v="22153"/>
    <x v="0"/>
    <s v="TEC-PH-10000455"/>
    <x v="2"/>
    <s v="Phones"/>
    <s v="GE 30522EE2"/>
    <n v="579.95000000000005"/>
    <n v="5"/>
    <n v="0"/>
    <n v="168.18549999999999"/>
    <n v="344.82758620689663"/>
    <n v="579.95000000000005"/>
    <n v="824.97"/>
  </r>
  <r>
    <n v="3486"/>
    <s v="CA-2016-151169"/>
    <s v="10/21/2016"/>
    <x v="147"/>
    <s v="10/26/2016"/>
    <s v="Standard Class"/>
    <s v="MY-18295"/>
    <s v="Muhammed Yedwab"/>
    <s v="Corporate"/>
    <s v="United States"/>
    <s v="Newark"/>
    <s v="Delaware"/>
    <n v="19711"/>
    <x v="3"/>
    <s v="OFF-BI-10002813"/>
    <x v="1"/>
    <s v="Binders"/>
    <s v="Avery Reinforcements for Hole-Punch Pages"/>
    <n v="7.92"/>
    <n v="4"/>
    <n v="0"/>
    <n v="3.5640000000000001"/>
    <n v="222.22222222222223"/>
    <n v="7.92"/>
    <n v="12.624000000000001"/>
  </r>
  <r>
    <n v="3487"/>
    <s v="US-2016-134761"/>
    <s v="11/30/2016"/>
    <x v="885"/>
    <s v="11/30/2016"/>
    <s v="Same Day"/>
    <s v="DB-13210"/>
    <s v="Dean Braden"/>
    <s v="Consumer"/>
    <s v="United States"/>
    <s v="Hickory"/>
    <s v="North Carolina"/>
    <n v="28601"/>
    <x v="0"/>
    <s v="TEC-PH-10002890"/>
    <x v="2"/>
    <s v="Phones"/>
    <s v="AT&amp;T 17929 Lendline Telephone"/>
    <n v="36.192"/>
    <n v="1"/>
    <n v="0.2"/>
    <n v="2.7143999999999999"/>
    <n v="1333.3333333333335"/>
    <n v="28.953600000000002"/>
    <n v="5.9039999999999999"/>
  </r>
  <r>
    <n v="3488"/>
    <s v="CA-2017-120705"/>
    <s v="9/5/2017"/>
    <x v="528"/>
    <s v="9/11/2017"/>
    <s v="Standard Class"/>
    <s v="MG-17875"/>
    <s v="Michael Grace"/>
    <s v="Home Office"/>
    <s v="United States"/>
    <s v="Fort Lauderdale"/>
    <s v="Florida"/>
    <n v="33311"/>
    <x v="0"/>
    <s v="OFF-ST-10001522"/>
    <x v="1"/>
    <s v="Storage"/>
    <s v="Gould Plastics 18-Pocket Panel Bin, 34w x 5-1/4d x 20-1/2h"/>
    <n v="147.184"/>
    <n v="2"/>
    <n v="0.2"/>
    <n v="-29.436800000000002"/>
    <n v="-500"/>
    <n v="117.74720000000001"/>
    <n v="48.87"/>
  </r>
  <r>
    <n v="3489"/>
    <s v="CA-2015-157322"/>
    <s v="7/2/2015"/>
    <x v="740"/>
    <s v="7/6/2015"/>
    <s v="Standard Class"/>
    <s v="RH-19600"/>
    <s v="Rob Haberlin"/>
    <s v="Consumer"/>
    <s v="United States"/>
    <s v="Carol Stream"/>
    <s v="Illinois"/>
    <n v="60188"/>
    <x v="2"/>
    <s v="FUR-CH-10004086"/>
    <x v="0"/>
    <s v="Chairs"/>
    <s v="Hon 4070 Series Pagoda Armless Upholstered Stacking Chairs"/>
    <n v="408.42200000000003"/>
    <n v="2"/>
    <n v="0.3"/>
    <n v="-5.8346"/>
    <n v="-7000"/>
    <n v="285.8954"/>
    <n v="5.92"/>
  </r>
  <r>
    <n v="3494"/>
    <s v="CA-2017-142034"/>
    <s v="9/24/2017"/>
    <x v="241"/>
    <s v="9/28/2017"/>
    <s v="Standard Class"/>
    <s v="KB-16240"/>
    <s v="Karen Bern"/>
    <s v="Corporate"/>
    <s v="United States"/>
    <s v="Saint Cloud"/>
    <s v="Minnesota"/>
    <n v="56301"/>
    <x v="2"/>
    <s v="TEC-AC-10002305"/>
    <x v="2"/>
    <s v="Accessories"/>
    <s v="KeyTronic E03601U1 - Keyboard - Beige"/>
    <n v="72"/>
    <n v="4"/>
    <n v="0"/>
    <n v="12.96"/>
    <n v="555.55555555555554"/>
    <n v="72"/>
    <n v="1158.1199999999999"/>
  </r>
  <r>
    <n v="3497"/>
    <s v="CA-2016-107328"/>
    <s v="8/8/2016"/>
    <x v="590"/>
    <s v="8/15/2016"/>
    <s v="Standard Class"/>
    <s v="CA-12055"/>
    <s v="Cathy Armstrong"/>
    <s v="Home Office"/>
    <s v="United States"/>
    <s v="Los Angeles"/>
    <s v="California"/>
    <n v="90036"/>
    <x v="1"/>
    <s v="FUR-TA-10001932"/>
    <x v="0"/>
    <s v="Tables"/>
    <s v="Chromcraft 48&quot; x 96&quot; Racetrack Double Pedestal Table"/>
    <n v="513.024"/>
    <n v="2"/>
    <n v="0.2"/>
    <n v="12.8256"/>
    <n v="4000"/>
    <n v="410.41920000000005"/>
    <n v="44.43"/>
  </r>
  <r>
    <n v="3500"/>
    <s v="CA-2016-108616"/>
    <s v="9/29/2016"/>
    <x v="321"/>
    <s v="10/3/2016"/>
    <s v="Standard Class"/>
    <s v="JK-15730"/>
    <s v="Joe Kamberova"/>
    <s v="Consumer"/>
    <s v="United States"/>
    <s v="Mobile"/>
    <s v="Alabama"/>
    <n v="36608"/>
    <x v="0"/>
    <s v="TEC-AC-10000420"/>
    <x v="2"/>
    <s v="Accessories"/>
    <s v="Logitech G500s Laser Gaming Mouse with Adjustable Weight Tuning"/>
    <n v="209.97"/>
    <n v="3"/>
    <n v="0"/>
    <n v="71.389799999999994"/>
    <n v="294.11764705882354"/>
    <n v="209.97"/>
    <n v="13.84"/>
  </r>
  <r>
    <n v="3503"/>
    <s v="CA-2017-125115"/>
    <s v="4/10/2017"/>
    <x v="318"/>
    <s v="4/10/2017"/>
    <s v="Same Day"/>
    <s v="RD-19930"/>
    <s v="Russell D'Ascenzo"/>
    <s v="Consumer"/>
    <s v="United States"/>
    <s v="Austin"/>
    <s v="Texas"/>
    <n v="78745"/>
    <x v="2"/>
    <s v="OFF-PA-10004101"/>
    <x v="1"/>
    <s v="Paper"/>
    <s v="Xerox 1894"/>
    <n v="10.368"/>
    <n v="2"/>
    <n v="0.2"/>
    <n v="3.6288"/>
    <n v="285.71428571428572"/>
    <n v="8.2944000000000013"/>
    <n v="208.44"/>
  </r>
  <r>
    <n v="3505"/>
    <s v="CA-2016-150945"/>
    <s v="12/18/2016"/>
    <x v="122"/>
    <s v="12/20/2016"/>
    <s v="Second Class"/>
    <s v="JK-16120"/>
    <s v="Julie Kriz"/>
    <s v="Home Office"/>
    <s v="United States"/>
    <s v="New York City"/>
    <s v="New York"/>
    <n v="10009"/>
    <x v="3"/>
    <s v="OFF-ST-10003716"/>
    <x v="1"/>
    <s v="Storage"/>
    <s v="Tennsco Double-Tier Lockers"/>
    <n v="900.08"/>
    <n v="4"/>
    <n v="0"/>
    <n v="117.0104"/>
    <n v="769.23076923076928"/>
    <n v="900.08"/>
    <n v="289.24"/>
  </r>
  <r>
    <n v="3506"/>
    <s v="CA-2014-166863"/>
    <s v="6/20/2014"/>
    <x v="886"/>
    <s v="6/24/2014"/>
    <s v="Standard Class"/>
    <s v="SC-20020"/>
    <s v="Sam Craven"/>
    <s v="Consumer"/>
    <s v="United States"/>
    <s v="Plano"/>
    <s v="Texas"/>
    <n v="75023"/>
    <x v="2"/>
    <s v="TEC-PH-10000369"/>
    <x v="2"/>
    <s v="Phones"/>
    <s v="HTC One Mini"/>
    <n v="201.584"/>
    <n v="2"/>
    <n v="0.2"/>
    <n v="20.1584"/>
    <n v="1000"/>
    <n v="161.2672"/>
    <n v="205.16399999999999"/>
  </r>
  <r>
    <n v="3513"/>
    <s v="CA-2017-140326"/>
    <s v="9/4/2017"/>
    <x v="507"/>
    <s v="9/6/2017"/>
    <s v="First Class"/>
    <s v="HW-14935"/>
    <s v="Helen Wasserman"/>
    <s v="Corporate"/>
    <s v="United States"/>
    <s v="Chicago"/>
    <s v="Illinois"/>
    <n v="60653"/>
    <x v="2"/>
    <s v="FUR-BO-10000112"/>
    <x v="0"/>
    <s v="Bookcases"/>
    <s v="Bush Birmingham Collection Bookcase, Dark Cherry"/>
    <n v="825.17399999999998"/>
    <n v="9"/>
    <n v="0.3"/>
    <n v="-117.88200000000001"/>
    <n v="-699.99999999999989"/>
    <n v="577.62179999999989"/>
    <n v="12.827999999999999"/>
  </r>
  <r>
    <n v="3516"/>
    <s v="CA-2016-168536"/>
    <s v="12/20/2016"/>
    <x v="887"/>
    <s v="12/24/2016"/>
    <s v="Standard Class"/>
    <s v="SC-20800"/>
    <s v="Stuart Calhoun"/>
    <s v="Consumer"/>
    <s v="United States"/>
    <s v="Jackson"/>
    <s v="Mississippi"/>
    <n v="39212"/>
    <x v="0"/>
    <s v="TEC-AC-10002323"/>
    <x v="2"/>
    <s v="Accessories"/>
    <s v="SanDisk Ultra 32 GB MicroSDHC Class 10 Memory Card"/>
    <n v="66.3"/>
    <n v="3"/>
    <n v="0"/>
    <n v="8.6189999999999998"/>
    <n v="769.23076923076928"/>
    <n v="66.3"/>
    <n v="148.25700000000001"/>
  </r>
  <r>
    <n v="3517"/>
    <s v="US-2016-113649"/>
    <s v="8/9/2016"/>
    <x v="888"/>
    <s v="8/12/2016"/>
    <s v="First Class"/>
    <s v="HA-14920"/>
    <s v="Helen Andreada"/>
    <s v="Consumer"/>
    <s v="United States"/>
    <s v="Fayetteville"/>
    <s v="North Carolina"/>
    <n v="28314"/>
    <x v="0"/>
    <s v="OFF-PA-10000130"/>
    <x v="1"/>
    <s v="Paper"/>
    <s v="Xerox 199"/>
    <n v="30.815999999999999"/>
    <n v="9"/>
    <n v="0.2"/>
    <n v="9.6300000000000008"/>
    <n v="320"/>
    <n v="24.652799999999999"/>
    <n v="25.83"/>
  </r>
  <r>
    <n v="3520"/>
    <s v="CA-2015-124975"/>
    <s v="6/22/2015"/>
    <x v="137"/>
    <s v="6/25/2015"/>
    <s v="First Class"/>
    <s v="MG-17875"/>
    <s v="Michael Grace"/>
    <s v="Home Office"/>
    <s v="United States"/>
    <s v="Aurora"/>
    <s v="Illinois"/>
    <n v="60505"/>
    <x v="2"/>
    <s v="FUR-TA-10002645"/>
    <x v="0"/>
    <s v="Tables"/>
    <s v="Hon Rectangular Conference Tables"/>
    <n v="796.42499999999995"/>
    <n v="7"/>
    <n v="0.5"/>
    <n v="-525.64049999999997"/>
    <n v="-151.5151515151515"/>
    <n v="398.21249999999998"/>
    <n v="227.46"/>
  </r>
  <r>
    <n v="3521"/>
    <s v="CA-2015-168767"/>
    <s v="4/10/2015"/>
    <x v="889"/>
    <s v="4/15/2015"/>
    <s v="Standard Class"/>
    <s v="DM-12955"/>
    <s v="Dario Medina"/>
    <s v="Corporate"/>
    <s v="United States"/>
    <s v="Sacramento"/>
    <s v="California"/>
    <n v="95823"/>
    <x v="1"/>
    <s v="OFF-BI-10000773"/>
    <x v="1"/>
    <s v="Binders"/>
    <s v="Insertable Tab Post Binder Dividers"/>
    <n v="12.832000000000001"/>
    <n v="2"/>
    <n v="0.2"/>
    <n v="4.3308"/>
    <n v="296.2962962962963"/>
    <n v="10.265600000000001"/>
    <n v="33.9"/>
  </r>
  <r>
    <n v="3522"/>
    <s v="CA-2016-114482"/>
    <s v="11/21/2016"/>
    <x v="831"/>
    <s v="11/25/2016"/>
    <s v="Second Class"/>
    <s v="DM-13345"/>
    <s v="Denise Monton"/>
    <s v="Corporate"/>
    <s v="United States"/>
    <s v="Des Moines"/>
    <s v="Iowa"/>
    <n v="50315"/>
    <x v="2"/>
    <s v="OFF-PA-10003845"/>
    <x v="1"/>
    <s v="Paper"/>
    <s v="Xerox 1987"/>
    <n v="40.46"/>
    <n v="7"/>
    <n v="0"/>
    <n v="19.825399999999998"/>
    <n v="204.08163265306123"/>
    <n v="40.46"/>
    <n v="523.39200000000005"/>
  </r>
  <r>
    <n v="3524"/>
    <s v="CA-2016-137673"/>
    <s v="9/5/2016"/>
    <x v="64"/>
    <s v="9/10/2016"/>
    <s v="Standard Class"/>
    <s v="ML-17395"/>
    <s v="Marina Lichtenstein"/>
    <s v="Corporate"/>
    <s v="United States"/>
    <s v="San Diego"/>
    <s v="California"/>
    <n v="92105"/>
    <x v="1"/>
    <s v="TEC-AC-10002345"/>
    <x v="2"/>
    <s v="Accessories"/>
    <s v="HP Standard 104 key PS/2 Keyboard"/>
    <n v="116"/>
    <n v="8"/>
    <n v="0"/>
    <n v="29"/>
    <n v="400"/>
    <n v="116"/>
    <n v="12.96"/>
  </r>
  <r>
    <n v="3525"/>
    <s v="CA-2016-132731"/>
    <s v="11/24/2016"/>
    <x v="390"/>
    <s v="11/28/2016"/>
    <s v="Standard Class"/>
    <s v="GA-14515"/>
    <s v="George Ashbrook"/>
    <s v="Consumer"/>
    <s v="United States"/>
    <s v="Dallas"/>
    <s v="Texas"/>
    <n v="75081"/>
    <x v="2"/>
    <s v="TEC-PH-10004120"/>
    <x v="2"/>
    <s v="Phones"/>
    <s v="AT&amp;T 1080 Phone"/>
    <n v="657.55200000000002"/>
    <n v="6"/>
    <n v="0.2"/>
    <n v="49.316400000000002"/>
    <n v="1333.3333333333335"/>
    <n v="526.04160000000002"/>
    <n v="599.97"/>
  </r>
  <r>
    <n v="3526"/>
    <s v="CA-2017-148922"/>
    <s v="12/10/2017"/>
    <x v="389"/>
    <s v="12/15/2017"/>
    <s v="Second Class"/>
    <s v="SU-20665"/>
    <s v="Stephanie Ulpright"/>
    <s v="Home Office"/>
    <s v="United States"/>
    <s v="Jackson"/>
    <s v="Mississippi"/>
    <n v="39212"/>
    <x v="0"/>
    <s v="TEC-AC-10001838"/>
    <x v="2"/>
    <s v="Accessories"/>
    <s v="Razer Tiamat Over Ear 7.1 Surround Sound PC Gaming Headset"/>
    <n v="599.97"/>
    <n v="3"/>
    <n v="0"/>
    <n v="257.9871"/>
    <n v="232.55813953488374"/>
    <n v="599.97"/>
    <n v="99.591999999999999"/>
  </r>
  <r>
    <n v="3529"/>
    <s v="CA-2016-130680"/>
    <s v="6/24/2016"/>
    <x v="890"/>
    <s v="6/29/2016"/>
    <s v="Standard Class"/>
    <s v="BD-11320"/>
    <s v="Bill Donatelli"/>
    <s v="Consumer"/>
    <s v="United States"/>
    <s v="San Diego"/>
    <s v="California"/>
    <n v="92024"/>
    <x v="1"/>
    <s v="TEC-PH-10004833"/>
    <x v="2"/>
    <s v="Phones"/>
    <s v="Macally Suction Cup Mount"/>
    <n v="38.24"/>
    <n v="4"/>
    <n v="0.2"/>
    <n v="-9.56"/>
    <n v="-400"/>
    <n v="30.592000000000002"/>
    <n v="14.576000000000001"/>
  </r>
  <r>
    <n v="3530"/>
    <s v="CA-2015-141145"/>
    <s v="9/17/2015"/>
    <x v="14"/>
    <s v="9/23/2015"/>
    <s v="Standard Class"/>
    <s v="DB-13405"/>
    <s v="Denny Blanton"/>
    <s v="Consumer"/>
    <s v="United States"/>
    <s v="Orlando"/>
    <s v="Florida"/>
    <n v="32839"/>
    <x v="0"/>
    <s v="TEC-AC-10001465"/>
    <x v="2"/>
    <s v="Accessories"/>
    <s v="SanDisk Cruzer 64 GB USB Flash Drive"/>
    <n v="87.168000000000006"/>
    <n v="3"/>
    <n v="0.2"/>
    <n v="10.896000000000001"/>
    <n v="800"/>
    <n v="69.734400000000008"/>
    <n v="12.144"/>
  </r>
  <r>
    <n v="3531"/>
    <s v="US-2016-152835"/>
    <s v="5/19/2016"/>
    <x v="288"/>
    <s v="5/23/2016"/>
    <s v="Standard Class"/>
    <s v="RP-19855"/>
    <s v="Roy Phan"/>
    <s v="Corporate"/>
    <s v="United States"/>
    <s v="Lafayette"/>
    <s v="Indiana"/>
    <n v="47905"/>
    <x v="2"/>
    <s v="OFF-AR-10003056"/>
    <x v="1"/>
    <s v="Art"/>
    <s v="Newell 341"/>
    <n v="21.4"/>
    <n v="5"/>
    <n v="0"/>
    <n v="6.2060000000000004"/>
    <n v="344.82758620689651"/>
    <n v="21.4"/>
    <n v="6.2080000000000002"/>
  </r>
  <r>
    <n v="3532"/>
    <s v="CA-2016-155565"/>
    <s v="5/28/2016"/>
    <x v="316"/>
    <s v="5/28/2016"/>
    <s v="Same Day"/>
    <s v="EH-13765"/>
    <s v="Edward Hooks"/>
    <s v="Corporate"/>
    <s v="United States"/>
    <s v="New York City"/>
    <s v="New York"/>
    <n v="10035"/>
    <x v="3"/>
    <s v="OFF-SU-10001218"/>
    <x v="1"/>
    <s v="Supplies"/>
    <s v="Fiskars Softgrip Scissors"/>
    <n v="54.9"/>
    <n v="5"/>
    <n v="0"/>
    <n v="15.372"/>
    <n v="357.14285714285711"/>
    <n v="54.9"/>
    <n v="1261.33"/>
  </r>
  <r>
    <n v="3533"/>
    <s v="CA-2014-110849"/>
    <s v="4/18/2014"/>
    <x v="891"/>
    <s v="4/23/2014"/>
    <s v="Standard Class"/>
    <s v="JL-15835"/>
    <s v="John Lee"/>
    <s v="Consumer"/>
    <s v="United States"/>
    <s v="Los Angeles"/>
    <s v="California"/>
    <n v="90049"/>
    <x v="1"/>
    <s v="TEC-MA-10002859"/>
    <x v="2"/>
    <s v="Machines"/>
    <s v="Ativa MDM8000 8-Sheet Micro-Cut Shredder"/>
    <n v="287.96800000000002"/>
    <n v="4"/>
    <n v="0.2"/>
    <n v="97.1892"/>
    <n v="296.2962962962963"/>
    <n v="230.37440000000004"/>
    <n v="1.964"/>
  </r>
  <r>
    <n v="3537"/>
    <s v="CA-2016-145842"/>
    <s v="6/17/2016"/>
    <x v="26"/>
    <s v="6/20/2016"/>
    <s v="Second Class"/>
    <s v="FM-14380"/>
    <s v="Fred McMath"/>
    <s v="Consumer"/>
    <s v="United States"/>
    <s v="New York City"/>
    <s v="New York"/>
    <n v="10024"/>
    <x v="3"/>
    <s v="OFF-ST-10000419"/>
    <x v="1"/>
    <s v="Storage"/>
    <s v="Rogers Jumbo File, Granite"/>
    <n v="40.74"/>
    <n v="3"/>
    <n v="0"/>
    <n v="0.40739999999999998"/>
    <n v="10000.000000000002"/>
    <n v="40.74"/>
    <n v="9.2479999999999993"/>
  </r>
  <r>
    <n v="3538"/>
    <s v="CA-2014-158771"/>
    <s v="5/9/2014"/>
    <x v="309"/>
    <s v="5/9/2014"/>
    <s v="Same Day"/>
    <s v="SB-20290"/>
    <s v="Sean Braxton"/>
    <s v="Corporate"/>
    <s v="United States"/>
    <s v="Henderson"/>
    <s v="Kentucky"/>
    <n v="42420"/>
    <x v="0"/>
    <s v="OFF-ST-10000107"/>
    <x v="1"/>
    <s v="Storage"/>
    <s v="Fellowes Super Stor/Drawer"/>
    <n v="83.25"/>
    <n v="3"/>
    <n v="0"/>
    <n v="14.984999999999999"/>
    <n v="555.55555555555554"/>
    <n v="83.25"/>
    <n v="54.9"/>
  </r>
  <r>
    <n v="3542"/>
    <s v="CA-2016-157511"/>
    <s v="9/18/2016"/>
    <x v="31"/>
    <s v="9/20/2016"/>
    <s v="First Class"/>
    <s v="SV-20365"/>
    <s v="Seth Vernon"/>
    <s v="Consumer"/>
    <s v="United States"/>
    <s v="Columbus"/>
    <s v="Ohio"/>
    <n v="43229"/>
    <x v="3"/>
    <s v="FUR-FU-10002107"/>
    <x v="0"/>
    <s v="Furnishings"/>
    <s v="Eldon Pizzaz Desk Accessories"/>
    <n v="5.3520000000000003"/>
    <n v="3"/>
    <n v="0.2"/>
    <n v="1.6055999999999999"/>
    <n v="333.33333333333337"/>
    <n v="4.2816000000000001"/>
    <n v="3.52"/>
  </r>
  <r>
    <n v="3545"/>
    <s v="CA-2017-121216"/>
    <s v="12/23/2017"/>
    <x v="331"/>
    <s v="12/25/2017"/>
    <s v="Second Class"/>
    <s v="MM-17920"/>
    <s v="Michael Moore"/>
    <s v="Consumer"/>
    <s v="United States"/>
    <s v="College Station"/>
    <s v="Texas"/>
    <n v="77840"/>
    <x v="2"/>
    <s v="OFF-PA-10004519"/>
    <x v="1"/>
    <s v="Paper"/>
    <s v="Spiral Phone Message Books with Labels by Adams"/>
    <n v="28.672000000000001"/>
    <n v="8"/>
    <n v="0.2"/>
    <n v="10.393599999999999"/>
    <n v="275.86206896551727"/>
    <n v="22.937600000000003"/>
    <n v="99.87"/>
  </r>
  <r>
    <n v="3547"/>
    <s v="CA-2017-155292"/>
    <s v="10/30/2017"/>
    <x v="505"/>
    <s v="11/1/2017"/>
    <s v="First Class"/>
    <s v="RD-19810"/>
    <s v="Ross DeVincentis"/>
    <s v="Home Office"/>
    <s v="United States"/>
    <s v="Richmond"/>
    <s v="Kentucky"/>
    <n v="40475"/>
    <x v="0"/>
    <s v="OFF-ST-10004963"/>
    <x v="1"/>
    <s v="Storage"/>
    <s v="Eldon Gobal File Keepers"/>
    <n v="105.98"/>
    <n v="7"/>
    <n v="0"/>
    <n v="4.2392000000000003"/>
    <n v="2500"/>
    <n v="105.98"/>
    <n v="119.96"/>
  </r>
  <r>
    <n v="3551"/>
    <s v="CA-2016-152555"/>
    <s v="3/29/2016"/>
    <x v="892"/>
    <s v="4/2/2016"/>
    <s v="Second Class"/>
    <s v="ME-17320"/>
    <s v="Maria Etezadi"/>
    <s v="Home Office"/>
    <s v="United States"/>
    <s v="Chicago"/>
    <s v="Illinois"/>
    <n v="60653"/>
    <x v="2"/>
    <s v="OFF-PA-10001295"/>
    <x v="1"/>
    <s v="Paper"/>
    <s v="Computer Printout Paper with Letter-Trim Perforations"/>
    <n v="45.527999999999999"/>
    <n v="3"/>
    <n v="0.2"/>
    <n v="15.934799999999999"/>
    <n v="285.71428571428572"/>
    <n v="36.422400000000003"/>
    <n v="479.952"/>
  </r>
  <r>
    <n v="3554"/>
    <s v="CA-2017-107832"/>
    <s v="11/23/2017"/>
    <x v="51"/>
    <s v="11/26/2017"/>
    <s v="Second Class"/>
    <s v="FH-14275"/>
    <s v="Frank Hawley"/>
    <s v="Corporate"/>
    <s v="United States"/>
    <s v="Philadelphia"/>
    <s v="Pennsylvania"/>
    <n v="19120"/>
    <x v="3"/>
    <s v="OFF-BI-10001658"/>
    <x v="1"/>
    <s v="Binders"/>
    <s v="GBC Standard Therm-A-Bind Covers"/>
    <n v="7.476"/>
    <n v="1"/>
    <n v="0.7"/>
    <n v="-5.9808000000000003"/>
    <n v="-125"/>
    <n v="2.2428000000000003"/>
    <n v="318.95999999999998"/>
  </r>
  <r>
    <n v="3555"/>
    <s v="CA-2014-120838"/>
    <s v="3/23/2014"/>
    <x v="893"/>
    <s v="3/26/2014"/>
    <s v="Second Class"/>
    <s v="PO-18865"/>
    <s v="Patrick O'Donnell"/>
    <s v="Consumer"/>
    <s v="United States"/>
    <s v="Los Angeles"/>
    <s v="California"/>
    <n v="90036"/>
    <x v="1"/>
    <s v="OFF-ST-10000585"/>
    <x v="1"/>
    <s v="Storage"/>
    <s v="Economy Rollaway Files"/>
    <n v="330.4"/>
    <n v="2"/>
    <n v="0"/>
    <n v="85.903999999999996"/>
    <n v="384.61538461538464"/>
    <n v="330.4"/>
    <n v="23.472000000000001"/>
  </r>
  <r>
    <n v="3557"/>
    <s v="CA-2017-118542"/>
    <s v="12/1/2017"/>
    <x v="96"/>
    <s v="12/5/2017"/>
    <s v="Standard Class"/>
    <s v="CC-12550"/>
    <s v="Clay Cheatham"/>
    <s v="Consumer"/>
    <s v="United States"/>
    <s v="Los Angeles"/>
    <s v="California"/>
    <n v="90008"/>
    <x v="1"/>
    <s v="OFF-PA-10004735"/>
    <x v="1"/>
    <s v="Paper"/>
    <s v="Xerox 1905"/>
    <n v="45.36"/>
    <n v="7"/>
    <n v="0"/>
    <n v="21.7728"/>
    <n v="208.33333333333334"/>
    <n v="45.36"/>
    <n v="6.57"/>
  </r>
  <r>
    <n v="3559"/>
    <s v="CA-2017-152737"/>
    <s v="11/7/2017"/>
    <x v="659"/>
    <s v="11/12/2017"/>
    <s v="Standard Class"/>
    <s v="TS-21505"/>
    <s v="Tony Sayre"/>
    <s v="Consumer"/>
    <s v="United States"/>
    <s v="San Francisco"/>
    <s v="California"/>
    <n v="94122"/>
    <x v="1"/>
    <s v="OFF-BI-10002982"/>
    <x v="1"/>
    <s v="Binders"/>
    <s v="Avery Self-Adhesive Photo Pockets for Polaroid Photos"/>
    <n v="21.792000000000002"/>
    <n v="4"/>
    <n v="0.2"/>
    <n v="7.6272000000000002"/>
    <n v="285.71428571428572"/>
    <n v="17.433600000000002"/>
    <n v="760.11599999999999"/>
  </r>
  <r>
    <n v="3561"/>
    <s v="CA-2017-109757"/>
    <s v="9/4/2017"/>
    <x v="507"/>
    <s v="9/9/2017"/>
    <s v="Second Class"/>
    <s v="MD-17350"/>
    <s v="Maribeth Dona"/>
    <s v="Consumer"/>
    <s v="United States"/>
    <s v="Akron"/>
    <s v="Ohio"/>
    <n v="44312"/>
    <x v="3"/>
    <s v="OFF-AR-10002335"/>
    <x v="1"/>
    <s v="Art"/>
    <s v="DIXON Oriole Pencils"/>
    <n v="8.2560000000000002"/>
    <n v="4"/>
    <n v="0.2"/>
    <n v="0.61919999999999997"/>
    <n v="1333.3333333333335"/>
    <n v="6.6048000000000009"/>
    <n v="1685.88"/>
  </r>
  <r>
    <n v="3565"/>
    <s v="CA-2016-130029"/>
    <s v="7/3/2016"/>
    <x v="894"/>
    <s v="7/6/2016"/>
    <s v="First Class"/>
    <s v="GT-14755"/>
    <s v="Guy Thornton"/>
    <s v="Consumer"/>
    <s v="United States"/>
    <s v="Los Angeles"/>
    <s v="California"/>
    <n v="90049"/>
    <x v="1"/>
    <s v="OFF-PA-10000552"/>
    <x v="1"/>
    <s v="Paper"/>
    <s v="Xerox 200"/>
    <n v="12.96"/>
    <n v="2"/>
    <n v="0"/>
    <n v="6.2207999999999997"/>
    <n v="208.33333333333334"/>
    <n v="12.96"/>
    <n v="17.940000000000001"/>
  </r>
  <r>
    <n v="3567"/>
    <s v="CA-2017-103877"/>
    <s v="9/7/2017"/>
    <x v="210"/>
    <s v="9/14/2017"/>
    <s v="Standard Class"/>
    <s v="RD-19660"/>
    <s v="Robert Dilbeck"/>
    <s v="Home Office"/>
    <s v="United States"/>
    <s v="Independence"/>
    <s v="Missouri"/>
    <n v="64055"/>
    <x v="2"/>
    <s v="OFF-BI-10003650"/>
    <x v="1"/>
    <s v="Binders"/>
    <s v="GBC DocuBind 300 Electric Binding Machine"/>
    <n v="1577.94"/>
    <n v="3"/>
    <n v="0"/>
    <n v="757.41120000000001"/>
    <n v="208.33333333333334"/>
    <n v="1577.94"/>
    <n v="67.194000000000003"/>
  </r>
  <r>
    <n v="3568"/>
    <s v="CA-2016-137176"/>
    <s v="9/9/2016"/>
    <x v="369"/>
    <s v="9/14/2016"/>
    <s v="Second Class"/>
    <s v="DB-12910"/>
    <s v="Daniel Byrd"/>
    <s v="Home Office"/>
    <s v="United States"/>
    <s v="Dallas"/>
    <s v="Texas"/>
    <n v="75220"/>
    <x v="2"/>
    <s v="FUR-FU-10003832"/>
    <x v="0"/>
    <s v="Furnishings"/>
    <s v="Eldon Expressions Punched Metal &amp; Wood Desk Accessories, Black &amp; Cherry"/>
    <n v="15.007999999999999"/>
    <n v="4"/>
    <n v="0.6"/>
    <n v="-12.006399999999999"/>
    <n v="-125"/>
    <n v="6.0031999999999996"/>
    <n v="10.02"/>
  </r>
  <r>
    <n v="3569"/>
    <s v="CA-2017-168109"/>
    <s v="7/3/2017"/>
    <x v="445"/>
    <s v="7/3/2017"/>
    <s v="Same Day"/>
    <s v="JK-15640"/>
    <s v="Jim Kriz"/>
    <s v="Home Office"/>
    <s v="United States"/>
    <s v="Seattle"/>
    <s v="Washington"/>
    <n v="98105"/>
    <x v="1"/>
    <s v="TEC-AC-10003628"/>
    <x v="2"/>
    <s v="Accessories"/>
    <s v="Logitech 910-002974 M325 Wireless Mouse for Web Scrolling"/>
    <n v="59.98"/>
    <n v="2"/>
    <n v="0"/>
    <n v="26.391200000000001"/>
    <n v="227.27272727272725"/>
    <n v="59.98"/>
    <n v="16.45"/>
  </r>
  <r>
    <n v="3573"/>
    <s v="US-2017-126081"/>
    <s v="6/29/2017"/>
    <x v="222"/>
    <s v="7/4/2017"/>
    <s v="Standard Class"/>
    <s v="FC-14335"/>
    <s v="Fred Chung"/>
    <s v="Corporate"/>
    <s v="United States"/>
    <s v="Mesquite"/>
    <s v="Texas"/>
    <n v="75150"/>
    <x v="2"/>
    <s v="OFF-PA-10003953"/>
    <x v="1"/>
    <s v="Paper"/>
    <s v="Xerox 218"/>
    <n v="5.1840000000000002"/>
    <n v="1"/>
    <n v="0.2"/>
    <n v="1.8144"/>
    <n v="285.71428571428572"/>
    <n v="4.1472000000000007"/>
    <n v="257.94"/>
  </r>
  <r>
    <n v="3574"/>
    <s v="CA-2017-117023"/>
    <s v="8/7/2017"/>
    <x v="783"/>
    <s v="8/12/2017"/>
    <s v="Standard Class"/>
    <s v="JW-15955"/>
    <s v="Joni Wasserman"/>
    <s v="Consumer"/>
    <s v="United States"/>
    <s v="Long Beach"/>
    <s v="New York"/>
    <n v="11561"/>
    <x v="3"/>
    <s v="OFF-AR-10003602"/>
    <x v="1"/>
    <s v="Art"/>
    <s v="Quartet Omega Colored Chalk, 12/Pack"/>
    <n v="11.68"/>
    <n v="2"/>
    <n v="0"/>
    <n v="5.4896000000000003"/>
    <n v="212.7659574468085"/>
    <n v="11.68"/>
    <n v="113.52"/>
  </r>
  <r>
    <n v="3576"/>
    <s v="CA-2015-143532"/>
    <s v="3/19/2015"/>
    <x v="531"/>
    <s v="3/24/2015"/>
    <s v="Standard Class"/>
    <s v="DC-12850"/>
    <s v="Dan Campbell"/>
    <s v="Consumer"/>
    <s v="United States"/>
    <s v="North Miami"/>
    <s v="Florida"/>
    <n v="33161"/>
    <x v="0"/>
    <s v="OFF-PA-10001560"/>
    <x v="1"/>
    <s v="Paper"/>
    <s v="Adams Telephone Message Books, 5 1/4 x 11"/>
    <n v="14.496"/>
    <n v="3"/>
    <n v="0.2"/>
    <n v="4.8924000000000003"/>
    <n v="296.2962962962963"/>
    <n v="11.596800000000002"/>
    <n v="776.85"/>
  </r>
  <r>
    <n v="3577"/>
    <s v="CA-2016-103163"/>
    <s v="6/7/2016"/>
    <x v="843"/>
    <s v="6/11/2016"/>
    <s v="Standard Class"/>
    <s v="FM-14290"/>
    <s v="Frank Merwin"/>
    <s v="Home Office"/>
    <s v="United States"/>
    <s v="Bakersfield"/>
    <s v="California"/>
    <n v="93309"/>
    <x v="1"/>
    <s v="OFF-BI-10003305"/>
    <x v="1"/>
    <s v="Binders"/>
    <s v="Avery Hanging File Binders"/>
    <n v="4.7839999999999998"/>
    <n v="1"/>
    <n v="0.2"/>
    <n v="1.5548"/>
    <n v="307.69230769230774"/>
    <n v="3.8271999999999999"/>
    <n v="971.88"/>
  </r>
  <r>
    <n v="3579"/>
    <s v="CA-2016-104157"/>
    <s v="7/25/2016"/>
    <x v="197"/>
    <s v="7/29/2016"/>
    <s v="Standard Class"/>
    <s v="MT-17815"/>
    <s v="Meg Tillman"/>
    <s v="Consumer"/>
    <s v="United States"/>
    <s v="Jackson"/>
    <s v="Mississippi"/>
    <n v="39212"/>
    <x v="0"/>
    <s v="OFF-ST-10000321"/>
    <x v="1"/>
    <s v="Storage"/>
    <s v="Akro Stacking Bins"/>
    <n v="7.89"/>
    <n v="1"/>
    <n v="0"/>
    <n v="0.31559999999999999"/>
    <n v="2500"/>
    <n v="7.89"/>
    <n v="182.55"/>
  </r>
  <r>
    <n v="3582"/>
    <s v="CA-2017-117807"/>
    <s v="10/1/2017"/>
    <x v="172"/>
    <s v="10/7/2017"/>
    <s v="Standard Class"/>
    <s v="DK-13090"/>
    <s v="Dave Kipp"/>
    <s v="Consumer"/>
    <s v="United States"/>
    <s v="Fremont"/>
    <s v="Nebraska"/>
    <n v="68025"/>
    <x v="2"/>
    <s v="OFF-PA-10000994"/>
    <x v="1"/>
    <s v="Paper"/>
    <s v="Xerox 1915"/>
    <n v="104.85"/>
    <n v="1"/>
    <n v="0"/>
    <n v="50.328000000000003"/>
    <n v="208.33333333333331"/>
    <n v="104.85"/>
    <n v="53.088000000000001"/>
  </r>
  <r>
    <n v="3583"/>
    <s v="CA-2015-121650"/>
    <s v="12/10/2015"/>
    <x v="895"/>
    <s v="12/16/2015"/>
    <s v="Standard Class"/>
    <s v="KD-16495"/>
    <s v="Keith Dawkins"/>
    <s v="Corporate"/>
    <s v="United States"/>
    <s v="Jackson"/>
    <s v="Michigan"/>
    <n v="49201"/>
    <x v="2"/>
    <s v="OFF-AR-10001149"/>
    <x v="1"/>
    <s v="Art"/>
    <s v="Avery Hi-Liter Comfort Grip Fluorescent Highlighter, Yellow Ink"/>
    <n v="3.9"/>
    <n v="2"/>
    <n v="0"/>
    <n v="1.5209999999999999"/>
    <n v="256.41025641025641"/>
    <n v="3.9"/>
    <n v="4.91"/>
  </r>
  <r>
    <n v="3587"/>
    <s v="CA-2017-161823"/>
    <s v="9/3/2017"/>
    <x v="213"/>
    <s v="9/8/2017"/>
    <s v="Standard Class"/>
    <s v="AG-10300"/>
    <s v="Aleksandra Gannaway"/>
    <s v="Corporate"/>
    <s v="United States"/>
    <s v="San Francisco"/>
    <s v="California"/>
    <n v="94122"/>
    <x v="1"/>
    <s v="OFF-AR-10002053"/>
    <x v="1"/>
    <s v="Art"/>
    <s v="Premium Writing Pencils, Soft, #2 by Central Association for the Blind"/>
    <n v="5.96"/>
    <n v="2"/>
    <n v="0"/>
    <n v="1.6688000000000001"/>
    <n v="357.14285714285711"/>
    <n v="5.96"/>
    <n v="222.38399999999999"/>
  </r>
  <r>
    <n v="3588"/>
    <s v="CA-2017-121839"/>
    <s v="9/24/2017"/>
    <x v="241"/>
    <s v="9/28/2017"/>
    <s v="Standard Class"/>
    <s v="MH-18115"/>
    <s v="Mick Hernandez"/>
    <s v="Home Office"/>
    <s v="United States"/>
    <s v="Lancaster"/>
    <s v="Ohio"/>
    <n v="43130"/>
    <x v="3"/>
    <s v="TEC-PH-10002885"/>
    <x v="2"/>
    <s v="Phones"/>
    <s v="Apple iPhone 5"/>
    <n v="1169.694"/>
    <n v="3"/>
    <n v="0.4"/>
    <n v="-253.43369999999999"/>
    <n v="-461.5384615384616"/>
    <n v="701.81639999999993"/>
    <n v="247.84"/>
  </r>
  <r>
    <n v="3589"/>
    <s v="CA-2017-158729"/>
    <s v="12/19/2017"/>
    <x v="484"/>
    <s v="12/21/2017"/>
    <s v="First Class"/>
    <s v="AC-10450"/>
    <s v="Amy Cox"/>
    <s v="Consumer"/>
    <s v="United States"/>
    <s v="Lafayette"/>
    <s v="Louisiana"/>
    <n v="70506"/>
    <x v="0"/>
    <s v="OFF-SU-10002881"/>
    <x v="1"/>
    <s v="Supplies"/>
    <s v="Martin Yale Chadless Opener Electric Letter Opener"/>
    <n v="1665.62"/>
    <n v="2"/>
    <n v="0"/>
    <n v="33.312399999999997"/>
    <n v="5000"/>
    <n v="1665.62"/>
    <n v="11.52"/>
  </r>
  <r>
    <n v="3590"/>
    <s v="CA-2017-146535"/>
    <s v="11/24/2017"/>
    <x v="221"/>
    <s v="11/30/2017"/>
    <s v="Standard Class"/>
    <s v="FM-14290"/>
    <s v="Frank Merwin"/>
    <s v="Home Office"/>
    <s v="United States"/>
    <s v="Richmond"/>
    <s v="Kentucky"/>
    <n v="40475"/>
    <x v="0"/>
    <s v="OFF-BI-10000546"/>
    <x v="1"/>
    <s v="Binders"/>
    <s v="Avery Durable Binders"/>
    <n v="2.88"/>
    <n v="1"/>
    <n v="0"/>
    <n v="1.4112"/>
    <n v="204.08163265306123"/>
    <n v="2.88"/>
    <n v="107.97"/>
  </r>
  <r>
    <n v="3592"/>
    <s v="CA-2014-154186"/>
    <s v="12/13/2014"/>
    <x v="736"/>
    <s v="12/15/2014"/>
    <s v="Second Class"/>
    <s v="RA-19285"/>
    <s v="Ralph Arnett"/>
    <s v="Consumer"/>
    <s v="United States"/>
    <s v="Houston"/>
    <s v="Texas"/>
    <n v="77070"/>
    <x v="2"/>
    <s v="OFF-SU-10001574"/>
    <x v="1"/>
    <s v="Supplies"/>
    <s v="Acme Value Line Scissors"/>
    <n v="2.92"/>
    <n v="1"/>
    <n v="0.2"/>
    <n v="0.36499999999999999"/>
    <n v="800"/>
    <n v="2.3359999999999999"/>
    <n v="2.202"/>
  </r>
  <r>
    <n v="3593"/>
    <s v="CA-2016-108434"/>
    <s v="12/5/2016"/>
    <x v="5"/>
    <s v="12/7/2016"/>
    <s v="Second Class"/>
    <s v="JG-15160"/>
    <s v="James Galang"/>
    <s v="Consumer"/>
    <s v="United States"/>
    <s v="New York City"/>
    <s v="New York"/>
    <n v="10024"/>
    <x v="3"/>
    <s v="OFF-ST-10002615"/>
    <x v="1"/>
    <s v="Storage"/>
    <s v="Dual Level, Single-Width Filing Carts"/>
    <n v="465.18"/>
    <n v="3"/>
    <n v="0"/>
    <n v="120.9468"/>
    <n v="384.61538461538464"/>
    <n v="465.18"/>
    <n v="12.78"/>
  </r>
  <r>
    <n v="3594"/>
    <s v="CA-2016-164154"/>
    <s v="9/11/2016"/>
    <x v="108"/>
    <s v="9/17/2016"/>
    <s v="Standard Class"/>
    <s v="NZ-18565"/>
    <s v="Nick Zandusky"/>
    <s v="Home Office"/>
    <s v="United States"/>
    <s v="Toledo"/>
    <s v="Ohio"/>
    <n v="43615"/>
    <x v="3"/>
    <s v="OFF-BI-10001658"/>
    <x v="1"/>
    <s v="Binders"/>
    <s v="GBC Standard Therm-A-Bind Covers"/>
    <n v="22.428000000000001"/>
    <n v="3"/>
    <n v="0.7"/>
    <n v="-17.942399999999999"/>
    <n v="-125"/>
    <n v="6.7284000000000015"/>
    <n v="23.24"/>
  </r>
  <r>
    <n v="3596"/>
    <s v="CA-2017-148012"/>
    <s v="12/9/2017"/>
    <x v="34"/>
    <s v="12/15/2017"/>
    <s v="Standard Class"/>
    <s v="KM-16225"/>
    <s v="Kalyca Meade"/>
    <s v="Corporate"/>
    <s v="United States"/>
    <s v="Philadelphia"/>
    <s v="Pennsylvania"/>
    <n v="19143"/>
    <x v="3"/>
    <s v="OFF-AR-10004757"/>
    <x v="1"/>
    <s v="Art"/>
    <s v="Crayola Colored Pencils"/>
    <n v="2.6240000000000001"/>
    <n v="1"/>
    <n v="0.2"/>
    <n v="0.4264"/>
    <n v="615.38461538461547"/>
    <n v="2.0992000000000002"/>
    <n v="5.5519999999999996"/>
  </r>
  <r>
    <n v="3597"/>
    <s v="CA-2014-102869"/>
    <s v="9/9/2014"/>
    <x v="340"/>
    <s v="9/14/2014"/>
    <s v="Second Class"/>
    <s v="LC-17140"/>
    <s v="Logan Currie"/>
    <s v="Consumer"/>
    <s v="United States"/>
    <s v="Philadelphia"/>
    <s v="Pennsylvania"/>
    <n v="19140"/>
    <x v="3"/>
    <s v="OFF-PA-10000788"/>
    <x v="1"/>
    <s v="Paper"/>
    <s v="Xerox 210"/>
    <n v="15.552"/>
    <n v="3"/>
    <n v="0.2"/>
    <n v="5.4432"/>
    <n v="285.71428571428572"/>
    <n v="12.441600000000001"/>
    <n v="5.3879999999999999"/>
  </r>
  <r>
    <n v="3601"/>
    <s v="CA-2017-138310"/>
    <s v="6/26/2017"/>
    <x v="335"/>
    <s v="6/30/2017"/>
    <s v="Standard Class"/>
    <s v="NP-18700"/>
    <s v="Nora Preis"/>
    <s v="Consumer"/>
    <s v="United States"/>
    <s v="Denver"/>
    <s v="Colorado"/>
    <n v="80219"/>
    <x v="1"/>
    <s v="TEC-AC-10001990"/>
    <x v="2"/>
    <s v="Accessories"/>
    <s v="Kensington Orbit Wireless Mobile Trackball for PC and Mac"/>
    <n v="431.928"/>
    <n v="9"/>
    <n v="0.2"/>
    <n v="64.789199999999994"/>
    <n v="666.66666666666674"/>
    <n v="345.54240000000004"/>
    <n v="19.54"/>
  </r>
  <r>
    <n v="3602"/>
    <s v="CA-2014-159835"/>
    <s v="11/17/2014"/>
    <x v="664"/>
    <s v="11/24/2014"/>
    <s v="Standard Class"/>
    <s v="RB-19330"/>
    <s v="Randy Bradley"/>
    <s v="Consumer"/>
    <s v="United States"/>
    <s v="Philadelphia"/>
    <s v="Pennsylvania"/>
    <n v="19143"/>
    <x v="3"/>
    <s v="OFF-PA-10002137"/>
    <x v="1"/>
    <s v="Paper"/>
    <s v="Southworth 100% Résumé Paper, 24lb."/>
    <n v="12.448"/>
    <n v="2"/>
    <n v="0.2"/>
    <n v="3.89"/>
    <n v="320"/>
    <n v="9.958400000000001"/>
    <n v="11.96"/>
  </r>
  <r>
    <n v="3604"/>
    <s v="CA-2017-112956"/>
    <s v="8/21/2017"/>
    <x v="170"/>
    <s v="8/27/2017"/>
    <s v="Standard Class"/>
    <s v="TH-21550"/>
    <s v="Tracy Hopkins"/>
    <s v="Home Office"/>
    <s v="United States"/>
    <s v="Columbia"/>
    <s v="Maryland"/>
    <n v="21044"/>
    <x v="3"/>
    <s v="OFF-PA-10000357"/>
    <x v="1"/>
    <s v="Paper"/>
    <s v="Xerox 1888"/>
    <n v="277.39999999999998"/>
    <n v="5"/>
    <n v="0"/>
    <n v="133.15199999999999"/>
    <n v="208.33333333333334"/>
    <n v="277.39999999999998"/>
    <n v="756.8"/>
  </r>
  <r>
    <n v="3607"/>
    <s v="CA-2016-119683"/>
    <s v="3/12/2016"/>
    <x v="299"/>
    <s v="3/16/2016"/>
    <s v="Second Class"/>
    <s v="CK-12595"/>
    <s v="Clytie Kelty"/>
    <s v="Consumer"/>
    <s v="United States"/>
    <s v="New York City"/>
    <s v="New York"/>
    <n v="10024"/>
    <x v="3"/>
    <s v="OFF-EN-10001099"/>
    <x v="1"/>
    <s v="Envelopes"/>
    <s v="Staple envelope"/>
    <n v="29.34"/>
    <n v="3"/>
    <n v="0"/>
    <n v="13.4964"/>
    <n v="217.39130434782606"/>
    <n v="29.34"/>
    <n v="6.08"/>
  </r>
  <r>
    <n v="3608"/>
    <s v="CA-2014-163559"/>
    <s v="9/23/2014"/>
    <x v="865"/>
    <s v="9/28/2014"/>
    <s v="Second Class"/>
    <s v="ST-20530"/>
    <s v="Shui Tom"/>
    <s v="Consumer"/>
    <s v="United States"/>
    <s v="New York City"/>
    <s v="New York"/>
    <n v="10035"/>
    <x v="3"/>
    <s v="OFF-BI-10002026"/>
    <x v="1"/>
    <s v="Binders"/>
    <s v="Avery Arch Ring Binders"/>
    <n v="139.44"/>
    <n v="3"/>
    <n v="0.2"/>
    <n v="47.061"/>
    <n v="296.2962962962963"/>
    <n v="111.55200000000001"/>
    <n v="2.9119999999999999"/>
  </r>
  <r>
    <n v="3609"/>
    <s v="CA-2014-140228"/>
    <s v="4/28/2014"/>
    <x v="582"/>
    <s v="5/3/2014"/>
    <s v="Standard Class"/>
    <s v="GB-14530"/>
    <s v="George Bell"/>
    <s v="Corporate"/>
    <s v="United States"/>
    <s v="Newark"/>
    <s v="Ohio"/>
    <n v="43055"/>
    <x v="3"/>
    <s v="OFF-LA-10001613"/>
    <x v="1"/>
    <s v="Labels"/>
    <s v="Avery File Folder Labels"/>
    <n v="6.9119999999999999"/>
    <n v="3"/>
    <n v="0.2"/>
    <n v="2.5055999999999998"/>
    <n v="275.86206896551727"/>
    <n v="5.5296000000000003"/>
    <n v="14.73"/>
  </r>
  <r>
    <n v="3612"/>
    <s v="US-2016-131674"/>
    <s v="11/29/2016"/>
    <x v="896"/>
    <s v="12/1/2016"/>
    <s v="Second Class"/>
    <s v="NC-18535"/>
    <s v="Nick Crebassa"/>
    <s v="Corporate"/>
    <s v="United States"/>
    <s v="Dallas"/>
    <s v="Texas"/>
    <n v="75217"/>
    <x v="2"/>
    <s v="TEC-AC-10004864"/>
    <x v="2"/>
    <s v="Accessories"/>
    <s v="Memorex Micro Travel Drive 32 GB"/>
    <n v="58.415999999999997"/>
    <n v="2"/>
    <n v="0.2"/>
    <n v="16.794599999999999"/>
    <n v="347.82608695652175"/>
    <n v="46.732799999999997"/>
    <n v="8.82"/>
  </r>
  <r>
    <n v="3613"/>
    <s v="CA-2015-110093"/>
    <s v="12/3/2015"/>
    <x v="155"/>
    <s v="12/8/2015"/>
    <s v="Standard Class"/>
    <s v="AB-10255"/>
    <s v="Alejandro Ballentine"/>
    <s v="Home Office"/>
    <s v="United States"/>
    <s v="Philadelphia"/>
    <s v="Pennsylvania"/>
    <n v="19134"/>
    <x v="3"/>
    <s v="OFF-PA-10000174"/>
    <x v="1"/>
    <s v="Paper"/>
    <s v="Message Book, Wirebound, Four 5 1/2&quot; X 4&quot; Forms/Pg., 200 Dupl. Sets/Book"/>
    <n v="16.448"/>
    <n v="2"/>
    <n v="0.2"/>
    <n v="5.5511999999999997"/>
    <n v="296.2962962962963"/>
    <n v="13.1584"/>
    <n v="137.94"/>
  </r>
  <r>
    <n v="3615"/>
    <s v="CA-2017-112529"/>
    <s v="11/19/2017"/>
    <x v="123"/>
    <s v="11/21/2017"/>
    <s v="First Class"/>
    <s v="SC-20770"/>
    <s v="Stewart Carmichael"/>
    <s v="Corporate"/>
    <s v="United States"/>
    <s v="San Antonio"/>
    <s v="Texas"/>
    <n v="78207"/>
    <x v="2"/>
    <s v="FUR-TA-10002622"/>
    <x v="0"/>
    <s v="Tables"/>
    <s v="Bush Andora Conference Table, Maple/Graphite Gray Finish"/>
    <n v="718.11599999999999"/>
    <n v="6"/>
    <n v="0.3"/>
    <n v="-71.811599999999999"/>
    <n v="-1000"/>
    <n v="502.68119999999993"/>
    <n v="110.376"/>
  </r>
  <r>
    <n v="3617"/>
    <s v="CA-2016-154536"/>
    <s v="9/5/2016"/>
    <x v="64"/>
    <s v="9/9/2016"/>
    <s v="Standard Class"/>
    <s v="JC-15340"/>
    <s v="Jasper Cacioppo"/>
    <s v="Consumer"/>
    <s v="United States"/>
    <s v="Philadelphia"/>
    <s v="Pennsylvania"/>
    <n v="19120"/>
    <x v="3"/>
    <s v="OFF-BI-10004410"/>
    <x v="1"/>
    <s v="Binders"/>
    <s v="C-Line Peel &amp; Stick Add-On Filing Pockets, 8-3/4 x 5-1/8, 10/Pack"/>
    <n v="9.5549999999999997"/>
    <n v="5"/>
    <n v="0.7"/>
    <n v="-7.3254999999999999"/>
    <n v="-130.43478260869566"/>
    <n v="2.8665000000000003"/>
    <n v="89.712000000000003"/>
  </r>
  <r>
    <n v="3618"/>
    <s v="CA-2017-141929"/>
    <s v="9/4/2017"/>
    <x v="507"/>
    <s v="9/8/2017"/>
    <s v="Standard Class"/>
    <s v="RA-19285"/>
    <s v="Ralph Arnett"/>
    <s v="Consumer"/>
    <s v="United States"/>
    <s v="Los Angeles"/>
    <s v="California"/>
    <n v="90004"/>
    <x v="1"/>
    <s v="OFF-BI-10004632"/>
    <x v="1"/>
    <s v="Binders"/>
    <s v="Ibico Hi-Tech Manual Binding System"/>
    <n v="487.98399999999998"/>
    <n v="2"/>
    <n v="0.2"/>
    <n v="152.495"/>
    <n v="320"/>
    <n v="390.38720000000001"/>
    <n v="113.6"/>
  </r>
  <r>
    <n v="3621"/>
    <s v="CA-2016-109743"/>
    <s v="9/22/2016"/>
    <x v="897"/>
    <s v="9/29/2016"/>
    <s v="Standard Class"/>
    <s v="SH-19975"/>
    <s v="Sally Hughsby"/>
    <s v="Corporate"/>
    <s v="United States"/>
    <s v="Smyrna"/>
    <s v="Tennessee"/>
    <n v="37167"/>
    <x v="0"/>
    <s v="OFF-AR-10003727"/>
    <x v="1"/>
    <s v="Art"/>
    <s v="Berol Giant Pencil Sharpener"/>
    <n v="40.776000000000003"/>
    <n v="3"/>
    <n v="0.2"/>
    <n v="4.5872999999999999"/>
    <n v="888.88888888888891"/>
    <n v="32.620800000000003"/>
    <n v="341.99099999999999"/>
  </r>
  <r>
    <n v="3623"/>
    <s v="CA-2014-159184"/>
    <s v="9/14/2014"/>
    <x v="80"/>
    <s v="9/19/2014"/>
    <s v="Standard Class"/>
    <s v="JC-15775"/>
    <s v="John Castell"/>
    <s v="Consumer"/>
    <s v="United States"/>
    <s v="Macon"/>
    <s v="Georgia"/>
    <n v="31204"/>
    <x v="0"/>
    <s v="FUR-FU-10002878"/>
    <x v="0"/>
    <s v="Furnishings"/>
    <s v="Seth Thomas 14&quot; Day/Date Wall Clock"/>
    <n v="142.4"/>
    <n v="5"/>
    <n v="0"/>
    <n v="52.688000000000002"/>
    <n v="270.27027027027026"/>
    <n v="142.4"/>
    <n v="66.36"/>
  </r>
  <r>
    <n v="3625"/>
    <s v="CA-2017-113530"/>
    <s v="5/19/2017"/>
    <x v="240"/>
    <s v="5/21/2017"/>
    <s v="Second Class"/>
    <s v="BC-11125"/>
    <s v="Becky Castell"/>
    <s v="Home Office"/>
    <s v="United States"/>
    <s v="San Francisco"/>
    <s v="California"/>
    <n v="94109"/>
    <x v="1"/>
    <s v="FUR-CH-10002647"/>
    <x v="0"/>
    <s v="Chairs"/>
    <s v="Situations Contoured Folding Chairs, 4/Set"/>
    <n v="681.40800000000002"/>
    <n v="12"/>
    <n v="0.2"/>
    <n v="42.588000000000001"/>
    <n v="1600"/>
    <n v="545.12639999999999"/>
    <n v="49.56"/>
  </r>
  <r>
    <n v="3629"/>
    <s v="CA-2014-169726"/>
    <s v="8/9/2014"/>
    <x v="128"/>
    <s v="8/13/2014"/>
    <s v="Standard Class"/>
    <s v="JH-15985"/>
    <s v="Joseph Holt"/>
    <s v="Consumer"/>
    <s v="United States"/>
    <s v="Seattle"/>
    <s v="Washington"/>
    <n v="98103"/>
    <x v="1"/>
    <s v="OFF-BI-10004600"/>
    <x v="1"/>
    <s v="Binders"/>
    <s v="Ibico Ibimaster 300 Manual Binding System"/>
    <n v="2060.7440000000001"/>
    <n v="7"/>
    <n v="0.2"/>
    <n v="643.98249999999996"/>
    <n v="320.00000000000006"/>
    <n v="1648.5952000000002"/>
    <n v="15.12"/>
  </r>
  <r>
    <n v="3630"/>
    <s v="CA-2017-155957"/>
    <s v="11/26/2017"/>
    <x v="200"/>
    <s v="11/30/2017"/>
    <s v="Standard Class"/>
    <s v="CC-12610"/>
    <s v="Corey Catlett"/>
    <s v="Corporate"/>
    <s v="United States"/>
    <s v="Columbus"/>
    <s v="Ohio"/>
    <n v="43229"/>
    <x v="3"/>
    <s v="OFF-AP-10002082"/>
    <x v="1"/>
    <s v="Appliances"/>
    <s v="Holmes HEPA Air Purifier"/>
    <n v="52.271999999999998"/>
    <n v="3"/>
    <n v="0.2"/>
    <n v="9.8010000000000002"/>
    <n v="533.33333333333326"/>
    <n v="41.817599999999999"/>
    <n v="9.2159999999999993"/>
  </r>
  <r>
    <n v="3632"/>
    <s v="CA-2017-132178"/>
    <s v="5/3/2017"/>
    <x v="898"/>
    <s v="5/8/2017"/>
    <s v="Second Class"/>
    <s v="DB-12970"/>
    <s v="Darren Budd"/>
    <s v="Corporate"/>
    <s v="United States"/>
    <s v="Los Angeles"/>
    <s v="California"/>
    <n v="90004"/>
    <x v="1"/>
    <s v="OFF-ST-10000464"/>
    <x v="1"/>
    <s v="Storage"/>
    <s v="Multi-Use Personal File Cart and Caster Set, Three Stacking Bins"/>
    <n v="69.52"/>
    <n v="2"/>
    <n v="0"/>
    <n v="19.465599999999998"/>
    <n v="357.14285714285717"/>
    <n v="69.52"/>
    <n v="364.74"/>
  </r>
  <r>
    <n v="3634"/>
    <s v="CA-2016-145177"/>
    <s v="11/10/2016"/>
    <x v="338"/>
    <s v="11/14/2016"/>
    <s v="Standard Class"/>
    <s v="PP-18955"/>
    <s v="Paul Prost"/>
    <s v="Home Office"/>
    <s v="United States"/>
    <s v="Springfield"/>
    <s v="Ohio"/>
    <n v="45503"/>
    <x v="3"/>
    <s v="OFF-LA-10001613"/>
    <x v="1"/>
    <s v="Labels"/>
    <s v="Avery File Folder Labels"/>
    <n v="9.2159999999999993"/>
    <n v="4"/>
    <n v="0.2"/>
    <n v="3.3408000000000002"/>
    <n v="275.86206896551721"/>
    <n v="7.3727999999999998"/>
    <n v="32.700000000000003"/>
  </r>
  <r>
    <n v="3643"/>
    <s v="CA-2014-156594"/>
    <s v="12/20/2014"/>
    <x v="414"/>
    <s v="12/23/2014"/>
    <s v="Second Class"/>
    <s v="MC-17845"/>
    <s v="Michael Chen"/>
    <s v="Consumer"/>
    <s v="United States"/>
    <s v="Los Angeles"/>
    <s v="California"/>
    <n v="90008"/>
    <x v="1"/>
    <s v="OFF-BI-10004632"/>
    <x v="1"/>
    <s v="Binders"/>
    <s v="Ibico Hi-Tech Manual Binding System"/>
    <n v="487.98399999999998"/>
    <n v="2"/>
    <n v="0.2"/>
    <n v="152.495"/>
    <n v="320"/>
    <n v="390.38720000000001"/>
    <n v="155.37200000000001"/>
  </r>
  <r>
    <n v="3647"/>
    <s v="CA-2014-146528"/>
    <s v="7/25/2014"/>
    <x v="739"/>
    <s v="7/27/2014"/>
    <s v="Second Class"/>
    <s v="VF-21715"/>
    <s v="Vicky Freymann"/>
    <s v="Home Office"/>
    <s v="United States"/>
    <s v="Los Angeles"/>
    <s v="California"/>
    <n v="90045"/>
    <x v="1"/>
    <s v="OFF-PA-10002195"/>
    <x v="1"/>
    <s v="Paper"/>
    <s v="Xerox 1966"/>
    <n v="6.48"/>
    <n v="1"/>
    <n v="0"/>
    <n v="3.1751999999999998"/>
    <n v="204.08163265306123"/>
    <n v="6.48"/>
    <n v="89.567999999999998"/>
  </r>
  <r>
    <n v="3649"/>
    <s v="CA-2015-168459"/>
    <s v="11/22/2015"/>
    <x v="6"/>
    <s v="11/27/2015"/>
    <s v="Standard Class"/>
    <s v="MC-17275"/>
    <s v="Marc Crier"/>
    <s v="Consumer"/>
    <s v="United States"/>
    <s v="Memphis"/>
    <s v="Tennessee"/>
    <n v="38109"/>
    <x v="0"/>
    <s v="OFF-BI-10003712"/>
    <x v="1"/>
    <s v="Binders"/>
    <s v="Acco Pressboard Covers with Storage Hooks, 14 7/8&quot; x 11&quot;, Light Blue"/>
    <n v="2.9460000000000002"/>
    <n v="2"/>
    <n v="0.7"/>
    <n v="-2.0621999999999998"/>
    <n v="-142.85714285714289"/>
    <n v="0.88380000000000014"/>
    <n v="20.608000000000001"/>
  </r>
  <r>
    <n v="3651"/>
    <s v="CA-2017-109960"/>
    <s v="12/9/2017"/>
    <x v="34"/>
    <s v="12/11/2017"/>
    <s v="Second Class"/>
    <s v="DB-13210"/>
    <s v="Dean Braden"/>
    <s v="Consumer"/>
    <s v="United States"/>
    <s v="Detroit"/>
    <s v="Michigan"/>
    <n v="48234"/>
    <x v="2"/>
    <s v="TEC-AC-10004859"/>
    <x v="2"/>
    <s v="Accessories"/>
    <s v="Maxell Pro 80 Minute CD-R, 10/Pack"/>
    <n v="104.88"/>
    <n v="6"/>
    <n v="0"/>
    <n v="41.951999999999998"/>
    <n v="250"/>
    <n v="104.88"/>
    <n v="799.92"/>
  </r>
  <r>
    <n v="3655"/>
    <s v="CA-2017-133004"/>
    <s v="8/31/2017"/>
    <x v="515"/>
    <s v="9/5/2017"/>
    <s v="Standard Class"/>
    <s v="AJ-10945"/>
    <s v="Ashley Jarboe"/>
    <s v="Consumer"/>
    <s v="United States"/>
    <s v="Lawrence"/>
    <s v="Indiana"/>
    <n v="46226"/>
    <x v="2"/>
    <s v="OFF-AP-10002439"/>
    <x v="1"/>
    <s v="Appliances"/>
    <s v="Tripp Lite Isotel 8 Ultra 8 Outlet Metal Surge"/>
    <n v="638.73"/>
    <n v="9"/>
    <n v="0"/>
    <n v="166.06979999999999"/>
    <n v="384.61538461538464"/>
    <n v="638.73"/>
    <n v="185.52799999999999"/>
  </r>
  <r>
    <n v="3656"/>
    <s v="CA-2017-168102"/>
    <s v="4/24/2017"/>
    <x v="558"/>
    <s v="4/30/2017"/>
    <s v="Standard Class"/>
    <s v="CP-12340"/>
    <s v="Christine Phan"/>
    <s v="Corporate"/>
    <s v="United States"/>
    <s v="Jacksonville"/>
    <s v="Florida"/>
    <n v="32216"/>
    <x v="0"/>
    <s v="OFF-ST-10001370"/>
    <x v="1"/>
    <s v="Storage"/>
    <s v="Sensible Storage WireTech Storage Systems"/>
    <n v="113.568"/>
    <n v="2"/>
    <n v="0.2"/>
    <n v="-21.294"/>
    <n v="-533.33333333333326"/>
    <n v="90.854399999999998"/>
    <n v="599.98500000000001"/>
  </r>
  <r>
    <n v="3657"/>
    <s v="CA-2017-158036"/>
    <s v="9/8/2017"/>
    <x v="565"/>
    <s v="9/14/2017"/>
    <s v="Standard Class"/>
    <s v="DB-13555"/>
    <s v="Dorothy Badders"/>
    <s v="Corporate"/>
    <s v="United States"/>
    <s v="Dublin"/>
    <s v="Ohio"/>
    <n v="43017"/>
    <x v="3"/>
    <s v="TEC-AC-10002558"/>
    <x v="2"/>
    <s v="Accessories"/>
    <s v="Imation Swivel Flash Drive USB flash drive - 8 GB"/>
    <n v="9.0960000000000001"/>
    <n v="1"/>
    <n v="0.2"/>
    <n v="1.7055"/>
    <n v="533.33333333333326"/>
    <n v="7.2768000000000006"/>
    <n v="25.92"/>
  </r>
  <r>
    <n v="3658"/>
    <s v="CA-2015-128083"/>
    <s v="3/12/2015"/>
    <x v="899"/>
    <s v="3/17/2015"/>
    <s v="Standard Class"/>
    <s v="EB-13750"/>
    <s v="Edward Becker"/>
    <s v="Corporate"/>
    <s v="United States"/>
    <s v="Plantation"/>
    <s v="Florida"/>
    <n v="33317"/>
    <x v="0"/>
    <s v="OFF-EN-10004030"/>
    <x v="1"/>
    <s v="Envelopes"/>
    <s v="Convenience Packs of Business Envelopes"/>
    <n v="8.6880000000000006"/>
    <n v="3"/>
    <n v="0.2"/>
    <n v="2.9321999999999999"/>
    <n v="296.2962962962963"/>
    <n v="6.950400000000001"/>
    <n v="6.9"/>
  </r>
  <r>
    <n v="3661"/>
    <s v="CA-2016-161676"/>
    <s v="7/18/2016"/>
    <x v="427"/>
    <s v="7/23/2016"/>
    <s v="Standard Class"/>
    <s v="JP-15460"/>
    <s v="Jennifer Patt"/>
    <s v="Corporate"/>
    <s v="United States"/>
    <s v="Glendale"/>
    <s v="Arizona"/>
    <n v="85301"/>
    <x v="1"/>
    <s v="OFF-SU-10004782"/>
    <x v="1"/>
    <s v="Supplies"/>
    <s v="Elite 5&quot; Scissors"/>
    <n v="33.799999999999997"/>
    <n v="5"/>
    <n v="0.2"/>
    <n v="4.2249999999999996"/>
    <n v="800"/>
    <n v="27.04"/>
    <n v="305.01"/>
  </r>
  <r>
    <n v="3662"/>
    <s v="CA-2016-155005"/>
    <s v="6/13/2016"/>
    <x v="900"/>
    <s v="6/15/2016"/>
    <s v="Second Class"/>
    <s v="SC-20050"/>
    <s v="Sample Company A"/>
    <s v="Home Office"/>
    <s v="United States"/>
    <s v="Jackson"/>
    <s v="Michigan"/>
    <n v="49201"/>
    <x v="2"/>
    <s v="TEC-PH-10003484"/>
    <x v="2"/>
    <s v="Phones"/>
    <s v="Ooma Telo VoIP Home Phone System"/>
    <n v="377.97"/>
    <n v="3"/>
    <n v="0"/>
    <n v="94.492500000000007"/>
    <n v="400"/>
    <n v="377.97"/>
    <n v="59.99"/>
  </r>
  <r>
    <n v="3663"/>
    <s v="US-2017-129777"/>
    <s v="7/3/2017"/>
    <x v="445"/>
    <s v="7/9/2017"/>
    <s v="Standard Class"/>
    <s v="FM-14290"/>
    <s v="Frank Merwin"/>
    <s v="Home Office"/>
    <s v="United States"/>
    <s v="Quincy"/>
    <s v="Massachusetts"/>
    <n v="2169"/>
    <x v="3"/>
    <s v="TEC-AC-10003590"/>
    <x v="2"/>
    <s v="Accessories"/>
    <s v="TRENDnet 56K USB 2.0 Phone, Internet and Fax Modem"/>
    <n v="258.89999999999998"/>
    <n v="10"/>
    <n v="0"/>
    <n v="93.203999999999994"/>
    <n v="277.77777777777777"/>
    <n v="258.89999999999998"/>
    <n v="37.840000000000003"/>
  </r>
  <r>
    <n v="3665"/>
    <s v="CA-2014-129364"/>
    <s v="12/8/2014"/>
    <x v="589"/>
    <s v="12/13/2014"/>
    <s v="Standard Class"/>
    <s v="TB-21250"/>
    <s v="Tim Brockman"/>
    <s v="Consumer"/>
    <s v="United States"/>
    <s v="Salem"/>
    <s v="Oregon"/>
    <n v="97301"/>
    <x v="1"/>
    <s v="OFF-LA-10001569"/>
    <x v="1"/>
    <s v="Labels"/>
    <s v="Avery 499"/>
    <n v="27.888000000000002"/>
    <n v="7"/>
    <n v="0.2"/>
    <n v="9.0635999999999992"/>
    <n v="307.69230769230774"/>
    <n v="22.310400000000001"/>
    <n v="292.10000000000002"/>
  </r>
  <r>
    <n v="3673"/>
    <s v="CA-2016-104969"/>
    <s v="4/8/2016"/>
    <x v="143"/>
    <s v="4/14/2016"/>
    <s v="Standard Class"/>
    <s v="EH-14125"/>
    <s v="Eugene Hildebrand"/>
    <s v="Home Office"/>
    <s v="United States"/>
    <s v="Troy"/>
    <s v="Ohio"/>
    <n v="45373"/>
    <x v="3"/>
    <s v="OFF-EN-10002312"/>
    <x v="1"/>
    <s v="Envelopes"/>
    <s v="#10 Self-Seal White Envelopes"/>
    <n v="8.8719999999999999"/>
    <n v="1"/>
    <n v="0.2"/>
    <n v="3.2161"/>
    <n v="275.86206896551727"/>
    <n v="7.0975999999999999"/>
    <n v="890.84100000000001"/>
  </r>
  <r>
    <n v="3675"/>
    <s v="CA-2017-154109"/>
    <s v="11/6/2017"/>
    <x v="44"/>
    <s v="11/11/2017"/>
    <s v="Standard Class"/>
    <s v="ML-17410"/>
    <s v="Maris LaWare"/>
    <s v="Consumer"/>
    <s v="United States"/>
    <s v="Philadelphia"/>
    <s v="Pennsylvania"/>
    <n v="19143"/>
    <x v="3"/>
    <s v="FUR-CH-10003774"/>
    <x v="0"/>
    <s v="Chairs"/>
    <s v="Global Wood Trimmed Manager's Task Chair, Khaki"/>
    <n v="127.372"/>
    <n v="2"/>
    <n v="0.3"/>
    <n v="-30.933199999999999"/>
    <n v="-411.76470588235298"/>
    <n v="89.160399999999996"/>
    <n v="14.13"/>
  </r>
  <r>
    <n v="3677"/>
    <s v="CA-2015-156440"/>
    <s v="12/5/2015"/>
    <x v="901"/>
    <s v="12/9/2015"/>
    <s v="Standard Class"/>
    <s v="MH-17620"/>
    <s v="Matt Hagelstein"/>
    <s v="Corporate"/>
    <s v="United States"/>
    <s v="San Diego"/>
    <s v="California"/>
    <n v="92105"/>
    <x v="1"/>
    <s v="FUR-FU-10004090"/>
    <x v="0"/>
    <s v="Furnishings"/>
    <s v="Executive Impressions 14&quot; Contract Wall Clock"/>
    <n v="44.46"/>
    <n v="2"/>
    <n v="0"/>
    <n v="14.671799999999999"/>
    <n v="303.03030303030306"/>
    <n v="44.46"/>
    <n v="1.8720000000000001"/>
  </r>
  <r>
    <n v="3678"/>
    <s v="CA-2015-132626"/>
    <s v="7/9/2015"/>
    <x v="584"/>
    <s v="7/14/2015"/>
    <s v="Standard Class"/>
    <s v="BT-11680"/>
    <s v="Brian Thompson"/>
    <s v="Consumer"/>
    <s v="United States"/>
    <s v="Clinton"/>
    <s v="Maryland"/>
    <n v="20735"/>
    <x v="3"/>
    <s v="OFF-FA-10002763"/>
    <x v="1"/>
    <s v="Fasteners"/>
    <s v="Advantus Map Pennant Flags and Round Head Tacks"/>
    <n v="15.8"/>
    <n v="4"/>
    <n v="0"/>
    <n v="5.056"/>
    <n v="312.5"/>
    <n v="15.8"/>
    <n v="43.92"/>
  </r>
  <r>
    <n v="3687"/>
    <s v="CA-2016-102792"/>
    <s v="12/13/2016"/>
    <x v="180"/>
    <s v="12/19/2016"/>
    <s v="Standard Class"/>
    <s v="JC-15340"/>
    <s v="Jasper Cacioppo"/>
    <s v="Consumer"/>
    <s v="United States"/>
    <s v="Riverside"/>
    <s v="California"/>
    <n v="92503"/>
    <x v="1"/>
    <s v="OFF-AR-10004757"/>
    <x v="1"/>
    <s v="Art"/>
    <s v="Crayola Colored Pencils"/>
    <n v="9.84"/>
    <n v="3"/>
    <n v="0"/>
    <n v="3.2471999999999999"/>
    <n v="303.030303030303"/>
    <n v="9.84"/>
    <n v="19.608000000000001"/>
  </r>
  <r>
    <n v="3688"/>
    <s v="CA-2016-108567"/>
    <s v="5/20/2016"/>
    <x v="244"/>
    <s v="5/24/2016"/>
    <s v="Standard Class"/>
    <s v="DB-13210"/>
    <s v="Dean Braden"/>
    <s v="Consumer"/>
    <s v="United States"/>
    <s v="Port Saint Lucie"/>
    <s v="Florida"/>
    <n v="34952"/>
    <x v="0"/>
    <s v="OFF-BI-10004140"/>
    <x v="1"/>
    <s v="Binders"/>
    <s v="Avery Non-Stick Binders"/>
    <n v="2.694"/>
    <n v="2"/>
    <n v="0.7"/>
    <n v="-2.2450000000000001"/>
    <n v="-120"/>
    <n v="0.80820000000000014"/>
    <n v="8.9039999999999999"/>
  </r>
  <r>
    <n v="3689"/>
    <s v="CA-2017-140760"/>
    <s v="6/2/2017"/>
    <x v="455"/>
    <s v="6/5/2017"/>
    <s v="Second Class"/>
    <s v="DO-13435"/>
    <s v="Denny Ordway"/>
    <s v="Consumer"/>
    <s v="United States"/>
    <s v="Mesa"/>
    <s v="Arizona"/>
    <n v="85204"/>
    <x v="1"/>
    <s v="OFF-PA-10002479"/>
    <x v="1"/>
    <s v="Paper"/>
    <s v="Xerox 4200 Series MultiUse Premium Copy Paper (20Lb. and 84 Bright)"/>
    <n v="25.344000000000001"/>
    <n v="6"/>
    <n v="0.2"/>
    <n v="7.92"/>
    <n v="320"/>
    <n v="20.275200000000002"/>
    <n v="400.8"/>
  </r>
  <r>
    <n v="3691"/>
    <s v="US-2015-131359"/>
    <s v="10/30/2015"/>
    <x v="628"/>
    <s v="11/2/2015"/>
    <s v="Second Class"/>
    <s v="FA-14230"/>
    <s v="Frank Atkinson"/>
    <s v="Corporate"/>
    <s v="United States"/>
    <s v="Denver"/>
    <s v="Colorado"/>
    <n v="80219"/>
    <x v="1"/>
    <s v="TEC-MA-10000597"/>
    <x v="2"/>
    <s v="Machines"/>
    <s v="Lexmark S315 Color Inkjet Printer"/>
    <n v="59.994"/>
    <n v="2"/>
    <n v="0.7"/>
    <n v="-45.995399999999997"/>
    <n v="-130.43478260869566"/>
    <n v="17.998200000000004"/>
    <n v="22.751999999999999"/>
  </r>
  <r>
    <n v="3695"/>
    <s v="CA-2016-142097"/>
    <s v="10/15/2016"/>
    <x v="680"/>
    <s v="10/20/2016"/>
    <s v="Standard Class"/>
    <s v="QJ-19255"/>
    <s v="Quincy Jones"/>
    <s v="Corporate"/>
    <s v="United States"/>
    <s v="Springfield"/>
    <s v="Virginia"/>
    <n v="22153"/>
    <x v="0"/>
    <s v="OFF-BI-10002082"/>
    <x v="1"/>
    <s v="Binders"/>
    <s v="GBC Twin Loop Wire Binding Elements"/>
    <n v="232.96"/>
    <n v="7"/>
    <n v="0"/>
    <n v="116.48"/>
    <n v="200"/>
    <n v="232.96"/>
    <n v="67.36"/>
  </r>
  <r>
    <n v="3698"/>
    <s v="CA-2015-151680"/>
    <s v="11/19/2015"/>
    <x v="902"/>
    <s v="11/21/2015"/>
    <s v="Second Class"/>
    <s v="TC-21475"/>
    <s v="Tony Chapman"/>
    <s v="Home Office"/>
    <s v="United States"/>
    <s v="Seattle"/>
    <s v="Washington"/>
    <n v="98115"/>
    <x v="1"/>
    <s v="FUR-FU-10000305"/>
    <x v="0"/>
    <s v="Furnishings"/>
    <s v="Tenex V2T-RE Standard Weight Series Chair Mat, 45&quot; x 53&quot;, Lip 25&quot; x 12&quot;"/>
    <n v="141.96"/>
    <n v="2"/>
    <n v="0"/>
    <n v="22.7136"/>
    <n v="625.00000000000011"/>
    <n v="141.96"/>
    <n v="15.51"/>
  </r>
  <r>
    <n v="3699"/>
    <s v="CA-2014-140039"/>
    <s v="9/13/2014"/>
    <x v="103"/>
    <s v="9/17/2014"/>
    <s v="Standard Class"/>
    <s v="ON-18715"/>
    <s v="Odella Nelson"/>
    <s v="Corporate"/>
    <s v="United States"/>
    <s v="Tempe"/>
    <s v="Arizona"/>
    <n v="85281"/>
    <x v="1"/>
    <s v="OFF-ST-10001034"/>
    <x v="1"/>
    <s v="Storage"/>
    <s v="Eldon File Chest Portable File"/>
    <n v="79.400000000000006"/>
    <n v="5"/>
    <n v="0.2"/>
    <n v="5.9550000000000001"/>
    <n v="1333.3333333333335"/>
    <n v="63.52000000000001"/>
    <n v="5.76"/>
  </r>
  <r>
    <n v="3700"/>
    <s v="CA-2017-160416"/>
    <s v="11/13/2017"/>
    <x v="38"/>
    <s v="11/18/2017"/>
    <s v="Second Class"/>
    <s v="AD-10180"/>
    <s v="Alan Dominguez"/>
    <s v="Home Office"/>
    <s v="United States"/>
    <s v="Yonkers"/>
    <s v="New York"/>
    <n v="10701"/>
    <x v="3"/>
    <s v="TEC-AC-10004114"/>
    <x v="2"/>
    <s v="Accessories"/>
    <s v="KeyTronic 6101 Series - Keyboard - Black"/>
    <n v="163.96"/>
    <n v="4"/>
    <n v="0"/>
    <n v="70.502799999999993"/>
    <n v="232.55813953488374"/>
    <n v="163.96"/>
    <n v="191.88"/>
  </r>
  <r>
    <n v="3701"/>
    <s v="CA-2017-169411"/>
    <s v="12/24/2017"/>
    <x v="165"/>
    <s v="12/29/2017"/>
    <s v="Standard Class"/>
    <s v="AC-10615"/>
    <s v="Ann Chong"/>
    <s v="Corporate"/>
    <s v="United States"/>
    <s v="Rochester"/>
    <s v="New York"/>
    <n v="14609"/>
    <x v="3"/>
    <s v="FUR-FU-10001602"/>
    <x v="0"/>
    <s v="Furnishings"/>
    <s v="Eldon Delta Triangular Chair Mat, 52&quot; x 58&quot;, Clear"/>
    <n v="37.93"/>
    <n v="1"/>
    <n v="0"/>
    <n v="6.8273999999999999"/>
    <n v="555.55555555555554"/>
    <n v="37.93"/>
    <n v="176.77199999999999"/>
  </r>
  <r>
    <n v="3702"/>
    <s v="CA-2016-126543"/>
    <s v="1/9/2016"/>
    <x v="850"/>
    <s v="1/13/2016"/>
    <s v="Second Class"/>
    <s v="MF-17665"/>
    <s v="Maureen Fritzler"/>
    <s v="Corporate"/>
    <s v="United States"/>
    <s v="Toledo"/>
    <s v="Ohio"/>
    <n v="43615"/>
    <x v="3"/>
    <s v="FUR-FU-10002445"/>
    <x v="0"/>
    <s v="Furnishings"/>
    <s v="DAX Two-Tone Rosewood/Black Document Frame, Desktop, 5 x 7"/>
    <n v="15.167999999999999"/>
    <n v="2"/>
    <n v="0.2"/>
    <n v="3.7919999999999998"/>
    <n v="400"/>
    <n v="12.134399999999999"/>
    <n v="111.79"/>
  </r>
  <r>
    <n v="3703"/>
    <s v="CA-2015-104941"/>
    <s v="6/13/2015"/>
    <x v="385"/>
    <s v="6/19/2015"/>
    <s v="Standard Class"/>
    <s v="DH-13075"/>
    <s v="Dave Hallsten"/>
    <s v="Corporate"/>
    <s v="United States"/>
    <s v="Decatur"/>
    <s v="Alabama"/>
    <n v="35601"/>
    <x v="0"/>
    <s v="OFF-AR-10004269"/>
    <x v="1"/>
    <s v="Art"/>
    <s v="Newell 31"/>
    <n v="24.78"/>
    <n v="6"/>
    <n v="0"/>
    <n v="6.9383999999999997"/>
    <n v="357.14285714285717"/>
    <n v="24.78"/>
    <n v="16.52"/>
  </r>
  <r>
    <n v="3707"/>
    <s v="CA-2017-160087"/>
    <s v="3/18/2017"/>
    <x v="257"/>
    <s v="3/22/2017"/>
    <s v="Standard Class"/>
    <s v="EN-13780"/>
    <s v="Edward Nazzal"/>
    <s v="Consumer"/>
    <s v="United States"/>
    <s v="Dallas"/>
    <s v="Texas"/>
    <n v="75220"/>
    <x v="2"/>
    <s v="OFF-AR-10001915"/>
    <x v="1"/>
    <s v="Art"/>
    <s v="Peel-Off China Markers"/>
    <n v="23.832000000000001"/>
    <n v="3"/>
    <n v="0.2"/>
    <n v="6.5537999999999998"/>
    <n v="363.63636363636368"/>
    <n v="19.0656"/>
    <n v="116.4"/>
  </r>
  <r>
    <n v="3708"/>
    <s v="CA-2014-120544"/>
    <s v="11/23/2014"/>
    <x v="533"/>
    <s v="11/27/2014"/>
    <s v="Standard Class"/>
    <s v="SS-20140"/>
    <s v="Saphhira Shifley"/>
    <s v="Corporate"/>
    <s v="United States"/>
    <s v="Mesquite"/>
    <s v="Texas"/>
    <n v="75150"/>
    <x v="2"/>
    <s v="FUR-FU-10001940"/>
    <x v="0"/>
    <s v="Furnishings"/>
    <s v="Staple-based wall hangings"/>
    <n v="6.3680000000000003"/>
    <n v="2"/>
    <n v="0.6"/>
    <n v="-2.5472000000000001"/>
    <n v="-250"/>
    <n v="2.5472000000000001"/>
    <n v="251.964"/>
  </r>
  <r>
    <n v="3711"/>
    <s v="CA-2017-113670"/>
    <s v="10/15/2017"/>
    <x v="453"/>
    <s v="10/17/2017"/>
    <s v="First Class"/>
    <s v="RS-19765"/>
    <s v="Roland Schwarz"/>
    <s v="Corporate"/>
    <s v="United States"/>
    <s v="Los Angeles"/>
    <s v="California"/>
    <n v="90045"/>
    <x v="1"/>
    <s v="FUR-TA-10001705"/>
    <x v="0"/>
    <s v="Tables"/>
    <s v="Bush Advantage Collection Round Conference Table"/>
    <n v="510.24"/>
    <n v="3"/>
    <n v="0.2"/>
    <n v="6.3780000000000001"/>
    <n v="8000"/>
    <n v="408.19200000000001"/>
    <n v="340.18200000000002"/>
  </r>
  <r>
    <n v="3713"/>
    <s v="CA-2017-166198"/>
    <s v="4/21/2017"/>
    <x v="81"/>
    <s v="4/24/2017"/>
    <s v="First Class"/>
    <s v="JW-15955"/>
    <s v="Joni Wasserman"/>
    <s v="Consumer"/>
    <s v="United States"/>
    <s v="Seattle"/>
    <s v="Washington"/>
    <n v="98103"/>
    <x v="1"/>
    <s v="TEC-AC-10000521"/>
    <x v="2"/>
    <s v="Accessories"/>
    <s v="Verbatim Slim CD and DVD Storage Cases, 50/Pack"/>
    <n v="11.54"/>
    <n v="1"/>
    <n v="0"/>
    <n v="3.4620000000000002"/>
    <n v="333.33333333333331"/>
    <n v="11.54"/>
    <n v="4.6079999999999997"/>
  </r>
  <r>
    <n v="3715"/>
    <s v="CA-2014-135608"/>
    <s v="12/8/2014"/>
    <x v="589"/>
    <s v="12/10/2014"/>
    <s v="Second Class"/>
    <s v="JK-15625"/>
    <s v="Jim Karlsson"/>
    <s v="Consumer"/>
    <s v="United States"/>
    <s v="Olympia"/>
    <s v="Washington"/>
    <n v="98502"/>
    <x v="1"/>
    <s v="OFF-PA-10001954"/>
    <x v="1"/>
    <s v="Paper"/>
    <s v="Xerox 1964"/>
    <n v="45.68"/>
    <n v="2"/>
    <n v="0"/>
    <n v="21.012799999999999"/>
    <n v="217.39130434782612"/>
    <n v="45.68"/>
    <n v="153.78"/>
  </r>
  <r>
    <n v="3717"/>
    <s v="CA-2017-144568"/>
    <s v="5/29/2017"/>
    <x v="148"/>
    <s v="6/2/2017"/>
    <s v="Standard Class"/>
    <s v="JO-15550"/>
    <s v="Jesus Ocampo"/>
    <s v="Home Office"/>
    <s v="United States"/>
    <s v="Omaha"/>
    <s v="Nebraska"/>
    <n v="68104"/>
    <x v="2"/>
    <s v="OFF-FA-10004395"/>
    <x v="1"/>
    <s v="Fasteners"/>
    <s v="Plymouth Boxed Rubber Bands by Plymouth"/>
    <n v="23.55"/>
    <n v="5"/>
    <n v="0"/>
    <n v="1.1775"/>
    <n v="2000"/>
    <n v="23.55"/>
    <n v="54.335999999999999"/>
  </r>
  <r>
    <n v="3718"/>
    <s v="CA-2016-142370"/>
    <s v="9/19/2016"/>
    <x v="251"/>
    <s v="9/23/2016"/>
    <s v="Standard Class"/>
    <s v="TP-21130"/>
    <s v="Theone Pippenger"/>
    <s v="Consumer"/>
    <s v="United States"/>
    <s v="Columbus"/>
    <s v="Georgia"/>
    <n v="31907"/>
    <x v="0"/>
    <s v="OFF-SU-10003002"/>
    <x v="1"/>
    <s v="Supplies"/>
    <s v="Letter Slitter"/>
    <n v="5.04"/>
    <n v="2"/>
    <n v="0"/>
    <n v="0.1512"/>
    <n v="3333.3333333333335"/>
    <n v="5.04"/>
    <n v="10.272"/>
  </r>
  <r>
    <n v="3720"/>
    <s v="CA-2016-105900"/>
    <s v="9/17/2016"/>
    <x v="42"/>
    <s v="9/23/2016"/>
    <s v="Standard Class"/>
    <s v="BS-11590"/>
    <s v="Brendan Sweed"/>
    <s v="Corporate"/>
    <s v="United States"/>
    <s v="Columbus"/>
    <s v="Indiana"/>
    <n v="47201"/>
    <x v="2"/>
    <s v="OFF-AR-10002656"/>
    <x v="1"/>
    <s v="Art"/>
    <s v="Sanford Liquid Accent Highlighters"/>
    <n v="33.4"/>
    <n v="5"/>
    <n v="0"/>
    <n v="12.358000000000001"/>
    <n v="270.27027027027026"/>
    <n v="33.4"/>
    <n v="390.36799999999999"/>
  </r>
  <r>
    <n v="3721"/>
    <s v="CA-2016-151155"/>
    <s v="12/20/2016"/>
    <x v="887"/>
    <s v="12/24/2016"/>
    <s v="Standard Class"/>
    <s v="AB-10255"/>
    <s v="Alejandro Ballentine"/>
    <s v="Home Office"/>
    <s v="United States"/>
    <s v="Jackson"/>
    <s v="Mississippi"/>
    <n v="39212"/>
    <x v="0"/>
    <s v="FUR-FU-10001918"/>
    <x v="0"/>
    <s v="Furnishings"/>
    <s v="C-Line Cubicle Keepers Polyproplyene Holder With Velcro Backings"/>
    <n v="18.920000000000002"/>
    <n v="4"/>
    <n v="0"/>
    <n v="7.3788"/>
    <n v="256.41025641025641"/>
    <n v="18.920000000000002"/>
    <n v="15.7"/>
  </r>
  <r>
    <n v="3723"/>
    <s v="CA-2017-144036"/>
    <s v="11/22/2017"/>
    <x v="903"/>
    <s v="11/26/2017"/>
    <s v="Standard Class"/>
    <s v="FO-14305"/>
    <s v="Frank Olsen"/>
    <s v="Consumer"/>
    <s v="United States"/>
    <s v="Houston"/>
    <s v="Texas"/>
    <n v="77070"/>
    <x v="2"/>
    <s v="OFF-AR-10000122"/>
    <x v="1"/>
    <s v="Art"/>
    <s v="Newell 314"/>
    <n v="35.712000000000003"/>
    <n v="8"/>
    <n v="0.2"/>
    <n v="2.2320000000000002"/>
    <n v="1600"/>
    <n v="28.569600000000005"/>
    <n v="795.40800000000002"/>
  </r>
  <r>
    <n v="3724"/>
    <s v="US-2014-169789"/>
    <s v="12/30/2014"/>
    <x v="125"/>
    <s v="1/4/2015"/>
    <s v="Standard Class"/>
    <s v="MF-17665"/>
    <s v="Maureen Fritzler"/>
    <s v="Corporate"/>
    <s v="United States"/>
    <s v="Phoenix"/>
    <s v="Arizona"/>
    <n v="85023"/>
    <x v="1"/>
    <s v="OFF-BI-10004600"/>
    <x v="1"/>
    <s v="Binders"/>
    <s v="Ibico Ibimaster 300 Manual Binding System"/>
    <n v="551.98500000000001"/>
    <n v="5"/>
    <n v="0.7"/>
    <n v="-459.98750000000001"/>
    <n v="-120"/>
    <n v="165.59550000000002"/>
    <n v="43.13"/>
  </r>
  <r>
    <n v="3725"/>
    <s v="CA-2017-127264"/>
    <s v="4/3/2017"/>
    <x v="355"/>
    <s v="4/5/2017"/>
    <s v="First Class"/>
    <s v="SA-20830"/>
    <s v="Sue Ann Reed"/>
    <s v="Consumer"/>
    <s v="United States"/>
    <s v="Chicago"/>
    <s v="Illinois"/>
    <n v="60653"/>
    <x v="2"/>
    <s v="OFF-AR-10003045"/>
    <x v="1"/>
    <s v="Art"/>
    <s v="Prang Colored Pencils"/>
    <n v="7.056"/>
    <n v="3"/>
    <n v="0.2"/>
    <n v="2.2050000000000001"/>
    <n v="320"/>
    <n v="5.6448"/>
    <n v="509.95749999999998"/>
  </r>
  <r>
    <n v="3726"/>
    <s v="CA-2016-151512"/>
    <s v="12/26/2016"/>
    <x v="482"/>
    <s v="1/2/2017"/>
    <s v="Standard Class"/>
    <s v="SH-19975"/>
    <s v="Sally Hughsby"/>
    <s v="Corporate"/>
    <s v="United States"/>
    <s v="Denver"/>
    <s v="Colorado"/>
    <n v="80219"/>
    <x v="1"/>
    <s v="OFF-AP-10000252"/>
    <x v="1"/>
    <s v="Appliances"/>
    <s v="Harmony HEPA Quiet Air Purifiers"/>
    <n v="18.72"/>
    <n v="2"/>
    <n v="0.2"/>
    <n v="3.51"/>
    <n v="533.33333333333326"/>
    <n v="14.975999999999999"/>
    <n v="167.84"/>
  </r>
  <r>
    <n v="3727"/>
    <s v="CA-2016-165169"/>
    <s v="6/5/2016"/>
    <x v="410"/>
    <s v="6/11/2016"/>
    <s v="Standard Class"/>
    <s v="JL-15235"/>
    <s v="Janet Lee"/>
    <s v="Consumer"/>
    <s v="United States"/>
    <s v="Newark"/>
    <s v="Delaware"/>
    <n v="19711"/>
    <x v="3"/>
    <s v="OFF-ST-10001496"/>
    <x v="1"/>
    <s v="Storage"/>
    <s v="Standard Rollaway File with Lock"/>
    <n v="360.38"/>
    <n v="2"/>
    <n v="0"/>
    <n v="93.698800000000006"/>
    <n v="384.61538461538458"/>
    <n v="360.38"/>
    <n v="99.98"/>
  </r>
  <r>
    <n v="3730"/>
    <s v="CA-2015-109575"/>
    <s v="9/18/2015"/>
    <x v="227"/>
    <s v="9/23/2015"/>
    <s v="Standard Class"/>
    <s v="KH-16630"/>
    <s v="Ken Heidel"/>
    <s v="Corporate"/>
    <s v="United States"/>
    <s v="Clinton"/>
    <s v="Maryland"/>
    <n v="20735"/>
    <x v="3"/>
    <s v="OFF-ST-10004950"/>
    <x v="1"/>
    <s v="Storage"/>
    <s v="Acco Perma 3000 Stacking Storage Drawers"/>
    <n v="41.96"/>
    <n v="2"/>
    <n v="0"/>
    <n v="7.9724000000000004"/>
    <n v="526.31578947368416"/>
    <n v="41.96"/>
    <n v="386.68"/>
  </r>
  <r>
    <n v="3735"/>
    <s v="CA-2017-168193"/>
    <s v="3/6/2017"/>
    <x v="904"/>
    <s v="3/11/2017"/>
    <s v="Second Class"/>
    <s v="RM-19750"/>
    <s v="Roland Murray"/>
    <s v="Consumer"/>
    <s v="United States"/>
    <s v="New York City"/>
    <s v="New York"/>
    <n v="10011"/>
    <x v="3"/>
    <s v="OFF-PA-10002254"/>
    <x v="1"/>
    <s v="Paper"/>
    <s v="Xerox 1883"/>
    <n v="26.38"/>
    <n v="1"/>
    <n v="0"/>
    <n v="12.1348"/>
    <n v="217.39130434782606"/>
    <n v="26.38"/>
    <n v="85.245999999999995"/>
  </r>
  <r>
    <n v="3737"/>
    <s v="CA-2016-115476"/>
    <s v="3/17/2016"/>
    <x v="716"/>
    <s v="3/17/2016"/>
    <s v="Same Day"/>
    <s v="VM-21835"/>
    <s v="Vivian Mathis"/>
    <s v="Consumer"/>
    <s v="United States"/>
    <s v="Newark"/>
    <s v="Delaware"/>
    <n v="19711"/>
    <x v="3"/>
    <s v="TEC-PH-10000673"/>
    <x v="2"/>
    <s v="Phones"/>
    <s v="Plantronics Voyager Pro HD - Bluetooth Headset"/>
    <n v="129.97999999999999"/>
    <n v="2"/>
    <n v="0"/>
    <n v="62.3904"/>
    <n v="208.33333333333331"/>
    <n v="129.97999999999999"/>
    <n v="4.4640000000000004"/>
  </r>
  <r>
    <n v="3739"/>
    <s v="CA-2016-133340"/>
    <s v="12/9/2016"/>
    <x v="10"/>
    <s v="12/13/2016"/>
    <s v="Standard Class"/>
    <s v="LH-17155"/>
    <s v="Logan Haushalter"/>
    <s v="Consumer"/>
    <s v="United States"/>
    <s v="Jackson"/>
    <s v="Michigan"/>
    <n v="49201"/>
    <x v="2"/>
    <s v="TEC-PH-10003988"/>
    <x v="2"/>
    <s v="Phones"/>
    <s v="LF Elite 3D Dazzle Designer Hard Case Cover, Lf Stylus Pen and Wiper For Apple Iphone 5c Mini Lite"/>
    <n v="10.9"/>
    <n v="1"/>
    <n v="0"/>
    <n v="3.052"/>
    <n v="357.14285714285717"/>
    <n v="10.9"/>
    <n v="21.36"/>
  </r>
  <r>
    <n v="3742"/>
    <s v="CA-2016-137848"/>
    <s v="1/15/2016"/>
    <x v="804"/>
    <s v="1/21/2016"/>
    <s v="Standard Class"/>
    <s v="WB-21850"/>
    <s v="William Brown"/>
    <s v="Consumer"/>
    <s v="United States"/>
    <s v="New York City"/>
    <s v="New York"/>
    <n v="10011"/>
    <x v="3"/>
    <s v="OFF-EN-10001137"/>
    <x v="1"/>
    <s v="Envelopes"/>
    <s v="#10 Gummed Flap White Envelopes, 100/Box"/>
    <n v="16.52"/>
    <n v="4"/>
    <n v="0"/>
    <n v="7.5991999999999997"/>
    <n v="217.39130434782606"/>
    <n v="16.52"/>
    <n v="18.72"/>
  </r>
  <r>
    <n v="3745"/>
    <s v="CA-2014-113047"/>
    <s v="10/24/2014"/>
    <x v="745"/>
    <s v="10/24/2014"/>
    <s v="Same Day"/>
    <s v="AP-10915"/>
    <s v="Arthur Prichep"/>
    <s v="Consumer"/>
    <s v="United States"/>
    <s v="Rock Hill"/>
    <s v="South Carolina"/>
    <n v="29730"/>
    <x v="0"/>
    <s v="OFF-FA-10002763"/>
    <x v="1"/>
    <s v="Fasteners"/>
    <s v="Advantus Map Pennant Flags and Round Head Tacks"/>
    <n v="11.85"/>
    <n v="3"/>
    <n v="0"/>
    <n v="3.7919999999999998"/>
    <n v="312.5"/>
    <n v="11.85"/>
    <n v="10.688000000000001"/>
  </r>
  <r>
    <n v="3746"/>
    <s v="CA-2016-149979"/>
    <s v="9/23/2016"/>
    <x v="713"/>
    <s v="9/28/2016"/>
    <s v="Second Class"/>
    <s v="RA-19915"/>
    <s v="Russell Applegate"/>
    <s v="Consumer"/>
    <s v="United States"/>
    <s v="Columbus"/>
    <s v="Georgia"/>
    <n v="31907"/>
    <x v="0"/>
    <s v="OFF-ST-10003058"/>
    <x v="1"/>
    <s v="Storage"/>
    <s v="Eldon Mobile Mega Data Cart  Mega Stackable  Add-On Trays"/>
    <n v="118.25"/>
    <n v="5"/>
    <n v="0"/>
    <n v="34.292499999999997"/>
    <n v="344.82758620689657"/>
    <n v="118.25"/>
    <n v="88.92"/>
  </r>
  <r>
    <n v="3748"/>
    <s v="CA-2017-161956"/>
    <s v="8/27/2017"/>
    <x v="151"/>
    <s v="8/29/2017"/>
    <s v="Second Class"/>
    <s v="DR-12880"/>
    <s v="Dan Reichenbach"/>
    <s v="Corporate"/>
    <s v="United States"/>
    <s v="Inglewood"/>
    <s v="California"/>
    <n v="90301"/>
    <x v="1"/>
    <s v="FUR-FU-10002937"/>
    <x v="0"/>
    <s v="Furnishings"/>
    <s v="GE 48&quot; Fluorescent Tube, Cool White Energy Saver, 34 Watts, 30/Box"/>
    <n v="198.46"/>
    <n v="2"/>
    <n v="0"/>
    <n v="99.23"/>
    <n v="200"/>
    <n v="198.46"/>
    <n v="148.47999999999999"/>
  </r>
  <r>
    <n v="3756"/>
    <s v="CA-2016-116799"/>
    <s v="3/3/2016"/>
    <x v="840"/>
    <s v="3/6/2016"/>
    <s v="First Class"/>
    <s v="JG-15310"/>
    <s v="Jason Gross"/>
    <s v="Corporate"/>
    <s v="United States"/>
    <s v="Odessa"/>
    <s v="Texas"/>
    <n v="79762"/>
    <x v="2"/>
    <s v="OFF-PA-10001892"/>
    <x v="1"/>
    <s v="Paper"/>
    <s v="Rediform Wirebound &quot;Phone Memo&quot; Message Book, 11 x 5-3/4"/>
    <n v="42.783999999999999"/>
    <n v="7"/>
    <n v="0.2"/>
    <n v="15.5092"/>
    <n v="275.86206896551721"/>
    <n v="34.227200000000003"/>
    <n v="569.64"/>
  </r>
  <r>
    <n v="3758"/>
    <s v="CA-2016-111283"/>
    <s v="2/29/2016"/>
    <x v="905"/>
    <s v="3/4/2016"/>
    <s v="Standard Class"/>
    <s v="LC-16870"/>
    <s v="Lena Cacioppo"/>
    <s v="Consumer"/>
    <s v="United States"/>
    <s v="Newark"/>
    <s v="Ohio"/>
    <n v="43055"/>
    <x v="3"/>
    <s v="OFF-AR-10001615"/>
    <x v="1"/>
    <s v="Art"/>
    <s v="Newell 34"/>
    <n v="111.104"/>
    <n v="7"/>
    <n v="0.2"/>
    <n v="8.3328000000000007"/>
    <n v="1333.3333333333333"/>
    <n v="88.883200000000002"/>
    <n v="538.91999999999996"/>
  </r>
  <r>
    <n v="3759"/>
    <s v="CA-2015-167745"/>
    <s v="9/18/2015"/>
    <x v="227"/>
    <s v="9/23/2015"/>
    <s v="Standard Class"/>
    <s v="GB-14530"/>
    <s v="George Bell"/>
    <s v="Corporate"/>
    <s v="United States"/>
    <s v="Los Angeles"/>
    <s v="California"/>
    <n v="90049"/>
    <x v="1"/>
    <s v="OFF-AR-10003602"/>
    <x v="1"/>
    <s v="Art"/>
    <s v="Quartet Omega Colored Chalk, 12/Pack"/>
    <n v="11.68"/>
    <n v="2"/>
    <n v="0"/>
    <n v="5.4896000000000003"/>
    <n v="212.7659574468085"/>
    <n v="11.68"/>
    <n v="87.84"/>
  </r>
  <r>
    <n v="3762"/>
    <s v="CA-2017-104577"/>
    <s v="5/12/2017"/>
    <x v="605"/>
    <s v="5/17/2017"/>
    <s v="Standard Class"/>
    <s v="CK-12205"/>
    <s v="Chloris Kastensmidt"/>
    <s v="Consumer"/>
    <s v="United States"/>
    <s v="Everett"/>
    <s v="Massachusetts"/>
    <n v="2149"/>
    <x v="3"/>
    <s v="OFF-PA-10000659"/>
    <x v="1"/>
    <s v="Paper"/>
    <s v="TOPS Carbonless Receipt Book, Four 2-3/4 x 7-1/4 Money Receipts per Page"/>
    <n v="87.6"/>
    <n v="5"/>
    <n v="0"/>
    <n v="42.048000000000002"/>
    <n v="208.33333333333331"/>
    <n v="87.6"/>
    <n v="14.94"/>
  </r>
  <r>
    <n v="3763"/>
    <s v="CA-2016-156251"/>
    <s v="8/13/2016"/>
    <x v="572"/>
    <s v="8/18/2016"/>
    <s v="Second Class"/>
    <s v="TS-21160"/>
    <s v="Theresa Swint"/>
    <s v="Corporate"/>
    <s v="United States"/>
    <s v="West Allis"/>
    <s v="Wisconsin"/>
    <n v="53214"/>
    <x v="2"/>
    <s v="FUR-BO-10001337"/>
    <x v="0"/>
    <s v="Bookcases"/>
    <s v="O'Sullivan Living Dimensions 2-Shelf Bookcases"/>
    <n v="241.96"/>
    <n v="2"/>
    <n v="0"/>
    <n v="24.196000000000002"/>
    <n v="1000"/>
    <n v="241.96"/>
    <n v="1499.95"/>
  </r>
  <r>
    <n v="3765"/>
    <s v="CA-2017-125878"/>
    <s v="2/25/2017"/>
    <x v="906"/>
    <s v="3/2/2017"/>
    <s v="Standard Class"/>
    <s v="MH-18025"/>
    <s v="Michelle Huthwaite"/>
    <s v="Consumer"/>
    <s v="United States"/>
    <s v="Chicago"/>
    <s v="Illinois"/>
    <n v="60623"/>
    <x v="2"/>
    <s v="OFF-BI-10002609"/>
    <x v="1"/>
    <s v="Binders"/>
    <s v="Avery Hidden Tab Dividers for Binding Systems"/>
    <n v="1.788"/>
    <n v="3"/>
    <n v="0.8"/>
    <n v="-3.0396000000000001"/>
    <n v="-58.82352941176471"/>
    <n v="0.35759999999999992"/>
    <n v="2573.8200000000002"/>
  </r>
  <r>
    <n v="3766"/>
    <s v="CA-2016-163153"/>
    <s v="3/21/2016"/>
    <x v="844"/>
    <s v="3/25/2016"/>
    <s v="Standard Class"/>
    <s v="DM-12955"/>
    <s v="Dario Medina"/>
    <s v="Corporate"/>
    <s v="United States"/>
    <s v="Houston"/>
    <s v="Texas"/>
    <n v="77036"/>
    <x v="2"/>
    <s v="FUR-TA-10004767"/>
    <x v="0"/>
    <s v="Tables"/>
    <s v="Safco Drafting Table"/>
    <n v="99.372"/>
    <n v="2"/>
    <n v="0.3"/>
    <n v="-1.4196"/>
    <n v="-7000"/>
    <n v="69.560400000000001"/>
    <n v="18.463999999999999"/>
  </r>
  <r>
    <n v="3768"/>
    <s v="CA-2015-103205"/>
    <s v="12/8/2015"/>
    <x v="575"/>
    <s v="12/10/2015"/>
    <s v="Second Class"/>
    <s v="JJ-15760"/>
    <s v="Joel Jenkins"/>
    <s v="Home Office"/>
    <s v="United States"/>
    <s v="Houston"/>
    <s v="Texas"/>
    <n v="77036"/>
    <x v="2"/>
    <s v="TEC-PH-10004896"/>
    <x v="2"/>
    <s v="Phones"/>
    <s v="Nokia Lumia 521 (T-Mobile)"/>
    <n v="119.96"/>
    <n v="5"/>
    <n v="0.2"/>
    <n v="11.996"/>
    <n v="1000"/>
    <n v="95.968000000000004"/>
    <n v="2.48"/>
  </r>
  <r>
    <n v="3769"/>
    <s v="CA-2014-153913"/>
    <s v="12/16/2014"/>
    <x v="757"/>
    <s v="12/20/2014"/>
    <s v="Second Class"/>
    <s v="KB-16585"/>
    <s v="Ken Black"/>
    <s v="Corporate"/>
    <s v="United States"/>
    <s v="Hialeah"/>
    <s v="Florida"/>
    <n v="33012"/>
    <x v="0"/>
    <s v="FUR-CH-10000988"/>
    <x v="0"/>
    <s v="Chairs"/>
    <s v="Hon Olson Stacker Stools"/>
    <n v="1013.832"/>
    <n v="9"/>
    <n v="0.2"/>
    <n v="101.3832"/>
    <n v="1000"/>
    <n v="811.06560000000002"/>
    <n v="12.96"/>
  </r>
  <r>
    <n v="3771"/>
    <s v="CA-2016-155530"/>
    <s v="12/17/2016"/>
    <x v="907"/>
    <s v="12/21/2016"/>
    <s v="Standard Class"/>
    <s v="CM-12160"/>
    <s v="Charles McCrossin"/>
    <s v="Consumer"/>
    <s v="United States"/>
    <s v="San Francisco"/>
    <s v="California"/>
    <n v="94122"/>
    <x v="1"/>
    <s v="FUR-TA-10004256"/>
    <x v="0"/>
    <s v="Tables"/>
    <s v="Bretford Just In Time Height-Adjustable Multi-Task Work Tables"/>
    <n v="2003.52"/>
    <n v="6"/>
    <n v="0.2"/>
    <n v="-325.572"/>
    <n v="-615.38461538461536"/>
    <n v="1602.816"/>
    <n v="119.94"/>
  </r>
  <r>
    <n v="3772"/>
    <s v="US-2016-101196"/>
    <s v="5/12/2016"/>
    <x v="536"/>
    <s v="5/17/2016"/>
    <s v="Standard Class"/>
    <s v="FM-14215"/>
    <s v="Filia McAdams"/>
    <s v="Corporate"/>
    <s v="United States"/>
    <s v="Philadelphia"/>
    <s v="Pennsylvania"/>
    <n v="19140"/>
    <x v="3"/>
    <s v="OFF-ST-10004804"/>
    <x v="1"/>
    <s v="Storage"/>
    <s v="Belkin 19&quot; Vented Equipment Shelf, Black"/>
    <n v="82.367999999999995"/>
    <n v="2"/>
    <n v="0.2"/>
    <n v="-19.5624"/>
    <n v="-421.05263157894734"/>
    <n v="65.894400000000005"/>
    <n v="4.4480000000000004"/>
  </r>
  <r>
    <n v="3773"/>
    <s v="CA-2014-115357"/>
    <s v="8/6/2014"/>
    <x v="908"/>
    <s v="8/11/2014"/>
    <s v="Second Class"/>
    <s v="RF-19735"/>
    <s v="Roland Fjeld"/>
    <s v="Consumer"/>
    <s v="United States"/>
    <s v="Columbia"/>
    <s v="South Carolina"/>
    <n v="29203"/>
    <x v="0"/>
    <s v="TEC-AC-10000023"/>
    <x v="2"/>
    <s v="Accessories"/>
    <s v="Maxell 74 Minute CD-R Spindle, 50/Pack"/>
    <n v="62.91"/>
    <n v="3"/>
    <n v="0"/>
    <n v="22.647600000000001"/>
    <n v="277.77777777777777"/>
    <n v="62.91"/>
    <n v="23.36"/>
  </r>
  <r>
    <n v="3774"/>
    <s v="US-2014-102715"/>
    <s v="4/11/2014"/>
    <x v="909"/>
    <s v="4/13/2014"/>
    <s v="Second Class"/>
    <s v="JK-15370"/>
    <s v="Jay Kimmel"/>
    <s v="Consumer"/>
    <s v="United States"/>
    <s v="Miami"/>
    <s v="Florida"/>
    <n v="33180"/>
    <x v="0"/>
    <s v="OFF-FA-10001332"/>
    <x v="1"/>
    <s v="Fasteners"/>
    <s v="Acco Banker's Clasps, 5 3/4&quot;-Long"/>
    <n v="6.9119999999999999"/>
    <n v="3"/>
    <n v="0.2"/>
    <n v="2.3328000000000002"/>
    <n v="296.2962962962963"/>
    <n v="5.5296000000000003"/>
    <n v="46.384"/>
  </r>
  <r>
    <n v="3778"/>
    <s v="CA-2015-107937"/>
    <s v="5/3/2015"/>
    <x v="910"/>
    <s v="5/8/2015"/>
    <s v="Standard Class"/>
    <s v="JB-16045"/>
    <s v="Julia Barnett"/>
    <s v="Home Office"/>
    <s v="United States"/>
    <s v="Chula Vista"/>
    <s v="California"/>
    <n v="91911"/>
    <x v="1"/>
    <s v="FUR-FU-10002298"/>
    <x v="0"/>
    <s v="Furnishings"/>
    <s v="Rubbermaid ClusterMat Chairmats, Mat Size- 66&quot; x 60&quot;, Lip 20&quot; x 11&quot; -90 Degree Angle"/>
    <n v="665.88"/>
    <n v="6"/>
    <n v="0"/>
    <n v="106.5408"/>
    <n v="625"/>
    <n v="665.88"/>
    <n v="29.36"/>
  </r>
  <r>
    <n v="3779"/>
    <s v="US-2017-148768"/>
    <s v="11/30/2017"/>
    <x v="329"/>
    <s v="12/2/2017"/>
    <s v="Second Class"/>
    <s v="PN-18775"/>
    <s v="Parhena Norris"/>
    <s v="Home Office"/>
    <s v="United States"/>
    <s v="Miami"/>
    <s v="Florida"/>
    <n v="33180"/>
    <x v="0"/>
    <s v="TEC-PH-10002564"/>
    <x v="2"/>
    <s v="Phones"/>
    <s v="OtterBox Defender Series Case - Samsung Galaxy S4"/>
    <n v="71.975999999999999"/>
    <n v="3"/>
    <n v="0.2"/>
    <n v="8.9969999999999999"/>
    <n v="800"/>
    <n v="57.580800000000004"/>
    <n v="21.728000000000002"/>
  </r>
  <r>
    <n v="3780"/>
    <s v="CA-2017-118521"/>
    <s v="2/16/2017"/>
    <x v="911"/>
    <s v="2/20/2017"/>
    <s v="Standard Class"/>
    <s v="LF-17185"/>
    <s v="Luke Foster"/>
    <s v="Consumer"/>
    <s v="United States"/>
    <s v="New York City"/>
    <s v="New York"/>
    <n v="10035"/>
    <x v="3"/>
    <s v="OFF-PA-10003465"/>
    <x v="1"/>
    <s v="Paper"/>
    <s v="Xerox 1912"/>
    <n v="37.94"/>
    <n v="2"/>
    <n v="0"/>
    <n v="18.211200000000002"/>
    <n v="208.33333333333331"/>
    <n v="37.94"/>
    <n v="266.35199999999998"/>
  </r>
  <r>
    <n v="3781"/>
    <s v="CA-2014-149643"/>
    <s v="11/16/2014"/>
    <x v="912"/>
    <s v="11/20/2014"/>
    <s v="Standard Class"/>
    <s v="RH-19510"/>
    <s v="Rick Huthwaite"/>
    <s v="Home Office"/>
    <s v="United States"/>
    <s v="Manhattan"/>
    <s v="Kansas"/>
    <n v="66502"/>
    <x v="2"/>
    <s v="TEC-PH-10000038"/>
    <x v="2"/>
    <s v="Phones"/>
    <s v="Jawbone MINI JAMBOX Wireless Bluetooth Speaker"/>
    <n v="273.95999999999998"/>
    <n v="2"/>
    <n v="0"/>
    <n v="10.958399999999999"/>
    <n v="2500"/>
    <n v="273.95999999999998"/>
    <n v="29.7"/>
  </r>
  <r>
    <n v="3782"/>
    <s v="CA-2015-135314"/>
    <s v="7/9/2015"/>
    <x v="584"/>
    <s v="7/14/2015"/>
    <s v="Second Class"/>
    <s v="MC-17575"/>
    <s v="Matt Collins"/>
    <s v="Consumer"/>
    <s v="United States"/>
    <s v="Philadelphia"/>
    <s v="Pennsylvania"/>
    <n v="19120"/>
    <x v="3"/>
    <s v="TEC-PH-10003072"/>
    <x v="2"/>
    <s v="Phones"/>
    <s v="Panasonic KX-TG9541B DECT 6.0 Digital 2-Line Expandable Cordless Phone With Digital Answering System"/>
    <n v="269.98200000000003"/>
    <n v="3"/>
    <n v="0.4"/>
    <n v="40.497300000000003"/>
    <n v="666.66666666666674"/>
    <n v="161.98920000000001"/>
    <n v="70.88"/>
  </r>
  <r>
    <n v="3783"/>
    <s v="CA-2017-165204"/>
    <s v="11/13/2017"/>
    <x v="38"/>
    <s v="11/16/2017"/>
    <s v="Second Class"/>
    <s v="MN-17935"/>
    <s v="Michael Nguyen"/>
    <s v="Consumer"/>
    <s v="United States"/>
    <s v="Memphis"/>
    <s v="Tennessee"/>
    <n v="38109"/>
    <x v="0"/>
    <s v="OFF-PA-10003424"/>
    <x v="1"/>
    <s v="Paper"/>
    <s v="&quot;While you Were Out&quot; Message Book, One Form per Page"/>
    <n v="8.9039999999999999"/>
    <n v="3"/>
    <n v="0.2"/>
    <n v="3.339"/>
    <n v="266.66666666666663"/>
    <n v="7.1232000000000006"/>
    <n v="719.952"/>
  </r>
  <r>
    <n v="3785"/>
    <s v="CA-2017-125752"/>
    <s v="7/31/2017"/>
    <x v="689"/>
    <s v="8/4/2017"/>
    <s v="Standard Class"/>
    <s v="EH-14125"/>
    <s v="Eugene Hildebrand"/>
    <s v="Home Office"/>
    <s v="United States"/>
    <s v="Fort Lauderdale"/>
    <s v="Florida"/>
    <n v="33311"/>
    <x v="0"/>
    <s v="TEC-AC-10003590"/>
    <x v="2"/>
    <s v="Accessories"/>
    <s v="TRENDnet 56K USB 2.0 Phone, Internet and Fax Modem"/>
    <n v="41.423999999999999"/>
    <n v="2"/>
    <n v="0.2"/>
    <n v="8.2848000000000006"/>
    <n v="500"/>
    <n v="33.139200000000002"/>
    <n v="34.74"/>
  </r>
  <r>
    <n v="3786"/>
    <s v="CA-2017-112487"/>
    <s v="12/26/2017"/>
    <x v="377"/>
    <s v="12/30/2017"/>
    <s v="Standard Class"/>
    <s v="TC-21535"/>
    <s v="Tracy Collins"/>
    <s v="Home Office"/>
    <s v="United States"/>
    <s v="Columbus"/>
    <s v="Ohio"/>
    <n v="43229"/>
    <x v="3"/>
    <s v="OFF-BI-10000494"/>
    <x v="1"/>
    <s v="Binders"/>
    <s v="Acco Economy Flexible Poly Round Ring Binder"/>
    <n v="3.1320000000000001"/>
    <n v="2"/>
    <n v="0.7"/>
    <n v="-2.61"/>
    <n v="-120.00000000000001"/>
    <n v="0.93960000000000021"/>
    <n v="158.28"/>
  </r>
  <r>
    <n v="3787"/>
    <s v="CA-2016-144218"/>
    <s v="10/31/2016"/>
    <x v="731"/>
    <s v="11/4/2016"/>
    <s v="Standard Class"/>
    <s v="JD-15895"/>
    <s v="Jonathan Doherty"/>
    <s v="Corporate"/>
    <s v="United States"/>
    <s v="Los Angeles"/>
    <s v="California"/>
    <n v="90045"/>
    <x v="1"/>
    <s v="OFF-ST-10002615"/>
    <x v="1"/>
    <s v="Storage"/>
    <s v="Dual Level, Single-Width Filing Carts"/>
    <n v="1085.42"/>
    <n v="7"/>
    <n v="0"/>
    <n v="282.20920000000001"/>
    <n v="384.61538461538464"/>
    <n v="1085.42"/>
    <n v="170.786"/>
  </r>
  <r>
    <n v="3788"/>
    <s v="CA-2016-169971"/>
    <s v="9/4/2016"/>
    <x v="913"/>
    <s v="9/9/2016"/>
    <s v="Standard Class"/>
    <s v="IL-15100"/>
    <s v="Ivan Liston"/>
    <s v="Consumer"/>
    <s v="United States"/>
    <s v="Houston"/>
    <s v="Texas"/>
    <n v="77041"/>
    <x v="2"/>
    <s v="OFF-AR-10002804"/>
    <x v="1"/>
    <s v="Art"/>
    <s v="Faber Castell Col-Erase Pencils"/>
    <n v="3.9119999999999999"/>
    <n v="1"/>
    <n v="0.2"/>
    <n v="1.0268999999999999"/>
    <n v="380.95238095238096"/>
    <n v="3.1295999999999999"/>
    <n v="63.823999999999998"/>
  </r>
  <r>
    <n v="3790"/>
    <s v="US-2016-133508"/>
    <s v="4/17/2016"/>
    <x v="764"/>
    <s v="4/21/2016"/>
    <s v="Standard Class"/>
    <s v="SW-20350"/>
    <s v="Sean Wendt"/>
    <s v="Home Office"/>
    <s v="United States"/>
    <s v="Omaha"/>
    <s v="Nebraska"/>
    <n v="68104"/>
    <x v="2"/>
    <s v="OFF-FA-10000134"/>
    <x v="1"/>
    <s v="Fasteners"/>
    <s v="Advantus Push Pins, Aluminum Head"/>
    <n v="29.05"/>
    <n v="5"/>
    <n v="0"/>
    <n v="9.0054999999999996"/>
    <n v="322.58064516129036"/>
    <n v="29.05"/>
    <n v="47.975999999999999"/>
  </r>
  <r>
    <n v="3791"/>
    <s v="CA-2014-107139"/>
    <s v="7/5/2014"/>
    <x v="260"/>
    <s v="7/11/2014"/>
    <s v="Standard Class"/>
    <s v="DP-13390"/>
    <s v="Dennis Pardue"/>
    <s v="Home Office"/>
    <s v="United States"/>
    <s v="Los Angeles"/>
    <s v="California"/>
    <n v="90004"/>
    <x v="1"/>
    <s v="OFF-BI-10001670"/>
    <x v="1"/>
    <s v="Binders"/>
    <s v="Vinyl Sectional Post Binders"/>
    <n v="180.96"/>
    <n v="6"/>
    <n v="0.2"/>
    <n v="67.86"/>
    <n v="266.66666666666669"/>
    <n v="144.768"/>
    <n v="194.7"/>
  </r>
  <r>
    <n v="3792"/>
    <s v="CA-2015-111325"/>
    <s v="2/27/2015"/>
    <x v="914"/>
    <s v="2/28/2015"/>
    <s v="First Class"/>
    <s v="BT-11395"/>
    <s v="Bill Tyler"/>
    <s v="Corporate"/>
    <s v="United States"/>
    <s v="Altoona"/>
    <s v="Pennsylvania"/>
    <n v="16602"/>
    <x v="3"/>
    <s v="OFF-BI-10000343"/>
    <x v="1"/>
    <s v="Binders"/>
    <s v="Pressboard Covers with Storage Hooks, 9 1/2&quot; x 11&quot;, Light Blue"/>
    <n v="4.4189999999999996"/>
    <n v="3"/>
    <n v="0.7"/>
    <n v="-3.3879000000000001"/>
    <n v="-130.43478260869563"/>
    <n v="1.3257000000000001"/>
    <n v="41.94"/>
  </r>
  <r>
    <n v="3794"/>
    <s v="CA-2015-163762"/>
    <s v="11/27/2015"/>
    <x v="154"/>
    <s v="12/1/2015"/>
    <s v="Standard Class"/>
    <s v="JE-15475"/>
    <s v="Jeremy Ellison"/>
    <s v="Consumer"/>
    <s v="United States"/>
    <s v="New York City"/>
    <s v="New York"/>
    <n v="10024"/>
    <x v="3"/>
    <s v="OFF-AR-10001915"/>
    <x v="1"/>
    <s v="Art"/>
    <s v="Peel-Off China Markers"/>
    <n v="29.79"/>
    <n v="3"/>
    <n v="0"/>
    <n v="12.511799999999999"/>
    <n v="238.0952380952381"/>
    <n v="29.79"/>
    <n v="2625.12"/>
  </r>
  <r>
    <n v="3795"/>
    <s v="US-2014-117163"/>
    <s v="1/27/2014"/>
    <x v="915"/>
    <s v="2/2/2014"/>
    <s v="Standard Class"/>
    <s v="EJ-13720"/>
    <s v="Ed Jacobs"/>
    <s v="Consumer"/>
    <s v="United States"/>
    <s v="San Diego"/>
    <s v="California"/>
    <n v="92037"/>
    <x v="1"/>
    <s v="OFF-ST-10003692"/>
    <x v="1"/>
    <s v="Storage"/>
    <s v="Recycled Steel Personal File for Hanging File Folders"/>
    <n v="57.23"/>
    <n v="1"/>
    <n v="0"/>
    <n v="14.307499999999999"/>
    <n v="400"/>
    <n v="57.23"/>
    <n v="127.764"/>
  </r>
  <r>
    <n v="3798"/>
    <s v="CA-2017-121314"/>
    <s v="9/23/2017"/>
    <x v="397"/>
    <s v="9/26/2017"/>
    <s v="First Class"/>
    <s v="BE-11410"/>
    <s v="Bobby Elias"/>
    <s v="Consumer"/>
    <s v="United States"/>
    <s v="Miami"/>
    <s v="Florida"/>
    <n v="33178"/>
    <x v="0"/>
    <s v="OFF-PA-10003395"/>
    <x v="1"/>
    <s v="Paper"/>
    <s v="Xerox 1941"/>
    <n v="251.64"/>
    <n v="3"/>
    <n v="0.2"/>
    <n v="88.073999999999998"/>
    <n v="285.71428571428572"/>
    <n v="201.31200000000001"/>
    <n v="17.309999999999999"/>
  </r>
  <r>
    <n v="3799"/>
    <s v="CA-2017-147760"/>
    <s v="11/4/2017"/>
    <x v="259"/>
    <s v="11/5/2017"/>
    <s v="First Class"/>
    <s v="KL-16555"/>
    <s v="Kelly Lampkin"/>
    <s v="Corporate"/>
    <s v="United States"/>
    <s v="Greensboro"/>
    <s v="North Carolina"/>
    <n v="27405"/>
    <x v="0"/>
    <s v="FUR-TA-10004575"/>
    <x v="0"/>
    <s v="Tables"/>
    <s v="Hon 5100 Series Wood Tables"/>
    <n v="523.76400000000001"/>
    <n v="3"/>
    <n v="0.4"/>
    <n v="-192.04679999999999"/>
    <n v="-272.72727272727275"/>
    <n v="314.25839999999999"/>
    <n v="58.247999999999998"/>
  </r>
  <r>
    <n v="3801"/>
    <s v="CA-2016-156503"/>
    <s v="10/14/2016"/>
    <x v="500"/>
    <s v="10/20/2016"/>
    <s v="Standard Class"/>
    <s v="NC-18415"/>
    <s v="Nathan Cano"/>
    <s v="Consumer"/>
    <s v="United States"/>
    <s v="Jacksonville"/>
    <s v="North Carolina"/>
    <n v="28540"/>
    <x v="0"/>
    <s v="FUR-CH-10003606"/>
    <x v="0"/>
    <s v="Chairs"/>
    <s v="SAFCO Folding Chair Trolley"/>
    <n v="102.592"/>
    <n v="1"/>
    <n v="0.2"/>
    <n v="10.2592"/>
    <n v="1000"/>
    <n v="82.073599999999999"/>
    <n v="225.57599999999999"/>
  </r>
  <r>
    <n v="3807"/>
    <s v="CA-2015-113628"/>
    <s v="11/12/2015"/>
    <x v="768"/>
    <s v="11/19/2015"/>
    <s v="Standard Class"/>
    <s v="AH-10690"/>
    <s v="Anna Häberlin"/>
    <s v="Corporate"/>
    <s v="United States"/>
    <s v="Plantation"/>
    <s v="Florida"/>
    <n v="33317"/>
    <x v="0"/>
    <s v="OFF-AR-10001246"/>
    <x v="1"/>
    <s v="Art"/>
    <s v="Newell 317"/>
    <n v="11.76"/>
    <n v="5"/>
    <n v="0.2"/>
    <n v="1.323"/>
    <n v="888.88888888888891"/>
    <n v="9.4079999999999995"/>
    <n v="12.96"/>
  </r>
  <r>
    <n v="3813"/>
    <s v="CA-2017-147753"/>
    <s v="3/5/2017"/>
    <x v="916"/>
    <s v="3/5/2017"/>
    <s v="Same Day"/>
    <s v="PK-19075"/>
    <s v="Pete Kriz"/>
    <s v="Consumer"/>
    <s v="United States"/>
    <s v="Milwaukee"/>
    <s v="Wisconsin"/>
    <n v="53209"/>
    <x v="2"/>
    <s v="OFF-LA-10003537"/>
    <x v="1"/>
    <s v="Labels"/>
    <s v="Avery 515"/>
    <n v="25.06"/>
    <n v="2"/>
    <n v="0"/>
    <n v="11.7782"/>
    <n v="212.7659574468085"/>
    <n v="25.06"/>
    <n v="264.32"/>
  </r>
  <r>
    <n v="3814"/>
    <s v="CA-2015-103961"/>
    <s v="11/5/2015"/>
    <x v="599"/>
    <s v="11/9/2015"/>
    <s v="Standard Class"/>
    <s v="NG-18430"/>
    <s v="Nathan Gelder"/>
    <s v="Consumer"/>
    <s v="United States"/>
    <s v="Quincy"/>
    <s v="Illinois"/>
    <n v="62301"/>
    <x v="2"/>
    <s v="OFF-LA-10004484"/>
    <x v="1"/>
    <s v="Labels"/>
    <s v="Avery 476"/>
    <n v="19.824000000000002"/>
    <n v="6"/>
    <n v="0.2"/>
    <n v="6.4428000000000001"/>
    <n v="307.69230769230774"/>
    <n v="15.859200000000001"/>
    <n v="19.440000000000001"/>
  </r>
  <r>
    <n v="3815"/>
    <s v="CA-2016-152471"/>
    <s v="7/8/2016"/>
    <x v="630"/>
    <s v="7/8/2016"/>
    <s v="Same Day"/>
    <s v="ZD-21925"/>
    <s v="Zuschuss Donatelli"/>
    <s v="Consumer"/>
    <s v="United States"/>
    <s v="Jacksonville"/>
    <s v="Florida"/>
    <n v="32216"/>
    <x v="0"/>
    <s v="TEC-PH-10002824"/>
    <x v="2"/>
    <s v="Phones"/>
    <s v="Jabra SPEAK 410 Multidevice Speakerphone"/>
    <n v="823.96"/>
    <n v="5"/>
    <n v="0.2"/>
    <n v="51.497500000000002"/>
    <n v="1600"/>
    <n v="659.16800000000012"/>
    <n v="14.91"/>
  </r>
  <r>
    <n v="3817"/>
    <s v="CA-2015-102582"/>
    <s v="9/15/2015"/>
    <x v="426"/>
    <s v="9/19/2015"/>
    <s v="Standard Class"/>
    <s v="NW-18400"/>
    <s v="Natalie Webber"/>
    <s v="Consumer"/>
    <s v="United States"/>
    <s v="Mobile"/>
    <s v="Alabama"/>
    <n v="36608"/>
    <x v="0"/>
    <s v="FUR-TA-10003569"/>
    <x v="0"/>
    <s v="Tables"/>
    <s v="Bretford CR8500 Series Meeting Room Furniture"/>
    <n v="801.96"/>
    <n v="2"/>
    <n v="0"/>
    <n v="200.49"/>
    <n v="400"/>
    <n v="801.96"/>
    <n v="18.54"/>
  </r>
  <r>
    <n v="3820"/>
    <s v="CA-2017-141873"/>
    <s v="10/9/2017"/>
    <x v="449"/>
    <s v="10/14/2017"/>
    <s v="Standard Class"/>
    <s v="HG-14845"/>
    <s v="Harry Greene"/>
    <s v="Consumer"/>
    <s v="United States"/>
    <s v="New York City"/>
    <s v="New York"/>
    <n v="10024"/>
    <x v="3"/>
    <s v="OFF-BI-10001031"/>
    <x v="1"/>
    <s v="Binders"/>
    <s v="Pressboard Data Binders by Wilson Jones"/>
    <n v="12.816000000000001"/>
    <n v="3"/>
    <n v="0.2"/>
    <n v="4.3254000000000001"/>
    <n v="296.2962962962963"/>
    <n v="10.252800000000001"/>
    <n v="539.91999999999996"/>
  </r>
  <r>
    <n v="3824"/>
    <s v="CA-2015-140984"/>
    <s v="9/14/2015"/>
    <x v="471"/>
    <s v="9/18/2015"/>
    <s v="Standard Class"/>
    <s v="CC-12685"/>
    <s v="Craig Carroll"/>
    <s v="Consumer"/>
    <s v="United States"/>
    <s v="New York City"/>
    <s v="New York"/>
    <n v="10011"/>
    <x v="3"/>
    <s v="OFF-ST-10000585"/>
    <x v="1"/>
    <s v="Storage"/>
    <s v="Economy Rollaway Files"/>
    <n v="991.2"/>
    <n v="6"/>
    <n v="0"/>
    <n v="257.71199999999999"/>
    <n v="384.61538461538464"/>
    <n v="991.2"/>
    <n v="850.5"/>
  </r>
  <r>
    <n v="3827"/>
    <s v="CA-2014-132801"/>
    <s v="10/7/2014"/>
    <x v="273"/>
    <s v="10/12/2014"/>
    <s v="Standard Class"/>
    <s v="JG-15805"/>
    <s v="John Grady"/>
    <s v="Corporate"/>
    <s v="United States"/>
    <s v="Dallas"/>
    <s v="Texas"/>
    <n v="75217"/>
    <x v="2"/>
    <s v="OFF-ST-10001228"/>
    <x v="1"/>
    <s v="Storage"/>
    <s v="Fellowes Personal Hanging Folder Files, Navy"/>
    <n v="107.44"/>
    <n v="10"/>
    <n v="0.2"/>
    <n v="10.744"/>
    <n v="1000"/>
    <n v="85.951999999999998"/>
    <n v="335.72"/>
  </r>
  <r>
    <n v="3828"/>
    <s v="CA-2017-141733"/>
    <s v="5/7/2017"/>
    <x v="917"/>
    <s v="5/11/2017"/>
    <s v="Standard Class"/>
    <s v="RW-19540"/>
    <s v="Rick Wilson"/>
    <s v="Corporate"/>
    <s v="United States"/>
    <s v="Detroit"/>
    <s v="Michigan"/>
    <n v="48234"/>
    <x v="2"/>
    <s v="FUR-CH-10004086"/>
    <x v="0"/>
    <s v="Chairs"/>
    <s v="Hon 4070 Series Pagoda Armless Upholstered Stacking Chairs"/>
    <n v="1458.65"/>
    <n v="5"/>
    <n v="0"/>
    <n v="423.00850000000003"/>
    <n v="344.82758620689651"/>
    <n v="1458.65"/>
    <n v="59.52"/>
  </r>
  <r>
    <n v="3832"/>
    <s v="US-2015-111927"/>
    <s v="11/14/2015"/>
    <x v="717"/>
    <s v="11/19/2015"/>
    <s v="Standard Class"/>
    <s v="LS-17230"/>
    <s v="Lycoris Saunders"/>
    <s v="Consumer"/>
    <s v="United States"/>
    <s v="Dover"/>
    <s v="Delaware"/>
    <n v="19901"/>
    <x v="3"/>
    <s v="FUR-FU-10004017"/>
    <x v="0"/>
    <s v="Furnishings"/>
    <s v="Executive Impressions 13&quot; Chairman Wall Clock"/>
    <n v="76.14"/>
    <n v="3"/>
    <n v="0"/>
    <n v="26.649000000000001"/>
    <n v="285.71428571428572"/>
    <n v="76.14"/>
    <n v="892.22400000000005"/>
  </r>
  <r>
    <n v="3834"/>
    <s v="CA-2014-105984"/>
    <s v="11/24/2014"/>
    <x v="156"/>
    <s v="11/24/2014"/>
    <s v="Same Day"/>
    <s v="MY-18295"/>
    <s v="Muhammed Yedwab"/>
    <s v="Corporate"/>
    <s v="United States"/>
    <s v="Columbus"/>
    <s v="Ohio"/>
    <n v="43229"/>
    <x v="3"/>
    <s v="TEC-PH-10000560"/>
    <x v="2"/>
    <s v="Phones"/>
    <s v="Samsung Galaxy S III - 16GB - pebble blue (T-Mobile)"/>
    <n v="1049.97"/>
    <n v="5"/>
    <n v="0.4"/>
    <n v="-209.994"/>
    <n v="-500"/>
    <n v="629.98199999999997"/>
    <n v="4.5439999999999996"/>
  </r>
  <r>
    <n v="3836"/>
    <s v="CA-2014-100363"/>
    <s v="4/8/2014"/>
    <x v="918"/>
    <s v="4/15/2014"/>
    <s v="Standard Class"/>
    <s v="JM-15655"/>
    <s v="Jim Mitchum"/>
    <s v="Corporate"/>
    <s v="United States"/>
    <s v="Glendale"/>
    <s v="Arizona"/>
    <n v="85301"/>
    <x v="1"/>
    <s v="OFF-FA-10000611"/>
    <x v="1"/>
    <s v="Fasteners"/>
    <s v="Binder Clips by OIC"/>
    <n v="2.3679999999999999"/>
    <n v="2"/>
    <n v="0.2"/>
    <n v="0.82879999999999998"/>
    <n v="285.71428571428572"/>
    <n v="1.8944000000000001"/>
    <n v="119.44799999999999"/>
  </r>
  <r>
    <n v="3838"/>
    <s v="CA-2014-126760"/>
    <s v="7/26/2014"/>
    <x v="711"/>
    <s v="8/2/2014"/>
    <s v="Standard Class"/>
    <s v="KM-16720"/>
    <s v="Kunst Miller"/>
    <s v="Consumer"/>
    <s v="United States"/>
    <s v="North Las Vegas"/>
    <s v="Nevada"/>
    <n v="89031"/>
    <x v="1"/>
    <s v="TEC-PH-10001363"/>
    <x v="2"/>
    <s v="Phones"/>
    <s v="Apple iPhone 5S"/>
    <n v="911.98400000000004"/>
    <n v="2"/>
    <n v="0.2"/>
    <n v="113.998"/>
    <n v="800"/>
    <n v="729.58720000000005"/>
    <n v="80.959999999999994"/>
  </r>
  <r>
    <n v="3842"/>
    <s v="US-2014-109162"/>
    <s v="6/8/2014"/>
    <x v="785"/>
    <s v="6/12/2014"/>
    <s v="Standard Class"/>
    <s v="KE-16420"/>
    <s v="Katrina Edelman"/>
    <s v="Corporate"/>
    <s v="United States"/>
    <s v="Bristol"/>
    <s v="Tennessee"/>
    <n v="37620"/>
    <x v="0"/>
    <s v="FUR-CH-10002647"/>
    <x v="0"/>
    <s v="Chairs"/>
    <s v="Situations Contoured Folding Chairs, 4/Set"/>
    <n v="170.352"/>
    <n v="3"/>
    <n v="0.2"/>
    <n v="10.647"/>
    <n v="1600"/>
    <n v="136.2816"/>
    <n v="76.775999999999996"/>
  </r>
  <r>
    <n v="3843"/>
    <s v="CA-2014-101931"/>
    <s v="10/28/2014"/>
    <x v="919"/>
    <s v="10/31/2014"/>
    <s v="First Class"/>
    <s v="TS-21370"/>
    <s v="Todd Sumrall"/>
    <s v="Corporate"/>
    <s v="United States"/>
    <s v="Los Angeles"/>
    <s v="California"/>
    <n v="90049"/>
    <x v="1"/>
    <s v="OFF-BI-10004140"/>
    <x v="1"/>
    <s v="Binders"/>
    <s v="Avery Non-Stick Binders"/>
    <n v="7.1840000000000002"/>
    <n v="2"/>
    <n v="0.2"/>
    <n v="2.2450000000000001"/>
    <n v="320"/>
    <n v="5.7472000000000003"/>
    <n v="76.727999999999994"/>
  </r>
  <r>
    <n v="3848"/>
    <s v="CA-2017-129000"/>
    <s v="11/25/2017"/>
    <x v="920"/>
    <s v="11/27/2017"/>
    <s v="Second Class"/>
    <s v="SZ-20035"/>
    <s v="Sam Zeldin"/>
    <s v="Home Office"/>
    <s v="United States"/>
    <s v="Canton"/>
    <s v="Michigan"/>
    <n v="48187"/>
    <x v="2"/>
    <s v="OFF-ST-10001097"/>
    <x v="1"/>
    <s v="Storage"/>
    <s v="Office Impressions Heavy Duty Welded Shelving &amp; Multimedia Storage Drawers"/>
    <n v="501.81"/>
    <n v="3"/>
    <n v="0"/>
    <n v="0"/>
    <e v="#DIV/0!"/>
    <n v="501.81"/>
    <n v="15.92"/>
  </r>
  <r>
    <n v="3849"/>
    <s v="CA-2017-161053"/>
    <s v="9/22/2017"/>
    <x v="585"/>
    <s v="9/23/2017"/>
    <s v="First Class"/>
    <s v="JE-15745"/>
    <s v="Joel Eaton"/>
    <s v="Consumer"/>
    <s v="United States"/>
    <s v="Fayetteville"/>
    <s v="Arkansas"/>
    <n v="72701"/>
    <x v="0"/>
    <s v="OFF-BI-10004318"/>
    <x v="1"/>
    <s v="Binders"/>
    <s v="Ibico EB-19 Dual Function Manual Binding System"/>
    <n v="691.96"/>
    <n v="4"/>
    <n v="0"/>
    <n v="318.30160000000001"/>
    <n v="217.39130434782606"/>
    <n v="691.96"/>
    <n v="30.4"/>
  </r>
  <r>
    <n v="3851"/>
    <s v="CA-2015-142377"/>
    <s v="12/4/2015"/>
    <x v="784"/>
    <s v="12/9/2015"/>
    <s v="Standard Class"/>
    <s v="MS-17980"/>
    <s v="Michael Stewart"/>
    <s v="Corporate"/>
    <s v="United States"/>
    <s v="Springfield"/>
    <s v="Missouri"/>
    <n v="65807"/>
    <x v="2"/>
    <s v="OFF-PA-10001970"/>
    <x v="1"/>
    <s v="Paper"/>
    <s v="Xerox 1881"/>
    <n v="85.96"/>
    <n v="7"/>
    <n v="0"/>
    <n v="40.401200000000003"/>
    <n v="212.76595744680847"/>
    <n v="85.96"/>
    <n v="152.94"/>
  </r>
  <r>
    <n v="3852"/>
    <s v="CA-2015-127593"/>
    <s v="9/21/2015"/>
    <x v="481"/>
    <s v="9/21/2015"/>
    <s v="Same Day"/>
    <s v="DH-13675"/>
    <s v="Duane Huffman"/>
    <s v="Home Office"/>
    <s v="United States"/>
    <s v="Quincy"/>
    <s v="Massachusetts"/>
    <n v="2169"/>
    <x v="3"/>
    <s v="FUR-FU-10004006"/>
    <x v="0"/>
    <s v="Furnishings"/>
    <s v="Deflect-o DuraMat Lighweight, Studded, Beveled Mat for Low Pile Carpeting"/>
    <n v="85.3"/>
    <n v="2"/>
    <n v="0"/>
    <n v="14.500999999999999"/>
    <n v="588.23529411764707"/>
    <n v="85.3"/>
    <n v="195.64"/>
  </r>
  <r>
    <n v="3853"/>
    <s v="CA-2017-130526"/>
    <s v="11/26/2017"/>
    <x v="200"/>
    <s v="11/29/2017"/>
    <s v="First Class"/>
    <s v="GT-14755"/>
    <s v="Guy Thornton"/>
    <s v="Consumer"/>
    <s v="United States"/>
    <s v="Rockford"/>
    <s v="Illinois"/>
    <n v="61107"/>
    <x v="2"/>
    <s v="OFF-BI-10001524"/>
    <x v="1"/>
    <s v="Binders"/>
    <s v="GBC Premium Transparent Covers with Diagonal Lined Pattern"/>
    <n v="33.567999999999998"/>
    <n v="8"/>
    <n v="0.8"/>
    <n v="-53.708799999999997"/>
    <n v="-62.5"/>
    <n v="6.7135999999999978"/>
    <n v="26.423999999999999"/>
  </r>
  <r>
    <n v="3854"/>
    <s v="US-2017-131849"/>
    <s v="6/6/2017"/>
    <x v="921"/>
    <s v="6/10/2017"/>
    <s v="Standard Class"/>
    <s v="GH-14410"/>
    <s v="Gary Hansen"/>
    <s v="Home Office"/>
    <s v="United States"/>
    <s v="San Francisco"/>
    <s v="California"/>
    <n v="94122"/>
    <x v="1"/>
    <s v="FUR-FU-10004164"/>
    <x v="0"/>
    <s v="Furnishings"/>
    <s v="Eldon 300 Class Desk Accessories, Black"/>
    <n v="4.95"/>
    <n v="1"/>
    <n v="0"/>
    <n v="2.1779999999999999"/>
    <n v="227.27272727272728"/>
    <n v="4.95"/>
    <n v="179.94"/>
  </r>
  <r>
    <n v="3856"/>
    <s v="US-2017-105389"/>
    <s v="10/23/2017"/>
    <x v="436"/>
    <s v="10/28/2017"/>
    <s v="Second Class"/>
    <s v="DM-13015"/>
    <s v="Darrin Martin"/>
    <s v="Consumer"/>
    <s v="United States"/>
    <s v="San Antonio"/>
    <s v="Texas"/>
    <n v="78207"/>
    <x v="2"/>
    <s v="OFF-BI-10004364"/>
    <x v="1"/>
    <s v="Binders"/>
    <s v="Storex Dura Pro Binders"/>
    <n v="3.5640000000000001"/>
    <n v="3"/>
    <n v="0.8"/>
    <n v="-6.2370000000000001"/>
    <n v="-57.142857142857139"/>
    <n v="0.71279999999999988"/>
    <n v="167.88800000000001"/>
  </r>
  <r>
    <n v="3859"/>
    <s v="CA-2014-140816"/>
    <s v="12/20/2014"/>
    <x v="414"/>
    <s v="12/20/2014"/>
    <s v="Same Day"/>
    <s v="TC-21295"/>
    <s v="Toby Carlisle"/>
    <s v="Consumer"/>
    <s v="United States"/>
    <s v="Thornton"/>
    <s v="Colorado"/>
    <n v="80229"/>
    <x v="1"/>
    <s v="TEC-AC-10001539"/>
    <x v="2"/>
    <s v="Accessories"/>
    <s v="Logitech G430 Surround Sound Gaming Headset with Dolby 7.1 Technology"/>
    <n v="447.94400000000002"/>
    <n v="7"/>
    <n v="0.2"/>
    <n v="89.588800000000006"/>
    <n v="500"/>
    <n v="358.35520000000002"/>
    <n v="1199.98"/>
  </r>
  <r>
    <n v="3860"/>
    <s v="CA-2017-154039"/>
    <s v="2/17/2017"/>
    <x v="922"/>
    <s v="2/22/2017"/>
    <s v="Standard Class"/>
    <s v="JK-16120"/>
    <s v="Julie Kriz"/>
    <s v="Home Office"/>
    <s v="United States"/>
    <s v="Chicago"/>
    <s v="Illinois"/>
    <n v="60653"/>
    <x v="2"/>
    <s v="FUR-TA-10001932"/>
    <x v="0"/>
    <s v="Tables"/>
    <s v="Chromcraft 48&quot; x 96&quot; Racetrack Double Pedestal Table"/>
    <n v="480.96"/>
    <n v="3"/>
    <n v="0.5"/>
    <n v="-269.33760000000001"/>
    <n v="-178.57142857142856"/>
    <n v="240.48"/>
    <n v="11.68"/>
  </r>
  <r>
    <n v="3862"/>
    <s v="CA-2014-135755"/>
    <s v="5/3/2014"/>
    <x v="523"/>
    <s v="5/10/2014"/>
    <s v="Standard Class"/>
    <s v="NC-18415"/>
    <s v="Nathan Cano"/>
    <s v="Consumer"/>
    <s v="United States"/>
    <s v="Yonkers"/>
    <s v="New York"/>
    <n v="10701"/>
    <x v="3"/>
    <s v="OFF-BI-10004828"/>
    <x v="1"/>
    <s v="Binders"/>
    <s v="GBC Poly Designer Binding Covers"/>
    <n v="40.176000000000002"/>
    <n v="3"/>
    <n v="0.2"/>
    <n v="14.563800000000001"/>
    <n v="275.86206896551727"/>
    <n v="32.140800000000006"/>
    <n v="87.8"/>
  </r>
  <r>
    <n v="3864"/>
    <s v="CA-2017-123246"/>
    <s v="10/17/2017"/>
    <x v="161"/>
    <s v="10/19/2017"/>
    <s v="Second Class"/>
    <s v="AJ-10960"/>
    <s v="Astrea Jones"/>
    <s v="Consumer"/>
    <s v="United States"/>
    <s v="San Diego"/>
    <s v="California"/>
    <n v="92037"/>
    <x v="1"/>
    <s v="OFF-AR-10001770"/>
    <x v="1"/>
    <s v="Art"/>
    <s v="Economy #2 Pencils"/>
    <n v="10.64"/>
    <n v="4"/>
    <n v="0"/>
    <n v="2.7664"/>
    <n v="384.61538461538464"/>
    <n v="10.64"/>
    <n v="250.26"/>
  </r>
  <r>
    <n v="3865"/>
    <s v="CA-2015-157133"/>
    <s v="11/28/2015"/>
    <x v="109"/>
    <s v="12/3/2015"/>
    <s v="Standard Class"/>
    <s v="LC-16885"/>
    <s v="Lena Creighton"/>
    <s v="Consumer"/>
    <s v="United States"/>
    <s v="Champaign"/>
    <s v="Illinois"/>
    <n v="61821"/>
    <x v="2"/>
    <s v="FUR-FU-10004904"/>
    <x v="0"/>
    <s v="Furnishings"/>
    <s v="Eldon &quot;L&quot; Workstation Diamond Chairmat"/>
    <n v="151.96"/>
    <n v="5"/>
    <n v="0.6"/>
    <n v="-182.352"/>
    <n v="-83.333333333333343"/>
    <n v="60.784000000000006"/>
    <n v="29.6"/>
  </r>
  <r>
    <n v="3866"/>
    <s v="CA-2014-124709"/>
    <s v="7/27/2014"/>
    <x v="923"/>
    <s v="7/29/2014"/>
    <s v="Second Class"/>
    <s v="GW-14605"/>
    <s v="Giulietta Weimer"/>
    <s v="Consumer"/>
    <s v="United States"/>
    <s v="San Francisco"/>
    <s v="California"/>
    <n v="94122"/>
    <x v="1"/>
    <s v="TEC-AC-10002842"/>
    <x v="2"/>
    <s v="Accessories"/>
    <s v="WD My Passport Ultra 2TB Portable External Hard Drive"/>
    <n v="238"/>
    <n v="2"/>
    <n v="0"/>
    <n v="38.08"/>
    <n v="625"/>
    <n v="238"/>
    <n v="59.52"/>
  </r>
  <r>
    <n v="3867"/>
    <s v="CA-2017-146360"/>
    <s v="4/23/2017"/>
    <x v="756"/>
    <s v="4/25/2017"/>
    <s v="Second Class"/>
    <s v="SC-20305"/>
    <s v="Sean Christensen"/>
    <s v="Consumer"/>
    <s v="United States"/>
    <s v="Lawrence"/>
    <s v="Indiana"/>
    <n v="46226"/>
    <x v="2"/>
    <s v="TEC-AC-10003590"/>
    <x v="2"/>
    <s v="Accessories"/>
    <s v="TRENDnet 56K USB 2.0 Phone, Internet and Fax Modem"/>
    <n v="155.34"/>
    <n v="6"/>
    <n v="0"/>
    <n v="55.922400000000003"/>
    <n v="277.77777777777777"/>
    <n v="155.34"/>
    <n v="179.886"/>
  </r>
  <r>
    <n v="3868"/>
    <s v="CA-2015-132486"/>
    <s v="10/23/2015"/>
    <x v="924"/>
    <s v="10/27/2015"/>
    <s v="Second Class"/>
    <s v="JF-15355"/>
    <s v="Jay Fein"/>
    <s v="Consumer"/>
    <s v="United States"/>
    <s v="San Diego"/>
    <s v="California"/>
    <n v="92105"/>
    <x v="1"/>
    <s v="TEC-AC-10000710"/>
    <x v="2"/>
    <s v="Accessories"/>
    <s v="Maxell DVD-RAM Discs"/>
    <n v="148.32"/>
    <n v="9"/>
    <n v="0"/>
    <n v="63.7776"/>
    <n v="232.55813953488368"/>
    <n v="148.32"/>
    <n v="17.52"/>
  </r>
  <r>
    <n v="3874"/>
    <s v="CA-2016-136231"/>
    <s v="9/5/2016"/>
    <x v="64"/>
    <s v="9/7/2016"/>
    <s v="Second Class"/>
    <s v="DM-13015"/>
    <s v="Darrin Martin"/>
    <s v="Consumer"/>
    <s v="United States"/>
    <s v="Johnson City"/>
    <s v="Tennessee"/>
    <n v="37604"/>
    <x v="0"/>
    <s v="OFF-EN-10001099"/>
    <x v="1"/>
    <s v="Envelopes"/>
    <s v="Staple envelope"/>
    <n v="23.472000000000001"/>
    <n v="3"/>
    <n v="0.2"/>
    <n v="7.6284000000000001"/>
    <n v="307.69230769230774"/>
    <n v="18.777600000000003"/>
    <n v="431.976"/>
  </r>
  <r>
    <n v="3878"/>
    <s v="CA-2016-140641"/>
    <s v="10/28/2016"/>
    <x v="99"/>
    <s v="11/2/2016"/>
    <s v="Standard Class"/>
    <s v="EP-13915"/>
    <s v="Emily Phan"/>
    <s v="Consumer"/>
    <s v="United States"/>
    <s v="Tampa"/>
    <s v="Florida"/>
    <n v="33614"/>
    <x v="0"/>
    <s v="OFF-BI-10001191"/>
    <x v="1"/>
    <s v="Binders"/>
    <s v="Canvas Sectional Post Binders"/>
    <n v="38.19"/>
    <n v="5"/>
    <n v="0.7"/>
    <n v="-26.733000000000001"/>
    <n v="-142.85714285714283"/>
    <n v="11.457000000000001"/>
    <n v="114.848"/>
  </r>
  <r>
    <n v="3879"/>
    <s v="CA-2014-151001"/>
    <s v="4/5/2014"/>
    <x v="267"/>
    <s v="4/7/2014"/>
    <s v="First Class"/>
    <s v="JG-15805"/>
    <s v="John Grady"/>
    <s v="Corporate"/>
    <s v="United States"/>
    <s v="Decatur"/>
    <s v="Illinois"/>
    <n v="62521"/>
    <x v="2"/>
    <s v="OFF-ST-10003455"/>
    <x v="1"/>
    <s v="Storage"/>
    <s v="Tenex File Box, Personal Filing Tote with Lid, Black"/>
    <n v="49.631999999999998"/>
    <n v="4"/>
    <n v="0.2"/>
    <n v="3.7223999999999999"/>
    <n v="1333.3333333333333"/>
    <n v="39.705600000000004"/>
    <n v="15.231999999999999"/>
  </r>
  <r>
    <n v="3881"/>
    <s v="CA-2015-129896"/>
    <s v="6/15/2015"/>
    <x v="925"/>
    <s v="6/20/2015"/>
    <s v="Standard Class"/>
    <s v="PF-19120"/>
    <s v="Peter Fuller"/>
    <s v="Consumer"/>
    <s v="United States"/>
    <s v="Gilbert"/>
    <s v="Arizona"/>
    <n v="85234"/>
    <x v="1"/>
    <s v="OFF-PA-10002245"/>
    <x v="1"/>
    <s v="Paper"/>
    <s v="Xerox 1895"/>
    <n v="9.5679999999999996"/>
    <n v="2"/>
    <n v="0.2"/>
    <n v="2.99"/>
    <n v="320"/>
    <n v="7.6543999999999999"/>
    <n v="19.440000000000001"/>
  </r>
  <r>
    <n v="3885"/>
    <s v="CA-2014-152849"/>
    <s v="7/5/2014"/>
    <x v="260"/>
    <s v="7/12/2014"/>
    <s v="Standard Class"/>
    <s v="DW-13195"/>
    <s v="David Wiener"/>
    <s v="Corporate"/>
    <s v="United States"/>
    <s v="Knoxville"/>
    <s v="Tennessee"/>
    <n v="37918"/>
    <x v="0"/>
    <s v="OFF-AR-10002833"/>
    <x v="1"/>
    <s v="Art"/>
    <s v="Newell 322"/>
    <n v="4.3680000000000003"/>
    <n v="3"/>
    <n v="0.2"/>
    <n v="0.38219999999999998"/>
    <n v="1142.8571428571431"/>
    <n v="3.4944000000000006"/>
    <n v="12.672000000000001"/>
  </r>
  <r>
    <n v="3886"/>
    <s v="US-2017-127341"/>
    <s v="1/29/2017"/>
    <x v="926"/>
    <s v="2/2/2017"/>
    <s v="Standard Class"/>
    <s v="CK-12595"/>
    <s v="Clytie Kelty"/>
    <s v="Consumer"/>
    <s v="United States"/>
    <s v="Chicago"/>
    <s v="Illinois"/>
    <n v="60653"/>
    <x v="2"/>
    <s v="OFF-BI-10001072"/>
    <x v="1"/>
    <s v="Binders"/>
    <s v="GBC Clear Cover, 8-1/2 x 11, unpunched, 25 covers per pack"/>
    <n v="12.128"/>
    <n v="4"/>
    <n v="0.8"/>
    <n v="-20.617599999999999"/>
    <n v="-58.82352941176471"/>
    <n v="2.4255999999999993"/>
    <n v="6.58"/>
  </r>
  <r>
    <n v="3887"/>
    <s v="CA-2016-167759"/>
    <s v="3/3/2016"/>
    <x v="840"/>
    <s v="3/8/2016"/>
    <s v="Second Class"/>
    <s v="CC-12670"/>
    <s v="Craig Carreira"/>
    <s v="Consumer"/>
    <s v="United States"/>
    <s v="Bloomington"/>
    <s v="Indiana"/>
    <n v="47401"/>
    <x v="2"/>
    <s v="TEC-PH-10003171"/>
    <x v="2"/>
    <s v="Phones"/>
    <s v="Plantronics Encore H101 Dual Earpieces Headset"/>
    <n v="134.85"/>
    <n v="3"/>
    <n v="0"/>
    <n v="37.758000000000003"/>
    <n v="357.14285714285711"/>
    <n v="134.85"/>
    <n v="25.92"/>
  </r>
  <r>
    <n v="3888"/>
    <s v="CA-2014-100895"/>
    <s v="6/2/2014"/>
    <x v="270"/>
    <s v="6/6/2014"/>
    <s v="Standard Class"/>
    <s v="SV-20785"/>
    <s v="Stewart Visinsky"/>
    <s v="Consumer"/>
    <s v="United States"/>
    <s v="Roswell"/>
    <s v="Georgia"/>
    <n v="30076"/>
    <x v="0"/>
    <s v="OFF-AR-10004511"/>
    <x v="1"/>
    <s v="Art"/>
    <s v="Sanford Colorific Scented Colored Pencils, 12/Pack"/>
    <n v="8.56"/>
    <n v="2"/>
    <n v="0"/>
    <n v="2.6536"/>
    <n v="322.58064516129036"/>
    <n v="8.56"/>
    <n v="25.488"/>
  </r>
  <r>
    <n v="3891"/>
    <s v="US-2016-163881"/>
    <s v="11/24/2016"/>
    <x v="390"/>
    <s v="11/30/2016"/>
    <s v="Standard Class"/>
    <s v="SP-20860"/>
    <s v="Sung Pak"/>
    <s v="Corporate"/>
    <s v="United States"/>
    <s v="Los Angeles"/>
    <s v="California"/>
    <n v="90036"/>
    <x v="1"/>
    <s v="TEC-AC-10003033"/>
    <x v="2"/>
    <s v="Accessories"/>
    <s v="Plantronics CS510 - Over-the-Head monaural Wireless Headset System"/>
    <n v="659.9"/>
    <n v="2"/>
    <n v="0"/>
    <n v="217.767"/>
    <n v="303.030303030303"/>
    <n v="659.9"/>
    <n v="60.84"/>
  </r>
  <r>
    <n v="3894"/>
    <s v="US-2016-144547"/>
    <s v="11/10/2016"/>
    <x v="338"/>
    <s v="11/14/2016"/>
    <s v="Standard Class"/>
    <s v="MS-17770"/>
    <s v="Maxwell Schwartz"/>
    <s v="Consumer"/>
    <s v="United States"/>
    <s v="Houston"/>
    <s v="Texas"/>
    <n v="77036"/>
    <x v="2"/>
    <s v="TEC-AC-10004901"/>
    <x v="2"/>
    <s v="Accessories"/>
    <s v="Kensington SlimBlade Notebook Wireless Mouse with Nano Receiver "/>
    <n v="279.94400000000002"/>
    <n v="7"/>
    <n v="0.2"/>
    <n v="48.990200000000002"/>
    <n v="571.42857142857144"/>
    <n v="223.95520000000002"/>
    <n v="3.008"/>
  </r>
  <r>
    <n v="3895"/>
    <s v="US-2014-112200"/>
    <s v="11/22/2014"/>
    <x v="754"/>
    <s v="11/28/2014"/>
    <s v="Standard Class"/>
    <s v="TC-21475"/>
    <s v="Tony Chapman"/>
    <s v="Home Office"/>
    <s v="United States"/>
    <s v="Bolingbrook"/>
    <s v="Illinois"/>
    <n v="60440"/>
    <x v="2"/>
    <s v="OFF-BI-10002571"/>
    <x v="1"/>
    <s v="Binders"/>
    <s v="Avery Framed View Binder, EZD Ring (Locking), Navy, 1 1/2&quot;"/>
    <n v="9.98"/>
    <n v="5"/>
    <n v="0.8"/>
    <n v="-16.466999999999999"/>
    <n v="-60.606060606060609"/>
    <n v="1.9959999999999996"/>
    <n v="43.6"/>
  </r>
  <r>
    <n v="3896"/>
    <s v="CA-2017-110212"/>
    <s v="5/1/2017"/>
    <x v="927"/>
    <s v="5/5/2017"/>
    <s v="Standard Class"/>
    <s v="SJ-20125"/>
    <s v="Sanjit Jacobs"/>
    <s v="Home Office"/>
    <s v="United States"/>
    <s v="Texarkana"/>
    <s v="Arkansas"/>
    <n v="71854"/>
    <x v="0"/>
    <s v="TEC-AC-10002331"/>
    <x v="2"/>
    <s v="Accessories"/>
    <s v="Maxell 74 Minute CDR, 10/Pack"/>
    <n v="48.9"/>
    <n v="5"/>
    <n v="0"/>
    <n v="18.093"/>
    <n v="270.27027027027026"/>
    <n v="48.9"/>
    <n v="42.207999999999998"/>
  </r>
  <r>
    <n v="3897"/>
    <s v="CA-2017-134285"/>
    <s v="12/7/2017"/>
    <x v="226"/>
    <s v="12/12/2017"/>
    <s v="Standard Class"/>
    <s v="DS-13180"/>
    <s v="David Smith"/>
    <s v="Corporate"/>
    <s v="United States"/>
    <s v="San Antonio"/>
    <s v="Texas"/>
    <n v="78207"/>
    <x v="2"/>
    <s v="OFF-FA-10000611"/>
    <x v="1"/>
    <s v="Fasteners"/>
    <s v="Binder Clips by OIC"/>
    <n v="3.552"/>
    <n v="3"/>
    <n v="0.2"/>
    <n v="1.2432000000000001"/>
    <n v="285.71428571428572"/>
    <n v="2.8416000000000001"/>
    <n v="2.2240000000000002"/>
  </r>
  <r>
    <n v="3899"/>
    <s v="CA-2017-102267"/>
    <s v="11/30/2017"/>
    <x v="329"/>
    <s v="12/4/2017"/>
    <s v="Standard Class"/>
    <s v="SC-20800"/>
    <s v="Stuart Calhoun"/>
    <s v="Consumer"/>
    <s v="United States"/>
    <s v="Edinburg"/>
    <s v="Texas"/>
    <n v="78539"/>
    <x v="2"/>
    <s v="OFF-FA-10000611"/>
    <x v="1"/>
    <s v="Fasteners"/>
    <s v="Binder Clips by OIC"/>
    <n v="2.3679999999999999"/>
    <n v="2"/>
    <n v="0.2"/>
    <n v="0.82879999999999998"/>
    <n v="285.71428571428572"/>
    <n v="1.8944000000000001"/>
    <n v="17.52"/>
  </r>
  <r>
    <n v="3900"/>
    <s v="CA-2017-157980"/>
    <s v="12/7/2017"/>
    <x v="226"/>
    <s v="12/9/2017"/>
    <s v="First Class"/>
    <s v="SH-20395"/>
    <s v="Shahid Hopkins"/>
    <s v="Consumer"/>
    <s v="United States"/>
    <s v="Toledo"/>
    <s v="Ohio"/>
    <n v="43615"/>
    <x v="3"/>
    <s v="TEC-AC-10002567"/>
    <x v="2"/>
    <s v="Accessories"/>
    <s v="Logitech G602 Wireless Gaming Mouse"/>
    <n v="127.98399999999999"/>
    <n v="2"/>
    <n v="0.2"/>
    <n v="25.596800000000002"/>
    <n v="499.99999999999989"/>
    <n v="102.38720000000001"/>
    <n v="26.72"/>
  </r>
  <r>
    <n v="3901"/>
    <s v="CA-2015-121097"/>
    <s v="1/3/2015"/>
    <x v="928"/>
    <s v="1/8/2015"/>
    <s v="Standard Class"/>
    <s v="SF-20965"/>
    <s v="Sylvia Foulston"/>
    <s v="Corporate"/>
    <s v="United States"/>
    <s v="Baytown"/>
    <s v="Texas"/>
    <n v="77520"/>
    <x v="2"/>
    <s v="OFF-PA-10001937"/>
    <x v="1"/>
    <s v="Paper"/>
    <s v="Xerox 21"/>
    <n v="10.368"/>
    <n v="2"/>
    <n v="0.2"/>
    <n v="3.6288"/>
    <n v="285.71428571428572"/>
    <n v="8.2944000000000013"/>
    <n v="456.58800000000002"/>
  </r>
  <r>
    <n v="3902"/>
    <s v="CA-2015-151043"/>
    <s v="11/14/2015"/>
    <x v="717"/>
    <s v="11/20/2015"/>
    <s v="Standard Class"/>
    <s v="MG-17680"/>
    <s v="Maureen Gastineau"/>
    <s v="Home Office"/>
    <s v="United States"/>
    <s v="Philadelphia"/>
    <s v="Pennsylvania"/>
    <n v="19143"/>
    <x v="3"/>
    <s v="TEC-AC-10001090"/>
    <x v="2"/>
    <s v="Accessories"/>
    <s v="Micro Innovations Wireless Classic Keyboard with Mouse"/>
    <n v="47.984000000000002"/>
    <n v="2"/>
    <n v="0.2"/>
    <n v="-1.1996"/>
    <n v="-4000"/>
    <n v="38.387200000000007"/>
    <n v="10.98"/>
  </r>
  <r>
    <n v="3903"/>
    <s v="US-2015-119312"/>
    <s v="10/2/2015"/>
    <x v="653"/>
    <s v="10/7/2015"/>
    <s v="Second Class"/>
    <s v="CS-12400"/>
    <s v="Christopher Schild"/>
    <s v="Home Office"/>
    <s v="United States"/>
    <s v="Los Angeles"/>
    <s v="California"/>
    <n v="90045"/>
    <x v="1"/>
    <s v="OFF-ST-10000943"/>
    <x v="1"/>
    <s v="Storage"/>
    <s v="Eldon ProFile File 'N Store Portable File Tub Letter/Legal Size Black"/>
    <n v="270.33999999999997"/>
    <n v="14"/>
    <n v="0"/>
    <n v="75.6952"/>
    <n v="357.14285714285711"/>
    <n v="270.33999999999997"/>
    <n v="8.5679999999999996"/>
  </r>
  <r>
    <n v="3904"/>
    <s v="CA-2015-167010"/>
    <s v="4/5/2015"/>
    <x v="57"/>
    <s v="4/10/2015"/>
    <s v="Standard Class"/>
    <s v="VT-21700"/>
    <s v="Valerie Takahito"/>
    <s v="Home Office"/>
    <s v="United States"/>
    <s v="Philadelphia"/>
    <s v="Pennsylvania"/>
    <n v="19143"/>
    <x v="3"/>
    <s v="OFF-AP-10004036"/>
    <x v="1"/>
    <s v="Appliances"/>
    <s v="Bionaire 99.97% HEPA Air Cleaner"/>
    <n v="98.111999999999995"/>
    <n v="7"/>
    <n v="0.2"/>
    <n v="18.396000000000001"/>
    <n v="533.33333333333326"/>
    <n v="78.489599999999996"/>
    <n v="25.06"/>
  </r>
  <r>
    <n v="3912"/>
    <s v="CA-2017-126788"/>
    <s v="6/5/2017"/>
    <x v="929"/>
    <s v="6/6/2017"/>
    <s v="First Class"/>
    <s v="AB-10105"/>
    <s v="Adrian Barton"/>
    <s v="Consumer"/>
    <s v="United States"/>
    <s v="Pearland"/>
    <s v="Texas"/>
    <n v="77581"/>
    <x v="2"/>
    <s v="TEC-PH-10001619"/>
    <x v="2"/>
    <s v="Phones"/>
    <s v="LG G3"/>
    <n v="470.37599999999998"/>
    <n v="3"/>
    <n v="0.2"/>
    <n v="52.917299999999997"/>
    <n v="888.88888888888891"/>
    <n v="376.30079999999998"/>
    <n v="4.8419999999999996"/>
  </r>
  <r>
    <n v="3913"/>
    <s v="CA-2017-148068"/>
    <s v="9/18/2017"/>
    <x v="65"/>
    <s v="9/25/2017"/>
    <s v="Standard Class"/>
    <s v="MM-18280"/>
    <s v="Muhammed MacIntyre"/>
    <s v="Corporate"/>
    <s v="United States"/>
    <s v="New York City"/>
    <s v="New York"/>
    <n v="10035"/>
    <x v="3"/>
    <s v="OFF-PA-10001639"/>
    <x v="1"/>
    <s v="Paper"/>
    <s v="Xerox 203"/>
    <n v="19.440000000000001"/>
    <n v="3"/>
    <n v="0"/>
    <n v="9.3312000000000008"/>
    <n v="208.33333333333334"/>
    <n v="19.440000000000001"/>
    <n v="39.984000000000002"/>
  </r>
  <r>
    <n v="3915"/>
    <s v="US-2017-142573"/>
    <s v="7/18/2017"/>
    <x v="930"/>
    <s v="7/23/2017"/>
    <s v="Standard Class"/>
    <s v="ML-17410"/>
    <s v="Maris LaWare"/>
    <s v="Consumer"/>
    <s v="United States"/>
    <s v="Phoenix"/>
    <s v="Arizona"/>
    <n v="85023"/>
    <x v="1"/>
    <s v="FUR-TA-10001932"/>
    <x v="0"/>
    <s v="Tables"/>
    <s v="Chromcraft 48&quot; x 96&quot; Racetrack Double Pedestal Table"/>
    <n v="801.6"/>
    <n v="5"/>
    <n v="0.5"/>
    <n v="-448.89600000000002"/>
    <n v="-178.57142857142858"/>
    <n v="400.8"/>
    <n v="307.16800000000001"/>
  </r>
  <r>
    <n v="3920"/>
    <s v="US-2015-148817"/>
    <s v="12/1/2015"/>
    <x v="494"/>
    <s v="12/7/2015"/>
    <s v="Standard Class"/>
    <s v="KD-16495"/>
    <s v="Keith Dawkins"/>
    <s v="Corporate"/>
    <s v="United States"/>
    <s v="Chesapeake"/>
    <s v="Virginia"/>
    <n v="23320"/>
    <x v="0"/>
    <s v="OFF-ST-10001321"/>
    <x v="1"/>
    <s v="Storage"/>
    <s v="Decoflex Hanging Personal Folder File, Blue"/>
    <n v="61.68"/>
    <n v="4"/>
    <n v="0"/>
    <n v="16.653600000000001"/>
    <n v="370.37037037037038"/>
    <n v="61.68"/>
    <n v="47.01"/>
  </r>
  <r>
    <n v="3922"/>
    <s v="CA-2016-110044"/>
    <s v="6/28/2016"/>
    <x v="931"/>
    <s v="7/2/2016"/>
    <s v="Second Class"/>
    <s v="RF-19735"/>
    <s v="Roland Fjeld"/>
    <s v="Consumer"/>
    <s v="United States"/>
    <s v="Chicago"/>
    <s v="Illinois"/>
    <n v="60610"/>
    <x v="2"/>
    <s v="TEC-PH-10001299"/>
    <x v="2"/>
    <s v="Phones"/>
    <s v="Polycom CX300 Desktop Phone USB VoIP phone"/>
    <n v="359.976"/>
    <n v="3"/>
    <n v="0.2"/>
    <n v="35.997599999999998"/>
    <n v="1000"/>
    <n v="287.98079999999999"/>
    <n v="40.479999999999997"/>
  </r>
  <r>
    <n v="3923"/>
    <s v="CA-2017-146920"/>
    <s v="8/28/2017"/>
    <x v="735"/>
    <s v="9/1/2017"/>
    <s v="Standard Class"/>
    <s v="SC-20305"/>
    <s v="Sean Christensen"/>
    <s v="Consumer"/>
    <s v="United States"/>
    <s v="Chicago"/>
    <s v="Illinois"/>
    <n v="60623"/>
    <x v="2"/>
    <s v="OFF-PA-10002479"/>
    <x v="1"/>
    <s v="Paper"/>
    <s v="Xerox 4200 Series MultiUse Premium Copy Paper (20Lb. and 84 Bright)"/>
    <n v="25.344000000000001"/>
    <n v="6"/>
    <n v="0.2"/>
    <n v="7.92"/>
    <n v="320"/>
    <n v="20.275200000000002"/>
    <n v="30.827999999999999"/>
  </r>
  <r>
    <n v="3925"/>
    <s v="CA-2014-103940"/>
    <s v="9/17/2014"/>
    <x v="328"/>
    <s v="9/21/2014"/>
    <s v="Standard Class"/>
    <s v="BN-11515"/>
    <s v="Bradley Nguyen"/>
    <s v="Consumer"/>
    <s v="United States"/>
    <s v="Seattle"/>
    <s v="Washington"/>
    <n v="98103"/>
    <x v="1"/>
    <s v="OFF-ST-10004963"/>
    <x v="1"/>
    <s v="Storage"/>
    <s v="Eldon Gobal File Keepers"/>
    <n v="30.28"/>
    <n v="2"/>
    <n v="0"/>
    <n v="1.2112000000000001"/>
    <n v="2500"/>
    <n v="30.28"/>
    <n v="1497.6659999999999"/>
  </r>
  <r>
    <n v="3929"/>
    <s v="CA-2016-162082"/>
    <s v="3/14/2016"/>
    <x v="560"/>
    <s v="3/17/2016"/>
    <s v="First Class"/>
    <s v="JS-15880"/>
    <s v="John Stevenson"/>
    <s v="Consumer"/>
    <s v="United States"/>
    <s v="Harlingen"/>
    <s v="Texas"/>
    <n v="78550"/>
    <x v="2"/>
    <s v="FUR-BO-10004409"/>
    <x v="0"/>
    <s v="Bookcases"/>
    <s v="Safco Value Mate Series Steel Bookcases, Baked Enamel Finish on Steel, Gray"/>
    <n v="241.33199999999999"/>
    <n v="5"/>
    <n v="0.32"/>
    <n v="-14.196"/>
    <n v="-1700"/>
    <n v="164.10575999999998"/>
    <n v="11.84"/>
  </r>
  <r>
    <n v="3932"/>
    <s v="CA-2016-132094"/>
    <s v="8/26/2016"/>
    <x v="370"/>
    <s v="9/2/2016"/>
    <s v="Standard Class"/>
    <s v="VG-21805"/>
    <s v="Vivek Grady"/>
    <s v="Corporate"/>
    <s v="United States"/>
    <s v="Philadelphia"/>
    <s v="Pennsylvania"/>
    <n v="19140"/>
    <x v="3"/>
    <s v="OFF-AR-10004165"/>
    <x v="1"/>
    <s v="Art"/>
    <s v="Binney &amp; Smith inkTank Erasable Pocket Highlighter, Chisel Tip, Yellow"/>
    <n v="5.4720000000000004"/>
    <n v="3"/>
    <n v="0.2"/>
    <n v="1.6415999999999999"/>
    <n v="333.33333333333337"/>
    <n v="4.3776000000000002"/>
    <n v="111.672"/>
  </r>
  <r>
    <n v="3934"/>
    <s v="CA-2017-123001"/>
    <s v="9/2/2017"/>
    <x v="264"/>
    <s v="9/8/2017"/>
    <s v="Standard Class"/>
    <s v="AW-10840"/>
    <s v="Anthony Witt"/>
    <s v="Consumer"/>
    <s v="United States"/>
    <s v="Bakersfield"/>
    <s v="California"/>
    <n v="93309"/>
    <x v="1"/>
    <s v="OFF-AR-10001919"/>
    <x v="1"/>
    <s v="Art"/>
    <s v="OIC #2 Pencils, Medium Soft"/>
    <n v="9.4"/>
    <n v="5"/>
    <n v="0"/>
    <n v="2.726"/>
    <n v="344.82758620689657"/>
    <n v="9.4"/>
    <n v="232.88"/>
  </r>
  <r>
    <n v="3937"/>
    <s v="CA-2015-118955"/>
    <s v="6/16/2015"/>
    <x v="382"/>
    <s v="6/20/2015"/>
    <s v="Standard Class"/>
    <s v="LS-17230"/>
    <s v="Lycoris Saunders"/>
    <s v="Consumer"/>
    <s v="United States"/>
    <s v="Grand Prairie"/>
    <s v="Texas"/>
    <n v="75051"/>
    <x v="2"/>
    <s v="OFF-EN-10001028"/>
    <x v="1"/>
    <s v="Envelopes"/>
    <s v="Staple envelope"/>
    <n v="28.751999999999999"/>
    <n v="3"/>
    <n v="0.2"/>
    <n v="9.3444000000000003"/>
    <n v="307.69230769230768"/>
    <n v="23.0016"/>
    <n v="508.76799999999997"/>
  </r>
  <r>
    <n v="3940"/>
    <s v="US-2016-143448"/>
    <s v="12/10/2016"/>
    <x v="107"/>
    <s v="12/10/2016"/>
    <s v="Same Day"/>
    <s v="MH-17455"/>
    <s v="Mark Hamilton"/>
    <s v="Consumer"/>
    <s v="United States"/>
    <s v="Greenwood"/>
    <s v="Indiana"/>
    <n v="46142"/>
    <x v="2"/>
    <s v="FUR-CH-10003379"/>
    <x v="0"/>
    <s v="Chairs"/>
    <s v="Global Commerce Series High-Back Swivel/Tilt Chairs"/>
    <n v="1424.9"/>
    <n v="5"/>
    <n v="0"/>
    <n v="356.22500000000002"/>
    <n v="400"/>
    <n v="1424.9"/>
    <n v="19.135999999999999"/>
  </r>
  <r>
    <n v="3941"/>
    <s v="CA-2017-117863"/>
    <s v="5/18/2017"/>
    <x v="796"/>
    <s v="5/23/2017"/>
    <s v="Standard Class"/>
    <s v="TS-21340"/>
    <s v="Toby Swindell"/>
    <s v="Consumer"/>
    <s v="United States"/>
    <s v="New York City"/>
    <s v="New York"/>
    <n v="10024"/>
    <x v="3"/>
    <s v="FUR-FU-10002456"/>
    <x v="0"/>
    <s v="Furnishings"/>
    <s v="Master Caster Door Stop, Large Neon Orange"/>
    <n v="14.56"/>
    <n v="2"/>
    <n v="0"/>
    <n v="6.2607999999999997"/>
    <n v="232.55813953488374"/>
    <n v="14.56"/>
    <n v="241.56800000000001"/>
  </r>
  <r>
    <n v="3943"/>
    <s v="CA-2017-160458"/>
    <s v="5/27/2017"/>
    <x v="837"/>
    <s v="5/29/2017"/>
    <s v="Second Class"/>
    <s v="EH-13945"/>
    <s v="Eric Hoffmann"/>
    <s v="Consumer"/>
    <s v="United States"/>
    <s v="Memphis"/>
    <s v="Tennessee"/>
    <n v="38109"/>
    <x v="0"/>
    <s v="OFF-PA-10001166"/>
    <x v="1"/>
    <s v="Paper"/>
    <s v="Xerox 2"/>
    <n v="25.92"/>
    <n v="5"/>
    <n v="0.2"/>
    <n v="9.0719999999999992"/>
    <n v="285.71428571428578"/>
    <n v="20.736000000000004"/>
    <n v="6.12"/>
  </r>
  <r>
    <n v="3944"/>
    <s v="US-2016-142685"/>
    <s v="6/23/2016"/>
    <x v="661"/>
    <s v="6/30/2016"/>
    <s v="Standard Class"/>
    <s v="MG-17695"/>
    <s v="Maureen Gnade"/>
    <s v="Consumer"/>
    <s v="United States"/>
    <s v="Buffalo"/>
    <s v="New York"/>
    <n v="14215"/>
    <x v="3"/>
    <s v="OFF-SU-10000157"/>
    <x v="1"/>
    <s v="Supplies"/>
    <s v="Compact Automatic Electric Letter Opener"/>
    <n v="835.17"/>
    <n v="7"/>
    <n v="0"/>
    <n v="16.703399999999998"/>
    <n v="5000"/>
    <n v="835.17"/>
    <n v="58.05"/>
  </r>
  <r>
    <n v="3945"/>
    <s v="CA-2016-133144"/>
    <s v="5/16/2016"/>
    <x v="458"/>
    <s v="5/21/2016"/>
    <s v="Second Class"/>
    <s v="DO-13435"/>
    <s v="Denny Ordway"/>
    <s v="Consumer"/>
    <s v="United States"/>
    <s v="Los Angeles"/>
    <s v="California"/>
    <n v="90036"/>
    <x v="1"/>
    <s v="OFF-PA-10004971"/>
    <x v="1"/>
    <s v="Paper"/>
    <s v="Xerox 196"/>
    <n v="17.34"/>
    <n v="3"/>
    <n v="0"/>
    <n v="8.4966000000000008"/>
    <n v="204.08163265306118"/>
    <n v="17.34"/>
    <n v="154.9"/>
  </r>
  <r>
    <n v="3946"/>
    <s v="CA-2017-167871"/>
    <s v="11/18/2017"/>
    <x v="551"/>
    <s v="11/23/2017"/>
    <s v="Standard Class"/>
    <s v="AF-10870"/>
    <s v="Art Ferguson"/>
    <s v="Consumer"/>
    <s v="United States"/>
    <s v="Homestead"/>
    <s v="Florida"/>
    <n v="33030"/>
    <x v="0"/>
    <s v="OFF-PA-10001977"/>
    <x v="1"/>
    <s v="Paper"/>
    <s v="Xerox 194"/>
    <n v="44.384"/>
    <n v="1"/>
    <n v="0.2"/>
    <n v="15.5344"/>
    <n v="285.71428571428572"/>
    <n v="35.507200000000005"/>
    <n v="18.936"/>
  </r>
  <r>
    <n v="3948"/>
    <s v="CA-2016-119963"/>
    <s v="11/18/2016"/>
    <x v="741"/>
    <s v="11/22/2016"/>
    <s v="Standard Class"/>
    <s v="SN-20710"/>
    <s v="Steve Nguyen"/>
    <s v="Home Office"/>
    <s v="United States"/>
    <s v="Pasadena"/>
    <s v="Texas"/>
    <n v="77506"/>
    <x v="2"/>
    <s v="OFF-AR-10003514"/>
    <x v="1"/>
    <s v="Art"/>
    <s v="4009 Highlighters by Sanford"/>
    <n v="6.3680000000000003"/>
    <n v="2"/>
    <n v="0.2"/>
    <n v="1.0347999999999999"/>
    <n v="615.38461538461547"/>
    <n v="5.0944000000000003"/>
    <n v="9.9600000000000009"/>
  </r>
  <r>
    <n v="3952"/>
    <s v="CA-2014-121167"/>
    <s v="11/28/2014"/>
    <x v="683"/>
    <s v="11/30/2014"/>
    <s v="Second Class"/>
    <s v="MO-17500"/>
    <s v="Mary O'Rourke"/>
    <s v="Consumer"/>
    <s v="United States"/>
    <s v="Freeport"/>
    <s v="New York"/>
    <n v="11520"/>
    <x v="3"/>
    <s v="OFF-BI-10003676"/>
    <x v="1"/>
    <s v="Binders"/>
    <s v="GBC Standard Recycled Report Covers, Clear Plastic Sheets"/>
    <n v="17.248000000000001"/>
    <n v="2"/>
    <n v="0.2"/>
    <n v="6.0368000000000004"/>
    <n v="285.71428571428572"/>
    <n v="13.798400000000001"/>
    <n v="25.584"/>
  </r>
  <r>
    <n v="3953"/>
    <s v="US-2016-151862"/>
    <s v="3/1/2016"/>
    <x v="398"/>
    <s v="3/8/2016"/>
    <s v="Standard Class"/>
    <s v="ON-18715"/>
    <s v="Odella Nelson"/>
    <s v="Corporate"/>
    <s v="United States"/>
    <s v="Denver"/>
    <s v="Colorado"/>
    <n v="80219"/>
    <x v="1"/>
    <s v="TEC-PH-10003535"/>
    <x v="2"/>
    <s v="Phones"/>
    <s v="RCA ViSYS 25423RE1 Corded phone"/>
    <n v="159.98400000000001"/>
    <n v="2"/>
    <n v="0.2"/>
    <n v="13.9986"/>
    <n v="1142.8571428571429"/>
    <n v="127.98720000000002"/>
    <n v="17.899999999999999"/>
  </r>
  <r>
    <n v="3954"/>
    <s v="CA-2017-152961"/>
    <s v="1/15/2017"/>
    <x v="787"/>
    <s v="1/19/2017"/>
    <s v="Standard Class"/>
    <s v="SC-20095"/>
    <s v="Sanjit Chand"/>
    <s v="Consumer"/>
    <s v="United States"/>
    <s v="Quincy"/>
    <s v="Massachusetts"/>
    <n v="2169"/>
    <x v="3"/>
    <s v="OFF-PA-10004675"/>
    <x v="1"/>
    <s v="Paper"/>
    <s v="Telephone Message Books with Fax/Mobile Section, 5 1/2&quot; x 3 3/16&quot;"/>
    <n v="12.7"/>
    <n v="2"/>
    <n v="0"/>
    <n v="5.8419999999999996"/>
    <n v="217.39130434782606"/>
    <n v="12.7"/>
    <n v="166.44"/>
  </r>
  <r>
    <n v="3955"/>
    <s v="CA-2014-133228"/>
    <s v="4/4/2014"/>
    <x v="527"/>
    <s v="4/9/2014"/>
    <s v="Standard Class"/>
    <s v="MS-17710"/>
    <s v="Maurice Satty"/>
    <s v="Consumer"/>
    <s v="United States"/>
    <s v="Detroit"/>
    <s v="Michigan"/>
    <n v="48205"/>
    <x v="2"/>
    <s v="FUR-FU-10004020"/>
    <x v="0"/>
    <s v="Furnishings"/>
    <s v="Advantus Panel Wall Acrylic Frame"/>
    <n v="5.47"/>
    <n v="1"/>
    <n v="0"/>
    <n v="2.3521000000000001"/>
    <n v="232.55813953488368"/>
    <n v="5.47"/>
    <n v="24"/>
  </r>
  <r>
    <n v="3957"/>
    <s v="CA-2016-114951"/>
    <s v="6/26/2016"/>
    <x v="190"/>
    <s v="7/3/2016"/>
    <s v="Standard Class"/>
    <s v="DN-13690"/>
    <s v="Duane Noonan"/>
    <s v="Consumer"/>
    <s v="United States"/>
    <s v="San Francisco"/>
    <s v="California"/>
    <n v="94109"/>
    <x v="1"/>
    <s v="FUR-FU-10002364"/>
    <x v="0"/>
    <s v="Furnishings"/>
    <s v="Eldon Expressions Wood Desk Accessories, Oak"/>
    <n v="22.14"/>
    <n v="3"/>
    <n v="0"/>
    <n v="6.4206000000000003"/>
    <n v="344.82758620689651"/>
    <n v="22.14"/>
    <n v="6.16"/>
  </r>
  <r>
    <n v="3958"/>
    <s v="CA-2016-156573"/>
    <s v="5/29/2016"/>
    <x v="211"/>
    <s v="6/2/2016"/>
    <s v="Standard Class"/>
    <s v="RB-19360"/>
    <s v="Raymond Buch"/>
    <s v="Consumer"/>
    <s v="United States"/>
    <s v="Nashville"/>
    <s v="Tennessee"/>
    <n v="37211"/>
    <x v="0"/>
    <s v="OFF-BI-10002414"/>
    <x v="1"/>
    <s v="Binders"/>
    <s v="GBC ProClick Spines for 32-Hole Punch"/>
    <n v="11.276999999999999"/>
    <n v="3"/>
    <n v="0.7"/>
    <n v="-8.6456999999999997"/>
    <n v="-130.43478260869566"/>
    <n v="3.3831000000000002"/>
    <n v="5.04"/>
  </r>
  <r>
    <n v="3961"/>
    <s v="CA-2015-113901"/>
    <s v="10/19/2015"/>
    <x v="324"/>
    <s v="10/24/2015"/>
    <s v="Standard Class"/>
    <s v="NH-18610"/>
    <s v="Nicole Hansen"/>
    <s v="Corporate"/>
    <s v="United States"/>
    <s v="Detroit"/>
    <s v="Michigan"/>
    <n v="48227"/>
    <x v="2"/>
    <s v="OFF-BI-10001249"/>
    <x v="1"/>
    <s v="Binders"/>
    <s v="Avery Heavy-Duty EZD View Binder with Locking Rings"/>
    <n v="38.28"/>
    <n v="6"/>
    <n v="0"/>
    <n v="17.608799999999999"/>
    <n v="217.39130434782612"/>
    <n v="38.28"/>
    <n v="337.17599999999999"/>
  </r>
  <r>
    <n v="3963"/>
    <s v="CA-2017-134838"/>
    <s v="2/19/2017"/>
    <x v="600"/>
    <s v="2/20/2017"/>
    <s v="First Class"/>
    <s v="ED-13885"/>
    <s v="Emily Ducich"/>
    <s v="Home Office"/>
    <s v="United States"/>
    <s v="Los Angeles"/>
    <s v="California"/>
    <n v="90045"/>
    <x v="1"/>
    <s v="OFF-AR-10000634"/>
    <x v="1"/>
    <s v="Art"/>
    <s v="Newell 320"/>
    <n v="12.84"/>
    <n v="3"/>
    <n v="0"/>
    <n v="3.4668000000000001"/>
    <n v="370.37037037037038"/>
    <n v="12.84"/>
    <n v="32.4"/>
  </r>
  <r>
    <n v="3965"/>
    <s v="CA-2016-120257"/>
    <s v="9/22/2016"/>
    <x v="897"/>
    <s v="9/28/2016"/>
    <s v="Standard Class"/>
    <s v="PW-19240"/>
    <s v="Pierre Wener"/>
    <s v="Consumer"/>
    <s v="United States"/>
    <s v="Philadelphia"/>
    <s v="Pennsylvania"/>
    <n v="19140"/>
    <x v="3"/>
    <s v="OFF-AR-10003481"/>
    <x v="1"/>
    <s v="Art"/>
    <s v="Newell 348"/>
    <n v="7.8719999999999999"/>
    <n v="3"/>
    <n v="0.2"/>
    <n v="0.88560000000000005"/>
    <n v="888.8888888888888"/>
    <n v="6.2976000000000001"/>
    <n v="13.92"/>
  </r>
  <r>
    <n v="3966"/>
    <s v="CA-2014-164910"/>
    <s v="11/12/2014"/>
    <x v="607"/>
    <s v="11/17/2014"/>
    <s v="Second Class"/>
    <s v="DM-13345"/>
    <s v="Denise Monton"/>
    <s v="Corporate"/>
    <s v="United States"/>
    <s v="Asheville"/>
    <s v="North Carolina"/>
    <n v="28806"/>
    <x v="0"/>
    <s v="OFF-AR-10003651"/>
    <x v="1"/>
    <s v="Art"/>
    <s v="Newell 350"/>
    <n v="7.8719999999999999"/>
    <n v="3"/>
    <n v="0.2"/>
    <n v="0.88560000000000005"/>
    <n v="888.8888888888888"/>
    <n v="6.2976000000000001"/>
    <n v="272.048"/>
  </r>
  <r>
    <n v="3967"/>
    <s v="CA-2016-149902"/>
    <s v="4/1/2016"/>
    <x v="178"/>
    <s v="4/6/2016"/>
    <s v="Standard Class"/>
    <s v="DW-13540"/>
    <s v="Don Weiss"/>
    <s v="Consumer"/>
    <s v="United States"/>
    <s v="New York City"/>
    <s v="New York"/>
    <n v="10024"/>
    <x v="3"/>
    <s v="OFF-AR-10002956"/>
    <x v="1"/>
    <s v="Art"/>
    <s v="Boston 16801 Nautilus Battery Pencil Sharpener"/>
    <n v="88.04"/>
    <n v="4"/>
    <n v="0"/>
    <n v="22.8904"/>
    <n v="384.61538461538464"/>
    <n v="88.04"/>
    <n v="4.4640000000000004"/>
  </r>
  <r>
    <n v="3968"/>
    <s v="CA-2016-146010"/>
    <s v="5/20/2016"/>
    <x v="244"/>
    <s v="5/23/2016"/>
    <s v="First Class"/>
    <s v="EH-14125"/>
    <s v="Eugene Hildebrand"/>
    <s v="Home Office"/>
    <s v="United States"/>
    <s v="Colorado Springs"/>
    <s v="Colorado"/>
    <n v="80906"/>
    <x v="1"/>
    <s v="OFF-BI-10003638"/>
    <x v="1"/>
    <s v="Binders"/>
    <s v="GBC Durable Plastic Covers"/>
    <n v="40.634999999999998"/>
    <n v="7"/>
    <n v="0.7"/>
    <n v="-32.508000000000003"/>
    <n v="-124.99999999999997"/>
    <n v="12.190500000000002"/>
    <n v="268.70400000000001"/>
  </r>
  <r>
    <n v="3969"/>
    <s v="US-2015-163685"/>
    <s v="6/1/2015"/>
    <x v="932"/>
    <s v="6/5/2015"/>
    <s v="Standard Class"/>
    <s v="KE-16420"/>
    <s v="Katrina Edelman"/>
    <s v="Corporate"/>
    <s v="United States"/>
    <s v="San Antonio"/>
    <s v="Texas"/>
    <n v="78207"/>
    <x v="2"/>
    <s v="OFF-BI-10001890"/>
    <x v="1"/>
    <s v="Binders"/>
    <s v="Avery Poly Binder Pockets"/>
    <n v="5.7279999999999998"/>
    <n v="8"/>
    <n v="0.8"/>
    <n v="-9.1647999999999996"/>
    <n v="-62.5"/>
    <n v="1.1455999999999997"/>
    <n v="25.696000000000002"/>
  </r>
  <r>
    <n v="3971"/>
    <s v="CA-2014-135090"/>
    <s v="11/22/2014"/>
    <x v="754"/>
    <s v="11/26/2014"/>
    <s v="Standard Class"/>
    <s v="SP-20920"/>
    <s v="Susan Pistek"/>
    <s v="Consumer"/>
    <s v="United States"/>
    <s v="Los Angeles"/>
    <s v="California"/>
    <n v="90036"/>
    <x v="1"/>
    <s v="OFF-PA-10002245"/>
    <x v="1"/>
    <s v="Paper"/>
    <s v="Xerox 1895"/>
    <n v="53.82"/>
    <n v="9"/>
    <n v="0"/>
    <n v="24.219000000000001"/>
    <n v="222.22222222222223"/>
    <n v="53.82"/>
    <n v="344.37200000000001"/>
  </r>
  <r>
    <n v="3972"/>
    <s v="CA-2015-132374"/>
    <s v="2/22/2015"/>
    <x v="933"/>
    <s v="2/24/2015"/>
    <s v="Second Class"/>
    <s v="PS-19045"/>
    <s v="Penelope Sewall"/>
    <s v="Home Office"/>
    <s v="United States"/>
    <s v="Sterling Heights"/>
    <s v="Michigan"/>
    <n v="48310"/>
    <x v="2"/>
    <s v="OFF-AR-10001615"/>
    <x v="1"/>
    <s v="Art"/>
    <s v="Newell 34"/>
    <n v="79.36"/>
    <n v="4"/>
    <n v="0"/>
    <n v="20.633600000000001"/>
    <n v="384.61538461538458"/>
    <n v="79.36"/>
    <n v="22.847999999999999"/>
  </r>
  <r>
    <n v="3973"/>
    <s v="CA-2016-167556"/>
    <s v="3/29/2016"/>
    <x v="892"/>
    <s v="4/2/2016"/>
    <s v="Standard Class"/>
    <s v="JM-15250"/>
    <s v="Janet Martin"/>
    <s v="Consumer"/>
    <s v="United States"/>
    <s v="New York City"/>
    <s v="New York"/>
    <n v="10009"/>
    <x v="3"/>
    <s v="OFF-PA-10000466"/>
    <x v="1"/>
    <s v="Paper"/>
    <s v="Memo Book, 100 Message Capacity, 5 3/8 x 11"/>
    <n v="13.48"/>
    <n v="2"/>
    <n v="0"/>
    <n v="6.74"/>
    <n v="200"/>
    <n v="13.48"/>
    <n v="174.3"/>
  </r>
  <r>
    <n v="3977"/>
    <s v="US-2016-116400"/>
    <s v="10/22/2016"/>
    <x v="332"/>
    <s v="10/24/2016"/>
    <s v="First Class"/>
    <s v="EB-13930"/>
    <s v="Eric Barreto"/>
    <s v="Consumer"/>
    <s v="United States"/>
    <s v="Richmond"/>
    <s v="Virginia"/>
    <n v="23223"/>
    <x v="0"/>
    <s v="FUR-FU-10003731"/>
    <x v="0"/>
    <s v="Furnishings"/>
    <s v="Eldon Expressions Wood and Plastic Desk Accessories, Oak"/>
    <n v="39.92"/>
    <n v="4"/>
    <n v="0"/>
    <n v="11.1776"/>
    <n v="357.14285714285717"/>
    <n v="39.92"/>
    <n v="22.32"/>
  </r>
  <r>
    <n v="3978"/>
    <s v="CA-2017-101308"/>
    <s v="10/2/2017"/>
    <x v="280"/>
    <s v="10/7/2017"/>
    <s v="Standard Class"/>
    <s v="FG-14260"/>
    <s v="Frank Gastineau"/>
    <s v="Home Office"/>
    <s v="United States"/>
    <s v="Seattle"/>
    <s v="Washington"/>
    <n v="98105"/>
    <x v="1"/>
    <s v="OFF-FA-10002780"/>
    <x v="1"/>
    <s v="Fasteners"/>
    <s v="Staples"/>
    <n v="8.94"/>
    <n v="3"/>
    <n v="0"/>
    <n v="4.1124000000000001"/>
    <n v="217.39130434782606"/>
    <n v="8.94"/>
    <n v="298.11599999999999"/>
  </r>
  <r>
    <n v="3980"/>
    <s v="CA-2014-114517"/>
    <s v="12/23/2014"/>
    <x v="851"/>
    <s v="12/27/2014"/>
    <s v="Standard Class"/>
    <s v="TH-21235"/>
    <s v="Tiffany House"/>
    <s v="Corporate"/>
    <s v="United States"/>
    <s v="New York City"/>
    <s v="New York"/>
    <n v="10024"/>
    <x v="3"/>
    <s v="FUR-TA-10001676"/>
    <x v="0"/>
    <s v="Tables"/>
    <s v="Hon 61000 Series Interactive Training Tables"/>
    <n v="53.316000000000003"/>
    <n v="2"/>
    <n v="0.4"/>
    <n v="-19.549199999999999"/>
    <n v="-272.72727272727275"/>
    <n v="31.989599999999999"/>
    <n v="230.28"/>
  </r>
  <r>
    <n v="3982"/>
    <s v="CA-2017-119564"/>
    <s v="12/15/2017"/>
    <x v="934"/>
    <s v="12/20/2017"/>
    <s v="Standard Class"/>
    <s v="PL-18925"/>
    <s v="Paul Lucas"/>
    <s v="Home Office"/>
    <s v="United States"/>
    <s v="Seattle"/>
    <s v="Washington"/>
    <n v="98115"/>
    <x v="1"/>
    <s v="FUR-FU-10003096"/>
    <x v="0"/>
    <s v="Furnishings"/>
    <s v="Master Giant Foot Doorstop, Safety Yellow"/>
    <n v="22.77"/>
    <n v="3"/>
    <n v="0"/>
    <n v="9.7911000000000001"/>
    <n v="232.55813953488374"/>
    <n v="22.77"/>
    <n v="81.424000000000007"/>
  </r>
  <r>
    <n v="3983"/>
    <s v="CA-2016-135265"/>
    <s v="7/7/2016"/>
    <x v="274"/>
    <s v="7/9/2016"/>
    <s v="Second Class"/>
    <s v="CC-12370"/>
    <s v="Christopher Conant"/>
    <s v="Consumer"/>
    <s v="United States"/>
    <s v="Los Angeles"/>
    <s v="California"/>
    <n v="90045"/>
    <x v="1"/>
    <s v="FUR-CH-10003061"/>
    <x v="0"/>
    <s v="Chairs"/>
    <s v="Global Leather Task Chair, Black"/>
    <n v="287.96800000000002"/>
    <n v="4"/>
    <n v="0.2"/>
    <n v="-3.5996000000000001"/>
    <n v="-8000"/>
    <n v="230.37440000000004"/>
    <n v="18.84"/>
  </r>
  <r>
    <n v="3986"/>
    <s v="CA-2016-108735"/>
    <s v="4/17/2016"/>
    <x v="764"/>
    <s v="4/21/2016"/>
    <s v="Standard Class"/>
    <s v="JM-15535"/>
    <s v="Jessica Myrick"/>
    <s v="Consumer"/>
    <s v="United States"/>
    <s v="Lakewood"/>
    <s v="California"/>
    <n v="90712"/>
    <x v="1"/>
    <s v="FUR-BO-10003441"/>
    <x v="0"/>
    <s v="Bookcases"/>
    <s v="Bush Westfield Collection Bookcases, Fully Assembled"/>
    <n v="257.49900000000002"/>
    <n v="3"/>
    <n v="0.15"/>
    <n v="24.235199999999999"/>
    <n v="1062.5000000000002"/>
    <n v="218.87415000000001"/>
    <n v="66.959999999999994"/>
  </r>
  <r>
    <n v="3987"/>
    <s v="CA-2017-112333"/>
    <s v="4/8/2017"/>
    <x v="798"/>
    <s v="4/14/2017"/>
    <s v="Standard Class"/>
    <s v="KF-16285"/>
    <s v="Karen Ferguson"/>
    <s v="Home Office"/>
    <s v="United States"/>
    <s v="Plainfield"/>
    <s v="New Jersey"/>
    <n v="7060"/>
    <x v="3"/>
    <s v="OFF-ST-10001780"/>
    <x v="1"/>
    <s v="Storage"/>
    <s v="Tennsco 16-Compartment Lockers with Coat Rack"/>
    <n v="2591.56"/>
    <n v="4"/>
    <n v="0"/>
    <n v="621.97439999999995"/>
    <n v="416.66666666666669"/>
    <n v="2591.56"/>
    <n v="81.36"/>
  </r>
  <r>
    <n v="3989"/>
    <s v="US-2016-159415"/>
    <s v="4/17/2016"/>
    <x v="764"/>
    <s v="4/22/2016"/>
    <s v="Standard Class"/>
    <s v="CS-12175"/>
    <s v="Charles Sheldon"/>
    <s v="Corporate"/>
    <s v="United States"/>
    <s v="Columbia"/>
    <s v="Tennessee"/>
    <n v="38401"/>
    <x v="0"/>
    <s v="FUR-FU-10003798"/>
    <x v="0"/>
    <s v="Furnishings"/>
    <s v="Ultra Door Kickplate, 8&quot;H x 34&quot;W"/>
    <n v="79.12"/>
    <n v="5"/>
    <n v="0.2"/>
    <n v="13.846"/>
    <n v="571.42857142857144"/>
    <n v="63.296000000000006"/>
    <n v="90.882000000000005"/>
  </r>
  <r>
    <n v="3990"/>
    <s v="CA-2014-122588"/>
    <s v="11/25/2014"/>
    <x v="641"/>
    <s v="11/27/2014"/>
    <s v="Second Class"/>
    <s v="AR-10540"/>
    <s v="Andy Reiter"/>
    <s v="Consumer"/>
    <s v="United States"/>
    <s v="Woonsocket"/>
    <s v="Rhode Island"/>
    <n v="2895"/>
    <x v="3"/>
    <s v="FUR-FU-10001095"/>
    <x v="0"/>
    <s v="Furnishings"/>
    <s v="DAX Black Cherry Wood-Tone Poster Frame"/>
    <n v="52.96"/>
    <n v="2"/>
    <n v="0"/>
    <n v="20.1248"/>
    <n v="263.15789473684214"/>
    <n v="52.96"/>
    <n v="659.97"/>
  </r>
  <r>
    <n v="3991"/>
    <s v="CA-2014-137589"/>
    <s v="11/3/2014"/>
    <x v="935"/>
    <s v="11/8/2014"/>
    <s v="Standard Class"/>
    <s v="MS-17770"/>
    <s v="Maxwell Schwartz"/>
    <s v="Consumer"/>
    <s v="United States"/>
    <s v="Lancaster"/>
    <s v="Pennsylvania"/>
    <n v="17602"/>
    <x v="3"/>
    <s v="OFF-SU-10000157"/>
    <x v="1"/>
    <s v="Supplies"/>
    <s v="Compact Automatic Electric Letter Opener"/>
    <n v="286.34399999999999"/>
    <n v="3"/>
    <n v="0.2"/>
    <n v="-64.427400000000006"/>
    <n v="-444.4444444444444"/>
    <n v="229.0752"/>
    <n v="16.448"/>
  </r>
  <r>
    <n v="3992"/>
    <s v="CA-2015-161998"/>
    <s v="5/1/2015"/>
    <x v="489"/>
    <s v="5/5/2015"/>
    <s v="Standard Class"/>
    <s v="DB-13120"/>
    <s v="David Bremer"/>
    <s v="Corporate"/>
    <s v="United States"/>
    <s v="Tampa"/>
    <s v="Florida"/>
    <n v="33614"/>
    <x v="0"/>
    <s v="FUR-FU-10001095"/>
    <x v="0"/>
    <s v="Furnishings"/>
    <s v="DAX Black Cherry Wood-Tone Poster Frame"/>
    <n v="63.552"/>
    <n v="3"/>
    <n v="0.2"/>
    <n v="14.299200000000001"/>
    <n v="444.4444444444444"/>
    <n v="50.8416"/>
    <n v="15.12"/>
  </r>
  <r>
    <n v="3995"/>
    <s v="CA-2015-105627"/>
    <s v="3/8/2015"/>
    <x v="936"/>
    <s v="3/12/2015"/>
    <s v="Standard Class"/>
    <s v="DK-12895"/>
    <s v="Dana Kaydos"/>
    <s v="Consumer"/>
    <s v="United States"/>
    <s v="Kenosha"/>
    <s v="Wisconsin"/>
    <n v="53142"/>
    <x v="2"/>
    <s v="FUR-BO-10002916"/>
    <x v="0"/>
    <s v="Bookcases"/>
    <s v="Rush Hierlooms Collection 1&quot; Thick Stackable Bookcases"/>
    <n v="512.94000000000005"/>
    <n v="3"/>
    <n v="0"/>
    <n v="97.458600000000004"/>
    <n v="526.31578947368428"/>
    <n v="512.94000000000005"/>
    <n v="89.95"/>
  </r>
  <r>
    <n v="4000"/>
    <s v="US-2015-149629"/>
    <s v="7/17/2015"/>
    <x v="789"/>
    <s v="7/20/2015"/>
    <s v="Second Class"/>
    <s v="MP-17965"/>
    <s v="Michael Paige"/>
    <s v="Corporate"/>
    <s v="United States"/>
    <s v="Port Saint Lucie"/>
    <s v="Florida"/>
    <n v="34952"/>
    <x v="0"/>
    <s v="FUR-BO-10004709"/>
    <x v="0"/>
    <s v="Bookcases"/>
    <s v="Bush Westfield Collection Bookcases, Medium Cherry Finish"/>
    <n v="231.92"/>
    <n v="5"/>
    <n v="0.2"/>
    <n v="5.798"/>
    <n v="4000"/>
    <n v="185.536"/>
    <n v="39.936"/>
  </r>
  <r>
    <n v="4001"/>
    <s v="CA-2014-116834"/>
    <s v="10/11/2014"/>
    <x v="856"/>
    <s v="10/16/2014"/>
    <s v="Standard Class"/>
    <s v="Dp-13240"/>
    <s v="Dean percer"/>
    <s v="Home Office"/>
    <s v="United States"/>
    <s v="Seattle"/>
    <s v="Washington"/>
    <n v="98115"/>
    <x v="1"/>
    <s v="FUR-FU-10001196"/>
    <x v="0"/>
    <s v="Furnishings"/>
    <s v="DAX Cubicle Frames - 8x10"/>
    <n v="63.47"/>
    <n v="11"/>
    <n v="0"/>
    <n v="19.041"/>
    <n v="333.33333333333331"/>
    <n v="63.47"/>
    <n v="199.75"/>
  </r>
  <r>
    <n v="4003"/>
    <s v="CA-2016-145730"/>
    <s v="3/3/2016"/>
    <x v="840"/>
    <s v="3/8/2016"/>
    <s v="Standard Class"/>
    <s v="CC-12220"/>
    <s v="Chris Cortes"/>
    <s v="Consumer"/>
    <s v="United States"/>
    <s v="San Antonio"/>
    <s v="Texas"/>
    <n v="78207"/>
    <x v="2"/>
    <s v="FUR-TA-10004915"/>
    <x v="0"/>
    <s v="Tables"/>
    <s v="Office Impressions End Table, 20-1/2&quot;H x 24&quot;W x 20&quot;D"/>
    <n v="637.89599999999996"/>
    <n v="3"/>
    <n v="0.3"/>
    <n v="-127.5792"/>
    <n v="-500"/>
    <n v="446.52719999999994"/>
    <n v="263.95999999999998"/>
  </r>
  <r>
    <n v="4006"/>
    <s v="US-2015-168732"/>
    <s v="12/10/2015"/>
    <x v="895"/>
    <s v="12/16/2015"/>
    <s v="Standard Class"/>
    <s v="KM-16660"/>
    <s v="Khloe Miller"/>
    <s v="Consumer"/>
    <s v="United States"/>
    <s v="Roswell"/>
    <s v="Georgia"/>
    <n v="30076"/>
    <x v="0"/>
    <s v="OFF-AR-10003087"/>
    <x v="1"/>
    <s v="Art"/>
    <s v="Staples in misc. colors"/>
    <n v="1.78"/>
    <n v="1"/>
    <n v="0"/>
    <n v="0.49840000000000001"/>
    <n v="357.14285714285717"/>
    <n v="1.78"/>
    <n v="271.89999999999998"/>
  </r>
  <r>
    <n v="4009"/>
    <s v="CA-2015-107468"/>
    <s v="12/18/2015"/>
    <x v="217"/>
    <s v="12/22/2015"/>
    <s v="Standard Class"/>
    <s v="MK-17905"/>
    <s v="Michael Kennedy"/>
    <s v="Corporate"/>
    <s v="United States"/>
    <s v="Louisville"/>
    <s v="Colorado"/>
    <n v="80027"/>
    <x v="1"/>
    <s v="OFF-AR-10000634"/>
    <x v="1"/>
    <s v="Art"/>
    <s v="Newell 320"/>
    <n v="6.8479999999999999"/>
    <n v="2"/>
    <n v="0.2"/>
    <n v="0.59919999999999995"/>
    <n v="1142.8571428571429"/>
    <n v="5.4784000000000006"/>
    <n v="541.24"/>
  </r>
  <r>
    <n v="4010"/>
    <s v="CA-2017-144463"/>
    <s v="1/1/2017"/>
    <x v="314"/>
    <s v="1/5/2017"/>
    <s v="Standard Class"/>
    <s v="SC-20725"/>
    <s v="Steven Cartwright"/>
    <s v="Consumer"/>
    <s v="United States"/>
    <s v="Los Angeles"/>
    <s v="California"/>
    <n v="90036"/>
    <x v="1"/>
    <s v="FUR-FU-10001215"/>
    <x v="0"/>
    <s v="Furnishings"/>
    <s v="Howard Miller 11-1/2&quot; Diameter Brentwood Wall Clock"/>
    <n v="474.43"/>
    <n v="11"/>
    <n v="0"/>
    <n v="199.26060000000001"/>
    <n v="238.0952380952381"/>
    <n v="474.43"/>
    <n v="125.944"/>
  </r>
  <r>
    <n v="4011"/>
    <s v="CA-2017-100811"/>
    <s v="11/21/2017"/>
    <x v="610"/>
    <s v="11/24/2017"/>
    <s v="First Class"/>
    <s v="CC-12475"/>
    <s v="Cindy Chapman"/>
    <s v="Consumer"/>
    <s v="United States"/>
    <s v="Philadelphia"/>
    <s v="Pennsylvania"/>
    <n v="19143"/>
    <x v="3"/>
    <s v="OFF-PA-10001204"/>
    <x v="1"/>
    <s v="Paper"/>
    <s v="Xerox 1972"/>
    <n v="8.4480000000000004"/>
    <n v="2"/>
    <n v="0.2"/>
    <n v="2.64"/>
    <n v="320"/>
    <n v="6.7584000000000009"/>
    <n v="60.671999999999997"/>
  </r>
  <r>
    <n v="4013"/>
    <s v="CA-2015-153612"/>
    <s v="12/22/2015"/>
    <x v="937"/>
    <s v="12/27/2015"/>
    <s v="Standard Class"/>
    <s v="BT-11305"/>
    <s v="Beth Thompson"/>
    <s v="Home Office"/>
    <s v="United States"/>
    <s v="Superior"/>
    <s v="Wisconsin"/>
    <n v="54880"/>
    <x v="2"/>
    <s v="OFF-AR-10000203"/>
    <x v="1"/>
    <s v="Art"/>
    <s v="Newell 336"/>
    <n v="17.12"/>
    <n v="4"/>
    <n v="0"/>
    <n v="4.9648000000000003"/>
    <n v="344.82758620689651"/>
    <n v="17.12"/>
    <n v="83.9"/>
  </r>
  <r>
    <n v="4014"/>
    <s v="CA-2015-165624"/>
    <s v="8/23/2015"/>
    <x v="841"/>
    <s v="8/28/2015"/>
    <s v="Standard Class"/>
    <s v="FH-14350"/>
    <s v="Fred Harton"/>
    <s v="Consumer"/>
    <s v="United States"/>
    <s v="Atlanta"/>
    <s v="Georgia"/>
    <n v="30318"/>
    <x v="0"/>
    <s v="OFF-AP-10000828"/>
    <x v="1"/>
    <s v="Appliances"/>
    <s v="Avanti 4.4 Cu. Ft. Refrigerator"/>
    <n v="542.94000000000005"/>
    <n v="3"/>
    <n v="0"/>
    <n v="152.0232"/>
    <n v="357.14285714285717"/>
    <n v="542.94000000000005"/>
    <n v="210.68"/>
  </r>
  <r>
    <n v="4021"/>
    <s v="CA-2014-154963"/>
    <s v="6/22/2014"/>
    <x v="169"/>
    <s v="6/27/2014"/>
    <s v="Standard Class"/>
    <s v="AA-10645"/>
    <s v="Anna Andreadi"/>
    <s v="Consumer"/>
    <s v="United States"/>
    <s v="Chester"/>
    <s v="Pennsylvania"/>
    <n v="19013"/>
    <x v="3"/>
    <s v="FUR-CH-10004698"/>
    <x v="0"/>
    <s v="Chairs"/>
    <s v="Padded Folding Chairs, Black, 4/Carton"/>
    <n v="170.05799999999999"/>
    <n v="3"/>
    <n v="0.3"/>
    <n v="-4.8587999999999996"/>
    <n v="-3500"/>
    <n v="119.04059999999998"/>
    <n v="23.076000000000001"/>
  </r>
  <r>
    <n v="4024"/>
    <s v="CA-2017-130764"/>
    <s v="10/27/2017"/>
    <x v="855"/>
    <s v="10/28/2017"/>
    <s v="First Class"/>
    <s v="JO-15145"/>
    <s v="Jack O'Briant"/>
    <s v="Corporate"/>
    <s v="United States"/>
    <s v="San Francisco"/>
    <s v="California"/>
    <n v="94110"/>
    <x v="1"/>
    <s v="FUR-BO-10003034"/>
    <x v="0"/>
    <s v="Bookcases"/>
    <s v="O'Sullivan Elevations Bookcase, Cherry Finish"/>
    <n v="556.66499999999996"/>
    <n v="5"/>
    <n v="0.15"/>
    <n v="6.5490000000000004"/>
    <n v="8499.9999999999982"/>
    <n v="473.16524999999996"/>
    <n v="37.68"/>
  </r>
  <r>
    <n v="4026"/>
    <s v="CA-2017-139311"/>
    <s v="8/11/2017"/>
    <x v="938"/>
    <s v="8/13/2017"/>
    <s v="First Class"/>
    <s v="SF-20965"/>
    <s v="Sylvia Foulston"/>
    <s v="Corporate"/>
    <s v="United States"/>
    <s v="Bedford"/>
    <s v="Texas"/>
    <n v="76021"/>
    <x v="2"/>
    <s v="OFF-PA-10001776"/>
    <x v="1"/>
    <s v="Paper"/>
    <s v="Wirebound Message Books, Four 2 3/4&quot; x 5&quot; Forms per Page, 600 Sets per Book"/>
    <n v="29.664000000000001"/>
    <n v="4"/>
    <n v="0.2"/>
    <n v="10.0116"/>
    <n v="296.2962962962963"/>
    <n v="23.731200000000001"/>
    <n v="435.99900000000002"/>
  </r>
  <r>
    <n v="4030"/>
    <s v="CA-2017-124296"/>
    <s v="12/24/2017"/>
    <x v="165"/>
    <s v="12/28/2017"/>
    <s v="Standard Class"/>
    <s v="CS-12355"/>
    <s v="Christine Sundaresam"/>
    <s v="Consumer"/>
    <s v="United States"/>
    <s v="Lafayette"/>
    <s v="Louisiana"/>
    <n v="70506"/>
    <x v="0"/>
    <s v="TEC-MA-10003183"/>
    <x v="2"/>
    <s v="Machines"/>
    <s v="DYMO CardScan Personal V9 Business Card Scanner"/>
    <n v="479.97"/>
    <n v="3"/>
    <n v="0"/>
    <n v="239.98500000000001"/>
    <n v="200"/>
    <n v="479.97"/>
    <n v="63.88"/>
  </r>
  <r>
    <n v="4032"/>
    <s v="CA-2016-169957"/>
    <s v="9/26/2016"/>
    <x v="182"/>
    <s v="9/30/2016"/>
    <s v="Standard Class"/>
    <s v="SN-20710"/>
    <s v="Steve Nguyen"/>
    <s v="Home Office"/>
    <s v="United States"/>
    <s v="Covington"/>
    <s v="Washington"/>
    <n v="98042"/>
    <x v="1"/>
    <s v="OFF-AP-10000576"/>
    <x v="1"/>
    <s v="Appliances"/>
    <s v="Belkin 7 Outlet SurgeMaster II"/>
    <n v="236.88"/>
    <n v="6"/>
    <n v="0"/>
    <n v="66.326400000000007"/>
    <n v="357.14285714285711"/>
    <n v="236.88"/>
    <n v="393.25"/>
  </r>
  <r>
    <n v="4035"/>
    <s v="US-2016-108777"/>
    <s v="12/12/2016"/>
    <x v="939"/>
    <s v="12/12/2016"/>
    <s v="Same Day"/>
    <s v="JM-15655"/>
    <s v="Jim Mitchum"/>
    <s v="Corporate"/>
    <s v="United States"/>
    <s v="Lorain"/>
    <s v="Ohio"/>
    <n v="44052"/>
    <x v="3"/>
    <s v="OFF-BI-10003982"/>
    <x v="1"/>
    <s v="Binders"/>
    <s v="Wilson Jones Century Plastic Molded Ring Binders"/>
    <n v="18.693000000000001"/>
    <n v="3"/>
    <n v="0.7"/>
    <n v="-14.331300000000001"/>
    <n v="-130.43478260869566"/>
    <n v="5.6079000000000017"/>
    <n v="16.271999999999998"/>
  </r>
  <r>
    <n v="4037"/>
    <s v="CA-2015-148859"/>
    <s v="12/28/2015"/>
    <x v="75"/>
    <s v="1/1/2016"/>
    <s v="Standard Class"/>
    <s v="FH-14350"/>
    <s v="Fred Harton"/>
    <s v="Consumer"/>
    <s v="United States"/>
    <s v="Chicago"/>
    <s v="Illinois"/>
    <n v="60623"/>
    <x v="2"/>
    <s v="OFF-ST-10004950"/>
    <x v="1"/>
    <s v="Storage"/>
    <s v="Tenex Personal Filing Tote With Secure Closure Lid, Black/Frost"/>
    <n v="24.815999999999999"/>
    <n v="2"/>
    <n v="0.2"/>
    <n v="1.5509999999999999"/>
    <n v="1600"/>
    <n v="19.852800000000002"/>
    <n v="5.97"/>
  </r>
  <r>
    <n v="4038"/>
    <s v="CA-2014-110786"/>
    <s v="12/29/2014"/>
    <x v="282"/>
    <s v="1/2/2015"/>
    <s v="Standard Class"/>
    <s v="AJ-10795"/>
    <s v="Anthony Johnson"/>
    <s v="Corporate"/>
    <s v="United States"/>
    <s v="San Francisco"/>
    <s v="California"/>
    <n v="94110"/>
    <x v="1"/>
    <s v="FUR-FU-10000550"/>
    <x v="0"/>
    <s v="Furnishings"/>
    <s v="Stacking Trays by OIC"/>
    <n v="24.9"/>
    <n v="5"/>
    <n v="0"/>
    <n v="8.2170000000000005"/>
    <n v="303.030303030303"/>
    <n v="24.9"/>
    <n v="2.6549999999999998"/>
  </r>
  <r>
    <n v="4045"/>
    <s v="CA-2015-137750"/>
    <s v="6/25/2015"/>
    <x v="608"/>
    <s v="6/30/2015"/>
    <s v="Standard Class"/>
    <s v="JF-15565"/>
    <s v="Jill Fjeld"/>
    <s v="Consumer"/>
    <s v="United States"/>
    <s v="San Francisco"/>
    <s v="California"/>
    <n v="94110"/>
    <x v="1"/>
    <s v="FUR-FU-10001979"/>
    <x v="0"/>
    <s v="Furnishings"/>
    <s v="Dana Halogen Swing-Arm Architect Lamp"/>
    <n v="204.85"/>
    <n v="5"/>
    <n v="0"/>
    <n v="57.357999999999997"/>
    <n v="357.14285714285717"/>
    <n v="204.85"/>
    <n v="61.4"/>
  </r>
  <r>
    <n v="4046"/>
    <s v="CA-2015-136378"/>
    <s v="4/2/2015"/>
    <x v="788"/>
    <s v="4/7/2015"/>
    <s v="Standard Class"/>
    <s v="CS-11845"/>
    <s v="Cari Sayre"/>
    <s v="Corporate"/>
    <s v="United States"/>
    <s v="Houston"/>
    <s v="Texas"/>
    <n v="77070"/>
    <x v="2"/>
    <s v="OFF-BI-10003707"/>
    <x v="1"/>
    <s v="Binders"/>
    <s v="Aluminum Screw Posts"/>
    <n v="9.1560000000000006"/>
    <n v="3"/>
    <n v="0.8"/>
    <n v="-13.734"/>
    <n v="-66.666666666666671"/>
    <n v="1.8311999999999997"/>
    <n v="239.97"/>
  </r>
  <r>
    <n v="4047"/>
    <s v="CA-2017-100356"/>
    <s v="10/21/2017"/>
    <x v="208"/>
    <s v="10/25/2017"/>
    <s v="Standard Class"/>
    <s v="SP-20920"/>
    <s v="Susan Pistek"/>
    <s v="Consumer"/>
    <s v="United States"/>
    <s v="Chicago"/>
    <s v="Illinois"/>
    <n v="60653"/>
    <x v="2"/>
    <s v="OFF-AP-10002191"/>
    <x v="1"/>
    <s v="Appliances"/>
    <s v="Belkin 8 Outlet SurgeMaster II Gold Surge Protector"/>
    <n v="23.992000000000001"/>
    <n v="2"/>
    <n v="0.8"/>
    <n v="-62.379199999999997"/>
    <n v="-38.461538461538467"/>
    <n v="4.7983999999999991"/>
    <n v="27.42"/>
  </r>
  <r>
    <n v="4048"/>
    <s v="US-2015-166520"/>
    <s v="7/16/2015"/>
    <x v="747"/>
    <s v="7/19/2015"/>
    <s v="First Class"/>
    <s v="KE-16420"/>
    <s v="Katrina Edelman"/>
    <s v="Corporate"/>
    <s v="United States"/>
    <s v="New York City"/>
    <s v="New York"/>
    <n v="10035"/>
    <x v="3"/>
    <s v="OFF-PA-10000501"/>
    <x v="1"/>
    <s v="Paper"/>
    <s v="Petty Cash Envelope"/>
    <n v="80.88"/>
    <n v="3"/>
    <n v="0"/>
    <n v="39.6312"/>
    <n v="204.08163265306123"/>
    <n v="80.88"/>
    <n v="146.54400000000001"/>
  </r>
  <r>
    <n v="4050"/>
    <s v="CA-2017-136350"/>
    <s v="6/24/2017"/>
    <x v="92"/>
    <s v="6/26/2017"/>
    <s v="Second Class"/>
    <s v="GA-14515"/>
    <s v="George Ashbrook"/>
    <s v="Consumer"/>
    <s v="United States"/>
    <s v="New York City"/>
    <s v="New York"/>
    <n v="10011"/>
    <x v="3"/>
    <s v="FUR-FU-10003601"/>
    <x v="0"/>
    <s v="Furnishings"/>
    <s v="Deflect-o RollaMat Studded, Beveled Mat for Medium Pile Carpeting"/>
    <n v="276.69"/>
    <n v="3"/>
    <n v="0"/>
    <n v="49.804200000000002"/>
    <n v="555.55555555555554"/>
    <n v="276.69"/>
    <n v="28.08"/>
  </r>
  <r>
    <n v="4052"/>
    <s v="CA-2014-122931"/>
    <s v="9/29/2014"/>
    <x v="411"/>
    <s v="10/3/2014"/>
    <s v="Standard Class"/>
    <s v="SM-20950"/>
    <s v="Suzanne McNair"/>
    <s v="Corporate"/>
    <s v="United States"/>
    <s v="Philadelphia"/>
    <s v="Pennsylvania"/>
    <n v="19134"/>
    <x v="3"/>
    <s v="OFF-AR-10003469"/>
    <x v="1"/>
    <s v="Art"/>
    <s v="Nontoxic Chalk"/>
    <n v="4.2240000000000002"/>
    <n v="3"/>
    <n v="0.2"/>
    <n v="1.4783999999999999"/>
    <n v="285.71428571428572"/>
    <n v="3.3792000000000004"/>
    <n v="39.92"/>
  </r>
  <r>
    <n v="4058"/>
    <s v="CA-2014-163034"/>
    <s v="11/24/2014"/>
    <x v="156"/>
    <s v="11/28/2014"/>
    <s v="Standard Class"/>
    <s v="DK-12985"/>
    <s v="Darren Koutras"/>
    <s v="Consumer"/>
    <s v="United States"/>
    <s v="Chicago"/>
    <s v="Illinois"/>
    <n v="60610"/>
    <x v="2"/>
    <s v="OFF-ST-10000046"/>
    <x v="1"/>
    <s v="Storage"/>
    <s v="Fellowes Super Stor/Drawer Files"/>
    <n v="646.20000000000005"/>
    <n v="5"/>
    <n v="0.2"/>
    <n v="-8.0775000000000006"/>
    <n v="-8000"/>
    <n v="516.96"/>
    <n v="269.36"/>
  </r>
  <r>
    <n v="4059"/>
    <s v="CA-2015-124058"/>
    <s v="11/20/2015"/>
    <x v="312"/>
    <s v="11/24/2015"/>
    <s v="Standard Class"/>
    <s v="LC-16885"/>
    <s v="Lena Creighton"/>
    <s v="Consumer"/>
    <s v="United States"/>
    <s v="Oakland"/>
    <s v="California"/>
    <n v="94601"/>
    <x v="1"/>
    <s v="TEC-PH-10004774"/>
    <x v="2"/>
    <s v="Phones"/>
    <s v="Gear Head AU3700S Headset"/>
    <n v="72.744"/>
    <n v="7"/>
    <n v="0.2"/>
    <n v="-15.4581"/>
    <n v="-470.58823529411768"/>
    <n v="58.1952"/>
    <n v="109.9"/>
  </r>
  <r>
    <n v="4061"/>
    <s v="CA-2016-129196"/>
    <s v="11/1/2016"/>
    <x v="474"/>
    <s v="11/7/2016"/>
    <s v="Standard Class"/>
    <s v="XP-21865"/>
    <s v="Xylona Preis"/>
    <s v="Consumer"/>
    <s v="United States"/>
    <s v="Chicago"/>
    <s v="Illinois"/>
    <n v="60610"/>
    <x v="2"/>
    <s v="TEC-AC-10002473"/>
    <x v="2"/>
    <s v="Accessories"/>
    <s v="Maxell 4.7GB DVD-R"/>
    <n v="68.111999999999995"/>
    <n v="3"/>
    <n v="0.2"/>
    <n v="17.8794"/>
    <n v="380.95238095238091"/>
    <n v="54.489599999999996"/>
    <n v="118.25"/>
  </r>
  <r>
    <n v="4062"/>
    <s v="US-2015-138716"/>
    <s v="9/17/2015"/>
    <x v="14"/>
    <s v="9/20/2015"/>
    <s v="First Class"/>
    <s v="CS-11845"/>
    <s v="Cari Sayre"/>
    <s v="Corporate"/>
    <s v="United States"/>
    <s v="Seattle"/>
    <s v="Washington"/>
    <n v="98105"/>
    <x v="1"/>
    <s v="OFF-BI-10001628"/>
    <x v="1"/>
    <s v="Binders"/>
    <s v="Acco Data Flex Cable Posts For Top &amp; Bottom Load Binders, 6&quot; Capacity"/>
    <n v="25.032"/>
    <n v="3"/>
    <n v="0.2"/>
    <n v="7.8224999999999998"/>
    <n v="320"/>
    <n v="20.025600000000001"/>
    <n v="8.26"/>
  </r>
  <r>
    <n v="4063"/>
    <s v="US-2016-122182"/>
    <s v="3/10/2016"/>
    <x v="612"/>
    <s v="3/14/2016"/>
    <s v="Standard Class"/>
    <s v="BD-11770"/>
    <s v="Bryan Davis"/>
    <s v="Consumer"/>
    <s v="United States"/>
    <s v="Philadelphia"/>
    <s v="Pennsylvania"/>
    <n v="19143"/>
    <x v="3"/>
    <s v="TEC-AC-10002800"/>
    <x v="2"/>
    <s v="Accessories"/>
    <s v="Plantronics Audio 478 Stereo USB Headset"/>
    <n v="39.991999999999997"/>
    <n v="1"/>
    <n v="0.2"/>
    <n v="7.4984999999999999"/>
    <n v="533.33333333333326"/>
    <n v="31.993600000000001"/>
    <n v="215.54400000000001"/>
  </r>
  <r>
    <n v="4064"/>
    <s v="US-2014-130358"/>
    <s v="6/23/2014"/>
    <x v="670"/>
    <s v="6/26/2014"/>
    <s v="First Class"/>
    <s v="DL-13330"/>
    <s v="Denise Leinenbach"/>
    <s v="Consumer"/>
    <s v="United States"/>
    <s v="Concord"/>
    <s v="North Carolina"/>
    <n v="28027"/>
    <x v="0"/>
    <s v="OFF-AR-10002766"/>
    <x v="1"/>
    <s v="Art"/>
    <s v="Prang Drawing Pencil Set"/>
    <n v="20.015999999999998"/>
    <n v="9"/>
    <n v="0.2"/>
    <n v="1.7514000000000001"/>
    <n v="1142.8571428571427"/>
    <n v="16.012799999999999"/>
    <n v="248.43"/>
  </r>
  <r>
    <n v="4066"/>
    <s v="CA-2014-102673"/>
    <s v="11/1/2014"/>
    <x v="301"/>
    <s v="11/5/2014"/>
    <s v="Standard Class"/>
    <s v="KH-16630"/>
    <s v="Ken Heidel"/>
    <s v="Corporate"/>
    <s v="United States"/>
    <s v="Charlotte"/>
    <s v="North Carolina"/>
    <n v="28205"/>
    <x v="0"/>
    <s v="OFF-FA-10003021"/>
    <x v="1"/>
    <s v="Fasteners"/>
    <s v="Staples"/>
    <n v="7.52"/>
    <n v="5"/>
    <n v="0.2"/>
    <n v="1.41"/>
    <n v="533.33333333333326"/>
    <n v="6.016"/>
    <n v="148.02000000000001"/>
  </r>
  <r>
    <n v="4070"/>
    <s v="CA-2016-145303"/>
    <s v="8/28/2016"/>
    <x v="770"/>
    <s v="8/31/2016"/>
    <s v="First Class"/>
    <s v="TP-21415"/>
    <s v="Tom Prescott"/>
    <s v="Consumer"/>
    <s v="United States"/>
    <s v="Dallas"/>
    <s v="Texas"/>
    <n v="75081"/>
    <x v="2"/>
    <s v="OFF-BI-10000050"/>
    <x v="1"/>
    <s v="Binders"/>
    <s v="Angle-D Binders with Locking Rings, Label Holders"/>
    <n v="13.14"/>
    <n v="9"/>
    <n v="0.8"/>
    <n v="-21.681000000000001"/>
    <n v="-60.606060606060609"/>
    <n v="2.6279999999999997"/>
    <n v="204.95"/>
  </r>
  <r>
    <n v="4073"/>
    <s v="CA-2015-156104"/>
    <s v="12/6/2015"/>
    <x v="401"/>
    <s v="12/8/2015"/>
    <s v="Second Class"/>
    <s v="NP-18685"/>
    <s v="Nora Pelletier"/>
    <s v="Home Office"/>
    <s v="United States"/>
    <s v="Indianapolis"/>
    <s v="Indiana"/>
    <n v="46203"/>
    <x v="2"/>
    <s v="TEC-CO-10002095"/>
    <x v="2"/>
    <s v="Copiers"/>
    <s v="Hewlett Packard 610 Color Digital Copier / Printer"/>
    <n v="999.98"/>
    <n v="2"/>
    <n v="0"/>
    <n v="449.99099999999999"/>
    <n v="222.22222222222223"/>
    <n v="999.98"/>
    <n v="41.96"/>
  </r>
  <r>
    <n v="4074"/>
    <s v="US-2015-164308"/>
    <s v="9/24/2015"/>
    <x v="496"/>
    <s v="9/27/2015"/>
    <s v="First Class"/>
    <s v="SC-20680"/>
    <s v="Steve Carroll"/>
    <s v="Home Office"/>
    <s v="United States"/>
    <s v="Broken Arrow"/>
    <s v="Oklahoma"/>
    <n v="74012"/>
    <x v="2"/>
    <s v="TEC-PH-10004120"/>
    <x v="2"/>
    <s v="Phones"/>
    <s v="AT&amp;T 1080 Phone"/>
    <n v="821.94"/>
    <n v="6"/>
    <n v="0"/>
    <n v="213.70439999999999"/>
    <n v="384.61538461538464"/>
    <n v="821.94"/>
    <n v="161.56800000000001"/>
  </r>
  <r>
    <n v="4075"/>
    <s v="CA-2017-108112"/>
    <s v="11/15/2017"/>
    <x v="940"/>
    <s v="11/20/2017"/>
    <s v="Standard Class"/>
    <s v="DK-12895"/>
    <s v="Dana Kaydos"/>
    <s v="Consumer"/>
    <s v="United States"/>
    <s v="Miramar"/>
    <s v="Florida"/>
    <n v="33023"/>
    <x v="0"/>
    <s v="FUR-FU-10003553"/>
    <x v="0"/>
    <s v="Furnishings"/>
    <s v="Howard Miller 13-1/2&quot; Diameter Rosebrook Wall Clock"/>
    <n v="220.06399999999999"/>
    <n v="4"/>
    <n v="0.2"/>
    <n v="55.015999999999998"/>
    <n v="400"/>
    <n v="176.05119999999999"/>
    <n v="64.959999999999994"/>
  </r>
  <r>
    <n v="4077"/>
    <s v="CA-2015-100685"/>
    <s v="12/19/2015"/>
    <x v="546"/>
    <s v="12/21/2015"/>
    <s v="Second Class"/>
    <s v="SM-20950"/>
    <s v="Suzanne McNair"/>
    <s v="Corporate"/>
    <s v="United States"/>
    <s v="Omaha"/>
    <s v="Nebraska"/>
    <n v="68104"/>
    <x v="2"/>
    <s v="OFF-BI-10003094"/>
    <x v="1"/>
    <s v="Binders"/>
    <s v="Self-Adhesive Ring Binder Labels"/>
    <n v="7.04"/>
    <n v="2"/>
    <n v="0"/>
    <n v="3.3088000000000002"/>
    <n v="212.7659574468085"/>
    <n v="7.04"/>
    <n v="72.78"/>
  </r>
  <r>
    <n v="4080"/>
    <s v="CA-2015-165414"/>
    <s v="12/21/2015"/>
    <x v="379"/>
    <s v="12/24/2015"/>
    <s v="First Class"/>
    <s v="LS-17245"/>
    <s v="Lynn Smith"/>
    <s v="Consumer"/>
    <s v="United States"/>
    <s v="Jacksonville"/>
    <s v="North Carolina"/>
    <n v="28540"/>
    <x v="0"/>
    <s v="TEC-PH-10002293"/>
    <x v="2"/>
    <s v="Phones"/>
    <s v="Anker 36W 4-Port USB Wall Charger Travel Power Adapter for iPhone 5s 5c 5"/>
    <n v="47.975999999999999"/>
    <n v="3"/>
    <n v="0.2"/>
    <n v="4.7976000000000001"/>
    <n v="1000"/>
    <n v="38.380800000000001"/>
    <n v="562.29250000000002"/>
  </r>
  <r>
    <n v="4081"/>
    <s v="CA-2016-140417"/>
    <s v="9/25/2016"/>
    <x v="477"/>
    <s v="9/29/2016"/>
    <s v="Standard Class"/>
    <s v="KE-16420"/>
    <s v="Katrina Edelman"/>
    <s v="Corporate"/>
    <s v="United States"/>
    <s v="Tigard"/>
    <s v="Oregon"/>
    <n v="97224"/>
    <x v="1"/>
    <s v="OFF-PA-10000380"/>
    <x v="1"/>
    <s v="Paper"/>
    <s v="REDIFORM Incoming/Outgoing Call Register, 11&quot; X 8 1/2&quot;, 100 Messages"/>
    <n v="60.048000000000002"/>
    <n v="9"/>
    <n v="0.2"/>
    <n v="22.518000000000001"/>
    <n v="266.66666666666663"/>
    <n v="48.038400000000003"/>
    <n v="11.263999999999999"/>
  </r>
  <r>
    <n v="4083"/>
    <s v="US-2017-151316"/>
    <s v="6/24/2017"/>
    <x v="92"/>
    <s v="6/30/2017"/>
    <s v="Standard Class"/>
    <s v="MC-17635"/>
    <s v="Matthew Clasen"/>
    <s v="Corporate"/>
    <s v="United States"/>
    <s v="Decatur"/>
    <s v="Illinois"/>
    <n v="62521"/>
    <x v="2"/>
    <s v="OFF-BI-10004632"/>
    <x v="1"/>
    <s v="Binders"/>
    <s v="Ibico Hi-Tech Manual Binding System"/>
    <n v="182.994"/>
    <n v="3"/>
    <n v="0.8"/>
    <n v="-320.23950000000002"/>
    <n v="-57.142857142857139"/>
    <n v="36.59879999999999"/>
    <n v="471.9"/>
  </r>
  <r>
    <n v="4085"/>
    <s v="CA-2017-163692"/>
    <s v="9/7/2017"/>
    <x v="210"/>
    <s v="9/9/2017"/>
    <s v="First Class"/>
    <s v="Dp-13240"/>
    <s v="Dean percer"/>
    <s v="Home Office"/>
    <s v="United States"/>
    <s v="Phoenix"/>
    <s v="Arizona"/>
    <n v="85023"/>
    <x v="1"/>
    <s v="OFF-BI-10003291"/>
    <x v="1"/>
    <s v="Binders"/>
    <s v="Wilson Jones Leather-Like Binders with DublLock Round Rings"/>
    <n v="7.8570000000000002"/>
    <n v="3"/>
    <n v="0.7"/>
    <n v="-6.0236999999999998"/>
    <n v="-130.43478260869566"/>
    <n v="2.3571000000000004"/>
    <n v="20.16"/>
  </r>
  <r>
    <n v="4086"/>
    <s v="CA-2016-111913"/>
    <s v="8/4/2016"/>
    <x v="578"/>
    <s v="8/6/2016"/>
    <s v="Second Class"/>
    <s v="LC-16930"/>
    <s v="Linda Cazamias"/>
    <s v="Corporate"/>
    <s v="United States"/>
    <s v="Sacramento"/>
    <s v="California"/>
    <n v="95823"/>
    <x v="1"/>
    <s v="TEC-PH-10002275"/>
    <x v="2"/>
    <s v="Phones"/>
    <s v="Mitel 5320 IP Phone VoIP phone"/>
    <n v="302.38400000000001"/>
    <n v="2"/>
    <n v="0.2"/>
    <n v="30.238399999999999"/>
    <n v="1000.0000000000002"/>
    <n v="241.90720000000002"/>
    <n v="32.479999999999997"/>
  </r>
  <r>
    <n v="4089"/>
    <s v="US-2014-156559"/>
    <s v="8/19/2014"/>
    <x v="710"/>
    <s v="8/26/2014"/>
    <s v="Standard Class"/>
    <s v="LH-16900"/>
    <s v="Lena Hernandez"/>
    <s v="Consumer"/>
    <s v="United States"/>
    <s v="Jonesboro"/>
    <s v="Arkansas"/>
    <n v="72401"/>
    <x v="0"/>
    <s v="FUR-BO-10000711"/>
    <x v="0"/>
    <s v="Bookcases"/>
    <s v="Hon Metal Bookcases, Gray"/>
    <n v="638.82000000000005"/>
    <n v="9"/>
    <n v="0"/>
    <n v="172.48140000000001"/>
    <n v="370.37037037037038"/>
    <n v="638.82000000000005"/>
    <n v="239.37200000000001"/>
  </r>
  <r>
    <n v="4090"/>
    <s v="CA-2016-161473"/>
    <s v="4/1/2016"/>
    <x v="178"/>
    <s v="4/5/2016"/>
    <s v="Standard Class"/>
    <s v="TB-21175"/>
    <s v="Thomas Boland"/>
    <s v="Corporate"/>
    <s v="United States"/>
    <s v="New York City"/>
    <s v="New York"/>
    <n v="10035"/>
    <x v="3"/>
    <s v="OFF-LA-10001297"/>
    <x v="1"/>
    <s v="Labels"/>
    <s v="Avery 473"/>
    <n v="20.7"/>
    <n v="2"/>
    <n v="0"/>
    <n v="9.9359999999999999"/>
    <n v="208.33333333333334"/>
    <n v="20.7"/>
    <n v="16.032"/>
  </r>
  <r>
    <n v="4093"/>
    <s v="CA-2017-166576"/>
    <s v="5/16/2017"/>
    <x v="941"/>
    <s v="5/18/2017"/>
    <s v="First Class"/>
    <s v="JM-15865"/>
    <s v="John Murray"/>
    <s v="Consumer"/>
    <s v="United States"/>
    <s v="Akron"/>
    <s v="Ohio"/>
    <n v="44312"/>
    <x v="3"/>
    <s v="OFF-ST-10002574"/>
    <x v="1"/>
    <s v="Storage"/>
    <s v="SAFCO Commercial Wire Shelving, Black"/>
    <n v="221.024"/>
    <n v="2"/>
    <n v="0.2"/>
    <n v="-55.256"/>
    <n v="-400"/>
    <n v="176.81920000000002"/>
    <n v="227.96"/>
  </r>
  <r>
    <n v="4094"/>
    <s v="CA-2015-102491"/>
    <s v="8/24/2015"/>
    <x v="252"/>
    <s v="8/28/2015"/>
    <s v="Standard Class"/>
    <s v="KW-16435"/>
    <s v="Katrina Willman"/>
    <s v="Consumer"/>
    <s v="United States"/>
    <s v="Florence"/>
    <s v="Kentucky"/>
    <n v="41042"/>
    <x v="0"/>
    <s v="TEC-MA-10000864"/>
    <x v="2"/>
    <s v="Machines"/>
    <s v="Cisco 9971 IP Video Phone Charcoal"/>
    <n v="3080"/>
    <n v="7"/>
    <n v="0"/>
    <n v="1416.8"/>
    <n v="217.39130434782606"/>
    <n v="3080"/>
    <n v="96.96"/>
  </r>
  <r>
    <n v="4097"/>
    <s v="CA-2014-116904"/>
    <s v="9/23/2014"/>
    <x v="865"/>
    <s v="9/28/2014"/>
    <s v="Standard Class"/>
    <s v="SC-20095"/>
    <s v="Sanjit Chand"/>
    <s v="Consumer"/>
    <s v="United States"/>
    <s v="Minneapolis"/>
    <s v="Minnesota"/>
    <n v="55407"/>
    <x v="2"/>
    <s v="OFF-PA-10004888"/>
    <x v="1"/>
    <s v="Paper"/>
    <s v="Xerox 217"/>
    <n v="32.4"/>
    <n v="5"/>
    <n v="0"/>
    <n v="15.552"/>
    <n v="208.33333333333334"/>
    <n v="32.4"/>
    <n v="2036.86"/>
  </r>
  <r>
    <n v="4101"/>
    <s v="US-2017-102288"/>
    <s v="6/19/2017"/>
    <x v="249"/>
    <s v="6/23/2017"/>
    <s v="Standard Class"/>
    <s v="ZC-21910"/>
    <s v="Zuschuss Carroll"/>
    <s v="Consumer"/>
    <s v="United States"/>
    <s v="Houston"/>
    <s v="Texas"/>
    <n v="77095"/>
    <x v="2"/>
    <s v="OFF-AP-10004655"/>
    <x v="1"/>
    <s v="Appliances"/>
    <s v="Holmes Visible Mist Ultrasonic Humidifier with 2.3-Gallon Output per Day, Replacement Filter"/>
    <n v="2.2639999999999998"/>
    <n v="1"/>
    <n v="0.8"/>
    <n v="-5.2072000000000003"/>
    <n v="-43.478260869565212"/>
    <n v="0.45279999999999987"/>
    <n v="2.88"/>
  </r>
  <r>
    <n v="4104"/>
    <s v="CA-2017-137456"/>
    <s v="12/21/2017"/>
    <x v="202"/>
    <s v="12/21/2017"/>
    <s v="Same Day"/>
    <s v="RB-19465"/>
    <s v="Rick Bensley"/>
    <s v="Home Office"/>
    <s v="United States"/>
    <s v="Fremont"/>
    <s v="Nebraska"/>
    <n v="68025"/>
    <x v="2"/>
    <s v="FUR-FU-10001940"/>
    <x v="0"/>
    <s v="Furnishings"/>
    <s v="Staple-based wall hangings"/>
    <n v="15.92"/>
    <n v="2"/>
    <n v="0"/>
    <n v="7.0048000000000004"/>
    <n v="227.27272727272725"/>
    <n v="15.92"/>
    <n v="128.34"/>
  </r>
  <r>
    <n v="4105"/>
    <s v="US-2017-155999"/>
    <s v="8/7/2017"/>
    <x v="783"/>
    <s v="8/13/2017"/>
    <s v="Standard Class"/>
    <s v="JK-15370"/>
    <s v="Jay Kimmel"/>
    <s v="Consumer"/>
    <s v="United States"/>
    <s v="San Diego"/>
    <s v="California"/>
    <n v="92105"/>
    <x v="1"/>
    <s v="TEC-PH-10000439"/>
    <x v="2"/>
    <s v="Phones"/>
    <s v="GE DSL Phone Line Filter"/>
    <n v="159.96"/>
    <n v="5"/>
    <n v="0.2"/>
    <n v="17.9955"/>
    <n v="888.88888888888891"/>
    <n v="127.96800000000002"/>
    <n v="999.98"/>
  </r>
  <r>
    <n v="4107"/>
    <s v="US-2016-148334"/>
    <s v="8/22/2016"/>
    <x v="250"/>
    <s v="8/26/2016"/>
    <s v="Standard Class"/>
    <s v="DD-13570"/>
    <s v="Dorothy Dickinson"/>
    <s v="Consumer"/>
    <s v="United States"/>
    <s v="Houston"/>
    <s v="Texas"/>
    <n v="77041"/>
    <x v="2"/>
    <s v="OFF-BI-10003676"/>
    <x v="1"/>
    <s v="Binders"/>
    <s v="GBC Standard Recycled Report Covers, Clear Plastic Sheets"/>
    <n v="4.3120000000000003"/>
    <n v="2"/>
    <n v="0.8"/>
    <n v="-6.8992000000000004"/>
    <n v="-62.5"/>
    <n v="0.86239999999999983"/>
    <n v="1252.704"/>
  </r>
  <r>
    <n v="4108"/>
    <s v="CA-2015-105599"/>
    <s v="9/7/2015"/>
    <x v="67"/>
    <s v="9/7/2015"/>
    <s v="Same Day"/>
    <s v="MC-17275"/>
    <s v="Marc Crier"/>
    <s v="Consumer"/>
    <s v="United States"/>
    <s v="New York City"/>
    <s v="New York"/>
    <n v="10011"/>
    <x v="3"/>
    <s v="OFF-ST-10002486"/>
    <x v="1"/>
    <s v="Storage"/>
    <s v="Eldon Shelf Savers Cubes and Bins"/>
    <n v="13.96"/>
    <n v="2"/>
    <n v="0"/>
    <n v="0.2792"/>
    <n v="5000"/>
    <n v="13.96"/>
    <n v="63.311999999999998"/>
  </r>
  <r>
    <n v="4110"/>
    <s v="CA-2015-153717"/>
    <s v="12/25/2015"/>
    <x v="707"/>
    <s v="1/1/2016"/>
    <s v="Standard Class"/>
    <s v="DL-13495"/>
    <s v="Dionis Lloyd"/>
    <s v="Corporate"/>
    <s v="United States"/>
    <s v="Detroit"/>
    <s v="Michigan"/>
    <n v="48227"/>
    <x v="2"/>
    <s v="TEC-PH-10002923"/>
    <x v="2"/>
    <s v="Phones"/>
    <s v="Logitech B530 USB Headset - headset - Full size, Binaural"/>
    <n v="73.98"/>
    <n v="2"/>
    <n v="0"/>
    <n v="19.974599999999999"/>
    <n v="370.37037037037044"/>
    <n v="73.98"/>
    <n v="62.82"/>
  </r>
  <r>
    <n v="4114"/>
    <s v="CA-2015-116687"/>
    <s v="5/2/2015"/>
    <x v="942"/>
    <s v="5/7/2015"/>
    <s v="Standard Class"/>
    <s v="NC-18625"/>
    <s v="Noah Childs"/>
    <s v="Corporate"/>
    <s v="United States"/>
    <s v="Houston"/>
    <s v="Texas"/>
    <n v="77095"/>
    <x v="2"/>
    <s v="OFF-LA-10000443"/>
    <x v="1"/>
    <s v="Labels"/>
    <s v="Avery 501"/>
    <n v="8.8559999999999999"/>
    <n v="3"/>
    <n v="0.2"/>
    <n v="2.9889000000000001"/>
    <n v="296.2962962962963"/>
    <n v="7.0848000000000004"/>
    <n v="38.880000000000003"/>
  </r>
  <r>
    <n v="4116"/>
    <s v="CA-2016-163573"/>
    <s v="11/24/2016"/>
    <x v="390"/>
    <s v="11/27/2016"/>
    <s v="First Class"/>
    <s v="AC-10450"/>
    <s v="Amy Cox"/>
    <s v="Consumer"/>
    <s v="United States"/>
    <s v="Seattle"/>
    <s v="Washington"/>
    <n v="98105"/>
    <x v="1"/>
    <s v="OFF-BI-10004632"/>
    <x v="1"/>
    <s v="Binders"/>
    <s v="Ibico Hi-Tech Manual Binding System"/>
    <n v="1219.96"/>
    <n v="5"/>
    <n v="0.2"/>
    <n v="381.23750000000001"/>
    <n v="320"/>
    <n v="975.96800000000007"/>
    <n v="8.9600000000000009"/>
  </r>
  <r>
    <n v="4117"/>
    <s v="CA-2015-153416"/>
    <s v="11/24/2015"/>
    <x v="27"/>
    <s v="11/29/2015"/>
    <s v="Standard Class"/>
    <s v="TS-21340"/>
    <s v="Toby Swindell"/>
    <s v="Consumer"/>
    <s v="United States"/>
    <s v="Los Angeles"/>
    <s v="California"/>
    <n v="90036"/>
    <x v="1"/>
    <s v="OFF-BI-10002813"/>
    <x v="1"/>
    <s v="Binders"/>
    <s v="Avery Reinforcements for Hole-Punch Pages"/>
    <n v="3.1680000000000001"/>
    <n v="2"/>
    <n v="0.2"/>
    <n v="0.99"/>
    <n v="320"/>
    <n v="2.5344000000000002"/>
    <n v="10.43"/>
  </r>
  <r>
    <n v="4121"/>
    <s v="CA-2017-117394"/>
    <s v="9/4/2017"/>
    <x v="507"/>
    <s v="9/10/2017"/>
    <s v="Standard Class"/>
    <s v="MM-17920"/>
    <s v="Michael Moore"/>
    <s v="Consumer"/>
    <s v="United States"/>
    <s v="Philadelphia"/>
    <s v="Pennsylvania"/>
    <n v="19120"/>
    <x v="3"/>
    <s v="TEC-AC-10000199"/>
    <x v="2"/>
    <s v="Accessories"/>
    <s v="Kingston Digital DataTraveler 8GB USB 2.0"/>
    <n v="19.04"/>
    <n v="4"/>
    <n v="0.2"/>
    <n v="-1.4279999999999999"/>
    <n v="-1333.3333333333335"/>
    <n v="15.231999999999999"/>
    <n v="191.5155"/>
  </r>
  <r>
    <n v="4122"/>
    <s v="CA-2017-133823"/>
    <s v="5/11/2017"/>
    <x v="943"/>
    <s v="5/12/2017"/>
    <s v="Same Day"/>
    <s v="LP-17080"/>
    <s v="Liz Pelletier"/>
    <s v="Consumer"/>
    <s v="United States"/>
    <s v="Seattle"/>
    <s v="Washington"/>
    <n v="98103"/>
    <x v="1"/>
    <s v="OFF-PA-10002870"/>
    <x v="1"/>
    <s v="Paper"/>
    <s v="Ampad Phone Message Book, Recycled, 400 Message Capacity, 5 ¾ x 11"/>
    <n v="37.44"/>
    <n v="6"/>
    <n v="0"/>
    <n v="16.847999999999999"/>
    <n v="222.22222222222223"/>
    <n v="37.44"/>
    <n v="81.567999999999998"/>
  </r>
  <r>
    <n v="4125"/>
    <s v="CA-2014-127523"/>
    <s v="5/11/2014"/>
    <x v="218"/>
    <s v="5/18/2014"/>
    <s v="Standard Class"/>
    <s v="BG-11695"/>
    <s v="Brooke Gillingham"/>
    <s v="Corporate"/>
    <s v="United States"/>
    <s v="Watertown"/>
    <s v="New York"/>
    <n v="13601"/>
    <x v="3"/>
    <s v="OFF-AP-10004249"/>
    <x v="1"/>
    <s v="Appliances"/>
    <s v="Staple holder"/>
    <n v="35.909999999999997"/>
    <n v="3"/>
    <n v="0"/>
    <n v="9.6957000000000004"/>
    <n v="370.37037037037032"/>
    <n v="35.909999999999997"/>
    <n v="6.3360000000000003"/>
  </r>
  <r>
    <n v="4126"/>
    <s v="CA-2017-123239"/>
    <s v="7/27/2017"/>
    <x v="944"/>
    <s v="7/31/2017"/>
    <s v="Second Class"/>
    <s v="MG-18145"/>
    <s v="Mike Gockenbach"/>
    <s v="Consumer"/>
    <s v="United States"/>
    <s v="Jacksonville"/>
    <s v="Florida"/>
    <n v="32216"/>
    <x v="0"/>
    <s v="FUR-FU-10001602"/>
    <x v="0"/>
    <s v="Furnishings"/>
    <s v="Eldon Delta Triangular Chair Mat, 52&quot; x 58&quot;, Clear"/>
    <n v="91.031999999999996"/>
    <n v="3"/>
    <n v="0.2"/>
    <n v="-2.2757999999999998"/>
    <n v="-4000"/>
    <n v="72.825599999999994"/>
    <n v="12.624000000000001"/>
  </r>
  <r>
    <n v="4127"/>
    <s v="CA-2017-156769"/>
    <s v="5/6/2017"/>
    <x v="636"/>
    <s v="5/9/2017"/>
    <s v="First Class"/>
    <s v="GZ-14470"/>
    <s v="Gary Zandusky"/>
    <s v="Consumer"/>
    <s v="United States"/>
    <s v="Arlington"/>
    <s v="Virginia"/>
    <n v="22204"/>
    <x v="0"/>
    <s v="OFF-AR-10003179"/>
    <x v="1"/>
    <s v="Art"/>
    <s v="Dixon Ticonderoga Core-Lock Colored Pencils"/>
    <n v="54.66"/>
    <n v="6"/>
    <n v="0"/>
    <n v="18.037800000000001"/>
    <n v="303.030303030303"/>
    <n v="54.66"/>
    <n v="189.7"/>
  </r>
  <r>
    <n v="4128"/>
    <s v="CA-2014-127299"/>
    <s v="9/19/2014"/>
    <x v="111"/>
    <s v="9/24/2014"/>
    <s v="Standard Class"/>
    <s v="JL-15835"/>
    <s v="John Lee"/>
    <s v="Consumer"/>
    <s v="United States"/>
    <s v="Charlotte"/>
    <s v="North Carolina"/>
    <n v="28205"/>
    <x v="0"/>
    <s v="OFF-ST-10003722"/>
    <x v="1"/>
    <s v="Storage"/>
    <s v="Project Tote Personal File"/>
    <n v="67.343999999999994"/>
    <n v="6"/>
    <n v="0.2"/>
    <n v="7.5762"/>
    <n v="888.8888888888888"/>
    <n v="53.8752"/>
    <n v="35.97"/>
  </r>
  <r>
    <n v="4130"/>
    <s v="CA-2015-121272"/>
    <s v="3/29/2015"/>
    <x v="368"/>
    <s v="4/4/2015"/>
    <s v="Standard Class"/>
    <s v="DO-13435"/>
    <s v="Denny Ordway"/>
    <s v="Consumer"/>
    <s v="United States"/>
    <s v="Seattle"/>
    <s v="Washington"/>
    <n v="98103"/>
    <x v="1"/>
    <s v="OFF-AP-10001947"/>
    <x v="1"/>
    <s v="Appliances"/>
    <s v="Acco 6 Outlet Guardian Premium Plus Surge Suppressor"/>
    <n v="73.28"/>
    <n v="4"/>
    <n v="0"/>
    <n v="21.251200000000001"/>
    <n v="344.82758620689651"/>
    <n v="73.28"/>
    <n v="3.3279999999999998"/>
  </r>
  <r>
    <n v="4131"/>
    <s v="CA-2014-115336"/>
    <s v="11/18/2014"/>
    <x v="728"/>
    <s v="11/25/2014"/>
    <s v="Standard Class"/>
    <s v="AB-10600"/>
    <s v="Ann Blume"/>
    <s v="Corporate"/>
    <s v="United States"/>
    <s v="Chicago"/>
    <s v="Illinois"/>
    <n v="60623"/>
    <x v="2"/>
    <s v="OFF-BI-10001107"/>
    <x v="1"/>
    <s v="Binders"/>
    <s v="GBC White Gloss Covers, Plain Front"/>
    <n v="14.48"/>
    <n v="5"/>
    <n v="0.8"/>
    <n v="-23.891999999999999"/>
    <n v="-60.606060606060609"/>
    <n v="2.8959999999999995"/>
    <n v="23.744"/>
  </r>
  <r>
    <n v="4132"/>
    <s v="CA-2015-111703"/>
    <s v="7/2/2015"/>
    <x v="740"/>
    <s v="7/9/2015"/>
    <s v="Standard Class"/>
    <s v="KB-16315"/>
    <s v="Karl Braun"/>
    <s v="Consumer"/>
    <s v="United States"/>
    <s v="Hollywood"/>
    <s v="Florida"/>
    <n v="33021"/>
    <x v="0"/>
    <s v="OFF-PA-10000349"/>
    <x v="1"/>
    <s v="Paper"/>
    <s v="Easy-staple paper"/>
    <n v="11.952"/>
    <n v="3"/>
    <n v="0.2"/>
    <n v="4.0338000000000003"/>
    <n v="296.2962962962963"/>
    <n v="9.5616000000000003"/>
    <n v="344.91"/>
  </r>
  <r>
    <n v="4134"/>
    <s v="CA-2014-128839"/>
    <s v="9/8/2014"/>
    <x v="78"/>
    <s v="9/13/2014"/>
    <s v="Standard Class"/>
    <s v="TT-21070"/>
    <s v="Ted Trevino"/>
    <s v="Consumer"/>
    <s v="United States"/>
    <s v="Chesapeake"/>
    <s v="Virginia"/>
    <n v="23320"/>
    <x v="0"/>
    <s v="OFF-FA-10002280"/>
    <x v="1"/>
    <s v="Fasteners"/>
    <s v="Advantus Plastic Paper Clips"/>
    <n v="45"/>
    <n v="9"/>
    <n v="0"/>
    <n v="21.6"/>
    <n v="208.33333333333331"/>
    <n v="45"/>
    <n v="743.98800000000006"/>
  </r>
  <r>
    <n v="4136"/>
    <s v="CA-2017-105914"/>
    <s v="10/2/2017"/>
    <x v="280"/>
    <s v="10/8/2017"/>
    <s v="Standard Class"/>
    <s v="PV-18985"/>
    <s v="Paul Van Hugh"/>
    <s v="Home Office"/>
    <s v="United States"/>
    <s v="Los Angeles"/>
    <s v="California"/>
    <n v="90036"/>
    <x v="1"/>
    <s v="OFF-BI-10002854"/>
    <x v="1"/>
    <s v="Binders"/>
    <s v="Performers Binder/Pad Holder, Black"/>
    <n v="112.12"/>
    <n v="5"/>
    <n v="0.2"/>
    <n v="42.045000000000002"/>
    <n v="266.66666666666663"/>
    <n v="89.696000000000012"/>
    <n v="299.99"/>
  </r>
  <r>
    <n v="4138"/>
    <s v="CA-2017-110926"/>
    <s v="11/19/2017"/>
    <x v="123"/>
    <s v="11/23/2017"/>
    <s v="Standard Class"/>
    <s v="DD-13570"/>
    <s v="Dorothy Dickinson"/>
    <s v="Consumer"/>
    <s v="United States"/>
    <s v="Alexandria"/>
    <s v="Virginia"/>
    <n v="22304"/>
    <x v="0"/>
    <s v="OFF-FA-10000624"/>
    <x v="1"/>
    <s v="Fasteners"/>
    <s v="OIC Binder Clips"/>
    <n v="25.06"/>
    <n v="7"/>
    <n v="0"/>
    <n v="12.53"/>
    <n v="200"/>
    <n v="25.06"/>
    <n v="19.440000000000001"/>
  </r>
  <r>
    <n v="4139"/>
    <s v="CA-2016-117226"/>
    <s v="12/30/2016"/>
    <x v="945"/>
    <s v="1/1/2017"/>
    <s v="First Class"/>
    <s v="KD-16495"/>
    <s v="Keith Dawkins"/>
    <s v="Corporate"/>
    <s v="United States"/>
    <s v="Deer Park"/>
    <s v="Texas"/>
    <n v="77536"/>
    <x v="2"/>
    <s v="OFF-BI-10004654"/>
    <x v="1"/>
    <s v="Binders"/>
    <s v="Avery Binding System Hidden Tab Executive Style Index Sets"/>
    <n v="6.9240000000000004"/>
    <n v="6"/>
    <n v="0.8"/>
    <n v="-10.385999999999999"/>
    <n v="-66.666666666666671"/>
    <n v="1.3847999999999998"/>
    <n v="122.94"/>
  </r>
  <r>
    <n v="4140"/>
    <s v="CA-2017-127313"/>
    <s v="12/1/2017"/>
    <x v="96"/>
    <s v="12/4/2017"/>
    <s v="First Class"/>
    <s v="RA-19285"/>
    <s v="Ralph Arnett"/>
    <s v="Consumer"/>
    <s v="United States"/>
    <s v="Philadelphia"/>
    <s v="Pennsylvania"/>
    <n v="19120"/>
    <x v="3"/>
    <s v="OFF-ST-10001228"/>
    <x v="1"/>
    <s v="Storage"/>
    <s v="Personal File Boxes with Fold-Down Carry Handle"/>
    <n v="37.392000000000003"/>
    <n v="3"/>
    <n v="0.2"/>
    <n v="2.3370000000000002"/>
    <n v="1600"/>
    <n v="29.913600000000002"/>
    <n v="69.375"/>
  </r>
  <r>
    <n v="4142"/>
    <s v="CA-2016-136287"/>
    <s v="6/13/2016"/>
    <x v="900"/>
    <s v="6/17/2016"/>
    <s v="Standard Class"/>
    <s v="SS-20590"/>
    <s v="Sonia Sunley"/>
    <s v="Consumer"/>
    <s v="United States"/>
    <s v="Wichita"/>
    <s v="Kansas"/>
    <n v="67212"/>
    <x v="2"/>
    <s v="OFF-LA-10003148"/>
    <x v="1"/>
    <s v="Labels"/>
    <s v="Avery 51"/>
    <n v="18.899999999999999"/>
    <n v="3"/>
    <n v="0"/>
    <n v="8.6940000000000008"/>
    <n v="217.39130434782604"/>
    <n v="18.899999999999999"/>
    <n v="387.13600000000002"/>
  </r>
  <r>
    <n v="4143"/>
    <s v="US-2014-107699"/>
    <s v="5/19/2014"/>
    <x v="946"/>
    <s v="5/23/2014"/>
    <s v="Standard Class"/>
    <s v="JH-15820"/>
    <s v="John Huston"/>
    <s v="Consumer"/>
    <s v="United States"/>
    <s v="Midland"/>
    <s v="Michigan"/>
    <n v="48640"/>
    <x v="2"/>
    <s v="OFF-BI-10001249"/>
    <x v="1"/>
    <s v="Binders"/>
    <s v="Avery Heavy-Duty EZD View Binder with Locking Rings"/>
    <n v="57.42"/>
    <n v="9"/>
    <n v="0"/>
    <n v="26.4132"/>
    <n v="217.39130434782606"/>
    <n v="57.42"/>
    <n v="1085.42"/>
  </r>
  <r>
    <n v="4144"/>
    <s v="CA-2017-112725"/>
    <s v="1/30/2017"/>
    <x v="289"/>
    <s v="2/6/2017"/>
    <s v="Standard Class"/>
    <s v="EH-14125"/>
    <s v="Eugene Hildebrand"/>
    <s v="Home Office"/>
    <s v="United States"/>
    <s v="San Francisco"/>
    <s v="California"/>
    <n v="94110"/>
    <x v="1"/>
    <s v="OFF-AR-10003759"/>
    <x v="1"/>
    <s v="Art"/>
    <s v="Crayola Anti Dust Chalk, 12/Pack"/>
    <n v="12.74"/>
    <n v="7"/>
    <n v="0"/>
    <n v="5.7329999999999997"/>
    <n v="222.22222222222223"/>
    <n v="12.74"/>
    <n v="3.762"/>
  </r>
  <r>
    <n v="4147"/>
    <s v="CA-2015-136196"/>
    <s v="11/28/2015"/>
    <x v="109"/>
    <s v="12/4/2015"/>
    <s v="Standard Class"/>
    <s v="TP-21415"/>
    <s v="Tom Prescott"/>
    <s v="Consumer"/>
    <s v="United States"/>
    <s v="Freeport"/>
    <s v="New York"/>
    <n v="11520"/>
    <x v="3"/>
    <s v="FUR-FU-10004017"/>
    <x v="0"/>
    <s v="Furnishings"/>
    <s v="Tenex Contemporary Contur Chairmats for Low and Medium Pile Carpet, Computer, 39&quot; x 49&quot;"/>
    <n v="322.58999999999997"/>
    <n v="3"/>
    <n v="0"/>
    <n v="64.518000000000001"/>
    <n v="500"/>
    <n v="322.58999999999997"/>
    <n v="65.231999999999999"/>
  </r>
  <r>
    <n v="4148"/>
    <s v="CA-2017-106068"/>
    <s v="10/23/2017"/>
    <x v="436"/>
    <s v="10/28/2017"/>
    <s v="Standard Class"/>
    <s v="RB-19330"/>
    <s v="Randy Bradley"/>
    <s v="Consumer"/>
    <s v="United States"/>
    <s v="Austin"/>
    <s v="Texas"/>
    <n v="78745"/>
    <x v="2"/>
    <s v="OFF-BI-10000962"/>
    <x v="1"/>
    <s v="Binders"/>
    <s v="Acco Flexible ACCOHIDE Square Ring Data Binder, Dark Blue, 11 1/2&quot; X 14&quot; 7/8&quot;"/>
    <n v="9.7620000000000005"/>
    <n v="3"/>
    <n v="0.8"/>
    <n v="-15.1311"/>
    <n v="-64.516129032258064"/>
    <n v="1.9523999999999997"/>
    <n v="31.103999999999999"/>
  </r>
  <r>
    <n v="4152"/>
    <s v="CA-2017-100160"/>
    <s v="9/7/2017"/>
    <x v="210"/>
    <s v="9/11/2017"/>
    <s v="Standard Class"/>
    <s v="CB-12025"/>
    <s v="Cassandra Brandow"/>
    <s v="Consumer"/>
    <s v="United States"/>
    <s v="Philadelphia"/>
    <s v="Pennsylvania"/>
    <n v="19134"/>
    <x v="3"/>
    <s v="OFF-LA-10002475"/>
    <x v="1"/>
    <s v="Labels"/>
    <s v="Avery 519"/>
    <n v="29.24"/>
    <n v="5"/>
    <n v="0.2"/>
    <n v="9.8684999999999992"/>
    <n v="296.2962962962963"/>
    <n v="23.391999999999999"/>
    <n v="18.367999999999999"/>
  </r>
  <r>
    <n v="4155"/>
    <s v="CA-2016-139689"/>
    <s v="12/29/2016"/>
    <x v="723"/>
    <s v="1/3/2017"/>
    <s v="Standard Class"/>
    <s v="MP-17965"/>
    <s v="Michael Paige"/>
    <s v="Corporate"/>
    <s v="United States"/>
    <s v="Bristol"/>
    <s v="Tennessee"/>
    <n v="37620"/>
    <x v="0"/>
    <s v="OFF-BI-10004781"/>
    <x v="1"/>
    <s v="Binders"/>
    <s v="GBC Wire Binding Strips"/>
    <n v="38.088000000000001"/>
    <n v="4"/>
    <n v="0.7"/>
    <n v="-27.9312"/>
    <n v="-136.36363636363637"/>
    <n v="11.426400000000003"/>
    <n v="26.55"/>
  </r>
  <r>
    <n v="4157"/>
    <s v="CA-2015-101091"/>
    <s v="12/5/2015"/>
    <x v="901"/>
    <s v="12/9/2015"/>
    <s v="Second Class"/>
    <s v="SW-20245"/>
    <s v="Scot Wooten"/>
    <s v="Consumer"/>
    <s v="United States"/>
    <s v="Philadelphia"/>
    <s v="Pennsylvania"/>
    <n v="19140"/>
    <x v="3"/>
    <s v="TEC-AC-10003280"/>
    <x v="2"/>
    <s v="Accessories"/>
    <s v="Belkin F8E887 USB Wired Ergonomic Keyboard"/>
    <n v="47.984000000000002"/>
    <n v="2"/>
    <n v="0.2"/>
    <n v="0.5998"/>
    <n v="8000"/>
    <n v="38.387200000000007"/>
    <n v="7.98"/>
  </r>
  <r>
    <n v="4159"/>
    <s v="CA-2014-126907"/>
    <s v="11/1/2014"/>
    <x v="301"/>
    <s v="11/8/2014"/>
    <s v="Standard Class"/>
    <s v="SM-20950"/>
    <s v="Suzanne McNair"/>
    <s v="Corporate"/>
    <s v="United States"/>
    <s v="Chicago"/>
    <s v="Illinois"/>
    <n v="60610"/>
    <x v="2"/>
    <s v="OFF-PA-10000533"/>
    <x v="1"/>
    <s v="Paper"/>
    <s v="Southworth Parchment Paper &amp; Envelopes"/>
    <n v="15.696"/>
    <n v="3"/>
    <n v="0.2"/>
    <n v="5.1012000000000004"/>
    <n v="307.69230769230768"/>
    <n v="12.556800000000001"/>
    <n v="1649.95"/>
  </r>
  <r>
    <n v="4160"/>
    <s v="US-2016-164588"/>
    <s v="4/16/2016"/>
    <x v="947"/>
    <s v="4/23/2016"/>
    <s v="Standard Class"/>
    <s v="AP-10915"/>
    <s v="Arthur Prichep"/>
    <s v="Consumer"/>
    <s v="United States"/>
    <s v="Columbus"/>
    <s v="Georgia"/>
    <n v="31907"/>
    <x v="0"/>
    <s v="OFF-AR-10003056"/>
    <x v="1"/>
    <s v="Art"/>
    <s v="Newell 341"/>
    <n v="12.84"/>
    <n v="3"/>
    <n v="0"/>
    <n v="3.7235999999999998"/>
    <n v="344.82758620689657"/>
    <n v="12.84"/>
    <n v="486.36799999999999"/>
  </r>
  <r>
    <n v="4161"/>
    <s v="CA-2017-115546"/>
    <s v="5/14/2017"/>
    <x v="304"/>
    <s v="5/18/2017"/>
    <s v="Standard Class"/>
    <s v="AH-10465"/>
    <s v="Amy Hunt"/>
    <s v="Consumer"/>
    <s v="United States"/>
    <s v="New York City"/>
    <s v="New York"/>
    <n v="10035"/>
    <x v="3"/>
    <s v="TEC-PH-10002834"/>
    <x v="2"/>
    <s v="Phones"/>
    <s v="Google Nexus 5"/>
    <n v="539.97"/>
    <n v="3"/>
    <n v="0"/>
    <n v="134.99250000000001"/>
    <n v="400"/>
    <n v="539.97"/>
    <n v="37.17"/>
  </r>
  <r>
    <n v="4163"/>
    <s v="CA-2015-163587"/>
    <s v="3/14/2015"/>
    <x v="948"/>
    <s v="3/18/2015"/>
    <s v="Standard Class"/>
    <s v="EP-13915"/>
    <s v="Emily Phan"/>
    <s v="Consumer"/>
    <s v="United States"/>
    <s v="Dover"/>
    <s v="New Hampshire"/>
    <n v="3820"/>
    <x v="3"/>
    <s v="OFF-LA-10004484"/>
    <x v="1"/>
    <s v="Labels"/>
    <s v="Avery 476"/>
    <n v="16.52"/>
    <n v="4"/>
    <n v="0"/>
    <n v="7.5991999999999997"/>
    <n v="217.39130434782606"/>
    <n v="16.52"/>
    <n v="62.72"/>
  </r>
  <r>
    <n v="4165"/>
    <s v="US-2017-106131"/>
    <s v="1/14/2017"/>
    <x v="424"/>
    <s v="1/16/2017"/>
    <s v="First Class"/>
    <s v="TP-21565"/>
    <s v="Tracy Poddar"/>
    <s v="Corporate"/>
    <s v="United States"/>
    <s v="Aurora"/>
    <s v="Colorado"/>
    <n v="80013"/>
    <x v="1"/>
    <s v="TEC-AC-10003027"/>
    <x v="2"/>
    <s v="Accessories"/>
    <s v="Imation 8GB Mini TravelDrive USB 2.0 Flash Drive"/>
    <n v="169.06399999999999"/>
    <n v="7"/>
    <n v="0.2"/>
    <n v="-14.793100000000001"/>
    <n v="-1142.8571428571427"/>
    <n v="135.25120000000001"/>
    <n v="1.752"/>
  </r>
  <r>
    <n v="4167"/>
    <s v="CA-2015-160213"/>
    <s v="3/8/2015"/>
    <x v="936"/>
    <s v="3/13/2015"/>
    <s v="Standard Class"/>
    <s v="AR-10825"/>
    <s v="Anthony Rawles"/>
    <s v="Corporate"/>
    <s v="United States"/>
    <s v="Long Beach"/>
    <s v="New York"/>
    <n v="11561"/>
    <x v="3"/>
    <s v="OFF-PA-10003848"/>
    <x v="1"/>
    <s v="Paper"/>
    <s v="Xerox 1997"/>
    <n v="19.440000000000001"/>
    <n v="3"/>
    <n v="0"/>
    <n v="9.3312000000000008"/>
    <n v="208.33333333333334"/>
    <n v="19.440000000000001"/>
    <n v="45.04"/>
  </r>
  <r>
    <n v="4168"/>
    <s v="CA-2014-157924"/>
    <s v="10/11/2014"/>
    <x v="856"/>
    <s v="10/13/2014"/>
    <s v="First Class"/>
    <s v="HA-14920"/>
    <s v="Helen Andreada"/>
    <s v="Consumer"/>
    <s v="United States"/>
    <s v="Pasadena"/>
    <s v="California"/>
    <n v="91104"/>
    <x v="1"/>
    <s v="OFF-ST-10002352"/>
    <x v="1"/>
    <s v="Storage"/>
    <s v="Iris Project Case"/>
    <n v="31.92"/>
    <n v="4"/>
    <n v="0"/>
    <n v="8.2992000000000008"/>
    <n v="384.61538461538458"/>
    <n v="31.92"/>
    <n v="8.74"/>
  </r>
  <r>
    <n v="4170"/>
    <s v="CA-2015-100216"/>
    <s v="4/13/2015"/>
    <x v="657"/>
    <s v="4/14/2015"/>
    <s v="First Class"/>
    <s v="HJ-14875"/>
    <s v="Heather Jas"/>
    <s v="Home Office"/>
    <s v="United States"/>
    <s v="Mesa"/>
    <s v="Arizona"/>
    <n v="85204"/>
    <x v="1"/>
    <s v="OFF-PA-10000788"/>
    <x v="1"/>
    <s v="Paper"/>
    <s v="Xerox 210"/>
    <n v="31.103999999999999"/>
    <n v="6"/>
    <n v="0.2"/>
    <n v="10.8864"/>
    <n v="285.71428571428572"/>
    <n v="24.883200000000002"/>
    <n v="2.8639999999999999"/>
  </r>
  <r>
    <n v="4172"/>
    <s v="CA-2017-100601"/>
    <s v="11/16/2017"/>
    <x v="673"/>
    <s v="11/20/2017"/>
    <s v="Standard Class"/>
    <s v="JK-15370"/>
    <s v="Jay Kimmel"/>
    <s v="Consumer"/>
    <s v="United States"/>
    <s v="Fresno"/>
    <s v="California"/>
    <n v="93727"/>
    <x v="1"/>
    <s v="OFF-ST-10002486"/>
    <x v="1"/>
    <s v="Storage"/>
    <s v="Eldon Shelf Savers Cubes and Bins"/>
    <n v="48.86"/>
    <n v="7"/>
    <n v="0"/>
    <n v="0.97719999999999996"/>
    <n v="5000"/>
    <n v="48.86"/>
    <n v="7.88"/>
  </r>
  <r>
    <n v="4173"/>
    <s v="CA-2016-152163"/>
    <s v="7/1/2016"/>
    <x v="949"/>
    <s v="7/1/2016"/>
    <s v="Same Day"/>
    <s v="JF-15355"/>
    <s v="Jay Fein"/>
    <s v="Consumer"/>
    <s v="United States"/>
    <s v="Columbia"/>
    <s v="South Carolina"/>
    <n v="29203"/>
    <x v="0"/>
    <s v="OFF-BI-10002215"/>
    <x v="1"/>
    <s v="Binders"/>
    <s v="Wilson Jones Hanging View Binder, White, 1&quot;"/>
    <n v="14.2"/>
    <n v="2"/>
    <n v="0"/>
    <n v="6.532"/>
    <n v="217.39130434782606"/>
    <n v="14.2"/>
    <n v="299.52"/>
  </r>
  <r>
    <n v="4176"/>
    <s v="CA-2015-154340"/>
    <s v="11/29/2015"/>
    <x v="239"/>
    <s v="11/30/2015"/>
    <s v="First Class"/>
    <s v="EK-13795"/>
    <s v="Eileen Kiefer"/>
    <s v="Home Office"/>
    <s v="United States"/>
    <s v="Santa Ana"/>
    <s v="California"/>
    <n v="92704"/>
    <x v="1"/>
    <s v="OFF-AR-10003582"/>
    <x v="1"/>
    <s v="Art"/>
    <s v="Boston Electric Pencil Sharpener, Model 1818, Charcoal Black"/>
    <n v="56.3"/>
    <n v="2"/>
    <n v="0"/>
    <n v="15.763999999999999"/>
    <n v="357.14285714285711"/>
    <n v="56.3"/>
    <n v="23.92"/>
  </r>
  <r>
    <n v="4177"/>
    <s v="CA-2014-128846"/>
    <s v="4/7/2014"/>
    <x v="884"/>
    <s v="4/12/2014"/>
    <s v="Standard Class"/>
    <s v="RS-19765"/>
    <s v="Roland Schwarz"/>
    <s v="Corporate"/>
    <s v="United States"/>
    <s v="Columbia"/>
    <s v="South Carolina"/>
    <n v="29203"/>
    <x v="0"/>
    <s v="TEC-PH-10003273"/>
    <x v="2"/>
    <s v="Phones"/>
    <s v="AT&amp;T TR1909W"/>
    <n v="629.95000000000005"/>
    <n v="5"/>
    <n v="0"/>
    <n v="163.78700000000001"/>
    <n v="384.61538461538464"/>
    <n v="629.95000000000005"/>
    <n v="32.4"/>
  </r>
  <r>
    <n v="4179"/>
    <s v="CA-2016-148593"/>
    <s v="6/16/2016"/>
    <x v="950"/>
    <s v="6/18/2016"/>
    <s v="Second Class"/>
    <s v="BD-11320"/>
    <s v="Bill Donatelli"/>
    <s v="Consumer"/>
    <s v="United States"/>
    <s v="Los Angeles"/>
    <s v="California"/>
    <n v="90045"/>
    <x v="1"/>
    <s v="OFF-PA-10001776"/>
    <x v="1"/>
    <s v="Paper"/>
    <s v="Wirebound Message Books, Four 2 3/4&quot; x 5&quot; Forms per Page, 600 Sets per Book"/>
    <n v="46.35"/>
    <n v="5"/>
    <n v="0"/>
    <n v="21.784500000000001"/>
    <n v="212.7659574468085"/>
    <n v="46.35"/>
    <n v="73.36"/>
  </r>
  <r>
    <n v="4180"/>
    <s v="US-2017-119039"/>
    <s v="3/6/2017"/>
    <x v="904"/>
    <s v="3/10/2017"/>
    <s v="Standard Class"/>
    <s v="BF-11170"/>
    <s v="Ben Ferrer"/>
    <s v="Home Office"/>
    <s v="United States"/>
    <s v="San Francisco"/>
    <s v="California"/>
    <n v="94109"/>
    <x v="1"/>
    <s v="OFF-BI-10004182"/>
    <x v="1"/>
    <s v="Binders"/>
    <s v="Economy Binders"/>
    <n v="14.976000000000001"/>
    <n v="9"/>
    <n v="0.2"/>
    <n v="5.4287999999999998"/>
    <n v="275.86206896551727"/>
    <n v="11.980800000000002"/>
    <n v="31.4"/>
  </r>
  <r>
    <n v="4181"/>
    <s v="CA-2017-128426"/>
    <s v="10/7/2017"/>
    <x v="566"/>
    <s v="10/11/2017"/>
    <s v="Standard Class"/>
    <s v="JK-15730"/>
    <s v="Joe Kamberova"/>
    <s v="Consumer"/>
    <s v="United States"/>
    <s v="Houston"/>
    <s v="Texas"/>
    <n v="77036"/>
    <x v="2"/>
    <s v="OFF-BI-10000756"/>
    <x v="1"/>
    <s v="Binders"/>
    <s v="Storex DuraTech Recycled Plastic Frosted Binders"/>
    <n v="4.24"/>
    <n v="5"/>
    <n v="0.8"/>
    <n v="-6.36"/>
    <n v="-66.666666666666657"/>
    <n v="0.84799999999999986"/>
    <n v="186.54"/>
  </r>
  <r>
    <n v="4182"/>
    <s v="US-2017-136868"/>
    <s v="10/6/2017"/>
    <x v="833"/>
    <s v="10/12/2017"/>
    <s v="Standard Class"/>
    <s v="CR-12820"/>
    <s v="Cyra Reiten"/>
    <s v="Home Office"/>
    <s v="United States"/>
    <s v="New York City"/>
    <s v="New York"/>
    <n v="10035"/>
    <x v="3"/>
    <s v="TEC-AC-10001539"/>
    <x v="2"/>
    <s v="Accessories"/>
    <s v="Logitech G430 Surround Sound Gaming Headset with Dolby 7.1 Technology"/>
    <n v="319.95999999999998"/>
    <n v="4"/>
    <n v="0"/>
    <n v="115.18559999999999"/>
    <n v="277.77777777777777"/>
    <n v="319.95999999999998"/>
    <n v="31.744"/>
  </r>
  <r>
    <n v="4185"/>
    <s v="CA-2016-143749"/>
    <s v="12/5/2016"/>
    <x v="5"/>
    <s v="12/7/2016"/>
    <s v="First Class"/>
    <s v="AG-10300"/>
    <s v="Aleksandra Gannaway"/>
    <s v="Corporate"/>
    <s v="United States"/>
    <s v="Franklin"/>
    <s v="Massachusetts"/>
    <n v="2038"/>
    <x v="3"/>
    <s v="FUR-BO-10002853"/>
    <x v="0"/>
    <s v="Bookcases"/>
    <s v="O'Sullivan 5-Shelf Heavy-Duty Bookcases"/>
    <n v="81.94"/>
    <n v="1"/>
    <n v="0"/>
    <n v="20.484999999999999"/>
    <n v="400"/>
    <n v="81.94"/>
    <n v="604.76800000000003"/>
  </r>
  <r>
    <n v="4186"/>
    <s v="CA-2016-111493"/>
    <s v="10/21/2016"/>
    <x v="147"/>
    <s v="10/22/2016"/>
    <s v="First Class"/>
    <s v="CM-12160"/>
    <s v="Charles McCrossin"/>
    <s v="Consumer"/>
    <s v="United States"/>
    <s v="Baltimore"/>
    <s v="Maryland"/>
    <n v="21215"/>
    <x v="3"/>
    <s v="TEC-AC-10004510"/>
    <x v="2"/>
    <s v="Accessories"/>
    <s v="Logitech Desktop MK120 Mouse and keyboard Combo"/>
    <n v="98.16"/>
    <n v="6"/>
    <n v="0"/>
    <n v="9.8160000000000007"/>
    <n v="999.99999999999977"/>
    <n v="98.16"/>
    <n v="902.71199999999999"/>
  </r>
  <r>
    <n v="4187"/>
    <s v="CA-2017-112536"/>
    <s v="5/18/2017"/>
    <x v="796"/>
    <s v="5/23/2017"/>
    <s v="Standard Class"/>
    <s v="SG-20890"/>
    <s v="Susan Gilcrest"/>
    <s v="Corporate"/>
    <s v="United States"/>
    <s v="Mcallen"/>
    <s v="Texas"/>
    <n v="78501"/>
    <x v="2"/>
    <s v="OFF-BI-10003712"/>
    <x v="1"/>
    <s v="Binders"/>
    <s v="Acco Pressboard Covers with Storage Hooks, 14 7/8&quot; x 11&quot;, Light Blue"/>
    <n v="6.8739999999999997"/>
    <n v="7"/>
    <n v="0.8"/>
    <n v="-10.6547"/>
    <n v="-64.516129032258064"/>
    <n v="1.3747999999999996"/>
    <n v="4.984"/>
  </r>
  <r>
    <n v="4190"/>
    <s v="CA-2016-157714"/>
    <s v="9/26/2016"/>
    <x v="182"/>
    <s v="10/1/2016"/>
    <s v="Second Class"/>
    <s v="CS-12175"/>
    <s v="Charles Sheldon"/>
    <s v="Corporate"/>
    <s v="United States"/>
    <s v="Iowa City"/>
    <s v="Iowa"/>
    <n v="52240"/>
    <x v="2"/>
    <s v="OFF-PA-10004022"/>
    <x v="1"/>
    <s v="Paper"/>
    <s v="Hammermill Color Copier Paper (28Lb. and 96 Bright)"/>
    <n v="9.99"/>
    <n v="1"/>
    <n v="0"/>
    <n v="4.4954999999999998"/>
    <n v="222.22222222222223"/>
    <n v="9.99"/>
    <n v="29.74"/>
  </r>
  <r>
    <n v="4191"/>
    <s v="CA-2017-166709"/>
    <s v="11/17/2017"/>
    <x v="701"/>
    <s v="11/22/2017"/>
    <s v="Standard Class"/>
    <s v="HL-15040"/>
    <s v="Hunter Lopez"/>
    <s v="Consumer"/>
    <s v="United States"/>
    <s v="Newark"/>
    <s v="Delaware"/>
    <n v="19711"/>
    <x v="3"/>
    <s v="TEC-CO-10004722"/>
    <x v="2"/>
    <s v="Copiers"/>
    <s v="Canon imageCLASS 2200 Advanced Copier"/>
    <n v="10499.97"/>
    <n v="3"/>
    <n v="0"/>
    <n v="5039.9856"/>
    <n v="208.33333333333331"/>
    <n v="10499.97"/>
    <n v="64.384"/>
  </r>
  <r>
    <n v="4192"/>
    <s v="CA-2015-129392"/>
    <s v="7/8/2015"/>
    <x v="951"/>
    <s v="7/8/2015"/>
    <s v="Same Day"/>
    <s v="DM-13015"/>
    <s v="Darrin Martin"/>
    <s v="Consumer"/>
    <s v="United States"/>
    <s v="Houston"/>
    <s v="Texas"/>
    <n v="77070"/>
    <x v="2"/>
    <s v="OFF-PA-10004248"/>
    <x v="1"/>
    <s v="Paper"/>
    <s v="Xerox 1990"/>
    <n v="21.12"/>
    <n v="5"/>
    <n v="0.2"/>
    <n v="6.6"/>
    <n v="320"/>
    <n v="16.896000000000001"/>
    <n v="10.896000000000001"/>
  </r>
  <r>
    <n v="4193"/>
    <s v="CA-2015-150875"/>
    <s v="11/16/2015"/>
    <x v="547"/>
    <s v="11/20/2015"/>
    <s v="Standard Class"/>
    <s v="HK-14890"/>
    <s v="Heather Kirkland"/>
    <s v="Corporate"/>
    <s v="United States"/>
    <s v="Boise"/>
    <s v="Idaho"/>
    <n v="83704"/>
    <x v="1"/>
    <s v="FUR-TA-10000577"/>
    <x v="0"/>
    <s v="Tables"/>
    <s v="Bretford CR4500 Series Slim Rectangular Table"/>
    <n v="696.42"/>
    <n v="2"/>
    <n v="0"/>
    <n v="160.17660000000001"/>
    <n v="434.78260869565213"/>
    <n v="696.42"/>
    <n v="241.5"/>
  </r>
  <r>
    <n v="4195"/>
    <s v="CA-2015-154200"/>
    <s v="6/18/2015"/>
    <x v="652"/>
    <s v="6/22/2015"/>
    <s v="Standard Class"/>
    <s v="BG-11740"/>
    <s v="Bruce Geld"/>
    <s v="Consumer"/>
    <s v="United States"/>
    <s v="San Diego"/>
    <s v="California"/>
    <n v="92105"/>
    <x v="1"/>
    <s v="OFF-AR-10001044"/>
    <x v="1"/>
    <s v="Art"/>
    <s v="BOSTON Ranger #55 Pencil Sharpener, Black"/>
    <n v="51.98"/>
    <n v="2"/>
    <n v="0"/>
    <n v="15.074199999999999"/>
    <n v="344.82758620689651"/>
    <n v="51.98"/>
    <n v="11.808"/>
  </r>
  <r>
    <n v="4196"/>
    <s v="CA-2016-124233"/>
    <s v="4/8/2016"/>
    <x v="143"/>
    <s v="4/14/2016"/>
    <s v="Standard Class"/>
    <s v="CK-12595"/>
    <s v="Clytie Kelty"/>
    <s v="Consumer"/>
    <s v="United States"/>
    <s v="Los Angeles"/>
    <s v="California"/>
    <n v="90032"/>
    <x v="1"/>
    <s v="FUR-FU-10002597"/>
    <x v="0"/>
    <s v="Furnishings"/>
    <s v="C-Line Magnetic Cubicle Keepers, Clear Polypropylene"/>
    <n v="24.7"/>
    <n v="5"/>
    <n v="0"/>
    <n v="10.374000000000001"/>
    <n v="238.0952380952381"/>
    <n v="24.7"/>
    <n v="76.12"/>
  </r>
  <r>
    <n v="4197"/>
    <s v="US-2015-134271"/>
    <s v="4/18/2015"/>
    <x v="24"/>
    <s v="4/23/2015"/>
    <s v="Second Class"/>
    <s v="RF-19735"/>
    <s v="Roland Fjeld"/>
    <s v="Consumer"/>
    <s v="United States"/>
    <s v="New York City"/>
    <s v="New York"/>
    <n v="10024"/>
    <x v="3"/>
    <s v="OFF-LA-10004093"/>
    <x v="1"/>
    <s v="Labels"/>
    <s v="Avery 486"/>
    <n v="21.93"/>
    <n v="3"/>
    <n v="0"/>
    <n v="10.3071"/>
    <n v="212.7659574468085"/>
    <n v="21.93"/>
    <n v="11.76"/>
  </r>
  <r>
    <n v="4198"/>
    <s v="US-2016-161683"/>
    <s v="12/3/2016"/>
    <x v="275"/>
    <s v="12/8/2016"/>
    <s v="Standard Class"/>
    <s v="CJ-12010"/>
    <s v="Caroline Jumper"/>
    <s v="Consumer"/>
    <s v="United States"/>
    <s v="Philadelphia"/>
    <s v="Pennsylvania"/>
    <n v="19134"/>
    <x v="3"/>
    <s v="OFF-AP-10000179"/>
    <x v="1"/>
    <s v="Appliances"/>
    <s v="Honeywell Enviracaire Portable HEPA Air Cleaner for up to 10 x 16 Room"/>
    <n v="394.81599999999997"/>
    <n v="4"/>
    <n v="0.2"/>
    <n v="93.768799999999999"/>
    <n v="421.05263157894734"/>
    <n v="315.8528"/>
    <n v="137.94"/>
  </r>
  <r>
    <n v="4200"/>
    <s v="CA-2015-143105"/>
    <s v="12/10/2015"/>
    <x v="895"/>
    <s v="12/10/2015"/>
    <s v="Same Day"/>
    <s v="MA-17560"/>
    <s v="Matt Abelman"/>
    <s v="Home Office"/>
    <s v="United States"/>
    <s v="New York City"/>
    <s v="New York"/>
    <n v="10024"/>
    <x v="3"/>
    <s v="OFF-LA-10004093"/>
    <x v="1"/>
    <s v="Labels"/>
    <s v="Avery 486"/>
    <n v="7.31"/>
    <n v="1"/>
    <n v="0"/>
    <n v="3.4357000000000002"/>
    <n v="212.7659574468085"/>
    <n v="7.31"/>
    <n v="7.68"/>
  </r>
  <r>
    <n v="4204"/>
    <s v="CA-2014-145387"/>
    <s v="10/31/2014"/>
    <x v="656"/>
    <s v="11/2/2014"/>
    <s v="Second Class"/>
    <s v="AM-10705"/>
    <s v="Anne McFarland"/>
    <s v="Consumer"/>
    <s v="United States"/>
    <s v="Cranston"/>
    <s v="Rhode Island"/>
    <n v="2920"/>
    <x v="3"/>
    <s v="OFF-AR-10001683"/>
    <x v="1"/>
    <s v="Art"/>
    <s v="Lumber Crayons"/>
    <n v="49.25"/>
    <n v="5"/>
    <n v="0"/>
    <n v="18.715"/>
    <n v="263.15789473684214"/>
    <n v="49.25"/>
    <n v="10.744"/>
  </r>
  <r>
    <n v="4211"/>
    <s v="CA-2017-109715"/>
    <s v="12/9/2017"/>
    <x v="34"/>
    <s v="12/14/2017"/>
    <s v="Standard Class"/>
    <s v="AH-10585"/>
    <s v="Angele Hood"/>
    <s v="Consumer"/>
    <s v="United States"/>
    <s v="Chicago"/>
    <s v="Illinois"/>
    <n v="60623"/>
    <x v="2"/>
    <s v="OFF-PA-10004965"/>
    <x v="1"/>
    <s v="Paper"/>
    <s v="Xerox 1921"/>
    <n v="15.984"/>
    <n v="2"/>
    <n v="0.2"/>
    <n v="4.9950000000000001"/>
    <n v="320"/>
    <n v="12.7872"/>
    <n v="105.52"/>
  </r>
  <r>
    <n v="4212"/>
    <s v="CA-2014-166457"/>
    <s v="5/5/2014"/>
    <x v="952"/>
    <s v="5/9/2014"/>
    <s v="Second Class"/>
    <s v="PF-19120"/>
    <s v="Peter Fuller"/>
    <s v="Consumer"/>
    <s v="United States"/>
    <s v="Richmond"/>
    <s v="Kentucky"/>
    <n v="40475"/>
    <x v="0"/>
    <s v="OFF-PA-10003016"/>
    <x v="1"/>
    <s v="Paper"/>
    <s v="Adams &quot;While You Were Out&quot; Message Pads"/>
    <n v="9.42"/>
    <n v="3"/>
    <n v="0"/>
    <n v="4.2389999999999999"/>
    <n v="222.22222222222223"/>
    <n v="9.42"/>
    <n v="110.52800000000001"/>
  </r>
  <r>
    <n v="4215"/>
    <s v="CA-2016-164637"/>
    <s v="3/4/2016"/>
    <x v="758"/>
    <s v="3/8/2016"/>
    <s v="Standard Class"/>
    <s v="RD-19480"/>
    <s v="Rick Duston"/>
    <s v="Consumer"/>
    <s v="United States"/>
    <s v="Mishawaka"/>
    <s v="Indiana"/>
    <n v="46544"/>
    <x v="2"/>
    <s v="OFF-BI-10003876"/>
    <x v="1"/>
    <s v="Binders"/>
    <s v="Green Canvas Binder for 8-1/2&quot; x 14&quot; Sheets"/>
    <n v="128.4"/>
    <n v="3"/>
    <n v="0"/>
    <n v="64.2"/>
    <n v="200"/>
    <n v="128.4"/>
    <n v="27.86"/>
  </r>
  <r>
    <n v="4216"/>
    <s v="CA-2014-103590"/>
    <s v="11/30/2014"/>
    <x v="953"/>
    <s v="12/4/2014"/>
    <s v="Standard Class"/>
    <s v="JL-15505"/>
    <s v="Jeremy Lonsdale"/>
    <s v="Consumer"/>
    <s v="United States"/>
    <s v="Mount Vernon"/>
    <s v="New York"/>
    <n v="10550"/>
    <x v="3"/>
    <s v="OFF-EN-10004007"/>
    <x v="1"/>
    <s v="Envelopes"/>
    <s v="Park Ridge Embossed Executive Business Envelopes"/>
    <n v="62.28"/>
    <n v="4"/>
    <n v="0"/>
    <n v="29.271599999999999"/>
    <n v="212.7659574468085"/>
    <n v="62.28"/>
    <n v="51.84"/>
  </r>
  <r>
    <n v="4217"/>
    <s v="CA-2015-111234"/>
    <s v="2/18/2015"/>
    <x v="954"/>
    <s v="2/22/2015"/>
    <s v="Standard Class"/>
    <s v="AB-10600"/>
    <s v="Ann Blume"/>
    <s v="Corporate"/>
    <s v="United States"/>
    <s v="Los Angeles"/>
    <s v="California"/>
    <n v="90004"/>
    <x v="1"/>
    <s v="OFF-LA-10002271"/>
    <x v="1"/>
    <s v="Labels"/>
    <s v="Smead Alpha-Z Color-Coded Second Alphabetical Labels and Starter Set"/>
    <n v="9.24"/>
    <n v="3"/>
    <n v="0"/>
    <n v="4.4352"/>
    <n v="208.33333333333334"/>
    <n v="9.24"/>
    <n v="147.91999999999999"/>
  </r>
  <r>
    <n v="4218"/>
    <s v="CA-2017-149881"/>
    <s v="4/1/2017"/>
    <x v="719"/>
    <s v="4/3/2017"/>
    <s v="First Class"/>
    <s v="NC-18535"/>
    <s v="Nick Crebassa"/>
    <s v="Corporate"/>
    <s v="United States"/>
    <s v="San Francisco"/>
    <s v="California"/>
    <n v="94110"/>
    <x v="1"/>
    <s v="FUR-BO-10003894"/>
    <x v="0"/>
    <s v="Bookcases"/>
    <s v="Safco Value Mate Steel Bookcase, Baked Enamel Finish on Steel, Black"/>
    <n v="482.66399999999999"/>
    <n v="8"/>
    <n v="0.15"/>
    <n v="85.176000000000002"/>
    <n v="566.66666666666663"/>
    <n v="410.26439999999997"/>
    <n v="18.431999999999999"/>
  </r>
  <r>
    <n v="4220"/>
    <s v="CA-2017-134565"/>
    <s v="6/11/2017"/>
    <x v="532"/>
    <s v="6/13/2017"/>
    <s v="Second Class"/>
    <s v="TB-21400"/>
    <s v="Tom Boeckenhauer"/>
    <s v="Consumer"/>
    <s v="United States"/>
    <s v="Seattle"/>
    <s v="Washington"/>
    <n v="98103"/>
    <x v="1"/>
    <s v="OFF-PA-10004243"/>
    <x v="1"/>
    <s v="Paper"/>
    <s v="Xerox 1939"/>
    <n v="37.94"/>
    <n v="2"/>
    <n v="0"/>
    <n v="18.211200000000002"/>
    <n v="208.33333333333331"/>
    <n v="37.94"/>
    <n v="4.3600000000000003"/>
  </r>
  <r>
    <n v="4225"/>
    <s v="CA-2016-108644"/>
    <s v="9/30/2016"/>
    <x v="955"/>
    <s v="10/3/2016"/>
    <s v="First Class"/>
    <s v="SJ-20215"/>
    <s v="Sarah Jordon"/>
    <s v="Consumer"/>
    <s v="United States"/>
    <s v="Quincy"/>
    <s v="Illinois"/>
    <n v="62301"/>
    <x v="2"/>
    <s v="OFF-BI-10000343"/>
    <x v="1"/>
    <s v="Binders"/>
    <s v="Pressboard Covers with Storage Hooks, 9 1/2&quot; x 11&quot;, Light Blue"/>
    <n v="1.964"/>
    <n v="2"/>
    <n v="0.8"/>
    <n v="-3.2406000000000001"/>
    <n v="-60.606060606060609"/>
    <n v="0.39279999999999993"/>
    <n v="303.92"/>
  </r>
  <r>
    <n v="4226"/>
    <s v="US-2014-102631"/>
    <s v="12/13/2014"/>
    <x v="736"/>
    <s v="12/17/2014"/>
    <s v="Standard Class"/>
    <s v="EB-13840"/>
    <s v="Ellis Ballard"/>
    <s v="Corporate"/>
    <s v="United States"/>
    <s v="Chicago"/>
    <s v="Illinois"/>
    <n v="60623"/>
    <x v="2"/>
    <s v="FUR-FU-10003930"/>
    <x v="0"/>
    <s v="Furnishings"/>
    <s v="Howard Miller 12-3/4 Diameter Accuwave DS  Wall Clock"/>
    <n v="94.427999999999997"/>
    <n v="3"/>
    <n v="0.6"/>
    <n v="-42.492600000000003"/>
    <n v="-222.2222222222222"/>
    <n v="37.7712"/>
    <n v="274.2"/>
  </r>
  <r>
    <n v="4227"/>
    <s v="CA-2017-120327"/>
    <s v="11/11/2017"/>
    <x v="343"/>
    <s v="11/16/2017"/>
    <s v="Standard Class"/>
    <s v="WB-21850"/>
    <s v="William Brown"/>
    <s v="Consumer"/>
    <s v="United States"/>
    <s v="Urbandale"/>
    <s v="Iowa"/>
    <n v="50322"/>
    <x v="2"/>
    <s v="OFF-FA-10004854"/>
    <x v="1"/>
    <s v="Fasteners"/>
    <s v="Vinyl Coated Wire Paper Clips in Organizer Box, 800/Box"/>
    <n v="45.92"/>
    <n v="4"/>
    <n v="0"/>
    <n v="21.5824"/>
    <n v="212.7659574468085"/>
    <n v="45.92"/>
    <n v="45.584000000000003"/>
  </r>
  <r>
    <n v="4228"/>
    <s v="CA-2015-154970"/>
    <s v="1/5/2015"/>
    <x v="956"/>
    <s v="1/10/2015"/>
    <s v="Standard Class"/>
    <s v="SR-20740"/>
    <s v="Steven Roelle"/>
    <s v="Home Office"/>
    <s v="United States"/>
    <s v="Seattle"/>
    <s v="Washington"/>
    <n v="98103"/>
    <x v="1"/>
    <s v="FUR-CH-10003396"/>
    <x v="0"/>
    <s v="Chairs"/>
    <s v="Global Deluxe Steno Chair"/>
    <n v="61.584000000000003"/>
    <n v="1"/>
    <n v="0.2"/>
    <n v="-6.9282000000000004"/>
    <n v="-888.88888888888891"/>
    <n v="49.267200000000003"/>
    <n v="136.96"/>
  </r>
  <r>
    <n v="4229"/>
    <s v="CA-2016-113803"/>
    <s v="3/24/2016"/>
    <x v="830"/>
    <s v="3/26/2016"/>
    <s v="First Class"/>
    <s v="VG-21805"/>
    <s v="Vivek Grady"/>
    <s v="Corporate"/>
    <s v="United States"/>
    <s v="Richmond"/>
    <s v="Indiana"/>
    <n v="47374"/>
    <x v="2"/>
    <s v="OFF-PA-10001994"/>
    <x v="1"/>
    <s v="Paper"/>
    <s v="Ink Jet Note and Greeting Cards, 8-1/2&quot; x 5-1/2&quot; Card Size"/>
    <n v="22.48"/>
    <n v="1"/>
    <n v="0"/>
    <n v="10.3408"/>
    <n v="217.39130434782606"/>
    <n v="22.48"/>
    <n v="10.584"/>
  </r>
  <r>
    <n v="4230"/>
    <s v="CA-2017-100223"/>
    <s v="7/5/2017"/>
    <x v="957"/>
    <s v="7/10/2017"/>
    <s v="Standard Class"/>
    <s v="LS-16945"/>
    <s v="Linda Southworth"/>
    <s v="Corporate"/>
    <s v="United States"/>
    <s v="Dallas"/>
    <s v="Texas"/>
    <n v="75220"/>
    <x v="2"/>
    <s v="FUR-FU-10003601"/>
    <x v="0"/>
    <s v="Furnishings"/>
    <s v="Deflect-o RollaMat Studded, Beveled Mat for Medium Pile Carpeting"/>
    <n v="332.02800000000002"/>
    <n v="9"/>
    <n v="0.6"/>
    <n v="-348.62939999999998"/>
    <n v="-95.238095238095255"/>
    <n v="132.81120000000001"/>
    <n v="431.94"/>
  </r>
  <r>
    <n v="4235"/>
    <s v="CA-2014-168823"/>
    <s v="9/21/2014"/>
    <x v="158"/>
    <s v="9/24/2014"/>
    <s v="First Class"/>
    <s v="MA-17560"/>
    <s v="Matt Abelman"/>
    <s v="Home Office"/>
    <s v="United States"/>
    <s v="Philadelphia"/>
    <s v="Pennsylvania"/>
    <n v="19143"/>
    <x v="3"/>
    <s v="OFF-PA-10004000"/>
    <x v="1"/>
    <s v="Paper"/>
    <s v="While You Were Out Pads, 50 per Pad, 4 x 5 1/4, Green Cycle"/>
    <n v="11.352"/>
    <n v="3"/>
    <n v="0.2"/>
    <n v="4.1151"/>
    <n v="275.86206896551727"/>
    <n v="9.0815999999999999"/>
    <n v="1679.96"/>
  </r>
  <r>
    <n v="4237"/>
    <s v="CA-2016-162404"/>
    <s v="7/23/2016"/>
    <x v="310"/>
    <s v="7/27/2016"/>
    <s v="Standard Class"/>
    <s v="NF-18475"/>
    <s v="Neil Französisch"/>
    <s v="Home Office"/>
    <s v="United States"/>
    <s v="Rockford"/>
    <s v="Illinois"/>
    <n v="61107"/>
    <x v="2"/>
    <s v="OFF-BI-10000948"/>
    <x v="1"/>
    <s v="Binders"/>
    <s v="GBC Laser Imprintable Binding System Covers, Desert Sand"/>
    <n v="11.416"/>
    <n v="4"/>
    <n v="0.8"/>
    <n v="-18.836400000000001"/>
    <n v="-60.606060606060609"/>
    <n v="2.2831999999999995"/>
    <n v="222.38399999999999"/>
  </r>
  <r>
    <n v="4238"/>
    <s v="CA-2017-104024"/>
    <s v="8/29/2017"/>
    <x v="635"/>
    <s v="9/3/2017"/>
    <s v="Second Class"/>
    <s v="MD-17860"/>
    <s v="Michael Dominguez"/>
    <s v="Corporate"/>
    <s v="United States"/>
    <s v="Philadelphia"/>
    <s v="Pennsylvania"/>
    <n v="19134"/>
    <x v="3"/>
    <s v="OFF-AR-10001972"/>
    <x v="1"/>
    <s v="Art"/>
    <s v="Newell 323"/>
    <n v="9.4079999999999995"/>
    <n v="7"/>
    <n v="0.2"/>
    <n v="0.7056"/>
    <n v="1333.3333333333333"/>
    <n v="7.5263999999999998"/>
    <n v="25.68"/>
  </r>
  <r>
    <n v="4239"/>
    <s v="CA-2017-147144"/>
    <s v="3/26/2017"/>
    <x v="606"/>
    <s v="3/28/2017"/>
    <s v="First Class"/>
    <s v="MZ-17335"/>
    <s v="Maria Zettner"/>
    <s v="Home Office"/>
    <s v="United States"/>
    <s v="Seattle"/>
    <s v="Washington"/>
    <n v="98105"/>
    <x v="1"/>
    <s v="OFF-AR-10004587"/>
    <x v="1"/>
    <s v="Art"/>
    <s v="Boston 1827 Commercial Additional Cutter, Drive Gear &amp; Gear Rack for 1606"/>
    <n v="19.829999999999998"/>
    <n v="1"/>
    <n v="0"/>
    <n v="5.9489999999999998"/>
    <n v="333.33333333333331"/>
    <n v="19.829999999999998"/>
    <n v="7.5"/>
  </r>
  <r>
    <n v="4240"/>
    <s v="CA-2017-158673"/>
    <s v="12/29/2017"/>
    <x v="614"/>
    <s v="1/4/2018"/>
    <s v="Standard Class"/>
    <s v="KB-16600"/>
    <s v="Ken Brennan"/>
    <s v="Corporate"/>
    <s v="United States"/>
    <s v="Grand Rapids"/>
    <s v="Michigan"/>
    <n v="49505"/>
    <x v="2"/>
    <s v="OFF-PA-10000994"/>
    <x v="1"/>
    <s v="Paper"/>
    <s v="Xerox 1915"/>
    <n v="209.7"/>
    <n v="2"/>
    <n v="0"/>
    <n v="100.65600000000001"/>
    <n v="208.33333333333331"/>
    <n v="209.7"/>
    <n v="46.688000000000002"/>
  </r>
  <r>
    <n v="4241"/>
    <s v="CA-2014-133704"/>
    <s v="9/20/2014"/>
    <x v="59"/>
    <s v="9/26/2014"/>
    <s v="Standard Class"/>
    <s v="MA-17995"/>
    <s v="Michelle Arnett"/>
    <s v="Home Office"/>
    <s v="United States"/>
    <s v="Los Angeles"/>
    <s v="California"/>
    <n v="90004"/>
    <x v="1"/>
    <s v="OFF-AP-10001366"/>
    <x v="1"/>
    <s v="Appliances"/>
    <s v="Staple holder"/>
    <n v="43.92"/>
    <n v="4"/>
    <n v="0"/>
    <n v="11.8584"/>
    <n v="370.37037037037044"/>
    <n v="43.92"/>
    <n v="370.14"/>
  </r>
  <r>
    <n v="4243"/>
    <s v="CA-2016-159142"/>
    <s v="4/4/2016"/>
    <x v="958"/>
    <s v="4/5/2016"/>
    <s v="First Class"/>
    <s v="ME-17320"/>
    <s v="Maria Etezadi"/>
    <s v="Home Office"/>
    <s v="United States"/>
    <s v="Springfield"/>
    <s v="Virginia"/>
    <n v="22153"/>
    <x v="0"/>
    <s v="TEC-PH-10001448"/>
    <x v="2"/>
    <s v="Phones"/>
    <s v="Anker Astro 15000mAh USB Portable Charger"/>
    <n v="149.97"/>
    <n v="3"/>
    <n v="0"/>
    <n v="5.9988000000000001"/>
    <n v="2500"/>
    <n v="149.97"/>
    <n v="2678.94"/>
  </r>
  <r>
    <n v="4245"/>
    <s v="CA-2014-138436"/>
    <s v="3/26/2014"/>
    <x v="959"/>
    <s v="3/30/2014"/>
    <s v="Standard Class"/>
    <s v="JD-15895"/>
    <s v="Jonathan Doherty"/>
    <s v="Corporate"/>
    <s v="United States"/>
    <s v="Los Angeles"/>
    <s v="California"/>
    <n v="90036"/>
    <x v="1"/>
    <s v="TEC-AC-10002323"/>
    <x v="2"/>
    <s v="Accessories"/>
    <s v="SanDisk Ultra 32 GB MicroSDHC Class 10 Memory Card"/>
    <n v="66.3"/>
    <n v="3"/>
    <n v="0"/>
    <n v="8.6189999999999998"/>
    <n v="769.23076923076928"/>
    <n v="66.3"/>
    <n v="9.952"/>
  </r>
  <r>
    <n v="4246"/>
    <s v="CA-2017-117702"/>
    <s v="11/28/2017"/>
    <x v="354"/>
    <s v="12/4/2017"/>
    <s v="Standard Class"/>
    <s v="LS-16975"/>
    <s v="Lindsay Shagiari"/>
    <s v="Home Office"/>
    <s v="United States"/>
    <s v="Baltimore"/>
    <s v="Maryland"/>
    <n v="21215"/>
    <x v="3"/>
    <s v="OFF-AR-10004582"/>
    <x v="1"/>
    <s v="Art"/>
    <s v="BIC Brite Liner Grip Highlighters"/>
    <n v="1.64"/>
    <n v="1"/>
    <n v="0"/>
    <n v="0.73799999999999999"/>
    <n v="222.22222222222223"/>
    <n v="1.64"/>
    <n v="44.783999999999999"/>
  </r>
  <r>
    <n v="4249"/>
    <s v="CA-2016-157336"/>
    <s v="12/1/2016"/>
    <x v="49"/>
    <s v="12/5/2016"/>
    <s v="Second Class"/>
    <s v="SJ-20500"/>
    <s v="Shirley Jackson"/>
    <s v="Consumer"/>
    <s v="United States"/>
    <s v="Fairfield"/>
    <s v="Connecticut"/>
    <n v="6824"/>
    <x v="3"/>
    <s v="OFF-BI-10004236"/>
    <x v="1"/>
    <s v="Binders"/>
    <s v="XtraLife ClearVue Slant-D Ring Binder, White, 3&quot;"/>
    <n v="88.08"/>
    <n v="6"/>
    <n v="0"/>
    <n v="40.516800000000003"/>
    <n v="217.39130434782606"/>
    <n v="88.08"/>
    <n v="5.76"/>
  </r>
  <r>
    <n v="4251"/>
    <s v="CA-2014-168130"/>
    <s v="9/19/2014"/>
    <x v="111"/>
    <s v="9/19/2014"/>
    <s v="Same Day"/>
    <s v="BS-11365"/>
    <s v="Bill Shonely"/>
    <s v="Corporate"/>
    <s v="United States"/>
    <s v="New York City"/>
    <s v="New York"/>
    <n v="10011"/>
    <x v="3"/>
    <s v="FUR-CH-10000988"/>
    <x v="0"/>
    <s v="Chairs"/>
    <s v="Hon Olson Stacker Stools"/>
    <n v="887.10299999999995"/>
    <n v="7"/>
    <n v="0.1"/>
    <n v="177.42060000000001"/>
    <n v="499.99999999999989"/>
    <n v="798.39269999999999"/>
    <n v="35.979999999999997"/>
  </r>
  <r>
    <n v="4252"/>
    <s v="CA-2015-155068"/>
    <s v="10/23/2015"/>
    <x v="924"/>
    <s v="10/23/2015"/>
    <s v="Same Day"/>
    <s v="RA-19285"/>
    <s v="Ralph Arnett"/>
    <s v="Consumer"/>
    <s v="United States"/>
    <s v="Lakeland"/>
    <s v="Florida"/>
    <n v="33801"/>
    <x v="0"/>
    <s v="TEC-PH-10004897"/>
    <x v="2"/>
    <s v="Phones"/>
    <s v="Mediabridge Sport Armband iPhone 5s"/>
    <n v="55.944000000000003"/>
    <n v="7"/>
    <n v="0.2"/>
    <n v="-13.2867"/>
    <n v="-421.05263157894746"/>
    <n v="44.755200000000002"/>
    <n v="20.7"/>
  </r>
  <r>
    <n v="4255"/>
    <s v="CA-2017-163160"/>
    <s v="10/13/2017"/>
    <x v="119"/>
    <s v="10/16/2017"/>
    <s v="First Class"/>
    <s v="TS-21610"/>
    <s v="Troy Staebel"/>
    <s v="Consumer"/>
    <s v="United States"/>
    <s v="Freeport"/>
    <s v="Illinois"/>
    <n v="61032"/>
    <x v="2"/>
    <s v="OFF-PA-10003127"/>
    <x v="1"/>
    <s v="Paper"/>
    <s v="Easy-staple paper"/>
    <n v="63.311999999999998"/>
    <n v="3"/>
    <n v="0.2"/>
    <n v="20.5764"/>
    <n v="307.69230769230768"/>
    <n v="50.6496"/>
    <n v="199.8"/>
  </r>
  <r>
    <n v="4258"/>
    <s v="CA-2015-101924"/>
    <s v="9/4/2015"/>
    <x v="406"/>
    <s v="9/9/2015"/>
    <s v="Standard Class"/>
    <s v="KB-16585"/>
    <s v="Ken Black"/>
    <s v="Corporate"/>
    <s v="United States"/>
    <s v="Medford"/>
    <s v="Oregon"/>
    <n v="97504"/>
    <x v="1"/>
    <s v="OFF-BI-10000962"/>
    <x v="1"/>
    <s v="Binders"/>
    <s v="Acco Flexible ACCOHIDE Square Ring Data Binder, Dark Blue, 11 1/2&quot; X 14&quot; 7/8&quot;"/>
    <n v="9.7620000000000005"/>
    <n v="2"/>
    <n v="0.7"/>
    <n v="-6.8334000000000001"/>
    <n v="-142.85714285714286"/>
    <n v="2.9286000000000008"/>
    <n v="8749.9500000000007"/>
  </r>
  <r>
    <n v="4259"/>
    <s v="CA-2016-124793"/>
    <s v="3/14/2016"/>
    <x v="560"/>
    <s v="3/16/2016"/>
    <s v="First Class"/>
    <s v="MM-18280"/>
    <s v="Muhammed MacIntyre"/>
    <s v="Corporate"/>
    <s v="United States"/>
    <s v="Seattle"/>
    <s v="Washington"/>
    <n v="98103"/>
    <x v="1"/>
    <s v="FUR-CH-10002880"/>
    <x v="0"/>
    <s v="Chairs"/>
    <s v="Global High-Back Leather Tilter, Burgundy"/>
    <n v="196.78399999999999"/>
    <n v="2"/>
    <n v="0.2"/>
    <n v="-22.138200000000001"/>
    <n v="-888.8888888888888"/>
    <n v="157.4272"/>
    <n v="60.735999999999997"/>
  </r>
  <r>
    <n v="4260"/>
    <s v="CA-2017-118367"/>
    <s v="10/28/2017"/>
    <x v="960"/>
    <s v="11/2/2017"/>
    <s v="Second Class"/>
    <s v="LO-17170"/>
    <s v="Lori Olson"/>
    <s v="Corporate"/>
    <s v="United States"/>
    <s v="New York City"/>
    <s v="New York"/>
    <n v="10035"/>
    <x v="3"/>
    <s v="OFF-EN-10004386"/>
    <x v="1"/>
    <s v="Envelopes"/>
    <s v="Recycled Interoffice Envelopes with String and Button Closure, 10 x 13"/>
    <n v="47.98"/>
    <n v="2"/>
    <n v="0"/>
    <n v="23.99"/>
    <n v="200"/>
    <n v="47.98"/>
    <n v="59.52"/>
  </r>
  <r>
    <n v="4261"/>
    <s v="CA-2017-164819"/>
    <s v="10/15/2017"/>
    <x v="453"/>
    <s v="10/19/2017"/>
    <s v="Second Class"/>
    <s v="RS-19420"/>
    <s v="Ricardo Sperren"/>
    <s v="Corporate"/>
    <s v="United States"/>
    <s v="Fairfield"/>
    <s v="Connecticut"/>
    <n v="6824"/>
    <x v="3"/>
    <s v="OFF-LA-10001045"/>
    <x v="1"/>
    <s v="Labels"/>
    <s v="Permanent Self-Adhesive File Folder Labels for Typewriters by Universal"/>
    <n v="13.05"/>
    <n v="5"/>
    <n v="0"/>
    <n v="6.0030000000000001"/>
    <n v="217.39130434782606"/>
    <n v="13.05"/>
    <n v="12.96"/>
  </r>
  <r>
    <n v="4262"/>
    <s v="CA-2017-158344"/>
    <s v="8/7/2017"/>
    <x v="783"/>
    <s v="8/11/2017"/>
    <s v="Standard Class"/>
    <s v="CC-12475"/>
    <s v="Cindy Chapman"/>
    <s v="Consumer"/>
    <s v="United States"/>
    <s v="Moorhead"/>
    <s v="Minnesota"/>
    <n v="56560"/>
    <x v="2"/>
    <s v="TEC-AC-10002006"/>
    <x v="2"/>
    <s v="Accessories"/>
    <s v="Memorex Micro Travel Drive 16 GB"/>
    <n v="63.96"/>
    <n v="4"/>
    <n v="0"/>
    <n v="19.8276"/>
    <n v="322.58064516129031"/>
    <n v="63.96"/>
    <n v="8.8559999999999999"/>
  </r>
  <r>
    <n v="4263"/>
    <s v="CA-2017-123351"/>
    <s v="9/21/2017"/>
    <x v="296"/>
    <s v="9/25/2017"/>
    <s v="Standard Class"/>
    <s v="KT-16480"/>
    <s v="Kean Thornton"/>
    <s v="Consumer"/>
    <s v="United States"/>
    <s v="Columbus"/>
    <s v="Georgia"/>
    <n v="31907"/>
    <x v="0"/>
    <s v="OFF-AP-10001242"/>
    <x v="1"/>
    <s v="Appliances"/>
    <s v="APC 7 Outlet Network SurgeArrest Surge Protector"/>
    <n v="80.48"/>
    <n v="1"/>
    <n v="0"/>
    <n v="24.143999999999998"/>
    <n v="333.33333333333337"/>
    <n v="80.48"/>
    <n v="25.584"/>
  </r>
  <r>
    <n v="4264"/>
    <s v="CA-2017-110429"/>
    <s v="11/3/2017"/>
    <x v="132"/>
    <s v="11/8/2017"/>
    <s v="Standard Class"/>
    <s v="DM-13015"/>
    <s v="Darrin Martin"/>
    <s v="Consumer"/>
    <s v="United States"/>
    <s v="Philadelphia"/>
    <s v="Pennsylvania"/>
    <n v="19143"/>
    <x v="3"/>
    <s v="OFF-BI-10000216"/>
    <x v="1"/>
    <s v="Binders"/>
    <s v="Mead 1st Gear 2&quot; Zipper Binder, Asst. Colors"/>
    <n v="11.673"/>
    <n v="3"/>
    <n v="0.7"/>
    <n v="-7.782"/>
    <n v="-150"/>
    <n v="3.5019000000000005"/>
    <n v="20.736000000000001"/>
  </r>
  <r>
    <n v="4265"/>
    <s v="US-2016-131611"/>
    <s v="11/5/2016"/>
    <x v="732"/>
    <s v="11/9/2016"/>
    <s v="Standard Class"/>
    <s v="EP-13915"/>
    <s v="Emily Phan"/>
    <s v="Consumer"/>
    <s v="United States"/>
    <s v="Houston"/>
    <s v="Texas"/>
    <n v="77036"/>
    <x v="2"/>
    <s v="FUR-TA-10002774"/>
    <x v="0"/>
    <s v="Tables"/>
    <s v="Laminate Occasional Tables"/>
    <n v="863.12800000000004"/>
    <n v="8"/>
    <n v="0.3"/>
    <n v="-160.29519999999999"/>
    <n v="-538.46153846153845"/>
    <n v="604.18960000000004"/>
    <n v="3.64"/>
  </r>
  <r>
    <n v="4270"/>
    <s v="US-2017-124821"/>
    <s v="6/25/2017"/>
    <x v="643"/>
    <s v="6/29/2017"/>
    <s v="Second Class"/>
    <s v="AM-10705"/>
    <s v="Anne McFarland"/>
    <s v="Consumer"/>
    <s v="United States"/>
    <s v="Seattle"/>
    <s v="Washington"/>
    <n v="98115"/>
    <x v="1"/>
    <s v="FUR-TA-10000688"/>
    <x v="0"/>
    <s v="Tables"/>
    <s v="Chromcraft Bull-Nose Wood Round Conference Table Top, Wood Base"/>
    <n v="871.4"/>
    <n v="4"/>
    <n v="0"/>
    <n v="148.13800000000001"/>
    <n v="588.23529411764696"/>
    <n v="871.4"/>
    <n v="12.99"/>
  </r>
  <r>
    <n v="4271"/>
    <s v="CA-2015-166975"/>
    <s v="11/26/2015"/>
    <x v="650"/>
    <s v="11/30/2015"/>
    <s v="Standard Class"/>
    <s v="SH-20635"/>
    <s v="Stefanie Holloman"/>
    <s v="Corporate"/>
    <s v="United States"/>
    <s v="Jackson"/>
    <s v="Tennessee"/>
    <n v="38301"/>
    <x v="0"/>
    <s v="FUR-FU-10003930"/>
    <x v="0"/>
    <s v="Furnishings"/>
    <s v="Howard Miller 12-3/4 Diameter Accuwave DS  Wall Clock"/>
    <n v="692.47199999999998"/>
    <n v="11"/>
    <n v="0.2"/>
    <n v="190.4298"/>
    <n v="363.63636363636363"/>
    <n v="553.97760000000005"/>
    <n v="12.99"/>
  </r>
  <r>
    <n v="4272"/>
    <s v="CA-2016-123806"/>
    <s v="11/24/2016"/>
    <x v="390"/>
    <s v="11/27/2016"/>
    <s v="Second Class"/>
    <s v="LA-16780"/>
    <s v="Laura Armstrong"/>
    <s v="Corporate"/>
    <s v="United States"/>
    <s v="Baltimore"/>
    <s v="Maryland"/>
    <n v="21215"/>
    <x v="3"/>
    <s v="FUR-FU-10000965"/>
    <x v="0"/>
    <s v="Furnishings"/>
    <s v="Howard Miller 11-1/2&quot; Diameter Ridgewood Wall Clock"/>
    <n v="207.76"/>
    <n v="4"/>
    <n v="0"/>
    <n v="85.181600000000003"/>
    <n v="243.90243902439025"/>
    <n v="207.76"/>
    <n v="44.375999999999998"/>
  </r>
  <r>
    <n v="4273"/>
    <s v="US-2017-158505"/>
    <s v="7/21/2017"/>
    <x v="246"/>
    <s v="7/21/2017"/>
    <s v="Same Day"/>
    <s v="SF-20200"/>
    <s v="Sarah Foster"/>
    <s v="Consumer"/>
    <s v="United States"/>
    <s v="Murray"/>
    <s v="Utah"/>
    <n v="84107"/>
    <x v="1"/>
    <s v="TEC-PH-10004071"/>
    <x v="2"/>
    <s v="Phones"/>
    <s v="PayAnywhere Card Reader"/>
    <n v="71.927999999999997"/>
    <n v="9"/>
    <n v="0.2"/>
    <n v="6.2937000000000003"/>
    <n v="1142.8571428571427"/>
    <n v="57.542400000000001"/>
    <n v="33.36"/>
  </r>
  <r>
    <n v="4275"/>
    <s v="CA-2015-142692"/>
    <s v="10/23/2015"/>
    <x v="924"/>
    <s v="10/28/2015"/>
    <s v="Standard Class"/>
    <s v="AG-10495"/>
    <s v="Andrew Gjertsen"/>
    <s v="Corporate"/>
    <s v="United States"/>
    <s v="Seattle"/>
    <s v="Washington"/>
    <n v="98105"/>
    <x v="1"/>
    <s v="OFF-BI-10004140"/>
    <x v="1"/>
    <s v="Binders"/>
    <s v="Avery Non-Stick Binders"/>
    <n v="3.5920000000000001"/>
    <n v="1"/>
    <n v="0.2"/>
    <n v="1.1225000000000001"/>
    <n v="320"/>
    <n v="2.8736000000000002"/>
    <n v="56.4"/>
  </r>
  <r>
    <n v="4276"/>
    <s v="CA-2015-123456"/>
    <s v="7/9/2015"/>
    <x v="584"/>
    <s v="7/13/2015"/>
    <s v="Standard Class"/>
    <s v="KN-16450"/>
    <s v="Kean Nguyen"/>
    <s v="Corporate"/>
    <s v="United States"/>
    <s v="Dallas"/>
    <s v="Texas"/>
    <n v="75220"/>
    <x v="2"/>
    <s v="OFF-AP-10002684"/>
    <x v="1"/>
    <s v="Appliances"/>
    <s v="Acco 7-Outlet Masterpiece Power Center, Wihtout Fax/Phone Line Protection"/>
    <n v="48.631999999999998"/>
    <n v="2"/>
    <n v="0.8"/>
    <n v="-121.58"/>
    <n v="-40"/>
    <n v="9.7263999999999982"/>
    <n v="479.98399999999998"/>
  </r>
  <r>
    <n v="4277"/>
    <s v="CA-2017-151358"/>
    <s v="8/18/2017"/>
    <x v="238"/>
    <s v="8/22/2017"/>
    <s v="Standard Class"/>
    <s v="NF-18595"/>
    <s v="Nicole Fjeld"/>
    <s v="Home Office"/>
    <s v="United States"/>
    <s v="Seattle"/>
    <s v="Washington"/>
    <n v="98105"/>
    <x v="1"/>
    <s v="OFF-ST-10000046"/>
    <x v="1"/>
    <s v="Storage"/>
    <s v="Fellowes Super Stor/Drawer Files"/>
    <n v="323.10000000000002"/>
    <n v="2"/>
    <n v="0"/>
    <n v="61.389000000000003"/>
    <n v="526.31578947368428"/>
    <n v="323.10000000000002"/>
    <n v="199.98"/>
  </r>
  <r>
    <n v="4278"/>
    <s v="US-2016-107440"/>
    <s v="4/16/2016"/>
    <x v="947"/>
    <s v="4/20/2016"/>
    <s v="Standard Class"/>
    <s v="BS-11365"/>
    <s v="Bill Shonely"/>
    <s v="Corporate"/>
    <s v="United States"/>
    <s v="Lakewood"/>
    <s v="New Jersey"/>
    <n v="8701"/>
    <x v="3"/>
    <s v="TEC-MA-10001047"/>
    <x v="2"/>
    <s v="Machines"/>
    <s v="3D Systems Cube Printer, 2nd Generation, Magenta"/>
    <n v="9099.93"/>
    <n v="7"/>
    <n v="0"/>
    <n v="2365.9818"/>
    <n v="384.61538461538464"/>
    <n v="9099.93"/>
    <n v="39"/>
  </r>
  <r>
    <n v="4281"/>
    <s v="CA-2014-166989"/>
    <s v="11/14/2014"/>
    <x v="687"/>
    <s v="11/18/2014"/>
    <s v="Standard Class"/>
    <s v="RM-19675"/>
    <s v="Robert Marley"/>
    <s v="Home Office"/>
    <s v="United States"/>
    <s v="New York City"/>
    <s v="New York"/>
    <n v="10011"/>
    <x v="3"/>
    <s v="OFF-PA-10004470"/>
    <x v="1"/>
    <s v="Paper"/>
    <s v="Adams Write n' Stick Phone Message Book, 11&quot; X 5 1/4&quot;, 200 Messages"/>
    <n v="11.36"/>
    <n v="2"/>
    <n v="0"/>
    <n v="5.2256"/>
    <n v="217.39130434782606"/>
    <n v="11.36"/>
    <n v="6.2640000000000002"/>
  </r>
  <r>
    <n v="4283"/>
    <s v="CA-2014-103100"/>
    <s v="12/20/2014"/>
    <x v="414"/>
    <s v="12/23/2014"/>
    <s v="First Class"/>
    <s v="AB-10105"/>
    <s v="Adrian Barton"/>
    <s v="Consumer"/>
    <s v="United States"/>
    <s v="Indianapolis"/>
    <s v="Indiana"/>
    <n v="46203"/>
    <x v="2"/>
    <s v="OFF-LA-10003720"/>
    <x v="1"/>
    <s v="Labels"/>
    <s v="Avery 487"/>
    <n v="3.69"/>
    <n v="1"/>
    <n v="0"/>
    <n v="1.7343"/>
    <n v="212.7659574468085"/>
    <n v="3.69"/>
    <n v="239.92"/>
  </r>
  <r>
    <n v="4285"/>
    <s v="CA-2015-105690"/>
    <s v="11/21/2015"/>
    <x v="82"/>
    <s v="11/26/2015"/>
    <s v="Second Class"/>
    <s v="CA-11965"/>
    <s v="Carol Adams"/>
    <s v="Corporate"/>
    <s v="United States"/>
    <s v="Port Arthur"/>
    <s v="Texas"/>
    <n v="77642"/>
    <x v="2"/>
    <s v="FUR-BO-10003965"/>
    <x v="0"/>
    <s v="Bookcases"/>
    <s v="O'Sullivan Manor Hill 2-Door Library in Brianna Oak"/>
    <n v="246.1328"/>
    <n v="2"/>
    <n v="0.32"/>
    <n v="-76.011600000000001"/>
    <n v="-323.8095238095238"/>
    <n v="167.37030399999998"/>
    <n v="447.94400000000002"/>
  </r>
  <r>
    <n v="4288"/>
    <s v="CA-2017-127516"/>
    <s v="12/28/2017"/>
    <x v="116"/>
    <s v="1/3/2018"/>
    <s v="Standard Class"/>
    <s v="EH-14005"/>
    <s v="Erica Hernandez"/>
    <s v="Home Office"/>
    <s v="United States"/>
    <s v="Nashville"/>
    <s v="Tennessee"/>
    <n v="37211"/>
    <x v="0"/>
    <s v="OFF-ST-10000736"/>
    <x v="1"/>
    <s v="Storage"/>
    <s v="Carina Double Wide Media Storage Towers in Natural &amp; Black"/>
    <n v="64.784000000000006"/>
    <n v="1"/>
    <n v="0.2"/>
    <n v="-12.956799999999999"/>
    <n v="-500.00000000000011"/>
    <n v="51.827200000000005"/>
    <n v="1454.9"/>
  </r>
  <r>
    <n v="4289"/>
    <s v="US-2015-117184"/>
    <s v="5/17/2015"/>
    <x v="961"/>
    <s v="5/21/2015"/>
    <s v="Standard Class"/>
    <s v="ON-18715"/>
    <s v="Odella Nelson"/>
    <s v="Corporate"/>
    <s v="United States"/>
    <s v="Houston"/>
    <s v="Texas"/>
    <n v="77095"/>
    <x v="2"/>
    <s v="OFF-BI-10002082"/>
    <x v="1"/>
    <s v="Binders"/>
    <s v="GBC Twin Loop Wire Binding Elements"/>
    <n v="33.28"/>
    <n v="5"/>
    <n v="0.8"/>
    <n v="-49.92"/>
    <n v="-66.666666666666657"/>
    <n v="6.6559999999999988"/>
    <n v="67.176000000000002"/>
  </r>
  <r>
    <n v="4291"/>
    <s v="CA-2017-102407"/>
    <s v="12/9/2017"/>
    <x v="34"/>
    <s v="12/13/2017"/>
    <s v="Second Class"/>
    <s v="AT-10435"/>
    <s v="Alyssa Tate"/>
    <s v="Home Office"/>
    <s v="United States"/>
    <s v="Los Angeles"/>
    <s v="California"/>
    <n v="90004"/>
    <x v="1"/>
    <s v="OFF-AR-10000122"/>
    <x v="1"/>
    <s v="Art"/>
    <s v="Newell 314"/>
    <n v="11.16"/>
    <n v="2"/>
    <n v="0"/>
    <n v="2.79"/>
    <n v="400"/>
    <n v="11.16"/>
    <n v="968.74400000000003"/>
  </r>
  <r>
    <n v="4294"/>
    <s v="CA-2017-130967"/>
    <s v="3/10/2017"/>
    <x v="434"/>
    <s v="3/16/2017"/>
    <s v="Standard Class"/>
    <s v="EB-13870"/>
    <s v="Emily Burns"/>
    <s v="Consumer"/>
    <s v="United States"/>
    <s v="Philadelphia"/>
    <s v="Pennsylvania"/>
    <n v="19140"/>
    <x v="3"/>
    <s v="TEC-PH-10004896"/>
    <x v="2"/>
    <s v="Phones"/>
    <s v="Nokia Lumia 521 (T-Mobile)"/>
    <n v="53.981999999999999"/>
    <n v="3"/>
    <n v="0.4"/>
    <n v="-10.7964"/>
    <n v="-500"/>
    <n v="32.389199999999995"/>
    <n v="998.85"/>
  </r>
  <r>
    <n v="4295"/>
    <s v="CA-2017-101581"/>
    <s v="10/22/2017"/>
    <x v="760"/>
    <s v="10/27/2017"/>
    <s v="Standard Class"/>
    <s v="DW-13195"/>
    <s v="David Wiener"/>
    <s v="Corporate"/>
    <s v="United States"/>
    <s v="Redmond"/>
    <s v="Oregon"/>
    <n v="97756"/>
    <x v="1"/>
    <s v="FUR-TA-10002607"/>
    <x v="0"/>
    <s v="Tables"/>
    <s v="KI Conference Tables"/>
    <n v="177.22499999999999"/>
    <n v="5"/>
    <n v="0.5"/>
    <n v="-120.51300000000001"/>
    <n v="-147.05882352941174"/>
    <n v="88.612499999999997"/>
    <n v="5.67"/>
  </r>
  <r>
    <n v="4296"/>
    <s v="CA-2017-169124"/>
    <s v="7/3/2017"/>
    <x v="445"/>
    <s v="7/10/2017"/>
    <s v="Standard Class"/>
    <s v="MB-17305"/>
    <s v="Maria Bertelson"/>
    <s v="Consumer"/>
    <s v="United States"/>
    <s v="Citrus Heights"/>
    <s v="California"/>
    <n v="95610"/>
    <x v="1"/>
    <s v="FUR-FU-10001215"/>
    <x v="0"/>
    <s v="Furnishings"/>
    <s v="Howard Miller 11-1/2&quot; Diameter Brentwood Wall Clock"/>
    <n v="129.38999999999999"/>
    <n v="3"/>
    <n v="0"/>
    <n v="54.343800000000002"/>
    <n v="238.09523809523805"/>
    <n v="129.38999999999999"/>
    <n v="102.3"/>
  </r>
  <r>
    <n v="4297"/>
    <s v="CA-2017-117261"/>
    <s v="9/4/2017"/>
    <x v="507"/>
    <s v="9/10/2017"/>
    <s v="Standard Class"/>
    <s v="TH-21235"/>
    <s v="Tiffany House"/>
    <s v="Corporate"/>
    <s v="United States"/>
    <s v="Los Angeles"/>
    <s v="California"/>
    <n v="90032"/>
    <x v="1"/>
    <s v="OFF-ST-10000419"/>
    <x v="1"/>
    <s v="Storage"/>
    <s v="Rogers Jumbo File, Granite"/>
    <n v="54.32"/>
    <n v="4"/>
    <n v="0"/>
    <n v="0.54320000000000002"/>
    <n v="10000"/>
    <n v="54.32"/>
    <n v="2.61"/>
  </r>
  <r>
    <n v="4298"/>
    <s v="CA-2017-129021"/>
    <s v="8/23/2017"/>
    <x v="962"/>
    <s v="8/26/2017"/>
    <s v="Second Class"/>
    <s v="PO-18850"/>
    <s v="Patrick O'Brill"/>
    <s v="Consumer"/>
    <s v="United States"/>
    <s v="Tallahassee"/>
    <s v="Florida"/>
    <n v="32303"/>
    <x v="0"/>
    <s v="TEC-PH-10001459"/>
    <x v="2"/>
    <s v="Phones"/>
    <s v="Samsung Galaxy Mega 6.3"/>
    <n v="4367.8959999999997"/>
    <n v="13"/>
    <n v="0.2"/>
    <n v="327.59219999999999"/>
    <n v="1333.3333333333333"/>
    <n v="3494.3168000000001"/>
    <n v="17.248000000000001"/>
  </r>
  <r>
    <n v="4303"/>
    <s v="CA-2014-123253"/>
    <s v="8/22/2014"/>
    <x v="963"/>
    <s v="8/25/2014"/>
    <s v="Second Class"/>
    <s v="DE-13255"/>
    <s v="Deanra Eno"/>
    <s v="Home Office"/>
    <s v="United States"/>
    <s v="Lakewood"/>
    <s v="Ohio"/>
    <n v="44107"/>
    <x v="3"/>
    <s v="OFF-AR-10002804"/>
    <x v="1"/>
    <s v="Art"/>
    <s v="Faber Castell Col-Erase Pencils"/>
    <n v="3.9119999999999999"/>
    <n v="1"/>
    <n v="0.2"/>
    <n v="1.0268999999999999"/>
    <n v="380.95238095238096"/>
    <n v="3.1295999999999999"/>
    <n v="1287.45"/>
  </r>
  <r>
    <n v="4304"/>
    <s v="CA-2016-121601"/>
    <s v="10/4/2016"/>
    <x v="964"/>
    <s v="10/4/2016"/>
    <s v="Same Day"/>
    <s v="MO-17500"/>
    <s v="Mary O'Rourke"/>
    <s v="Consumer"/>
    <s v="United States"/>
    <s v="The Colony"/>
    <s v="Texas"/>
    <n v="75056"/>
    <x v="2"/>
    <s v="OFF-EN-10003862"/>
    <x v="1"/>
    <s v="Envelopes"/>
    <s v="Laser &amp; Ink Jet Business Envelopes"/>
    <n v="59.752000000000002"/>
    <n v="7"/>
    <n v="0.2"/>
    <n v="19.4194"/>
    <n v="307.69230769230774"/>
    <n v="47.801600000000008"/>
    <n v="4.7679999999999998"/>
  </r>
  <r>
    <n v="4305"/>
    <s v="CA-2014-162278"/>
    <s v="10/26/2014"/>
    <x v="965"/>
    <s v="10/30/2014"/>
    <s v="Second Class"/>
    <s v="AH-10585"/>
    <s v="Angele Hood"/>
    <s v="Consumer"/>
    <s v="United States"/>
    <s v="Seattle"/>
    <s v="Washington"/>
    <n v="98105"/>
    <x v="1"/>
    <s v="FUR-FU-10000448"/>
    <x v="0"/>
    <s v="Furnishings"/>
    <s v="Tenex Chairmats For Use With Carpeted Floors"/>
    <n v="63.92"/>
    <n v="4"/>
    <n v="0"/>
    <n v="3.1960000000000002"/>
    <n v="2000"/>
    <n v="63.92"/>
    <n v="18.687999999999999"/>
  </r>
  <r>
    <n v="4307"/>
    <s v="CA-2016-161095"/>
    <s v="6/28/2016"/>
    <x v="931"/>
    <s v="6/28/2016"/>
    <s v="Same Day"/>
    <s v="CS-12250"/>
    <s v="Chris Selesnick"/>
    <s v="Corporate"/>
    <s v="United States"/>
    <s v="Los Angeles"/>
    <s v="California"/>
    <n v="90032"/>
    <x v="1"/>
    <s v="OFF-BI-10002764"/>
    <x v="1"/>
    <s v="Binders"/>
    <s v="Recycled Pressboard Report Cover with Reinforced Top Hinge"/>
    <n v="7.7519999999999998"/>
    <n v="3"/>
    <n v="0.2"/>
    <n v="2.8100999999999998"/>
    <n v="275.86206896551727"/>
    <n v="6.2016"/>
    <n v="11.88"/>
  </r>
  <r>
    <n v="4309"/>
    <s v="CA-2014-125829"/>
    <s v="11/4/2014"/>
    <x v="130"/>
    <s v="11/11/2014"/>
    <s v="Standard Class"/>
    <s v="WB-21850"/>
    <s v="William Brown"/>
    <s v="Consumer"/>
    <s v="United States"/>
    <s v="Los Angeles"/>
    <s v="California"/>
    <n v="90045"/>
    <x v="1"/>
    <s v="TEC-PH-10001079"/>
    <x v="2"/>
    <s v="Phones"/>
    <s v="Polycom SoundPoint Pro SE-225 Corded phone"/>
    <n v="666.34400000000005"/>
    <n v="7"/>
    <n v="0.2"/>
    <n v="66.634399999999999"/>
    <n v="1000"/>
    <n v="533.07520000000011"/>
    <n v="4.32"/>
  </r>
  <r>
    <n v="4314"/>
    <s v="CA-2014-123127"/>
    <s v="9/8/2014"/>
    <x v="78"/>
    <s v="9/12/2014"/>
    <s v="Standard Class"/>
    <s v="SP-20620"/>
    <s v="Stefania Perrino"/>
    <s v="Corporate"/>
    <s v="United States"/>
    <s v="Long Beach"/>
    <s v="New York"/>
    <n v="11561"/>
    <x v="3"/>
    <s v="OFF-AP-10001962"/>
    <x v="1"/>
    <s v="Appliances"/>
    <s v="Black &amp; Decker Filter for Double Action Dustbuster Cordless Vac BLDV7210"/>
    <n v="16.78"/>
    <n v="2"/>
    <n v="0"/>
    <n v="4.1950000000000003"/>
    <n v="400"/>
    <n v="16.78"/>
    <n v="30.08"/>
  </r>
  <r>
    <n v="4315"/>
    <s v="CA-2015-115945"/>
    <s v="6/25/2015"/>
    <x v="608"/>
    <s v="7/1/2015"/>
    <s v="Standard Class"/>
    <s v="AB-10165"/>
    <s v="Alan Barnes"/>
    <s v="Consumer"/>
    <s v="United States"/>
    <s v="Los Angeles"/>
    <s v="California"/>
    <n v="90045"/>
    <x v="1"/>
    <s v="OFF-AR-10004062"/>
    <x v="1"/>
    <s v="Art"/>
    <s v="Staples in misc. colors"/>
    <n v="20.96"/>
    <n v="2"/>
    <n v="0"/>
    <n v="5.24"/>
    <n v="400"/>
    <n v="20.96"/>
    <n v="56.96"/>
  </r>
  <r>
    <n v="4318"/>
    <s v="CA-2015-136735"/>
    <s v="7/26/2015"/>
    <x v="353"/>
    <s v="8/2/2015"/>
    <s v="Standard Class"/>
    <s v="HA-14920"/>
    <s v="Helen Andreada"/>
    <s v="Consumer"/>
    <s v="United States"/>
    <s v="San Francisco"/>
    <s v="California"/>
    <n v="94110"/>
    <x v="1"/>
    <s v="OFF-EN-10002230"/>
    <x v="1"/>
    <s v="Envelopes"/>
    <s v="Airmail Envelopes"/>
    <n v="167.86"/>
    <n v="2"/>
    <n v="0"/>
    <n v="78.894199999999998"/>
    <n v="212.76595744680856"/>
    <n v="167.86"/>
    <n v="39.68"/>
  </r>
  <r>
    <n v="4319"/>
    <s v="US-2017-136189"/>
    <s v="12/7/2017"/>
    <x v="226"/>
    <s v="12/11/2017"/>
    <s v="Standard Class"/>
    <s v="DC-13285"/>
    <s v="Debra Catini"/>
    <s v="Consumer"/>
    <s v="United States"/>
    <s v="Richmond"/>
    <s v="Virginia"/>
    <n v="23223"/>
    <x v="0"/>
    <s v="FUR-FU-10000175"/>
    <x v="0"/>
    <s v="Furnishings"/>
    <s v="DAX Wood Document Frame."/>
    <n v="82.38"/>
    <n v="6"/>
    <n v="0"/>
    <n v="25.537800000000001"/>
    <n v="322.58064516129031"/>
    <n v="82.38"/>
    <n v="7.38"/>
  </r>
  <r>
    <n v="4320"/>
    <s v="CA-2014-152345"/>
    <s v="12/29/2014"/>
    <x v="282"/>
    <s v="1/3/2015"/>
    <s v="Second Class"/>
    <s v="ST-20530"/>
    <s v="Shui Tom"/>
    <s v="Consumer"/>
    <s v="United States"/>
    <s v="Albuquerque"/>
    <s v="New Mexico"/>
    <n v="87105"/>
    <x v="1"/>
    <s v="TEC-PH-10004897"/>
    <x v="2"/>
    <s v="Phones"/>
    <s v="Mediabridge Sport Armband iPhone 5s"/>
    <n v="23.975999999999999"/>
    <n v="3"/>
    <n v="0.2"/>
    <n v="-5.6943000000000001"/>
    <n v="-421.05263157894734"/>
    <n v="19.180800000000001"/>
    <n v="65.12"/>
  </r>
  <r>
    <n v="4322"/>
    <s v="US-2015-147662"/>
    <s v="2/14/2015"/>
    <x v="966"/>
    <s v="2/19/2015"/>
    <s v="Standard Class"/>
    <s v="KB-16315"/>
    <s v="Karl Braun"/>
    <s v="Consumer"/>
    <s v="United States"/>
    <s v="Akron"/>
    <s v="Ohio"/>
    <n v="44312"/>
    <x v="3"/>
    <s v="OFF-BI-10001658"/>
    <x v="1"/>
    <s v="Binders"/>
    <s v="GBC Standard Therm-A-Bind Covers"/>
    <n v="14.952"/>
    <n v="2"/>
    <n v="0.7"/>
    <n v="-11.961600000000001"/>
    <n v="-125"/>
    <n v="4.4856000000000007"/>
    <n v="20.768000000000001"/>
  </r>
  <r>
    <n v="4327"/>
    <s v="CA-2016-153346"/>
    <s v="1/25/2016"/>
    <x v="967"/>
    <s v="1/27/2016"/>
    <s v="First Class"/>
    <s v="TB-21355"/>
    <s v="Todd Boyes"/>
    <s v="Corporate"/>
    <s v="United States"/>
    <s v="Plainfield"/>
    <s v="New Jersey"/>
    <n v="7060"/>
    <x v="3"/>
    <s v="OFF-AR-10000315"/>
    <x v="1"/>
    <s v="Art"/>
    <s v="Dixon Ticonderoga Maple Cedar Pencil, #2"/>
    <n v="9.2100000000000009"/>
    <n v="3"/>
    <n v="0"/>
    <n v="2.3025000000000002"/>
    <n v="400"/>
    <n v="9.2100000000000009"/>
    <n v="121.104"/>
  </r>
  <r>
    <n v="4329"/>
    <s v="CA-2017-118360"/>
    <s v="4/1/2017"/>
    <x v="719"/>
    <s v="4/7/2017"/>
    <s v="Standard Class"/>
    <s v="JC-15775"/>
    <s v="John Castell"/>
    <s v="Consumer"/>
    <s v="United States"/>
    <s v="New York City"/>
    <s v="New York"/>
    <n v="10011"/>
    <x v="3"/>
    <s v="OFF-PA-10000791"/>
    <x v="1"/>
    <s v="Paper"/>
    <s v="Wirebound Message Books, Four 2 3/4 x 5 Forms per Page, 200 Sets per Book"/>
    <n v="42.93"/>
    <n v="9"/>
    <n v="0"/>
    <n v="19.3185"/>
    <n v="222.22222222222223"/>
    <n v="42.93"/>
    <n v="70.260000000000005"/>
  </r>
  <r>
    <n v="4330"/>
    <s v="CA-2017-149853"/>
    <s v="10/3/2017"/>
    <x v="621"/>
    <s v="10/9/2017"/>
    <s v="Standard Class"/>
    <s v="PO-18850"/>
    <s v="Patrick O'Brill"/>
    <s v="Consumer"/>
    <s v="United States"/>
    <s v="Hialeah"/>
    <s v="Florida"/>
    <n v="33012"/>
    <x v="0"/>
    <s v="OFF-PA-10000556"/>
    <x v="1"/>
    <s v="Paper"/>
    <s v="Xerox 208"/>
    <n v="15.552"/>
    <n v="3"/>
    <n v="0.2"/>
    <n v="5.4432"/>
    <n v="285.71428571428572"/>
    <n v="12.441600000000001"/>
    <n v="130.97999999999999"/>
  </r>
  <r>
    <n v="4332"/>
    <s v="CA-2017-107909"/>
    <s v="9/1/2017"/>
    <x v="853"/>
    <s v="9/6/2017"/>
    <s v="Standard Class"/>
    <s v="SS-20875"/>
    <s v="Sung Shariari"/>
    <s v="Consumer"/>
    <s v="United States"/>
    <s v="Redmond"/>
    <s v="Washington"/>
    <n v="98052"/>
    <x v="1"/>
    <s v="TEC-AC-10001998"/>
    <x v="2"/>
    <s v="Accessories"/>
    <s v="Logitech LS21 Speaker System - PC Multimedia - 2.1-CH - Wired"/>
    <n v="19.989999999999998"/>
    <n v="1"/>
    <n v="0"/>
    <n v="6.7965999999999998"/>
    <n v="294.11764705882348"/>
    <n v="19.989999999999998"/>
    <n v="139.58000000000001"/>
  </r>
  <r>
    <n v="4334"/>
    <s v="CA-2015-112375"/>
    <s v="12/21/2015"/>
    <x v="379"/>
    <s v="12/27/2015"/>
    <s v="Standard Class"/>
    <s v="RD-19720"/>
    <s v="Roger Demir"/>
    <s v="Consumer"/>
    <s v="United States"/>
    <s v="Daytona Beach"/>
    <s v="Florida"/>
    <n v="32114"/>
    <x v="0"/>
    <s v="TEC-AC-10003237"/>
    <x v="2"/>
    <s v="Accessories"/>
    <s v="Memorex Micro Travel Drive 4 GB"/>
    <n v="50.88"/>
    <n v="6"/>
    <n v="0.2"/>
    <n v="14.628"/>
    <n v="347.82608695652175"/>
    <n v="40.704000000000008"/>
    <n v="12.39"/>
  </r>
  <r>
    <n v="4336"/>
    <s v="CA-2015-154795"/>
    <s v="12/20/2015"/>
    <x v="139"/>
    <s v="12/24/2015"/>
    <s v="Standard Class"/>
    <s v="GZ-14470"/>
    <s v="Gary Zandusky"/>
    <s v="Consumer"/>
    <s v="United States"/>
    <s v="Bullhead City"/>
    <s v="Arizona"/>
    <n v="86442"/>
    <x v="1"/>
    <s v="OFF-EN-10003068"/>
    <x v="1"/>
    <s v="Envelopes"/>
    <s v="#6 3/4 Gummed Flap White Envelopes"/>
    <n v="7.92"/>
    <n v="1"/>
    <n v="0.2"/>
    <n v="2.7719999999999998"/>
    <n v="285.71428571428572"/>
    <n v="6.3360000000000003"/>
    <n v="67.86"/>
  </r>
  <r>
    <n v="4338"/>
    <s v="CA-2015-125234"/>
    <s v="11/27/2015"/>
    <x v="154"/>
    <s v="12/1/2015"/>
    <s v="Standard Class"/>
    <s v="SN-20710"/>
    <s v="Steve Nguyen"/>
    <s v="Home Office"/>
    <s v="United States"/>
    <s v="Los Angeles"/>
    <s v="California"/>
    <n v="90049"/>
    <x v="1"/>
    <s v="TEC-AC-10000158"/>
    <x v="2"/>
    <s v="Accessories"/>
    <s v="Sony 64GB Class 10 Micro SDHC R40 Memory Card"/>
    <n v="107.97"/>
    <n v="3"/>
    <n v="0"/>
    <n v="22.6737"/>
    <n v="476.1904761904762"/>
    <n v="107.97"/>
    <n v="194.352"/>
  </r>
  <r>
    <n v="4340"/>
    <s v="CA-2017-133501"/>
    <s v="8/27/2017"/>
    <x v="151"/>
    <s v="9/1/2017"/>
    <s v="Standard Class"/>
    <s v="DK-12895"/>
    <s v="Dana Kaydos"/>
    <s v="Consumer"/>
    <s v="United States"/>
    <s v="Franklin"/>
    <s v="Tennessee"/>
    <n v="37064"/>
    <x v="0"/>
    <s v="OFF-PA-10004888"/>
    <x v="1"/>
    <s v="Paper"/>
    <s v="Xerox 217"/>
    <n v="5.1840000000000002"/>
    <n v="1"/>
    <n v="0.2"/>
    <n v="1.8144"/>
    <n v="285.71428571428572"/>
    <n v="4.1472000000000007"/>
    <n v="704.76"/>
  </r>
  <r>
    <n v="4341"/>
    <s v="US-2014-129609"/>
    <s v="3/22/2014"/>
    <x v="579"/>
    <s v="3/22/2014"/>
    <s v="Same Day"/>
    <s v="VM-21835"/>
    <s v="Vivian Mathis"/>
    <s v="Consumer"/>
    <s v="United States"/>
    <s v="Portage"/>
    <s v="Indiana"/>
    <n v="46368"/>
    <x v="2"/>
    <s v="OFF-AR-10003478"/>
    <x v="1"/>
    <s v="Art"/>
    <s v="Avery Hi-Liter EverBold Pen Style Fluorescent Highlighters, 4/Pack"/>
    <n v="16.28"/>
    <n v="2"/>
    <n v="0"/>
    <n v="6.5119999999999996"/>
    <n v="250.00000000000006"/>
    <n v="16.28"/>
    <n v="0.83599999999999997"/>
  </r>
  <r>
    <n v="4342"/>
    <s v="CA-2017-130309"/>
    <s v="12/17/2017"/>
    <x v="94"/>
    <s v="12/21/2017"/>
    <s v="Standard Class"/>
    <s v="GB-14575"/>
    <s v="Giulietta Baptist"/>
    <s v="Consumer"/>
    <s v="United States"/>
    <s v="Arlington"/>
    <s v="Virginia"/>
    <n v="22204"/>
    <x v="0"/>
    <s v="OFF-ST-10003208"/>
    <x v="1"/>
    <s v="Storage"/>
    <s v="Adjustable Depth Letter/Legal Cart"/>
    <n v="544.38"/>
    <n v="3"/>
    <n v="0"/>
    <n v="157.87020000000001"/>
    <n v="344.82758620689651"/>
    <n v="544.38"/>
    <n v="723.92"/>
  </r>
  <r>
    <n v="4343"/>
    <s v="CA-2017-105410"/>
    <s v="3/19/2017"/>
    <x v="498"/>
    <s v="3/22/2017"/>
    <s v="First Class"/>
    <s v="ND-18370"/>
    <s v="Natalie DeCherney"/>
    <s v="Consumer"/>
    <s v="United States"/>
    <s v="San Francisco"/>
    <s v="California"/>
    <n v="94110"/>
    <x v="1"/>
    <s v="OFF-BI-10004970"/>
    <x v="1"/>
    <s v="Binders"/>
    <s v="ACCOHIDE 3-Ring Binder, Blue, 1&quot;"/>
    <n v="19.824000000000002"/>
    <n v="6"/>
    <n v="0.2"/>
    <n v="6.6905999999999999"/>
    <n v="296.2962962962963"/>
    <n v="15.859200000000001"/>
    <n v="94.2"/>
  </r>
  <r>
    <n v="4347"/>
    <s v="CA-2016-120355"/>
    <s v="9/18/2016"/>
    <x v="31"/>
    <s v="9/25/2016"/>
    <s v="Standard Class"/>
    <s v="MM-17260"/>
    <s v="Magdelene Morse"/>
    <s v="Consumer"/>
    <s v="United States"/>
    <s v="New Rochelle"/>
    <s v="New York"/>
    <n v="10801"/>
    <x v="3"/>
    <s v="FUR-CH-10001394"/>
    <x v="0"/>
    <s v="Chairs"/>
    <s v="Global Leather Executive Chair"/>
    <n v="631.78200000000004"/>
    <n v="2"/>
    <n v="0.1"/>
    <n v="140.39599999999999"/>
    <n v="450.00000000000011"/>
    <n v="568.60380000000009"/>
    <n v="16.52"/>
  </r>
  <r>
    <n v="4349"/>
    <s v="CA-2017-169894"/>
    <s v="11/24/2017"/>
    <x v="221"/>
    <s v="11/29/2017"/>
    <s v="Second Class"/>
    <s v="MV-17485"/>
    <s v="Mark Van Huff"/>
    <s v="Consumer"/>
    <s v="United States"/>
    <s v="Mesa"/>
    <s v="Arizona"/>
    <n v="85204"/>
    <x v="1"/>
    <s v="OFF-BI-10004230"/>
    <x v="1"/>
    <s v="Binders"/>
    <s v="GBC Recycled Grain Textured Covers"/>
    <n v="20.724"/>
    <n v="2"/>
    <n v="0.7"/>
    <n v="-15.1976"/>
    <n v="-136.36363636363637"/>
    <n v="6.2172000000000009"/>
    <n v="17.12"/>
  </r>
  <r>
    <n v="4351"/>
    <s v="US-2017-100482"/>
    <s v="4/11/2017"/>
    <x v="645"/>
    <s v="4/15/2017"/>
    <s v="Standard Class"/>
    <s v="JL-15130"/>
    <s v="Jack Lebron"/>
    <s v="Consumer"/>
    <s v="United States"/>
    <s v="Lancaster"/>
    <s v="Ohio"/>
    <n v="43130"/>
    <x v="3"/>
    <s v="OFF-ST-10001325"/>
    <x v="1"/>
    <s v="Storage"/>
    <s v="Sterilite Officeware Hinged File Box"/>
    <n v="16.768000000000001"/>
    <n v="2"/>
    <n v="0.2"/>
    <n v="1.4672000000000001"/>
    <n v="1142.8571428571429"/>
    <n v="13.414400000000001"/>
    <n v="18.367999999999999"/>
  </r>
  <r>
    <n v="4353"/>
    <s v="CA-2017-107748"/>
    <s v="12/10/2017"/>
    <x v="389"/>
    <s v="12/12/2017"/>
    <s v="Second Class"/>
    <s v="AG-10330"/>
    <s v="Alex Grayson"/>
    <s v="Consumer"/>
    <s v="United States"/>
    <s v="Stockton"/>
    <s v="California"/>
    <n v="95207"/>
    <x v="1"/>
    <s v="TEC-PH-10003215"/>
    <x v="2"/>
    <s v="Phones"/>
    <s v="Jackery Bar Premium Fast-charging Portable Charger"/>
    <n v="95.84"/>
    <n v="4"/>
    <n v="0.2"/>
    <n v="34.741999999999997"/>
    <n v="275.86206896551727"/>
    <n v="76.672000000000011"/>
    <n v="8.6080000000000005"/>
  </r>
  <r>
    <n v="4355"/>
    <s v="CA-2017-153654"/>
    <s v="11/24/2017"/>
    <x v="221"/>
    <s v="11/26/2017"/>
    <s v="Second Class"/>
    <s v="MD-17860"/>
    <s v="Michael Dominguez"/>
    <s v="Corporate"/>
    <s v="United States"/>
    <s v="Asheville"/>
    <s v="North Carolina"/>
    <n v="28806"/>
    <x v="0"/>
    <s v="OFF-BI-10004465"/>
    <x v="1"/>
    <s v="Binders"/>
    <s v="Avery Durable Slant Ring Binders"/>
    <n v="19.007999999999999"/>
    <n v="8"/>
    <n v="0.7"/>
    <n v="-12.672000000000001"/>
    <n v="-149.99999999999997"/>
    <n v="5.7024000000000008"/>
    <n v="47.79"/>
  </r>
  <r>
    <n v="4356"/>
    <s v="CA-2015-155600"/>
    <s v="12/4/2015"/>
    <x v="784"/>
    <s v="12/7/2015"/>
    <s v="Second Class"/>
    <s v="RO-19780"/>
    <s v="Rose O'Brian"/>
    <s v="Consumer"/>
    <s v="United States"/>
    <s v="Clarksville"/>
    <s v="Tennessee"/>
    <n v="37042"/>
    <x v="0"/>
    <s v="OFF-BI-10000545"/>
    <x v="1"/>
    <s v="Binders"/>
    <s v="GBC Ibimaster 500 Manual ProClick Binding System"/>
    <n v="1598.058"/>
    <n v="7"/>
    <n v="0.7"/>
    <n v="-1065.3720000000001"/>
    <n v="-150"/>
    <n v="479.41740000000004"/>
    <n v="21.21"/>
  </r>
  <r>
    <n v="4358"/>
    <s v="CA-2017-162565"/>
    <s v="12/11/2017"/>
    <x v="157"/>
    <s v="12/11/2017"/>
    <s v="Same Day"/>
    <s v="RR-19315"/>
    <s v="Ralph Ritter"/>
    <s v="Consumer"/>
    <s v="United States"/>
    <s v="Aurora"/>
    <s v="Illinois"/>
    <n v="60505"/>
    <x v="2"/>
    <s v="OFF-PA-10001937"/>
    <x v="1"/>
    <s v="Paper"/>
    <s v="Xerox 21"/>
    <n v="10.368"/>
    <n v="2"/>
    <n v="0.2"/>
    <n v="3.6288"/>
    <n v="285.71428571428572"/>
    <n v="8.2944000000000013"/>
    <n v="231.72"/>
  </r>
  <r>
    <n v="4361"/>
    <s v="CA-2016-127642"/>
    <s v="5/21/2016"/>
    <x v="206"/>
    <s v="5/23/2016"/>
    <s v="First Class"/>
    <s v="CP-12340"/>
    <s v="Christine Phan"/>
    <s v="Corporate"/>
    <s v="United States"/>
    <s v="Warwick"/>
    <s v="Rhode Island"/>
    <n v="2886"/>
    <x v="3"/>
    <s v="OFF-PA-10000565"/>
    <x v="1"/>
    <s v="Paper"/>
    <s v="Easy-staple paper"/>
    <n v="111.96"/>
    <n v="2"/>
    <n v="0"/>
    <n v="54.860399999999998"/>
    <n v="204.08163265306123"/>
    <n v="111.96"/>
    <n v="259.89600000000002"/>
  </r>
  <r>
    <n v="4362"/>
    <s v="US-2017-163195"/>
    <s v="2/17/2017"/>
    <x v="922"/>
    <s v="2/21/2017"/>
    <s v="Second Class"/>
    <s v="LL-16840"/>
    <s v="Lauren Leatherbury"/>
    <s v="Consumer"/>
    <s v="United States"/>
    <s v="Lafayette"/>
    <s v="Louisiana"/>
    <n v="70506"/>
    <x v="0"/>
    <s v="TEC-PH-10003875"/>
    <x v="2"/>
    <s v="Phones"/>
    <s v="KLD Oscar II Style Snap-on Ultra Thin Side Flip Synthetic Leather Cover Case for HTC One HTC M7"/>
    <n v="29.16"/>
    <n v="3"/>
    <n v="0"/>
    <n v="8.4564000000000004"/>
    <n v="344.82758620689651"/>
    <n v="29.16"/>
    <n v="19.440000000000001"/>
  </r>
  <r>
    <n v="4363"/>
    <s v="CA-2017-111332"/>
    <s v="5/20/2017"/>
    <x v="968"/>
    <s v="5/22/2017"/>
    <s v="Second Class"/>
    <s v="NC-18340"/>
    <s v="Nat Carroll"/>
    <s v="Consumer"/>
    <s v="United States"/>
    <s v="Fargo"/>
    <s v="North Dakota"/>
    <n v="58103"/>
    <x v="2"/>
    <s v="OFF-AR-10001953"/>
    <x v="1"/>
    <s v="Art"/>
    <s v="Boston 1645 Deluxe Heavier-Duty Electric Pencil Sharpener"/>
    <n v="131.94"/>
    <n v="3"/>
    <n v="0"/>
    <n v="35.623800000000003"/>
    <n v="370.37037037037032"/>
    <n v="131.94"/>
    <n v="239.976"/>
  </r>
  <r>
    <n v="4368"/>
    <s v="CA-2017-117044"/>
    <s v="9/11/2017"/>
    <x v="220"/>
    <s v="9/13/2017"/>
    <s v="Second Class"/>
    <s v="HA-14920"/>
    <s v="Helen Andreada"/>
    <s v="Consumer"/>
    <s v="United States"/>
    <s v="Chicago"/>
    <s v="Illinois"/>
    <n v="60623"/>
    <x v="2"/>
    <s v="OFF-FA-10000936"/>
    <x v="1"/>
    <s v="Fasteners"/>
    <s v="Acco Hot Clips Clips to Go"/>
    <n v="10.528"/>
    <n v="4"/>
    <n v="0.2"/>
    <n v="3.29"/>
    <n v="320"/>
    <n v="8.4224000000000014"/>
    <n v="115.136"/>
  </r>
  <r>
    <n v="4370"/>
    <s v="US-2016-165078"/>
    <s v="11/5/2016"/>
    <x v="732"/>
    <s v="11/10/2016"/>
    <s v="Standard Class"/>
    <s v="MA-17995"/>
    <s v="Michelle Arnett"/>
    <s v="Home Office"/>
    <s v="United States"/>
    <s v="Lawrence"/>
    <s v="Indiana"/>
    <n v="46226"/>
    <x v="2"/>
    <s v="OFF-BI-10001989"/>
    <x v="1"/>
    <s v="Binders"/>
    <s v="Premium Transparent Presentation Covers by GBC"/>
    <n v="104.9"/>
    <n v="5"/>
    <n v="0"/>
    <n v="50.351999999999997"/>
    <n v="208.33333333333334"/>
    <n v="104.9"/>
    <n v="172.76400000000001"/>
  </r>
  <r>
    <n v="4373"/>
    <s v="US-2017-169320"/>
    <s v="7/23/2017"/>
    <x v="283"/>
    <s v="7/25/2017"/>
    <s v="Second Class"/>
    <s v="LH-16900"/>
    <s v="Lena Hernandez"/>
    <s v="Consumer"/>
    <s v="United States"/>
    <s v="Elkhart"/>
    <s v="Indiana"/>
    <n v="46514"/>
    <x v="2"/>
    <s v="OFF-AR-10003602"/>
    <x v="1"/>
    <s v="Art"/>
    <s v="Quartet Omega Colored Chalk, 12/Pack"/>
    <n v="11.68"/>
    <n v="2"/>
    <n v="0"/>
    <n v="5.4896000000000003"/>
    <n v="212.7659574468085"/>
    <n v="11.68"/>
    <n v="626.35199999999998"/>
  </r>
  <r>
    <n v="4375"/>
    <s v="CA-2016-158575"/>
    <s v="11/18/2016"/>
    <x v="741"/>
    <s v="11/24/2016"/>
    <s v="Standard Class"/>
    <s v="SB-20290"/>
    <s v="Sean Braxton"/>
    <s v="Corporate"/>
    <s v="United States"/>
    <s v="Kent"/>
    <s v="Ohio"/>
    <n v="44240"/>
    <x v="3"/>
    <s v="OFF-AP-10002998"/>
    <x v="1"/>
    <s v="Appliances"/>
    <s v="Holmes 99% HEPA Air Purifier"/>
    <n v="103.968"/>
    <n v="6"/>
    <n v="0.2"/>
    <n v="16.8948"/>
    <n v="615.38461538461547"/>
    <n v="83.174400000000006"/>
    <n v="71.951999999999998"/>
  </r>
  <r>
    <n v="4376"/>
    <s v="CA-2014-166954"/>
    <s v="4/25/2014"/>
    <x v="573"/>
    <s v="4/30/2014"/>
    <s v="Standard Class"/>
    <s v="BT-11305"/>
    <s v="Beth Thompson"/>
    <s v="Home Office"/>
    <s v="United States"/>
    <s v="San Gabriel"/>
    <s v="California"/>
    <n v="91776"/>
    <x v="1"/>
    <s v="FUR-FU-10003708"/>
    <x v="0"/>
    <s v="Furnishings"/>
    <s v="Tenex Traditional Chairmats for Medium Pile Carpet, Standard Lip, 36&quot; x 48&quot;"/>
    <n v="303.25"/>
    <n v="5"/>
    <n v="0"/>
    <n v="63.682499999999997"/>
    <n v="476.1904761904762"/>
    <n v="303.25"/>
    <n v="64.384"/>
  </r>
  <r>
    <n v="4379"/>
    <s v="CA-2015-140830"/>
    <s v="11/30/2015"/>
    <x v="672"/>
    <s v="12/2/2015"/>
    <s v="Second Class"/>
    <s v="PS-18970"/>
    <s v="Paul Stevenson"/>
    <s v="Home Office"/>
    <s v="United States"/>
    <s v="Henderson"/>
    <s v="Kentucky"/>
    <n v="42420"/>
    <x v="0"/>
    <s v="OFF-EN-10000461"/>
    <x v="1"/>
    <s v="Envelopes"/>
    <s v="#10- 4 1/8&quot; x 9 1/2&quot; Recycled Envelopes"/>
    <n v="17.48"/>
    <n v="2"/>
    <n v="0"/>
    <n v="8.2156000000000002"/>
    <n v="212.7659574468085"/>
    <n v="17.48"/>
    <n v="46.2"/>
  </r>
  <r>
    <n v="4381"/>
    <s v="CA-2015-152891"/>
    <s v="10/25/2015"/>
    <x v="969"/>
    <s v="10/30/2015"/>
    <s v="Standard Class"/>
    <s v="TB-21625"/>
    <s v="Trudy Brown"/>
    <s v="Consumer"/>
    <s v="United States"/>
    <s v="San Francisco"/>
    <s v="California"/>
    <n v="94110"/>
    <x v="1"/>
    <s v="OFF-AR-10004648"/>
    <x v="1"/>
    <s v="Art"/>
    <s v="Boston 19500 Mighty Mite Electric Pencil Sharpener"/>
    <n v="60.45"/>
    <n v="3"/>
    <n v="0"/>
    <n v="16.3215"/>
    <n v="370.37037037037038"/>
    <n v="60.45"/>
    <n v="52.59"/>
  </r>
  <r>
    <n v="4383"/>
    <s v="US-2015-122784"/>
    <s v="7/20/2015"/>
    <x v="603"/>
    <s v="7/27/2015"/>
    <s v="Standard Class"/>
    <s v="RA-19915"/>
    <s v="Russell Applegate"/>
    <s v="Consumer"/>
    <s v="United States"/>
    <s v="Highland Park"/>
    <s v="Illinois"/>
    <n v="60035"/>
    <x v="2"/>
    <s v="OFF-BI-10000546"/>
    <x v="1"/>
    <s v="Binders"/>
    <s v="Avery Durable Binders"/>
    <n v="2.88"/>
    <n v="5"/>
    <n v="0.8"/>
    <n v="-4.4640000000000004"/>
    <n v="-64.51612903225805"/>
    <n v="0.57599999999999985"/>
    <n v="64.959999999999994"/>
  </r>
  <r>
    <n v="4387"/>
    <s v="CA-2016-156811"/>
    <s v="10/27/2016"/>
    <x v="189"/>
    <s v="11/2/2016"/>
    <s v="Standard Class"/>
    <s v="BP-11095"/>
    <s v="Bart Pistole"/>
    <s v="Corporate"/>
    <s v="United States"/>
    <s v="San Francisco"/>
    <s v="California"/>
    <n v="94122"/>
    <x v="1"/>
    <s v="OFF-AP-10001366"/>
    <x v="1"/>
    <s v="Appliances"/>
    <s v="Staple holder"/>
    <n v="43.92"/>
    <n v="4"/>
    <n v="0"/>
    <n v="11.8584"/>
    <n v="370.37037037037044"/>
    <n v="43.92"/>
    <n v="8.1"/>
  </r>
  <r>
    <n v="4389"/>
    <s v="CA-2017-111556"/>
    <s v="11/20/2017"/>
    <x v="225"/>
    <s v="11/22/2017"/>
    <s v="First Class"/>
    <s v="CD-11920"/>
    <s v="Carlos Daly"/>
    <s v="Consumer"/>
    <s v="United States"/>
    <s v="New York City"/>
    <s v="New York"/>
    <n v="10035"/>
    <x v="3"/>
    <s v="OFF-PA-10003651"/>
    <x v="1"/>
    <s v="Paper"/>
    <s v="Xerox 1968"/>
    <n v="46.76"/>
    <n v="7"/>
    <n v="0"/>
    <n v="22.444800000000001"/>
    <n v="208.33333333333331"/>
    <n v="46.76"/>
    <n v="73.2"/>
  </r>
  <r>
    <n v="4393"/>
    <s v="CA-2016-108868"/>
    <s v="9/8/2016"/>
    <x v="162"/>
    <s v="9/12/2016"/>
    <s v="Standard Class"/>
    <s v="KB-16585"/>
    <s v="Ken Black"/>
    <s v="Corporate"/>
    <s v="United States"/>
    <s v="Dallas"/>
    <s v="Texas"/>
    <n v="75081"/>
    <x v="2"/>
    <s v="OFF-AR-10001953"/>
    <x v="1"/>
    <s v="Art"/>
    <s v="Boston 1645 Deluxe Heavier-Duty Electric Pencil Sharpener"/>
    <n v="70.367999999999995"/>
    <n v="2"/>
    <n v="0.2"/>
    <n v="6.1571999999999996"/>
    <n v="1142.8571428571429"/>
    <n v="56.294399999999996"/>
    <n v="11.032"/>
  </r>
  <r>
    <n v="4395"/>
    <s v="CA-2014-142965"/>
    <s v="7/20/2014"/>
    <x v="836"/>
    <s v="7/20/2014"/>
    <s v="Same Day"/>
    <s v="SW-20245"/>
    <s v="Scot Wooten"/>
    <s v="Consumer"/>
    <s v="United States"/>
    <s v="Springfield"/>
    <s v="Ohio"/>
    <n v="45503"/>
    <x v="3"/>
    <s v="OFF-ST-10002583"/>
    <x v="1"/>
    <s v="Storage"/>
    <s v="Fellowes Neat Ideas Storage Cubes"/>
    <n v="25.984000000000002"/>
    <n v="1"/>
    <n v="0.2"/>
    <n v="-5.1967999999999996"/>
    <n v="-500.00000000000011"/>
    <n v="20.787200000000002"/>
    <n v="210.58"/>
  </r>
  <r>
    <n v="4397"/>
    <s v="CA-2016-148740"/>
    <s v="11/15/2016"/>
    <x v="625"/>
    <s v="11/19/2016"/>
    <s v="Standard Class"/>
    <s v="AH-10690"/>
    <s v="Anna Häberlin"/>
    <s v="Corporate"/>
    <s v="United States"/>
    <s v="San Diego"/>
    <s v="California"/>
    <n v="92024"/>
    <x v="1"/>
    <s v="TEC-PH-10002549"/>
    <x v="2"/>
    <s v="Phones"/>
    <s v="Polycom SoundPoint IP 450 VoIP phone"/>
    <n v="361.37599999999998"/>
    <n v="2"/>
    <n v="0.2"/>
    <n v="27.103200000000001"/>
    <n v="1333.3333333333333"/>
    <n v="289.10079999999999"/>
    <n v="93.248000000000005"/>
  </r>
  <r>
    <n v="4398"/>
    <s v="US-2014-138758"/>
    <s v="7/7/2014"/>
    <x v="970"/>
    <s v="7/11/2014"/>
    <s v="Standard Class"/>
    <s v="JL-15835"/>
    <s v="John Lee"/>
    <s v="Consumer"/>
    <s v="United States"/>
    <s v="Philadelphia"/>
    <s v="Pennsylvania"/>
    <n v="19120"/>
    <x v="3"/>
    <s v="FUR-CH-10002880"/>
    <x v="0"/>
    <s v="Chairs"/>
    <s v="Global High-Back Leather Tilter, Burgundy"/>
    <n v="172.18600000000001"/>
    <n v="2"/>
    <n v="0.3"/>
    <n v="-46.736199999999997"/>
    <n v="-368.42105263157896"/>
    <n v="120.53019999999999"/>
    <n v="37.68"/>
  </r>
  <r>
    <n v="4400"/>
    <s v="CA-2016-131737"/>
    <s v="3/17/2016"/>
    <x v="716"/>
    <s v="3/17/2016"/>
    <s v="Same Day"/>
    <s v="GZ-14470"/>
    <s v="Gary Zandusky"/>
    <s v="Consumer"/>
    <s v="United States"/>
    <s v="Columbia"/>
    <s v="Maryland"/>
    <n v="21044"/>
    <x v="3"/>
    <s v="OFF-EN-10003055"/>
    <x v="1"/>
    <s v="Envelopes"/>
    <s v="Blue String-Tie &amp; Button Interoffice Envelopes, 10 x 13"/>
    <n v="199.9"/>
    <n v="5"/>
    <n v="0"/>
    <n v="89.954999999999998"/>
    <n v="222.22222222222223"/>
    <n v="199.9"/>
    <n v="14.03"/>
  </r>
  <r>
    <n v="4403"/>
    <s v="CA-2016-114538"/>
    <s v="12/26/2016"/>
    <x v="482"/>
    <s v="12/27/2016"/>
    <s v="First Class"/>
    <s v="RC-19825"/>
    <s v="Roy Collins"/>
    <s v="Consumer"/>
    <s v="United States"/>
    <s v="Colorado Springs"/>
    <s v="Colorado"/>
    <n v="80906"/>
    <x v="1"/>
    <s v="OFF-AR-10002445"/>
    <x v="1"/>
    <s v="Art"/>
    <s v="SANFORD Major Accent Highlighters"/>
    <n v="11.327999999999999"/>
    <n v="2"/>
    <n v="0.2"/>
    <n v="2.5488"/>
    <n v="444.44444444444446"/>
    <n v="9.0624000000000002"/>
    <n v="288"/>
  </r>
  <r>
    <n v="4404"/>
    <s v="CA-2014-127936"/>
    <s v="9/2/2014"/>
    <x v="814"/>
    <s v="9/4/2014"/>
    <s v="First Class"/>
    <s v="CL-12565"/>
    <s v="Clay Ludtke"/>
    <s v="Consumer"/>
    <s v="United States"/>
    <s v="New York City"/>
    <s v="New York"/>
    <n v="10009"/>
    <x v="3"/>
    <s v="OFF-AR-10002445"/>
    <x v="1"/>
    <s v="Art"/>
    <s v="SANFORD Major Accent Highlighters"/>
    <n v="21.24"/>
    <n v="3"/>
    <n v="0"/>
    <n v="8.0711999999999993"/>
    <n v="263.15789473684214"/>
    <n v="21.24"/>
    <n v="942.78399999999999"/>
  </r>
  <r>
    <n v="4405"/>
    <s v="CA-2015-164336"/>
    <s v="7/5/2015"/>
    <x v="761"/>
    <s v="7/10/2015"/>
    <s v="Standard Class"/>
    <s v="MW-18220"/>
    <s v="Mitch Webber"/>
    <s v="Consumer"/>
    <s v="United States"/>
    <s v="Philadelphia"/>
    <s v="Pennsylvania"/>
    <n v="19140"/>
    <x v="3"/>
    <s v="TEC-AC-10002345"/>
    <x v="2"/>
    <s v="Accessories"/>
    <s v="HP Standard 104 key PS/2 Keyboard"/>
    <n v="34.799999999999997"/>
    <n v="3"/>
    <n v="0.2"/>
    <n v="2.1749999999999998"/>
    <n v="1600"/>
    <n v="27.84"/>
    <n v="3.536"/>
  </r>
  <r>
    <n v="4407"/>
    <s v="CA-2016-100041"/>
    <s v="11/20/2016"/>
    <x v="73"/>
    <s v="11/25/2016"/>
    <s v="Standard Class"/>
    <s v="BF-10975"/>
    <s v="Barbara Fisher"/>
    <s v="Corporate"/>
    <s v="United States"/>
    <s v="Columbus"/>
    <s v="Indiana"/>
    <n v="47201"/>
    <x v="2"/>
    <s v="OFF-PA-10001622"/>
    <x v="1"/>
    <s v="Paper"/>
    <s v="Ampad Poly Cover Wirebound Steno Book, 6&quot; x 9&quot; Assorted Colors, Gregg Ruled"/>
    <n v="9.08"/>
    <n v="2"/>
    <n v="0"/>
    <n v="4.0860000000000003"/>
    <n v="222.2222222222222"/>
    <n v="9.08"/>
    <n v="287.976"/>
  </r>
  <r>
    <n v="4410"/>
    <s v="US-2014-154879"/>
    <s v="5/6/2014"/>
    <x v="457"/>
    <s v="5/11/2014"/>
    <s v="Standard Class"/>
    <s v="SN-20710"/>
    <s v="Steve Nguyen"/>
    <s v="Home Office"/>
    <s v="United States"/>
    <s v="Los Angeles"/>
    <s v="California"/>
    <n v="90004"/>
    <x v="1"/>
    <s v="OFF-LA-10004425"/>
    <x v="1"/>
    <s v="Labels"/>
    <s v="Staple-on labels"/>
    <n v="5.78"/>
    <n v="2"/>
    <n v="0"/>
    <n v="2.7166000000000001"/>
    <n v="212.7659574468085"/>
    <n v="5.78"/>
    <n v="55.328000000000003"/>
  </r>
  <r>
    <n v="4412"/>
    <s v="CA-2014-130624"/>
    <s v="6/21/2014"/>
    <x v="261"/>
    <s v="6/24/2014"/>
    <s v="First Class"/>
    <s v="TB-21280"/>
    <s v="Toby Braunhardt"/>
    <s v="Consumer"/>
    <s v="United States"/>
    <s v="New York City"/>
    <s v="New York"/>
    <n v="10024"/>
    <x v="3"/>
    <s v="OFF-PA-10003883"/>
    <x v="1"/>
    <s v="Paper"/>
    <s v="Message Book, Phone, Wirebound Standard Line Memo, 2 3/4&quot; X 5&quot;"/>
    <n v="19.649999999999999"/>
    <n v="3"/>
    <n v="0"/>
    <n v="9.0389999999999997"/>
    <n v="217.39130434782606"/>
    <n v="19.649999999999999"/>
    <n v="4.6079999999999997"/>
  </r>
  <r>
    <n v="4415"/>
    <s v="CA-2017-132339"/>
    <s v="8/19/2017"/>
    <x v="971"/>
    <s v="8/23/2017"/>
    <s v="Standard Class"/>
    <s v="JB-15400"/>
    <s v="Jennifer Braxton"/>
    <s v="Corporate"/>
    <s v="United States"/>
    <s v="Lawrence"/>
    <s v="Massachusetts"/>
    <n v="1841"/>
    <x v="3"/>
    <s v="OFF-BI-10003925"/>
    <x v="1"/>
    <s v="Binders"/>
    <s v="Fellowes PB300 Plastic Comb Binding Machine"/>
    <n v="387.99"/>
    <n v="1"/>
    <n v="0"/>
    <n v="182.3553"/>
    <n v="212.7659574468085"/>
    <n v="387.99"/>
    <n v="698.35199999999998"/>
  </r>
  <r>
    <n v="4416"/>
    <s v="CA-2014-153983"/>
    <s v="11/29/2014"/>
    <x v="503"/>
    <s v="12/6/2014"/>
    <s v="Standard Class"/>
    <s v="AH-10210"/>
    <s v="Alan Hwang"/>
    <s v="Consumer"/>
    <s v="United States"/>
    <s v="San Francisco"/>
    <s v="California"/>
    <n v="94122"/>
    <x v="1"/>
    <s v="TEC-PH-10004586"/>
    <x v="2"/>
    <s v="Phones"/>
    <s v="Wilson SignalBoost 841262 DB PRO Amplifier Kit"/>
    <n v="575.91999999999996"/>
    <n v="2"/>
    <n v="0.2"/>
    <n v="71.989999999999995"/>
    <n v="800"/>
    <n v="460.73599999999999"/>
    <n v="537.54399999999998"/>
  </r>
  <r>
    <n v="4418"/>
    <s v="CA-2017-112900"/>
    <s v="4/9/2017"/>
    <x v="359"/>
    <s v="4/12/2017"/>
    <s v="Second Class"/>
    <s v="KL-16645"/>
    <s v="Ken Lonsdale"/>
    <s v="Consumer"/>
    <s v="United States"/>
    <s v="Detroit"/>
    <s v="Michigan"/>
    <n v="48205"/>
    <x v="2"/>
    <s v="OFF-BI-10002867"/>
    <x v="1"/>
    <s v="Binders"/>
    <s v="GBC Recycled Regency Composition Covers"/>
    <n v="478.24"/>
    <n v="8"/>
    <n v="0"/>
    <n v="219.99039999999999"/>
    <n v="217.39130434782606"/>
    <n v="478.24"/>
    <n v="12.96"/>
  </r>
  <r>
    <n v="4419"/>
    <s v="CA-2014-160157"/>
    <s v="12/20/2014"/>
    <x v="414"/>
    <s v="12/27/2014"/>
    <s v="Standard Class"/>
    <s v="MH-17455"/>
    <s v="Mark Hamilton"/>
    <s v="Consumer"/>
    <s v="United States"/>
    <s v="Hamilton"/>
    <s v="Ohio"/>
    <n v="45011"/>
    <x v="3"/>
    <s v="FUR-FU-10003773"/>
    <x v="0"/>
    <s v="Furnishings"/>
    <s v="Eldon Cleatmat Plus Chair Mats for High Pile Carpets"/>
    <n v="190.84800000000001"/>
    <n v="3"/>
    <n v="0.2"/>
    <n v="-21.470400000000001"/>
    <n v="-888.88888888888891"/>
    <n v="152.67840000000001"/>
    <n v="1799.97"/>
  </r>
  <r>
    <n v="4420"/>
    <s v="CA-2014-139633"/>
    <s v="12/17/2014"/>
    <x v="506"/>
    <s v="12/24/2014"/>
    <s v="Standard Class"/>
    <s v="EC-14050"/>
    <s v="Erin Creighton"/>
    <s v="Consumer"/>
    <s v="United States"/>
    <s v="Columbus"/>
    <s v="Ohio"/>
    <n v="43229"/>
    <x v="3"/>
    <s v="OFF-BI-10002954"/>
    <x v="1"/>
    <s v="Binders"/>
    <s v="Newell 3-Hole Punched Plastic Slotted Magazine Holders for Binders"/>
    <n v="5.484"/>
    <n v="4"/>
    <n v="0.7"/>
    <n v="-4.0216000000000003"/>
    <n v="-136.36363636363635"/>
    <n v="1.6452000000000002"/>
    <n v="221.98"/>
  </r>
  <r>
    <n v="4421"/>
    <s v="CA-2015-163090"/>
    <s v="11/17/2015"/>
    <x v="972"/>
    <s v="11/21/2015"/>
    <s v="Second Class"/>
    <s v="GH-14665"/>
    <s v="Greg Hansen"/>
    <s v="Consumer"/>
    <s v="United States"/>
    <s v="Chicago"/>
    <s v="Illinois"/>
    <n v="60610"/>
    <x v="2"/>
    <s v="OFF-SU-10002537"/>
    <x v="1"/>
    <s v="Supplies"/>
    <s v="Acme Box Cutter Scissors"/>
    <n v="40.92"/>
    <n v="5"/>
    <n v="0.2"/>
    <n v="3.069"/>
    <n v="1333.3333333333335"/>
    <n v="32.736000000000004"/>
    <n v="102.72"/>
  </r>
  <r>
    <n v="4422"/>
    <s v="CA-2014-117016"/>
    <s v="3/4/2014"/>
    <x v="530"/>
    <s v="3/9/2014"/>
    <s v="Standard Class"/>
    <s v="SC-20095"/>
    <s v="Sanjit Chand"/>
    <s v="Consumer"/>
    <s v="United States"/>
    <s v="Margate"/>
    <s v="Florida"/>
    <n v="33063"/>
    <x v="0"/>
    <s v="OFF-AR-10001374"/>
    <x v="1"/>
    <s v="Art"/>
    <s v="BIC Brite Liner Highlighters, Chisel Tip"/>
    <n v="15.552"/>
    <n v="3"/>
    <n v="0.2"/>
    <n v="2.3328000000000002"/>
    <n v="666.66666666666663"/>
    <n v="12.441600000000001"/>
    <n v="33.281999999999996"/>
  </r>
  <r>
    <n v="4423"/>
    <s v="CA-2017-159464"/>
    <s v="5/18/2017"/>
    <x v="796"/>
    <s v="5/19/2017"/>
    <s v="First Class"/>
    <s v="TB-21355"/>
    <s v="Todd Boyes"/>
    <s v="Corporate"/>
    <s v="United States"/>
    <s v="Sandy Springs"/>
    <s v="Georgia"/>
    <n v="30328"/>
    <x v="0"/>
    <s v="OFF-AP-10001492"/>
    <x v="1"/>
    <s v="Appliances"/>
    <s v="Acco Six-Outlet Power Strip, 4' Cord Length"/>
    <n v="17.239999999999998"/>
    <n v="2"/>
    <n v="0"/>
    <n v="4.4824000000000002"/>
    <n v="384.61538461538458"/>
    <n v="17.239999999999998"/>
    <n v="207.14400000000001"/>
  </r>
  <r>
    <n v="4428"/>
    <s v="US-2017-103226"/>
    <s v="9/22/2017"/>
    <x v="585"/>
    <s v="9/28/2017"/>
    <s v="Standard Class"/>
    <s v="DW-13195"/>
    <s v="David Wiener"/>
    <s v="Corporate"/>
    <s v="United States"/>
    <s v="Albuquerque"/>
    <s v="New Mexico"/>
    <n v="87105"/>
    <x v="1"/>
    <s v="OFF-PA-10002666"/>
    <x v="1"/>
    <s v="Paper"/>
    <s v="Southworth 25% Cotton Linen-Finish Paper &amp; Envelopes"/>
    <n v="27.18"/>
    <n v="3"/>
    <n v="0"/>
    <n v="12.231"/>
    <n v="222.22222222222223"/>
    <n v="27.18"/>
    <n v="307.98"/>
  </r>
  <r>
    <n v="4429"/>
    <s v="CA-2017-119452"/>
    <s v="3/21/2017"/>
    <x v="708"/>
    <s v="3/27/2017"/>
    <s v="Standard Class"/>
    <s v="CL-12565"/>
    <s v="Clay Ludtke"/>
    <s v="Consumer"/>
    <s v="United States"/>
    <s v="Tulsa"/>
    <s v="Oklahoma"/>
    <n v="74133"/>
    <x v="2"/>
    <s v="FUR-CH-10004495"/>
    <x v="0"/>
    <s v="Chairs"/>
    <s v="Global Leather and Oak Executive Chair, Black"/>
    <n v="1805.88"/>
    <n v="6"/>
    <n v="0"/>
    <n v="523.70519999999999"/>
    <n v="344.82758620689657"/>
    <n v="1805.88"/>
    <n v="959.98400000000004"/>
  </r>
  <r>
    <n v="4430"/>
    <s v="CA-2017-147725"/>
    <s v="9/14/2017"/>
    <x v="32"/>
    <s v="9/14/2017"/>
    <s v="Same Day"/>
    <s v="LT-17110"/>
    <s v="Liz Thompson"/>
    <s v="Consumer"/>
    <s v="United States"/>
    <s v="Orange"/>
    <s v="New Jersey"/>
    <n v="7050"/>
    <x v="3"/>
    <s v="OFF-AR-10001725"/>
    <x v="1"/>
    <s v="Art"/>
    <s v="Boston Home &amp; Office Model 2000 Electric Pencil Sharpeners"/>
    <n v="70.95"/>
    <n v="3"/>
    <n v="0"/>
    <n v="18.446999999999999"/>
    <n v="384.61538461538464"/>
    <n v="70.95"/>
    <n v="6.9119999999999999"/>
  </r>
  <r>
    <n v="4431"/>
    <s v="CA-2016-168893"/>
    <s v="11/3/2016"/>
    <x v="54"/>
    <s v="11/8/2016"/>
    <s v="Second Class"/>
    <s v="AP-10915"/>
    <s v="Arthur Prichep"/>
    <s v="Consumer"/>
    <s v="United States"/>
    <s v="Henderson"/>
    <s v="Kentucky"/>
    <n v="42420"/>
    <x v="0"/>
    <s v="OFF-FA-10002280"/>
    <x v="1"/>
    <s v="Fasteners"/>
    <s v="Advantus Plastic Paper Clips"/>
    <n v="20"/>
    <n v="4"/>
    <n v="0"/>
    <n v="9.6"/>
    <n v="208.33333333333334"/>
    <n v="20"/>
    <n v="10.56"/>
  </r>
  <r>
    <n v="4436"/>
    <s v="CA-2016-163398"/>
    <s v="5/3/2016"/>
    <x v="973"/>
    <s v="5/8/2016"/>
    <s v="Standard Class"/>
    <s v="CB-12415"/>
    <s v="Christy Brittain"/>
    <s v="Consumer"/>
    <s v="United States"/>
    <s v="Chicago"/>
    <s v="Illinois"/>
    <n v="60653"/>
    <x v="2"/>
    <s v="OFF-BI-10000014"/>
    <x v="1"/>
    <s v="Binders"/>
    <s v="Heavy-Duty E-Z-D Binders"/>
    <n v="2.1819999999999999"/>
    <n v="1"/>
    <n v="0.8"/>
    <n v="-3.6002999999999998"/>
    <n v="-60.606060606060609"/>
    <n v="0.4363999999999999"/>
    <n v="33.44"/>
  </r>
  <r>
    <n v="4439"/>
    <s v="CA-2016-162726"/>
    <s v="12/27/2016"/>
    <x v="797"/>
    <s v="1/2/2017"/>
    <s v="Standard Class"/>
    <s v="MT-17815"/>
    <s v="Meg Tillman"/>
    <s v="Consumer"/>
    <s v="United States"/>
    <s v="Port Arthur"/>
    <s v="Texas"/>
    <n v="77642"/>
    <x v="2"/>
    <s v="OFF-PA-10001972"/>
    <x v="1"/>
    <s v="Paper"/>
    <s v="Xerox 214"/>
    <n v="10.368"/>
    <n v="2"/>
    <n v="0.2"/>
    <n v="3.6288"/>
    <n v="285.71428571428572"/>
    <n v="8.2944000000000013"/>
    <n v="1217.568"/>
  </r>
  <r>
    <n v="4441"/>
    <s v="US-2016-111290"/>
    <s v="7/22/2016"/>
    <x v="405"/>
    <s v="7/26/2016"/>
    <s v="Standard Class"/>
    <s v="DK-13375"/>
    <s v="Dennis Kane"/>
    <s v="Consumer"/>
    <s v="United States"/>
    <s v="Westland"/>
    <s v="Michigan"/>
    <n v="48185"/>
    <x v="2"/>
    <s v="TEC-AC-10004975"/>
    <x v="2"/>
    <s v="Accessories"/>
    <s v="Plantronics Audio 995 Wireless Stereo Headset"/>
    <n v="109.95"/>
    <n v="1"/>
    <n v="0"/>
    <n v="36.283499999999997"/>
    <n v="303.03030303030306"/>
    <n v="109.95"/>
    <n v="70.95"/>
  </r>
  <r>
    <n v="4445"/>
    <s v="US-2014-147704"/>
    <s v="11/16/2014"/>
    <x v="912"/>
    <s v="11/21/2014"/>
    <s v="Standard Class"/>
    <s v="SR-20740"/>
    <s v="Steven Roelle"/>
    <s v="Home Office"/>
    <s v="United States"/>
    <s v="Bloomington"/>
    <s v="Indiana"/>
    <n v="47401"/>
    <x v="2"/>
    <s v="OFF-EN-10004483"/>
    <x v="1"/>
    <s v="Envelopes"/>
    <s v="#10 White Business Envelopes,4 1/8 x 9 1/2"/>
    <n v="78.349999999999994"/>
    <n v="5"/>
    <n v="0"/>
    <n v="36.8245"/>
    <n v="212.7659574468085"/>
    <n v="78.349999999999994"/>
    <n v="67.150000000000006"/>
  </r>
  <r>
    <n v="4449"/>
    <s v="CA-2015-121965"/>
    <s v="6/19/2015"/>
    <x v="974"/>
    <s v="6/23/2015"/>
    <s v="Standard Class"/>
    <s v="LH-17155"/>
    <s v="Logan Haushalter"/>
    <s v="Consumer"/>
    <s v="United States"/>
    <s v="Los Angeles"/>
    <s v="California"/>
    <n v="90032"/>
    <x v="1"/>
    <s v="FUR-FU-10000732"/>
    <x v="0"/>
    <s v="Furnishings"/>
    <s v="Eldon 200 Class Desk Accessories"/>
    <n v="12.56"/>
    <n v="2"/>
    <n v="0"/>
    <n v="4.0191999999999997"/>
    <n v="312.50000000000006"/>
    <n v="12.56"/>
    <n v="74.239999999999995"/>
  </r>
  <r>
    <n v="4452"/>
    <s v="CA-2016-147137"/>
    <s v="7/4/2016"/>
    <x v="975"/>
    <s v="7/6/2016"/>
    <s v="First Class"/>
    <s v="AA-10645"/>
    <s v="Anna Andreadi"/>
    <s v="Consumer"/>
    <s v="United States"/>
    <s v="San Francisco"/>
    <s v="California"/>
    <n v="94109"/>
    <x v="1"/>
    <s v="FUR-FU-10000221"/>
    <x v="0"/>
    <s v="Furnishings"/>
    <s v="Master Caster Door Stop, Brown"/>
    <n v="25.4"/>
    <n v="5"/>
    <n v="0"/>
    <n v="8.6359999999999992"/>
    <n v="294.11764705882354"/>
    <n v="25.4"/>
    <n v="55.6"/>
  </r>
  <r>
    <n v="4456"/>
    <s v="US-2015-146745"/>
    <s v="9/3/2015"/>
    <x v="37"/>
    <s v="9/8/2015"/>
    <s v="Standard Class"/>
    <s v="AS-10630"/>
    <s v="Ann Steele"/>
    <s v="Home Office"/>
    <s v="United States"/>
    <s v="San Francisco"/>
    <s v="California"/>
    <n v="94110"/>
    <x v="1"/>
    <s v="FUR-CH-10002372"/>
    <x v="0"/>
    <s v="Chairs"/>
    <s v="Office Star - Ergonomically Designed Knee Chair"/>
    <n v="129.56800000000001"/>
    <n v="2"/>
    <n v="0.2"/>
    <n v="-12.956799999999999"/>
    <n v="-1000.0000000000002"/>
    <n v="103.65440000000001"/>
    <n v="209.94"/>
  </r>
  <r>
    <n v="4458"/>
    <s v="CA-2017-115175"/>
    <s v="8/7/2017"/>
    <x v="783"/>
    <s v="8/12/2017"/>
    <s v="Standard Class"/>
    <s v="MC-17575"/>
    <s v="Matt Collins"/>
    <s v="Consumer"/>
    <s v="United States"/>
    <s v="San Jose"/>
    <s v="California"/>
    <n v="95123"/>
    <x v="1"/>
    <s v="OFF-PA-10001878"/>
    <x v="1"/>
    <s v="Paper"/>
    <s v="Xerox 1891"/>
    <n v="244.55"/>
    <n v="5"/>
    <n v="0"/>
    <n v="114.9385"/>
    <n v="212.7659574468085"/>
    <n v="244.55"/>
    <n v="31.05"/>
  </r>
  <r>
    <n v="4459"/>
    <s v="CA-2017-105851"/>
    <s v="3/13/2017"/>
    <x v="677"/>
    <s v="3/20/2017"/>
    <s v="Standard Class"/>
    <s v="SE-20110"/>
    <s v="Sanjit Engle"/>
    <s v="Consumer"/>
    <s v="United States"/>
    <s v="Denver"/>
    <s v="Colorado"/>
    <n v="80219"/>
    <x v="1"/>
    <s v="OFF-SU-10002881"/>
    <x v="1"/>
    <s v="Supplies"/>
    <s v="Martin Yale Chadless Opener Electric Letter Opener"/>
    <n v="1332.4960000000001"/>
    <n v="2"/>
    <n v="0.2"/>
    <n v="-299.8116"/>
    <n v="-444.44444444444446"/>
    <n v="1065.9968000000001"/>
    <n v="493.43"/>
  </r>
  <r>
    <n v="4460"/>
    <s v="US-2017-125717"/>
    <s v="9/28/2017"/>
    <x v="394"/>
    <s v="10/1/2017"/>
    <s v="First Class"/>
    <s v="DS-13030"/>
    <s v="Darrin Sayre"/>
    <s v="Home Office"/>
    <s v="United States"/>
    <s v="Aurora"/>
    <s v="Colorado"/>
    <n v="80013"/>
    <x v="1"/>
    <s v="FUR-FU-10001979"/>
    <x v="0"/>
    <s v="Furnishings"/>
    <s v="Dana Halogen Swing-Arm Architect Lamp"/>
    <n v="32.776000000000003"/>
    <n v="1"/>
    <n v="0.2"/>
    <n v="3.2776000000000001"/>
    <n v="1000"/>
    <n v="26.220800000000004"/>
    <n v="15.92"/>
  </r>
  <r>
    <n v="4466"/>
    <s v="CA-2015-163895"/>
    <s v="8/7/2015"/>
    <x v="976"/>
    <s v="8/11/2015"/>
    <s v="Standard Class"/>
    <s v="NS-18640"/>
    <s v="Noel Staavos"/>
    <s v="Corporate"/>
    <s v="United States"/>
    <s v="Boise"/>
    <s v="Idaho"/>
    <n v="83704"/>
    <x v="1"/>
    <s v="OFF-BI-10004970"/>
    <x v="1"/>
    <s v="Binders"/>
    <s v="ACCOHIDE 3-Ring Binder, Blue, 1&quot;"/>
    <n v="3.3039999999999998"/>
    <n v="1"/>
    <n v="0.2"/>
    <n v="1.1151"/>
    <n v="296.2962962962963"/>
    <n v="2.6432000000000002"/>
    <n v="21.99"/>
  </r>
  <r>
    <n v="4467"/>
    <s v="CA-2017-168641"/>
    <s v="11/24/2017"/>
    <x v="221"/>
    <s v="12/1/2017"/>
    <s v="Standard Class"/>
    <s v="KA-16525"/>
    <s v="Kelly Andreada"/>
    <s v="Consumer"/>
    <s v="United States"/>
    <s v="New York City"/>
    <s v="New York"/>
    <n v="10035"/>
    <x v="3"/>
    <s v="OFF-AR-10003759"/>
    <x v="1"/>
    <s v="Art"/>
    <s v="Crayola Anti Dust Chalk, 12/Pack"/>
    <n v="16.38"/>
    <n v="9"/>
    <n v="0"/>
    <n v="7.3710000000000004"/>
    <n v="222.2222222222222"/>
    <n v="16.38"/>
    <n v="480"/>
  </r>
  <r>
    <n v="4471"/>
    <s v="CA-2017-156895"/>
    <s v="5/8/2017"/>
    <x v="540"/>
    <s v="5/12/2017"/>
    <s v="Standard Class"/>
    <s v="DJ-13510"/>
    <s v="Don Jones"/>
    <s v="Corporate"/>
    <s v="United States"/>
    <s v="Philadelphia"/>
    <s v="Pennsylvania"/>
    <n v="19140"/>
    <x v="3"/>
    <s v="FUR-CH-10003535"/>
    <x v="0"/>
    <s v="Chairs"/>
    <s v="Global Armless Task Chair, Royal Blue"/>
    <n v="128.05799999999999"/>
    <n v="3"/>
    <n v="0.3"/>
    <n v="-23.7822"/>
    <n v="-538.46153846153845"/>
    <n v="89.640599999999992"/>
    <n v="50.12"/>
  </r>
  <r>
    <n v="4472"/>
    <s v="CA-2017-121300"/>
    <s v="9/29/2017"/>
    <x v="365"/>
    <s v="9/29/2017"/>
    <s v="Same Day"/>
    <s v="MG-17680"/>
    <s v="Maureen Gastineau"/>
    <s v="Home Office"/>
    <s v="United States"/>
    <s v="Mentor"/>
    <s v="Ohio"/>
    <n v="44060"/>
    <x v="3"/>
    <s v="FUR-CH-10003774"/>
    <x v="0"/>
    <s v="Chairs"/>
    <s v="Global Wood Trimmed Manager's Task Chair, Khaki"/>
    <n v="63.686"/>
    <n v="1"/>
    <n v="0.3"/>
    <n v="-15.4666"/>
    <n v="-411.76470588235298"/>
    <n v="44.580199999999998"/>
    <n v="6.5279999999999996"/>
  </r>
  <r>
    <n v="4478"/>
    <s v="CA-2017-130211"/>
    <s v="10/22/2017"/>
    <x v="760"/>
    <s v="10/22/2017"/>
    <s v="Same Day"/>
    <s v="BD-11620"/>
    <s v="Brian DeCherney"/>
    <s v="Consumer"/>
    <s v="United States"/>
    <s v="Lawton"/>
    <s v="Oklahoma"/>
    <n v="73505"/>
    <x v="2"/>
    <s v="OFF-ST-10000129"/>
    <x v="1"/>
    <s v="Storage"/>
    <s v="Fellowes Recycled Storage Drawers"/>
    <n v="333.09"/>
    <n v="3"/>
    <n v="0"/>
    <n v="23.316299999999998"/>
    <n v="1428.5714285714287"/>
    <n v="333.09"/>
    <n v="629.64"/>
  </r>
  <r>
    <n v="4480"/>
    <s v="CA-2014-147235"/>
    <s v="3/24/2014"/>
    <x v="977"/>
    <s v="3/28/2014"/>
    <s v="Standard Class"/>
    <s v="CD-11920"/>
    <s v="Carlos Daly"/>
    <s v="Consumer"/>
    <s v="United States"/>
    <s v="New York City"/>
    <s v="New York"/>
    <n v="10024"/>
    <x v="3"/>
    <s v="OFF-PA-10004948"/>
    <x v="1"/>
    <s v="Paper"/>
    <s v="Xerox 190"/>
    <n v="24.9"/>
    <n v="5"/>
    <n v="0"/>
    <n v="11.702999999999999"/>
    <n v="212.7659574468085"/>
    <n v="24.9"/>
    <n v="121.78"/>
  </r>
  <r>
    <n v="4481"/>
    <s v="CA-2016-109365"/>
    <s v="11/3/2016"/>
    <x v="54"/>
    <s v="11/8/2016"/>
    <s v="Standard Class"/>
    <s v="XP-21865"/>
    <s v="Xylona Preis"/>
    <s v="Consumer"/>
    <s v="United States"/>
    <s v="Los Angeles"/>
    <s v="California"/>
    <n v="90049"/>
    <x v="1"/>
    <s v="OFF-FA-10001561"/>
    <x v="1"/>
    <s v="Fasteners"/>
    <s v="Stockwell Push Pins"/>
    <n v="15.26"/>
    <n v="7"/>
    <n v="0"/>
    <n v="5.0358000000000001"/>
    <n v="303.030303030303"/>
    <n v="15.26"/>
    <n v="489.23"/>
  </r>
  <r>
    <n v="4488"/>
    <s v="CA-2015-162621"/>
    <s v="9/5/2015"/>
    <x v="577"/>
    <s v="9/11/2015"/>
    <s v="Standard Class"/>
    <s v="CA-12055"/>
    <s v="Cathy Armstrong"/>
    <s v="Home Office"/>
    <s v="United States"/>
    <s v="Houston"/>
    <s v="Texas"/>
    <n v="77036"/>
    <x v="2"/>
    <s v="OFF-BI-10000962"/>
    <x v="1"/>
    <s v="Binders"/>
    <s v="Acco Flexible ACCOHIDE Square Ring Data Binder, Dark Blue, 11 1/2&quot; X 14&quot; 7/8&quot;"/>
    <n v="16.27"/>
    <n v="5"/>
    <n v="0.8"/>
    <n v="-25.218499999999999"/>
    <n v="-64.516129032258064"/>
    <n v="3.2539999999999991"/>
    <n v="494.97"/>
  </r>
  <r>
    <n v="4491"/>
    <s v="CA-2017-105921"/>
    <s v="8/14/2017"/>
    <x v="718"/>
    <s v="8/21/2017"/>
    <s v="Standard Class"/>
    <s v="JM-15250"/>
    <s v="Janet Martin"/>
    <s v="Consumer"/>
    <s v="United States"/>
    <s v="Los Angeles"/>
    <s v="California"/>
    <n v="90032"/>
    <x v="1"/>
    <s v="FUR-TA-10001095"/>
    <x v="0"/>
    <s v="Tables"/>
    <s v="Chromcraft Round Conference Tables"/>
    <n v="418.29599999999999"/>
    <n v="3"/>
    <n v="0.2"/>
    <n v="5.2286999999999999"/>
    <n v="8000"/>
    <n v="334.63679999999999"/>
    <n v="30.53"/>
  </r>
  <r>
    <n v="4492"/>
    <s v="CA-2014-150798"/>
    <s v="12/1/2014"/>
    <x v="588"/>
    <s v="12/3/2014"/>
    <s v="Second Class"/>
    <s v="JK-15730"/>
    <s v="Joe Kamberova"/>
    <s v="Consumer"/>
    <s v="United States"/>
    <s v="Columbus"/>
    <s v="Ohio"/>
    <n v="43229"/>
    <x v="3"/>
    <s v="TEC-CO-10001571"/>
    <x v="2"/>
    <s v="Copiers"/>
    <s v="Sharp 1540cs Digital Laser Copier"/>
    <n v="659.98800000000006"/>
    <n v="2"/>
    <n v="0.4"/>
    <n v="109.998"/>
    <n v="600"/>
    <n v="395.99280000000005"/>
    <n v="182.72"/>
  </r>
  <r>
    <n v="4496"/>
    <s v="CA-2017-112753"/>
    <s v="6/18/2017"/>
    <x v="978"/>
    <s v="6/23/2017"/>
    <s v="Standard Class"/>
    <s v="CC-12670"/>
    <s v="Craig Carreira"/>
    <s v="Consumer"/>
    <s v="United States"/>
    <s v="Los Angeles"/>
    <s v="California"/>
    <n v="90032"/>
    <x v="1"/>
    <s v="FUR-BO-10004015"/>
    <x v="0"/>
    <s v="Bookcases"/>
    <s v="Bush Andora Bookcase, Maple/Graphite Gray Finish"/>
    <n v="917.92349999999999"/>
    <n v="9"/>
    <n v="0.15"/>
    <n v="75.593699999999998"/>
    <n v="1214.2857142857142"/>
    <n v="780.23497499999996"/>
    <n v="95.975999999999999"/>
  </r>
  <r>
    <n v="4498"/>
    <s v="CA-2017-155075"/>
    <s v="12/2/2017"/>
    <x v="574"/>
    <s v="12/9/2017"/>
    <s v="Standard Class"/>
    <s v="GW-14605"/>
    <s v="Giulietta Weimer"/>
    <s v="Consumer"/>
    <s v="United States"/>
    <s v="Philadelphia"/>
    <s v="Pennsylvania"/>
    <n v="19140"/>
    <x v="3"/>
    <s v="OFF-BI-10003650"/>
    <x v="1"/>
    <s v="Binders"/>
    <s v="GBC DocuBind 300 Electric Binding Machine"/>
    <n v="631.17600000000004"/>
    <n v="4"/>
    <n v="0.7"/>
    <n v="-462.86239999999998"/>
    <n v="-136.36363636363637"/>
    <n v="189.35280000000003"/>
    <n v="177.68"/>
  </r>
  <r>
    <n v="4499"/>
    <s v="CA-2014-103401"/>
    <s v="11/21/2014"/>
    <x v="871"/>
    <s v="11/26/2014"/>
    <s v="Standard Class"/>
    <s v="GR-14560"/>
    <s v="Georgia Rosenberg"/>
    <s v="Corporate"/>
    <s v="United States"/>
    <s v="San Francisco"/>
    <s v="California"/>
    <n v="94110"/>
    <x v="1"/>
    <s v="OFF-PA-10003309"/>
    <x v="1"/>
    <s v="Paper"/>
    <s v="Xerox 211"/>
    <n v="12.96"/>
    <n v="2"/>
    <n v="0"/>
    <n v="6.2207999999999997"/>
    <n v="208.33333333333334"/>
    <n v="12.96"/>
    <n v="52.68"/>
  </r>
  <r>
    <n v="4500"/>
    <s v="CA-2016-124814"/>
    <s v="4/10/2016"/>
    <x v="342"/>
    <s v="4/16/2016"/>
    <s v="Standard Class"/>
    <s v="FM-14215"/>
    <s v="Filia McAdams"/>
    <s v="Corporate"/>
    <s v="United States"/>
    <s v="Bakersfield"/>
    <s v="California"/>
    <n v="93309"/>
    <x v="1"/>
    <s v="OFF-PA-10002787"/>
    <x v="1"/>
    <s v="Paper"/>
    <s v="Xerox 227"/>
    <n v="12.96"/>
    <n v="2"/>
    <n v="0"/>
    <n v="6.2207999999999997"/>
    <n v="208.33333333333334"/>
    <n v="12.96"/>
    <n v="1439.9680000000001"/>
  </r>
  <r>
    <n v="4502"/>
    <s v="CA-2014-116757"/>
    <s v="6/30/2014"/>
    <x v="479"/>
    <s v="7/4/2014"/>
    <s v="Standard Class"/>
    <s v="MS-17980"/>
    <s v="Michael Stewart"/>
    <s v="Corporate"/>
    <s v="United States"/>
    <s v="Houston"/>
    <s v="Texas"/>
    <n v="77095"/>
    <x v="2"/>
    <s v="OFF-PA-10002005"/>
    <x v="1"/>
    <s v="Paper"/>
    <s v="Xerox 225"/>
    <n v="25.92"/>
    <n v="5"/>
    <n v="0.2"/>
    <n v="9.0719999999999992"/>
    <n v="285.71428571428578"/>
    <n v="20.736000000000004"/>
    <n v="609.98"/>
  </r>
  <r>
    <n v="4504"/>
    <s v="US-2014-138247"/>
    <s v="12/24/2014"/>
    <x v="163"/>
    <s v="12/29/2014"/>
    <s v="Standard Class"/>
    <s v="BF-11170"/>
    <s v="Ben Ferrer"/>
    <s v="Home Office"/>
    <s v="United States"/>
    <s v="Los Angeles"/>
    <s v="California"/>
    <n v="90045"/>
    <x v="1"/>
    <s v="TEC-PH-10000213"/>
    <x v="2"/>
    <s v="Phones"/>
    <s v="Seidio BD2-HK3IPH5-BK DILEX Case and Holster Combo for Apple iPhone 5/5s - Black"/>
    <n v="173.65600000000001"/>
    <n v="7"/>
    <n v="0.2"/>
    <n v="17.365600000000001"/>
    <n v="1000"/>
    <n v="138.9248"/>
    <n v="16.739999999999998"/>
  </r>
  <r>
    <n v="4510"/>
    <s v="CA-2017-167003"/>
    <s v="5/23/2017"/>
    <x v="979"/>
    <s v="5/29/2017"/>
    <s v="Standard Class"/>
    <s v="VS-21820"/>
    <s v="Vivek Sundaresam"/>
    <s v="Consumer"/>
    <s v="United States"/>
    <s v="Los Angeles"/>
    <s v="California"/>
    <n v="90036"/>
    <x v="1"/>
    <s v="FUR-TA-10001520"/>
    <x v="0"/>
    <s v="Tables"/>
    <s v="Lesro Sheffield Collection Coffee Table, End Table, Center Table, Corner Table"/>
    <n v="171.28800000000001"/>
    <n v="3"/>
    <n v="0.2"/>
    <n v="-6.4233000000000002"/>
    <n v="-2666.666666666667"/>
    <n v="137.03040000000001"/>
    <n v="204.85"/>
  </r>
  <r>
    <n v="4511"/>
    <s v="CA-2016-119935"/>
    <s v="11/10/2016"/>
    <x v="338"/>
    <s v="11/14/2016"/>
    <s v="Standard Class"/>
    <s v="KM-16225"/>
    <s v="Kalyca Meade"/>
    <s v="Corporate"/>
    <s v="United States"/>
    <s v="Springfield"/>
    <s v="Missouri"/>
    <n v="65807"/>
    <x v="2"/>
    <s v="FUR-FU-10001085"/>
    <x v="0"/>
    <s v="Furnishings"/>
    <s v="3M Polarizing Light Filter Sleeves"/>
    <n v="37.299999999999997"/>
    <n v="2"/>
    <n v="0"/>
    <n v="17.158000000000001"/>
    <n v="217.39130434782606"/>
    <n v="37.299999999999997"/>
    <n v="4.1580000000000004"/>
  </r>
  <r>
    <n v="4513"/>
    <s v="CA-2016-118969"/>
    <s v="10/2/2016"/>
    <x v="824"/>
    <s v="10/3/2016"/>
    <s v="First Class"/>
    <s v="LP-17095"/>
    <s v="Liz Preis"/>
    <s v="Consumer"/>
    <s v="United States"/>
    <s v="Phoenix"/>
    <s v="Arizona"/>
    <n v="85023"/>
    <x v="1"/>
    <s v="OFF-BI-10002429"/>
    <x v="1"/>
    <s v="Binders"/>
    <s v="Premier Elliptical Ring Binder, Black"/>
    <n v="54.792000000000002"/>
    <n v="6"/>
    <n v="0.7"/>
    <n v="-40.180799999999998"/>
    <n v="-136.36363636363637"/>
    <n v="16.437600000000003"/>
    <n v="164.88"/>
  </r>
  <r>
    <n v="4514"/>
    <s v="CA-2016-145240"/>
    <s v="9/6/2016"/>
    <x v="47"/>
    <s v="9/8/2016"/>
    <s v="First Class"/>
    <s v="BG-11740"/>
    <s v="Bruce Geld"/>
    <s v="Consumer"/>
    <s v="United States"/>
    <s v="Houston"/>
    <s v="Texas"/>
    <n v="77070"/>
    <x v="2"/>
    <s v="OFF-ST-10001590"/>
    <x v="1"/>
    <s v="Storage"/>
    <s v="Tenex Personal Project File with Scoop Front Design, Black"/>
    <n v="10.784000000000001"/>
    <n v="1"/>
    <n v="0.2"/>
    <n v="0.80879999999999996"/>
    <n v="1333.3333333333335"/>
    <n v="8.6272000000000002"/>
    <n v="19.440000000000001"/>
  </r>
  <r>
    <n v="4515"/>
    <s v="CA-2016-120873"/>
    <s v="10/27/2016"/>
    <x v="189"/>
    <s v="11/1/2016"/>
    <s v="Second Class"/>
    <s v="BW-11200"/>
    <s v="Ben Wallace"/>
    <s v="Consumer"/>
    <s v="United States"/>
    <s v="Hampton"/>
    <s v="Virginia"/>
    <n v="23666"/>
    <x v="0"/>
    <s v="FUR-CH-10000847"/>
    <x v="0"/>
    <s v="Chairs"/>
    <s v="Global Executive Mid-Back Manager's Chair"/>
    <n v="290.98"/>
    <n v="1"/>
    <n v="0"/>
    <n v="75.654799999999994"/>
    <n v="384.61538461538464"/>
    <n v="290.98"/>
    <n v="934.95600000000002"/>
  </r>
  <r>
    <n v="4516"/>
    <s v="US-2017-111920"/>
    <s v="10/22/2017"/>
    <x v="760"/>
    <s v="10/26/2017"/>
    <s v="Standard Class"/>
    <s v="PS-18970"/>
    <s v="Paul Stevenson"/>
    <s v="Home Office"/>
    <s v="United States"/>
    <s v="Tulsa"/>
    <s v="Oklahoma"/>
    <n v="74133"/>
    <x v="2"/>
    <s v="OFF-AR-10003179"/>
    <x v="1"/>
    <s v="Art"/>
    <s v="Dixon Ticonderoga Core-Lock Colored Pencils"/>
    <n v="36.44"/>
    <n v="4"/>
    <n v="0"/>
    <n v="12.0252"/>
    <n v="303.030303030303"/>
    <n v="36.44"/>
    <n v="8.56"/>
  </r>
  <r>
    <n v="4517"/>
    <s v="US-2016-128678"/>
    <s v="9/15/2016"/>
    <x v="306"/>
    <s v="9/20/2016"/>
    <s v="Standard Class"/>
    <s v="RB-19570"/>
    <s v="Rob Beeghly"/>
    <s v="Consumer"/>
    <s v="United States"/>
    <s v="Seattle"/>
    <s v="Washington"/>
    <n v="98105"/>
    <x v="1"/>
    <s v="OFF-PA-10000807"/>
    <x v="1"/>
    <s v="Paper"/>
    <s v="TOPS &quot;Important Message&quot; Pads, Canary, 4-1/4 x 5-1/2, 50 Sheets per Pad"/>
    <n v="21.4"/>
    <n v="5"/>
    <n v="0"/>
    <n v="10.058"/>
    <n v="212.7659574468085"/>
    <n v="21.4"/>
    <n v="299.95999999999998"/>
  </r>
  <r>
    <n v="4519"/>
    <s v="CA-2016-101385"/>
    <s v="9/25/2016"/>
    <x v="477"/>
    <s v="10/1/2016"/>
    <s v="Standard Class"/>
    <s v="JW-16075"/>
    <s v="Julia West"/>
    <s v="Consumer"/>
    <s v="United States"/>
    <s v="San Francisco"/>
    <s v="California"/>
    <n v="94109"/>
    <x v="1"/>
    <s v="OFF-AR-10004441"/>
    <x v="1"/>
    <s v="Art"/>
    <s v="BIC Brite Liner Highlighters"/>
    <n v="16.559999999999999"/>
    <n v="4"/>
    <n v="0"/>
    <n v="6.9551999999999996"/>
    <n v="238.0952380952381"/>
    <n v="16.559999999999999"/>
    <n v="1.248"/>
  </r>
  <r>
    <n v="4520"/>
    <s v="CA-2017-107167"/>
    <s v="6/10/2017"/>
    <x v="193"/>
    <s v="6/14/2017"/>
    <s v="Standard Class"/>
    <s v="ND-18460"/>
    <s v="Neil Ducich"/>
    <s v="Corporate"/>
    <s v="United States"/>
    <s v="Jacksonville"/>
    <s v="Florida"/>
    <n v="32216"/>
    <x v="0"/>
    <s v="OFF-ST-10003805"/>
    <x v="1"/>
    <s v="Storage"/>
    <s v="24 Capacity Maxi Data Binder Racks, Pearl"/>
    <n v="1347.52"/>
    <n v="8"/>
    <n v="0.2"/>
    <n v="84.22"/>
    <n v="1600"/>
    <n v="1078.0160000000001"/>
    <n v="39.128"/>
  </r>
  <r>
    <n v="4521"/>
    <s v="CA-2014-109491"/>
    <s v="2/20/2014"/>
    <x v="980"/>
    <s v="2/26/2014"/>
    <s v="Standard Class"/>
    <s v="LC-16930"/>
    <s v="Linda Cazamias"/>
    <s v="Corporate"/>
    <s v="United States"/>
    <s v="Richmond"/>
    <s v="Indiana"/>
    <n v="47374"/>
    <x v="2"/>
    <s v="TEC-AC-10001284"/>
    <x v="2"/>
    <s v="Accessories"/>
    <s v="Enermax Briskie RF Wireless Keyboard and Mouse Combo"/>
    <n v="62.31"/>
    <n v="3"/>
    <n v="0"/>
    <n v="22.4316"/>
    <n v="277.77777777777783"/>
    <n v="62.31"/>
    <n v="271.76400000000001"/>
  </r>
  <r>
    <n v="4523"/>
    <s v="CA-2017-105445"/>
    <s v="2/20/2017"/>
    <x v="297"/>
    <s v="2/25/2017"/>
    <s v="Second Class"/>
    <s v="BP-11095"/>
    <s v="Bart Pistole"/>
    <s v="Corporate"/>
    <s v="United States"/>
    <s v="Louisville"/>
    <s v="Colorado"/>
    <n v="80027"/>
    <x v="1"/>
    <s v="OFF-FA-10001229"/>
    <x v="1"/>
    <s v="Fasteners"/>
    <s v="Staples"/>
    <n v="9.4320000000000004"/>
    <n v="3"/>
    <n v="0.2"/>
    <n v="3.0653999999999999"/>
    <n v="307.69230769230774"/>
    <n v="7.5456000000000003"/>
    <n v="344.98099999999999"/>
  </r>
  <r>
    <n v="4524"/>
    <s v="CA-2014-107454"/>
    <s v="11/2/2014"/>
    <x v="981"/>
    <s v="11/6/2014"/>
    <s v="Standard Class"/>
    <s v="RD-19720"/>
    <s v="Roger Demir"/>
    <s v="Consumer"/>
    <s v="United States"/>
    <s v="New York City"/>
    <s v="New York"/>
    <n v="10024"/>
    <x v="3"/>
    <s v="OFF-LA-10001569"/>
    <x v="1"/>
    <s v="Labels"/>
    <s v="Avery 499"/>
    <n v="34.86"/>
    <n v="7"/>
    <n v="0"/>
    <n v="16.035599999999999"/>
    <n v="217.39130434782612"/>
    <n v="34.86"/>
    <n v="5.76"/>
  </r>
  <r>
    <n v="4526"/>
    <s v="US-2017-105046"/>
    <s v="7/17/2017"/>
    <x v="729"/>
    <s v="7/23/2017"/>
    <s v="Standard Class"/>
    <s v="BE-11335"/>
    <s v="Bill Eplett"/>
    <s v="Home Office"/>
    <s v="United States"/>
    <s v="Rome"/>
    <s v="New York"/>
    <n v="13440"/>
    <x v="3"/>
    <s v="TEC-PH-10004536"/>
    <x v="2"/>
    <s v="Phones"/>
    <s v="Avaya 5420 Digital phone"/>
    <n v="269.98"/>
    <n v="2"/>
    <n v="0"/>
    <n v="67.495000000000005"/>
    <n v="400"/>
    <n v="269.98"/>
    <n v="8.952"/>
  </r>
  <r>
    <n v="4529"/>
    <s v="CA-2017-152856"/>
    <s v="9/8/2017"/>
    <x v="565"/>
    <s v="9/10/2017"/>
    <s v="Second Class"/>
    <s v="RS-19765"/>
    <s v="Roland Schwarz"/>
    <s v="Corporate"/>
    <s v="United States"/>
    <s v="Marion"/>
    <s v="Ohio"/>
    <n v="43302"/>
    <x v="3"/>
    <s v="TEC-AC-10004864"/>
    <x v="2"/>
    <s v="Accessories"/>
    <s v="Memorex Micro Travel Drive 32 GB"/>
    <n v="116.83199999999999"/>
    <n v="4"/>
    <n v="0.2"/>
    <n v="33.589199999999998"/>
    <n v="347.82608695652175"/>
    <n v="93.465599999999995"/>
    <n v="77.951999999999998"/>
  </r>
  <r>
    <n v="4530"/>
    <s v="CA-2016-134691"/>
    <s v="11/14/2016"/>
    <x v="696"/>
    <s v="11/18/2016"/>
    <s v="Standard Class"/>
    <s v="KC-16540"/>
    <s v="Kelly Collister"/>
    <s v="Consumer"/>
    <s v="United States"/>
    <s v="Houston"/>
    <s v="Texas"/>
    <n v="77041"/>
    <x v="2"/>
    <s v="OFF-BI-10002393"/>
    <x v="1"/>
    <s v="Binders"/>
    <s v="Binder Posts"/>
    <n v="2.2959999999999998"/>
    <n v="2"/>
    <n v="0.8"/>
    <n v="-3.9032"/>
    <n v="-58.823529411764696"/>
    <n v="0.45919999999999989"/>
    <n v="104.75"/>
  </r>
  <r>
    <n v="4531"/>
    <s v="CA-2016-118759"/>
    <s v="11/14/2016"/>
    <x v="696"/>
    <s v="11/17/2016"/>
    <s v="First Class"/>
    <s v="MB-17305"/>
    <s v="Maria Bertelson"/>
    <s v="Consumer"/>
    <s v="United States"/>
    <s v="New York City"/>
    <s v="New York"/>
    <n v="10009"/>
    <x v="3"/>
    <s v="FUR-CH-10002335"/>
    <x v="0"/>
    <s v="Chairs"/>
    <s v="Hon GuestStacker Chair"/>
    <n v="408.00599999999997"/>
    <n v="2"/>
    <n v="0.1"/>
    <n v="72.534400000000005"/>
    <n v="562.49999999999989"/>
    <n v="367.2054"/>
    <n v="91.36"/>
  </r>
  <r>
    <n v="4533"/>
    <s v="CA-2014-140403"/>
    <s v="10/10/2014"/>
    <x v="982"/>
    <s v="10/10/2014"/>
    <s v="Same Day"/>
    <s v="TN-21040"/>
    <s v="Tanja Norvell"/>
    <s v="Home Office"/>
    <s v="United States"/>
    <s v="Manteca"/>
    <s v="California"/>
    <n v="95336"/>
    <x v="1"/>
    <s v="FUR-CH-10002774"/>
    <x v="0"/>
    <s v="Chairs"/>
    <s v="Global Deluxe Stacking Chair, Gray"/>
    <n v="122.352"/>
    <n v="3"/>
    <n v="0.2"/>
    <n v="13.7646"/>
    <n v="888.88888888888891"/>
    <n v="97.881600000000006"/>
    <n v="56.704000000000001"/>
  </r>
  <r>
    <n v="4535"/>
    <s v="CA-2015-163104"/>
    <s v="3/19/2015"/>
    <x v="531"/>
    <s v="3/26/2015"/>
    <s v="Standard Class"/>
    <s v="MC-18130"/>
    <s v="Mike Caudle"/>
    <s v="Corporate"/>
    <s v="United States"/>
    <s v="Los Angeles"/>
    <s v="California"/>
    <n v="90004"/>
    <x v="1"/>
    <s v="OFF-PA-10001947"/>
    <x v="1"/>
    <s v="Paper"/>
    <s v="Xerox 1974"/>
    <n v="11.96"/>
    <n v="2"/>
    <n v="0"/>
    <n v="5.8604000000000003"/>
    <n v="204.08163265306123"/>
    <n v="11.96"/>
    <n v="8.2260000000000009"/>
  </r>
  <r>
    <n v="4536"/>
    <s v="CA-2017-138464"/>
    <s v="7/8/2017"/>
    <x v="141"/>
    <s v="7/12/2017"/>
    <s v="Standard Class"/>
    <s v="VF-21715"/>
    <s v="Vicky Freymann"/>
    <s v="Home Office"/>
    <s v="United States"/>
    <s v="Seattle"/>
    <s v="Washington"/>
    <n v="98115"/>
    <x v="1"/>
    <s v="FUR-FU-10003142"/>
    <x v="0"/>
    <s v="Furnishings"/>
    <s v="Master Big Foot Doorstop, Beige"/>
    <n v="15.84"/>
    <n v="3"/>
    <n v="0"/>
    <n v="4.9104000000000001"/>
    <n v="322.58064516129031"/>
    <n v="15.84"/>
    <n v="239.94"/>
  </r>
  <r>
    <n v="4540"/>
    <s v="CA-2015-104129"/>
    <s v="2/27/2015"/>
    <x v="914"/>
    <s v="3/2/2015"/>
    <s v="Standard Class"/>
    <s v="ES-14080"/>
    <s v="Erin Smith"/>
    <s v="Corporate"/>
    <s v="United States"/>
    <s v="Providence"/>
    <s v="Rhode Island"/>
    <n v="2908"/>
    <x v="3"/>
    <s v="TEC-PH-10003800"/>
    <x v="2"/>
    <s v="Phones"/>
    <s v="i.Sound Portable Power - 8000 mAh"/>
    <n v="105.98"/>
    <n v="2"/>
    <n v="0"/>
    <n v="1.0598000000000001"/>
    <n v="10000"/>
    <n v="105.98"/>
    <n v="3.8159999999999998"/>
  </r>
  <r>
    <n v="4542"/>
    <s v="US-2017-132206"/>
    <s v="6/16/2017"/>
    <x v="114"/>
    <s v="6/21/2017"/>
    <s v="Standard Class"/>
    <s v="MK-17905"/>
    <s v="Michael Kennedy"/>
    <s v="Corporate"/>
    <s v="United States"/>
    <s v="Chicago"/>
    <s v="Illinois"/>
    <n v="60653"/>
    <x v="2"/>
    <s v="OFF-BI-10000756"/>
    <x v="1"/>
    <s v="Binders"/>
    <s v="Storex DuraTech Recycled Plastic Frosted Binders"/>
    <n v="5.9359999999999999"/>
    <n v="7"/>
    <n v="0.8"/>
    <n v="-8.9039999999999999"/>
    <n v="-66.666666666666657"/>
    <n v="1.1871999999999998"/>
    <n v="100.8"/>
  </r>
  <r>
    <n v="4543"/>
    <s v="CA-2017-113474"/>
    <s v="3/30/2017"/>
    <x v="983"/>
    <s v="3/31/2017"/>
    <s v="First Class"/>
    <s v="TM-21490"/>
    <s v="Tony Molinari"/>
    <s v="Consumer"/>
    <s v="United States"/>
    <s v="Oklahoma City"/>
    <s v="Oklahoma"/>
    <n v="73120"/>
    <x v="2"/>
    <s v="OFF-EN-10004206"/>
    <x v="1"/>
    <s v="Envelopes"/>
    <s v="Multimedia Mailers"/>
    <n v="325.86"/>
    <n v="2"/>
    <n v="0"/>
    <n v="149.8956"/>
    <n v="217.39130434782606"/>
    <n v="325.86"/>
    <n v="13.9"/>
  </r>
  <r>
    <n v="4544"/>
    <s v="CA-2015-126557"/>
    <s v="7/12/2015"/>
    <x v="984"/>
    <s v="7/17/2015"/>
    <s v="Second Class"/>
    <s v="RL-19615"/>
    <s v="Rob Lucas"/>
    <s v="Consumer"/>
    <s v="United States"/>
    <s v="Chicago"/>
    <s v="Illinois"/>
    <n v="60610"/>
    <x v="2"/>
    <s v="FUR-CH-10004477"/>
    <x v="0"/>
    <s v="Chairs"/>
    <s v="Global Push Button Manager's Chair, Indigo"/>
    <n v="383.60700000000003"/>
    <n v="9"/>
    <n v="0.3"/>
    <n v="-5.4801000000000002"/>
    <n v="-7000"/>
    <n v="268.5249"/>
    <n v="17.64"/>
  </r>
  <r>
    <n v="4551"/>
    <s v="US-2017-107636"/>
    <s v="4/30/2017"/>
    <x v="504"/>
    <s v="5/2/2017"/>
    <s v="First Class"/>
    <s v="NM-18520"/>
    <s v="Neoma Murray"/>
    <s v="Consumer"/>
    <s v="United States"/>
    <s v="Manchester"/>
    <s v="Connecticut"/>
    <n v="6040"/>
    <x v="3"/>
    <s v="OFF-LA-10003388"/>
    <x v="1"/>
    <s v="Labels"/>
    <s v="Avery 5"/>
    <n v="5.76"/>
    <n v="2"/>
    <n v="0"/>
    <n v="2.8224"/>
    <n v="204.08163265306123"/>
    <n v="5.76"/>
    <n v="166.92"/>
  </r>
  <r>
    <n v="4552"/>
    <s v="US-2014-165862"/>
    <s v="7/13/2014"/>
    <x v="985"/>
    <s v="7/17/2014"/>
    <s v="Standard Class"/>
    <s v="GK-14620"/>
    <s v="Grace Kelly"/>
    <s v="Corporate"/>
    <s v="United States"/>
    <s v="Los Angeles"/>
    <s v="California"/>
    <n v="90049"/>
    <x v="1"/>
    <s v="FUR-TA-10002855"/>
    <x v="0"/>
    <s v="Tables"/>
    <s v="Bevis Round Conference Table Top &amp; Single Column Base"/>
    <n v="351.21600000000001"/>
    <n v="3"/>
    <n v="0.2"/>
    <n v="4.3902000000000001"/>
    <n v="8000"/>
    <n v="280.97280000000001"/>
    <n v="117.88200000000001"/>
  </r>
  <r>
    <n v="4553"/>
    <s v="US-2014-106334"/>
    <s v="12/27/2014"/>
    <x v="422"/>
    <s v="1/2/2015"/>
    <s v="Standard Class"/>
    <s v="JF-15490"/>
    <s v="Jeremy Farry"/>
    <s v="Consumer"/>
    <s v="United States"/>
    <s v="San Francisco"/>
    <s v="California"/>
    <n v="94122"/>
    <x v="1"/>
    <s v="FUR-CH-10004886"/>
    <x v="0"/>
    <s v="Chairs"/>
    <s v="Bevis Steel Folding Chairs"/>
    <n v="230.28"/>
    <n v="3"/>
    <n v="0.2"/>
    <n v="23.027999999999999"/>
    <n v="1000"/>
    <n v="184.22400000000002"/>
    <n v="14.82"/>
  </r>
  <r>
    <n v="4555"/>
    <s v="CA-2016-101448"/>
    <s v="2/27/2016"/>
    <x v="535"/>
    <s v="3/1/2016"/>
    <s v="Second Class"/>
    <s v="EB-13930"/>
    <s v="Eric Barreto"/>
    <s v="Consumer"/>
    <s v="United States"/>
    <s v="La Crosse"/>
    <s v="Wisconsin"/>
    <n v="54601"/>
    <x v="2"/>
    <s v="OFF-BI-10004738"/>
    <x v="1"/>
    <s v="Binders"/>
    <s v="Flexible Leather- Look Classic Collection Ring Binder"/>
    <n v="56.82"/>
    <n v="3"/>
    <n v="0"/>
    <n v="28.41"/>
    <n v="200"/>
    <n v="56.82"/>
    <n v="314.60000000000002"/>
  </r>
  <r>
    <n v="4556"/>
    <s v="CA-2015-130218"/>
    <s v="3/23/2015"/>
    <x v="391"/>
    <s v="3/26/2015"/>
    <s v="First Class"/>
    <s v="SG-20470"/>
    <s v="Sheri Gordon"/>
    <s v="Consumer"/>
    <s v="United States"/>
    <s v="Florence"/>
    <s v="South Carolina"/>
    <n v="29501"/>
    <x v="0"/>
    <s v="OFF-FA-10003112"/>
    <x v="1"/>
    <s v="Fasteners"/>
    <s v="Staples"/>
    <n v="31.56"/>
    <n v="4"/>
    <n v="0"/>
    <n v="14.202"/>
    <n v="222.22222222222223"/>
    <n v="31.56"/>
    <n v="1793.98"/>
  </r>
  <r>
    <n v="4558"/>
    <s v="US-2017-117331"/>
    <s v="10/21/2017"/>
    <x v="208"/>
    <s v="10/28/2017"/>
    <s v="Standard Class"/>
    <s v="ND-18370"/>
    <s v="Natalie DeCherney"/>
    <s v="Consumer"/>
    <s v="United States"/>
    <s v="Glendale"/>
    <s v="Arizona"/>
    <n v="85301"/>
    <x v="1"/>
    <s v="OFF-BI-10003984"/>
    <x v="1"/>
    <s v="Binders"/>
    <s v="Lock-Up Easel 'Spel-Binder'"/>
    <n v="8.5589999999999993"/>
    <n v="1"/>
    <n v="0.7"/>
    <n v="-6.5618999999999996"/>
    <n v="-130.43478260869566"/>
    <n v="2.5677000000000003"/>
    <n v="25.92"/>
  </r>
  <r>
    <n v="4559"/>
    <s v="CA-2014-127383"/>
    <s v="12/31/2014"/>
    <x v="520"/>
    <s v="1/5/2015"/>
    <s v="Standard Class"/>
    <s v="CM-11815"/>
    <s v="Candace McMahon"/>
    <s v="Corporate"/>
    <s v="United States"/>
    <s v="El Paso"/>
    <s v="Texas"/>
    <n v="79907"/>
    <x v="2"/>
    <s v="OFF-EN-10004773"/>
    <x v="1"/>
    <s v="Envelopes"/>
    <s v="Staple envelope"/>
    <n v="49.567999999999998"/>
    <n v="2"/>
    <n v="0.2"/>
    <n v="17.968399999999999"/>
    <n v="275.86206896551727"/>
    <n v="39.654400000000003"/>
    <n v="9892.74"/>
  </r>
  <r>
    <n v="4560"/>
    <s v="CA-2014-110219"/>
    <s v="5/5/2014"/>
    <x v="952"/>
    <s v="5/8/2014"/>
    <s v="First Class"/>
    <s v="EB-13870"/>
    <s v="Emily Burns"/>
    <s v="Consumer"/>
    <s v="United States"/>
    <s v="San Antonio"/>
    <s v="Texas"/>
    <n v="78207"/>
    <x v="2"/>
    <s v="FUR-CH-10001146"/>
    <x v="0"/>
    <s v="Chairs"/>
    <s v="Global Value Mid-Back Manager's Chair, Gray"/>
    <n v="127.869"/>
    <n v="3"/>
    <n v="0.3"/>
    <n v="-9.1334999999999997"/>
    <n v="-1400"/>
    <n v="89.508299999999991"/>
    <n v="337.08800000000002"/>
  </r>
  <r>
    <n v="4561"/>
    <s v="CA-2015-118871"/>
    <s v="12/4/2015"/>
    <x v="784"/>
    <s v="12/9/2015"/>
    <s v="Second Class"/>
    <s v="HM-14860"/>
    <s v="Harry Marie"/>
    <s v="Corporate"/>
    <s v="United States"/>
    <s v="Los Angeles"/>
    <s v="California"/>
    <n v="90049"/>
    <x v="1"/>
    <s v="OFF-EN-10003296"/>
    <x v="1"/>
    <s v="Envelopes"/>
    <s v="Tyvek Side-Opening Peel &amp; Seel Expanding Envelopes"/>
    <n v="271.44"/>
    <n v="3"/>
    <n v="0"/>
    <n v="122.148"/>
    <n v="222.22222222222223"/>
    <n v="271.44"/>
    <n v="479.97"/>
  </r>
  <r>
    <n v="4564"/>
    <s v="CA-2017-129490"/>
    <s v="9/26/2017"/>
    <x v="986"/>
    <s v="9/30/2017"/>
    <s v="Standard Class"/>
    <s v="SJ-20125"/>
    <s v="Sanjit Jacobs"/>
    <s v="Home Office"/>
    <s v="United States"/>
    <s v="Miramar"/>
    <s v="Florida"/>
    <n v="33023"/>
    <x v="0"/>
    <s v="FUR-CH-10003298"/>
    <x v="0"/>
    <s v="Chairs"/>
    <s v="Office Star - Contemporary Task Swivel chair with Loop Arms, Charcoal"/>
    <n v="419.13600000000002"/>
    <n v="4"/>
    <n v="0.2"/>
    <n v="-57.6312"/>
    <n v="-727.27272727272737"/>
    <n v="335.30880000000002"/>
    <n v="66.03"/>
  </r>
  <r>
    <n v="4565"/>
    <s v="CA-2014-101175"/>
    <s v="12/9/2014"/>
    <x v="337"/>
    <s v="12/14/2014"/>
    <s v="Standard Class"/>
    <s v="DM-12955"/>
    <s v="Dario Medina"/>
    <s v="Corporate"/>
    <s v="United States"/>
    <s v="Mesa"/>
    <s v="Arizona"/>
    <n v="85204"/>
    <x v="1"/>
    <s v="OFF-ST-10004950"/>
    <x v="1"/>
    <s v="Storage"/>
    <s v="Acco Perma 3000 Stacking Storage Drawers"/>
    <n v="100.70399999999999"/>
    <n v="6"/>
    <n v="0.2"/>
    <n v="-1.2587999999999999"/>
    <n v="-8000"/>
    <n v="80.563199999999995"/>
    <n v="3.36"/>
  </r>
  <r>
    <n v="4566"/>
    <s v="US-2017-149510"/>
    <s v="12/3/2017"/>
    <x v="734"/>
    <s v="12/10/2017"/>
    <s v="Standard Class"/>
    <s v="MC-17575"/>
    <s v="Matt Collins"/>
    <s v="Consumer"/>
    <s v="United States"/>
    <s v="Fayetteville"/>
    <s v="North Carolina"/>
    <n v="28314"/>
    <x v="0"/>
    <s v="OFF-AP-10002350"/>
    <x v="1"/>
    <s v="Appliances"/>
    <s v="Belkin F9H710-06 7 Outlet SurgeMaster Surge Protector"/>
    <n v="45.216000000000001"/>
    <n v="3"/>
    <n v="0.2"/>
    <n v="4.5216000000000003"/>
    <n v="1000"/>
    <n v="36.172800000000002"/>
    <n v="21.98"/>
  </r>
  <r>
    <n v="4569"/>
    <s v="CA-2015-111990"/>
    <s v="11/8/2015"/>
    <x v="627"/>
    <s v="11/13/2015"/>
    <s v="Standard Class"/>
    <s v="DB-13660"/>
    <s v="Duane Benoit"/>
    <s v="Consumer"/>
    <s v="United States"/>
    <s v="Houston"/>
    <s v="Texas"/>
    <n v="77095"/>
    <x v="2"/>
    <s v="OFF-BI-10003291"/>
    <x v="1"/>
    <s v="Binders"/>
    <s v="Wilson Jones Leather-Like Binders with DublLock Round Rings"/>
    <n v="10.476000000000001"/>
    <n v="6"/>
    <n v="0.8"/>
    <n v="-17.285399999999999"/>
    <n v="-60.606060606060616"/>
    <n v="2.0951999999999997"/>
    <n v="74.760000000000005"/>
  </r>
  <r>
    <n v="4570"/>
    <s v="CA-2014-169460"/>
    <s v="4/19/2014"/>
    <x v="987"/>
    <s v="4/21/2014"/>
    <s v="Second Class"/>
    <s v="NF-18595"/>
    <s v="Nicole Fjeld"/>
    <s v="Home Office"/>
    <s v="United States"/>
    <s v="San Jose"/>
    <s v="California"/>
    <n v="95123"/>
    <x v="1"/>
    <s v="FUR-FU-10004017"/>
    <x v="0"/>
    <s v="Furnishings"/>
    <s v="Executive Impressions 13&quot; Chairman Wall Clock"/>
    <n v="76.14"/>
    <n v="3"/>
    <n v="0"/>
    <n v="26.649000000000001"/>
    <n v="285.71428571428572"/>
    <n v="76.14"/>
    <n v="89.695999999999998"/>
  </r>
  <r>
    <n v="4571"/>
    <s v="US-2015-152128"/>
    <s v="5/25/2015"/>
    <x v="442"/>
    <s v="5/27/2015"/>
    <s v="Second Class"/>
    <s v="NM-18445"/>
    <s v="Nathan Mautz"/>
    <s v="Home Office"/>
    <s v="United States"/>
    <s v="Wichita"/>
    <s v="Kansas"/>
    <n v="67212"/>
    <x v="2"/>
    <s v="OFF-AR-10002445"/>
    <x v="1"/>
    <s v="Art"/>
    <s v="SANFORD Major Accent Highlighters"/>
    <n v="21.24"/>
    <n v="3"/>
    <n v="0"/>
    <n v="8.0711999999999993"/>
    <n v="263.15789473684214"/>
    <n v="21.24"/>
    <n v="322.19200000000001"/>
  </r>
  <r>
    <n v="4573"/>
    <s v="CA-2017-126662"/>
    <s v="7/17/2017"/>
    <x v="729"/>
    <s v="7/21/2017"/>
    <s v="Standard Class"/>
    <s v="AB-10255"/>
    <s v="Alejandro Ballentine"/>
    <s v="Home Office"/>
    <s v="United States"/>
    <s v="Los Angeles"/>
    <s v="California"/>
    <n v="90036"/>
    <x v="1"/>
    <s v="TEC-CO-10004202"/>
    <x v="2"/>
    <s v="Copiers"/>
    <s v="Brother DCP1000 Digital 3 in 1 Multifunction Machine"/>
    <n v="479.98399999999998"/>
    <n v="2"/>
    <n v="0.2"/>
    <n v="89.997"/>
    <n v="533.33333333333326"/>
    <n v="383.98720000000003"/>
    <n v="90.48"/>
  </r>
  <r>
    <n v="4574"/>
    <s v="CA-2016-139395"/>
    <s v="12/12/2016"/>
    <x v="939"/>
    <s v="12/18/2016"/>
    <s v="Standard Class"/>
    <s v="MG-17650"/>
    <s v="Matthew Grinstein"/>
    <s v="Home Office"/>
    <s v="United States"/>
    <s v="Jackson"/>
    <s v="Michigan"/>
    <n v="49201"/>
    <x v="2"/>
    <s v="TEC-PH-10002103"/>
    <x v="2"/>
    <s v="Phones"/>
    <s v="Jabra SPEAK 410"/>
    <n v="657.93"/>
    <n v="7"/>
    <n v="0"/>
    <n v="184.22040000000001"/>
    <n v="357.14285714285705"/>
    <n v="657.93"/>
    <n v="11.352"/>
  </r>
  <r>
    <n v="4578"/>
    <s v="US-2014-121734"/>
    <s v="4/11/2014"/>
    <x v="909"/>
    <s v="4/16/2014"/>
    <s v="Standard Class"/>
    <s v="SE-20110"/>
    <s v="Sanjit Engle"/>
    <s v="Consumer"/>
    <s v="United States"/>
    <s v="Lewiston"/>
    <s v="Idaho"/>
    <n v="83501"/>
    <x v="1"/>
    <s v="OFF-BI-10004817"/>
    <x v="1"/>
    <s v="Binders"/>
    <s v="GBC Personal VeloBind Strips"/>
    <n v="9.5839999999999996"/>
    <n v="1"/>
    <n v="0.2"/>
    <n v="3.3544"/>
    <n v="285.71428571428572"/>
    <n v="7.6672000000000002"/>
    <n v="16.559999999999999"/>
  </r>
  <r>
    <n v="4579"/>
    <s v="CA-2015-110947"/>
    <s v="6/9/2015"/>
    <x v="988"/>
    <s v="6/15/2015"/>
    <s v="Standard Class"/>
    <s v="AG-10765"/>
    <s v="Anthony Garverick"/>
    <s v="Home Office"/>
    <s v="United States"/>
    <s v="Hampton"/>
    <s v="Virginia"/>
    <n v="23666"/>
    <x v="0"/>
    <s v="OFF-BI-10001670"/>
    <x v="1"/>
    <s v="Binders"/>
    <s v="Vinyl Sectional Post Binders"/>
    <n v="113.1"/>
    <n v="3"/>
    <n v="0"/>
    <n v="56.55"/>
    <n v="200"/>
    <n v="113.1"/>
    <n v="7.218"/>
  </r>
  <r>
    <n v="4580"/>
    <s v="US-2014-150126"/>
    <s v="7/27/2014"/>
    <x v="923"/>
    <s v="8/2/2014"/>
    <s v="Standard Class"/>
    <s v="AS-10045"/>
    <s v="Aaron Smayling"/>
    <s v="Corporate"/>
    <s v="United States"/>
    <s v="New York City"/>
    <s v="New York"/>
    <n v="10035"/>
    <x v="3"/>
    <s v="OFF-PA-10002709"/>
    <x v="1"/>
    <s v="Paper"/>
    <s v="Xerox 1956"/>
    <n v="65.78"/>
    <n v="11"/>
    <n v="0"/>
    <n v="32.232199999999999"/>
    <n v="204.08163265306123"/>
    <n v="65.78"/>
    <n v="318.08"/>
  </r>
  <r>
    <n v="4581"/>
    <s v="CA-2015-164427"/>
    <s v="7/31/2015"/>
    <x v="374"/>
    <s v="8/6/2015"/>
    <s v="Standard Class"/>
    <s v="AR-10405"/>
    <s v="Allen Rosenblatt"/>
    <s v="Corporate"/>
    <s v="United States"/>
    <s v="Hattiesburg"/>
    <s v="Mississippi"/>
    <n v="39401"/>
    <x v="0"/>
    <s v="TEC-AC-10004469"/>
    <x v="2"/>
    <s v="Accessories"/>
    <s v="Microsoft Sculpt Comfort Mouse"/>
    <n v="239.7"/>
    <n v="6"/>
    <n v="0"/>
    <n v="105.468"/>
    <n v="227.27272727272725"/>
    <n v="239.7"/>
    <n v="5.56"/>
  </r>
  <r>
    <n v="4582"/>
    <s v="CA-2016-120250"/>
    <s v="9/19/2016"/>
    <x v="251"/>
    <s v="9/22/2016"/>
    <s v="First Class"/>
    <s v="AP-10720"/>
    <s v="Anne Pryor"/>
    <s v="Home Office"/>
    <s v="United States"/>
    <s v="Philadelphia"/>
    <s v="Pennsylvania"/>
    <n v="19140"/>
    <x v="3"/>
    <s v="FUR-FU-10003424"/>
    <x v="0"/>
    <s v="Furnishings"/>
    <s v="Nu-Dell Oak Frame"/>
    <n v="25.632000000000001"/>
    <n v="3"/>
    <n v="0.2"/>
    <n v="3.8448000000000002"/>
    <n v="666.66666666666674"/>
    <n v="20.505600000000001"/>
    <n v="276.78399999999999"/>
  </r>
  <r>
    <n v="4583"/>
    <s v="CA-2016-121993"/>
    <s v="6/10/2016"/>
    <x v="224"/>
    <s v="6/12/2016"/>
    <s v="First Class"/>
    <s v="JB-16000"/>
    <s v="Joy Bell-"/>
    <s v="Consumer"/>
    <s v="United States"/>
    <s v="Philadelphia"/>
    <s v="Pennsylvania"/>
    <n v="19140"/>
    <x v="3"/>
    <s v="OFF-LA-10003720"/>
    <x v="1"/>
    <s v="Labels"/>
    <s v="Avery 487"/>
    <n v="23.616"/>
    <n v="8"/>
    <n v="0.2"/>
    <n v="7.9703999999999997"/>
    <n v="296.2962962962963"/>
    <n v="18.892800000000001"/>
    <n v="246.16800000000001"/>
  </r>
  <r>
    <n v="4584"/>
    <s v="US-2016-100405"/>
    <s v="8/26/2016"/>
    <x v="370"/>
    <s v="8/28/2016"/>
    <s v="Second Class"/>
    <s v="TS-21430"/>
    <s v="Tom Stivers"/>
    <s v="Corporate"/>
    <s v="United States"/>
    <s v="Los Angeles"/>
    <s v="California"/>
    <n v="90045"/>
    <x v="1"/>
    <s v="OFF-AR-10000390"/>
    <x v="1"/>
    <s v="Art"/>
    <s v="Newell Chalk Holder"/>
    <n v="8.26"/>
    <n v="2"/>
    <n v="0"/>
    <n v="3.7995999999999999"/>
    <n v="217.39130434782606"/>
    <n v="8.26"/>
    <n v="348.56"/>
  </r>
  <r>
    <n v="4585"/>
    <s v="US-2017-163790"/>
    <s v="11/2/2017"/>
    <x v="808"/>
    <s v="11/4/2017"/>
    <s v="Second Class"/>
    <s v="NL-18310"/>
    <s v="Nancy Lomonaco"/>
    <s v="Home Office"/>
    <s v="United States"/>
    <s v="Danville"/>
    <s v="California"/>
    <n v="94526"/>
    <x v="1"/>
    <s v="OFF-EN-10001335"/>
    <x v="1"/>
    <s v="Envelopes"/>
    <s v="White Business Envelopes with Contemporary Seam, Recycled White Business Envelopes"/>
    <n v="76.58"/>
    <n v="7"/>
    <n v="0"/>
    <n v="38.29"/>
    <n v="200"/>
    <n v="76.58"/>
    <n v="299.98"/>
  </r>
  <r>
    <n v="4591"/>
    <s v="CA-2016-129868"/>
    <s v="12/26/2016"/>
    <x v="482"/>
    <s v="12/31/2016"/>
    <s v="Standard Class"/>
    <s v="MC-18130"/>
    <s v="Mike Caudle"/>
    <s v="Corporate"/>
    <s v="United States"/>
    <s v="Los Angeles"/>
    <s v="California"/>
    <n v="90004"/>
    <x v="1"/>
    <s v="OFF-SU-10000952"/>
    <x v="1"/>
    <s v="Supplies"/>
    <s v="Fiskars Home &amp; Office Scissors"/>
    <n v="17.760000000000002"/>
    <n v="2"/>
    <n v="0"/>
    <n v="4.9728000000000003"/>
    <n v="357.14285714285717"/>
    <n v="17.760000000000002"/>
    <n v="369.54399999999998"/>
  </r>
  <r>
    <n v="4597"/>
    <s v="CA-2016-140564"/>
    <s v="12/5/2016"/>
    <x v="5"/>
    <s v="12/10/2016"/>
    <s v="Second Class"/>
    <s v="TC-21475"/>
    <s v="Tony Chapman"/>
    <s v="Home Office"/>
    <s v="United States"/>
    <s v="Washington"/>
    <s v="District of Columbia"/>
    <n v="20016"/>
    <x v="3"/>
    <s v="OFF-AR-10000034"/>
    <x v="1"/>
    <s v="Art"/>
    <s v="BIC Brite Liner Grip Highlighters, Assorted, 5/Pack"/>
    <n v="33.92"/>
    <n v="8"/>
    <n v="0"/>
    <n v="13.2288"/>
    <n v="256.41025641025641"/>
    <n v="33.92"/>
    <n v="22.367999999999999"/>
  </r>
  <r>
    <n v="4598"/>
    <s v="US-2017-169502"/>
    <s v="8/28/2017"/>
    <x v="735"/>
    <s v="9/1/2017"/>
    <s v="Standard Class"/>
    <s v="MG-17650"/>
    <s v="Matthew Grinstein"/>
    <s v="Home Office"/>
    <s v="United States"/>
    <s v="Milwaukee"/>
    <s v="Wisconsin"/>
    <n v="53209"/>
    <x v="2"/>
    <s v="OFF-SU-10004115"/>
    <x v="1"/>
    <s v="Supplies"/>
    <s v="Acme Stainless Steel Office Snips"/>
    <n v="21.81"/>
    <n v="3"/>
    <n v="0"/>
    <n v="5.8887"/>
    <n v="370.37037037037032"/>
    <n v="21.81"/>
    <n v="623.96"/>
  </r>
  <r>
    <n v="4600"/>
    <s v="CA-2015-146948"/>
    <s v="7/16/2015"/>
    <x v="747"/>
    <s v="7/20/2015"/>
    <s v="Standard Class"/>
    <s v="MG-17890"/>
    <s v="Michael Granlund"/>
    <s v="Home Office"/>
    <s v="United States"/>
    <s v="Baltimore"/>
    <s v="Maryland"/>
    <n v="21215"/>
    <x v="3"/>
    <s v="FUR-CH-10004853"/>
    <x v="0"/>
    <s v="Chairs"/>
    <s v="Global Manager's Adjustable Task Chair, Storm"/>
    <n v="150.97999999999999"/>
    <n v="1"/>
    <n v="0"/>
    <n v="43.784199999999998"/>
    <n v="344.82758620689651"/>
    <n v="150.97999999999999"/>
    <n v="22.05"/>
  </r>
  <r>
    <n v="4603"/>
    <s v="US-2015-113327"/>
    <s v="5/26/2015"/>
    <x v="989"/>
    <s v="5/29/2015"/>
    <s v="Second Class"/>
    <s v="BF-11170"/>
    <s v="Ben Ferrer"/>
    <s v="Home Office"/>
    <s v="United States"/>
    <s v="Jacksonville"/>
    <s v="North Carolina"/>
    <n v="28540"/>
    <x v="0"/>
    <s v="OFF-PA-10003790"/>
    <x v="1"/>
    <s v="Paper"/>
    <s v="Xerox 1991"/>
    <n v="18.271999999999998"/>
    <n v="1"/>
    <n v="0.2"/>
    <n v="5.9383999999999997"/>
    <n v="307.69230769230768"/>
    <n v="14.617599999999999"/>
    <n v="7.78"/>
  </r>
  <r>
    <n v="4607"/>
    <s v="CA-2015-135020"/>
    <s v="5/28/2015"/>
    <x v="71"/>
    <s v="6/2/2015"/>
    <s v="Standard Class"/>
    <s v="MS-17770"/>
    <s v="Maxwell Schwartz"/>
    <s v="Consumer"/>
    <s v="United States"/>
    <s v="Rochester"/>
    <s v="New York"/>
    <n v="14609"/>
    <x v="3"/>
    <s v="TEC-PH-10004093"/>
    <x v="2"/>
    <s v="Phones"/>
    <s v="Panasonic Kx-TS550"/>
    <n v="45.99"/>
    <n v="1"/>
    <n v="0"/>
    <n v="13.3371"/>
    <n v="344.82758620689657"/>
    <n v="45.99"/>
    <n v="9.5519999999999996"/>
  </r>
  <r>
    <n v="4611"/>
    <s v="US-2017-141852"/>
    <s v="11/9/2017"/>
    <x v="45"/>
    <s v="11/14/2017"/>
    <s v="Standard Class"/>
    <s v="JE-15745"/>
    <s v="Joel Eaton"/>
    <s v="Consumer"/>
    <s v="United States"/>
    <s v="Oceanside"/>
    <s v="California"/>
    <n v="92054"/>
    <x v="1"/>
    <s v="FUR-FU-10000023"/>
    <x v="0"/>
    <s v="Furnishings"/>
    <s v="Eldon Wave Desk Accessories"/>
    <n v="47.12"/>
    <n v="8"/>
    <n v="0"/>
    <n v="20.732800000000001"/>
    <n v="227.27272727272725"/>
    <n v="47.12"/>
    <n v="50.136000000000003"/>
  </r>
  <r>
    <n v="4612"/>
    <s v="CA-2016-109407"/>
    <s v="1/24/2016"/>
    <x v="990"/>
    <s v="1/26/2016"/>
    <s v="Second Class"/>
    <s v="HG-14965"/>
    <s v="Henry Goldwyn"/>
    <s v="Corporate"/>
    <s v="United States"/>
    <s v="Gulfport"/>
    <s v="Mississippi"/>
    <n v="39503"/>
    <x v="0"/>
    <s v="OFF-BI-10000285"/>
    <x v="1"/>
    <s v="Binders"/>
    <s v="XtraLife ClearVue Slant-D Ring Binders by Cardinal"/>
    <n v="31.36"/>
    <n v="4"/>
    <n v="0"/>
    <n v="15.68"/>
    <n v="200"/>
    <n v="31.36"/>
    <n v="301.47000000000003"/>
  </r>
  <r>
    <n v="4613"/>
    <s v="US-2017-165953"/>
    <s v="12/31/2016"/>
    <x v="413"/>
    <s v="1/6/2017"/>
    <s v="Standard Class"/>
    <s v="EP-13915"/>
    <s v="Emily Phan"/>
    <s v="Consumer"/>
    <s v="United States"/>
    <s v="Jacksonville"/>
    <s v="Florida"/>
    <n v="32216"/>
    <x v="0"/>
    <s v="OFF-AR-10000588"/>
    <x v="1"/>
    <s v="Art"/>
    <s v="Newell 345"/>
    <n v="47.616"/>
    <n v="3"/>
    <n v="0.2"/>
    <n v="3.5712000000000002"/>
    <n v="1333.3333333333333"/>
    <n v="38.092800000000004"/>
    <n v="555.96"/>
  </r>
  <r>
    <n v="4615"/>
    <s v="CA-2016-144540"/>
    <s v="9/5/2016"/>
    <x v="64"/>
    <s v="9/10/2016"/>
    <s v="Standard Class"/>
    <s v="GH-14410"/>
    <s v="Gary Hansen"/>
    <s v="Home Office"/>
    <s v="United States"/>
    <s v="Houston"/>
    <s v="Texas"/>
    <n v="77070"/>
    <x v="2"/>
    <s v="OFF-AP-10002457"/>
    <x v="1"/>
    <s v="Appliances"/>
    <s v="Eureka The Boss Plus 12-Amp Hard Box Upright Vacuum, Red"/>
    <n v="62.79"/>
    <n v="3"/>
    <n v="0.8"/>
    <n v="-166.39349999999999"/>
    <n v="-37.735849056603776"/>
    <n v="12.557999999999996"/>
    <n v="18.335999999999999"/>
  </r>
  <r>
    <n v="4617"/>
    <s v="CA-2015-159863"/>
    <s v="9/4/2015"/>
    <x v="406"/>
    <s v="9/7/2015"/>
    <s v="Second Class"/>
    <s v="DS-13180"/>
    <s v="David Smith"/>
    <s v="Corporate"/>
    <s v="United States"/>
    <s v="Houston"/>
    <s v="Texas"/>
    <n v="77095"/>
    <x v="2"/>
    <s v="TEC-AC-10000109"/>
    <x v="2"/>
    <s v="Accessories"/>
    <s v="Sony Micro Vault Click 16 GB USB 2.0 Flash Drive"/>
    <n v="134.376"/>
    <n v="3"/>
    <n v="0.2"/>
    <n v="6.7187999999999999"/>
    <n v="2000"/>
    <n v="107.50080000000001"/>
    <n v="159.97999999999999"/>
  </r>
  <r>
    <n v="4618"/>
    <s v="CA-2015-117800"/>
    <s v="9/21/2015"/>
    <x v="481"/>
    <s v="9/26/2015"/>
    <s v="Standard Class"/>
    <s v="TH-21550"/>
    <s v="Tracy Hopkins"/>
    <s v="Home Office"/>
    <s v="United States"/>
    <s v="Everett"/>
    <s v="Massachusetts"/>
    <n v="2149"/>
    <x v="3"/>
    <s v="TEC-PH-10002415"/>
    <x v="2"/>
    <s v="Phones"/>
    <s v="Polycom VoiceStation 500 Conference phone"/>
    <n v="589.9"/>
    <n v="2"/>
    <n v="0"/>
    <n v="147.47499999999999"/>
    <n v="400"/>
    <n v="589.9"/>
    <n v="8.2880000000000003"/>
  </r>
  <r>
    <n v="4620"/>
    <s v="CA-2017-145219"/>
    <s v="12/24/2017"/>
    <x v="165"/>
    <s v="12/25/2017"/>
    <s v="First Class"/>
    <s v="RM-19675"/>
    <s v="Robert Marley"/>
    <s v="Home Office"/>
    <s v="United States"/>
    <s v="Los Angeles"/>
    <s v="California"/>
    <n v="90049"/>
    <x v="1"/>
    <s v="TEC-CO-10001449"/>
    <x v="2"/>
    <s v="Copiers"/>
    <s v="Hewlett Packard LaserJet 3310 Copier"/>
    <n v="2879.9520000000002"/>
    <n v="6"/>
    <n v="0.2"/>
    <n v="1007.9832"/>
    <n v="285.71428571428572"/>
    <n v="2303.9616000000001"/>
    <n v="99.98"/>
  </r>
  <r>
    <n v="4622"/>
    <s v="CA-2015-161214"/>
    <s v="10/5/2015"/>
    <x v="348"/>
    <s v="10/8/2015"/>
    <s v="Second Class"/>
    <s v="SF-20965"/>
    <s v="Sylvia Foulston"/>
    <s v="Corporate"/>
    <s v="United States"/>
    <s v="Wilmington"/>
    <s v="Delaware"/>
    <n v="19805"/>
    <x v="3"/>
    <s v="OFF-ST-10001328"/>
    <x v="1"/>
    <s v="Storage"/>
    <s v="Personal Filing Tote with Lid, Black/Gray"/>
    <n v="77.55"/>
    <n v="5"/>
    <n v="0"/>
    <n v="21.713999999999999"/>
    <n v="357.14285714285717"/>
    <n v="77.55"/>
    <n v="14.576000000000001"/>
  </r>
  <r>
    <n v="4623"/>
    <s v="CA-2017-147228"/>
    <s v="9/9/2017"/>
    <x v="428"/>
    <s v="9/14/2017"/>
    <s v="Standard Class"/>
    <s v="SO-20335"/>
    <s v="Sean O'Donnell"/>
    <s v="Consumer"/>
    <s v="United States"/>
    <s v="Columbia"/>
    <s v="Tennessee"/>
    <n v="38401"/>
    <x v="0"/>
    <s v="OFF-SU-10001225"/>
    <x v="1"/>
    <s v="Supplies"/>
    <s v="Staple remover"/>
    <n v="8.8320000000000007"/>
    <n v="3"/>
    <n v="0.2"/>
    <n v="-1.9872000000000001"/>
    <n v="-444.44444444444446"/>
    <n v="7.0656000000000008"/>
    <n v="40.08"/>
  </r>
  <r>
    <n v="4627"/>
    <s v="CA-2016-101336"/>
    <s v="11/13/2016"/>
    <x v="373"/>
    <s v="11/18/2016"/>
    <s v="Standard Class"/>
    <s v="CK-12760"/>
    <s v="Cyma Kinney"/>
    <s v="Corporate"/>
    <s v="United States"/>
    <s v="New York City"/>
    <s v="New York"/>
    <n v="10011"/>
    <x v="3"/>
    <s v="OFF-ST-10003455"/>
    <x v="1"/>
    <s v="Storage"/>
    <s v="Tenex File Box, Personal Filing Tote with Lid, Black"/>
    <n v="77.55"/>
    <n v="5"/>
    <n v="0"/>
    <n v="20.163"/>
    <n v="384.61538461538458"/>
    <n v="77.55"/>
    <n v="4.3380000000000001"/>
  </r>
  <r>
    <n v="4631"/>
    <s v="US-2015-126235"/>
    <s v="10/15/2015"/>
    <x v="52"/>
    <s v="10/15/2015"/>
    <s v="Same Day"/>
    <s v="GA-14725"/>
    <s v="Guy Armstrong"/>
    <s v="Consumer"/>
    <s v="United States"/>
    <s v="Mount Pleasant"/>
    <s v="Michigan"/>
    <n v="48858"/>
    <x v="2"/>
    <s v="FUR-FU-10000719"/>
    <x v="0"/>
    <s v="Furnishings"/>
    <s v="DAX Cubicle Frames, 8-1/2 x 11"/>
    <n v="17.14"/>
    <n v="2"/>
    <n v="0"/>
    <n v="6.1703999999999999"/>
    <n v="277.77777777777783"/>
    <n v="17.14"/>
    <n v="2.3759999999999999"/>
  </r>
  <r>
    <n v="4632"/>
    <s v="CA-2017-168396"/>
    <s v="8/3/2017"/>
    <x v="646"/>
    <s v="8/8/2017"/>
    <s v="Second Class"/>
    <s v="BD-11725"/>
    <s v="Bruce Degenhardt"/>
    <s v="Consumer"/>
    <s v="United States"/>
    <s v="San Francisco"/>
    <s v="California"/>
    <n v="94122"/>
    <x v="1"/>
    <s v="OFF-LA-10001297"/>
    <x v="1"/>
    <s v="Labels"/>
    <s v="Avery 473"/>
    <n v="51.75"/>
    <n v="5"/>
    <n v="0"/>
    <n v="24.84"/>
    <n v="208.33333333333334"/>
    <n v="51.75"/>
    <n v="319.76"/>
  </r>
  <r>
    <n v="4634"/>
    <s v="CA-2015-130456"/>
    <s v="8/21/2015"/>
    <x v="291"/>
    <s v="8/26/2015"/>
    <s v="Standard Class"/>
    <s v="DS-13180"/>
    <s v="David Smith"/>
    <s v="Corporate"/>
    <s v="United States"/>
    <s v="San Francisco"/>
    <s v="California"/>
    <n v="94122"/>
    <x v="1"/>
    <s v="FUR-BO-10003893"/>
    <x v="0"/>
    <s v="Bookcases"/>
    <s v="Sauder Camden County Collection Library"/>
    <n v="586.39800000000002"/>
    <n v="6"/>
    <n v="0.15"/>
    <n v="34.494"/>
    <n v="1700"/>
    <n v="498.43830000000003"/>
    <n v="71.975999999999999"/>
  </r>
  <r>
    <n v="4636"/>
    <s v="CA-2017-116288"/>
    <s v="3/12/2017"/>
    <x v="846"/>
    <s v="3/17/2017"/>
    <s v="Standard Class"/>
    <s v="BS-11380"/>
    <s v="Bill Stewart"/>
    <s v="Corporate"/>
    <s v="United States"/>
    <s v="San Francisco"/>
    <s v="California"/>
    <n v="94122"/>
    <x v="1"/>
    <s v="OFF-ST-10000736"/>
    <x v="1"/>
    <s v="Storage"/>
    <s v="Carina Double Wide Media Storage Towers in Natural &amp; Black"/>
    <n v="242.94"/>
    <n v="3"/>
    <n v="0"/>
    <n v="9.7175999999999991"/>
    <n v="2500.0000000000005"/>
    <n v="242.94"/>
    <n v="13.98"/>
  </r>
  <r>
    <n v="4637"/>
    <s v="CA-2017-168228"/>
    <s v="4/27/2017"/>
    <x v="842"/>
    <s v="4/29/2017"/>
    <s v="First Class"/>
    <s v="AP-10915"/>
    <s v="Arthur Prichep"/>
    <s v="Consumer"/>
    <s v="United States"/>
    <s v="Los Angeles"/>
    <s v="California"/>
    <n v="90045"/>
    <x v="1"/>
    <s v="OFF-AR-10003373"/>
    <x v="1"/>
    <s v="Art"/>
    <s v="Boston School Pro Electric Pencil Sharpener, 1670"/>
    <n v="123.92"/>
    <n v="4"/>
    <n v="0"/>
    <n v="33.458399999999997"/>
    <n v="370.37037037037044"/>
    <n v="123.92"/>
    <n v="3.488"/>
  </r>
  <r>
    <n v="4640"/>
    <s v="CA-2016-102162"/>
    <s v="9/11/2016"/>
    <x v="108"/>
    <s v="9/16/2016"/>
    <s v="Standard Class"/>
    <s v="JF-15565"/>
    <s v="Jill Fjeld"/>
    <s v="Consumer"/>
    <s v="United States"/>
    <s v="Newport News"/>
    <s v="Virginia"/>
    <n v="23602"/>
    <x v="0"/>
    <s v="TEC-CO-10001943"/>
    <x v="2"/>
    <s v="Copiers"/>
    <s v="Canon PC-428 Personal Copier"/>
    <n v="1599.92"/>
    <n v="8"/>
    <n v="0"/>
    <n v="751.9624"/>
    <n v="212.7659574468085"/>
    <n v="1599.92"/>
    <n v="47.991999999999997"/>
  </r>
  <r>
    <n v="4642"/>
    <s v="CA-2017-130141"/>
    <s v="10/22/2017"/>
    <x v="760"/>
    <s v="10/24/2017"/>
    <s v="Second Class"/>
    <s v="HA-14905"/>
    <s v="Helen Abelman"/>
    <s v="Consumer"/>
    <s v="United States"/>
    <s v="Fort Collins"/>
    <s v="Colorado"/>
    <n v="80525"/>
    <x v="1"/>
    <s v="OFF-BI-10000831"/>
    <x v="1"/>
    <s v="Binders"/>
    <s v="Storex Flexible Poly Binders with Double Pockets"/>
    <n v="3.1680000000000001"/>
    <n v="4"/>
    <n v="0.7"/>
    <n v="-2.5344000000000002"/>
    <n v="-125"/>
    <n v="0.95040000000000013"/>
    <n v="120.98"/>
  </r>
  <r>
    <n v="4644"/>
    <s v="CA-2015-147501"/>
    <s v="8/2/2015"/>
    <x v="991"/>
    <s v="8/6/2015"/>
    <s v="Standard Class"/>
    <s v="Co-12640"/>
    <s v="Corey-Lock"/>
    <s v="Consumer"/>
    <s v="United States"/>
    <s v="Seattle"/>
    <s v="Washington"/>
    <n v="98105"/>
    <x v="1"/>
    <s v="OFF-BI-10002003"/>
    <x v="1"/>
    <s v="Binders"/>
    <s v="Ibico Presentation Index for Binding Systems"/>
    <n v="6.3680000000000003"/>
    <n v="2"/>
    <n v="0.2"/>
    <n v="2.1492"/>
    <n v="296.2962962962963"/>
    <n v="5.0944000000000003"/>
    <n v="23.04"/>
  </r>
  <r>
    <n v="4646"/>
    <s v="CA-2016-143910"/>
    <s v="8/12/2016"/>
    <x v="399"/>
    <s v="8/16/2016"/>
    <s v="Standard Class"/>
    <s v="BC-11125"/>
    <s v="Becky Castell"/>
    <s v="Home Office"/>
    <s v="United States"/>
    <s v="New York City"/>
    <s v="New York"/>
    <n v="10011"/>
    <x v="3"/>
    <s v="FUR-CH-10000225"/>
    <x v="0"/>
    <s v="Chairs"/>
    <s v="Global Geo Office Task Chair, Gray"/>
    <n v="145.76400000000001"/>
    <n v="2"/>
    <n v="0.1"/>
    <n v="-8.0980000000000008"/>
    <n v="-1800"/>
    <n v="131.1876"/>
    <n v="39.816000000000003"/>
  </r>
  <r>
    <n v="4647"/>
    <s v="CA-2014-146885"/>
    <s v="5/30/2014"/>
    <x v="992"/>
    <s v="6/5/2014"/>
    <s v="Standard Class"/>
    <s v="EB-13840"/>
    <s v="Ellis Ballard"/>
    <s v="Corporate"/>
    <s v="United States"/>
    <s v="Richmond"/>
    <s v="Virginia"/>
    <n v="23223"/>
    <x v="0"/>
    <s v="OFF-PA-10001622"/>
    <x v="1"/>
    <s v="Paper"/>
    <s v="Ampad Poly Cover Wirebound Steno Book, 6&quot; x 9&quot; Assorted Colors, Gregg Ruled"/>
    <n v="13.62"/>
    <n v="3"/>
    <n v="0"/>
    <n v="6.1289999999999996"/>
    <n v="222.22222222222223"/>
    <n v="13.62"/>
    <n v="7.28"/>
  </r>
  <r>
    <n v="4648"/>
    <s v="CA-2016-139556"/>
    <s v="4/26/2016"/>
    <x v="993"/>
    <s v="5/1/2016"/>
    <s v="Standard Class"/>
    <s v="DB-13360"/>
    <s v="Dennis Bolton"/>
    <s v="Home Office"/>
    <s v="United States"/>
    <s v="New York City"/>
    <s v="New York"/>
    <n v="10009"/>
    <x v="3"/>
    <s v="FUR-CH-10004983"/>
    <x v="0"/>
    <s v="Chairs"/>
    <s v="Office Star - Mid Back Dual function Ergonomic High Back Chair with 2-Way Adjustable Arms"/>
    <n v="434.64600000000002"/>
    <n v="3"/>
    <n v="0.1"/>
    <n v="62.782200000000003"/>
    <n v="692.30769230769238"/>
    <n v="391.1814"/>
    <n v="39.880000000000003"/>
  </r>
  <r>
    <n v="4649"/>
    <s v="CA-2017-129357"/>
    <s v="5/14/2017"/>
    <x v="304"/>
    <s v="5/19/2017"/>
    <s v="Standard Class"/>
    <s v="KB-16585"/>
    <s v="Ken Black"/>
    <s v="Corporate"/>
    <s v="United States"/>
    <s v="Seattle"/>
    <s v="Washington"/>
    <n v="98103"/>
    <x v="1"/>
    <s v="OFF-PA-10003228"/>
    <x v="1"/>
    <s v="Paper"/>
    <s v="Xerox 1917"/>
    <n v="440.19"/>
    <n v="9"/>
    <n v="0"/>
    <n v="206.88929999999999"/>
    <n v="212.7659574468085"/>
    <n v="440.19"/>
    <n v="32.4"/>
  </r>
  <r>
    <n v="4651"/>
    <s v="CA-2017-150987"/>
    <s v="4/8/2017"/>
    <x v="798"/>
    <s v="4/12/2017"/>
    <s v="Standard Class"/>
    <s v="AH-10120"/>
    <s v="Adrian Hane"/>
    <s v="Home Office"/>
    <s v="United States"/>
    <s v="San Francisco"/>
    <s v="California"/>
    <n v="94110"/>
    <x v="1"/>
    <s v="OFF-PA-10001878"/>
    <x v="1"/>
    <s v="Paper"/>
    <s v="Xerox 1891"/>
    <n v="244.55"/>
    <n v="5"/>
    <n v="0"/>
    <n v="114.9385"/>
    <n v="212.7659574468085"/>
    <n v="244.55"/>
    <n v="15.28"/>
  </r>
  <r>
    <n v="4653"/>
    <s v="CA-2017-132647"/>
    <s v="2/17/2017"/>
    <x v="922"/>
    <s v="2/23/2017"/>
    <s v="Standard Class"/>
    <s v="GH-14410"/>
    <s v="Gary Hansen"/>
    <s v="Home Office"/>
    <s v="United States"/>
    <s v="Perth Amboy"/>
    <s v="New Jersey"/>
    <n v="8861"/>
    <x v="3"/>
    <s v="OFF-PA-10001838"/>
    <x v="1"/>
    <s v="Paper"/>
    <s v="Adams Telephone Message Book W/Dividers/Space For Phone Numbers, 5 1/4&quot;X8 1/2&quot;, 300/Messages"/>
    <n v="11.76"/>
    <n v="2"/>
    <n v="0"/>
    <n v="5.7624000000000004"/>
    <n v="204.08163265306118"/>
    <n v="11.76"/>
    <n v="11.07"/>
  </r>
  <r>
    <n v="4655"/>
    <s v="CA-2017-159107"/>
    <s v="6/24/2017"/>
    <x v="92"/>
    <s v="6/26/2017"/>
    <s v="Second Class"/>
    <s v="KT-16480"/>
    <s v="Kean Thornton"/>
    <s v="Consumer"/>
    <s v="United States"/>
    <s v="San Francisco"/>
    <s v="California"/>
    <n v="94110"/>
    <x v="1"/>
    <s v="OFF-FA-10001332"/>
    <x v="1"/>
    <s v="Fasteners"/>
    <s v="Acco Banker's Clasps, 5 3/4&quot;-Long"/>
    <n v="2.88"/>
    <n v="1"/>
    <n v="0"/>
    <n v="1.3535999999999999"/>
    <n v="212.7659574468085"/>
    <n v="2.88"/>
    <n v="381.36"/>
  </r>
  <r>
    <n v="4656"/>
    <s v="CA-2014-160738"/>
    <s v="5/5/2014"/>
    <x v="952"/>
    <s v="5/10/2014"/>
    <s v="Standard Class"/>
    <s v="KH-16330"/>
    <s v="Katharine Harms"/>
    <s v="Corporate"/>
    <s v="United States"/>
    <s v="Freeport"/>
    <s v="Illinois"/>
    <n v="61032"/>
    <x v="2"/>
    <s v="OFF-ST-10003442"/>
    <x v="1"/>
    <s v="Storage"/>
    <s v="Eldon Portable Mobile Manager"/>
    <n v="45.247999999999998"/>
    <n v="2"/>
    <n v="0.2"/>
    <n v="3.9592000000000001"/>
    <n v="1142.8571428571427"/>
    <n v="36.198399999999999"/>
    <n v="15.192"/>
  </r>
  <r>
    <n v="4657"/>
    <s v="CA-2015-112130"/>
    <s v="5/3/2015"/>
    <x v="910"/>
    <s v="5/7/2015"/>
    <s v="Standard Class"/>
    <s v="SV-20785"/>
    <s v="Stewart Visinsky"/>
    <s v="Consumer"/>
    <s v="United States"/>
    <s v="Philadelphia"/>
    <s v="Pennsylvania"/>
    <n v="19140"/>
    <x v="3"/>
    <s v="OFF-AR-10001468"/>
    <x v="1"/>
    <s v="Art"/>
    <s v="Sanford Prismacolor Professional Thick Lead Art Pencils, 36-Color Set"/>
    <n v="59.904000000000003"/>
    <n v="2"/>
    <n v="0.2"/>
    <n v="14.2272"/>
    <n v="421.05263157894746"/>
    <n v="47.923200000000008"/>
    <n v="94.68"/>
  </r>
  <r>
    <n v="4664"/>
    <s v="CA-2016-111409"/>
    <s v="9/18/2016"/>
    <x v="31"/>
    <s v="9/22/2016"/>
    <s v="Standard Class"/>
    <s v="PO-18850"/>
    <s v="Patrick O'Brill"/>
    <s v="Consumer"/>
    <s v="United States"/>
    <s v="Jacksonville"/>
    <s v="Florida"/>
    <n v="32216"/>
    <x v="0"/>
    <s v="OFF-LA-10002787"/>
    <x v="1"/>
    <s v="Labels"/>
    <s v="Avery 480"/>
    <n v="3"/>
    <n v="1"/>
    <n v="0.2"/>
    <n v="1.05"/>
    <n v="285.71428571428572"/>
    <n v="2.4000000000000004"/>
    <n v="56.783999999999999"/>
  </r>
  <r>
    <n v="4665"/>
    <s v="CA-2016-116232"/>
    <s v="9/22/2016"/>
    <x v="897"/>
    <s v="9/26/2016"/>
    <s v="Standard Class"/>
    <s v="AC-10450"/>
    <s v="Amy Cox"/>
    <s v="Consumer"/>
    <s v="United States"/>
    <s v="Pembroke Pines"/>
    <s v="Florida"/>
    <n v="33024"/>
    <x v="0"/>
    <s v="OFF-BI-10004022"/>
    <x v="1"/>
    <s v="Binders"/>
    <s v="Acco Suede Grain Vinyl Round Ring Binder"/>
    <n v="7.5060000000000002"/>
    <n v="9"/>
    <n v="0.7"/>
    <n v="-6.0048000000000004"/>
    <n v="-125"/>
    <n v="2.2518000000000002"/>
    <n v="9.84"/>
  </r>
  <r>
    <n v="4667"/>
    <s v="CA-2016-116547"/>
    <s v="1/10/2016"/>
    <x v="994"/>
    <s v="1/17/2016"/>
    <s v="Standard Class"/>
    <s v="KB-16585"/>
    <s v="Ken Black"/>
    <s v="Corporate"/>
    <s v="United States"/>
    <s v="Seattle"/>
    <s v="Washington"/>
    <n v="98115"/>
    <x v="1"/>
    <s v="FUR-FU-10000076"/>
    <x v="0"/>
    <s v="Furnishings"/>
    <s v="24-Hour Round Wall Clock"/>
    <n v="79.92"/>
    <n v="4"/>
    <n v="0"/>
    <n v="34.365600000000001"/>
    <n v="232.55813953488374"/>
    <n v="79.92"/>
    <n v="115.84"/>
  </r>
  <r>
    <n v="4669"/>
    <s v="US-2017-133200"/>
    <s v="5/6/2017"/>
    <x v="636"/>
    <s v="5/11/2017"/>
    <s v="Standard Class"/>
    <s v="DB-13555"/>
    <s v="Dorothy Badders"/>
    <s v="Corporate"/>
    <s v="United States"/>
    <s v="Fort Worth"/>
    <s v="Texas"/>
    <n v="76106"/>
    <x v="2"/>
    <s v="OFF-BI-10002827"/>
    <x v="1"/>
    <s v="Binders"/>
    <s v="Avery Durable Poly Binders"/>
    <n v="11.06"/>
    <n v="10"/>
    <n v="0.8"/>
    <n v="-18.802"/>
    <n v="-58.82352941176471"/>
    <n v="2.2119999999999997"/>
    <n v="199.95"/>
  </r>
  <r>
    <n v="4672"/>
    <s v="CA-2016-133550"/>
    <s v="7/31/2016"/>
    <x v="995"/>
    <s v="8/6/2016"/>
    <s v="Standard Class"/>
    <s v="KL-16645"/>
    <s v="Ken Lonsdale"/>
    <s v="Consumer"/>
    <s v="United States"/>
    <s v="Detroit"/>
    <s v="Michigan"/>
    <n v="48205"/>
    <x v="2"/>
    <s v="OFF-AP-10001005"/>
    <x v="1"/>
    <s v="Appliances"/>
    <s v="Honeywell Quietcare HEPA Air Cleaner"/>
    <n v="283.14"/>
    <n v="4"/>
    <n v="0.1"/>
    <n v="72.358000000000004"/>
    <n v="391.30434782608694"/>
    <n v="254.82599999999999"/>
    <n v="25.5"/>
  </r>
  <r>
    <n v="4676"/>
    <s v="CA-2017-139416"/>
    <s v="3/27/2017"/>
    <x v="996"/>
    <s v="3/29/2017"/>
    <s v="Second Class"/>
    <s v="AG-10270"/>
    <s v="Alejandro Grove"/>
    <s v="Consumer"/>
    <s v="United States"/>
    <s v="Philadelphia"/>
    <s v="Pennsylvania"/>
    <n v="19120"/>
    <x v="3"/>
    <s v="FUR-FU-10003832"/>
    <x v="0"/>
    <s v="Furnishings"/>
    <s v="Eldon Expressions Punched Metal &amp; Wood Desk Accessories, Black &amp; Cherry"/>
    <n v="15.007999999999999"/>
    <n v="2"/>
    <n v="0.2"/>
    <n v="1.5007999999999999"/>
    <n v="1000"/>
    <n v="12.006399999999999"/>
    <n v="389.97"/>
  </r>
  <r>
    <n v="4677"/>
    <s v="CA-2014-114510"/>
    <s v="3/14/2014"/>
    <x v="619"/>
    <s v="3/19/2014"/>
    <s v="Standard Class"/>
    <s v="JF-15295"/>
    <s v="Jason Fortune-"/>
    <s v="Consumer"/>
    <s v="United States"/>
    <s v="Logan"/>
    <s v="Utah"/>
    <n v="84321"/>
    <x v="1"/>
    <s v="OFF-BI-10001617"/>
    <x v="1"/>
    <s v="Binders"/>
    <s v="GBC Wire Binding Combs"/>
    <n v="33.088000000000001"/>
    <n v="4"/>
    <n v="0.2"/>
    <n v="11.167199999999999"/>
    <n v="296.2962962962963"/>
    <n v="26.470400000000001"/>
    <n v="14.56"/>
  </r>
  <r>
    <n v="4682"/>
    <s v="CA-2016-169215"/>
    <s v="7/14/2016"/>
    <x v="216"/>
    <s v="7/18/2016"/>
    <s v="Second Class"/>
    <s v="RE-19450"/>
    <s v="Richard Eichhorn"/>
    <s v="Consumer"/>
    <s v="United States"/>
    <s v="Auburn"/>
    <s v="New York"/>
    <n v="13021"/>
    <x v="3"/>
    <s v="OFF-FA-10000936"/>
    <x v="1"/>
    <s v="Fasteners"/>
    <s v="Acco Hot Clips Clips to Go"/>
    <n v="29.61"/>
    <n v="9"/>
    <n v="0"/>
    <n v="13.3245"/>
    <n v="222.22222222222223"/>
    <n v="29.61"/>
    <n v="32.088000000000001"/>
  </r>
  <r>
    <n v="4683"/>
    <s v="CA-2016-127698"/>
    <s v="12/1/2016"/>
    <x v="49"/>
    <s v="12/1/2016"/>
    <s v="Same Day"/>
    <s v="MV-18190"/>
    <s v="Mike Vittorini"/>
    <s v="Consumer"/>
    <s v="United States"/>
    <s v="Raleigh"/>
    <s v="North Carolina"/>
    <n v="27604"/>
    <x v="0"/>
    <s v="TEC-PH-10003811"/>
    <x v="2"/>
    <s v="Phones"/>
    <s v="Jabra Supreme Plus Driver Edition Headset"/>
    <n v="863.928"/>
    <n v="9"/>
    <n v="0.2"/>
    <n v="86.392799999999994"/>
    <n v="1000"/>
    <n v="691.14240000000007"/>
    <n v="1577.94"/>
  </r>
  <r>
    <n v="4684"/>
    <s v="CA-2016-159912"/>
    <s v="8/29/2016"/>
    <x v="48"/>
    <s v="9/3/2016"/>
    <s v="Standard Class"/>
    <s v="GB-14530"/>
    <s v="George Bell"/>
    <s v="Corporate"/>
    <s v="United States"/>
    <s v="Philadelphia"/>
    <s v="Pennsylvania"/>
    <n v="19120"/>
    <x v="3"/>
    <s v="FUR-TA-10004152"/>
    <x v="0"/>
    <s v="Tables"/>
    <s v="Barricks 18&quot; x 48&quot; Non-Folding Utility Table with Bottom Storage Shelf"/>
    <n v="241.92"/>
    <n v="4"/>
    <n v="0.4"/>
    <n v="-56.448"/>
    <n v="-428.57142857142856"/>
    <n v="145.15199999999999"/>
    <n v="184.70400000000001"/>
  </r>
  <r>
    <n v="4688"/>
    <s v="CA-2016-101987"/>
    <s v="6/24/2016"/>
    <x v="890"/>
    <s v="6/30/2016"/>
    <s v="Standard Class"/>
    <s v="HL-15040"/>
    <s v="Hunter Lopez"/>
    <s v="Consumer"/>
    <s v="United States"/>
    <s v="Richmond"/>
    <s v="Indiana"/>
    <n v="47374"/>
    <x v="2"/>
    <s v="TEC-PH-10001305"/>
    <x v="2"/>
    <s v="Phones"/>
    <s v="Panasonic KX TS208W Corded phone"/>
    <n v="440.91"/>
    <n v="9"/>
    <n v="0"/>
    <n v="123.45480000000001"/>
    <n v="357.14285714285717"/>
    <n v="440.91"/>
    <n v="163.88"/>
  </r>
  <r>
    <n v="4689"/>
    <s v="US-2017-154851"/>
    <s v="3/30/2017"/>
    <x v="983"/>
    <s v="4/3/2017"/>
    <s v="Standard Class"/>
    <s v="BP-11155"/>
    <s v="Becky Pak"/>
    <s v="Consumer"/>
    <s v="United States"/>
    <s v="Lancaster"/>
    <s v="Pennsylvania"/>
    <n v="17602"/>
    <x v="3"/>
    <s v="OFF-BI-10001525"/>
    <x v="1"/>
    <s v="Binders"/>
    <s v="Acco Pressboard Covers with Storage Hooks, 14 7/8&quot; x 11&quot;, Executive Red"/>
    <n v="5.7149999999999999"/>
    <n v="5"/>
    <n v="0.7"/>
    <n v="-4.7625000000000002"/>
    <n v="-120"/>
    <n v="1.7145000000000001"/>
    <n v="72.224000000000004"/>
  </r>
  <r>
    <n v="4690"/>
    <s v="CA-2014-138681"/>
    <s v="12/20/2014"/>
    <x v="414"/>
    <s v="12/22/2014"/>
    <s v="First Class"/>
    <s v="CT-11995"/>
    <s v="Carol Triggs"/>
    <s v="Consumer"/>
    <s v="United States"/>
    <s v="Tucson"/>
    <s v="Arizona"/>
    <n v="85705"/>
    <x v="1"/>
    <s v="FUR-FU-10001876"/>
    <x v="0"/>
    <s v="Furnishings"/>
    <s v="Computer Room Manger, 14&quot;"/>
    <n v="51.968000000000004"/>
    <n v="2"/>
    <n v="0.2"/>
    <n v="10.393599999999999"/>
    <n v="500.00000000000011"/>
    <n v="41.574400000000004"/>
    <n v="392.94"/>
  </r>
  <r>
    <n v="4695"/>
    <s v="US-2015-138121"/>
    <s v="12/17/2015"/>
    <x v="997"/>
    <s v="12/17/2015"/>
    <s v="Same Day"/>
    <s v="JL-15835"/>
    <s v="John Lee"/>
    <s v="Consumer"/>
    <s v="United States"/>
    <s v="Detroit"/>
    <s v="Michigan"/>
    <n v="48205"/>
    <x v="2"/>
    <s v="OFF-BI-10000320"/>
    <x v="1"/>
    <s v="Binders"/>
    <s v="GBC Plastic Binding Combs"/>
    <n v="29.52"/>
    <n v="4"/>
    <n v="0"/>
    <n v="14.4648"/>
    <n v="204.08163265306123"/>
    <n v="29.52"/>
    <n v="6.8879999999999999"/>
  </r>
  <r>
    <n v="4700"/>
    <s v="CA-2017-140298"/>
    <s v="5/11/2017"/>
    <x v="943"/>
    <s v="5/17/2017"/>
    <s v="Standard Class"/>
    <s v="JK-16120"/>
    <s v="Julie Kriz"/>
    <s v="Home Office"/>
    <s v="United States"/>
    <s v="Austin"/>
    <s v="Texas"/>
    <n v="78745"/>
    <x v="2"/>
    <s v="OFF-AR-10003481"/>
    <x v="1"/>
    <s v="Art"/>
    <s v="Newell 348"/>
    <n v="5.2480000000000002"/>
    <n v="2"/>
    <n v="0.2"/>
    <n v="0.59040000000000004"/>
    <n v="888.88888888888891"/>
    <n v="4.1984000000000004"/>
    <n v="48.91"/>
  </r>
  <r>
    <n v="4704"/>
    <s v="CA-2016-166240"/>
    <s v="6/24/2016"/>
    <x v="890"/>
    <s v="6/28/2016"/>
    <s v="Standard Class"/>
    <s v="DH-13075"/>
    <s v="Dave Hallsten"/>
    <s v="Corporate"/>
    <s v="United States"/>
    <s v="Houston"/>
    <s v="Texas"/>
    <n v="77095"/>
    <x v="2"/>
    <s v="OFF-AP-10002082"/>
    <x v="1"/>
    <s v="Appliances"/>
    <s v="Holmes HEPA Air Purifier"/>
    <n v="8.7119999999999997"/>
    <n v="2"/>
    <n v="0.8"/>
    <n v="-19.602"/>
    <n v="-44.444444444444443"/>
    <n v="1.7423999999999995"/>
    <n v="0.55600000000000005"/>
  </r>
  <r>
    <n v="4705"/>
    <s v="CA-2016-158435"/>
    <s v="5/17/2016"/>
    <x v="624"/>
    <s v="5/18/2016"/>
    <s v="First Class"/>
    <s v="AG-10900"/>
    <s v="Arthur Gainer"/>
    <s v="Consumer"/>
    <s v="United States"/>
    <s v="Waterbury"/>
    <s v="Connecticut"/>
    <n v="6708"/>
    <x v="3"/>
    <s v="OFF-SU-10000381"/>
    <x v="1"/>
    <s v="Supplies"/>
    <s v="Acme Forged Steel Scissors with Black Enamel Handles"/>
    <n v="65.17"/>
    <n v="7"/>
    <n v="0"/>
    <n v="18.8993"/>
    <n v="344.82758620689657"/>
    <n v="65.17"/>
    <n v="13.872"/>
  </r>
  <r>
    <n v="4708"/>
    <s v="CA-2017-138149"/>
    <s v="6/29/2017"/>
    <x v="222"/>
    <s v="6/30/2017"/>
    <s v="First Class"/>
    <s v="WB-21850"/>
    <s v="William Brown"/>
    <s v="Consumer"/>
    <s v="United States"/>
    <s v="Los Angeles"/>
    <s v="California"/>
    <n v="90049"/>
    <x v="1"/>
    <s v="OFF-BI-10003091"/>
    <x v="1"/>
    <s v="Binders"/>
    <s v="GBC DocuBind TL200 Manual Binding Machine"/>
    <n v="895.92"/>
    <n v="5"/>
    <n v="0.2"/>
    <n v="302.37299999999999"/>
    <n v="296.2962962962963"/>
    <n v="716.73599999999999"/>
    <n v="8.4"/>
  </r>
  <r>
    <n v="4712"/>
    <s v="CA-2014-112403"/>
    <s v="3/31/2014"/>
    <x v="691"/>
    <s v="3/31/2014"/>
    <s v="Same Day"/>
    <s v="JO-15280"/>
    <s v="Jas O'Carroll"/>
    <s v="Consumer"/>
    <s v="United States"/>
    <s v="Philadelphia"/>
    <s v="Pennsylvania"/>
    <n v="19120"/>
    <x v="3"/>
    <s v="OFF-BI-10003529"/>
    <x v="1"/>
    <s v="Binders"/>
    <s v="Avery Round Ring Poly Binders"/>
    <n v="0.85199999999999998"/>
    <n v="1"/>
    <n v="0.7"/>
    <n v="-0.59640000000000004"/>
    <n v="-142.85714285714283"/>
    <n v="0.25560000000000005"/>
    <n v="146.68799999999999"/>
  </r>
  <r>
    <n v="4713"/>
    <s v="CA-2014-108273"/>
    <s v="12/16/2014"/>
    <x v="757"/>
    <s v="12/21/2014"/>
    <s v="Standard Class"/>
    <s v="EJ-13720"/>
    <s v="Ed Jacobs"/>
    <s v="Consumer"/>
    <s v="United States"/>
    <s v="Huntsville"/>
    <s v="Texas"/>
    <n v="77340"/>
    <x v="2"/>
    <s v="OFF-PA-10000029"/>
    <x v="1"/>
    <s v="Paper"/>
    <s v="Xerox 224"/>
    <n v="36.287999999999997"/>
    <n v="7"/>
    <n v="0.2"/>
    <n v="12.700799999999999"/>
    <n v="285.71428571428572"/>
    <n v="29.0304"/>
    <n v="418.32"/>
  </r>
  <r>
    <n v="4715"/>
    <s v="CA-2017-121643"/>
    <s v="5/18/2017"/>
    <x v="796"/>
    <s v="5/20/2017"/>
    <s v="First Class"/>
    <s v="AB-10105"/>
    <s v="Adrian Barton"/>
    <s v="Consumer"/>
    <s v="United States"/>
    <s v="Portland"/>
    <s v="Oregon"/>
    <n v="97206"/>
    <x v="1"/>
    <s v="TEC-PH-10002200"/>
    <x v="2"/>
    <s v="Phones"/>
    <s v="Aastra 6757i CT Wireless VoIP phone"/>
    <n v="344.70400000000001"/>
    <n v="2"/>
    <n v="0.2"/>
    <n v="38.779200000000003"/>
    <n v="888.88888888888891"/>
    <n v="275.76320000000004"/>
    <n v="47.904000000000003"/>
  </r>
  <r>
    <n v="4716"/>
    <s v="US-2015-122910"/>
    <s v="5/12/2015"/>
    <x v="793"/>
    <s v="5/16/2015"/>
    <s v="Standard Class"/>
    <s v="LT-16765"/>
    <s v="Larry Tron"/>
    <s v="Consumer"/>
    <s v="United States"/>
    <s v="Louisville"/>
    <s v="Colorado"/>
    <n v="80027"/>
    <x v="1"/>
    <s v="TEC-PH-10000441"/>
    <x v="2"/>
    <s v="Phones"/>
    <s v="VTech DS6151"/>
    <n v="201.584"/>
    <n v="2"/>
    <n v="0.2"/>
    <n v="20.1584"/>
    <n v="1000"/>
    <n v="161.2672"/>
    <n v="11.375999999999999"/>
  </r>
  <r>
    <n v="4717"/>
    <s v="CA-2017-143126"/>
    <s v="12/3/2017"/>
    <x v="734"/>
    <s v="12/7/2017"/>
    <s v="Second Class"/>
    <s v="CM-12655"/>
    <s v="Corinna Mitchell"/>
    <s v="Home Office"/>
    <s v="United States"/>
    <s v="Seattle"/>
    <s v="Washington"/>
    <n v="98115"/>
    <x v="1"/>
    <s v="FUR-TA-10002958"/>
    <x v="0"/>
    <s v="Tables"/>
    <s v="Bevis Oval Conference Table, Walnut"/>
    <n v="521.96"/>
    <n v="2"/>
    <n v="0"/>
    <n v="88.733199999999997"/>
    <n v="588.23529411764707"/>
    <n v="521.96"/>
    <n v="80.959999999999994"/>
  </r>
  <r>
    <n v="4718"/>
    <s v="CA-2015-129042"/>
    <s v="12/12/2015"/>
    <x v="295"/>
    <s v="12/17/2015"/>
    <s v="Standard Class"/>
    <s v="EM-13960"/>
    <s v="Eric Murdock"/>
    <s v="Consumer"/>
    <s v="United States"/>
    <s v="Baltimore"/>
    <s v="Maryland"/>
    <n v="21215"/>
    <x v="3"/>
    <s v="OFF-AR-10001662"/>
    <x v="1"/>
    <s v="Art"/>
    <s v="Rogers Handheld Barrel Pencil Sharpener"/>
    <n v="8.2200000000000006"/>
    <n v="3"/>
    <n v="0"/>
    <n v="2.2193999999999998"/>
    <n v="370.37037037037044"/>
    <n v="8.2200000000000006"/>
    <n v="15.56"/>
  </r>
  <r>
    <n v="4719"/>
    <s v="CA-2015-109736"/>
    <s v="10/10/2015"/>
    <x v="998"/>
    <s v="10/11/2015"/>
    <s v="First Class"/>
    <s v="DJ-13420"/>
    <s v="Denny Joy"/>
    <s v="Corporate"/>
    <s v="United States"/>
    <s v="San Francisco"/>
    <s v="California"/>
    <n v="94109"/>
    <x v="1"/>
    <s v="OFF-PA-10004101"/>
    <x v="1"/>
    <s v="Paper"/>
    <s v="Xerox 1894"/>
    <n v="45.36"/>
    <n v="7"/>
    <n v="0"/>
    <n v="21.7728"/>
    <n v="208.33333333333334"/>
    <n v="45.36"/>
    <n v="195.68"/>
  </r>
  <r>
    <n v="4720"/>
    <s v="CA-2015-142601"/>
    <s v="4/18/2015"/>
    <x v="24"/>
    <s v="4/20/2015"/>
    <s v="Second Class"/>
    <s v="DE-13255"/>
    <s v="Deanra Eno"/>
    <s v="Home Office"/>
    <s v="United States"/>
    <s v="Los Angeles"/>
    <s v="California"/>
    <n v="90004"/>
    <x v="1"/>
    <s v="OFF-ST-10002756"/>
    <x v="1"/>
    <s v="Storage"/>
    <s v="Tennsco Stur-D-Stor Boltless Shelving, 5 Shelves, 24&quot; Deep, Sand"/>
    <n v="947.17"/>
    <n v="7"/>
    <n v="0"/>
    <n v="9.4717000000000002"/>
    <n v="10000"/>
    <n v="947.17"/>
    <n v="17.899999999999999"/>
  </r>
  <r>
    <n v="4722"/>
    <s v="CA-2014-106229"/>
    <s v="6/7/2014"/>
    <x v="159"/>
    <s v="6/11/2014"/>
    <s v="Second Class"/>
    <s v="NR-18550"/>
    <s v="Nick Radford"/>
    <s v="Consumer"/>
    <s v="United States"/>
    <s v="Aurora"/>
    <s v="Illinois"/>
    <n v="60505"/>
    <x v="2"/>
    <s v="FUR-TA-10002041"/>
    <x v="0"/>
    <s v="Tables"/>
    <s v="Bevis Round Conference Table Top, X-Base"/>
    <n v="268.935"/>
    <n v="3"/>
    <n v="0.5"/>
    <n v="-209.76929999999999"/>
    <n v="-128.2051282051282"/>
    <n v="134.4675"/>
    <n v="51.183999999999997"/>
  </r>
  <r>
    <n v="4723"/>
    <s v="US-2017-135230"/>
    <s v="9/1/2017"/>
    <x v="853"/>
    <s v="9/7/2017"/>
    <s v="Standard Class"/>
    <s v="CK-12325"/>
    <s v="Christine Kargatis"/>
    <s v="Home Office"/>
    <s v="United States"/>
    <s v="Seattle"/>
    <s v="Washington"/>
    <n v="98103"/>
    <x v="1"/>
    <s v="OFF-AR-10001166"/>
    <x v="1"/>
    <s v="Art"/>
    <s v="Staples in misc. colors"/>
    <n v="7.58"/>
    <n v="1"/>
    <n v="0"/>
    <n v="2.9561999999999999"/>
    <n v="256.41025641025641"/>
    <n v="7.58"/>
    <n v="842.72"/>
  </r>
  <r>
    <n v="4724"/>
    <s v="CA-2016-159653"/>
    <s v="5/22/2016"/>
    <x v="730"/>
    <s v="5/22/2016"/>
    <s v="Same Day"/>
    <s v="JF-15490"/>
    <s v="Jeremy Farry"/>
    <s v="Consumer"/>
    <s v="United States"/>
    <s v="Athens"/>
    <s v="Georgia"/>
    <n v="30605"/>
    <x v="0"/>
    <s v="OFF-LA-10004345"/>
    <x v="1"/>
    <s v="Labels"/>
    <s v="Avery 493"/>
    <n v="14.73"/>
    <n v="3"/>
    <n v="0"/>
    <n v="7.2176999999999998"/>
    <n v="204.08163265306123"/>
    <n v="14.73"/>
    <n v="520.46400000000006"/>
  </r>
  <r>
    <n v="4725"/>
    <s v="CA-2016-131968"/>
    <s v="11/11/2016"/>
    <x v="583"/>
    <s v="11/15/2016"/>
    <s v="Standard Class"/>
    <s v="LB-16795"/>
    <s v="Laurel Beltran"/>
    <s v="Home Office"/>
    <s v="United States"/>
    <s v="Apopka"/>
    <s v="Florida"/>
    <n v="32712"/>
    <x v="0"/>
    <s v="OFF-BI-10002852"/>
    <x v="1"/>
    <s v="Binders"/>
    <s v="Ibico Standard Transparent Covers"/>
    <n v="9.8879999999999999"/>
    <n v="2"/>
    <n v="0.7"/>
    <n v="-6.9215999999999998"/>
    <n v="-142.85714285714286"/>
    <n v="2.9664000000000006"/>
    <n v="43.12"/>
  </r>
  <r>
    <n v="4727"/>
    <s v="CA-2014-119151"/>
    <s v="11/25/2014"/>
    <x v="641"/>
    <s v="11/29/2014"/>
    <s v="Second Class"/>
    <s v="MP-18175"/>
    <s v="Mike Pelletier"/>
    <s v="Home Office"/>
    <s v="United States"/>
    <s v="New York City"/>
    <s v="New York"/>
    <n v="10009"/>
    <x v="3"/>
    <s v="OFF-ST-10003470"/>
    <x v="1"/>
    <s v="Storage"/>
    <s v="Tennsco Snap-Together Open Shelving Units, Starter Sets and Add-On Units"/>
    <n v="1117.92"/>
    <n v="4"/>
    <n v="0"/>
    <n v="55.896000000000001"/>
    <n v="2000"/>
    <n v="1117.92"/>
    <n v="11.56"/>
  </r>
  <r>
    <n v="4729"/>
    <s v="CA-2014-123323"/>
    <s v="11/7/2014"/>
    <x v="845"/>
    <s v="11/12/2014"/>
    <s v="Standard Class"/>
    <s v="LH-16900"/>
    <s v="Lena Hernandez"/>
    <s v="Consumer"/>
    <s v="United States"/>
    <s v="San Francisco"/>
    <s v="California"/>
    <n v="94110"/>
    <x v="1"/>
    <s v="OFF-BI-10003684"/>
    <x v="1"/>
    <s v="Binders"/>
    <s v="Wilson Jones Legal Size Ring Binders"/>
    <n v="123.14400000000001"/>
    <n v="7"/>
    <n v="0.2"/>
    <n v="46.179000000000002"/>
    <n v="266.66666666666663"/>
    <n v="98.515200000000007"/>
    <n v="37.94"/>
  </r>
  <r>
    <n v="4730"/>
    <s v="CA-2016-124681"/>
    <s v="7/18/2016"/>
    <x v="427"/>
    <s v="7/23/2016"/>
    <s v="Second Class"/>
    <s v="SV-20935"/>
    <s v="Susan Vittorini"/>
    <s v="Consumer"/>
    <s v="United States"/>
    <s v="Dallas"/>
    <s v="Texas"/>
    <n v="75217"/>
    <x v="2"/>
    <s v="TEC-AC-10000487"/>
    <x v="2"/>
    <s v="Accessories"/>
    <s v="SanDisk Cruzer 4 GB USB Flash Drive"/>
    <n v="15.576000000000001"/>
    <n v="3"/>
    <n v="0.2"/>
    <n v="3.3098999999999998"/>
    <n v="470.58823529411768"/>
    <n v="12.460800000000001"/>
    <n v="41.567999999999998"/>
  </r>
  <r>
    <n v="4731"/>
    <s v="US-2015-103996"/>
    <s v="3/29/2015"/>
    <x v="368"/>
    <s v="3/31/2015"/>
    <s v="Second Class"/>
    <s v="RB-19435"/>
    <s v="Richard Bierner"/>
    <s v="Consumer"/>
    <s v="United States"/>
    <s v="San Diego"/>
    <s v="California"/>
    <n v="92105"/>
    <x v="1"/>
    <s v="OFF-PA-10001736"/>
    <x v="1"/>
    <s v="Paper"/>
    <s v="Xerox 1880"/>
    <n v="212.64"/>
    <n v="6"/>
    <n v="0"/>
    <n v="99.940799999999996"/>
    <n v="212.7659574468085"/>
    <n v="212.64"/>
    <n v="61.38"/>
  </r>
  <r>
    <n v="4735"/>
    <s v="CA-2016-120530"/>
    <s v="4/7/2016"/>
    <x v="281"/>
    <s v="4/12/2016"/>
    <s v="Standard Class"/>
    <s v="Dl-13600"/>
    <s v="Dorris liebe"/>
    <s v="Corporate"/>
    <s v="United States"/>
    <s v="New York City"/>
    <s v="New York"/>
    <n v="10035"/>
    <x v="3"/>
    <s v="FUR-CH-10000454"/>
    <x v="0"/>
    <s v="Chairs"/>
    <s v="Hon Deluxe Fabric Upholstered Stacking Chairs, Rounded Back"/>
    <n v="658.74599999999998"/>
    <n v="3"/>
    <n v="0.1"/>
    <n v="146.38800000000001"/>
    <n v="450"/>
    <n v="592.87139999999999"/>
    <n v="31.8"/>
  </r>
  <r>
    <n v="4736"/>
    <s v="CA-2015-155054"/>
    <s v="6/13/2015"/>
    <x v="385"/>
    <s v="6/19/2015"/>
    <s v="Standard Class"/>
    <s v="PS-19045"/>
    <s v="Penelope Sewall"/>
    <s v="Home Office"/>
    <s v="United States"/>
    <s v="Lewiston"/>
    <s v="Maine"/>
    <n v="4240"/>
    <x v="3"/>
    <s v="OFF-BI-10004970"/>
    <x v="1"/>
    <s v="Binders"/>
    <s v="ACCOHIDE 3-Ring Binder, Blue, 1&quot;"/>
    <n v="8.26"/>
    <n v="2"/>
    <n v="0"/>
    <n v="3.8822000000000001"/>
    <n v="212.7659574468085"/>
    <n v="8.26"/>
    <n v="7.0720000000000001"/>
  </r>
  <r>
    <n v="4739"/>
    <s v="CA-2015-105725"/>
    <s v="2/18/2015"/>
    <x v="954"/>
    <s v="2/24/2015"/>
    <s v="Standard Class"/>
    <s v="GT-14755"/>
    <s v="Guy Thornton"/>
    <s v="Consumer"/>
    <s v="United States"/>
    <s v="Long Beach"/>
    <s v="California"/>
    <n v="90805"/>
    <x v="1"/>
    <s v="OFF-LA-10003510"/>
    <x v="1"/>
    <s v="Labels"/>
    <s v="Avery 4027 File Folder Labels for Dot Matrix Printers, 5000 Labels per Box, White"/>
    <n v="61.06"/>
    <n v="2"/>
    <n v="0"/>
    <n v="28.087599999999998"/>
    <n v="217.39130434782612"/>
    <n v="61.06"/>
    <n v="25.92"/>
  </r>
  <r>
    <n v="4741"/>
    <s v="CA-2017-164364"/>
    <s v="11/12/2017"/>
    <x v="105"/>
    <s v="11/16/2017"/>
    <s v="Standard Class"/>
    <s v="CS-12355"/>
    <s v="Christine Sundaresam"/>
    <s v="Consumer"/>
    <s v="United States"/>
    <s v="Seattle"/>
    <s v="Washington"/>
    <n v="98115"/>
    <x v="1"/>
    <s v="OFF-LA-10004853"/>
    <x v="1"/>
    <s v="Labels"/>
    <s v="Avery 483"/>
    <n v="9.9600000000000009"/>
    <n v="2"/>
    <n v="0"/>
    <n v="4.5815999999999999"/>
    <n v="217.39130434782612"/>
    <n v="9.9600000000000009"/>
    <n v="79.92"/>
  </r>
  <r>
    <n v="4744"/>
    <s v="CA-2017-168123"/>
    <s v="3/5/2017"/>
    <x v="916"/>
    <s v="3/5/2017"/>
    <s v="Same Day"/>
    <s v="JD-16060"/>
    <s v="Julia Dunbar"/>
    <s v="Consumer"/>
    <s v="United States"/>
    <s v="Rochester"/>
    <s v="Minnesota"/>
    <n v="55901"/>
    <x v="2"/>
    <s v="OFF-FA-10002763"/>
    <x v="1"/>
    <s v="Fasteners"/>
    <s v="Advantus Map Pennant Flags and Round Head Tacks"/>
    <n v="7.9"/>
    <n v="2"/>
    <n v="0"/>
    <n v="2.528"/>
    <n v="312.5"/>
    <n v="7.9"/>
    <n v="7.992"/>
  </r>
  <r>
    <n v="4748"/>
    <s v="CA-2016-120005"/>
    <s v="3/3/2016"/>
    <x v="840"/>
    <s v="3/3/2016"/>
    <s v="Same Day"/>
    <s v="TS-21160"/>
    <s v="Theresa Swint"/>
    <s v="Corporate"/>
    <s v="United States"/>
    <s v="San Francisco"/>
    <s v="California"/>
    <n v="94110"/>
    <x v="1"/>
    <s v="OFF-SU-10004782"/>
    <x v="1"/>
    <s v="Supplies"/>
    <s v="Elite 5&quot; Scissors"/>
    <n v="25.35"/>
    <n v="3"/>
    <n v="0"/>
    <n v="7.6050000000000004"/>
    <n v="333.33333333333337"/>
    <n v="25.35"/>
    <n v="629.95000000000005"/>
  </r>
  <r>
    <n v="4750"/>
    <s v="CA-2016-123526"/>
    <s v="12/24/2016"/>
    <x v="435"/>
    <s v="12/25/2016"/>
    <s v="First Class"/>
    <s v="BV-11245"/>
    <s v="Benjamin Venier"/>
    <s v="Corporate"/>
    <s v="United States"/>
    <s v="Seattle"/>
    <s v="Washington"/>
    <n v="98103"/>
    <x v="1"/>
    <s v="OFF-PA-10002986"/>
    <x v="1"/>
    <s v="Paper"/>
    <s v="Xerox 1898"/>
    <n v="33.4"/>
    <n v="5"/>
    <n v="0"/>
    <n v="16.032"/>
    <n v="208.33333333333331"/>
    <n v="33.4"/>
    <n v="31.12"/>
  </r>
  <r>
    <n v="4751"/>
    <s v="CA-2016-127649"/>
    <s v="10/7/2016"/>
    <x v="877"/>
    <s v="10/9/2016"/>
    <s v="First Class"/>
    <s v="DL-13495"/>
    <s v="Dionis Lloyd"/>
    <s v="Corporate"/>
    <s v="United States"/>
    <s v="Spokane"/>
    <s v="Washington"/>
    <n v="99207"/>
    <x v="1"/>
    <s v="TEC-MA-10001972"/>
    <x v="2"/>
    <s v="Machines"/>
    <s v="Okidata C331dn Printer"/>
    <n v="837.6"/>
    <n v="3"/>
    <n v="0.2"/>
    <n v="62.82"/>
    <n v="1333.3333333333335"/>
    <n v="670.08"/>
    <n v="209.148"/>
  </r>
  <r>
    <n v="4752"/>
    <s v="CA-2016-159989"/>
    <s v="12/9/2016"/>
    <x v="10"/>
    <s v="12/13/2016"/>
    <s v="Standard Class"/>
    <s v="EB-13870"/>
    <s v="Emily Burns"/>
    <s v="Consumer"/>
    <s v="United States"/>
    <s v="Franklin"/>
    <s v="Tennessee"/>
    <n v="37064"/>
    <x v="0"/>
    <s v="TEC-PH-10000169"/>
    <x v="2"/>
    <s v="Phones"/>
    <s v="ARKON Windshield Dashboard Air Vent Car Mount Holder"/>
    <n v="40.68"/>
    <n v="3"/>
    <n v="0.2"/>
    <n v="-9.1530000000000005"/>
    <n v="-444.4444444444444"/>
    <n v="32.544000000000004"/>
    <n v="574.91"/>
  </r>
  <r>
    <n v="4753"/>
    <s v="CA-2017-103499"/>
    <s v="11/20/2017"/>
    <x v="225"/>
    <s v="11/24/2017"/>
    <s v="Standard Class"/>
    <s v="ES-14020"/>
    <s v="Erica Smith"/>
    <s v="Consumer"/>
    <s v="United States"/>
    <s v="Jackson"/>
    <s v="Tennessee"/>
    <n v="38301"/>
    <x v="0"/>
    <s v="FUR-CH-10001482"/>
    <x v="0"/>
    <s v="Chairs"/>
    <s v="Office Star - Mesh Screen back chair with Vinyl seat"/>
    <n v="209.56800000000001"/>
    <n v="2"/>
    <n v="0.2"/>
    <n v="-23.5764"/>
    <n v="-888.88888888888891"/>
    <n v="167.65440000000001"/>
    <n v="3.2730000000000001"/>
  </r>
  <r>
    <n v="4754"/>
    <s v="US-2015-167220"/>
    <s v="12/12/2015"/>
    <x v="295"/>
    <s v="12/16/2015"/>
    <s v="Standard Class"/>
    <s v="JB-15925"/>
    <s v="Joni Blumstein"/>
    <s v="Consumer"/>
    <s v="United States"/>
    <s v="Austin"/>
    <s v="Texas"/>
    <n v="78745"/>
    <x v="2"/>
    <s v="TEC-AC-10002018"/>
    <x v="2"/>
    <s v="Accessories"/>
    <s v="AmazonBasics 3-Button USB Wired Mouse"/>
    <n v="22.367999999999999"/>
    <n v="4"/>
    <n v="0.2"/>
    <n v="6.4307999999999996"/>
    <n v="347.82608695652175"/>
    <n v="17.894400000000001"/>
    <n v="2803.92"/>
  </r>
  <r>
    <n v="4755"/>
    <s v="CA-2017-126354"/>
    <s v="2/3/2017"/>
    <x v="447"/>
    <s v="2/8/2017"/>
    <s v="Standard Class"/>
    <s v="SC-20380"/>
    <s v="Shahid Collister"/>
    <s v="Consumer"/>
    <s v="United States"/>
    <s v="Pembroke Pines"/>
    <s v="Florida"/>
    <n v="33024"/>
    <x v="0"/>
    <s v="OFF-BI-10000301"/>
    <x v="1"/>
    <s v="Binders"/>
    <s v="GBC Instant Report Kit"/>
    <n v="3.8820000000000001"/>
    <n v="2"/>
    <n v="0.7"/>
    <n v="-2.5880000000000001"/>
    <n v="-150"/>
    <n v="1.1646000000000003"/>
    <n v="249.584"/>
  </r>
  <r>
    <n v="4757"/>
    <s v="CA-2017-169817"/>
    <s v="9/21/2017"/>
    <x v="296"/>
    <s v="9/25/2017"/>
    <s v="Standard Class"/>
    <s v="EB-13870"/>
    <s v="Emily Burns"/>
    <s v="Consumer"/>
    <s v="United States"/>
    <s v="Philadelphia"/>
    <s v="Pennsylvania"/>
    <n v="19143"/>
    <x v="3"/>
    <s v="OFF-BI-10004141"/>
    <x v="1"/>
    <s v="Binders"/>
    <s v="Insertable Tab Indexes For Data Binders"/>
    <n v="1.9079999999999999"/>
    <n v="2"/>
    <n v="0.7"/>
    <n v="-1.5264"/>
    <n v="-125"/>
    <n v="0.57240000000000002"/>
    <n v="15.224"/>
  </r>
  <r>
    <n v="4758"/>
    <s v="US-2017-144582"/>
    <s v="4/30/2017"/>
    <x v="504"/>
    <s v="5/5/2017"/>
    <s v="Standard Class"/>
    <s v="TC-21475"/>
    <s v="Tony Chapman"/>
    <s v="Home Office"/>
    <s v="United States"/>
    <s v="Danville"/>
    <s v="Illinois"/>
    <n v="61832"/>
    <x v="2"/>
    <s v="OFF-BI-10001575"/>
    <x v="1"/>
    <s v="Binders"/>
    <s v="GBC Linen Binding Covers"/>
    <n v="43.372"/>
    <n v="7"/>
    <n v="0.8"/>
    <n v="-69.395200000000003"/>
    <n v="-62.5"/>
    <n v="8.6743999999999986"/>
    <n v="3785.2919999999999"/>
  </r>
  <r>
    <n v="4759"/>
    <s v="CA-2014-121573"/>
    <s v="11/3/2014"/>
    <x v="935"/>
    <s v="11/7/2014"/>
    <s v="Standard Class"/>
    <s v="SG-20605"/>
    <s v="Speros Goranitis"/>
    <s v="Consumer"/>
    <s v="United States"/>
    <s v="New York City"/>
    <s v="New York"/>
    <n v="10009"/>
    <x v="3"/>
    <s v="TEC-PH-10000984"/>
    <x v="2"/>
    <s v="Phones"/>
    <s v="Panasonic KX-TG9471B"/>
    <n v="783.96"/>
    <n v="4"/>
    <n v="0"/>
    <n v="219.50880000000001"/>
    <n v="357.14285714285717"/>
    <n v="783.96"/>
    <n v="199.9"/>
  </r>
  <r>
    <n v="4762"/>
    <s v="CA-2016-117660"/>
    <s v="12/30/2016"/>
    <x v="945"/>
    <s v="1/4/2017"/>
    <s v="Standard Class"/>
    <s v="BM-11785"/>
    <s v="Bryan Mills"/>
    <s v="Consumer"/>
    <s v="United States"/>
    <s v="Columbus"/>
    <s v="Ohio"/>
    <n v="43229"/>
    <x v="3"/>
    <s v="OFF-LA-10003720"/>
    <x v="1"/>
    <s v="Labels"/>
    <s v="Avery 487"/>
    <n v="5.9039999999999999"/>
    <n v="2"/>
    <n v="0.2"/>
    <n v="1.9925999999999999"/>
    <n v="296.2962962962963"/>
    <n v="4.7232000000000003"/>
    <n v="1099.96"/>
  </r>
  <r>
    <n v="4764"/>
    <s v="CA-2014-112851"/>
    <s v="9/17/2014"/>
    <x v="328"/>
    <s v="9/21/2014"/>
    <s v="Standard Class"/>
    <s v="NR-18550"/>
    <s v="Nick Radford"/>
    <s v="Consumer"/>
    <s v="United States"/>
    <s v="Chula Vista"/>
    <s v="California"/>
    <n v="91911"/>
    <x v="1"/>
    <s v="OFF-EN-10001453"/>
    <x v="1"/>
    <s v="Envelopes"/>
    <s v="Tyvek Interoffice Envelopes, 9 1/2&quot; x 12 1/2&quot;, 100/Box"/>
    <n v="182.94"/>
    <n v="3"/>
    <n v="0"/>
    <n v="85.981800000000007"/>
    <n v="212.7659574468085"/>
    <n v="182.94"/>
    <n v="30.08"/>
  </r>
  <r>
    <n v="4765"/>
    <s v="CA-2017-123701"/>
    <s v="11/24/2017"/>
    <x v="221"/>
    <s v="11/27/2017"/>
    <s v="First Class"/>
    <s v="PG-18820"/>
    <s v="Patrick Gardner"/>
    <s v="Consumer"/>
    <s v="United States"/>
    <s v="San Francisco"/>
    <s v="California"/>
    <n v="94110"/>
    <x v="1"/>
    <s v="OFF-AR-10001860"/>
    <x v="1"/>
    <s v="Art"/>
    <s v="BIC Liqua Brite Liner"/>
    <n v="27.76"/>
    <n v="4"/>
    <n v="0"/>
    <n v="9.9936000000000007"/>
    <n v="277.77777777777777"/>
    <n v="27.76"/>
    <n v="12.96"/>
  </r>
  <r>
    <n v="4766"/>
    <s v="CA-2015-118227"/>
    <s v="4/24/2015"/>
    <x v="999"/>
    <s v="4/28/2015"/>
    <s v="Standard Class"/>
    <s v="DB-13270"/>
    <s v="Deborah Brumfield"/>
    <s v="Home Office"/>
    <s v="United States"/>
    <s v="New York City"/>
    <s v="New York"/>
    <n v="10009"/>
    <x v="3"/>
    <s v="OFF-AR-10001044"/>
    <x v="1"/>
    <s v="Art"/>
    <s v="BOSTON Ranger #55 Pencil Sharpener, Black"/>
    <n v="25.99"/>
    <n v="1"/>
    <n v="0"/>
    <n v="7.5370999999999997"/>
    <n v="344.82758620689651"/>
    <n v="25.99"/>
    <n v="22.24"/>
  </r>
  <r>
    <n v="4767"/>
    <s v="CA-2015-123155"/>
    <s v="3/9/2015"/>
    <x v="1000"/>
    <s v="3/12/2015"/>
    <s v="First Class"/>
    <s v="NS-18640"/>
    <s v="Noel Staavos"/>
    <s v="Corporate"/>
    <s v="United States"/>
    <s v="San Antonio"/>
    <s v="Texas"/>
    <n v="78207"/>
    <x v="2"/>
    <s v="TEC-AC-10002473"/>
    <x v="2"/>
    <s v="Accessories"/>
    <s v="Maxell 4.7GB DVD-R"/>
    <n v="113.52"/>
    <n v="5"/>
    <n v="0.2"/>
    <n v="29.798999999999999"/>
    <n v="380.95238095238091"/>
    <n v="90.816000000000003"/>
    <n v="48.36"/>
  </r>
  <r>
    <n v="4769"/>
    <s v="CA-2017-158883"/>
    <s v="6/2/2017"/>
    <x v="455"/>
    <s v="6/3/2017"/>
    <s v="Same Day"/>
    <s v="CS-11860"/>
    <s v="Cari Schnelling"/>
    <s v="Consumer"/>
    <s v="United States"/>
    <s v="Jacksonville"/>
    <s v="North Carolina"/>
    <n v="28540"/>
    <x v="0"/>
    <s v="OFF-PA-10004733"/>
    <x v="1"/>
    <s v="Paper"/>
    <s v="Things To Do Today Spiral Book"/>
    <n v="25.344000000000001"/>
    <n v="4"/>
    <n v="0.2"/>
    <n v="9.1872000000000007"/>
    <n v="275.86206896551721"/>
    <n v="20.275200000000002"/>
    <n v="95.84"/>
  </r>
  <r>
    <n v="4770"/>
    <s v="US-2016-114888"/>
    <s v="9/19/2016"/>
    <x v="251"/>
    <s v="9/24/2016"/>
    <s v="Second Class"/>
    <s v="CC-12430"/>
    <s v="Chuck Clark"/>
    <s v="Home Office"/>
    <s v="United States"/>
    <s v="San Francisco"/>
    <s v="California"/>
    <n v="94109"/>
    <x v="1"/>
    <s v="OFF-BI-10003355"/>
    <x v="1"/>
    <s v="Binders"/>
    <s v="Cardinal Holdit Business Card Pockets"/>
    <n v="11.952"/>
    <n v="3"/>
    <n v="0.2"/>
    <n v="4.1832000000000003"/>
    <n v="285.71428571428567"/>
    <n v="9.5616000000000003"/>
    <n v="35.880000000000003"/>
  </r>
  <r>
    <n v="4772"/>
    <s v="US-2014-167262"/>
    <s v="10/31/2014"/>
    <x v="656"/>
    <s v="11/3/2014"/>
    <s v="Second Class"/>
    <s v="AC-10450"/>
    <s v="Amy Cox"/>
    <s v="Consumer"/>
    <s v="United States"/>
    <s v="Avondale"/>
    <s v="Arizona"/>
    <n v="85323"/>
    <x v="1"/>
    <s v="TEC-PH-10000486"/>
    <x v="2"/>
    <s v="Phones"/>
    <s v="Plantronics HL10 Handset Lifter"/>
    <n v="742.33600000000001"/>
    <n v="8"/>
    <n v="0.2"/>
    <n v="83.512799999999999"/>
    <n v="888.88888888888891"/>
    <n v="593.86880000000008"/>
    <n v="12.32"/>
  </r>
  <r>
    <n v="4773"/>
    <s v="CA-2017-119746"/>
    <s v="11/23/2017"/>
    <x v="51"/>
    <s v="11/27/2017"/>
    <s v="Standard Class"/>
    <s v="CM-12385"/>
    <s v="Christopher Martinez"/>
    <s v="Consumer"/>
    <s v="United States"/>
    <s v="Chicago"/>
    <s v="Illinois"/>
    <n v="60610"/>
    <x v="2"/>
    <s v="FUR-FU-10004909"/>
    <x v="0"/>
    <s v="Furnishings"/>
    <s v="Contemporary Wood/Metal Frame"/>
    <n v="6.4640000000000004"/>
    <n v="1"/>
    <n v="0.6"/>
    <n v="-4.04"/>
    <n v="-160"/>
    <n v="2.5856000000000003"/>
    <n v="136.26"/>
  </r>
  <r>
    <n v="4776"/>
    <s v="CA-2017-108091"/>
    <s v="11/16/2017"/>
    <x v="673"/>
    <s v="11/21/2017"/>
    <s v="Standard Class"/>
    <s v="EK-13795"/>
    <s v="Eileen Kiefer"/>
    <s v="Home Office"/>
    <s v="United States"/>
    <s v="Escondido"/>
    <s v="California"/>
    <n v="92025"/>
    <x v="1"/>
    <s v="OFF-AR-10000255"/>
    <x v="1"/>
    <s v="Art"/>
    <s v="Newell 328"/>
    <n v="23.36"/>
    <n v="4"/>
    <n v="0"/>
    <n v="6.0735999999999999"/>
    <n v="384.61538461538464"/>
    <n v="23.36"/>
    <n v="91.474999999999994"/>
  </r>
  <r>
    <n v="4777"/>
    <s v="CA-2016-101630"/>
    <s v="2/19/2016"/>
    <x v="317"/>
    <s v="2/23/2016"/>
    <s v="Second Class"/>
    <s v="CK-12760"/>
    <s v="Cyma Kinney"/>
    <s v="Corporate"/>
    <s v="United States"/>
    <s v="Long Beach"/>
    <s v="New York"/>
    <n v="11561"/>
    <x v="3"/>
    <s v="OFF-LA-10004425"/>
    <x v="1"/>
    <s v="Labels"/>
    <s v="Staple-on labels"/>
    <n v="8.67"/>
    <n v="3"/>
    <n v="0"/>
    <n v="4.0749000000000004"/>
    <n v="212.7659574468085"/>
    <n v="8.67"/>
    <n v="144.6"/>
  </r>
  <r>
    <n v="4779"/>
    <s v="CA-2017-132346"/>
    <s v="11/7/2017"/>
    <x v="659"/>
    <s v="11/11/2017"/>
    <s v="Standard Class"/>
    <s v="PK-19075"/>
    <s v="Pete Kriz"/>
    <s v="Consumer"/>
    <s v="United States"/>
    <s v="Newark"/>
    <s v="Delaware"/>
    <n v="19711"/>
    <x v="3"/>
    <s v="OFF-AP-10000696"/>
    <x v="1"/>
    <s v="Appliances"/>
    <s v="Holmes Odor Grabber"/>
    <n v="100.94"/>
    <n v="7"/>
    <n v="0"/>
    <n v="33.310200000000002"/>
    <n v="303.030303030303"/>
    <n v="100.94"/>
    <n v="321.55200000000002"/>
  </r>
  <r>
    <n v="4780"/>
    <s v="CA-2014-150301"/>
    <s v="7/8/2014"/>
    <x v="1001"/>
    <s v="7/10/2014"/>
    <s v="First Class"/>
    <s v="MH-18025"/>
    <s v="Michelle Huthwaite"/>
    <s v="Consumer"/>
    <s v="United States"/>
    <s v="Buffalo"/>
    <s v="New York"/>
    <n v="14215"/>
    <x v="3"/>
    <s v="FUR-CH-10002647"/>
    <x v="0"/>
    <s v="Chairs"/>
    <s v="Situations Contoured Folding Chairs, 4/Set"/>
    <n v="63.881999999999998"/>
    <n v="1"/>
    <n v="0.1"/>
    <n v="10.647"/>
    <n v="600"/>
    <n v="57.4938"/>
    <n v="19.456"/>
  </r>
  <r>
    <n v="4781"/>
    <s v="CA-2014-159310"/>
    <s v="11/7/2014"/>
    <x v="845"/>
    <s v="11/12/2014"/>
    <s v="Standard Class"/>
    <s v="SC-20725"/>
    <s v="Steven Cartwright"/>
    <s v="Consumer"/>
    <s v="United States"/>
    <s v="Houston"/>
    <s v="Texas"/>
    <n v="77070"/>
    <x v="2"/>
    <s v="FUR-CH-10002758"/>
    <x v="0"/>
    <s v="Chairs"/>
    <s v="Hon Deluxe Fabric Upholstered Stacking Chairs, Squared Back"/>
    <n v="683.14400000000001"/>
    <n v="4"/>
    <n v="0.3"/>
    <n v="0"/>
    <e v="#DIV/0!"/>
    <n v="478.20079999999996"/>
    <n v="31.96"/>
  </r>
  <r>
    <n v="4784"/>
    <s v="US-2017-147984"/>
    <s v="1/28/2017"/>
    <x v="480"/>
    <s v="2/1/2017"/>
    <s v="Standard Class"/>
    <s v="GB-14575"/>
    <s v="Giulietta Baptist"/>
    <s v="Consumer"/>
    <s v="United States"/>
    <s v="Wichita"/>
    <s v="Kansas"/>
    <n v="67212"/>
    <x v="2"/>
    <s v="OFF-PA-10000806"/>
    <x v="1"/>
    <s v="Paper"/>
    <s v="Xerox 1934"/>
    <n v="279.89999999999998"/>
    <n v="5"/>
    <n v="0"/>
    <n v="137.15100000000001"/>
    <n v="204.08163265306118"/>
    <n v="279.89999999999998"/>
    <n v="5.9039999999999999"/>
  </r>
  <r>
    <n v="4785"/>
    <s v="CA-2015-104346"/>
    <s v="12/11/2015"/>
    <x v="555"/>
    <s v="12/16/2015"/>
    <s v="Standard Class"/>
    <s v="IM-15070"/>
    <s v="Irene Maddox"/>
    <s v="Consumer"/>
    <s v="United States"/>
    <s v="Colorado Springs"/>
    <s v="Colorado"/>
    <n v="80906"/>
    <x v="1"/>
    <s v="OFF-AR-10001473"/>
    <x v="1"/>
    <s v="Art"/>
    <s v="Newell 313"/>
    <n v="13.12"/>
    <n v="5"/>
    <n v="0.2"/>
    <n v="1.1479999999999999"/>
    <n v="1142.8571428571429"/>
    <n v="10.496"/>
    <n v="18.16"/>
  </r>
  <r>
    <n v="4794"/>
    <s v="US-2015-141684"/>
    <s v="6/29/2015"/>
    <x v="685"/>
    <s v="7/4/2015"/>
    <s v="Standard Class"/>
    <s v="MM-18055"/>
    <s v="Michelle Moray"/>
    <s v="Consumer"/>
    <s v="United States"/>
    <s v="New York City"/>
    <s v="New York"/>
    <n v="10011"/>
    <x v="3"/>
    <s v="OFF-PA-10002870"/>
    <x v="1"/>
    <s v="Paper"/>
    <s v="Ampad Phone Message Book, Recycled, 400 Message Capacity, 5 ¾ x 11"/>
    <n v="24.96"/>
    <n v="4"/>
    <n v="0"/>
    <n v="11.231999999999999"/>
    <n v="222.22222222222223"/>
    <n v="24.96"/>
    <n v="19.68"/>
  </r>
  <r>
    <n v="4795"/>
    <s v="CA-2015-144722"/>
    <s v="3/16/2015"/>
    <x v="199"/>
    <s v="3/23/2015"/>
    <s v="Standard Class"/>
    <s v="MF-18250"/>
    <s v="Monica Federle"/>
    <s v="Corporate"/>
    <s v="United States"/>
    <s v="Los Angeles"/>
    <s v="California"/>
    <n v="90036"/>
    <x v="1"/>
    <s v="FUR-FU-10001215"/>
    <x v="0"/>
    <s v="Furnishings"/>
    <s v="Howard Miller 11-1/2&quot; Diameter Brentwood Wall Clock"/>
    <n v="43.13"/>
    <n v="1"/>
    <n v="0"/>
    <n v="18.114599999999999"/>
    <n v="238.09523809523813"/>
    <n v="43.13"/>
    <n v="673.34400000000005"/>
  </r>
  <r>
    <n v="4796"/>
    <s v="CA-2015-120516"/>
    <s v="8/13/2015"/>
    <x v="863"/>
    <s v="8/17/2015"/>
    <s v="Standard Class"/>
    <s v="CK-12595"/>
    <s v="Clytie Kelty"/>
    <s v="Consumer"/>
    <s v="United States"/>
    <s v="Marietta"/>
    <s v="Georgia"/>
    <n v="30062"/>
    <x v="0"/>
    <s v="OFF-BI-10004187"/>
    <x v="1"/>
    <s v="Binders"/>
    <s v="3-ring staple pack"/>
    <n v="5.64"/>
    <n v="3"/>
    <n v="0"/>
    <n v="2.7071999999999998"/>
    <n v="208.33333333333334"/>
    <n v="5.64"/>
    <n v="572.79999999999995"/>
  </r>
  <r>
    <n v="4797"/>
    <s v="US-2016-148901"/>
    <s v="5/14/2016"/>
    <x v="675"/>
    <s v="5/19/2016"/>
    <s v="Standard Class"/>
    <s v="MK-17905"/>
    <s v="Michael Kennedy"/>
    <s v="Corporate"/>
    <s v="United States"/>
    <s v="Jacksonville"/>
    <s v="Florida"/>
    <n v="32216"/>
    <x v="0"/>
    <s v="OFF-BI-10001718"/>
    <x v="1"/>
    <s v="Binders"/>
    <s v="GBC DocuBind P50 Personal Binding Machine"/>
    <n v="57.582000000000001"/>
    <n v="3"/>
    <n v="0.7"/>
    <n v="-44.1462"/>
    <n v="-130.43478260869566"/>
    <n v="17.274600000000003"/>
    <n v="2022.2719999999999"/>
  </r>
  <r>
    <n v="4804"/>
    <s v="CA-2017-136364"/>
    <s v="7/13/2017"/>
    <x v="1002"/>
    <s v="7/17/2017"/>
    <s v="Second Class"/>
    <s v="MH-17455"/>
    <s v="Mark Hamilton"/>
    <s v="Consumer"/>
    <s v="United States"/>
    <s v="Philadelphia"/>
    <s v="Pennsylvania"/>
    <n v="19140"/>
    <x v="3"/>
    <s v="TEC-PH-10003885"/>
    <x v="2"/>
    <s v="Phones"/>
    <s v="Cisco SPA508G"/>
    <n v="39.594000000000001"/>
    <n v="1"/>
    <n v="0.4"/>
    <n v="-7.2588999999999997"/>
    <n v="-545.4545454545455"/>
    <n v="23.756399999999999"/>
    <n v="1592.85"/>
  </r>
  <r>
    <n v="4806"/>
    <s v="CA-2015-137708"/>
    <s v="11/22/2015"/>
    <x v="6"/>
    <s v="11/25/2015"/>
    <s v="Second Class"/>
    <s v="NG-18430"/>
    <s v="Nathan Gelder"/>
    <s v="Consumer"/>
    <s v="United States"/>
    <s v="Los Angeles"/>
    <s v="California"/>
    <n v="90008"/>
    <x v="1"/>
    <s v="OFF-PA-10000176"/>
    <x v="1"/>
    <s v="Paper"/>
    <s v="Xerox 1887"/>
    <n v="37.94"/>
    <n v="2"/>
    <n v="0"/>
    <n v="18.211200000000002"/>
    <n v="208.33333333333331"/>
    <n v="37.94"/>
    <n v="4.41"/>
  </r>
  <r>
    <n v="4809"/>
    <s v="CA-2014-149055"/>
    <s v="11/23/2014"/>
    <x v="533"/>
    <s v="11/28/2014"/>
    <s v="Standard Class"/>
    <s v="PB-19210"/>
    <s v="Phillip Breyer"/>
    <s v="Corporate"/>
    <s v="United States"/>
    <s v="Philadelphia"/>
    <s v="Pennsylvania"/>
    <n v="19134"/>
    <x v="3"/>
    <s v="OFF-EN-10003040"/>
    <x v="1"/>
    <s v="Envelopes"/>
    <s v="Quality Park Security Envelopes"/>
    <n v="62.808"/>
    <n v="3"/>
    <n v="0.2"/>
    <n v="21.197700000000001"/>
    <n v="296.2962962962963"/>
    <n v="50.246400000000001"/>
    <n v="32.04"/>
  </r>
  <r>
    <n v="4810"/>
    <s v="CA-2015-151589"/>
    <s v="12/27/2015"/>
    <x v="17"/>
    <s v="12/30/2015"/>
    <s v="First Class"/>
    <s v="RE-19450"/>
    <s v="Richard Eichhorn"/>
    <s v="Consumer"/>
    <s v="United States"/>
    <s v="Eau Claire"/>
    <s v="Wisconsin"/>
    <n v="54703"/>
    <x v="2"/>
    <s v="OFF-PA-10003228"/>
    <x v="1"/>
    <s v="Paper"/>
    <s v="Xerox 1917"/>
    <n v="195.64"/>
    <n v="4"/>
    <n v="0"/>
    <n v="91.950800000000001"/>
    <n v="212.7659574468085"/>
    <n v="195.64"/>
    <n v="1091.93"/>
  </r>
  <r>
    <n v="4812"/>
    <s v="CA-2016-121370"/>
    <s v="11/14/2016"/>
    <x v="696"/>
    <s v="11/19/2016"/>
    <s v="Second Class"/>
    <s v="EB-14110"/>
    <s v="Eugene Barchas"/>
    <s v="Consumer"/>
    <s v="United States"/>
    <s v="Philadelphia"/>
    <s v="Pennsylvania"/>
    <n v="19134"/>
    <x v="3"/>
    <s v="FUR-CH-10000785"/>
    <x v="0"/>
    <s v="Chairs"/>
    <s v="Global Ergonomic Managers Chair"/>
    <n v="380.05799999999999"/>
    <n v="3"/>
    <n v="0.3"/>
    <n v="-21.717600000000001"/>
    <n v="-1750"/>
    <n v="266.04059999999998"/>
    <n v="38.340000000000003"/>
  </r>
  <r>
    <n v="4815"/>
    <s v="CA-2016-111696"/>
    <s v="5/8/2016"/>
    <x v="541"/>
    <s v="5/10/2016"/>
    <s v="First Class"/>
    <s v="TB-21625"/>
    <s v="Trudy Brown"/>
    <s v="Consumer"/>
    <s v="United States"/>
    <s v="Los Angeles"/>
    <s v="California"/>
    <n v="90004"/>
    <x v="1"/>
    <s v="OFF-PA-10002751"/>
    <x v="1"/>
    <s v="Paper"/>
    <s v="Xerox 1920"/>
    <n v="17.940000000000001"/>
    <n v="3"/>
    <n v="0"/>
    <n v="8.0730000000000004"/>
    <n v="222.22222222222223"/>
    <n v="17.940000000000001"/>
    <n v="204.66640000000001"/>
  </r>
  <r>
    <n v="4816"/>
    <s v="CA-2014-139598"/>
    <s v="12/26/2014"/>
    <x v="58"/>
    <s v="12/31/2014"/>
    <s v="Standard Class"/>
    <s v="MG-17695"/>
    <s v="Maureen Gnade"/>
    <s v="Consumer"/>
    <s v="United States"/>
    <s v="Philadelphia"/>
    <s v="Pennsylvania"/>
    <n v="19134"/>
    <x v="3"/>
    <s v="OFF-PA-10004569"/>
    <x v="1"/>
    <s v="Paper"/>
    <s v="Wirebound Message Books, Two 4 1/4&quot; x 5&quot; Forms per Page"/>
    <n v="18.263999999999999"/>
    <n v="3"/>
    <n v="0.2"/>
    <n v="6.1641000000000004"/>
    <n v="296.2962962962963"/>
    <n v="14.6112"/>
    <n v="91.055999999999997"/>
  </r>
  <r>
    <n v="4820"/>
    <s v="CA-2017-117436"/>
    <s v="6/8/2017"/>
    <x v="110"/>
    <s v="6/14/2017"/>
    <s v="Standard Class"/>
    <s v="LW-17125"/>
    <s v="Liz Willingham"/>
    <s v="Consumer"/>
    <s v="United States"/>
    <s v="Norwich"/>
    <s v="Connecticut"/>
    <n v="6360"/>
    <x v="3"/>
    <s v="OFF-BI-10004040"/>
    <x v="1"/>
    <s v="Binders"/>
    <s v="Wilson Jones Impact Binders"/>
    <n v="10.36"/>
    <n v="2"/>
    <n v="0"/>
    <n v="5.0763999999999996"/>
    <n v="204.08163265306123"/>
    <n v="10.36"/>
    <n v="26.981999999999999"/>
  </r>
  <r>
    <n v="4821"/>
    <s v="CA-2015-140025"/>
    <s v="4/7/2015"/>
    <x v="1003"/>
    <s v="4/11/2015"/>
    <s v="Standard Class"/>
    <s v="PF-19120"/>
    <s v="Peter Fuller"/>
    <s v="Consumer"/>
    <s v="United States"/>
    <s v="San Antonio"/>
    <s v="Texas"/>
    <n v="78207"/>
    <x v="2"/>
    <s v="OFF-AP-10002651"/>
    <x v="1"/>
    <s v="Appliances"/>
    <s v="Hoover Upright Vacuum With Dirt Cup"/>
    <n v="463.24799999999999"/>
    <n v="8"/>
    <n v="0.8"/>
    <n v="-1181.2824000000001"/>
    <n v="-39.215686274509807"/>
    <n v="92.649599999999978"/>
    <n v="93.02"/>
  </r>
  <r>
    <n v="4823"/>
    <s v="CA-2016-134222"/>
    <s v="7/10/2016"/>
    <x v="212"/>
    <s v="7/11/2016"/>
    <s v="Same Day"/>
    <s v="NZ-18565"/>
    <s v="Nick Zandusky"/>
    <s v="Home Office"/>
    <s v="United States"/>
    <s v="Yuma"/>
    <s v="Arizona"/>
    <n v="85364"/>
    <x v="1"/>
    <s v="OFF-BI-10001658"/>
    <x v="1"/>
    <s v="Binders"/>
    <s v="GBC Standard Therm-A-Bind Covers"/>
    <n v="44.856000000000002"/>
    <n v="6"/>
    <n v="0.7"/>
    <n v="-35.884799999999998"/>
    <n v="-125"/>
    <n v="13.456800000000003"/>
    <n v="83.92"/>
  </r>
  <r>
    <n v="4824"/>
    <s v="CA-2016-140018"/>
    <s v="11/21/2016"/>
    <x v="831"/>
    <s v="11/26/2016"/>
    <s v="Standard Class"/>
    <s v="CK-12205"/>
    <s v="Chloris Kastensmidt"/>
    <s v="Consumer"/>
    <s v="United States"/>
    <s v="Columbus"/>
    <s v="Ohio"/>
    <n v="43229"/>
    <x v="3"/>
    <s v="TEC-MA-10000752"/>
    <x v="2"/>
    <s v="Machines"/>
    <s v="Texas Instrument TI-15 Fraction Calculator"/>
    <n v="30.344999999999999"/>
    <n v="7"/>
    <n v="0.7"/>
    <n v="-24.276"/>
    <n v="-125"/>
    <n v="9.1035000000000004"/>
    <n v="52.76"/>
  </r>
  <r>
    <n v="4827"/>
    <s v="US-2017-136707"/>
    <s v="11/12/2017"/>
    <x v="105"/>
    <s v="11/15/2017"/>
    <s v="First Class"/>
    <s v="JE-15610"/>
    <s v="Jim Epp"/>
    <s v="Corporate"/>
    <s v="United States"/>
    <s v="Los Angeles"/>
    <s v="California"/>
    <n v="90036"/>
    <x v="1"/>
    <s v="OFF-BI-10003460"/>
    <x v="1"/>
    <s v="Binders"/>
    <s v="Acco 3-Hole Punch"/>
    <n v="14.016"/>
    <n v="4"/>
    <n v="0.2"/>
    <n v="4.9055999999999997"/>
    <n v="285.71428571428572"/>
    <n v="11.212800000000001"/>
    <n v="427.64400000000001"/>
  </r>
  <r>
    <n v="4828"/>
    <s v="CA-2014-152562"/>
    <s v="11/1/2014"/>
    <x v="301"/>
    <s v="11/8/2014"/>
    <s v="Standard Class"/>
    <s v="JO-15145"/>
    <s v="Jack O'Briant"/>
    <s v="Corporate"/>
    <s v="United States"/>
    <s v="Richmond"/>
    <s v="Kentucky"/>
    <n v="40475"/>
    <x v="0"/>
    <s v="OFF-ST-10000464"/>
    <x v="1"/>
    <s v="Storage"/>
    <s v="Multi-Use Personal File Cart and Caster Set, Three Stacking Bins"/>
    <n v="69.52"/>
    <n v="2"/>
    <n v="0"/>
    <n v="19.465599999999998"/>
    <n v="357.14285714285717"/>
    <n v="69.52"/>
    <n v="477.666"/>
  </r>
  <r>
    <n v="4830"/>
    <s v="CA-2016-152408"/>
    <s v="5/15/2016"/>
    <x v="666"/>
    <s v="5/21/2016"/>
    <s v="Standard Class"/>
    <s v="TT-21220"/>
    <s v="Thomas Thornton"/>
    <s v="Consumer"/>
    <s v="United States"/>
    <s v="New York City"/>
    <s v="New York"/>
    <n v="10035"/>
    <x v="3"/>
    <s v="OFF-BI-10002393"/>
    <x v="1"/>
    <s v="Binders"/>
    <s v="Binder Posts"/>
    <n v="13.776"/>
    <n v="3"/>
    <n v="0.2"/>
    <n v="4.4771999999999998"/>
    <n v="307.69230769230774"/>
    <n v="11.020800000000001"/>
    <n v="191.96799999999999"/>
  </r>
  <r>
    <n v="4831"/>
    <s v="CA-2014-120278"/>
    <s v="11/7/2014"/>
    <x v="845"/>
    <s v="11/12/2014"/>
    <s v="Standard Class"/>
    <s v="MS-17365"/>
    <s v="Maribeth Schnelling"/>
    <s v="Consumer"/>
    <s v="United States"/>
    <s v="Wausau"/>
    <s v="Wisconsin"/>
    <n v="54401"/>
    <x v="2"/>
    <s v="OFF-AP-10001293"/>
    <x v="1"/>
    <s v="Appliances"/>
    <s v="Belkin 8 Outlet Surge Protector"/>
    <n v="245.88"/>
    <n v="6"/>
    <n v="0"/>
    <n v="68.846400000000003"/>
    <n v="357.14285714285711"/>
    <n v="245.88"/>
    <n v="1.98"/>
  </r>
  <r>
    <n v="4835"/>
    <s v="CA-2017-167661"/>
    <s v="10/5/2017"/>
    <x v="361"/>
    <s v="10/10/2017"/>
    <s v="Standard Class"/>
    <s v="MP-18175"/>
    <s v="Mike Pelletier"/>
    <s v="Home Office"/>
    <s v="United States"/>
    <s v="San Francisco"/>
    <s v="California"/>
    <n v="94110"/>
    <x v="1"/>
    <s v="OFF-BI-10002571"/>
    <x v="1"/>
    <s v="Binders"/>
    <s v="Avery Framed View Binder, EZD Ring (Locking), Navy, 1 1/2&quot;"/>
    <n v="39.92"/>
    <n v="5"/>
    <n v="0.2"/>
    <n v="13.473000000000001"/>
    <n v="296.2962962962963"/>
    <n v="31.936000000000003"/>
    <n v="13.848000000000001"/>
  </r>
  <r>
    <n v="4838"/>
    <s v="CA-2017-106831"/>
    <s v="6/1/2017"/>
    <x v="702"/>
    <s v="6/3/2017"/>
    <s v="First Class"/>
    <s v="FH-14350"/>
    <s v="Fred Harton"/>
    <s v="Consumer"/>
    <s v="United States"/>
    <s v="Dublin"/>
    <s v="Ohio"/>
    <n v="43017"/>
    <x v="3"/>
    <s v="OFF-BI-10003429"/>
    <x v="1"/>
    <s v="Binders"/>
    <s v="Cardinal HOLDit! Binder Insert Strips,Extra Strips"/>
    <n v="3.798"/>
    <n v="2"/>
    <n v="0.7"/>
    <n v="-2.6585999999999999"/>
    <n v="-142.85714285714286"/>
    <n v="1.1394000000000002"/>
    <n v="151.96"/>
  </r>
  <r>
    <n v="4841"/>
    <s v="CA-2017-154123"/>
    <s v="11/20/2017"/>
    <x v="225"/>
    <s v="11/25/2017"/>
    <s v="Standard Class"/>
    <s v="SC-20050"/>
    <s v="Sample Company A"/>
    <s v="Home Office"/>
    <s v="United States"/>
    <s v="Henderson"/>
    <s v="Kentucky"/>
    <n v="42420"/>
    <x v="0"/>
    <s v="FUR-FU-10000629"/>
    <x v="0"/>
    <s v="Furnishings"/>
    <s v="9-3/4 Diameter Round Wall Clock"/>
    <n v="27.58"/>
    <n v="2"/>
    <n v="0"/>
    <n v="11.583600000000001"/>
    <n v="238.09523809523805"/>
    <n v="27.58"/>
    <n v="71.12"/>
  </r>
  <r>
    <n v="4842"/>
    <s v="CA-2016-136049"/>
    <s v="12/23/2016"/>
    <x v="443"/>
    <s v="12/28/2016"/>
    <s v="Standard Class"/>
    <s v="NM-18520"/>
    <s v="Neoma Murray"/>
    <s v="Consumer"/>
    <s v="United States"/>
    <s v="Bowling Green"/>
    <s v="Ohio"/>
    <n v="43402"/>
    <x v="3"/>
    <s v="OFF-BI-10001267"/>
    <x v="1"/>
    <s v="Binders"/>
    <s v="Universal Recycled Hanging Pressboard Report Binders, Letter Size"/>
    <n v="5.5529999999999999"/>
    <n v="3"/>
    <n v="0.7"/>
    <n v="-4.0721999999999996"/>
    <n v="-136.36363636363637"/>
    <n v="1.6659000000000002"/>
    <n v="5.3120000000000003"/>
  </r>
  <r>
    <n v="4843"/>
    <s v="CA-2017-118402"/>
    <s v="9/29/2017"/>
    <x v="365"/>
    <s v="10/4/2017"/>
    <s v="Standard Class"/>
    <s v="JO-15280"/>
    <s v="Jas O'Carroll"/>
    <s v="Consumer"/>
    <s v="United States"/>
    <s v="Memphis"/>
    <s v="Tennessee"/>
    <n v="38109"/>
    <x v="0"/>
    <s v="OFF-ST-10001418"/>
    <x v="1"/>
    <s v="Storage"/>
    <s v="Carina Media Storage Towers in Natural &amp; Black"/>
    <n v="243.92"/>
    <n v="5"/>
    <n v="0.2"/>
    <n v="-54.881999999999998"/>
    <n v="-444.44444444444446"/>
    <n v="195.136"/>
    <n v="11.76"/>
  </r>
  <r>
    <n v="4844"/>
    <s v="US-2016-139388"/>
    <s v="11/7/2016"/>
    <x v="77"/>
    <s v="11/9/2016"/>
    <s v="First Class"/>
    <s v="CC-12475"/>
    <s v="Cindy Chapman"/>
    <s v="Consumer"/>
    <s v="United States"/>
    <s v="Lakewood"/>
    <s v="New Jersey"/>
    <n v="8701"/>
    <x v="3"/>
    <s v="OFF-FA-10004968"/>
    <x v="1"/>
    <s v="Fasteners"/>
    <s v="Rubber Band Ball"/>
    <n v="14.96"/>
    <n v="4"/>
    <n v="0"/>
    <n v="0.29920000000000002"/>
    <n v="5000"/>
    <n v="14.96"/>
    <n v="79.959999999999994"/>
  </r>
  <r>
    <n v="4845"/>
    <s v="US-2014-128685"/>
    <s v="4/4/2014"/>
    <x v="527"/>
    <s v="4/5/2014"/>
    <s v="First Class"/>
    <s v="MZ-17515"/>
    <s v="Mary Zewe"/>
    <s v="Corporate"/>
    <s v="United States"/>
    <s v="Los Angeles"/>
    <s v="California"/>
    <n v="90008"/>
    <x v="1"/>
    <s v="OFF-BI-10004140"/>
    <x v="1"/>
    <s v="Binders"/>
    <s v="Avery Non-Stick Binders"/>
    <n v="7.1840000000000002"/>
    <n v="2"/>
    <n v="0.2"/>
    <n v="2.2450000000000001"/>
    <n v="320"/>
    <n v="5.7472000000000003"/>
    <n v="31.56"/>
  </r>
  <r>
    <n v="4846"/>
    <s v="CA-2015-124044"/>
    <s v="7/23/2015"/>
    <x v="862"/>
    <s v="7/26/2015"/>
    <s v="Second Class"/>
    <s v="MS-17830"/>
    <s v="Melanie Seite"/>
    <s v="Consumer"/>
    <s v="United States"/>
    <s v="Rochester"/>
    <s v="New York"/>
    <n v="14609"/>
    <x v="3"/>
    <s v="OFF-BI-10003460"/>
    <x v="1"/>
    <s v="Binders"/>
    <s v="Acco 3-Hole Punch"/>
    <n v="10.512"/>
    <n v="3"/>
    <n v="0.2"/>
    <n v="3.6791999999999998"/>
    <n v="285.71428571428572"/>
    <n v="8.4096000000000011"/>
    <n v="1079.8499999999999"/>
  </r>
  <r>
    <n v="4847"/>
    <s v="CA-2014-164469"/>
    <s v="6/25/2014"/>
    <x v="402"/>
    <s v="6/27/2014"/>
    <s v="Second Class"/>
    <s v="GK-14620"/>
    <s v="Grace Kelly"/>
    <s v="Corporate"/>
    <s v="United States"/>
    <s v="Salem"/>
    <s v="Oregon"/>
    <n v="97301"/>
    <x v="1"/>
    <s v="TEC-PH-10002115"/>
    <x v="2"/>
    <s v="Phones"/>
    <s v="Plantronics 81402"/>
    <n v="263.95999999999998"/>
    <n v="5"/>
    <n v="0.2"/>
    <n v="19.797000000000001"/>
    <n v="1333.3333333333333"/>
    <n v="211.16800000000001"/>
    <n v="400.78399999999999"/>
  </r>
  <r>
    <n v="4850"/>
    <s v="CA-2014-107818"/>
    <s v="9/8/2014"/>
    <x v="78"/>
    <s v="9/14/2014"/>
    <s v="Standard Class"/>
    <s v="MC-17275"/>
    <s v="Marc Crier"/>
    <s v="Consumer"/>
    <s v="United States"/>
    <s v="Pasco"/>
    <s v="Washington"/>
    <n v="99301"/>
    <x v="1"/>
    <s v="OFF-AR-10003045"/>
    <x v="1"/>
    <s v="Art"/>
    <s v="Prang Colored Pencils"/>
    <n v="5.88"/>
    <n v="2"/>
    <n v="0"/>
    <n v="2.6459999999999999"/>
    <n v="222.22222222222223"/>
    <n v="5.88"/>
    <n v="31.007999999999999"/>
  </r>
  <r>
    <n v="4854"/>
    <s v="CA-2014-113320"/>
    <s v="12/12/2014"/>
    <x v="432"/>
    <s v="12/15/2014"/>
    <s v="Second Class"/>
    <s v="LH-17155"/>
    <s v="Logan Haushalter"/>
    <s v="Consumer"/>
    <s v="United States"/>
    <s v="Oakland"/>
    <s v="California"/>
    <n v="94601"/>
    <x v="1"/>
    <s v="FUR-FU-10004270"/>
    <x v="0"/>
    <s v="Furnishings"/>
    <s v="Eldon Image Series Desk Accessories, Burgundy"/>
    <n v="12.54"/>
    <n v="3"/>
    <n v="0"/>
    <n v="4.5144000000000002"/>
    <n v="277.77777777777777"/>
    <n v="12.54"/>
    <n v="195.136"/>
  </r>
  <r>
    <n v="4857"/>
    <s v="CA-2015-137526"/>
    <s v="1/13/2015"/>
    <x v="1004"/>
    <s v="1/17/2015"/>
    <s v="Standard Class"/>
    <s v="PB-19150"/>
    <s v="Philip Brown"/>
    <s v="Consumer"/>
    <s v="United States"/>
    <s v="Los Angeles"/>
    <s v="California"/>
    <n v="90004"/>
    <x v="1"/>
    <s v="OFF-BI-10003364"/>
    <x v="1"/>
    <s v="Binders"/>
    <s v="Binding Machine Supplies"/>
    <n v="70.007999999999996"/>
    <n v="3"/>
    <n v="0.2"/>
    <n v="24.502800000000001"/>
    <n v="285.71428571428567"/>
    <n v="56.006399999999999"/>
    <n v="17.472000000000001"/>
  </r>
  <r>
    <n v="4860"/>
    <s v="CA-2017-136063"/>
    <s v="12/15/2017"/>
    <x v="934"/>
    <s v="12/19/2017"/>
    <s v="Standard Class"/>
    <s v="SS-20140"/>
    <s v="Saphhira Shifley"/>
    <s v="Corporate"/>
    <s v="United States"/>
    <s v="Oak Park"/>
    <s v="Illinois"/>
    <n v="60302"/>
    <x v="2"/>
    <s v="OFF-AR-10000823"/>
    <x v="1"/>
    <s v="Art"/>
    <s v="Newell 307"/>
    <n v="10.192"/>
    <n v="7"/>
    <n v="0.2"/>
    <n v="1.0192000000000001"/>
    <n v="1000"/>
    <n v="8.1536000000000008"/>
    <n v="8.56"/>
  </r>
  <r>
    <n v="4861"/>
    <s v="CA-2016-101546"/>
    <s v="12/18/2016"/>
    <x v="122"/>
    <s v="12/24/2016"/>
    <s v="Standard Class"/>
    <s v="GK-14620"/>
    <s v="Grace Kelly"/>
    <s v="Corporate"/>
    <s v="United States"/>
    <s v="Morristown"/>
    <s v="New Jersey"/>
    <n v="7960"/>
    <x v="3"/>
    <s v="OFF-BI-10001359"/>
    <x v="1"/>
    <s v="Binders"/>
    <s v="GBC DocuBind TL300 Electric Binding System"/>
    <n v="1793.98"/>
    <n v="2"/>
    <n v="0"/>
    <n v="843.17060000000004"/>
    <n v="212.7659574468085"/>
    <n v="1793.98"/>
    <n v="60.84"/>
  </r>
  <r>
    <n v="4862"/>
    <s v="CA-2014-138940"/>
    <s v="4/11/2014"/>
    <x v="909"/>
    <s v="4/16/2014"/>
    <s v="Second Class"/>
    <s v="GM-14455"/>
    <s v="Gary Mitchum"/>
    <s v="Home Office"/>
    <s v="United States"/>
    <s v="Austin"/>
    <s v="Texas"/>
    <n v="78745"/>
    <x v="2"/>
    <s v="TEC-PH-10001835"/>
    <x v="2"/>
    <s v="Phones"/>
    <s v="Jawbone JAMBOX Wireless Bluetooth Speaker"/>
    <n v="758.35199999999998"/>
    <n v="6"/>
    <n v="0.2"/>
    <n v="265.42320000000001"/>
    <n v="285.71428571428567"/>
    <n v="606.6816"/>
    <n v="41.472000000000001"/>
  </r>
  <r>
    <n v="4863"/>
    <s v="CA-2016-125164"/>
    <s v="11/10/2016"/>
    <x v="338"/>
    <s v="11/14/2016"/>
    <s v="Standard Class"/>
    <s v="SH-19975"/>
    <s v="Sally Hughsby"/>
    <s v="Corporate"/>
    <s v="United States"/>
    <s v="New York City"/>
    <s v="New York"/>
    <n v="10011"/>
    <x v="3"/>
    <s v="OFF-BI-10001191"/>
    <x v="1"/>
    <s v="Binders"/>
    <s v="Canvas Sectional Post Binders"/>
    <n v="20.367999999999999"/>
    <n v="1"/>
    <n v="0.2"/>
    <n v="7.3834"/>
    <n v="275.86206896551721"/>
    <n v="16.2944"/>
    <n v="34.200000000000003"/>
  </r>
  <r>
    <n v="4865"/>
    <s v="CA-2017-163531"/>
    <s v="6/26/2017"/>
    <x v="335"/>
    <s v="6/30/2017"/>
    <s v="Standard Class"/>
    <s v="SC-20725"/>
    <s v="Steven Cartwright"/>
    <s v="Consumer"/>
    <s v="United States"/>
    <s v="New York City"/>
    <s v="New York"/>
    <n v="10024"/>
    <x v="3"/>
    <s v="TEC-PH-10001425"/>
    <x v="2"/>
    <s v="Phones"/>
    <s v="Mophie Juice Pack Helium for iPhone"/>
    <n v="239.97"/>
    <n v="3"/>
    <n v="0"/>
    <n v="67.191599999999994"/>
    <n v="357.14285714285717"/>
    <n v="239.97"/>
    <n v="197.72"/>
  </r>
  <r>
    <n v="4866"/>
    <s v="CA-2017-122490"/>
    <s v="11/13/2017"/>
    <x v="38"/>
    <s v="11/18/2017"/>
    <s v="Standard Class"/>
    <s v="TT-21070"/>
    <s v="Ted Trevino"/>
    <s v="Consumer"/>
    <s v="United States"/>
    <s v="Seattle"/>
    <s v="Washington"/>
    <n v="98103"/>
    <x v="1"/>
    <s v="FUR-CH-10001215"/>
    <x v="0"/>
    <s v="Chairs"/>
    <s v="Global Troy Executive Leather Low-Back Tilter"/>
    <n v="2404.7040000000002"/>
    <n v="6"/>
    <n v="0.2"/>
    <n v="150.29400000000001"/>
    <n v="1600"/>
    <n v="1923.7632000000003"/>
    <n v="21.6"/>
  </r>
  <r>
    <n v="4870"/>
    <s v="CA-2017-131366"/>
    <s v="11/24/2017"/>
    <x v="221"/>
    <s v="11/29/2017"/>
    <s v="Standard Class"/>
    <s v="SC-20440"/>
    <s v="Shaun Chance"/>
    <s v="Corporate"/>
    <s v="United States"/>
    <s v="Lancaster"/>
    <s v="Pennsylvania"/>
    <n v="17602"/>
    <x v="3"/>
    <s v="TEC-PH-10003437"/>
    <x v="2"/>
    <s v="Phones"/>
    <s v="Blue Parrot B250XT Professional Grade Wireless Bluetooth Headset with"/>
    <n v="89.988"/>
    <n v="2"/>
    <n v="0.4"/>
    <n v="-14.997999999999999"/>
    <n v="-600"/>
    <n v="53.992799999999995"/>
    <n v="11.68"/>
  </r>
  <r>
    <n v="4872"/>
    <s v="CA-2017-164042"/>
    <s v="5/23/2017"/>
    <x v="979"/>
    <s v="5/27/2017"/>
    <s v="Standard Class"/>
    <s v="KL-16645"/>
    <s v="Ken Lonsdale"/>
    <s v="Consumer"/>
    <s v="United States"/>
    <s v="Houston"/>
    <s v="Texas"/>
    <n v="77095"/>
    <x v="2"/>
    <s v="OFF-FA-10000840"/>
    <x v="1"/>
    <s v="Fasteners"/>
    <s v="OIC Thumb-Tacks"/>
    <n v="1.8240000000000001"/>
    <n v="2"/>
    <n v="0.2"/>
    <n v="0.61560000000000004"/>
    <n v="296.2962962962963"/>
    <n v="1.4592000000000001"/>
    <n v="22.98"/>
  </r>
  <r>
    <n v="4876"/>
    <s v="CA-2014-132864"/>
    <s v="12/2/2014"/>
    <x v="266"/>
    <s v="12/7/2014"/>
    <s v="Standard Class"/>
    <s v="KN-16390"/>
    <s v="Katherine Nockton"/>
    <s v="Corporate"/>
    <s v="United States"/>
    <s v="Columbus"/>
    <s v="Ohio"/>
    <n v="43229"/>
    <x v="3"/>
    <s v="TEC-AC-10001267"/>
    <x v="2"/>
    <s v="Accessories"/>
    <s v="Imation 32GB Pocket Pro USB 3.0 Flash Drive - 32 GB - Black - 1 P ..."/>
    <n v="119.8"/>
    <n v="5"/>
    <n v="0.2"/>
    <n v="29.95"/>
    <n v="400"/>
    <n v="95.84"/>
    <n v="899.98199999999997"/>
  </r>
  <r>
    <n v="4877"/>
    <s v="US-2014-155817"/>
    <s v="10/3/2014"/>
    <x v="462"/>
    <s v="10/9/2014"/>
    <s v="Standard Class"/>
    <s v="SL-20155"/>
    <s v="Sara Luxemburg"/>
    <s v="Home Office"/>
    <s v="United States"/>
    <s v="Durham"/>
    <s v="North Carolina"/>
    <n v="27707"/>
    <x v="0"/>
    <s v="OFF-ST-10000532"/>
    <x v="1"/>
    <s v="Storage"/>
    <s v="Advantus Rolling Drawer Organizers"/>
    <n v="61.567999999999998"/>
    <n v="2"/>
    <n v="0.2"/>
    <n v="4.6176000000000004"/>
    <n v="1333.3333333333333"/>
    <n v="49.254400000000004"/>
    <n v="21.391999999999999"/>
  </r>
  <r>
    <n v="4879"/>
    <s v="US-2016-131891"/>
    <s v="7/29/2016"/>
    <x v="875"/>
    <s v="7/31/2016"/>
    <s v="First Class"/>
    <s v="PW-19240"/>
    <s v="Pierre Wener"/>
    <s v="Consumer"/>
    <s v="United States"/>
    <s v="Pensacola"/>
    <s v="Florida"/>
    <n v="32503"/>
    <x v="0"/>
    <s v="OFF-BI-10000201"/>
    <x v="1"/>
    <s v="Binders"/>
    <s v="Avery Triangle Shaped Sheet Lifters, Black, 2/Pack"/>
    <n v="2.214"/>
    <n v="3"/>
    <n v="0.7"/>
    <n v="-1.476"/>
    <n v="-150"/>
    <n v="0.66420000000000012"/>
    <n v="14.67"/>
  </r>
  <r>
    <n v="4880"/>
    <s v="CA-2017-143567"/>
    <s v="11/2/2017"/>
    <x v="808"/>
    <s v="11/5/2017"/>
    <s v="Second Class"/>
    <s v="TB-21175"/>
    <s v="Thomas Boland"/>
    <s v="Corporate"/>
    <s v="United States"/>
    <s v="Henderson"/>
    <s v="Kentucky"/>
    <n v="42420"/>
    <x v="0"/>
    <s v="OFF-EN-10004846"/>
    <x v="1"/>
    <s v="Envelopes"/>
    <s v="Letter or Legal Size Expandable Poly String Tie Envelopes"/>
    <n v="5.32"/>
    <n v="2"/>
    <n v="0"/>
    <n v="2.6067999999999998"/>
    <n v="204.08163265306126"/>
    <n v="5.32"/>
    <n v="7.1520000000000001"/>
  </r>
  <r>
    <n v="4884"/>
    <s v="CA-2017-104080"/>
    <s v="3/8/2017"/>
    <x v="144"/>
    <s v="3/15/2017"/>
    <s v="Standard Class"/>
    <s v="AH-10210"/>
    <s v="Alan Hwang"/>
    <s v="Consumer"/>
    <s v="United States"/>
    <s v="Anaheim"/>
    <s v="California"/>
    <n v="92804"/>
    <x v="1"/>
    <s v="OFF-BI-10003876"/>
    <x v="1"/>
    <s v="Binders"/>
    <s v="Green Canvas Binder for 8-1/2&quot; x 14&quot; Sheets"/>
    <n v="171.2"/>
    <n v="5"/>
    <n v="0.2"/>
    <n v="64.2"/>
    <n v="266.66666666666663"/>
    <n v="136.96"/>
    <n v="177"/>
  </r>
  <r>
    <n v="4886"/>
    <s v="CA-2014-151379"/>
    <s v="12/16/2014"/>
    <x v="757"/>
    <s v="12/20/2014"/>
    <s v="Standard Class"/>
    <s v="SC-20695"/>
    <s v="Steve Chapman"/>
    <s v="Corporate"/>
    <s v="United States"/>
    <s v="Detroit"/>
    <s v="Michigan"/>
    <n v="48227"/>
    <x v="2"/>
    <s v="OFF-PA-10000595"/>
    <x v="1"/>
    <s v="Paper"/>
    <s v="Xerox 1929"/>
    <n v="114.2"/>
    <n v="5"/>
    <n v="0"/>
    <n v="52.531999999999996"/>
    <n v="217.39130434782612"/>
    <n v="114.2"/>
    <n v="11.56"/>
  </r>
  <r>
    <n v="4887"/>
    <s v="CA-2016-163167"/>
    <s v="11/28/2016"/>
    <x v="85"/>
    <s v="12/1/2016"/>
    <s v="Second Class"/>
    <s v="RF-19345"/>
    <s v="Randy Ferguson"/>
    <s v="Corporate"/>
    <s v="United States"/>
    <s v="Marietta"/>
    <s v="Georgia"/>
    <n v="30062"/>
    <x v="0"/>
    <s v="FUR-CH-10004477"/>
    <x v="0"/>
    <s v="Chairs"/>
    <s v="Global Push Button Manager's Chair, Indigo"/>
    <n v="182.67"/>
    <n v="3"/>
    <n v="0"/>
    <n v="52.974299999999999"/>
    <n v="344.82758620689651"/>
    <n v="182.67"/>
    <n v="20.65"/>
  </r>
  <r>
    <n v="4891"/>
    <s v="CA-2016-135776"/>
    <s v="12/23/2016"/>
    <x v="443"/>
    <s v="12/30/2016"/>
    <s v="Standard Class"/>
    <s v="EH-13765"/>
    <s v="Edward Hooks"/>
    <s v="Corporate"/>
    <s v="United States"/>
    <s v="Seattle"/>
    <s v="Washington"/>
    <n v="98103"/>
    <x v="1"/>
    <s v="OFF-AR-10001246"/>
    <x v="1"/>
    <s v="Art"/>
    <s v="Newell 317"/>
    <n v="8.82"/>
    <n v="3"/>
    <n v="0"/>
    <n v="2.5577999999999999"/>
    <n v="344.82758620689657"/>
    <n v="8.82"/>
    <n v="221.16"/>
  </r>
  <r>
    <n v="4898"/>
    <s v="US-2014-122021"/>
    <s v="10/15/2014"/>
    <x v="771"/>
    <s v="10/17/2014"/>
    <s v="First Class"/>
    <s v="AC-10660"/>
    <s v="Anna Chung"/>
    <s v="Consumer"/>
    <s v="United States"/>
    <s v="Parma"/>
    <s v="Ohio"/>
    <n v="44134"/>
    <x v="3"/>
    <s v="FUR-CH-10003761"/>
    <x v="0"/>
    <s v="Chairs"/>
    <s v="Global Italian Leather Office Chair"/>
    <n v="183.37200000000001"/>
    <n v="2"/>
    <n v="0.3"/>
    <n v="-7.8587999999999996"/>
    <n v="-2333.3333333333335"/>
    <n v="128.3604"/>
    <n v="95.983999999999995"/>
  </r>
  <r>
    <n v="4900"/>
    <s v="CA-2016-130484"/>
    <s v="8/22/2016"/>
    <x v="250"/>
    <s v="8/27/2016"/>
    <s v="Standard Class"/>
    <s v="SG-20470"/>
    <s v="Sheri Gordon"/>
    <s v="Consumer"/>
    <s v="United States"/>
    <s v="Gresham"/>
    <s v="Oregon"/>
    <n v="97030"/>
    <x v="1"/>
    <s v="OFF-BI-10000088"/>
    <x v="1"/>
    <s v="Binders"/>
    <s v="GBC Imprintable Covers"/>
    <n v="26.352"/>
    <n v="8"/>
    <n v="0.7"/>
    <n v="-18.446400000000001"/>
    <n v="-142.85714285714286"/>
    <n v="7.9056000000000015"/>
    <n v="18.75"/>
  </r>
  <r>
    <n v="4901"/>
    <s v="CA-2017-120936"/>
    <s v="12/17/2017"/>
    <x v="94"/>
    <s v="12/21/2017"/>
    <s v="Standard Class"/>
    <s v="CA-12310"/>
    <s v="Christine Abelman"/>
    <s v="Corporate"/>
    <s v="United States"/>
    <s v="Anaheim"/>
    <s v="California"/>
    <n v="92804"/>
    <x v="1"/>
    <s v="OFF-ST-10001526"/>
    <x v="1"/>
    <s v="Storage"/>
    <s v="Iceberg Mobile Mega Data/Printer Cart "/>
    <n v="481.32"/>
    <n v="4"/>
    <n v="0"/>
    <n v="125.14319999999999"/>
    <n v="384.61538461538464"/>
    <n v="481.32"/>
    <n v="193.95"/>
  </r>
  <r>
    <n v="4903"/>
    <s v="CA-2017-110884"/>
    <s v="3/7/2017"/>
    <x v="469"/>
    <s v="3/12/2017"/>
    <s v="Standard Class"/>
    <s v="SH-20395"/>
    <s v="Shahid Hopkins"/>
    <s v="Consumer"/>
    <s v="United States"/>
    <s v="New York City"/>
    <s v="New York"/>
    <n v="10035"/>
    <x v="3"/>
    <s v="OFF-BI-10003669"/>
    <x v="1"/>
    <s v="Binders"/>
    <s v="3M Organizer Strips"/>
    <n v="25.92"/>
    <n v="6"/>
    <n v="0.2"/>
    <n v="9.0719999999999992"/>
    <n v="285.71428571428578"/>
    <n v="20.736000000000004"/>
    <n v="119.94"/>
  </r>
  <r>
    <n v="4905"/>
    <s v="US-2014-161613"/>
    <s v="12/1/2014"/>
    <x v="588"/>
    <s v="12/3/2014"/>
    <s v="Second Class"/>
    <s v="MC-17605"/>
    <s v="Matt Connell"/>
    <s v="Corporate"/>
    <s v="United States"/>
    <s v="Houston"/>
    <s v="Texas"/>
    <n v="77070"/>
    <x v="2"/>
    <s v="FUR-CH-10003746"/>
    <x v="0"/>
    <s v="Chairs"/>
    <s v="Hon 4070 Series Pagoda Round Back Stacking Chairs"/>
    <n v="674.05799999999999"/>
    <n v="3"/>
    <n v="0.3"/>
    <n v="-19.258800000000001"/>
    <n v="-3500"/>
    <n v="471.84059999999994"/>
    <n v="14.94"/>
  </r>
  <r>
    <n v="4906"/>
    <s v="US-2014-146353"/>
    <s v="10/14/2014"/>
    <x v="1005"/>
    <s v="10/16/2014"/>
    <s v="Second Class"/>
    <s v="JE-15610"/>
    <s v="Jim Epp"/>
    <s v="Corporate"/>
    <s v="United States"/>
    <s v="Concord"/>
    <s v="New Hampshire"/>
    <n v="3301"/>
    <x v="3"/>
    <s v="OFF-BI-10003476"/>
    <x v="1"/>
    <s v="Binders"/>
    <s v="Avery Metallic Poly Binders"/>
    <n v="22.92"/>
    <n v="4"/>
    <n v="0"/>
    <n v="11.0016"/>
    <n v="208.33333333333334"/>
    <n v="22.92"/>
    <n v="22"/>
  </r>
  <r>
    <n v="4908"/>
    <s v="CA-2014-133809"/>
    <s v="11/18/2014"/>
    <x v="728"/>
    <s v="11/23/2014"/>
    <s v="Second Class"/>
    <s v="MS-17530"/>
    <s v="MaryBeth Skach"/>
    <s v="Consumer"/>
    <s v="United States"/>
    <s v="Fairfield"/>
    <s v="Ohio"/>
    <n v="45014"/>
    <x v="3"/>
    <s v="OFF-BI-10001757"/>
    <x v="1"/>
    <s v="Binders"/>
    <s v="Pressboard Hanging Data Binders for Unburst Sheets"/>
    <n v="11.808"/>
    <n v="8"/>
    <n v="0.7"/>
    <n v="-8.6592000000000002"/>
    <n v="-136.36363636363635"/>
    <n v="3.5424000000000007"/>
    <n v="26.632000000000001"/>
  </r>
  <r>
    <n v="4910"/>
    <s v="CA-2017-127306"/>
    <s v="1/14/2017"/>
    <x v="424"/>
    <s v="1/18/2017"/>
    <s v="Standard Class"/>
    <s v="BH-11710"/>
    <s v="Brosina Hoffman"/>
    <s v="Consumer"/>
    <s v="United States"/>
    <s v="Johnson City"/>
    <s v="Tennessee"/>
    <n v="37604"/>
    <x v="0"/>
    <s v="OFF-EN-10001219"/>
    <x v="1"/>
    <s v="Envelopes"/>
    <s v="#10- 4 1/8&quot; x 9 1/2&quot; Security-Tint Envelopes"/>
    <n v="18.335999999999999"/>
    <n v="3"/>
    <n v="0.2"/>
    <n v="6.6467999999999998"/>
    <n v="275.86206896551721"/>
    <n v="14.668799999999999"/>
    <n v="64.02"/>
  </r>
  <r>
    <n v="4915"/>
    <s v="CA-2015-161830"/>
    <s v="9/24/2015"/>
    <x v="496"/>
    <s v="9/26/2015"/>
    <s v="Second Class"/>
    <s v="ME-17725"/>
    <s v="Max Engle"/>
    <s v="Consumer"/>
    <s v="United States"/>
    <s v="Seattle"/>
    <s v="Washington"/>
    <n v="98105"/>
    <x v="1"/>
    <s v="OFF-AR-10004042"/>
    <x v="1"/>
    <s v="Art"/>
    <s v="BOSTON Model 1800 Electric Pencil Sharpeners, Putty/Woodgrain"/>
    <n v="35.96"/>
    <n v="2"/>
    <n v="0"/>
    <n v="10.4284"/>
    <n v="344.82758620689657"/>
    <n v="35.96"/>
    <n v="323.10000000000002"/>
  </r>
  <r>
    <n v="4917"/>
    <s v="CA-2017-163125"/>
    <s v="10/9/2017"/>
    <x v="449"/>
    <s v="10/11/2017"/>
    <s v="Second Class"/>
    <s v="MB-17305"/>
    <s v="Maria Bertelson"/>
    <s v="Consumer"/>
    <s v="United States"/>
    <s v="League City"/>
    <s v="Texas"/>
    <n v="77573"/>
    <x v="2"/>
    <s v="OFF-AR-10004344"/>
    <x v="1"/>
    <s v="Art"/>
    <s v="Bulldog Vacuum Base Pencil Sharpener"/>
    <n v="67.144000000000005"/>
    <n v="7"/>
    <n v="0.2"/>
    <n v="5.8750999999999998"/>
    <n v="1142.8571428571431"/>
    <n v="53.71520000000001"/>
    <n v="16.59"/>
  </r>
  <r>
    <n v="4919"/>
    <s v="CA-2016-160304"/>
    <s v="1/2/2016"/>
    <x v="1006"/>
    <s v="1/7/2016"/>
    <s v="Standard Class"/>
    <s v="BM-11575"/>
    <s v="Brendan Murry"/>
    <s v="Corporate"/>
    <s v="United States"/>
    <s v="Gaithersburg"/>
    <s v="Maryland"/>
    <n v="20877"/>
    <x v="3"/>
    <s v="FUR-BO-10004709"/>
    <x v="0"/>
    <s v="Bookcases"/>
    <s v="Bush Westfield Collection Bookcases, Medium Cherry Finish"/>
    <n v="173.94"/>
    <n v="3"/>
    <n v="0"/>
    <n v="38.266800000000003"/>
    <n v="454.5454545454545"/>
    <n v="173.94"/>
    <n v="11.646000000000001"/>
  </r>
  <r>
    <n v="4921"/>
    <s v="CA-2017-101728"/>
    <s v="8/19/2017"/>
    <x v="971"/>
    <s v="8/23/2017"/>
    <s v="Standard Class"/>
    <s v="SC-20575"/>
    <s v="Sonia Cooley"/>
    <s v="Consumer"/>
    <s v="United States"/>
    <s v="Chicago"/>
    <s v="Illinois"/>
    <n v="60653"/>
    <x v="2"/>
    <s v="OFF-BI-10002393"/>
    <x v="1"/>
    <s v="Binders"/>
    <s v="Binder Posts"/>
    <n v="2.2959999999999998"/>
    <n v="2"/>
    <n v="0.8"/>
    <n v="-3.9032"/>
    <n v="-58.823529411764696"/>
    <n v="0.45919999999999989"/>
    <n v="7.04"/>
  </r>
  <r>
    <n v="4922"/>
    <s v="CA-2017-114055"/>
    <s v="12/25/2017"/>
    <x v="53"/>
    <s v="12/29/2017"/>
    <s v="Second Class"/>
    <s v="MH-18115"/>
    <s v="Mick Hernandez"/>
    <s v="Home Office"/>
    <s v="United States"/>
    <s v="Huntsville"/>
    <s v="Alabama"/>
    <n v="35810"/>
    <x v="0"/>
    <s v="OFF-PA-10004381"/>
    <x v="1"/>
    <s v="Paper"/>
    <s v="14-7/8 x 11 Blue Bar Computer Printout Paper"/>
    <n v="96.08"/>
    <n v="2"/>
    <n v="0"/>
    <n v="46.118400000000001"/>
    <n v="208.33333333333331"/>
    <n v="96.08"/>
    <n v="470.36"/>
  </r>
  <r>
    <n v="4926"/>
    <s v="CA-2017-126438"/>
    <s v="9/10/2017"/>
    <x v="18"/>
    <s v="9/13/2017"/>
    <s v="First Class"/>
    <s v="AR-10345"/>
    <s v="Alex Russell"/>
    <s v="Corporate"/>
    <s v="United States"/>
    <s v="Lawrence"/>
    <s v="Massachusetts"/>
    <n v="1841"/>
    <x v="3"/>
    <s v="OFF-AR-10003338"/>
    <x v="1"/>
    <s v="Art"/>
    <s v="Eberhard Faber 3 1/2&quot; Golf Pencils"/>
    <n v="14.88"/>
    <n v="2"/>
    <n v="0"/>
    <n v="3.72"/>
    <n v="400"/>
    <n v="14.88"/>
    <n v="73.536000000000001"/>
  </r>
  <r>
    <n v="4927"/>
    <s v="CA-2017-117653"/>
    <s v="10/19/2017"/>
    <x v="15"/>
    <s v="10/23/2017"/>
    <s v="Standard Class"/>
    <s v="MO-17500"/>
    <s v="Mary O'Rourke"/>
    <s v="Consumer"/>
    <s v="United States"/>
    <s v="Chicago"/>
    <s v="Illinois"/>
    <n v="60623"/>
    <x v="2"/>
    <s v="FUR-TA-10003008"/>
    <x v="0"/>
    <s v="Tables"/>
    <s v="Lesro Round Back Collection Coffee Table, End Table"/>
    <n v="91.275000000000006"/>
    <n v="1"/>
    <n v="0.5"/>
    <n v="-67.543499999999995"/>
    <n v="-135.13513513513516"/>
    <n v="45.637500000000003"/>
    <n v="30.335999999999999"/>
  </r>
  <r>
    <n v="4928"/>
    <s v="CA-2017-143245"/>
    <s v="12/1/2017"/>
    <x v="96"/>
    <s v="12/6/2017"/>
    <s v="Standard Class"/>
    <s v="AD-10180"/>
    <s v="Alan Dominguez"/>
    <s v="Home Office"/>
    <s v="United States"/>
    <s v="Fairfield"/>
    <s v="Connecticut"/>
    <n v="6824"/>
    <x v="3"/>
    <s v="OFF-PA-10001972"/>
    <x v="1"/>
    <s v="Paper"/>
    <s v="Xerox 214"/>
    <n v="19.440000000000001"/>
    <n v="3"/>
    <n v="0"/>
    <n v="9.3312000000000008"/>
    <n v="208.33333333333334"/>
    <n v="19.440000000000001"/>
    <n v="3.62"/>
  </r>
  <r>
    <n v="4930"/>
    <s v="US-2014-138828"/>
    <s v="9/2/2014"/>
    <x v="814"/>
    <s v="9/3/2014"/>
    <s v="First Class"/>
    <s v="KD-16345"/>
    <s v="Katherine Ducich"/>
    <s v="Consumer"/>
    <s v="United States"/>
    <s v="New York City"/>
    <s v="New York"/>
    <n v="10009"/>
    <x v="3"/>
    <s v="OFF-AR-10000658"/>
    <x v="1"/>
    <s v="Art"/>
    <s v="Newell 324"/>
    <n v="57.75"/>
    <n v="5"/>
    <n v="0"/>
    <n v="16.170000000000002"/>
    <n v="357.14285714285711"/>
    <n v="57.75"/>
    <n v="39.624000000000002"/>
  </r>
  <r>
    <n v="4932"/>
    <s v="CA-2017-143651"/>
    <s v="3/25/2017"/>
    <x v="613"/>
    <s v="3/30/2017"/>
    <s v="Standard Class"/>
    <s v="FM-14215"/>
    <s v="Filia McAdams"/>
    <s v="Corporate"/>
    <s v="United States"/>
    <s v="Seattle"/>
    <s v="Washington"/>
    <n v="98103"/>
    <x v="1"/>
    <s v="OFF-AR-10001446"/>
    <x v="1"/>
    <s v="Art"/>
    <s v="Newell 309"/>
    <n v="23.1"/>
    <n v="2"/>
    <n v="0"/>
    <n v="6.93"/>
    <n v="333.33333333333337"/>
    <n v="23.1"/>
    <n v="273.56799999999998"/>
  </r>
  <r>
    <n v="4933"/>
    <s v="CA-2015-106978"/>
    <s v="9/28/2015"/>
    <x v="694"/>
    <s v="10/4/2015"/>
    <s v="Standard Class"/>
    <s v="ZC-21910"/>
    <s v="Zuschuss Carroll"/>
    <s v="Consumer"/>
    <s v="United States"/>
    <s v="Aurora"/>
    <s v="Colorado"/>
    <n v="80013"/>
    <x v="1"/>
    <s v="OFF-EN-10004483"/>
    <x v="1"/>
    <s v="Envelopes"/>
    <s v="#10 White Business Envelopes,4 1/8 x 9 1/2"/>
    <n v="12.536"/>
    <n v="1"/>
    <n v="0.2"/>
    <n v="4.2309000000000001"/>
    <n v="296.2962962962963"/>
    <n v="10.0288"/>
    <n v="37.311999999999998"/>
  </r>
  <r>
    <n v="4936"/>
    <s v="CA-2015-155124"/>
    <s v="3/15/2015"/>
    <x v="1007"/>
    <s v="3/21/2015"/>
    <s v="Standard Class"/>
    <s v="KS-16300"/>
    <s v="Karen Seio"/>
    <s v="Corporate"/>
    <s v="United States"/>
    <s v="Lehi"/>
    <s v="Utah"/>
    <n v="84043"/>
    <x v="1"/>
    <s v="TEC-PH-10003356"/>
    <x v="2"/>
    <s v="Phones"/>
    <s v="SmartStand Mobile Device Holder, Assorted Colors"/>
    <n v="16.776"/>
    <n v="3"/>
    <n v="0.2"/>
    <n v="1.6776"/>
    <n v="1000"/>
    <n v="13.4208"/>
    <n v="221.024"/>
  </r>
  <r>
    <n v="4937"/>
    <s v="CA-2017-150931"/>
    <s v="1/6/2017"/>
    <x v="1008"/>
    <s v="1/13/2017"/>
    <s v="Standard Class"/>
    <s v="DP-13390"/>
    <s v="Dennis Pardue"/>
    <s v="Home Office"/>
    <s v="United States"/>
    <s v="Tuscaloosa"/>
    <s v="Alabama"/>
    <n v="35401"/>
    <x v="0"/>
    <s v="OFF-BI-10004728"/>
    <x v="1"/>
    <s v="Binders"/>
    <s v="Wilson Jones Turn Tabs Binder Tool for Ring Binders"/>
    <n v="33.74"/>
    <n v="7"/>
    <n v="0"/>
    <n v="15.5204"/>
    <n v="217.39130434782606"/>
    <n v="33.74"/>
    <n v="326.64600000000002"/>
  </r>
  <r>
    <n v="4938"/>
    <s v="CA-2014-157147"/>
    <s v="1/13/2014"/>
    <x v="286"/>
    <s v="1/18/2014"/>
    <s v="Standard Class"/>
    <s v="BD-11605"/>
    <s v="Brian Dahlen"/>
    <s v="Consumer"/>
    <s v="United States"/>
    <s v="San Francisco"/>
    <s v="California"/>
    <n v="94109"/>
    <x v="1"/>
    <s v="OFF-ST-10000078"/>
    <x v="1"/>
    <s v="Storage"/>
    <s v="Tennsco 6- and 18-Compartment Lockers"/>
    <n v="1325.85"/>
    <n v="5"/>
    <n v="0"/>
    <n v="238.65299999999999"/>
    <n v="555.55555555555554"/>
    <n v="1325.85"/>
    <n v="12.224"/>
  </r>
  <r>
    <n v="4941"/>
    <s v="CA-2015-156482"/>
    <s v="2/6/2015"/>
    <x v="525"/>
    <s v="2/13/2015"/>
    <s v="Standard Class"/>
    <s v="IL-15100"/>
    <s v="Ivan Liston"/>
    <s v="Consumer"/>
    <s v="United States"/>
    <s v="Wilmington"/>
    <s v="Delaware"/>
    <n v="19805"/>
    <x v="3"/>
    <s v="FUR-CH-10001708"/>
    <x v="0"/>
    <s v="Chairs"/>
    <s v="Office Star - Contemporary Swivel Chair with Padded Adjustable Arms and Flex Back"/>
    <n v="1268.82"/>
    <n v="9"/>
    <n v="0"/>
    <n v="266.4522"/>
    <n v="476.1904761904762"/>
    <n v="1268.82"/>
    <n v="286.86"/>
  </r>
  <r>
    <n v="4944"/>
    <s v="CA-2017-106782"/>
    <s v="12/21/2017"/>
    <x v="202"/>
    <s v="12/27/2017"/>
    <s v="Standard Class"/>
    <s v="LP-17095"/>
    <s v="Liz Preis"/>
    <s v="Consumer"/>
    <s v="United States"/>
    <s v="Lafayette"/>
    <s v="Indiana"/>
    <n v="47905"/>
    <x v="2"/>
    <s v="OFF-ST-10004459"/>
    <x v="1"/>
    <s v="Storage"/>
    <s v="Tennsco Single-Tier Lockers"/>
    <n v="375.34"/>
    <n v="1"/>
    <n v="0"/>
    <n v="18.766999999999999"/>
    <n v="2000"/>
    <n v="375.34"/>
    <n v="34.24"/>
  </r>
  <r>
    <n v="4945"/>
    <s v="CA-2016-151372"/>
    <s v="9/5/2016"/>
    <x v="64"/>
    <s v="9/6/2016"/>
    <s v="First Class"/>
    <s v="JH-15985"/>
    <s v="Joseph Holt"/>
    <s v="Consumer"/>
    <s v="United States"/>
    <s v="Redondo Beach"/>
    <s v="California"/>
    <n v="90278"/>
    <x v="1"/>
    <s v="OFF-PA-10004381"/>
    <x v="1"/>
    <s v="Paper"/>
    <s v="14-7/8 x 11 Blue Bar Computer Printout Paper"/>
    <n v="96.08"/>
    <n v="2"/>
    <n v="0"/>
    <n v="46.118400000000001"/>
    <n v="208.33333333333331"/>
    <n v="96.08"/>
    <n v="5.88"/>
  </r>
  <r>
    <n v="4948"/>
    <s v="CA-2014-102085"/>
    <s v="10/4/2014"/>
    <x v="777"/>
    <s v="10/9/2014"/>
    <s v="Standard Class"/>
    <s v="JD-16015"/>
    <s v="Joy Daniels"/>
    <s v="Consumer"/>
    <s v="United States"/>
    <s v="Seattle"/>
    <s v="Washington"/>
    <n v="98115"/>
    <x v="1"/>
    <s v="OFF-LA-10002475"/>
    <x v="1"/>
    <s v="Labels"/>
    <s v="Avery 519"/>
    <n v="29.24"/>
    <n v="4"/>
    <n v="0"/>
    <n v="13.742800000000001"/>
    <n v="212.7659574468085"/>
    <n v="29.24"/>
    <n v="310.12"/>
  </r>
  <r>
    <n v="4949"/>
    <s v="CA-2017-107125"/>
    <s v="11/27/2017"/>
    <x v="344"/>
    <s v="12/2/2017"/>
    <s v="Standard Class"/>
    <s v="BD-11320"/>
    <s v="Bill Donatelli"/>
    <s v="Consumer"/>
    <s v="United States"/>
    <s v="Los Angeles"/>
    <s v="California"/>
    <n v="90045"/>
    <x v="1"/>
    <s v="OFF-BI-10001989"/>
    <x v="1"/>
    <s v="Binders"/>
    <s v="Premium Transparent Presentation Covers by GBC"/>
    <n v="117.488"/>
    <n v="7"/>
    <n v="0.2"/>
    <n v="41.120800000000003"/>
    <n v="285.71428571428567"/>
    <n v="93.990400000000008"/>
    <n v="62.65"/>
  </r>
  <r>
    <n v="4951"/>
    <s v="CA-2016-125815"/>
    <s v="10/28/2016"/>
    <x v="99"/>
    <s v="11/1/2016"/>
    <s v="Second Class"/>
    <s v="DL-13330"/>
    <s v="Denise Leinenbach"/>
    <s v="Consumer"/>
    <s v="United States"/>
    <s v="New York City"/>
    <s v="New York"/>
    <n v="10009"/>
    <x v="3"/>
    <s v="OFF-AR-10004441"/>
    <x v="1"/>
    <s v="Art"/>
    <s v="BIC Brite Liner Highlighters"/>
    <n v="12.42"/>
    <n v="3"/>
    <n v="0"/>
    <n v="5.2164000000000001"/>
    <n v="238.0952380952381"/>
    <n v="12.42"/>
    <n v="268.57600000000002"/>
  </r>
  <r>
    <n v="4952"/>
    <s v="CA-2015-144190"/>
    <s v="6/9/2015"/>
    <x v="988"/>
    <s v="6/13/2015"/>
    <s v="Standard Class"/>
    <s v="NC-18415"/>
    <s v="Nathan Cano"/>
    <s v="Consumer"/>
    <s v="United States"/>
    <s v="Royal Oak"/>
    <s v="Michigan"/>
    <n v="48073"/>
    <x v="2"/>
    <s v="OFF-PA-10000304"/>
    <x v="1"/>
    <s v="Paper"/>
    <s v="Xerox 1995"/>
    <n v="12.96"/>
    <n v="2"/>
    <n v="0"/>
    <n v="6.2207999999999997"/>
    <n v="208.33333333333334"/>
    <n v="12.96"/>
    <n v="10.984"/>
  </r>
  <r>
    <n v="4953"/>
    <s v="CA-2017-117926"/>
    <s v="12/8/2017"/>
    <x v="166"/>
    <s v="12/12/2017"/>
    <s v="Second Class"/>
    <s v="AS-10225"/>
    <s v="Alan Schoenberger"/>
    <s v="Corporate"/>
    <s v="United States"/>
    <s v="San Francisco"/>
    <s v="California"/>
    <n v="94109"/>
    <x v="1"/>
    <s v="OFF-AP-10002670"/>
    <x v="1"/>
    <s v="Appliances"/>
    <s v="Belkin 8-Outlet Premiere SurgeMaster II Surge Protectors"/>
    <n v="69.48"/>
    <n v="1"/>
    <n v="0"/>
    <n v="20.844000000000001"/>
    <n v="333.33333333333337"/>
    <n v="69.48"/>
    <n v="5.3440000000000003"/>
  </r>
  <r>
    <n v="4954"/>
    <s v="CA-2015-153906"/>
    <s v="3/16/2015"/>
    <x v="199"/>
    <s v="3/20/2015"/>
    <s v="Standard Class"/>
    <s v="MS-17980"/>
    <s v="Michael Stewart"/>
    <s v="Corporate"/>
    <s v="United States"/>
    <s v="New York City"/>
    <s v="New York"/>
    <n v="10009"/>
    <x v="3"/>
    <s v="TEC-PH-10001527"/>
    <x v="2"/>
    <s v="Phones"/>
    <s v="Plantronics MX500i Earset"/>
    <n v="85.9"/>
    <n v="2"/>
    <n v="0"/>
    <n v="2.577"/>
    <n v="3333.3333333333335"/>
    <n v="85.9"/>
    <n v="8.26"/>
  </r>
  <r>
    <n v="4955"/>
    <s v="CA-2014-160262"/>
    <s v="6/9/2014"/>
    <x v="3"/>
    <s v="6/13/2014"/>
    <s v="Second Class"/>
    <s v="TS-21205"/>
    <s v="Thomas Seio"/>
    <s v="Corporate"/>
    <s v="United States"/>
    <s v="North Las Vegas"/>
    <s v="Nevada"/>
    <n v="89031"/>
    <x v="1"/>
    <s v="OFF-AR-10002335"/>
    <x v="1"/>
    <s v="Art"/>
    <s v="DIXON Oriole Pencils"/>
    <n v="18.059999999999999"/>
    <n v="7"/>
    <n v="0"/>
    <n v="4.6955999999999998"/>
    <n v="384.61538461538464"/>
    <n v="18.059999999999999"/>
    <n v="4.3"/>
  </r>
  <r>
    <n v="4958"/>
    <s v="CA-2015-127607"/>
    <s v="3/20/2015"/>
    <x v="305"/>
    <s v="3/26/2015"/>
    <s v="Standard Class"/>
    <s v="JK-15730"/>
    <s v="Joe Kamberova"/>
    <s v="Consumer"/>
    <s v="United States"/>
    <s v="Carrollton"/>
    <s v="Texas"/>
    <n v="75007"/>
    <x v="2"/>
    <s v="OFF-BI-10001308"/>
    <x v="1"/>
    <s v="Binders"/>
    <s v="GBC Standard Plastic Binding Systems' Combs"/>
    <n v="2.512"/>
    <n v="2"/>
    <n v="0.8"/>
    <n v="-4.3959999999999999"/>
    <n v="-57.142857142857139"/>
    <n v="0.50239999999999985"/>
    <n v="139.80000000000001"/>
  </r>
  <r>
    <n v="4960"/>
    <s v="CA-2016-166226"/>
    <s v="11/18/2016"/>
    <x v="741"/>
    <s v="11/22/2016"/>
    <s v="Standard Class"/>
    <s v="TC-21535"/>
    <s v="Tracy Collins"/>
    <s v="Home Office"/>
    <s v="United States"/>
    <s v="Los Angeles"/>
    <s v="California"/>
    <n v="90008"/>
    <x v="1"/>
    <s v="TEC-PH-10003357"/>
    <x v="2"/>
    <s v="Phones"/>
    <s v="Grandstream GXP2100 Mainstream Business Phone"/>
    <n v="61.192"/>
    <n v="1"/>
    <n v="0.2"/>
    <n v="6.1192000000000002"/>
    <n v="1000"/>
    <n v="48.953600000000002"/>
    <n v="54.9"/>
  </r>
  <r>
    <n v="4962"/>
    <s v="CA-2014-156587"/>
    <s v="3/7/2014"/>
    <x v="1009"/>
    <s v="3/8/2014"/>
    <s v="First Class"/>
    <s v="AB-10015"/>
    <s v="Aaron Bergman"/>
    <s v="Consumer"/>
    <s v="United States"/>
    <s v="Seattle"/>
    <s v="Washington"/>
    <n v="98103"/>
    <x v="1"/>
    <s v="FUR-CH-10004477"/>
    <x v="0"/>
    <s v="Chairs"/>
    <s v="Global Push Button Manager's Chair, Indigo"/>
    <n v="48.712000000000003"/>
    <n v="1"/>
    <n v="0.2"/>
    <n v="5.4801000000000002"/>
    <n v="888.88888888888891"/>
    <n v="38.969600000000007"/>
    <n v="339.92"/>
  </r>
  <r>
    <n v="4965"/>
    <s v="CA-2016-141180"/>
    <s v="5/15/2016"/>
    <x v="666"/>
    <s v="5/19/2016"/>
    <s v="Second Class"/>
    <s v="DP-13000"/>
    <s v="Darren Powers"/>
    <s v="Consumer"/>
    <s v="United States"/>
    <s v="Fort Lauderdale"/>
    <s v="Florida"/>
    <n v="33311"/>
    <x v="0"/>
    <s v="OFF-BI-10000301"/>
    <x v="1"/>
    <s v="Binders"/>
    <s v="GBC Instant Report Kit"/>
    <n v="7.7640000000000002"/>
    <n v="4"/>
    <n v="0.7"/>
    <n v="-5.1760000000000002"/>
    <n v="-150"/>
    <n v="2.3292000000000006"/>
    <n v="135.94999999999999"/>
  </r>
  <r>
    <n v="4966"/>
    <s v="CA-2015-109708"/>
    <s v="5/25/2015"/>
    <x v="442"/>
    <s v="5/28/2015"/>
    <s v="Second Class"/>
    <s v="CY-12745"/>
    <s v="Craig Yedwab"/>
    <s v="Corporate"/>
    <s v="United States"/>
    <s v="Columbia"/>
    <s v="Tennessee"/>
    <n v="38401"/>
    <x v="0"/>
    <s v="TEC-PH-10001944"/>
    <x v="2"/>
    <s v="Phones"/>
    <s v="Wi-Ex zBoost YX540 Cellular Phone Signal Booster"/>
    <n v="467.04"/>
    <n v="4"/>
    <n v="0.2"/>
    <n v="58.38"/>
    <n v="800"/>
    <n v="373.63200000000006"/>
    <n v="437.85"/>
  </r>
  <r>
    <n v="4967"/>
    <s v="CA-2015-122406"/>
    <s v="8/2/2015"/>
    <x v="991"/>
    <s v="8/5/2015"/>
    <s v="Second Class"/>
    <s v="BE-11455"/>
    <s v="Brad Eason"/>
    <s v="Home Office"/>
    <s v="United States"/>
    <s v="Providence"/>
    <s v="Rhode Island"/>
    <n v="2908"/>
    <x v="3"/>
    <s v="TEC-PH-10001527"/>
    <x v="2"/>
    <s v="Phones"/>
    <s v="Plantronics MX500i Earset"/>
    <n v="128.85"/>
    <n v="3"/>
    <n v="0"/>
    <n v="3.8654999999999999"/>
    <n v="3333.3333333333335"/>
    <n v="128.85"/>
    <n v="48.81"/>
  </r>
  <r>
    <n v="4971"/>
    <s v="US-2016-153815"/>
    <s v="11/6/2016"/>
    <x v="61"/>
    <s v="11/9/2016"/>
    <s v="First Class"/>
    <s v="KL-16555"/>
    <s v="Kelly Lampkin"/>
    <s v="Corporate"/>
    <s v="United States"/>
    <s v="Jacksonville"/>
    <s v="Florida"/>
    <n v="32216"/>
    <x v="0"/>
    <s v="FUR-CH-10000513"/>
    <x v="0"/>
    <s v="Chairs"/>
    <s v="High-Back Leather Manager's Chair"/>
    <n v="207.98400000000001"/>
    <n v="2"/>
    <n v="0.2"/>
    <n v="-28.597799999999999"/>
    <n v="-727.27272727272737"/>
    <n v="166.38720000000001"/>
    <n v="1023.332"/>
  </r>
  <r>
    <n v="4975"/>
    <s v="CA-2016-164896"/>
    <s v="11/7/2016"/>
    <x v="77"/>
    <s v="11/12/2016"/>
    <s v="Standard Class"/>
    <s v="PS-19045"/>
    <s v="Penelope Sewall"/>
    <s v="Home Office"/>
    <s v="United States"/>
    <s v="Oceanside"/>
    <s v="California"/>
    <n v="92054"/>
    <x v="1"/>
    <s v="OFF-PA-10002246"/>
    <x v="1"/>
    <s v="Paper"/>
    <s v="Wirebound Four 2-3/4 x 5 Forms per Page, 400 Sets per Book"/>
    <n v="12.9"/>
    <n v="2"/>
    <n v="0"/>
    <n v="6.3209999999999997"/>
    <n v="204.08163265306123"/>
    <n v="12.9"/>
    <n v="3.798"/>
  </r>
  <r>
    <n v="4976"/>
    <s v="CA-2015-142202"/>
    <s v="9/18/2015"/>
    <x v="227"/>
    <s v="9/23/2015"/>
    <s v="Second Class"/>
    <s v="JR-16210"/>
    <s v="Justin Ritter"/>
    <s v="Corporate"/>
    <s v="United States"/>
    <s v="Jacksonville"/>
    <s v="Florida"/>
    <n v="32216"/>
    <x v="0"/>
    <s v="TEC-AC-10003198"/>
    <x v="2"/>
    <s v="Accessories"/>
    <s v="Enermax Acrylux Wireless Keyboard"/>
    <n v="717.12"/>
    <n v="9"/>
    <n v="0.2"/>
    <n v="152.38800000000001"/>
    <n v="470.58823529411768"/>
    <n v="573.69600000000003"/>
    <n v="97.3"/>
  </r>
  <r>
    <n v="4977"/>
    <s v="CA-2015-165050"/>
    <s v="12/7/2015"/>
    <x v="214"/>
    <s v="12/9/2015"/>
    <s v="First Class"/>
    <s v="AH-10210"/>
    <s v="Alan Hwang"/>
    <s v="Consumer"/>
    <s v="United States"/>
    <s v="New York City"/>
    <s v="New York"/>
    <n v="10024"/>
    <x v="3"/>
    <s v="OFF-BI-10001031"/>
    <x v="1"/>
    <s v="Binders"/>
    <s v="Pressboard Data Binders by Wilson Jones"/>
    <n v="21.36"/>
    <n v="5"/>
    <n v="0.2"/>
    <n v="7.2089999999999996"/>
    <n v="296.2962962962963"/>
    <n v="17.088000000000001"/>
    <n v="45.567999999999998"/>
  </r>
  <r>
    <n v="4980"/>
    <s v="US-2016-131114"/>
    <s v="12/9/2016"/>
    <x v="10"/>
    <s v="12/13/2016"/>
    <s v="Second Class"/>
    <s v="RW-19630"/>
    <s v="Rob Williams"/>
    <s v="Corporate"/>
    <s v="United States"/>
    <s v="Chicago"/>
    <s v="Illinois"/>
    <n v="60610"/>
    <x v="2"/>
    <s v="OFF-SU-10001664"/>
    <x v="1"/>
    <s v="Supplies"/>
    <s v="Acme Office Executive Series Stainless Steel Trimmers"/>
    <n v="20.568000000000001"/>
    <n v="3"/>
    <n v="0.2"/>
    <n v="1.5426"/>
    <n v="1333.3333333333335"/>
    <n v="16.454400000000003"/>
    <n v="2.1120000000000001"/>
  </r>
  <r>
    <n v="4983"/>
    <s v="CA-2014-160066"/>
    <s v="11/16/2014"/>
    <x v="912"/>
    <s v="11/22/2014"/>
    <s v="Standard Class"/>
    <s v="AH-10075"/>
    <s v="Adam Hart"/>
    <s v="Corporate"/>
    <s v="United States"/>
    <s v="Huntington Beach"/>
    <s v="California"/>
    <n v="92646"/>
    <x v="1"/>
    <s v="OFF-LA-10001045"/>
    <x v="1"/>
    <s v="Labels"/>
    <s v="Permanent Self-Adhesive File Folder Labels for Typewriters by Universal"/>
    <n v="5.22"/>
    <n v="2"/>
    <n v="0"/>
    <n v="2.4011999999999998"/>
    <n v="217.39130434782606"/>
    <n v="5.22"/>
    <n v="25.92"/>
  </r>
  <r>
    <n v="4984"/>
    <s v="CA-2016-109925"/>
    <s v="11/6/2016"/>
    <x v="61"/>
    <s v="11/10/2016"/>
    <s v="Second Class"/>
    <s v="IM-15070"/>
    <s v="Irene Maddox"/>
    <s v="Consumer"/>
    <s v="United States"/>
    <s v="San Diego"/>
    <s v="California"/>
    <n v="92105"/>
    <x v="1"/>
    <s v="OFF-ST-10003442"/>
    <x v="1"/>
    <s v="Storage"/>
    <s v="Eldon Portable Mobile Manager"/>
    <n v="84.84"/>
    <n v="3"/>
    <n v="0"/>
    <n v="22.9068"/>
    <n v="370.37037037037038"/>
    <n v="84.84"/>
    <n v="152.91"/>
  </r>
  <r>
    <n v="4985"/>
    <s v="CA-2015-160696"/>
    <s v="9/6/2015"/>
    <x v="684"/>
    <s v="9/10/2015"/>
    <s v="Standard Class"/>
    <s v="CK-12760"/>
    <s v="Cyma Kinney"/>
    <s v="Corporate"/>
    <s v="United States"/>
    <s v="Nashville"/>
    <s v="Tennessee"/>
    <n v="37211"/>
    <x v="0"/>
    <s v="OFF-FA-10003059"/>
    <x v="1"/>
    <s v="Fasteners"/>
    <s v="Assorted Color Push Pins"/>
    <n v="7.24"/>
    <n v="5"/>
    <n v="0.2"/>
    <n v="1.1765000000000001"/>
    <n v="615.38461538461536"/>
    <n v="5.7920000000000007"/>
    <n v="242.352"/>
  </r>
  <r>
    <n v="4986"/>
    <s v="CA-2014-125171"/>
    <s v="9/3/2014"/>
    <x v="1010"/>
    <s v="9/3/2014"/>
    <s v="Same Day"/>
    <s v="AG-10390"/>
    <s v="Allen Goldenen"/>
    <s v="Consumer"/>
    <s v="United States"/>
    <s v="New York City"/>
    <s v="New York"/>
    <n v="10009"/>
    <x v="3"/>
    <s v="OFF-LA-10001175"/>
    <x v="1"/>
    <s v="Labels"/>
    <s v="Avery 514"/>
    <n v="14.4"/>
    <n v="5"/>
    <n v="0"/>
    <n v="7.056"/>
    <n v="204.08163265306123"/>
    <n v="14.4"/>
    <n v="3.984"/>
  </r>
  <r>
    <n v="4987"/>
    <s v="CA-2016-149279"/>
    <s v="4/24/2016"/>
    <x v="423"/>
    <s v="4/28/2016"/>
    <s v="Standard Class"/>
    <s v="CL-12700"/>
    <s v="Craig Leslie"/>
    <s v="Home Office"/>
    <s v="United States"/>
    <s v="Colorado Springs"/>
    <s v="Colorado"/>
    <n v="80906"/>
    <x v="1"/>
    <s v="OFF-PA-10003441"/>
    <x v="1"/>
    <s v="Paper"/>
    <s v="Xerox 226"/>
    <n v="15.552"/>
    <n v="3"/>
    <n v="0.2"/>
    <n v="5.4432"/>
    <n v="285.71428571428572"/>
    <n v="12.441600000000001"/>
    <n v="14"/>
  </r>
  <r>
    <n v="4990"/>
    <s v="CA-2017-107321"/>
    <s v="8/31/2017"/>
    <x v="515"/>
    <s v="9/4/2017"/>
    <s v="Standard Class"/>
    <s v="AW-10930"/>
    <s v="Arthur Wiediger"/>
    <s v="Home Office"/>
    <s v="United States"/>
    <s v="San Francisco"/>
    <s v="California"/>
    <n v="94110"/>
    <x v="1"/>
    <s v="OFF-BI-10004022"/>
    <x v="1"/>
    <s v="Binders"/>
    <s v="Acco Suede Grain Vinyl Round Ring Binder"/>
    <n v="6.6719999999999997"/>
    <n v="3"/>
    <n v="0.2"/>
    <n v="2.1684000000000001"/>
    <n v="307.69230769230768"/>
    <n v="5.3376000000000001"/>
    <n v="15.936"/>
  </r>
  <r>
    <n v="4992"/>
    <s v="US-2017-122714"/>
    <s v="12/7/2017"/>
    <x v="226"/>
    <s v="12/13/2017"/>
    <s v="Standard Class"/>
    <s v="HG-14965"/>
    <s v="Henry Goldwyn"/>
    <s v="Corporate"/>
    <s v="United States"/>
    <s v="Chicago"/>
    <s v="Illinois"/>
    <n v="60653"/>
    <x v="2"/>
    <s v="OFF-BI-10001120"/>
    <x v="1"/>
    <s v="Binders"/>
    <s v="Ibico EPK-21 Electric Binding System"/>
    <n v="1889.99"/>
    <n v="5"/>
    <n v="0.8"/>
    <n v="-2929.4845"/>
    <n v="-64.516129032258064"/>
    <n v="377.99799999999993"/>
    <n v="39.68"/>
  </r>
  <r>
    <n v="4993"/>
    <s v="CA-2015-153038"/>
    <s v="12/18/2015"/>
    <x v="217"/>
    <s v="12/25/2015"/>
    <s v="Standard Class"/>
    <s v="RB-19645"/>
    <s v="Robert Barroso"/>
    <s v="Corporate"/>
    <s v="United States"/>
    <s v="Memphis"/>
    <s v="Tennessee"/>
    <n v="38109"/>
    <x v="0"/>
    <s v="OFF-EN-10000461"/>
    <x v="1"/>
    <s v="Envelopes"/>
    <s v="#10- 4 1/8&quot; x 9 1/2&quot; Recycled Envelopes"/>
    <n v="55.936"/>
    <n v="8"/>
    <n v="0.2"/>
    <n v="18.878399999999999"/>
    <n v="296.2962962962963"/>
    <n v="44.748800000000003"/>
    <n v="50.32"/>
  </r>
  <r>
    <n v="4996"/>
    <s v="CA-2014-132227"/>
    <s v="11/4/2014"/>
    <x v="130"/>
    <s v="11/10/2014"/>
    <s v="Standard Class"/>
    <s v="SZ-20035"/>
    <s v="Sam Zeldin"/>
    <s v="Home Office"/>
    <s v="United States"/>
    <s v="New York City"/>
    <s v="New York"/>
    <n v="10011"/>
    <x v="3"/>
    <s v="OFF-BI-10000962"/>
    <x v="1"/>
    <s v="Binders"/>
    <s v="Acco Flexible ACCOHIDE Square Ring Data Binder, Dark Blue, 11 1/2&quot; X 14&quot; 7/8&quot;"/>
    <n v="52.064"/>
    <n v="4"/>
    <n v="0.2"/>
    <n v="18.873200000000001"/>
    <n v="275.86206896551721"/>
    <n v="41.651200000000003"/>
    <n v="3393.68"/>
  </r>
  <r>
    <n v="4997"/>
    <s v="CA-2017-155824"/>
    <s v="3/10/2017"/>
    <x v="434"/>
    <s v="3/15/2017"/>
    <s v="Standard Class"/>
    <s v="KS-16300"/>
    <s v="Karen Seio"/>
    <s v="Corporate"/>
    <s v="United States"/>
    <s v="Raleigh"/>
    <s v="North Carolina"/>
    <n v="27604"/>
    <x v="0"/>
    <s v="OFF-AP-10000390"/>
    <x v="1"/>
    <s v="Appliances"/>
    <s v="Euro Pro Shark Stick Mini Vacuum"/>
    <n v="48.783999999999999"/>
    <n v="1"/>
    <n v="0.2"/>
    <n v="3.6587999999999998"/>
    <n v="1333.3333333333335"/>
    <n v="39.027200000000001"/>
    <n v="1085.42"/>
  </r>
  <r>
    <n v="4999"/>
    <s v="CA-2016-129238"/>
    <s v="1/31/2016"/>
    <x v="1011"/>
    <s v="2/4/2016"/>
    <s v="Standard Class"/>
    <s v="SC-20050"/>
    <s v="Sample Company A"/>
    <s v="Home Office"/>
    <s v="United States"/>
    <s v="Los Angeles"/>
    <s v="California"/>
    <n v="90045"/>
    <x v="1"/>
    <s v="TEC-PH-10004120"/>
    <x v="2"/>
    <s v="Phones"/>
    <s v="AT&amp;T 1080 Phone"/>
    <n v="109.592"/>
    <n v="1"/>
    <n v="0.2"/>
    <n v="8.2194000000000003"/>
    <n v="1333.3333333333333"/>
    <n v="87.673600000000008"/>
    <n v="290.33600000000001"/>
  </r>
  <r>
    <n v="5001"/>
    <s v="CA-2017-159688"/>
    <s v="5/7/2017"/>
    <x v="917"/>
    <s v="5/12/2017"/>
    <s v="Standard Class"/>
    <s v="AB-10060"/>
    <s v="Adam Bellavance"/>
    <s v="Home Office"/>
    <s v="United States"/>
    <s v="Los Angeles"/>
    <s v="California"/>
    <n v="90004"/>
    <x v="1"/>
    <s v="TEC-AC-10000736"/>
    <x v="2"/>
    <s v="Accessories"/>
    <s v="Logitech G600 MMO Gaming Mouse"/>
    <n v="79.989999999999995"/>
    <n v="1"/>
    <n v="0"/>
    <n v="28.796399999999998"/>
    <n v="277.77777777777777"/>
    <n v="79.989999999999995"/>
    <n v="63.968000000000004"/>
  </r>
  <r>
    <n v="5002"/>
    <s v="CA-2016-136126"/>
    <s v="5/24/2016"/>
    <x v="1012"/>
    <s v="5/24/2016"/>
    <s v="Same Day"/>
    <s v="EH-14125"/>
    <s v="Eugene Hildebrand"/>
    <s v="Home Office"/>
    <s v="United States"/>
    <s v="Newport News"/>
    <s v="Virginia"/>
    <n v="23602"/>
    <x v="0"/>
    <s v="OFF-SU-10000898"/>
    <x v="1"/>
    <s v="Supplies"/>
    <s v="Acme Hot Forged Carbon Steel Scissors with Nickel-Plated Handles, 3 7/8&quot; Cut, 8&quot;L"/>
    <n v="69.5"/>
    <n v="5"/>
    <n v="0"/>
    <n v="20.155000000000001"/>
    <n v="344.82758620689651"/>
    <n v="69.5"/>
    <n v="848.54399999999998"/>
  </r>
  <r>
    <n v="5004"/>
    <s v="CA-2016-155033"/>
    <s v="10/7/2016"/>
    <x v="877"/>
    <s v="10/12/2016"/>
    <s v="Standard Class"/>
    <s v="CC-12475"/>
    <s v="Cindy Chapman"/>
    <s v="Consumer"/>
    <s v="United States"/>
    <s v="Los Angeles"/>
    <s v="California"/>
    <n v="90032"/>
    <x v="1"/>
    <s v="OFF-PA-10000143"/>
    <x v="1"/>
    <s v="Paper"/>
    <s v="Astroparche Fine Business Paper"/>
    <n v="10.56"/>
    <n v="2"/>
    <n v="0"/>
    <n v="5.0688000000000004"/>
    <n v="208.33333333333334"/>
    <n v="10.56"/>
    <n v="85.055999999999997"/>
  </r>
  <r>
    <n v="5005"/>
    <s v="CA-2014-156006"/>
    <s v="4/30/2014"/>
    <x v="1013"/>
    <s v="5/2/2014"/>
    <s v="Second Class"/>
    <s v="TM-21010"/>
    <s v="Tamara Manning"/>
    <s v="Consumer"/>
    <s v="United States"/>
    <s v="Jackson"/>
    <s v="Mississippi"/>
    <n v="39212"/>
    <x v="0"/>
    <s v="TEC-AC-10002550"/>
    <x v="2"/>
    <s v="Accessories"/>
    <s v="Maxell 4.7GB DVD-RW 3/Pack"/>
    <n v="47.79"/>
    <n v="3"/>
    <n v="0"/>
    <n v="16.2486"/>
    <n v="294.11764705882354"/>
    <n v="47.79"/>
    <n v="11.16"/>
  </r>
  <r>
    <n v="5006"/>
    <s v="CA-2015-158659"/>
    <s v="11/10/2015"/>
    <x v="113"/>
    <s v="11/14/2015"/>
    <s v="Second Class"/>
    <s v="SC-20695"/>
    <s v="Steve Chapman"/>
    <s v="Corporate"/>
    <s v="United States"/>
    <s v="Richmond"/>
    <s v="Indiana"/>
    <n v="47374"/>
    <x v="2"/>
    <s v="OFF-ST-10003306"/>
    <x v="1"/>
    <s v="Storage"/>
    <s v="Letter Size Cart"/>
    <n v="714.3"/>
    <n v="5"/>
    <n v="0"/>
    <n v="207.14699999999999"/>
    <n v="344.82758620689651"/>
    <n v="714.3"/>
    <n v="9.9600000000000009"/>
  </r>
  <r>
    <n v="5007"/>
    <s v="CA-2015-169796"/>
    <s v="11/9/2015"/>
    <x v="529"/>
    <s v="11/14/2015"/>
    <s v="Standard Class"/>
    <s v="Dp-13240"/>
    <s v="Dean percer"/>
    <s v="Home Office"/>
    <s v="United States"/>
    <s v="New York City"/>
    <s v="New York"/>
    <n v="10035"/>
    <x v="3"/>
    <s v="TEC-MA-10000045"/>
    <x v="2"/>
    <s v="Machines"/>
    <s v="Zebra ZM400 Thermal Label Printer"/>
    <n v="2321.9"/>
    <n v="2"/>
    <n v="0"/>
    <n v="1114.5119999999999"/>
    <n v="208.33333333333334"/>
    <n v="2321.9"/>
    <n v="8.94"/>
  </r>
  <r>
    <n v="5009"/>
    <s v="CA-2015-102876"/>
    <s v="9/7/2015"/>
    <x v="67"/>
    <s v="9/14/2015"/>
    <s v="Standard Class"/>
    <s v="LR-17035"/>
    <s v="Lisa Ryan"/>
    <s v="Corporate"/>
    <s v="United States"/>
    <s v="Philadelphia"/>
    <s v="Pennsylvania"/>
    <n v="19134"/>
    <x v="3"/>
    <s v="OFF-BI-10004781"/>
    <x v="1"/>
    <s v="Binders"/>
    <s v="GBC Wire Binding Strips"/>
    <n v="9.5220000000000002"/>
    <n v="1"/>
    <n v="0.7"/>
    <n v="-6.9828000000000001"/>
    <n v="-136.36363636363637"/>
    <n v="2.8566000000000007"/>
    <n v="153.82400000000001"/>
  </r>
  <r>
    <n v="5012"/>
    <s v="US-2017-139647"/>
    <s v="5/11/2017"/>
    <x v="943"/>
    <s v="5/13/2017"/>
    <s v="First Class"/>
    <s v="TS-21370"/>
    <s v="Todd Sumrall"/>
    <s v="Corporate"/>
    <s v="United States"/>
    <s v="Phoenix"/>
    <s v="Arizona"/>
    <n v="85023"/>
    <x v="1"/>
    <s v="FUR-BO-10004467"/>
    <x v="0"/>
    <s v="Bookcases"/>
    <s v="Bestar Classic Bookcase"/>
    <n v="209.97900000000001"/>
    <n v="7"/>
    <n v="0.7"/>
    <n v="-356.96429999999998"/>
    <n v="-58.82352941176471"/>
    <n v="62.993700000000011"/>
    <n v="466.32"/>
  </r>
  <r>
    <n v="5013"/>
    <s v="US-2017-160465"/>
    <s v="7/21/2017"/>
    <x v="246"/>
    <s v="7/26/2017"/>
    <s v="Standard Class"/>
    <s v="SW-20350"/>
    <s v="Sean Wendt"/>
    <s v="Home Office"/>
    <s v="United States"/>
    <s v="Cleveland"/>
    <s v="Ohio"/>
    <n v="44105"/>
    <x v="3"/>
    <s v="OFF-BI-10001670"/>
    <x v="1"/>
    <s v="Binders"/>
    <s v="Vinyl Sectional Post Binders"/>
    <n v="33.93"/>
    <n v="3"/>
    <n v="0.7"/>
    <n v="-22.62"/>
    <n v="-150"/>
    <n v="10.179000000000002"/>
    <n v="237.096"/>
  </r>
  <r>
    <n v="5016"/>
    <s v="CA-2014-153850"/>
    <s v="11/24/2014"/>
    <x v="156"/>
    <s v="11/29/2014"/>
    <s v="Standard Class"/>
    <s v="TH-21100"/>
    <s v="Thea Hendricks"/>
    <s v="Consumer"/>
    <s v="United States"/>
    <s v="Toledo"/>
    <s v="Ohio"/>
    <n v="43615"/>
    <x v="3"/>
    <s v="FUR-FU-10002960"/>
    <x v="0"/>
    <s v="Furnishings"/>
    <s v="Eldon 200 Class Desk Accessories, Burgundy"/>
    <n v="35.167999999999999"/>
    <n v="7"/>
    <n v="0.2"/>
    <n v="9.6712000000000007"/>
    <n v="363.63636363636363"/>
    <n v="28.134399999999999"/>
    <n v="131.88"/>
  </r>
  <r>
    <n v="5018"/>
    <s v="CA-2014-127558"/>
    <s v="11/15/2014"/>
    <x v="647"/>
    <s v="11/18/2014"/>
    <s v="First Class"/>
    <s v="SS-20410"/>
    <s v="Shahid Shariari"/>
    <s v="Consumer"/>
    <s v="United States"/>
    <s v="Los Angeles"/>
    <s v="California"/>
    <n v="90008"/>
    <x v="1"/>
    <s v="FUR-FU-10002505"/>
    <x v="0"/>
    <s v="Furnishings"/>
    <s v="Eldon 100 Class Desk Accessories"/>
    <n v="10.11"/>
    <n v="3"/>
    <n v="0"/>
    <n v="3.2351999999999999"/>
    <n v="312.5"/>
    <n v="10.11"/>
    <n v="362.13600000000002"/>
  </r>
  <r>
    <n v="5021"/>
    <s v="CA-2017-136511"/>
    <s v="3/23/2017"/>
    <x v="721"/>
    <s v="3/25/2017"/>
    <s v="Second Class"/>
    <s v="MZ-17515"/>
    <s v="Mary Zewe"/>
    <s v="Corporate"/>
    <s v="United States"/>
    <s v="New York City"/>
    <s v="New York"/>
    <n v="10011"/>
    <x v="3"/>
    <s v="OFF-SU-10003505"/>
    <x v="1"/>
    <s v="Supplies"/>
    <s v="Premier Electric Letter Opener"/>
    <n v="347.58"/>
    <n v="3"/>
    <n v="0"/>
    <n v="17.379000000000001"/>
    <n v="1999.9999999999995"/>
    <n v="347.58"/>
    <n v="39.979999999999997"/>
  </r>
  <r>
    <n v="5022"/>
    <s v="CA-2016-133795"/>
    <s v="12/18/2016"/>
    <x v="122"/>
    <s v="12/24/2016"/>
    <s v="Standard Class"/>
    <s v="JE-15475"/>
    <s v="Jeremy Ellison"/>
    <s v="Consumer"/>
    <s v="United States"/>
    <s v="San Diego"/>
    <s v="California"/>
    <n v="92037"/>
    <x v="1"/>
    <s v="TEC-AC-10001465"/>
    <x v="2"/>
    <s v="Accessories"/>
    <s v="SanDisk Cruzer 64 GB USB Flash Drive"/>
    <n v="72.64"/>
    <n v="2"/>
    <n v="0"/>
    <n v="21.792000000000002"/>
    <n v="333.33333333333331"/>
    <n v="72.64"/>
    <n v="5.742"/>
  </r>
  <r>
    <n v="5025"/>
    <s v="US-2017-130953"/>
    <s v="7/29/2017"/>
    <x v="570"/>
    <s v="8/3/2017"/>
    <s v="Standard Class"/>
    <s v="RF-19735"/>
    <s v="Roland Fjeld"/>
    <s v="Consumer"/>
    <s v="United States"/>
    <s v="Oklahoma City"/>
    <s v="Oklahoma"/>
    <n v="73120"/>
    <x v="2"/>
    <s v="OFF-BI-10004828"/>
    <x v="1"/>
    <s v="Binders"/>
    <s v="GBC Poly Designer Binding Covers"/>
    <n v="33.479999999999997"/>
    <n v="2"/>
    <n v="0"/>
    <n v="16.405200000000001"/>
    <n v="204.08163265306118"/>
    <n v="33.479999999999997"/>
    <n v="49.847999999999999"/>
  </r>
  <r>
    <n v="5029"/>
    <s v="CA-2014-151792"/>
    <s v="9/2/2014"/>
    <x v="814"/>
    <s v="9/7/2014"/>
    <s v="Second Class"/>
    <s v="CV-12295"/>
    <s v="Christina VanderZanden"/>
    <s v="Consumer"/>
    <s v="United States"/>
    <s v="Chicago"/>
    <s v="Illinois"/>
    <n v="60653"/>
    <x v="2"/>
    <s v="TEC-AC-10001606"/>
    <x v="2"/>
    <s v="Accessories"/>
    <s v="Logitech Wireless Performance Mouse MX for PC and Mac"/>
    <n v="239.976"/>
    <n v="3"/>
    <n v="0.2"/>
    <n v="53.994599999999998"/>
    <n v="444.44444444444446"/>
    <n v="191.98080000000002"/>
    <n v="9.8719999999999999"/>
  </r>
  <r>
    <n v="5030"/>
    <s v="CA-2017-139304"/>
    <s v="1/29/2017"/>
    <x v="926"/>
    <s v="2/2/2017"/>
    <s v="Standard Class"/>
    <s v="VG-21790"/>
    <s v="Vivek Gonzalez"/>
    <s v="Consumer"/>
    <s v="United States"/>
    <s v="San Francisco"/>
    <s v="California"/>
    <n v="94109"/>
    <x v="1"/>
    <s v="OFF-AR-10001216"/>
    <x v="1"/>
    <s v="Art"/>
    <s v="Newell 339"/>
    <n v="8.34"/>
    <n v="3"/>
    <n v="0"/>
    <n v="2.1684000000000001"/>
    <n v="384.61538461538458"/>
    <n v="8.34"/>
    <n v="33.527999999999999"/>
  </r>
  <r>
    <n v="5033"/>
    <s v="CA-2016-155166"/>
    <s v="12/26/2016"/>
    <x v="482"/>
    <s v="1/2/2017"/>
    <s v="Standard Class"/>
    <s v="BB-11545"/>
    <s v="Brenda Bowman"/>
    <s v="Corporate"/>
    <s v="United States"/>
    <s v="Vineland"/>
    <s v="New Jersey"/>
    <n v="8360"/>
    <x v="3"/>
    <s v="FUR-CH-10003968"/>
    <x v="0"/>
    <s v="Chairs"/>
    <s v="Novimex Turbo Task Chair"/>
    <n v="212.94"/>
    <n v="3"/>
    <n v="0"/>
    <n v="25.552800000000001"/>
    <n v="833.33333333333326"/>
    <n v="212.94"/>
    <n v="71.087999999999994"/>
  </r>
  <r>
    <n v="5035"/>
    <s v="CA-2015-103954"/>
    <s v="8/9/2015"/>
    <x v="101"/>
    <s v="8/13/2015"/>
    <s v="Second Class"/>
    <s v="HR-14770"/>
    <s v="Hallie Redmond"/>
    <s v="Home Office"/>
    <s v="United States"/>
    <s v="Milwaukee"/>
    <s v="Wisconsin"/>
    <n v="53209"/>
    <x v="2"/>
    <s v="FUR-BO-10004690"/>
    <x v="0"/>
    <s v="Bookcases"/>
    <s v="O'Sullivan Cherrywood Estates Traditional Barrister Bookcase"/>
    <n v="687.4"/>
    <n v="5"/>
    <n v="0"/>
    <n v="48.118000000000002"/>
    <n v="1428.5714285714284"/>
    <n v="687.4"/>
    <n v="223.58"/>
  </r>
  <r>
    <n v="5036"/>
    <s v="CA-2014-169803"/>
    <s v="4/6/2014"/>
    <x v="322"/>
    <s v="4/12/2014"/>
    <s v="Standard Class"/>
    <s v="SC-20260"/>
    <s v="Scott Cohen"/>
    <s v="Corporate"/>
    <s v="United States"/>
    <s v="Seattle"/>
    <s v="Washington"/>
    <n v="98115"/>
    <x v="1"/>
    <s v="FUR-TA-10000688"/>
    <x v="0"/>
    <s v="Tables"/>
    <s v="Chromcraft Bull-Nose Wood Round Conference Table Top, Wood Base"/>
    <n v="653.54999999999995"/>
    <n v="3"/>
    <n v="0"/>
    <n v="111.1035"/>
    <n v="588.23529411764696"/>
    <n v="653.54999999999995"/>
    <n v="40.74"/>
  </r>
  <r>
    <n v="5038"/>
    <s v="CA-2017-141719"/>
    <s v="11/17/2017"/>
    <x v="701"/>
    <s v="11/21/2017"/>
    <s v="Second Class"/>
    <s v="EG-13900"/>
    <s v="Emily Grady"/>
    <s v="Consumer"/>
    <s v="United States"/>
    <s v="Naperville"/>
    <s v="Illinois"/>
    <n v="60540"/>
    <x v="2"/>
    <s v="TEC-AC-10003610"/>
    <x v="2"/>
    <s v="Accessories"/>
    <s v="Logitech Illuminated - Keyboard"/>
    <n v="239.96"/>
    <n v="5"/>
    <n v="0.2"/>
    <n v="83.986000000000004"/>
    <n v="285.71428571428572"/>
    <n v="191.96800000000002"/>
    <n v="1925.88"/>
  </r>
  <r>
    <n v="5039"/>
    <s v="CA-2015-136469"/>
    <s v="7/11/2015"/>
    <x v="655"/>
    <s v="7/12/2015"/>
    <s v="First Class"/>
    <s v="TS-21370"/>
    <s v="Todd Sumrall"/>
    <s v="Corporate"/>
    <s v="United States"/>
    <s v="Wilmington"/>
    <s v="Delaware"/>
    <n v="19805"/>
    <x v="3"/>
    <s v="FUR-TA-10001520"/>
    <x v="0"/>
    <s v="Tables"/>
    <s v="Lesro Sheffield Collection Coffee Table, End Table, Center Table, Corner Table"/>
    <n v="199.83600000000001"/>
    <n v="4"/>
    <n v="0.3"/>
    <n v="-37.112400000000001"/>
    <n v="-538.46153846153845"/>
    <n v="139.8852"/>
    <n v="46.35"/>
  </r>
  <r>
    <n v="5042"/>
    <s v="CA-2016-158694"/>
    <s v="11/10/2016"/>
    <x v="338"/>
    <s v="11/13/2016"/>
    <s v="Second Class"/>
    <s v="AI-10855"/>
    <s v="Arianne Irving"/>
    <s v="Consumer"/>
    <s v="United States"/>
    <s v="Los Angeles"/>
    <s v="California"/>
    <n v="90036"/>
    <x v="1"/>
    <s v="OFF-PA-10002421"/>
    <x v="1"/>
    <s v="Paper"/>
    <s v="Embossed Ink Jet Note Cards"/>
    <n v="67.709999999999994"/>
    <n v="3"/>
    <n v="0"/>
    <n v="32.500799999999998"/>
    <n v="208.33333333333334"/>
    <n v="67.709999999999994"/>
    <n v="18"/>
  </r>
  <r>
    <n v="5049"/>
    <s v="US-2014-104759"/>
    <s v="3/31/2014"/>
    <x v="691"/>
    <s v="4/4/2014"/>
    <s v="Standard Class"/>
    <s v="DD-13570"/>
    <s v="Dorothy Dickinson"/>
    <s v="Consumer"/>
    <s v="United States"/>
    <s v="Chicago"/>
    <s v="Illinois"/>
    <n v="60610"/>
    <x v="2"/>
    <s v="OFF-BI-10002071"/>
    <x v="1"/>
    <s v="Binders"/>
    <s v="Fellowes Black Plastic Comb Bindings"/>
    <n v="8.1340000000000003"/>
    <n v="7"/>
    <n v="0.8"/>
    <n v="-13.8278"/>
    <n v="-58.82352941176471"/>
    <n v="1.6267999999999998"/>
    <n v="10.368"/>
  </r>
  <r>
    <n v="5051"/>
    <s v="CA-2015-150511"/>
    <s v="9/18/2015"/>
    <x v="227"/>
    <s v="9/24/2015"/>
    <s v="Standard Class"/>
    <s v="AB-10060"/>
    <s v="Adam Bellavance"/>
    <s v="Home Office"/>
    <s v="United States"/>
    <s v="Des Moines"/>
    <s v="Washington"/>
    <n v="98198"/>
    <x v="1"/>
    <s v="OFF-PA-10001776"/>
    <x v="1"/>
    <s v="Paper"/>
    <s v="Wirebound Message Books, Four 2 3/4&quot; x 5&quot; Forms per Page, 600 Sets per Book"/>
    <n v="18.54"/>
    <n v="2"/>
    <n v="0"/>
    <n v="8.7138000000000009"/>
    <n v="212.76595744680847"/>
    <n v="18.54"/>
    <n v="40.200000000000003"/>
  </r>
  <r>
    <n v="5052"/>
    <s v="CA-2015-134922"/>
    <s v="11/7/2015"/>
    <x v="209"/>
    <s v="11/11/2015"/>
    <s v="Standard Class"/>
    <s v="KB-16240"/>
    <s v="Karen Bern"/>
    <s v="Corporate"/>
    <s v="United States"/>
    <s v="Philadelphia"/>
    <s v="Pennsylvania"/>
    <n v="19140"/>
    <x v="3"/>
    <s v="OFF-EN-10000483"/>
    <x v="1"/>
    <s v="Envelopes"/>
    <s v="White Envelopes, White Envelopes with Clear Poly Window"/>
    <n v="24.4"/>
    <n v="2"/>
    <n v="0.2"/>
    <n v="7.93"/>
    <n v="307.69230769230768"/>
    <n v="19.52"/>
    <n v="99.567999999999998"/>
  </r>
  <r>
    <n v="5053"/>
    <s v="US-2017-120607"/>
    <s v="5/19/2017"/>
    <x v="240"/>
    <s v="5/19/2017"/>
    <s v="Same Day"/>
    <s v="JC-15775"/>
    <s v="John Castell"/>
    <s v="Consumer"/>
    <s v="United States"/>
    <s v="Atlanta"/>
    <s v="Georgia"/>
    <n v="30318"/>
    <x v="0"/>
    <s v="OFF-PA-10003129"/>
    <x v="1"/>
    <s v="Paper"/>
    <s v="Tops White Computer Printout Paper"/>
    <n v="195.64"/>
    <n v="4"/>
    <n v="0"/>
    <n v="91.950800000000001"/>
    <n v="212.7659574468085"/>
    <n v="195.64"/>
    <n v="85.98"/>
  </r>
  <r>
    <n v="5054"/>
    <s v="CA-2015-141243"/>
    <s v="1/3/2015"/>
    <x v="928"/>
    <s v="1/8/2015"/>
    <s v="Second Class"/>
    <s v="AH-10465"/>
    <s v="Amy Hunt"/>
    <s v="Consumer"/>
    <s v="United States"/>
    <s v="Dallas"/>
    <s v="Texas"/>
    <n v="75217"/>
    <x v="2"/>
    <s v="TEC-AC-10003198"/>
    <x v="2"/>
    <s v="Accessories"/>
    <s v="Enermax Acrylux Wireless Keyboard"/>
    <n v="398.4"/>
    <n v="5"/>
    <n v="0.2"/>
    <n v="84.66"/>
    <n v="470.58823529411768"/>
    <n v="318.72000000000003"/>
    <n v="35.56"/>
  </r>
  <r>
    <n v="5057"/>
    <s v="CA-2015-162166"/>
    <s v="9/8/2015"/>
    <x v="1014"/>
    <s v="9/11/2015"/>
    <s v="First Class"/>
    <s v="NM-18520"/>
    <s v="Neoma Murray"/>
    <s v="Consumer"/>
    <s v="United States"/>
    <s v="Moreno Valley"/>
    <s v="California"/>
    <n v="92553"/>
    <x v="1"/>
    <s v="OFF-PA-10002606"/>
    <x v="1"/>
    <s v="Paper"/>
    <s v="Xerox 1928"/>
    <n v="26.4"/>
    <n v="5"/>
    <n v="0"/>
    <n v="11.88"/>
    <n v="222.2222222222222"/>
    <n v="26.4"/>
    <n v="36.24"/>
  </r>
  <r>
    <n v="5059"/>
    <s v="CA-2016-120796"/>
    <s v="4/3/2016"/>
    <x v="1015"/>
    <s v="4/7/2016"/>
    <s v="Standard Class"/>
    <s v="CS-11950"/>
    <s v="Carlos Soltero"/>
    <s v="Consumer"/>
    <s v="United States"/>
    <s v="Philadelphia"/>
    <s v="Pennsylvania"/>
    <n v="19140"/>
    <x v="3"/>
    <s v="OFF-BI-10004330"/>
    <x v="1"/>
    <s v="Binders"/>
    <s v="GBC Velobind Prepunched Cover Sets, Regency Series"/>
    <n v="99.846000000000004"/>
    <n v="9"/>
    <n v="0.7"/>
    <n v="-83.204999999999998"/>
    <n v="-120.00000000000001"/>
    <n v="29.953800000000005"/>
    <n v="25.248000000000001"/>
  </r>
  <r>
    <n v="5060"/>
    <s v="CA-2016-109722"/>
    <s v="12/5/2016"/>
    <x v="5"/>
    <s v="12/7/2016"/>
    <s v="Second Class"/>
    <s v="TP-21130"/>
    <s v="Theone Pippenger"/>
    <s v="Consumer"/>
    <s v="United States"/>
    <s v="Georgetown"/>
    <s v="Kentucky"/>
    <n v="40324"/>
    <x v="0"/>
    <s v="TEC-PH-10000560"/>
    <x v="2"/>
    <s v="Phones"/>
    <s v="Samsung Galaxy S III - 16GB - pebble blue (T-Mobile)"/>
    <n v="699.98"/>
    <n v="2"/>
    <n v="0"/>
    <n v="195.99440000000001"/>
    <n v="357.14285714285711"/>
    <n v="699.98"/>
    <n v="243.16"/>
  </r>
  <r>
    <n v="5062"/>
    <s v="CA-2015-136798"/>
    <s v="5/8/2015"/>
    <x v="412"/>
    <s v="5/12/2015"/>
    <s v="Standard Class"/>
    <s v="DL-12925"/>
    <s v="Daniel Lacy"/>
    <s v="Consumer"/>
    <s v="United States"/>
    <s v="Minneapolis"/>
    <s v="Minnesota"/>
    <n v="55407"/>
    <x v="2"/>
    <s v="OFF-BI-10003684"/>
    <x v="1"/>
    <s v="Binders"/>
    <s v="Wilson Jones Legal Size Ring Binders"/>
    <n v="43.98"/>
    <n v="2"/>
    <n v="0"/>
    <n v="21.99"/>
    <n v="200"/>
    <n v="43.98"/>
    <n v="0"/>
  </r>
  <r>
    <n v="5065"/>
    <s v="CA-2017-122196"/>
    <s v="9/22/2017"/>
    <x v="585"/>
    <s v="9/24/2017"/>
    <s v="First Class"/>
    <s v="CA-12265"/>
    <s v="Christina Anderson"/>
    <s v="Consumer"/>
    <s v="United States"/>
    <s v="Wilmington"/>
    <s v="Delaware"/>
    <n v="19805"/>
    <x v="3"/>
    <s v="TEC-PH-10004977"/>
    <x v="2"/>
    <s v="Phones"/>
    <s v="GE 30524EE4"/>
    <n v="391.98"/>
    <n v="2"/>
    <n v="0"/>
    <n v="113.6742"/>
    <n v="344.82758620689657"/>
    <n v="391.98"/>
    <n v="0"/>
  </r>
  <r>
    <n v="5066"/>
    <s v="CA-2017-142090"/>
    <s v="11/30/2017"/>
    <x v="329"/>
    <s v="12/7/2017"/>
    <s v="Standard Class"/>
    <s v="SC-20380"/>
    <s v="Shahid Collister"/>
    <s v="Consumer"/>
    <s v="United States"/>
    <s v="Burlington"/>
    <s v="North Carolina"/>
    <n v="27217"/>
    <x v="0"/>
    <s v="TEC-AC-10002001"/>
    <x v="2"/>
    <s v="Accessories"/>
    <s v="Logitech Wireless Gaming Headset G930"/>
    <n v="383.976"/>
    <n v="3"/>
    <n v="0.2"/>
    <n v="81.594899999999996"/>
    <n v="470.58823529411768"/>
    <n v="307.18080000000003"/>
    <n v="0"/>
  </r>
  <r>
    <n v="5068"/>
    <s v="CA-2017-160934"/>
    <s v="1/15/2017"/>
    <x v="787"/>
    <s v="1/19/2017"/>
    <s v="Standard Class"/>
    <s v="TT-21460"/>
    <s v="Tonja Turnell"/>
    <s v="Home Office"/>
    <s v="United States"/>
    <s v="Los Angeles"/>
    <s v="California"/>
    <n v="90008"/>
    <x v="1"/>
    <s v="OFF-AR-10003504"/>
    <x v="1"/>
    <s v="Art"/>
    <s v="Newell 347"/>
    <n v="21.4"/>
    <n v="5"/>
    <n v="0"/>
    <n v="6.2060000000000004"/>
    <n v="344.82758620689651"/>
    <n v="21.4"/>
    <n v="0"/>
  </r>
  <r>
    <n v="5069"/>
    <s v="CA-2014-124478"/>
    <s v="8/8/2014"/>
    <x v="233"/>
    <s v="8/12/2014"/>
    <s v="Standard Class"/>
    <s v="MA-17560"/>
    <s v="Matt Abelman"/>
    <s v="Home Office"/>
    <s v="United States"/>
    <s v="Trenton"/>
    <s v="Michigan"/>
    <n v="48183"/>
    <x v="2"/>
    <s v="TEC-CO-10001571"/>
    <x v="2"/>
    <s v="Copiers"/>
    <s v="Sharp 1540cs Digital Laser Copier"/>
    <n v="549.99"/>
    <n v="1"/>
    <n v="0"/>
    <n v="274.995"/>
    <n v="200"/>
    <n v="549.99"/>
    <n v="0"/>
  </r>
  <r>
    <n v="5074"/>
    <s v="CA-2015-145485"/>
    <s v="11/5/2015"/>
    <x v="599"/>
    <s v="11/5/2015"/>
    <s v="Same Day"/>
    <s v="JM-16195"/>
    <s v="Justin MacKendrick"/>
    <s v="Consumer"/>
    <s v="United States"/>
    <s v="San Francisco"/>
    <s v="California"/>
    <n v="94109"/>
    <x v="1"/>
    <s v="OFF-ST-10000649"/>
    <x v="1"/>
    <s v="Storage"/>
    <s v="Hanging Personal Folder File"/>
    <n v="62.8"/>
    <n v="4"/>
    <n v="0"/>
    <n v="15.7"/>
    <n v="400"/>
    <n v="62.8"/>
    <n v="0"/>
  </r>
  <r>
    <n v="5075"/>
    <s v="CA-2017-151071"/>
    <s v="4/25/2017"/>
    <x v="1016"/>
    <s v="4/29/2017"/>
    <s v="Second Class"/>
    <s v="MB-18085"/>
    <s v="Mick Brown"/>
    <s v="Consumer"/>
    <s v="United States"/>
    <s v="Los Angeles"/>
    <s v="California"/>
    <n v="90049"/>
    <x v="1"/>
    <s v="OFF-BI-10002103"/>
    <x v="1"/>
    <s v="Binders"/>
    <s v="Cardinal Slant-D Ring Binder, Heavy Gauge Vinyl"/>
    <n v="13.904"/>
    <n v="2"/>
    <n v="0.2"/>
    <n v="4.5187999999999997"/>
    <n v="307.69230769230774"/>
    <n v="11.123200000000001"/>
    <n v="0"/>
  </r>
  <r>
    <n v="5076"/>
    <s v="CA-2014-134572"/>
    <s v="4/20/2014"/>
    <x v="1017"/>
    <s v="4/22/2014"/>
    <s v="Second Class"/>
    <s v="SV-20365"/>
    <s v="Seth Vernon"/>
    <s v="Consumer"/>
    <s v="United States"/>
    <s v="Houston"/>
    <s v="Texas"/>
    <n v="77070"/>
    <x v="2"/>
    <s v="FUR-TA-10001705"/>
    <x v="0"/>
    <s v="Tables"/>
    <s v="Bush Advantage Collection Round Conference Table"/>
    <n v="744.1"/>
    <n v="5"/>
    <n v="0.3"/>
    <n v="-95.67"/>
    <n v="-777.77777777777771"/>
    <n v="520.87"/>
    <n v="0"/>
  </r>
  <r>
    <n v="5079"/>
    <s v="CA-2017-143217"/>
    <s v="11/11/2017"/>
    <x v="343"/>
    <s v="11/17/2017"/>
    <s v="Standard Class"/>
    <s v="CG-12040"/>
    <s v="Catherine Glotzbach"/>
    <s v="Home Office"/>
    <s v="United States"/>
    <s v="Milwaukee"/>
    <s v="Wisconsin"/>
    <n v="53209"/>
    <x v="2"/>
    <s v="OFF-BI-10002949"/>
    <x v="1"/>
    <s v="Binders"/>
    <s v="Prestige Round Ring Binders"/>
    <n v="18.239999999999998"/>
    <n v="3"/>
    <n v="0"/>
    <n v="8.5728000000000009"/>
    <n v="212.76595744680847"/>
    <n v="18.239999999999998"/>
    <n v="0"/>
  </r>
  <r>
    <n v="5080"/>
    <s v="US-2017-133312"/>
    <s v="11/25/2017"/>
    <x v="920"/>
    <s v="11/29/2017"/>
    <s v="Standard Class"/>
    <s v="BD-11500"/>
    <s v="Bradley Drucker"/>
    <s v="Consumer"/>
    <s v="United States"/>
    <s v="San Francisco"/>
    <s v="California"/>
    <n v="94122"/>
    <x v="1"/>
    <s v="FUR-BO-10002213"/>
    <x v="0"/>
    <s v="Bookcases"/>
    <s v="Sauder Forest Hills Library, Woodland Oak Finish"/>
    <n v="359.49900000000002"/>
    <n v="3"/>
    <n v="0.15"/>
    <n v="-29.605799999999999"/>
    <n v="-1214.2857142857144"/>
    <n v="305.57415000000003"/>
    <n v="0"/>
  </r>
  <r>
    <n v="5082"/>
    <s v="US-2015-137533"/>
    <s v="12/18/2015"/>
    <x v="217"/>
    <s v="12/18/2015"/>
    <s v="Same Day"/>
    <s v="JK-15640"/>
    <s v="Jim Kriz"/>
    <s v="Home Office"/>
    <s v="United States"/>
    <s v="Cleveland"/>
    <s v="Ohio"/>
    <n v="44105"/>
    <x v="3"/>
    <s v="OFF-PA-10003441"/>
    <x v="1"/>
    <s v="Paper"/>
    <s v="Xerox 226"/>
    <n v="20.736000000000001"/>
    <n v="4"/>
    <n v="0.2"/>
    <n v="7.2576000000000001"/>
    <n v="285.71428571428572"/>
    <n v="16.588800000000003"/>
    <n v="0"/>
  </r>
  <r>
    <n v="5083"/>
    <s v="CA-2016-155138"/>
    <s v="9/8/2016"/>
    <x v="162"/>
    <s v="9/12/2016"/>
    <s v="Standard Class"/>
    <s v="JM-15580"/>
    <s v="Jill Matthias"/>
    <s v="Consumer"/>
    <s v="United States"/>
    <s v="Monroe"/>
    <s v="North Carolina"/>
    <n v="28110"/>
    <x v="0"/>
    <s v="TEC-AC-10004209"/>
    <x v="2"/>
    <s v="Accessories"/>
    <s v="Memorex Froggy Flash Drive 4 GB"/>
    <n v="35.167999999999999"/>
    <n v="4"/>
    <n v="0.2"/>
    <n v="8.3523999999999994"/>
    <n v="421.05263157894746"/>
    <n v="28.134399999999999"/>
    <n v="0"/>
  </r>
  <r>
    <n v="5085"/>
    <s v="CA-2016-108350"/>
    <s v="6/6/2016"/>
    <x v="112"/>
    <s v="6/9/2016"/>
    <s v="Second Class"/>
    <s v="SC-20230"/>
    <s v="Scot Coram"/>
    <s v="Corporate"/>
    <s v="United States"/>
    <s v="Lowell"/>
    <s v="Massachusetts"/>
    <n v="1852"/>
    <x v="3"/>
    <s v="OFF-PA-10003656"/>
    <x v="1"/>
    <s v="Paper"/>
    <s v="Xerox 1935"/>
    <n v="105.52"/>
    <n v="4"/>
    <n v="0"/>
    <n v="48.539200000000001"/>
    <n v="217.39130434782606"/>
    <n v="105.52"/>
    <n v="0"/>
  </r>
  <r>
    <n v="5086"/>
    <s v="CA-2015-144302"/>
    <s v="6/19/2015"/>
    <x v="974"/>
    <s v="6/23/2015"/>
    <s v="Standard Class"/>
    <s v="ME-17320"/>
    <s v="Maria Etezadi"/>
    <s v="Home Office"/>
    <s v="United States"/>
    <s v="Dallas"/>
    <s v="Texas"/>
    <n v="75081"/>
    <x v="2"/>
    <s v="OFF-BI-10001107"/>
    <x v="1"/>
    <s v="Binders"/>
    <s v="GBC White Gloss Covers, Plain Front"/>
    <n v="5.7919999999999998"/>
    <n v="2"/>
    <n v="0.8"/>
    <n v="-9.5568000000000008"/>
    <n v="-60.606060606060595"/>
    <n v="1.1583999999999997"/>
    <n v="0"/>
  </r>
  <r>
    <n v="5087"/>
    <s v="CA-2015-109001"/>
    <s v="3/5/2015"/>
    <x v="616"/>
    <s v="3/9/2015"/>
    <s v="Standard Class"/>
    <s v="KN-16390"/>
    <s v="Katherine Nockton"/>
    <s v="Corporate"/>
    <s v="United States"/>
    <s v="Philadelphia"/>
    <s v="Pennsylvania"/>
    <n v="19120"/>
    <x v="3"/>
    <s v="TEC-PH-10000562"/>
    <x v="2"/>
    <s v="Phones"/>
    <s v="Samsung Convoy 3"/>
    <n v="466.15800000000002"/>
    <n v="7"/>
    <n v="0.4"/>
    <n v="-93.2316"/>
    <n v="-500"/>
    <n v="279.69479999999999"/>
    <n v="0"/>
  </r>
  <r>
    <n v="5090"/>
    <s v="CA-2017-132738"/>
    <s v="8/4/2017"/>
    <x v="1018"/>
    <s v="8/7/2017"/>
    <s v="First Class"/>
    <s v="HM-14860"/>
    <s v="Harry Marie"/>
    <s v="Corporate"/>
    <s v="United States"/>
    <s v="Loveland"/>
    <s v="Colorado"/>
    <n v="80538"/>
    <x v="1"/>
    <s v="OFF-PA-10001752"/>
    <x v="1"/>
    <s v="Paper"/>
    <s v="Hammermill CopyPlus Copy Paper (20Lb. and 84 Bright)"/>
    <n v="7.968"/>
    <n v="2"/>
    <n v="0.2"/>
    <n v="2.8883999999999999"/>
    <n v="275.86206896551727"/>
    <n v="6.3744000000000005"/>
    <n v="0"/>
  </r>
  <r>
    <n v="5092"/>
    <s v="CA-2017-156720"/>
    <s v="12/30/2017"/>
    <x v="247"/>
    <s v="1/3/2018"/>
    <s v="Standard Class"/>
    <s v="JM-15580"/>
    <s v="Jill Matthias"/>
    <s v="Consumer"/>
    <s v="United States"/>
    <s v="Loveland"/>
    <s v="Colorado"/>
    <n v="80538"/>
    <x v="1"/>
    <s v="OFF-FA-10003472"/>
    <x v="1"/>
    <s v="Fasteners"/>
    <s v="Bagged Rubber Bands"/>
    <n v="3.024"/>
    <n v="3"/>
    <n v="0.2"/>
    <n v="-0.6048"/>
    <n v="-500"/>
    <n v="2.4192"/>
    <n v="0"/>
  </r>
  <r>
    <n v="5093"/>
    <s v="CA-2015-119102"/>
    <s v="5/23/2015"/>
    <x v="293"/>
    <s v="5/27/2015"/>
    <s v="Standard Class"/>
    <s v="KH-16690"/>
    <s v="Kristen Hastings"/>
    <s v="Corporate"/>
    <s v="United States"/>
    <s v="Woonsocket"/>
    <s v="Rhode Island"/>
    <n v="2895"/>
    <x v="3"/>
    <s v="OFF-ST-10004507"/>
    <x v="1"/>
    <s v="Storage"/>
    <s v="Advantus Rolling Storage Box"/>
    <n v="51.45"/>
    <n v="3"/>
    <n v="0"/>
    <n v="13.891500000000001"/>
    <n v="370.37037037037038"/>
    <n v="51.45"/>
    <n v="0"/>
  </r>
  <r>
    <n v="5094"/>
    <s v="US-2014-140452"/>
    <s v="12/6/2014"/>
    <x v="776"/>
    <s v="12/10/2014"/>
    <s v="Standard Class"/>
    <s v="BK-11260"/>
    <s v="Berenike Kampe"/>
    <s v="Consumer"/>
    <s v="United States"/>
    <s v="Chicago"/>
    <s v="Illinois"/>
    <n v="60610"/>
    <x v="2"/>
    <s v="OFF-AP-10004036"/>
    <x v="1"/>
    <s v="Appliances"/>
    <s v="Bionaire 99.97% HEPA Air Cleaner"/>
    <n v="14.016"/>
    <n v="4"/>
    <n v="0.8"/>
    <n v="-31.536000000000001"/>
    <n v="-44.444444444444443"/>
    <n v="2.8031999999999995"/>
    <n v="0"/>
  </r>
  <r>
    <n v="5100"/>
    <s v="CA-2015-141936"/>
    <s v="8/7/2015"/>
    <x v="976"/>
    <s v="8/12/2015"/>
    <s v="Standard Class"/>
    <s v="PN-18775"/>
    <s v="Parhena Norris"/>
    <s v="Home Office"/>
    <s v="United States"/>
    <s v="Bakersfield"/>
    <s v="California"/>
    <n v="93309"/>
    <x v="1"/>
    <s v="OFF-BI-10002194"/>
    <x v="1"/>
    <s v="Binders"/>
    <s v="Cardinal Hold-It CD Pocket"/>
    <n v="19.152000000000001"/>
    <n v="3"/>
    <n v="0.2"/>
    <n v="6.4638"/>
    <n v="296.2962962962963"/>
    <n v="15.321600000000002"/>
    <n v="0"/>
  </r>
  <r>
    <n v="5101"/>
    <s v="CA-2014-158442"/>
    <s v="3/17/2014"/>
    <x v="461"/>
    <s v="3/17/2014"/>
    <s v="Same Day"/>
    <s v="AZ-10750"/>
    <s v="Annie Zypern"/>
    <s v="Consumer"/>
    <s v="United States"/>
    <s v="Dallas"/>
    <s v="Texas"/>
    <n v="75217"/>
    <x v="2"/>
    <s v="OFF-AR-10003732"/>
    <x v="1"/>
    <s v="Art"/>
    <s v="Newell 333"/>
    <n v="4.4480000000000004"/>
    <n v="2"/>
    <n v="0.2"/>
    <n v="0.33360000000000001"/>
    <n v="1333.3333333333335"/>
    <n v="3.5584000000000007"/>
    <n v="0"/>
  </r>
  <r>
    <n v="5104"/>
    <s v="CA-2015-167374"/>
    <s v="3/26/2015"/>
    <x v="514"/>
    <s v="3/30/2015"/>
    <s v="Second Class"/>
    <s v="GM-14500"/>
    <s v="Gene McClure"/>
    <s v="Consumer"/>
    <s v="United States"/>
    <s v="Philadelphia"/>
    <s v="Pennsylvania"/>
    <n v="19140"/>
    <x v="3"/>
    <s v="OFF-PA-10001950"/>
    <x v="1"/>
    <s v="Paper"/>
    <s v="Southworth 25% Cotton Antique Laid Paper &amp; Envelopes"/>
    <n v="40.031999999999996"/>
    <n v="6"/>
    <n v="0.2"/>
    <n v="12.51"/>
    <n v="320"/>
    <n v="32.025599999999997"/>
    <n v="0"/>
  </r>
  <r>
    <n v="5106"/>
    <s v="CA-2014-116568"/>
    <s v="12/14/2014"/>
    <x v="637"/>
    <s v="12/20/2014"/>
    <s v="Standard Class"/>
    <s v="BM-11785"/>
    <s v="Bryan Mills"/>
    <s v="Consumer"/>
    <s v="United States"/>
    <s v="Deltona"/>
    <s v="Florida"/>
    <n v="32725"/>
    <x v="0"/>
    <s v="FUR-CH-10002439"/>
    <x v="0"/>
    <s v="Chairs"/>
    <s v="Iceberg Nesting Folding Chair, 19w x 6d x 43h"/>
    <n v="186.304"/>
    <n v="4"/>
    <n v="0.2"/>
    <n v="13.972799999999999"/>
    <n v="1333.3333333333335"/>
    <n v="149.04320000000001"/>
    <n v="0"/>
  </r>
  <r>
    <n v="5107"/>
    <s v="CA-2015-147102"/>
    <s v="9/19/2015"/>
    <x v="444"/>
    <s v="9/26/2015"/>
    <s v="Standard Class"/>
    <s v="NH-18610"/>
    <s v="Nicole Hansen"/>
    <s v="Corporate"/>
    <s v="United States"/>
    <s v="Columbus"/>
    <s v="Georgia"/>
    <n v="31907"/>
    <x v="0"/>
    <s v="TEC-AC-10000682"/>
    <x v="2"/>
    <s v="Accessories"/>
    <s v="Kensington K72356US Mouse-in-a-Box USB Desktop Mouse"/>
    <n v="66.36"/>
    <n v="4"/>
    <n v="0"/>
    <n v="23.225999999999999"/>
    <n v="285.71428571428572"/>
    <n v="66.36"/>
    <n v="0"/>
  </r>
  <r>
    <n v="5108"/>
    <s v="CA-2017-132213"/>
    <s v="4/25/2017"/>
    <x v="1016"/>
    <s v="4/26/2017"/>
    <s v="First Class"/>
    <s v="PN-18775"/>
    <s v="Parhena Norris"/>
    <s v="Home Office"/>
    <s v="United States"/>
    <s v="Nashville"/>
    <s v="Tennessee"/>
    <n v="37211"/>
    <x v="0"/>
    <s v="OFF-AR-10004078"/>
    <x v="1"/>
    <s v="Art"/>
    <s v="Newell 312"/>
    <n v="42.048000000000002"/>
    <n v="9"/>
    <n v="0.2"/>
    <n v="5.2560000000000002"/>
    <n v="800"/>
    <n v="33.638400000000004"/>
    <n v="0"/>
  </r>
  <r>
    <n v="5110"/>
    <s v="CA-2014-138450"/>
    <s v="10/18/2014"/>
    <x v="638"/>
    <s v="10/22/2014"/>
    <s v="Standard Class"/>
    <s v="EH-13765"/>
    <s v="Edward Hooks"/>
    <s v="Corporate"/>
    <s v="United States"/>
    <s v="Philadelphia"/>
    <s v="Pennsylvania"/>
    <n v="19134"/>
    <x v="3"/>
    <s v="OFF-EN-10001335"/>
    <x v="1"/>
    <s v="Envelopes"/>
    <s v="White Business Envelopes with Contemporary Seam, Recycled White Business Envelopes"/>
    <n v="52.512"/>
    <n v="6"/>
    <n v="0.2"/>
    <n v="19.692"/>
    <n v="266.66666666666663"/>
    <n v="42.009600000000006"/>
    <n v="0"/>
  </r>
  <r>
    <n v="5113"/>
    <s v="CA-2015-153073"/>
    <s v="11/13/2015"/>
    <x v="50"/>
    <s v="11/13/2015"/>
    <s v="Same Day"/>
    <s v="HA-14905"/>
    <s v="Helen Abelman"/>
    <s v="Consumer"/>
    <s v="United States"/>
    <s v="Chicago"/>
    <s v="Illinois"/>
    <n v="60610"/>
    <x v="2"/>
    <s v="FUR-FU-10001025"/>
    <x v="0"/>
    <s v="Furnishings"/>
    <s v="Eldon Imàge Series Desk Accessories, Clear"/>
    <n v="17.495999999999999"/>
    <n v="9"/>
    <n v="0.6"/>
    <n v="-7.4358000000000004"/>
    <n v="-235.29411764705878"/>
    <n v="6.9984000000000002"/>
    <n v="0"/>
  </r>
  <r>
    <n v="5114"/>
    <s v="CA-2016-147970"/>
    <s v="1/31/2016"/>
    <x v="1011"/>
    <s v="2/2/2016"/>
    <s v="Second Class"/>
    <s v="AB-10150"/>
    <s v="Aimee Bixby"/>
    <s v="Consumer"/>
    <s v="United States"/>
    <s v="Dallas"/>
    <s v="Texas"/>
    <n v="75220"/>
    <x v="2"/>
    <s v="OFF-PA-10003936"/>
    <x v="1"/>
    <s v="Paper"/>
    <s v="Xerox 1994"/>
    <n v="15.552"/>
    <n v="3"/>
    <n v="0.2"/>
    <n v="5.4432"/>
    <n v="285.71428571428572"/>
    <n v="12.441600000000001"/>
    <n v="0"/>
  </r>
  <r>
    <n v="5115"/>
    <s v="CA-2016-150658"/>
    <s v="11/17/2016"/>
    <x v="1019"/>
    <s v="11/22/2016"/>
    <s v="Standard Class"/>
    <s v="MS-17365"/>
    <s v="Maribeth Schnelling"/>
    <s v="Consumer"/>
    <s v="United States"/>
    <s v="Carlsbad"/>
    <s v="New Mexico"/>
    <n v="88220"/>
    <x v="1"/>
    <s v="OFF-BI-10004140"/>
    <x v="1"/>
    <s v="Binders"/>
    <s v="Avery Non-Stick Binders"/>
    <n v="10.776"/>
    <n v="3"/>
    <n v="0.2"/>
    <n v="3.3675000000000002"/>
    <n v="320"/>
    <n v="8.6208000000000009"/>
    <n v="0"/>
  </r>
  <r>
    <n v="5116"/>
    <s v="CA-2017-125640"/>
    <s v="7/25/2017"/>
    <x v="800"/>
    <s v="7/29/2017"/>
    <s v="Standard Class"/>
    <s v="DD-13570"/>
    <s v="Dorothy Dickinson"/>
    <s v="Consumer"/>
    <s v="United States"/>
    <s v="Philadelphia"/>
    <s v="Pennsylvania"/>
    <n v="19134"/>
    <x v="3"/>
    <s v="OFF-LA-10004178"/>
    <x v="1"/>
    <s v="Labels"/>
    <s v="Avery 491"/>
    <n v="3.3039999999999998"/>
    <n v="1"/>
    <n v="0.2"/>
    <n v="1.0738000000000001"/>
    <n v="307.69230769230768"/>
    <n v="2.6432000000000002"/>
    <n v="0"/>
  </r>
  <r>
    <n v="5117"/>
    <s v="CA-2017-154137"/>
    <s v="11/11/2017"/>
    <x v="343"/>
    <s v="11/17/2017"/>
    <s v="Standard Class"/>
    <s v="MT-17815"/>
    <s v="Meg Tillman"/>
    <s v="Consumer"/>
    <s v="United States"/>
    <s v="New York City"/>
    <s v="New York"/>
    <n v="10009"/>
    <x v="3"/>
    <s v="OFF-ST-10003324"/>
    <x v="1"/>
    <s v="Storage"/>
    <s v="Belkin OmniView SE Rackmount Kit"/>
    <n v="35.479999999999997"/>
    <n v="1"/>
    <n v="0"/>
    <n v="0"/>
    <e v="#DIV/0!"/>
    <n v="35.479999999999997"/>
    <n v="0"/>
  </r>
  <r>
    <n v="5118"/>
    <s v="CA-2015-127173"/>
    <s v="9/26/2015"/>
    <x v="120"/>
    <s v="10/3/2015"/>
    <s v="Standard Class"/>
    <s v="GM-14500"/>
    <s v="Gene McClure"/>
    <s v="Consumer"/>
    <s v="United States"/>
    <s v="Oceanside"/>
    <s v="New York"/>
    <n v="11572"/>
    <x v="3"/>
    <s v="OFF-FA-10004854"/>
    <x v="1"/>
    <s v="Fasteners"/>
    <s v="Vinyl Coated Wire Paper Clips in Organizer Box, 800/Box"/>
    <n v="34.44"/>
    <n v="3"/>
    <n v="0"/>
    <n v="16.186800000000002"/>
    <n v="212.76595744680847"/>
    <n v="34.44"/>
    <n v="0"/>
  </r>
  <r>
    <n v="5121"/>
    <s v="CA-2014-149538"/>
    <s v="4/4/2014"/>
    <x v="527"/>
    <s v="4/8/2014"/>
    <s v="Standard Class"/>
    <s v="KB-16585"/>
    <s v="Ken Black"/>
    <s v="Corporate"/>
    <s v="United States"/>
    <s v="Lafayette"/>
    <s v="Louisiana"/>
    <n v="70506"/>
    <x v="0"/>
    <s v="OFF-ST-10004180"/>
    <x v="1"/>
    <s v="Storage"/>
    <s v="Safco Commercial Shelving"/>
    <n v="232.55"/>
    <n v="5"/>
    <n v="0"/>
    <n v="9.3019999999999996"/>
    <n v="2500.0000000000005"/>
    <n v="232.55"/>
    <n v="0"/>
  </r>
  <r>
    <n v="5125"/>
    <s v="CA-2014-160766"/>
    <s v="9/14/2014"/>
    <x v="80"/>
    <s v="9/14/2014"/>
    <s v="Same Day"/>
    <s v="DM-13015"/>
    <s v="Darrin Martin"/>
    <s v="Consumer"/>
    <s v="United States"/>
    <s v="New York City"/>
    <s v="New York"/>
    <n v="10009"/>
    <x v="3"/>
    <s v="FUR-TA-10001039"/>
    <x v="0"/>
    <s v="Tables"/>
    <s v="KI Adjustable-Height Table"/>
    <n v="464.29199999999997"/>
    <n v="9"/>
    <n v="0.4"/>
    <n v="-108.3348"/>
    <n v="-428.57142857142856"/>
    <n v="278.5752"/>
    <n v="0"/>
  </r>
  <r>
    <n v="5132"/>
    <s v="CA-2017-146626"/>
    <s v="12/29/2017"/>
    <x v="614"/>
    <s v="1/5/2018"/>
    <s v="Standard Class"/>
    <s v="BP-11185"/>
    <s v="Ben Peterman"/>
    <s v="Corporate"/>
    <s v="United States"/>
    <s v="Anaheim"/>
    <s v="California"/>
    <n v="92804"/>
    <x v="1"/>
    <s v="FUR-FU-10002501"/>
    <x v="0"/>
    <s v="Furnishings"/>
    <s v="Nu-Dell Executive Frame"/>
    <n v="101.12"/>
    <n v="8"/>
    <n v="0"/>
    <n v="37.414400000000001"/>
    <n v="270.27027027027026"/>
    <n v="101.12"/>
    <n v="0"/>
  </r>
  <r>
    <n v="5133"/>
    <s v="CA-2015-123330"/>
    <s v="6/21/2015"/>
    <x v="1020"/>
    <s v="6/27/2015"/>
    <s v="Standard Class"/>
    <s v="EP-13915"/>
    <s v="Emily Phan"/>
    <s v="Consumer"/>
    <s v="United States"/>
    <s v="Deltona"/>
    <s v="Florida"/>
    <n v="32725"/>
    <x v="0"/>
    <s v="TEC-PH-10001819"/>
    <x v="2"/>
    <s v="Phones"/>
    <s v="Innergie mMini Combo Duo USB Travel Charging Kit"/>
    <n v="107.976"/>
    <n v="3"/>
    <n v="0.2"/>
    <n v="37.791600000000003"/>
    <n v="285.71428571428567"/>
    <n v="86.380800000000008"/>
    <n v="0"/>
  </r>
  <r>
    <n v="5134"/>
    <s v="CA-2017-155607"/>
    <s v="11/26/2017"/>
    <x v="200"/>
    <s v="11/30/2017"/>
    <s v="Standard Class"/>
    <s v="FG-14260"/>
    <s v="Frank Gastineau"/>
    <s v="Home Office"/>
    <s v="United States"/>
    <s v="New York City"/>
    <s v="New York"/>
    <n v="10009"/>
    <x v="3"/>
    <s v="OFF-AP-10001962"/>
    <x v="1"/>
    <s v="Appliances"/>
    <s v="Black &amp; Decker Filter for Double Action Dustbuster Cordless Vac BLDV7210"/>
    <n v="58.73"/>
    <n v="7"/>
    <n v="0"/>
    <n v="14.682499999999999"/>
    <n v="400"/>
    <n v="58.73"/>
    <n v="0"/>
  </r>
  <r>
    <n v="5136"/>
    <s v="CA-2016-151323"/>
    <s v="10/23/2016"/>
    <x v="248"/>
    <s v="10/28/2016"/>
    <s v="Standard Class"/>
    <s v="AB-10255"/>
    <s v="Alejandro Ballentine"/>
    <s v="Home Office"/>
    <s v="United States"/>
    <s v="Seattle"/>
    <s v="Washington"/>
    <n v="98103"/>
    <x v="1"/>
    <s v="OFF-FA-10002983"/>
    <x v="1"/>
    <s v="Fasteners"/>
    <s v="Advantus SlideClip Paper Clips"/>
    <n v="17.05"/>
    <n v="5"/>
    <n v="0"/>
    <n v="8.1839999999999993"/>
    <n v="208.33333333333334"/>
    <n v="17.05"/>
    <n v="0"/>
  </r>
  <r>
    <n v="5137"/>
    <s v="CA-2015-146696"/>
    <s v="12/14/2015"/>
    <x v="639"/>
    <s v="12/19/2015"/>
    <s v="Standard Class"/>
    <s v="RD-19480"/>
    <s v="Rick Duston"/>
    <s v="Consumer"/>
    <s v="United States"/>
    <s v="San Diego"/>
    <s v="California"/>
    <n v="92105"/>
    <x v="1"/>
    <s v="OFF-BI-10002432"/>
    <x v="1"/>
    <s v="Binders"/>
    <s v="Wilson Jones Standard D-Ring Binders"/>
    <n v="8.0960000000000001"/>
    <n v="2"/>
    <n v="0.2"/>
    <n v="2.7324000000000002"/>
    <n v="296.2962962962963"/>
    <n v="6.4768000000000008"/>
    <n v="0"/>
  </r>
  <r>
    <n v="5138"/>
    <s v="CA-2016-128972"/>
    <s v="11/13/2016"/>
    <x v="373"/>
    <s v="11/17/2016"/>
    <s v="Standard Class"/>
    <s v="TS-21430"/>
    <s v="Tom Stivers"/>
    <s v="Corporate"/>
    <s v="United States"/>
    <s v="Oklahoma City"/>
    <s v="Oklahoma"/>
    <n v="73120"/>
    <x v="2"/>
    <s v="FUR-FU-10003096"/>
    <x v="0"/>
    <s v="Furnishings"/>
    <s v="Master Giant Foot Doorstop, Safety Yellow"/>
    <n v="30.36"/>
    <n v="4"/>
    <n v="0"/>
    <n v="13.0548"/>
    <n v="232.55813953488374"/>
    <n v="30.36"/>
    <n v="0"/>
  </r>
  <r>
    <n v="5139"/>
    <s v="CA-2017-128335"/>
    <s v="9/29/2017"/>
    <x v="365"/>
    <s v="10/5/2017"/>
    <s v="Standard Class"/>
    <s v="JA-15970"/>
    <s v="Joseph Airdo"/>
    <s v="Consumer"/>
    <s v="United States"/>
    <s v="Mount Vernon"/>
    <s v="New York"/>
    <n v="10550"/>
    <x v="3"/>
    <s v="OFF-EN-10001539"/>
    <x v="1"/>
    <s v="Envelopes"/>
    <s v="Staple envelope"/>
    <n v="23.34"/>
    <n v="3"/>
    <n v="0"/>
    <n v="10.969799999999999"/>
    <n v="212.7659574468085"/>
    <n v="23.34"/>
    <n v="0"/>
  </r>
  <r>
    <n v="5141"/>
    <s v="CA-2015-154886"/>
    <s v="11/8/2015"/>
    <x v="627"/>
    <s v="11/12/2015"/>
    <s v="Standard Class"/>
    <s v="SW-20455"/>
    <s v="Shaun Weien"/>
    <s v="Consumer"/>
    <s v="United States"/>
    <s v="San Francisco"/>
    <s v="California"/>
    <n v="94109"/>
    <x v="1"/>
    <s v="TEC-AC-10001956"/>
    <x v="2"/>
    <s v="Accessories"/>
    <s v="Microsoft Arc Touch Mouse"/>
    <n v="119.9"/>
    <n v="2"/>
    <n v="0"/>
    <n v="43.164000000000001"/>
    <n v="277.77777777777777"/>
    <n v="119.9"/>
    <n v="0"/>
  </r>
  <r>
    <n v="5142"/>
    <s v="CA-2016-111213"/>
    <s v="4/1/2016"/>
    <x v="178"/>
    <s v="4/5/2016"/>
    <s v="Standard Class"/>
    <s v="FP-14320"/>
    <s v="Frank Preis"/>
    <s v="Consumer"/>
    <s v="United States"/>
    <s v="New York City"/>
    <s v="New York"/>
    <n v="10009"/>
    <x v="3"/>
    <s v="FUR-CH-10000454"/>
    <x v="0"/>
    <s v="Chairs"/>
    <s v="Hon Deluxe Fabric Upholstered Stacking Chairs, Rounded Back"/>
    <n v="1317.492"/>
    <n v="6"/>
    <n v="0.1"/>
    <n v="292.77600000000001"/>
    <n v="450"/>
    <n v="1185.7428"/>
    <n v="0"/>
  </r>
  <r>
    <n v="5145"/>
    <s v="CA-2017-161333"/>
    <s v="2/2/2017"/>
    <x v="62"/>
    <s v="2/7/2017"/>
    <s v="Standard Class"/>
    <s v="JL-15835"/>
    <s v="John Lee"/>
    <s v="Consumer"/>
    <s v="United States"/>
    <s v="Los Angeles"/>
    <s v="California"/>
    <n v="90045"/>
    <x v="1"/>
    <s v="FUR-FU-10003039"/>
    <x v="0"/>
    <s v="Furnishings"/>
    <s v="Howard Miller 11-1/2&quot; Diameter Grantwood Wall Clock"/>
    <n v="86.26"/>
    <n v="2"/>
    <n v="0"/>
    <n v="29.328399999999998"/>
    <n v="294.11764705882354"/>
    <n v="86.26"/>
    <n v="0"/>
  </r>
  <r>
    <n v="5148"/>
    <s v="CA-2017-128734"/>
    <s v="12/24/2017"/>
    <x v="165"/>
    <s v="12/31/2017"/>
    <s v="Standard Class"/>
    <s v="JL-15175"/>
    <s v="James Lanier"/>
    <s v="Home Office"/>
    <s v="United States"/>
    <s v="Chandler"/>
    <s v="Arizona"/>
    <n v="85224"/>
    <x v="1"/>
    <s v="FUR-FU-10001731"/>
    <x v="0"/>
    <s v="Furnishings"/>
    <s v="Acrylic Self-Standing Desk Frames"/>
    <n v="8.5440000000000005"/>
    <n v="4"/>
    <n v="0.2"/>
    <n v="1.9224000000000001"/>
    <n v="444.44444444444446"/>
    <n v="6.8352000000000004"/>
    <n v="0"/>
  </r>
  <r>
    <n v="5150"/>
    <s v="CA-2014-141796"/>
    <s v="6/21/2014"/>
    <x v="261"/>
    <s v="6/21/2014"/>
    <s v="Same Day"/>
    <s v="JG-15160"/>
    <s v="James Galang"/>
    <s v="Consumer"/>
    <s v="United States"/>
    <s v="Long Beach"/>
    <s v="New York"/>
    <n v="11561"/>
    <x v="3"/>
    <s v="TEC-PH-10001578"/>
    <x v="2"/>
    <s v="Phones"/>
    <s v="Polycom SoundStation2 EX Conference phone"/>
    <n v="1214.8499999999999"/>
    <n v="3"/>
    <n v="0"/>
    <n v="352.30650000000003"/>
    <n v="344.82758620689651"/>
    <n v="1214.8499999999999"/>
    <n v="0"/>
  </r>
  <r>
    <n v="5151"/>
    <s v="CA-2017-125101"/>
    <s v="3/6/2017"/>
    <x v="904"/>
    <s v="3/10/2017"/>
    <s v="Second Class"/>
    <s v="SH-19975"/>
    <s v="Sally Hughsby"/>
    <s v="Corporate"/>
    <s v="United States"/>
    <s v="San Francisco"/>
    <s v="California"/>
    <n v="94109"/>
    <x v="1"/>
    <s v="OFF-ST-10000675"/>
    <x v="1"/>
    <s v="Storage"/>
    <s v="File Shuttle II and Handi-File, Black"/>
    <n v="67.78"/>
    <n v="2"/>
    <n v="0"/>
    <n v="16.945"/>
    <n v="400"/>
    <n v="67.78"/>
    <n v="0"/>
  </r>
  <r>
    <n v="5152"/>
    <s v="CA-2017-169929"/>
    <s v="9/25/2017"/>
    <x v="145"/>
    <s v="9/28/2017"/>
    <s v="First Class"/>
    <s v="LS-17200"/>
    <s v="Luke Schmidt"/>
    <s v="Corporate"/>
    <s v="United States"/>
    <s v="Helena"/>
    <s v="Montana"/>
    <n v="59601"/>
    <x v="1"/>
    <s v="OFF-ST-10002352"/>
    <x v="1"/>
    <s v="Storage"/>
    <s v="Iris Project Case"/>
    <n v="39.9"/>
    <n v="5"/>
    <n v="0"/>
    <n v="10.374000000000001"/>
    <n v="384.61538461538458"/>
    <n v="39.9"/>
    <n v="0"/>
  </r>
  <r>
    <n v="5153"/>
    <s v="US-2014-121566"/>
    <s v="6/30/2014"/>
    <x v="479"/>
    <s v="7/6/2014"/>
    <s v="Standard Class"/>
    <s v="CS-11860"/>
    <s v="Cari Schnelling"/>
    <s v="Consumer"/>
    <s v="United States"/>
    <s v="New York City"/>
    <s v="New York"/>
    <n v="10011"/>
    <x v="3"/>
    <s v="OFF-BI-10004528"/>
    <x v="1"/>
    <s v="Binders"/>
    <s v="Cardinal Poly Pocket Divider Pockets for Ring Binders"/>
    <n v="2.6880000000000002"/>
    <n v="1"/>
    <n v="0.2"/>
    <n v="0.84"/>
    <n v="320"/>
    <n v="2.1504000000000003"/>
    <n v="0"/>
  </r>
  <r>
    <n v="5155"/>
    <s v="US-2015-124219"/>
    <s v="8/7/2015"/>
    <x v="976"/>
    <s v="8/8/2015"/>
    <s v="First Class"/>
    <s v="KW-16570"/>
    <s v="Kelly Williams"/>
    <s v="Consumer"/>
    <s v="United States"/>
    <s v="Kirkwood"/>
    <s v="Missouri"/>
    <n v="63122"/>
    <x v="2"/>
    <s v="OFF-BI-10002215"/>
    <x v="1"/>
    <s v="Binders"/>
    <s v="Wilson Jones Hanging View Binder, White, 1&quot;"/>
    <n v="28.4"/>
    <n v="4"/>
    <n v="0"/>
    <n v="13.064"/>
    <n v="217.39130434782606"/>
    <n v="28.4"/>
    <n v="0"/>
  </r>
  <r>
    <n v="5157"/>
    <s v="CA-2017-163006"/>
    <s v="6/30/2017"/>
    <x v="160"/>
    <s v="7/4/2017"/>
    <s v="Second Class"/>
    <s v="GH-14410"/>
    <s v="Gary Hansen"/>
    <s v="Home Office"/>
    <s v="United States"/>
    <s v="Chicago"/>
    <s v="Illinois"/>
    <n v="60653"/>
    <x v="2"/>
    <s v="TEC-PH-10002584"/>
    <x v="2"/>
    <s v="Phones"/>
    <s v="Samsung Galaxy S4"/>
    <n v="1001.5839999999999"/>
    <n v="2"/>
    <n v="0.2"/>
    <n v="125.19799999999999"/>
    <n v="800"/>
    <n v="801.2672"/>
    <n v="0"/>
  </r>
  <r>
    <n v="5160"/>
    <s v="CA-2015-156146"/>
    <s v="10/26/2015"/>
    <x v="662"/>
    <s v="10/30/2015"/>
    <s v="Second Class"/>
    <s v="AG-10495"/>
    <s v="Andrew Gjertsen"/>
    <s v="Corporate"/>
    <s v="United States"/>
    <s v="Peoria"/>
    <s v="Arizona"/>
    <n v="85345"/>
    <x v="1"/>
    <s v="TEC-PH-10001700"/>
    <x v="2"/>
    <s v="Phones"/>
    <s v="Panasonic KX-TG6844B Expandable Digital Cordless Telephone"/>
    <n v="105.584"/>
    <n v="2"/>
    <n v="0.2"/>
    <n v="9.2385999999999999"/>
    <n v="1142.8571428571429"/>
    <n v="84.467200000000005"/>
    <n v="0"/>
  </r>
  <r>
    <n v="5162"/>
    <s v="CA-2014-111192"/>
    <s v="7/30/2014"/>
    <x v="1021"/>
    <s v="8/5/2014"/>
    <s v="Standard Class"/>
    <s v="TS-21430"/>
    <s v="Tom Stivers"/>
    <s v="Corporate"/>
    <s v="United States"/>
    <s v="Seattle"/>
    <s v="Washington"/>
    <n v="98103"/>
    <x v="1"/>
    <s v="FUR-BO-10002916"/>
    <x v="0"/>
    <s v="Bookcases"/>
    <s v="Rush Hierlooms Collection 1&quot; Thick Stackable Bookcases"/>
    <n v="1367.84"/>
    <n v="8"/>
    <n v="0"/>
    <n v="259.88959999999997"/>
    <n v="526.31578947368428"/>
    <n v="1367.84"/>
    <n v="0"/>
  </r>
  <r>
    <n v="5163"/>
    <s v="CA-2016-115378"/>
    <s v="11/18/2016"/>
    <x v="741"/>
    <s v="11/23/2016"/>
    <s v="Second Class"/>
    <s v="AJ-10945"/>
    <s v="Ashley Jarboe"/>
    <s v="Consumer"/>
    <s v="United States"/>
    <s v="Taylor"/>
    <s v="Michigan"/>
    <n v="48180"/>
    <x v="2"/>
    <s v="FUR-CH-10000863"/>
    <x v="0"/>
    <s v="Chairs"/>
    <s v="Novimex Swivel Fabric Task Chair"/>
    <n v="301.95999999999998"/>
    <n v="2"/>
    <n v="0"/>
    <n v="33.215600000000002"/>
    <n v="909.09090909090901"/>
    <n v="301.95999999999998"/>
    <n v="0"/>
  </r>
  <r>
    <n v="5164"/>
    <s v="CA-2015-161627"/>
    <s v="7/6/2015"/>
    <x v="380"/>
    <s v="7/11/2015"/>
    <s v="Standard Class"/>
    <s v="SJ-20215"/>
    <s v="Sarah Jordon"/>
    <s v="Consumer"/>
    <s v="United States"/>
    <s v="Pasadena"/>
    <s v="California"/>
    <n v="91104"/>
    <x v="1"/>
    <s v="FUR-CH-10003968"/>
    <x v="0"/>
    <s v="Chairs"/>
    <s v="Novimex Turbo Task Chair"/>
    <n v="170.352"/>
    <n v="3"/>
    <n v="0.2"/>
    <n v="-17.0352"/>
    <n v="-1000"/>
    <n v="136.2816"/>
    <n v="0"/>
  </r>
  <r>
    <n v="5165"/>
    <s v="CA-2014-121006"/>
    <s v="11/10/2014"/>
    <x v="849"/>
    <s v="11/16/2014"/>
    <s v="Standard Class"/>
    <s v="SC-20020"/>
    <s v="Sam Craven"/>
    <s v="Consumer"/>
    <s v="United States"/>
    <s v="Midland"/>
    <s v="Michigan"/>
    <n v="48640"/>
    <x v="2"/>
    <s v="OFF-AR-10001149"/>
    <x v="1"/>
    <s v="Art"/>
    <s v="Avery Hi-Liter Comfort Grip Fluorescent Highlighter, Yellow Ink"/>
    <n v="3.9"/>
    <n v="2"/>
    <n v="0"/>
    <n v="1.5209999999999999"/>
    <n v="256.41025641025641"/>
    <n v="3.9"/>
    <n v="0"/>
  </r>
  <r>
    <n v="5171"/>
    <s v="CA-2016-122903"/>
    <s v="5/27/2016"/>
    <x v="1022"/>
    <s v="5/29/2016"/>
    <s v="Second Class"/>
    <s v="LA-16780"/>
    <s v="Laura Armstrong"/>
    <s v="Corporate"/>
    <s v="United States"/>
    <s v="Detroit"/>
    <s v="Michigan"/>
    <n v="48205"/>
    <x v="2"/>
    <s v="FUR-CH-10002024"/>
    <x v="0"/>
    <s v="Chairs"/>
    <s v="HON 5400 Series Task Chairs for Big and Tall"/>
    <n v="3504.9"/>
    <n v="5"/>
    <n v="0"/>
    <n v="700.98"/>
    <n v="500"/>
    <n v="3504.9"/>
    <n v="0"/>
  </r>
  <r>
    <n v="5174"/>
    <s v="CA-2015-107741"/>
    <s v="3/8/2015"/>
    <x v="936"/>
    <s v="3/10/2015"/>
    <s v="First Class"/>
    <s v="FC-14335"/>
    <s v="Fred Chung"/>
    <s v="Corporate"/>
    <s v="United States"/>
    <s v="Pueblo"/>
    <s v="Colorado"/>
    <n v="81001"/>
    <x v="1"/>
    <s v="OFF-AR-10002399"/>
    <x v="1"/>
    <s v="Art"/>
    <s v="Dixon Prang Watercolor Pencils, 10-Color Set with Brush"/>
    <n v="3.4079999999999999"/>
    <n v="1"/>
    <n v="0.2"/>
    <n v="0.89459999999999995"/>
    <n v="380.95238095238096"/>
    <n v="2.7263999999999999"/>
    <n v="0"/>
  </r>
  <r>
    <n v="5175"/>
    <s v="CA-2017-106432"/>
    <s v="10/19/2017"/>
    <x v="15"/>
    <s v="10/24/2017"/>
    <s v="Standard Class"/>
    <s v="CA-12265"/>
    <s v="Christina Anderson"/>
    <s v="Consumer"/>
    <s v="United States"/>
    <s v="Waco"/>
    <s v="Texas"/>
    <n v="76706"/>
    <x v="2"/>
    <s v="OFF-BI-10002799"/>
    <x v="1"/>
    <s v="Binders"/>
    <s v="SlimView Poly Binder, 3/8&quot;"/>
    <n v="2.0720000000000001"/>
    <n v="2"/>
    <n v="0.8"/>
    <n v="-3.5224000000000002"/>
    <n v="-58.82352941176471"/>
    <n v="0.41439999999999994"/>
    <n v="0"/>
  </r>
  <r>
    <n v="5177"/>
    <s v="CA-2016-148908"/>
    <s v="11/5/2016"/>
    <x v="732"/>
    <s v="11/8/2016"/>
    <s v="First Class"/>
    <s v="JH-15985"/>
    <s v="Joseph Holt"/>
    <s v="Consumer"/>
    <s v="United States"/>
    <s v="San Francisco"/>
    <s v="California"/>
    <n v="94109"/>
    <x v="1"/>
    <s v="OFF-BI-10002082"/>
    <x v="1"/>
    <s v="Binders"/>
    <s v="GBC Twin Loop Wire Binding Elements"/>
    <n v="53.247999999999998"/>
    <n v="2"/>
    <n v="0.2"/>
    <n v="19.968"/>
    <n v="266.66666666666663"/>
    <n v="42.598399999999998"/>
    <n v="0"/>
  </r>
  <r>
    <n v="5178"/>
    <s v="CA-2016-123015"/>
    <s v="12/26/2016"/>
    <x v="482"/>
    <s v="12/30/2016"/>
    <s v="Standard Class"/>
    <s v="AJ-10795"/>
    <s v="Anthony Johnson"/>
    <s v="Corporate"/>
    <s v="United States"/>
    <s v="New York City"/>
    <s v="New York"/>
    <n v="10024"/>
    <x v="3"/>
    <s v="OFF-BI-10004967"/>
    <x v="1"/>
    <s v="Binders"/>
    <s v="Round Ring Binders"/>
    <n v="4.992"/>
    <n v="3"/>
    <n v="0.2"/>
    <n v="1.6848000000000001"/>
    <n v="296.2962962962963"/>
    <n v="3.9936000000000003"/>
    <n v="0"/>
  </r>
  <r>
    <n v="5179"/>
    <s v="US-2015-120502"/>
    <s v="4/13/2015"/>
    <x v="657"/>
    <s v="4/19/2015"/>
    <s v="Standard Class"/>
    <s v="BT-11395"/>
    <s v="Bill Tyler"/>
    <s v="Corporate"/>
    <s v="United States"/>
    <s v="Los Angeles"/>
    <s v="California"/>
    <n v="90036"/>
    <x v="1"/>
    <s v="FUR-FU-10004973"/>
    <x v="0"/>
    <s v="Furnishings"/>
    <s v="Flat Face Poster Frame"/>
    <n v="37.68"/>
    <n v="2"/>
    <n v="0"/>
    <n v="15.8256"/>
    <n v="238.0952380952381"/>
    <n v="37.68"/>
    <n v="0"/>
  </r>
  <r>
    <n v="5182"/>
    <s v="CA-2017-108749"/>
    <s v="9/12/2017"/>
    <x v="510"/>
    <s v="9/15/2017"/>
    <s v="First Class"/>
    <s v="DJ-13510"/>
    <s v="Don Jones"/>
    <s v="Corporate"/>
    <s v="United States"/>
    <s v="Woonsocket"/>
    <s v="Rhode Island"/>
    <n v="2895"/>
    <x v="3"/>
    <s v="OFF-PA-10003797"/>
    <x v="1"/>
    <s v="Paper"/>
    <s v="Xerox 209"/>
    <n v="45.36"/>
    <n v="7"/>
    <n v="0"/>
    <n v="21.7728"/>
    <n v="208.33333333333334"/>
    <n v="45.36"/>
    <n v="0"/>
  </r>
  <r>
    <n v="5184"/>
    <s v="CA-2017-163335"/>
    <s v="9/24/2017"/>
    <x v="241"/>
    <s v="9/27/2017"/>
    <s v="First Class"/>
    <s v="AG-10675"/>
    <s v="Anna Gayman"/>
    <s v="Consumer"/>
    <s v="United States"/>
    <s v="Columbus"/>
    <s v="Georgia"/>
    <n v="31907"/>
    <x v="0"/>
    <s v="OFF-ST-10000885"/>
    <x v="1"/>
    <s v="Storage"/>
    <s v="Fellowes Desktop Hanging File Manager"/>
    <n v="40.29"/>
    <n v="3"/>
    <n v="0"/>
    <n v="10.0725"/>
    <n v="400"/>
    <n v="40.29"/>
    <n v="0"/>
  </r>
  <r>
    <n v="5186"/>
    <s v="CA-2015-134719"/>
    <s v="10/10/2015"/>
    <x v="998"/>
    <s v="10/15/2015"/>
    <s v="Standard Class"/>
    <s v="JD-15790"/>
    <s v="John Dryer"/>
    <s v="Consumer"/>
    <s v="United States"/>
    <s v="Jacksonville"/>
    <s v="Florida"/>
    <n v="32216"/>
    <x v="0"/>
    <s v="OFF-ST-10004459"/>
    <x v="1"/>
    <s v="Storage"/>
    <s v="Tennsco Single-Tier Lockers"/>
    <n v="1801.6320000000001"/>
    <n v="6"/>
    <n v="0.2"/>
    <n v="-337.80599999999998"/>
    <n v="-533.33333333333337"/>
    <n v="1441.3056000000001"/>
    <n v="0"/>
  </r>
  <r>
    <n v="5187"/>
    <s v="US-2015-154389"/>
    <s v="11/27/2015"/>
    <x v="154"/>
    <s v="12/3/2015"/>
    <s v="Standard Class"/>
    <s v="EH-14125"/>
    <s v="Eugene Hildebrand"/>
    <s v="Home Office"/>
    <s v="United States"/>
    <s v="Philadelphia"/>
    <s v="Pennsylvania"/>
    <n v="19140"/>
    <x v="3"/>
    <s v="TEC-PH-10002789"/>
    <x v="2"/>
    <s v="Phones"/>
    <s v="LG Exalt"/>
    <n v="748.75199999999995"/>
    <n v="8"/>
    <n v="0.4"/>
    <n v="-162.2296"/>
    <n v="-461.53846153846149"/>
    <n v="449.25119999999998"/>
    <n v="0"/>
  </r>
  <r>
    <n v="5188"/>
    <s v="CA-2015-115567"/>
    <s v="9/13/2015"/>
    <x v="1023"/>
    <s v="9/18/2015"/>
    <s v="Standard Class"/>
    <s v="ZC-21910"/>
    <s v="Zuschuss Carroll"/>
    <s v="Consumer"/>
    <s v="United States"/>
    <s v="Columbus"/>
    <s v="Indiana"/>
    <n v="47201"/>
    <x v="2"/>
    <s v="TEC-AC-10001314"/>
    <x v="2"/>
    <s v="Accessories"/>
    <s v="Case Logic 2.4GHz Wireless Keyboard"/>
    <n v="199.96"/>
    <n v="4"/>
    <n v="0"/>
    <n v="15.9968"/>
    <n v="1250"/>
    <n v="199.96"/>
    <n v="0"/>
  </r>
  <r>
    <n v="5190"/>
    <s v="US-2017-136679"/>
    <s v="11/14/2017"/>
    <x v="237"/>
    <s v="11/18/2017"/>
    <s v="Standard Class"/>
    <s v="XP-21865"/>
    <s v="Xylona Preis"/>
    <s v="Consumer"/>
    <s v="United States"/>
    <s v="Pasadena"/>
    <s v="Texas"/>
    <n v="77506"/>
    <x v="2"/>
    <s v="TEC-AC-10004855"/>
    <x v="2"/>
    <s v="Accessories"/>
    <s v="V7 USB Numeric Keypad"/>
    <n v="167.952"/>
    <n v="6"/>
    <n v="0.2"/>
    <n v="-27.292200000000001"/>
    <n v="-615.38461538461536"/>
    <n v="134.36160000000001"/>
    <n v="0"/>
  </r>
  <r>
    <n v="5192"/>
    <s v="US-2017-141943"/>
    <s v="5/5/2017"/>
    <x v="1024"/>
    <s v="5/9/2017"/>
    <s v="Standard Class"/>
    <s v="DK-12985"/>
    <s v="Darren Koutras"/>
    <s v="Consumer"/>
    <s v="United States"/>
    <s v="San Francisco"/>
    <s v="California"/>
    <n v="94122"/>
    <x v="1"/>
    <s v="OFF-EN-10003448"/>
    <x v="1"/>
    <s v="Envelopes"/>
    <s v="Peel &amp; Seel Recycled Catalog Envelopes, Brown"/>
    <n v="23.16"/>
    <n v="2"/>
    <n v="0"/>
    <n v="11.58"/>
    <n v="200"/>
    <n v="23.16"/>
    <n v="0"/>
  </r>
  <r>
    <n v="5193"/>
    <s v="CA-2014-101560"/>
    <s v="11/28/2014"/>
    <x v="683"/>
    <s v="12/1/2014"/>
    <s v="Second Class"/>
    <s v="CS-12250"/>
    <s v="Chris Selesnick"/>
    <s v="Corporate"/>
    <s v="United States"/>
    <s v="Columbia"/>
    <s v="South Carolina"/>
    <n v="29203"/>
    <x v="0"/>
    <s v="FUR-FU-10003773"/>
    <x v="0"/>
    <s v="Furnishings"/>
    <s v="Eldon Cleatmat Plus Chair Mats for High Pile Carpets"/>
    <n v="397.6"/>
    <n v="5"/>
    <n v="0"/>
    <n v="43.735999999999997"/>
    <n v="909.09090909090912"/>
    <n v="397.6"/>
    <n v="0"/>
  </r>
  <r>
    <n v="5197"/>
    <s v="CA-2014-159709"/>
    <s v="5/10/2014"/>
    <x v="1025"/>
    <s v="5/15/2014"/>
    <s v="Standard Class"/>
    <s v="AI-10855"/>
    <s v="Arianne Irving"/>
    <s v="Consumer"/>
    <s v="United States"/>
    <s v="Kent"/>
    <s v="Washington"/>
    <n v="98031"/>
    <x v="1"/>
    <s v="OFF-EN-10001434"/>
    <x v="1"/>
    <s v="Envelopes"/>
    <s v="Strathmore #10 Envelopes, Ultimate White"/>
    <n v="158.13"/>
    <n v="3"/>
    <n v="0"/>
    <n v="77.483699999999999"/>
    <n v="204.08163265306123"/>
    <n v="158.13"/>
    <n v="0"/>
  </r>
  <r>
    <n v="5199"/>
    <s v="CA-2016-103982"/>
    <s v="3/3/2016"/>
    <x v="840"/>
    <s v="3/8/2016"/>
    <s v="Standard Class"/>
    <s v="AA-10315"/>
    <s v="Alex Avila"/>
    <s v="Consumer"/>
    <s v="United States"/>
    <s v="Round Rock"/>
    <s v="Texas"/>
    <n v="78664"/>
    <x v="2"/>
    <s v="OFF-SU-10000151"/>
    <x v="1"/>
    <s v="Supplies"/>
    <s v="High Speed Automatic Electric Letter Opener"/>
    <n v="3930.0720000000001"/>
    <n v="3"/>
    <n v="0.2"/>
    <n v="-786.01440000000002"/>
    <n v="-500"/>
    <n v="3144.0576000000001"/>
    <n v="0"/>
  </r>
  <r>
    <n v="5203"/>
    <s v="CA-2015-142454"/>
    <s v="8/15/2015"/>
    <x v="762"/>
    <s v="8/19/2015"/>
    <s v="Standard Class"/>
    <s v="RE-19450"/>
    <s v="Richard Eichhorn"/>
    <s v="Consumer"/>
    <s v="United States"/>
    <s v="Oakland"/>
    <s v="California"/>
    <n v="94601"/>
    <x v="1"/>
    <s v="FUR-FU-10004018"/>
    <x v="0"/>
    <s v="Furnishings"/>
    <s v="Tensor Computer Mounted Lamp"/>
    <n v="104.23"/>
    <n v="7"/>
    <n v="0"/>
    <n v="28.142099999999999"/>
    <n v="370.37037037037044"/>
    <n v="104.23"/>
    <n v="0"/>
  </r>
  <r>
    <n v="5205"/>
    <s v="CA-2015-102015"/>
    <s v="9/12/2015"/>
    <x v="811"/>
    <s v="9/18/2015"/>
    <s v="Standard Class"/>
    <s v="TM-21010"/>
    <s v="Tamara Manning"/>
    <s v="Consumer"/>
    <s v="United States"/>
    <s v="Auburn"/>
    <s v="New York"/>
    <n v="13021"/>
    <x v="3"/>
    <s v="OFF-AR-10004685"/>
    <x v="1"/>
    <s v="Art"/>
    <s v="Binney &amp; Smith Crayola Metallic Colored Pencils, 8-Color Set"/>
    <n v="9.26"/>
    <n v="2"/>
    <n v="0"/>
    <n v="3.0558000000000001"/>
    <n v="303.030303030303"/>
    <n v="9.26"/>
    <n v="0"/>
  </r>
  <r>
    <n v="5211"/>
    <s v="CA-2015-156755"/>
    <s v="1/12/2015"/>
    <x v="1026"/>
    <s v="1/18/2015"/>
    <s v="Standard Class"/>
    <s v="YS-21880"/>
    <s v="Yana Sorensen"/>
    <s v="Corporate"/>
    <s v="United States"/>
    <s v="Newark"/>
    <s v="Delaware"/>
    <n v="19711"/>
    <x v="3"/>
    <s v="OFF-ST-10002615"/>
    <x v="1"/>
    <s v="Storage"/>
    <s v="Dual Level, Single-Width Filing Carts"/>
    <n v="465.18"/>
    <n v="3"/>
    <n v="0"/>
    <n v="120.9468"/>
    <n v="384.61538461538464"/>
    <n v="465.18"/>
    <n v="0"/>
  </r>
  <r>
    <n v="5212"/>
    <s v="CA-2015-130876"/>
    <s v="5/12/2015"/>
    <x v="793"/>
    <s v="5/16/2015"/>
    <s v="Second Class"/>
    <s v="AZ-10750"/>
    <s v="Annie Zypern"/>
    <s v="Consumer"/>
    <s v="United States"/>
    <s v="New York City"/>
    <s v="New York"/>
    <n v="10024"/>
    <x v="3"/>
    <s v="OFF-ST-10004258"/>
    <x v="1"/>
    <s v="Storage"/>
    <s v="Portable Personal File Box"/>
    <n v="36.630000000000003"/>
    <n v="3"/>
    <n v="0"/>
    <n v="9.8901000000000003"/>
    <n v="370.37037037037038"/>
    <n v="36.630000000000003"/>
    <n v="0"/>
  </r>
  <r>
    <n v="5213"/>
    <s v="CA-2016-145898"/>
    <s v="9/26/2016"/>
    <x v="182"/>
    <s v="9/26/2016"/>
    <s v="Same Day"/>
    <s v="CM-12445"/>
    <s v="Chuck Magee"/>
    <s v="Consumer"/>
    <s v="United States"/>
    <s v="Redlands"/>
    <s v="California"/>
    <n v="92374"/>
    <x v="1"/>
    <s v="OFF-ST-10004507"/>
    <x v="1"/>
    <s v="Storage"/>
    <s v="Advantus Rolling Storage Box"/>
    <n v="51.45"/>
    <n v="3"/>
    <n v="0"/>
    <n v="13.891500000000001"/>
    <n v="370.37037037037038"/>
    <n v="51.45"/>
    <n v="0"/>
  </r>
  <r>
    <n v="5217"/>
    <s v="US-2017-159562"/>
    <s v="9/9/2017"/>
    <x v="428"/>
    <s v="9/15/2017"/>
    <s v="Standard Class"/>
    <s v="JB-16000"/>
    <s v="Joy Bell-"/>
    <s v="Consumer"/>
    <s v="United States"/>
    <s v="Roseville"/>
    <s v="Michigan"/>
    <n v="48066"/>
    <x v="2"/>
    <s v="OFF-EN-10000461"/>
    <x v="1"/>
    <s v="Envelopes"/>
    <s v="#10- 4 1/8&quot; x 9 1/2&quot; Recycled Envelopes"/>
    <n v="17.48"/>
    <n v="2"/>
    <n v="0"/>
    <n v="8.2156000000000002"/>
    <n v="212.7659574468085"/>
    <n v="17.48"/>
    <n v="0"/>
  </r>
  <r>
    <n v="5218"/>
    <s v="CA-2017-134635"/>
    <s v="4/15/2017"/>
    <x v="4"/>
    <s v="4/17/2017"/>
    <s v="Second Class"/>
    <s v="NS-18640"/>
    <s v="Noel Staavos"/>
    <s v="Corporate"/>
    <s v="United States"/>
    <s v="Los Angeles"/>
    <s v="California"/>
    <n v="90049"/>
    <x v="1"/>
    <s v="OFF-PA-10002254"/>
    <x v="1"/>
    <s v="Paper"/>
    <s v="Xerox 1883"/>
    <n v="79.14"/>
    <n v="3"/>
    <n v="0"/>
    <n v="36.404400000000003"/>
    <n v="217.39130434782606"/>
    <n v="79.14"/>
    <n v="0"/>
  </r>
  <r>
    <n v="5219"/>
    <s v="CA-2017-167080"/>
    <s v="6/10/2017"/>
    <x v="193"/>
    <s v="6/14/2017"/>
    <s v="Standard Class"/>
    <s v="LC-16930"/>
    <s v="Linda Cazamias"/>
    <s v="Corporate"/>
    <s v="United States"/>
    <s v="New York City"/>
    <s v="New York"/>
    <n v="10011"/>
    <x v="3"/>
    <s v="OFF-AR-10001868"/>
    <x v="1"/>
    <s v="Art"/>
    <s v="Prang Dustless Chalk Sticks"/>
    <n v="8.4"/>
    <n v="5"/>
    <n v="0"/>
    <n v="4.2"/>
    <n v="200"/>
    <n v="8.4"/>
    <n v="0"/>
  </r>
  <r>
    <n v="5220"/>
    <s v="CA-2017-145653"/>
    <s v="9/1/2017"/>
    <x v="853"/>
    <s v="9/1/2017"/>
    <s v="Same Day"/>
    <s v="CA-12775"/>
    <s v="Cynthia Arntzen"/>
    <s v="Consumer"/>
    <s v="United States"/>
    <s v="Detroit"/>
    <s v="Michigan"/>
    <n v="48205"/>
    <x v="2"/>
    <s v="FUR-CH-10004875"/>
    <x v="0"/>
    <s v="Chairs"/>
    <s v="Harbour Creations 67200 Series Stacking Chairs"/>
    <n v="498.26"/>
    <n v="7"/>
    <n v="0"/>
    <n v="134.53020000000001"/>
    <n v="370.37037037037032"/>
    <n v="498.26"/>
    <n v="0"/>
  </r>
  <r>
    <n v="5221"/>
    <s v="CA-2014-140487"/>
    <s v="6/14/2014"/>
    <x v="1027"/>
    <s v="6/20/2014"/>
    <s v="Standard Class"/>
    <s v="SR-20425"/>
    <s v="Sharelle Roach"/>
    <s v="Home Office"/>
    <s v="United States"/>
    <s v="Detroit"/>
    <s v="Michigan"/>
    <n v="48234"/>
    <x v="2"/>
    <s v="FUR-BO-10000711"/>
    <x v="0"/>
    <s v="Bookcases"/>
    <s v="Hon Metal Bookcases, Gray"/>
    <n v="212.94"/>
    <n v="3"/>
    <n v="0"/>
    <n v="57.4938"/>
    <n v="370.37037037037038"/>
    <n v="212.94"/>
    <n v="0"/>
  </r>
  <r>
    <n v="5222"/>
    <s v="CA-2017-117401"/>
    <s v="5/18/2017"/>
    <x v="796"/>
    <s v="5/22/2017"/>
    <s v="Second Class"/>
    <s v="PP-18955"/>
    <s v="Paul Prost"/>
    <s v="Home Office"/>
    <s v="United States"/>
    <s v="Springfield"/>
    <s v="Missouri"/>
    <n v="65807"/>
    <x v="2"/>
    <s v="OFF-AP-10000938"/>
    <x v="1"/>
    <s v="Appliances"/>
    <s v="Avanti 1.7 Cu. Ft. Refrigerator"/>
    <n v="706.86"/>
    <n v="7"/>
    <n v="0"/>
    <n v="197.92080000000001"/>
    <n v="357.14285714285711"/>
    <n v="706.86"/>
    <n v="0"/>
  </r>
  <r>
    <n v="5225"/>
    <s v="US-2017-109582"/>
    <s v="9/12/2017"/>
    <x v="510"/>
    <s v="9/17/2017"/>
    <s v="Second Class"/>
    <s v="JM-15865"/>
    <s v="John Murray"/>
    <s v="Consumer"/>
    <s v="United States"/>
    <s v="Los Angeles"/>
    <s v="California"/>
    <n v="90036"/>
    <x v="1"/>
    <s v="OFF-PA-10004071"/>
    <x v="1"/>
    <s v="Paper"/>
    <s v="Eaton Premium Continuous-Feed Paper, 25% Cotton, Letter Size, White, 1000 Shts/Box"/>
    <n v="166.44"/>
    <n v="3"/>
    <n v="0"/>
    <n v="79.891199999999998"/>
    <n v="208.33333333333334"/>
    <n v="166.44"/>
    <n v="0"/>
  </r>
  <r>
    <n v="5226"/>
    <s v="CA-2016-119865"/>
    <s v="6/21/2016"/>
    <x v="1028"/>
    <s v="6/26/2016"/>
    <s v="Standard Class"/>
    <s v="AS-10090"/>
    <s v="Adam Shillingsburg"/>
    <s v="Consumer"/>
    <s v="United States"/>
    <s v="New York City"/>
    <s v="New York"/>
    <n v="10011"/>
    <x v="3"/>
    <s v="OFF-BI-10001553"/>
    <x v="1"/>
    <s v="Binders"/>
    <s v="SpineVue Locking Slant-D Ring Binders by Cardinal"/>
    <n v="36.56"/>
    <n v="5"/>
    <n v="0.2"/>
    <n v="12.795999999999999"/>
    <n v="285.71428571428578"/>
    <n v="29.248000000000005"/>
    <n v="0"/>
  </r>
  <r>
    <n v="5229"/>
    <s v="US-2014-147648"/>
    <s v="11/26/2014"/>
    <x v="35"/>
    <s v="12/1/2014"/>
    <s v="Standard Class"/>
    <s v="LS-16975"/>
    <s v="Lindsay Shagiari"/>
    <s v="Home Office"/>
    <s v="United States"/>
    <s v="San Francisco"/>
    <s v="California"/>
    <n v="94109"/>
    <x v="1"/>
    <s v="OFF-PA-10001033"/>
    <x v="1"/>
    <s v="Paper"/>
    <s v="Xerox 1893"/>
    <n v="81.98"/>
    <n v="2"/>
    <n v="0"/>
    <n v="40.170200000000001"/>
    <n v="204.08163265306123"/>
    <n v="81.98"/>
    <n v="0"/>
  </r>
  <r>
    <n v="5230"/>
    <s v="CA-2017-124436"/>
    <s v="3/19/2017"/>
    <x v="498"/>
    <s v="3/22/2017"/>
    <s v="Second Class"/>
    <s v="SA-20830"/>
    <s v="Sue Ann Reed"/>
    <s v="Consumer"/>
    <s v="United States"/>
    <s v="Fresno"/>
    <s v="California"/>
    <n v="93727"/>
    <x v="1"/>
    <s v="OFF-BI-10001553"/>
    <x v="1"/>
    <s v="Binders"/>
    <s v="SpineVue Locking Slant-D Ring Binders by Cardinal"/>
    <n v="14.624000000000001"/>
    <n v="2"/>
    <n v="0.2"/>
    <n v="5.1184000000000003"/>
    <n v="285.71428571428572"/>
    <n v="11.699200000000001"/>
    <n v="0"/>
  </r>
  <r>
    <n v="5234"/>
    <s v="CA-2014-115084"/>
    <s v="10/18/2014"/>
    <x v="638"/>
    <s v="10/22/2014"/>
    <s v="Standard Class"/>
    <s v="LS-17200"/>
    <s v="Luke Schmidt"/>
    <s v="Corporate"/>
    <s v="United States"/>
    <s v="Texarkana"/>
    <s v="Arkansas"/>
    <n v="71854"/>
    <x v="0"/>
    <s v="FUR-CH-10004626"/>
    <x v="0"/>
    <s v="Chairs"/>
    <s v="Office Star Flex Back Scooter Chair with Aluminum Finish Frame"/>
    <n v="605.34"/>
    <n v="6"/>
    <n v="0"/>
    <n v="145.2816"/>
    <n v="416.66666666666669"/>
    <n v="605.34"/>
    <n v="0"/>
  </r>
  <r>
    <n v="5235"/>
    <s v="CA-2017-131037"/>
    <s v="8/22/2017"/>
    <x v="1029"/>
    <s v="8/23/2017"/>
    <s v="First Class"/>
    <s v="TM-21490"/>
    <s v="Tony Molinari"/>
    <s v="Consumer"/>
    <s v="United States"/>
    <s v="San Francisco"/>
    <s v="California"/>
    <n v="94110"/>
    <x v="1"/>
    <s v="FUR-TA-10001768"/>
    <x v="0"/>
    <s v="Tables"/>
    <s v="Hon Racetrack Conference Tables"/>
    <n v="210.00800000000001"/>
    <n v="1"/>
    <n v="0.2"/>
    <n v="2.6251000000000002"/>
    <n v="8000"/>
    <n v="168.00640000000001"/>
    <n v="0"/>
  </r>
  <r>
    <n v="5236"/>
    <s v="CA-2016-111143"/>
    <s v="11/19/2016"/>
    <x v="258"/>
    <s v="11/22/2016"/>
    <s v="First Class"/>
    <s v="TT-21265"/>
    <s v="Tim Taslimi"/>
    <s v="Corporate"/>
    <s v="United States"/>
    <s v="Indianapolis"/>
    <s v="Indiana"/>
    <n v="46203"/>
    <x v="2"/>
    <s v="OFF-AP-10001947"/>
    <x v="1"/>
    <s v="Appliances"/>
    <s v="Acco 6 Outlet Guardian Premium Plus Surge Suppressor"/>
    <n v="54.96"/>
    <n v="3"/>
    <n v="0"/>
    <n v="15.9384"/>
    <n v="344.82758620689657"/>
    <n v="54.96"/>
    <n v="0"/>
  </r>
  <r>
    <n v="5237"/>
    <s v="CA-2014-166744"/>
    <s v="9/20/2014"/>
    <x v="59"/>
    <s v="9/24/2014"/>
    <s v="Standard Class"/>
    <s v="DN-13690"/>
    <s v="Duane Noonan"/>
    <s v="Consumer"/>
    <s v="United States"/>
    <s v="Columbia"/>
    <s v="Maryland"/>
    <n v="21044"/>
    <x v="3"/>
    <s v="FUR-FU-10004952"/>
    <x v="0"/>
    <s v="Furnishings"/>
    <s v="C-Line Cubicle Keepers Polyproplyene Holder w/Velcro Back, 8-1/2x11, 25/Bx"/>
    <n v="164.22"/>
    <n v="3"/>
    <n v="0"/>
    <n v="50.908200000000001"/>
    <n v="322.58064516129031"/>
    <n v="164.22"/>
    <n v="0"/>
  </r>
  <r>
    <n v="5240"/>
    <s v="CA-2016-116561"/>
    <s v="9/11/2016"/>
    <x v="108"/>
    <s v="9/17/2016"/>
    <s v="Standard Class"/>
    <s v="EB-14110"/>
    <s v="Eugene Barchas"/>
    <s v="Consumer"/>
    <s v="United States"/>
    <s v="San Jose"/>
    <s v="California"/>
    <n v="95123"/>
    <x v="1"/>
    <s v="OFF-ST-10004186"/>
    <x v="1"/>
    <s v="Storage"/>
    <s v="Stur-D-Stor Shelving, Vertical 5-Shelf: 72&quot;H x 36&quot;W x 18 1/2&quot;D"/>
    <n v="332.94"/>
    <n v="3"/>
    <n v="0"/>
    <n v="6.6588000000000003"/>
    <n v="5000"/>
    <n v="332.94"/>
    <n v="0"/>
  </r>
  <r>
    <n v="5242"/>
    <s v="CA-2016-110730"/>
    <s v="9/23/2016"/>
    <x v="713"/>
    <s v="9/26/2016"/>
    <s v="Second Class"/>
    <s v="CM-11815"/>
    <s v="Candace McMahon"/>
    <s v="Corporate"/>
    <s v="United States"/>
    <s v="Seattle"/>
    <s v="Washington"/>
    <n v="98115"/>
    <x v="1"/>
    <s v="OFF-SU-10004737"/>
    <x v="1"/>
    <s v="Supplies"/>
    <s v="Acme Design Stainless Steel Bent Scissors"/>
    <n v="13.68"/>
    <n v="2"/>
    <n v="0"/>
    <n v="3.6936"/>
    <n v="370.37037037037038"/>
    <n v="13.68"/>
    <n v="0"/>
  </r>
  <r>
    <n v="5243"/>
    <s v="CA-2017-146367"/>
    <s v="8/4/2017"/>
    <x v="1018"/>
    <s v="8/8/2017"/>
    <s v="Standard Class"/>
    <s v="HM-14860"/>
    <s v="Harry Marie"/>
    <s v="Corporate"/>
    <s v="United States"/>
    <s v="Carrollton"/>
    <s v="Texas"/>
    <n v="75007"/>
    <x v="2"/>
    <s v="OFF-BI-10002827"/>
    <x v="1"/>
    <s v="Binders"/>
    <s v="Avery Durable Poly Binders"/>
    <n v="3.3180000000000001"/>
    <n v="3"/>
    <n v="0.8"/>
    <n v="-5.6406000000000001"/>
    <n v="-58.82352941176471"/>
    <n v="0.66359999999999986"/>
    <n v="0"/>
  </r>
  <r>
    <n v="5244"/>
    <s v="CA-2016-149454"/>
    <s v="7/25/2016"/>
    <x v="197"/>
    <s v="7/26/2016"/>
    <s v="First Class"/>
    <s v="KM-16375"/>
    <s v="Katherine Murray"/>
    <s v="Home Office"/>
    <s v="United States"/>
    <s v="Arlington"/>
    <s v="Virginia"/>
    <n v="22204"/>
    <x v="0"/>
    <s v="OFF-BI-10003694"/>
    <x v="1"/>
    <s v="Binders"/>
    <s v="Avery 3 1/2&quot; Diskette Storage Pages, 10/Pack"/>
    <n v="10.44"/>
    <n v="1"/>
    <n v="0"/>
    <n v="4.8023999999999996"/>
    <n v="217.39130434782606"/>
    <n v="10.44"/>
    <n v="0"/>
  </r>
  <r>
    <n v="5245"/>
    <s v="CA-2016-156265"/>
    <s v="8/2/2016"/>
    <x v="1030"/>
    <s v="8/4/2016"/>
    <s v="Second Class"/>
    <s v="BF-11020"/>
    <s v="Barry Französisch"/>
    <s v="Corporate"/>
    <s v="United States"/>
    <s v="Los Angeles"/>
    <s v="California"/>
    <n v="90032"/>
    <x v="1"/>
    <s v="FUR-TA-10001691"/>
    <x v="0"/>
    <s v="Tables"/>
    <s v="Barricks Non-Folding Utility Table with Steel Legs, Laminate Tops"/>
    <n v="136.464"/>
    <n v="2"/>
    <n v="0.2"/>
    <n v="15.3522"/>
    <n v="888.88888888888891"/>
    <n v="109.1712"/>
    <n v="0"/>
  </r>
  <r>
    <n v="5248"/>
    <s v="US-2015-168914"/>
    <s v="5/21/2015"/>
    <x v="1031"/>
    <s v="5/27/2015"/>
    <s v="Standard Class"/>
    <s v="JE-15745"/>
    <s v="Joel Eaton"/>
    <s v="Consumer"/>
    <s v="United States"/>
    <s v="Frankfort"/>
    <s v="Illinois"/>
    <n v="60423"/>
    <x v="2"/>
    <s v="OFF-AP-10000358"/>
    <x v="1"/>
    <s v="Appliances"/>
    <s v="Fellowes Basic Home/Office Series Surge Protectors"/>
    <n v="20.768000000000001"/>
    <n v="8"/>
    <n v="0.8"/>
    <n v="-52.958399999999997"/>
    <n v="-39.215686274509807"/>
    <n v="4.1535999999999991"/>
    <n v="0"/>
  </r>
  <r>
    <n v="5249"/>
    <s v="US-2017-110989"/>
    <s v="11/3/2017"/>
    <x v="132"/>
    <s v="11/5/2017"/>
    <s v="Second Class"/>
    <s v="EJ-14155"/>
    <s v="Eva Jacobs"/>
    <s v="Consumer"/>
    <s v="United States"/>
    <s v="Seattle"/>
    <s v="Washington"/>
    <n v="98105"/>
    <x v="1"/>
    <s v="TEC-AC-10002345"/>
    <x v="2"/>
    <s v="Accessories"/>
    <s v="HP Standard 104 key PS/2 Keyboard"/>
    <n v="43.5"/>
    <n v="3"/>
    <n v="0"/>
    <n v="10.875"/>
    <n v="400"/>
    <n v="43.5"/>
    <n v="0"/>
  </r>
  <r>
    <n v="5250"/>
    <s v="CA-2015-106215"/>
    <s v="4/16/2015"/>
    <x v="392"/>
    <s v="4/21/2015"/>
    <s v="Standard Class"/>
    <s v="BN-11470"/>
    <s v="Brad Norvell"/>
    <s v="Corporate"/>
    <s v="United States"/>
    <s v="Philadelphia"/>
    <s v="Pennsylvania"/>
    <n v="19143"/>
    <x v="3"/>
    <s v="OFF-FA-10001229"/>
    <x v="1"/>
    <s v="Fasteners"/>
    <s v="Staples"/>
    <n v="12.576000000000001"/>
    <n v="4"/>
    <n v="0.2"/>
    <n v="4.0872000000000002"/>
    <n v="307.69230769230774"/>
    <n v="10.0608"/>
    <n v="0"/>
  </r>
  <r>
    <n v="5251"/>
    <s v="US-2016-169369"/>
    <s v="12/12/2016"/>
    <x v="939"/>
    <s v="12/18/2016"/>
    <s v="Standard Class"/>
    <s v="EC-14050"/>
    <s v="Erin Creighton"/>
    <s v="Consumer"/>
    <s v="United States"/>
    <s v="Columbus"/>
    <s v="Georgia"/>
    <n v="31907"/>
    <x v="0"/>
    <s v="TEC-AC-10001314"/>
    <x v="2"/>
    <s v="Accessories"/>
    <s v="Case Logic 2.4GHz Wireless Keyboard"/>
    <n v="249.95"/>
    <n v="5"/>
    <n v="0"/>
    <n v="19.995999999999999"/>
    <n v="1250"/>
    <n v="249.95"/>
    <n v="0"/>
  </r>
  <r>
    <n v="5253"/>
    <s v="CA-2015-132318"/>
    <s v="10/30/2015"/>
    <x v="628"/>
    <s v="11/2/2015"/>
    <s v="First Class"/>
    <s v="TT-21220"/>
    <s v="Thomas Thornton"/>
    <s v="Consumer"/>
    <s v="United States"/>
    <s v="Virginia Beach"/>
    <s v="Virginia"/>
    <n v="23464"/>
    <x v="0"/>
    <s v="OFF-AP-10000026"/>
    <x v="1"/>
    <s v="Appliances"/>
    <s v="Tripp Lite Isotel 6 Outlet Surge Protector with Fax/Modem Protection"/>
    <n v="182.91"/>
    <n v="3"/>
    <n v="0"/>
    <n v="53.043900000000001"/>
    <n v="344.82758620689651"/>
    <n v="182.91"/>
    <n v="0"/>
  </r>
  <r>
    <n v="5254"/>
    <s v="US-2014-131982"/>
    <s v="3/7/2014"/>
    <x v="1009"/>
    <s v="3/11/2014"/>
    <s v="Second Class"/>
    <s v="NP-18685"/>
    <s v="Nora Pelletier"/>
    <s v="Home Office"/>
    <s v="United States"/>
    <s v="Des Moines"/>
    <s v="Washington"/>
    <n v="98198"/>
    <x v="1"/>
    <s v="OFF-BI-10004224"/>
    <x v="1"/>
    <s v="Binders"/>
    <s v="Catalog Binders with Expanding Posts"/>
    <n v="107.648"/>
    <n v="2"/>
    <n v="0.2"/>
    <n v="33.64"/>
    <n v="320"/>
    <n v="86.118400000000008"/>
    <n v="0"/>
  </r>
  <r>
    <n v="5255"/>
    <s v="CA-2015-125185"/>
    <s v="3/5/2015"/>
    <x v="616"/>
    <s v="3/7/2015"/>
    <s v="Second Class"/>
    <s v="AH-10195"/>
    <s v="Alan Haines"/>
    <s v="Corporate"/>
    <s v="United States"/>
    <s v="Bethlehem"/>
    <s v="Pennsylvania"/>
    <n v="18018"/>
    <x v="3"/>
    <s v="FUR-CH-10002647"/>
    <x v="0"/>
    <s v="Chairs"/>
    <s v="Situations Contoured Folding Chairs, 4/Set"/>
    <n v="99.372"/>
    <n v="2"/>
    <n v="0.3"/>
    <n v="-7.0979999999999999"/>
    <n v="-1400"/>
    <n v="69.560400000000001"/>
    <n v="0"/>
  </r>
  <r>
    <n v="5257"/>
    <s v="CA-2016-130078"/>
    <s v="8/8/2016"/>
    <x v="590"/>
    <s v="8/14/2016"/>
    <s v="Standard Class"/>
    <s v="CC-12145"/>
    <s v="Charles Crestani"/>
    <s v="Consumer"/>
    <s v="United States"/>
    <s v="Oklahoma City"/>
    <s v="Oklahoma"/>
    <n v="73120"/>
    <x v="2"/>
    <s v="OFF-PA-10003270"/>
    <x v="1"/>
    <s v="Paper"/>
    <s v="Xerox 1954"/>
    <n v="10.56"/>
    <n v="2"/>
    <n v="0"/>
    <n v="4.7519999999999998"/>
    <n v="222.22222222222223"/>
    <n v="10.56"/>
    <n v="0"/>
  </r>
  <r>
    <n v="5258"/>
    <s v="US-2017-114034"/>
    <s v="1/3/2017"/>
    <x v="1032"/>
    <s v="1/8/2017"/>
    <s v="Standard Class"/>
    <s v="DL-13315"/>
    <s v="Delfina Latchford"/>
    <s v="Consumer"/>
    <s v="United States"/>
    <s v="Rancho Cucamonga"/>
    <s v="California"/>
    <n v="91730"/>
    <x v="1"/>
    <s v="OFF-PA-10004735"/>
    <x v="1"/>
    <s v="Paper"/>
    <s v="Xerox 1905"/>
    <n v="38.880000000000003"/>
    <n v="6"/>
    <n v="0"/>
    <n v="18.662400000000002"/>
    <n v="208.33333333333334"/>
    <n v="38.880000000000003"/>
    <n v="0"/>
  </r>
  <r>
    <n v="5259"/>
    <s v="US-2017-115595"/>
    <s v="10/9/2017"/>
    <x v="449"/>
    <s v="10/11/2017"/>
    <s v="First Class"/>
    <s v="XP-21865"/>
    <s v="Xylona Preis"/>
    <s v="Consumer"/>
    <s v="United States"/>
    <s v="Los Angeles"/>
    <s v="California"/>
    <n v="90032"/>
    <x v="1"/>
    <s v="OFF-PA-10001745"/>
    <x v="1"/>
    <s v="Paper"/>
    <s v="Wirebound Message Books, 2 7/8&quot; x 5&quot;, 3 Forms per Page"/>
    <n v="35.200000000000003"/>
    <n v="5"/>
    <n v="0"/>
    <n v="16.544"/>
    <n v="212.7659574468085"/>
    <n v="35.200000000000003"/>
    <n v="0"/>
  </r>
  <r>
    <n v="5260"/>
    <s v="CA-2017-158722"/>
    <s v="10/20/2017"/>
    <x v="179"/>
    <s v="10/26/2017"/>
    <s v="Standard Class"/>
    <s v="MA-17560"/>
    <s v="Matt Abelman"/>
    <s v="Home Office"/>
    <s v="United States"/>
    <s v="Philadelphia"/>
    <s v="Pennsylvania"/>
    <n v="19120"/>
    <x v="3"/>
    <s v="OFF-PA-10000176"/>
    <x v="1"/>
    <s v="Paper"/>
    <s v="Xerox 1887"/>
    <n v="45.527999999999999"/>
    <n v="3"/>
    <n v="0.2"/>
    <n v="15.934799999999999"/>
    <n v="285.71428571428572"/>
    <n v="36.422400000000003"/>
    <n v="0"/>
  </r>
  <r>
    <n v="5261"/>
    <s v="CA-2014-105165"/>
    <s v="9/7/2014"/>
    <x v="557"/>
    <s v="9/10/2014"/>
    <s v="First Class"/>
    <s v="SZ-20035"/>
    <s v="Sam Zeldin"/>
    <s v="Home Office"/>
    <s v="United States"/>
    <s v="Houston"/>
    <s v="Texas"/>
    <n v="77036"/>
    <x v="2"/>
    <s v="TEC-PH-10000675"/>
    <x v="2"/>
    <s v="Phones"/>
    <s v="Panasonic KX TS3282B Corded phone"/>
    <n v="196.77600000000001"/>
    <n v="3"/>
    <n v="0.2"/>
    <n v="14.7582"/>
    <n v="1333.3333333333335"/>
    <n v="157.42080000000001"/>
    <n v="0"/>
  </r>
  <r>
    <n v="5266"/>
    <s v="CA-2017-147452"/>
    <s v="9/30/2017"/>
    <x v="1033"/>
    <s v="10/3/2017"/>
    <s v="First Class"/>
    <s v="CS-11845"/>
    <s v="Cari Sayre"/>
    <s v="Corporate"/>
    <s v="United States"/>
    <s v="Seattle"/>
    <s v="Washington"/>
    <n v="98103"/>
    <x v="1"/>
    <s v="OFF-PA-10001838"/>
    <x v="1"/>
    <s v="Paper"/>
    <s v="Adams Telephone Message Book W/Dividers/Space For Phone Numbers, 5 1/4&quot;X8 1/2&quot;, 300/Messages"/>
    <n v="11.76"/>
    <n v="2"/>
    <n v="0"/>
    <n v="5.7624000000000004"/>
    <n v="204.08163265306118"/>
    <n v="11.76"/>
    <n v="0"/>
  </r>
  <r>
    <n v="5269"/>
    <s v="US-2017-114657"/>
    <s v="11/16/2017"/>
    <x v="673"/>
    <s v="11/21/2017"/>
    <s v="Standard Class"/>
    <s v="MH-18115"/>
    <s v="Mick Hernandez"/>
    <s v="Home Office"/>
    <s v="United States"/>
    <s v="Yonkers"/>
    <s v="New York"/>
    <n v="10701"/>
    <x v="3"/>
    <s v="TEC-MA-10003173"/>
    <x v="2"/>
    <s v="Machines"/>
    <s v="Hewlett-Packard 300S Scientific Calculator"/>
    <n v="52.44"/>
    <n v="4"/>
    <n v="0"/>
    <n v="24.122399999999999"/>
    <n v="217.39130434782606"/>
    <n v="52.44"/>
    <n v="0"/>
  </r>
  <r>
    <n v="5270"/>
    <s v="CA-2017-144484"/>
    <s v="9/11/2017"/>
    <x v="220"/>
    <s v="9/11/2017"/>
    <s v="Same Day"/>
    <s v="CB-12025"/>
    <s v="Cassandra Brandow"/>
    <s v="Consumer"/>
    <s v="United States"/>
    <s v="San Francisco"/>
    <s v="California"/>
    <n v="94110"/>
    <x v="1"/>
    <s v="FUR-FU-10000260"/>
    <x v="0"/>
    <s v="Furnishings"/>
    <s v="6&quot; Cubicle Wall Clock, Black"/>
    <n v="32.36"/>
    <n v="4"/>
    <n v="0"/>
    <n v="11.6496"/>
    <n v="277.77777777777777"/>
    <n v="32.36"/>
    <n v="0"/>
  </r>
  <r>
    <n v="5272"/>
    <s v="CA-2017-125913"/>
    <s v="1/16/2017"/>
    <x v="1034"/>
    <s v="1/16/2017"/>
    <s v="Same Day"/>
    <s v="JO-15145"/>
    <s v="Jack O'Briant"/>
    <s v="Corporate"/>
    <s v="United States"/>
    <s v="Los Angeles"/>
    <s v="California"/>
    <n v="90008"/>
    <x v="1"/>
    <s v="FUR-FU-10001487"/>
    <x v="0"/>
    <s v="Furnishings"/>
    <s v="Eldon Expressions Wood and Plastic Desk Accessories, Cherry Wood"/>
    <n v="27.92"/>
    <n v="4"/>
    <n v="0"/>
    <n v="8.0968"/>
    <n v="344.82758620689657"/>
    <n v="27.92"/>
    <n v="0"/>
  </r>
  <r>
    <n v="5274"/>
    <s v="US-2016-158309"/>
    <s v="11/26/2016"/>
    <x v="491"/>
    <s v="11/29/2016"/>
    <s v="First Class"/>
    <s v="PA-19060"/>
    <s v="Pete Armstrong"/>
    <s v="Home Office"/>
    <s v="United States"/>
    <s v="Miami"/>
    <s v="Florida"/>
    <n v="33142"/>
    <x v="0"/>
    <s v="OFF-BI-10000145"/>
    <x v="1"/>
    <s v="Binders"/>
    <s v="Zipper Ring Binder Pockets"/>
    <n v="3.7440000000000002"/>
    <n v="4"/>
    <n v="0.7"/>
    <n v="-2.6208"/>
    <n v="-142.85714285714286"/>
    <n v="1.1232000000000002"/>
    <n v="0"/>
  </r>
  <r>
    <n v="5275"/>
    <s v="CA-2015-162887"/>
    <s v="11/7/2015"/>
    <x v="209"/>
    <s v="11/9/2015"/>
    <s v="Second Class"/>
    <s v="SV-20785"/>
    <s v="Stewart Visinsky"/>
    <s v="Consumer"/>
    <s v="United States"/>
    <s v="Burlington"/>
    <s v="Vermont"/>
    <n v="5408"/>
    <x v="3"/>
    <s v="FUR-CH-10000595"/>
    <x v="0"/>
    <s v="Chairs"/>
    <s v="Safco Contoured Stacking Chairs"/>
    <n v="715.2"/>
    <n v="3"/>
    <n v="0"/>
    <n v="178.8"/>
    <n v="400"/>
    <n v="715.2"/>
    <n v="0"/>
  </r>
  <r>
    <n v="5276"/>
    <s v="CA-2017-147333"/>
    <s v="12/14/2017"/>
    <x v="817"/>
    <s v="12/20/2017"/>
    <s v="Standard Class"/>
    <s v="KL-16555"/>
    <s v="Kelly Lampkin"/>
    <s v="Corporate"/>
    <s v="United States"/>
    <s v="Fayetteville"/>
    <s v="Arkansas"/>
    <n v="72701"/>
    <x v="0"/>
    <s v="TEC-AC-10004469"/>
    <x v="2"/>
    <s v="Accessories"/>
    <s v="Microsoft Sculpt Comfort Mouse"/>
    <n v="159.80000000000001"/>
    <n v="4"/>
    <n v="0"/>
    <n v="70.311999999999998"/>
    <n v="227.27272727272728"/>
    <n v="159.80000000000001"/>
    <n v="0"/>
  </r>
  <r>
    <n v="5278"/>
    <s v="CA-2014-113859"/>
    <s v="9/13/2014"/>
    <x v="103"/>
    <s v="9/17/2014"/>
    <s v="Standard Class"/>
    <s v="BC-11125"/>
    <s v="Becky Castell"/>
    <s v="Home Office"/>
    <s v="United States"/>
    <s v="Odessa"/>
    <s v="Texas"/>
    <n v="79762"/>
    <x v="2"/>
    <s v="FUR-CH-10004698"/>
    <x v="0"/>
    <s v="Chairs"/>
    <s v="Padded Folding Chairs, Black, 4/Carton"/>
    <n v="340.11599999999999"/>
    <n v="6"/>
    <n v="0.3"/>
    <n v="-9.7175999999999991"/>
    <n v="-3500"/>
    <n v="238.08119999999997"/>
    <n v="0"/>
  </r>
  <r>
    <n v="5279"/>
    <s v="CA-2014-159681"/>
    <s v="12/7/2014"/>
    <x v="1035"/>
    <s v="12/13/2014"/>
    <s v="Standard Class"/>
    <s v="PO-18850"/>
    <s v="Patrick O'Brill"/>
    <s v="Consumer"/>
    <s v="United States"/>
    <s v="Virginia Beach"/>
    <s v="Virginia"/>
    <n v="23464"/>
    <x v="0"/>
    <s v="OFF-PA-10003641"/>
    <x v="1"/>
    <s v="Paper"/>
    <s v="Xerox 1909"/>
    <n v="105.52"/>
    <n v="4"/>
    <n v="0"/>
    <n v="48.539200000000001"/>
    <n v="217.39130434782606"/>
    <n v="105.52"/>
    <n v="0"/>
  </r>
  <r>
    <n v="5280"/>
    <s v="US-2017-104094"/>
    <s v="9/7/2017"/>
    <x v="210"/>
    <s v="9/11/2017"/>
    <s v="Standard Class"/>
    <s v="AG-10675"/>
    <s v="Anna Gayman"/>
    <s v="Consumer"/>
    <s v="United States"/>
    <s v="Milwaukee"/>
    <s v="Wisconsin"/>
    <n v="53209"/>
    <x v="2"/>
    <s v="TEC-AC-10002134"/>
    <x v="2"/>
    <s v="Accessories"/>
    <s v="Rosewill 107 Normal Keys USB Wired Standard Keyboard"/>
    <n v="13.48"/>
    <n v="1"/>
    <n v="0"/>
    <n v="1.8872"/>
    <n v="714.28571428571433"/>
    <n v="13.48"/>
    <n v="0"/>
  </r>
  <r>
    <n v="5281"/>
    <s v="CA-2017-152709"/>
    <s v="10/7/2017"/>
    <x v="566"/>
    <s v="10/12/2017"/>
    <s v="Standard Class"/>
    <s v="DB-13210"/>
    <s v="Dean Braden"/>
    <s v="Consumer"/>
    <s v="United States"/>
    <s v="Detroit"/>
    <s v="Michigan"/>
    <n v="48234"/>
    <x v="2"/>
    <s v="OFF-ST-10001837"/>
    <x v="1"/>
    <s v="Storage"/>
    <s v="SAFCO Mobile Desk Side File, Wire Frame"/>
    <n v="85.52"/>
    <n v="2"/>
    <n v="0"/>
    <n v="22.235199999999999"/>
    <n v="384.61538461538464"/>
    <n v="85.52"/>
    <n v="0"/>
  </r>
  <r>
    <n v="5282"/>
    <s v="CA-2015-105158"/>
    <s v="9/5/2015"/>
    <x v="577"/>
    <s v="9/10/2015"/>
    <s v="Standard Class"/>
    <s v="SP-20860"/>
    <s v="Sung Pak"/>
    <s v="Corporate"/>
    <s v="United States"/>
    <s v="Rochester"/>
    <s v="Minnesota"/>
    <n v="55901"/>
    <x v="2"/>
    <s v="FUR-FU-10001706"/>
    <x v="0"/>
    <s v="Furnishings"/>
    <s v="Longer-Life Soft White Bulbs"/>
    <n v="6.16"/>
    <n v="2"/>
    <n v="0"/>
    <n v="2.9567999999999999"/>
    <n v="208.33333333333334"/>
    <n v="6.16"/>
    <n v="0"/>
  </r>
  <r>
    <n v="5284"/>
    <s v="CA-2014-133424"/>
    <s v="3/30/2014"/>
    <x v="809"/>
    <s v="4/4/2014"/>
    <s v="Standard Class"/>
    <s v="Dl-13600"/>
    <s v="Dorris liebe"/>
    <s v="Corporate"/>
    <s v="United States"/>
    <s v="Seattle"/>
    <s v="Washington"/>
    <n v="98105"/>
    <x v="1"/>
    <s v="OFF-ST-10002957"/>
    <x v="1"/>
    <s v="Storage"/>
    <s v="Sterilite Show Offs Storage Containers"/>
    <n v="15.84"/>
    <n v="3"/>
    <n v="0"/>
    <n v="0"/>
    <e v="#DIV/0!"/>
    <n v="15.84"/>
    <n v="0"/>
  </r>
  <r>
    <n v="5286"/>
    <s v="CA-2017-105991"/>
    <s v="5/5/2017"/>
    <x v="1024"/>
    <s v="5/6/2017"/>
    <s v="First Class"/>
    <s v="LH-17020"/>
    <s v="Lisa Hazard"/>
    <s v="Consumer"/>
    <s v="United States"/>
    <s v="Louisville"/>
    <s v="Colorado"/>
    <n v="80027"/>
    <x v="1"/>
    <s v="OFF-EN-10002600"/>
    <x v="1"/>
    <s v="Envelopes"/>
    <s v="Redi-Strip #10 Envelopes, 4 1/8 x 9 1/2"/>
    <n v="21.24"/>
    <n v="9"/>
    <n v="0.2"/>
    <n v="7.4340000000000002"/>
    <n v="285.71428571428567"/>
    <n v="16.992000000000001"/>
    <n v="0"/>
  </r>
  <r>
    <n v="5289"/>
    <s v="US-2017-136784"/>
    <s v="4/30/2017"/>
    <x v="504"/>
    <s v="5/5/2017"/>
    <s v="Standard Class"/>
    <s v="AD-10180"/>
    <s v="Alan Dominguez"/>
    <s v="Home Office"/>
    <s v="United States"/>
    <s v="San Francisco"/>
    <s v="California"/>
    <n v="94122"/>
    <x v="1"/>
    <s v="OFF-PA-10000675"/>
    <x v="1"/>
    <s v="Paper"/>
    <s v="Xerox 1919"/>
    <n v="163.96"/>
    <n v="4"/>
    <n v="0"/>
    <n v="80.340400000000002"/>
    <n v="204.08163265306123"/>
    <n v="163.96"/>
    <n v="0"/>
  </r>
  <r>
    <n v="5290"/>
    <s v="CA-2014-146283"/>
    <s v="9/8/2014"/>
    <x v="78"/>
    <s v="9/15/2014"/>
    <s v="Standard Class"/>
    <s v="KT-16465"/>
    <s v="Kean Takahito"/>
    <s v="Consumer"/>
    <s v="United States"/>
    <s v="Houston"/>
    <s v="Texas"/>
    <n v="77036"/>
    <x v="2"/>
    <s v="OFF-PA-10002259"/>
    <x v="1"/>
    <s v="Paper"/>
    <s v="Geographics Note Cards, Blank, White, 8 1/2&quot; x 11&quot;"/>
    <n v="17.904"/>
    <n v="2"/>
    <n v="0.2"/>
    <n v="6.2664"/>
    <n v="285.71428571428572"/>
    <n v="14.3232"/>
    <n v="0"/>
  </r>
  <r>
    <n v="5293"/>
    <s v="CA-2017-151218"/>
    <s v="6/20/2017"/>
    <x v="308"/>
    <s v="6/23/2017"/>
    <s v="First Class"/>
    <s v="PJ-19015"/>
    <s v="Pauline Johnson"/>
    <s v="Consumer"/>
    <s v="United States"/>
    <s v="Miami"/>
    <s v="Florida"/>
    <n v="33180"/>
    <x v="0"/>
    <s v="OFF-ST-10004835"/>
    <x v="1"/>
    <s v="Storage"/>
    <s v="Plastic Stacking Crates &amp; Casters"/>
    <n v="4.4640000000000004"/>
    <n v="1"/>
    <n v="0.2"/>
    <n v="0.33479999999999999"/>
    <n v="1333.3333333333335"/>
    <n v="3.5712000000000006"/>
    <n v="0"/>
  </r>
  <r>
    <n v="5294"/>
    <s v="CA-2015-111073"/>
    <s v="12/26/2015"/>
    <x v="207"/>
    <s v="12/30/2015"/>
    <s v="Standard Class"/>
    <s v="MC-18100"/>
    <s v="Mick Crebagga"/>
    <s v="Consumer"/>
    <s v="United States"/>
    <s v="Medina"/>
    <s v="Ohio"/>
    <n v="44256"/>
    <x v="3"/>
    <s v="FUR-TA-10004086"/>
    <x v="0"/>
    <s v="Tables"/>
    <s v="KI Adjustable-Height Table"/>
    <n v="51.588000000000001"/>
    <n v="1"/>
    <n v="0.4"/>
    <n v="-15.4764"/>
    <n v="-333.33333333333337"/>
    <n v="30.9528"/>
    <n v="0"/>
  </r>
  <r>
    <n v="5295"/>
    <s v="CA-2017-144883"/>
    <s v="8/15/2017"/>
    <x v="733"/>
    <s v="8/19/2017"/>
    <s v="Standard Class"/>
    <s v="BO-11350"/>
    <s v="Bill Overfelt"/>
    <s v="Corporate"/>
    <s v="United States"/>
    <s v="Roseville"/>
    <s v="Minnesota"/>
    <n v="55113"/>
    <x v="2"/>
    <s v="OFF-LA-10000305"/>
    <x v="1"/>
    <s v="Labels"/>
    <s v="Avery 495"/>
    <n v="50.4"/>
    <n v="8"/>
    <n v="0"/>
    <n v="23.184000000000001"/>
    <n v="217.39130434782606"/>
    <n v="50.4"/>
    <n v="0"/>
  </r>
  <r>
    <n v="5296"/>
    <s v="CA-2017-142174"/>
    <s v="3/4/2017"/>
    <x v="168"/>
    <s v="3/9/2017"/>
    <s v="Standard Class"/>
    <s v="DP-13000"/>
    <s v="Darren Powers"/>
    <s v="Consumer"/>
    <s v="United States"/>
    <s v="Houston"/>
    <s v="Texas"/>
    <n v="77041"/>
    <x v="2"/>
    <s v="OFF-PA-10000806"/>
    <x v="1"/>
    <s v="Paper"/>
    <s v="Xerox 1934"/>
    <n v="89.567999999999998"/>
    <n v="2"/>
    <n v="0.2"/>
    <n v="32.468400000000003"/>
    <n v="275.86206896551721"/>
    <n v="71.654399999999995"/>
    <n v="0"/>
  </r>
  <r>
    <n v="5297"/>
    <s v="CA-2017-108791"/>
    <s v="7/27/2017"/>
    <x v="944"/>
    <s v="7/31/2017"/>
    <s v="Standard Class"/>
    <s v="TM-21490"/>
    <s v="Tony Molinari"/>
    <s v="Consumer"/>
    <s v="United States"/>
    <s v="Yonkers"/>
    <s v="New York"/>
    <n v="10701"/>
    <x v="3"/>
    <s v="FUR-FU-10004018"/>
    <x v="0"/>
    <s v="Furnishings"/>
    <s v="Tensor Computer Mounted Lamp"/>
    <n v="14.89"/>
    <n v="1"/>
    <n v="0"/>
    <n v="4.0202999999999998"/>
    <n v="370.37037037037044"/>
    <n v="14.89"/>
    <n v="0"/>
  </r>
  <r>
    <n v="5299"/>
    <s v="CA-2016-106656"/>
    <s v="9/23/2016"/>
    <x v="713"/>
    <s v="9/26/2016"/>
    <s v="First Class"/>
    <s v="DV-13045"/>
    <s v="Darrin Van Huff"/>
    <s v="Corporate"/>
    <s v="United States"/>
    <s v="San Diego"/>
    <s v="California"/>
    <n v="92037"/>
    <x v="1"/>
    <s v="OFF-EN-10001509"/>
    <x v="1"/>
    <s v="Envelopes"/>
    <s v="Poly String Tie Envelopes"/>
    <n v="4.08"/>
    <n v="2"/>
    <n v="0"/>
    <n v="1.9176"/>
    <n v="212.7659574468085"/>
    <n v="4.08"/>
    <n v="0"/>
  </r>
  <r>
    <n v="5301"/>
    <s v="CA-2016-113831"/>
    <s v="5/30/2016"/>
    <x v="198"/>
    <s v="6/3/2016"/>
    <s v="Standard Class"/>
    <s v="AH-10690"/>
    <s v="Anna Häberlin"/>
    <s v="Corporate"/>
    <s v="United States"/>
    <s v="Springfield"/>
    <s v="Virginia"/>
    <n v="22153"/>
    <x v="0"/>
    <s v="FUR-TA-10002645"/>
    <x v="0"/>
    <s v="Tables"/>
    <s v="Hon Rectangular Conference Tables"/>
    <n v="2275.5"/>
    <n v="10"/>
    <n v="0"/>
    <n v="386.83499999999998"/>
    <n v="588.23529411764707"/>
    <n v="2275.5"/>
    <n v="0"/>
  </r>
  <r>
    <n v="5304"/>
    <s v="US-2014-139500"/>
    <s v="11/16/2014"/>
    <x v="912"/>
    <s v="11/20/2014"/>
    <s v="Standard Class"/>
    <s v="AB-10165"/>
    <s v="Alan Barnes"/>
    <s v="Consumer"/>
    <s v="United States"/>
    <s v="Decatur"/>
    <s v="Illinois"/>
    <n v="62521"/>
    <x v="2"/>
    <s v="FUR-CH-10002017"/>
    <x v="0"/>
    <s v="Chairs"/>
    <s v="SAFCO Optional Arm Kit for Workspace Cribbage Stacking Chair"/>
    <n v="37.295999999999999"/>
    <n v="2"/>
    <n v="0.3"/>
    <n v="-1.0656000000000001"/>
    <n v="-3499.9999999999991"/>
    <n v="26.107199999999999"/>
    <n v="0"/>
  </r>
  <r>
    <n v="5305"/>
    <s v="US-2014-166310"/>
    <s v="9/21/2014"/>
    <x v="158"/>
    <s v="9/23/2014"/>
    <s v="First Class"/>
    <s v="JS-15940"/>
    <s v="Joni Sundaresam"/>
    <s v="Home Office"/>
    <s v="United States"/>
    <s v="Garland"/>
    <s v="Texas"/>
    <n v="75043"/>
    <x v="2"/>
    <s v="FUR-FU-10001546"/>
    <x v="0"/>
    <s v="Furnishings"/>
    <s v="Dana Swing-Arm Lamps"/>
    <n v="8.5440000000000005"/>
    <n v="2"/>
    <n v="0.6"/>
    <n v="-7.476"/>
    <n v="-114.28571428571431"/>
    <n v="3.4176000000000002"/>
    <n v="0"/>
  </r>
  <r>
    <n v="5306"/>
    <s v="US-2016-168410"/>
    <s v="2/21/2016"/>
    <x v="823"/>
    <s v="2/26/2016"/>
    <s v="Standard Class"/>
    <s v="BV-11245"/>
    <s v="Benjamin Venier"/>
    <s v="Corporate"/>
    <s v="United States"/>
    <s v="Oceanside"/>
    <s v="New York"/>
    <n v="11572"/>
    <x v="3"/>
    <s v="FUR-FU-10000629"/>
    <x v="0"/>
    <s v="Furnishings"/>
    <s v="9-3/4 Diameter Round Wall Clock"/>
    <n v="68.95"/>
    <n v="5"/>
    <n v="0"/>
    <n v="28.959"/>
    <n v="238.0952380952381"/>
    <n v="68.95"/>
    <n v="0"/>
  </r>
  <r>
    <n v="5309"/>
    <s v="CA-2017-131254"/>
    <s v="11/19/2017"/>
    <x v="123"/>
    <s v="11/21/2017"/>
    <s v="First Class"/>
    <s v="NC-18415"/>
    <s v="Nathan Cano"/>
    <s v="Consumer"/>
    <s v="United States"/>
    <s v="Houston"/>
    <s v="Texas"/>
    <n v="77095"/>
    <x v="2"/>
    <s v="FUR-CH-10003774"/>
    <x v="0"/>
    <s v="Chairs"/>
    <s v="Global Wood Trimmed Manager's Task Chair, Khaki"/>
    <n v="191.05799999999999"/>
    <n v="3"/>
    <n v="0.3"/>
    <n v="-46.399799999999999"/>
    <n v="-411.76470588235293"/>
    <n v="133.7406"/>
    <n v="0"/>
  </r>
  <r>
    <n v="5312"/>
    <s v="CA-2016-123414"/>
    <s v="8/21/2016"/>
    <x v="1036"/>
    <s v="8/27/2016"/>
    <s v="Standard Class"/>
    <s v="SU-20665"/>
    <s v="Stephanie Ulpright"/>
    <s v="Home Office"/>
    <s v="United States"/>
    <s v="Greenville"/>
    <s v="North Carolina"/>
    <n v="27834"/>
    <x v="0"/>
    <s v="OFF-LA-10004559"/>
    <x v="1"/>
    <s v="Labels"/>
    <s v="Avery 49"/>
    <n v="9.2159999999999993"/>
    <n v="4"/>
    <n v="0.2"/>
    <n v="3.3408000000000002"/>
    <n v="275.86206896551721"/>
    <n v="7.3727999999999998"/>
    <n v="0"/>
  </r>
  <r>
    <n v="5314"/>
    <s v="CA-2017-137876"/>
    <s v="4/30/2017"/>
    <x v="504"/>
    <s v="5/5/2017"/>
    <s v="Standard Class"/>
    <s v="DJ-13510"/>
    <s v="Don Jones"/>
    <s v="Corporate"/>
    <s v="United States"/>
    <s v="San Francisco"/>
    <s v="California"/>
    <n v="94110"/>
    <x v="1"/>
    <s v="FUR-FU-10000222"/>
    <x v="0"/>
    <s v="Furnishings"/>
    <s v="Seth Thomas 16&quot; Steel Case Clock"/>
    <n v="64.959999999999994"/>
    <n v="2"/>
    <n v="0"/>
    <n v="21.436800000000002"/>
    <n v="303.030303030303"/>
    <n v="64.959999999999994"/>
    <n v="0"/>
  </r>
  <r>
    <n v="5316"/>
    <s v="CA-2016-154060"/>
    <s v="5/2/2016"/>
    <x v="440"/>
    <s v="5/8/2016"/>
    <s v="Standard Class"/>
    <s v="DL-12865"/>
    <s v="Dan Lawera"/>
    <s v="Consumer"/>
    <s v="United States"/>
    <s v="Greensboro"/>
    <s v="North Carolina"/>
    <n v="27405"/>
    <x v="0"/>
    <s v="FUR-CH-10002304"/>
    <x v="0"/>
    <s v="Chairs"/>
    <s v="Global Stack Chair without Arms, Black"/>
    <n v="187.05600000000001"/>
    <n v="9"/>
    <n v="0.2"/>
    <n v="11.691000000000001"/>
    <n v="1600"/>
    <n v="149.6448"/>
    <n v="0"/>
  </r>
  <r>
    <n v="5317"/>
    <s v="US-2017-162558"/>
    <s v="10/2/2017"/>
    <x v="280"/>
    <s v="10/5/2017"/>
    <s v="First Class"/>
    <s v="Dp-13240"/>
    <s v="Dean percer"/>
    <s v="Home Office"/>
    <s v="United States"/>
    <s v="Knoxville"/>
    <s v="Tennessee"/>
    <n v="37918"/>
    <x v="0"/>
    <s v="FUR-FU-10002364"/>
    <x v="0"/>
    <s v="Furnishings"/>
    <s v="Eldon Expressions Wood Desk Accessories, Oak"/>
    <n v="11.808"/>
    <n v="2"/>
    <n v="0.2"/>
    <n v="1.3284"/>
    <n v="888.88888888888891"/>
    <n v="9.4464000000000006"/>
    <n v="0"/>
  </r>
  <r>
    <n v="5324"/>
    <s v="CA-2017-134439"/>
    <s v="9/18/2017"/>
    <x v="65"/>
    <s v="9/23/2017"/>
    <s v="Second Class"/>
    <s v="TM-21010"/>
    <s v="Tamara Manning"/>
    <s v="Consumer"/>
    <s v="United States"/>
    <s v="Grand Island"/>
    <s v="Nebraska"/>
    <n v="68801"/>
    <x v="2"/>
    <s v="OFF-PA-10004082"/>
    <x v="1"/>
    <s v="Paper"/>
    <s v="Adams Telephone Message Book w/Frequently-Called Numbers Space, 400 Messages per Book"/>
    <n v="15.96"/>
    <n v="2"/>
    <n v="0"/>
    <n v="7.98"/>
    <n v="200"/>
    <n v="15.96"/>
    <n v="0"/>
  </r>
  <r>
    <n v="5325"/>
    <s v="CA-2015-119508"/>
    <s v="12/4/2015"/>
    <x v="784"/>
    <s v="12/9/2015"/>
    <s v="Standard Class"/>
    <s v="TZ-21580"/>
    <s v="Tracy Zic"/>
    <s v="Consumer"/>
    <s v="United States"/>
    <s v="Lakewood"/>
    <s v="California"/>
    <n v="90712"/>
    <x v="1"/>
    <s v="OFF-AR-10003723"/>
    <x v="1"/>
    <s v="Art"/>
    <s v="Avery Hi-Liter Fluorescent Desk Style Markers"/>
    <n v="16.899999999999999"/>
    <n v="5"/>
    <n v="0"/>
    <n v="6.2530000000000001"/>
    <n v="270.27027027027026"/>
    <n v="16.899999999999999"/>
    <n v="0"/>
  </r>
  <r>
    <n v="5327"/>
    <s v="CA-2015-152681"/>
    <s v="1/17/2015"/>
    <x v="184"/>
    <s v="1/22/2015"/>
    <s v="Standard Class"/>
    <s v="SC-20260"/>
    <s v="Scott Cohen"/>
    <s v="Corporate"/>
    <s v="United States"/>
    <s v="Lawrence"/>
    <s v="Massachusetts"/>
    <n v="1841"/>
    <x v="3"/>
    <s v="OFF-AR-10003183"/>
    <x v="1"/>
    <s v="Art"/>
    <s v="Avery Fluorescent Highlighter Four-Color Set"/>
    <n v="6.68"/>
    <n v="2"/>
    <n v="0"/>
    <n v="2.004"/>
    <n v="333.33333333333331"/>
    <n v="6.68"/>
    <n v="0"/>
  </r>
  <r>
    <n v="5328"/>
    <s v="CA-2014-130813"/>
    <s v="1/6/2014"/>
    <x v="1037"/>
    <s v="1/8/2014"/>
    <s v="Second Class"/>
    <s v="LS-17230"/>
    <s v="Lycoris Saunders"/>
    <s v="Consumer"/>
    <s v="United States"/>
    <s v="Los Angeles"/>
    <s v="California"/>
    <n v="90049"/>
    <x v="1"/>
    <s v="OFF-PA-10002005"/>
    <x v="1"/>
    <s v="Paper"/>
    <s v="Xerox 225"/>
    <n v="19.440000000000001"/>
    <n v="3"/>
    <n v="0"/>
    <n v="9.3312000000000008"/>
    <n v="208.33333333333334"/>
    <n v="19.440000000000001"/>
    <n v="0"/>
  </r>
  <r>
    <n v="5329"/>
    <s v="CA-2015-120320"/>
    <s v="3/5/2015"/>
    <x v="616"/>
    <s v="3/9/2015"/>
    <s v="Standard Class"/>
    <s v="MV-18190"/>
    <s v="Mike Vittorini"/>
    <s v="Consumer"/>
    <s v="United States"/>
    <s v="Houston"/>
    <s v="Texas"/>
    <n v="77036"/>
    <x v="2"/>
    <s v="TEC-PH-10000149"/>
    <x v="2"/>
    <s v="Phones"/>
    <s v="Cisco SPA525G2 IP Phone - Wireless"/>
    <n v="31.92"/>
    <n v="2"/>
    <n v="0.2"/>
    <n v="2.3940000000000001"/>
    <n v="1333.3333333333335"/>
    <n v="25.536000000000001"/>
    <n v="0"/>
  </r>
  <r>
    <n v="5330"/>
    <s v="CA-2016-111941"/>
    <s v="12/25/2016"/>
    <x v="591"/>
    <s v="12/28/2016"/>
    <s v="Second Class"/>
    <s v="BD-11620"/>
    <s v="Brian DeCherney"/>
    <s v="Consumer"/>
    <s v="United States"/>
    <s v="New York City"/>
    <s v="New York"/>
    <n v="10035"/>
    <x v="3"/>
    <s v="OFF-BI-10001524"/>
    <x v="1"/>
    <s v="Binders"/>
    <s v="GBC Premium Transparent Covers with Diagonal Lined Pattern"/>
    <n v="33.567999999999998"/>
    <n v="2"/>
    <n v="0.2"/>
    <n v="11.748799999999999"/>
    <n v="285.71428571428572"/>
    <n v="26.854399999999998"/>
    <n v="0"/>
  </r>
  <r>
    <n v="5331"/>
    <s v="CA-2016-123120"/>
    <s v="9/4/2016"/>
    <x v="913"/>
    <s v="9/8/2016"/>
    <s v="Standard Class"/>
    <s v="CV-12295"/>
    <s v="Christina VanderZanden"/>
    <s v="Consumer"/>
    <s v="United States"/>
    <s v="New York City"/>
    <s v="New York"/>
    <n v="10011"/>
    <x v="3"/>
    <s v="FUR-FU-10004748"/>
    <x v="0"/>
    <s v="Furnishings"/>
    <s v="Howard Miller 16&quot; Diameter Gallery Wall Clock"/>
    <n v="63.94"/>
    <n v="1"/>
    <n v="0"/>
    <n v="24.936599999999999"/>
    <n v="256.41025641025641"/>
    <n v="63.94"/>
    <n v="0"/>
  </r>
  <r>
    <n v="5334"/>
    <s v="CA-2014-103331"/>
    <s v="8/26/2014"/>
    <x v="86"/>
    <s v="9/1/2014"/>
    <s v="Standard Class"/>
    <s v="KB-16315"/>
    <s v="Karl Braun"/>
    <s v="Consumer"/>
    <s v="United States"/>
    <s v="Newark"/>
    <s v="Delaware"/>
    <n v="19711"/>
    <x v="3"/>
    <s v="FUR-FU-10001731"/>
    <x v="0"/>
    <s v="Furnishings"/>
    <s v="Acrylic Self-Standing Desk Frames"/>
    <n v="10.68"/>
    <n v="4"/>
    <n v="0"/>
    <n v="4.0583999999999998"/>
    <n v="263.15789473684214"/>
    <n v="10.68"/>
    <n v="0"/>
  </r>
  <r>
    <n v="5337"/>
    <s v="CA-2015-169278"/>
    <s v="5/21/2015"/>
    <x v="1031"/>
    <s v="5/25/2015"/>
    <s v="Standard Class"/>
    <s v="ME-18010"/>
    <s v="Michelle Ellison"/>
    <s v="Corporate"/>
    <s v="United States"/>
    <s v="Seattle"/>
    <s v="Washington"/>
    <n v="98105"/>
    <x v="1"/>
    <s v="OFF-BI-10001636"/>
    <x v="1"/>
    <s v="Binders"/>
    <s v="Ibico Plastic and Wire Spiral Binding Combs"/>
    <n v="26.975999999999999"/>
    <n v="4"/>
    <n v="0.2"/>
    <n v="8.7672000000000008"/>
    <n v="307.69230769230768"/>
    <n v="21.5808"/>
    <n v="0"/>
  </r>
  <r>
    <n v="5338"/>
    <s v="CA-2017-111577"/>
    <s v="10/16/2017"/>
    <x v="524"/>
    <s v="10/21/2017"/>
    <s v="Standard Class"/>
    <s v="AJ-10780"/>
    <s v="Anthony Jacobs"/>
    <s v="Corporate"/>
    <s v="United States"/>
    <s v="Scottsdale"/>
    <s v="Arizona"/>
    <n v="85254"/>
    <x v="1"/>
    <s v="OFF-PA-10000062"/>
    <x v="1"/>
    <s v="Paper"/>
    <s v="Green Bar Computer Printout Paper"/>
    <n v="307.77600000000001"/>
    <n v="7"/>
    <n v="0.2"/>
    <n v="111.5688"/>
    <n v="275.86206896551727"/>
    <n v="246.22080000000003"/>
    <n v="0"/>
  </r>
  <r>
    <n v="5339"/>
    <s v="CA-2015-146486"/>
    <s v="11/9/2015"/>
    <x v="529"/>
    <s v="11/14/2015"/>
    <s v="Second Class"/>
    <s v="DV-13465"/>
    <s v="Dianna Vittorini"/>
    <s v="Consumer"/>
    <s v="United States"/>
    <s v="Oceanside"/>
    <s v="New York"/>
    <n v="11572"/>
    <x v="3"/>
    <s v="OFF-ST-10002554"/>
    <x v="1"/>
    <s v="Storage"/>
    <s v="Tennsco Industrial Shelving"/>
    <n v="244.55"/>
    <n v="5"/>
    <n v="0"/>
    <n v="4.891"/>
    <n v="5000"/>
    <n v="244.55"/>
    <n v="0"/>
  </r>
  <r>
    <n v="5343"/>
    <s v="US-2014-168501"/>
    <s v="11/21/2014"/>
    <x v="871"/>
    <s v="11/27/2014"/>
    <s v="Standard Class"/>
    <s v="JK-15325"/>
    <s v="Jason Klamczynski"/>
    <s v="Corporate"/>
    <s v="United States"/>
    <s v="Dallas"/>
    <s v="Texas"/>
    <n v="75220"/>
    <x v="2"/>
    <s v="OFF-EN-10001509"/>
    <x v="1"/>
    <s v="Envelopes"/>
    <s v="Poly String Tie Envelopes"/>
    <n v="1.6319999999999999"/>
    <n v="1"/>
    <n v="0.2"/>
    <n v="0.55079999999999996"/>
    <n v="296.2962962962963"/>
    <n v="1.3056000000000001"/>
    <n v="0"/>
  </r>
  <r>
    <n v="5345"/>
    <s v="CA-2015-112053"/>
    <s v="10/11/2015"/>
    <x v="2"/>
    <s v="10/13/2015"/>
    <s v="Second Class"/>
    <s v="SH-20395"/>
    <s v="Shahid Hopkins"/>
    <s v="Consumer"/>
    <s v="United States"/>
    <s v="Rochester"/>
    <s v="New York"/>
    <n v="14609"/>
    <x v="3"/>
    <s v="TEC-AC-10002550"/>
    <x v="2"/>
    <s v="Accessories"/>
    <s v="Memorex 25GB 6X Branded Blu-Ray Recordable Disc, 30/Pack"/>
    <n v="31.95"/>
    <n v="1"/>
    <n v="0"/>
    <n v="2.2364999999999999"/>
    <n v="1428.5714285714287"/>
    <n v="31.95"/>
    <n v="0"/>
  </r>
  <r>
    <n v="5346"/>
    <s v="CA-2017-108539"/>
    <s v="3/21/2017"/>
    <x v="708"/>
    <s v="3/23/2017"/>
    <s v="Second Class"/>
    <s v="SC-20725"/>
    <s v="Steven Cartwright"/>
    <s v="Consumer"/>
    <s v="United States"/>
    <s v="Los Angeles"/>
    <s v="California"/>
    <n v="90045"/>
    <x v="1"/>
    <s v="OFF-ST-10003208"/>
    <x v="1"/>
    <s v="Storage"/>
    <s v="Adjustable Depth Letter/Legal Cart"/>
    <n v="725.84"/>
    <n v="4"/>
    <n v="0"/>
    <n v="210.49359999999999"/>
    <n v="344.82758620689657"/>
    <n v="725.84"/>
    <n v="0"/>
  </r>
  <r>
    <n v="5349"/>
    <s v="CA-2015-149811"/>
    <s v="1/4/2015"/>
    <x v="1038"/>
    <s v="1/10/2015"/>
    <s v="Standard Class"/>
    <s v="CS-12250"/>
    <s v="Chris Selesnick"/>
    <s v="Corporate"/>
    <s v="United States"/>
    <s v="Woodbury"/>
    <s v="Minnesota"/>
    <n v="55125"/>
    <x v="2"/>
    <s v="OFF-BI-10003676"/>
    <x v="1"/>
    <s v="Binders"/>
    <s v="GBC Standard Recycled Report Covers, Clear Plastic Sheets"/>
    <n v="32.340000000000003"/>
    <n v="3"/>
    <n v="0"/>
    <n v="15.523199999999999"/>
    <n v="208.33333333333334"/>
    <n v="32.340000000000003"/>
    <n v="0"/>
  </r>
  <r>
    <n v="5351"/>
    <s v="US-2017-103814"/>
    <s v="12/9/2017"/>
    <x v="34"/>
    <s v="12/16/2017"/>
    <s v="Standard Class"/>
    <s v="LH-16900"/>
    <s v="Lena Hernandez"/>
    <s v="Consumer"/>
    <s v="United States"/>
    <s v="Park Ridge"/>
    <s v="Illinois"/>
    <n v="60068"/>
    <x v="2"/>
    <s v="OFF-PA-10001019"/>
    <x v="1"/>
    <s v="Paper"/>
    <s v="Xerox 1884"/>
    <n v="143.85599999999999"/>
    <n v="9"/>
    <n v="0.2"/>
    <n v="48.551400000000001"/>
    <n v="296.2962962962963"/>
    <n v="115.0848"/>
    <n v="0"/>
  </r>
  <r>
    <n v="5352"/>
    <s v="CA-2016-123932"/>
    <s v="9/6/2016"/>
    <x v="47"/>
    <s v="9/12/2016"/>
    <s v="Standard Class"/>
    <s v="YC-21895"/>
    <s v="Yoseph Carroll"/>
    <s v="Corporate"/>
    <s v="United States"/>
    <s v="Dallas"/>
    <s v="Texas"/>
    <n v="75217"/>
    <x v="2"/>
    <s v="OFF-PA-10004665"/>
    <x v="1"/>
    <s v="Paper"/>
    <s v="Advantus Motivational Note Cards"/>
    <n v="41.92"/>
    <n v="4"/>
    <n v="0.2"/>
    <n v="15.196"/>
    <n v="275.86206896551727"/>
    <n v="33.536000000000001"/>
    <n v="0"/>
  </r>
  <r>
    <n v="5354"/>
    <s v="US-2016-101616"/>
    <s v="9/3/2016"/>
    <x v="323"/>
    <s v="9/6/2016"/>
    <s v="First Class"/>
    <s v="CY-12745"/>
    <s v="Craig Yedwab"/>
    <s v="Corporate"/>
    <s v="United States"/>
    <s v="Monroe"/>
    <s v="Louisiana"/>
    <n v="71203"/>
    <x v="0"/>
    <s v="OFF-BI-10000014"/>
    <x v="1"/>
    <s v="Binders"/>
    <s v="Heavy-Duty E-Z-D Binders"/>
    <n v="87.28"/>
    <n v="8"/>
    <n v="0"/>
    <n v="41.021599999999999"/>
    <n v="212.7659574468085"/>
    <n v="87.28"/>
    <n v="0"/>
  </r>
  <r>
    <n v="5355"/>
    <s v="CA-2014-113768"/>
    <s v="5/13/2014"/>
    <x v="8"/>
    <s v="5/19/2014"/>
    <s v="Standard Class"/>
    <s v="AH-10030"/>
    <s v="Aaron Hawkins"/>
    <s v="Corporate"/>
    <s v="United States"/>
    <s v="Los Angeles"/>
    <s v="California"/>
    <n v="90004"/>
    <x v="1"/>
    <s v="FUR-CH-10002439"/>
    <x v="0"/>
    <s v="Chairs"/>
    <s v="Iceberg Nesting Folding Chair, 19w x 6d x 43h"/>
    <n v="279.45600000000002"/>
    <n v="6"/>
    <n v="0.2"/>
    <n v="20.959199999999999"/>
    <n v="1333.3333333333335"/>
    <n v="223.56480000000002"/>
    <n v="0"/>
  </r>
  <r>
    <n v="5357"/>
    <s v="CA-2016-138037"/>
    <s v="9/29/2016"/>
    <x v="321"/>
    <s v="10/3/2016"/>
    <s v="Standard Class"/>
    <s v="AR-10540"/>
    <s v="Andy Reiter"/>
    <s v="Consumer"/>
    <s v="United States"/>
    <s v="San Francisco"/>
    <s v="California"/>
    <n v="94109"/>
    <x v="1"/>
    <s v="OFF-BI-10002982"/>
    <x v="1"/>
    <s v="Binders"/>
    <s v="Avery Self-Adhesive Photo Pockets for Polaroid Photos"/>
    <n v="27.24"/>
    <n v="5"/>
    <n v="0.2"/>
    <n v="9.5340000000000007"/>
    <n v="285.71428571428567"/>
    <n v="21.792000000000002"/>
    <n v="0"/>
  </r>
  <r>
    <n v="5358"/>
    <s v="CA-2014-150490"/>
    <s v="8/5/2014"/>
    <x v="79"/>
    <s v="8/11/2014"/>
    <s v="Standard Class"/>
    <s v="SS-20590"/>
    <s v="Sonia Sunley"/>
    <s v="Consumer"/>
    <s v="United States"/>
    <s v="San Francisco"/>
    <s v="California"/>
    <n v="94122"/>
    <x v="1"/>
    <s v="TEC-AC-10004510"/>
    <x v="2"/>
    <s v="Accessories"/>
    <s v="Logitech Desktop MK120 Mouse and keyboard Combo"/>
    <n v="16.36"/>
    <n v="1"/>
    <n v="0"/>
    <n v="1.6359999999999999"/>
    <n v="1000"/>
    <n v="16.36"/>
    <n v="0"/>
  </r>
  <r>
    <n v="5361"/>
    <s v="US-2017-126060"/>
    <s v="4/14/2017"/>
    <x v="349"/>
    <s v="4/18/2017"/>
    <s v="Standard Class"/>
    <s v="DW-13585"/>
    <s v="Dorothy Wardle"/>
    <s v="Corporate"/>
    <s v="United States"/>
    <s v="Fayetteville"/>
    <s v="North Carolina"/>
    <n v="28314"/>
    <x v="0"/>
    <s v="FUR-BO-10003433"/>
    <x v="0"/>
    <s v="Bookcases"/>
    <s v="Sauder Cornerstone Collection Library"/>
    <n v="198.27199999999999"/>
    <n v="8"/>
    <n v="0.2"/>
    <n v="-32.219200000000001"/>
    <n v="-615.38461538461536"/>
    <n v="158.61760000000001"/>
    <n v="0"/>
  </r>
  <r>
    <n v="5362"/>
    <s v="CA-2017-100951"/>
    <s v="6/9/2017"/>
    <x v="255"/>
    <s v="6/10/2017"/>
    <s v="First Class"/>
    <s v="NC-18625"/>
    <s v="Noah Childs"/>
    <s v="Corporate"/>
    <s v="United States"/>
    <s v="Dallas"/>
    <s v="Texas"/>
    <n v="75217"/>
    <x v="2"/>
    <s v="OFF-ST-10001496"/>
    <x v="1"/>
    <s v="Storage"/>
    <s v="Standard Rollaway File with Lock"/>
    <n v="720.76"/>
    <n v="5"/>
    <n v="0.2"/>
    <n v="54.057000000000002"/>
    <n v="1333.3333333333333"/>
    <n v="576.60800000000006"/>
    <n v="0"/>
  </r>
  <r>
    <n v="5363"/>
    <s v="CA-2016-122017"/>
    <s v="12/29/2016"/>
    <x v="723"/>
    <s v="1/2/2017"/>
    <s v="Standard Class"/>
    <s v="CD-11920"/>
    <s v="Carlos Daly"/>
    <s v="Consumer"/>
    <s v="United States"/>
    <s v="Wichita"/>
    <s v="Kansas"/>
    <n v="67212"/>
    <x v="2"/>
    <s v="FUR-FU-10000672"/>
    <x v="0"/>
    <s v="Furnishings"/>
    <s v="Executive Impressions 10&quot; Spectator Wall Clock"/>
    <n v="70.56"/>
    <n v="6"/>
    <n v="0"/>
    <n v="23.990400000000001"/>
    <n v="294.11764705882348"/>
    <n v="70.56"/>
    <n v="0"/>
  </r>
  <r>
    <n v="5365"/>
    <s v="CA-2014-123477"/>
    <s v="1/18/2014"/>
    <x v="1039"/>
    <s v="1/21/2014"/>
    <s v="Second Class"/>
    <s v="DW-13195"/>
    <s v="David Wiener"/>
    <s v="Corporate"/>
    <s v="United States"/>
    <s v="Springfield"/>
    <s v="Oregon"/>
    <n v="97477"/>
    <x v="1"/>
    <s v="OFF-AP-10000692"/>
    <x v="1"/>
    <s v="Appliances"/>
    <s v="Fellowes Mighty 8 Compact Surge Protector"/>
    <n v="64.864000000000004"/>
    <n v="4"/>
    <n v="0.2"/>
    <n v="6.4863999999999997"/>
    <n v="1000.0000000000002"/>
    <n v="51.891200000000005"/>
    <n v="0"/>
  </r>
  <r>
    <n v="5366"/>
    <s v="CA-2016-107790"/>
    <s v="11/20/2016"/>
    <x v="73"/>
    <s v="11/24/2016"/>
    <s v="Standard Class"/>
    <s v="EH-13990"/>
    <s v="Erica Hackney"/>
    <s v="Consumer"/>
    <s v="United States"/>
    <s v="Houston"/>
    <s v="Texas"/>
    <n v="77041"/>
    <x v="2"/>
    <s v="TEC-PH-10004539"/>
    <x v="2"/>
    <s v="Phones"/>
    <s v="Wireless Extenders zBoost YX545 SOHO Signal Booster"/>
    <n v="151.19200000000001"/>
    <n v="1"/>
    <n v="0.2"/>
    <n v="13.2293"/>
    <n v="1142.8571428571429"/>
    <n v="120.95360000000001"/>
    <n v="0"/>
  </r>
  <r>
    <n v="5367"/>
    <s v="CA-2017-158071"/>
    <s v="6/10/2017"/>
    <x v="193"/>
    <s v="6/15/2017"/>
    <s v="Standard Class"/>
    <s v="BD-11320"/>
    <s v="Bill Donatelli"/>
    <s v="Consumer"/>
    <s v="United States"/>
    <s v="Seattle"/>
    <s v="Washington"/>
    <n v="98103"/>
    <x v="1"/>
    <s v="TEC-PH-10002923"/>
    <x v="2"/>
    <s v="Phones"/>
    <s v="Logitech B530 USB Headset - headset - Full size, Binaural"/>
    <n v="88.775999999999996"/>
    <n v="3"/>
    <n v="0.2"/>
    <n v="7.7679"/>
    <n v="1142.8571428571429"/>
    <n v="71.020799999999994"/>
    <n v="0"/>
  </r>
  <r>
    <n v="5370"/>
    <s v="CA-2017-147403"/>
    <s v="9/10/2017"/>
    <x v="18"/>
    <s v="9/13/2017"/>
    <s v="First Class"/>
    <s v="KH-16630"/>
    <s v="Ken Heidel"/>
    <s v="Corporate"/>
    <s v="United States"/>
    <s v="Akron"/>
    <s v="Ohio"/>
    <n v="44312"/>
    <x v="3"/>
    <s v="OFF-PA-10003302"/>
    <x v="1"/>
    <s v="Paper"/>
    <s v="Xerox 1906"/>
    <n v="85.055999999999997"/>
    <n v="3"/>
    <n v="0.2"/>
    <n v="28.706399999999999"/>
    <n v="296.2962962962963"/>
    <n v="68.044799999999995"/>
    <n v="0"/>
  </r>
  <r>
    <n v="5371"/>
    <s v="US-2017-136721"/>
    <s v="4/8/2017"/>
    <x v="798"/>
    <s v="4/12/2017"/>
    <s v="Standard Class"/>
    <s v="NH-18610"/>
    <s v="Nicole Hansen"/>
    <s v="Corporate"/>
    <s v="United States"/>
    <s v="Oak Park"/>
    <s v="Michigan"/>
    <n v="48237"/>
    <x v="2"/>
    <s v="FUR-FU-10004665"/>
    <x v="0"/>
    <s v="Furnishings"/>
    <s v="3M Polarizing Task Lamp with Clamp Arm, Light Gray"/>
    <n v="273.95999999999998"/>
    <n v="2"/>
    <n v="0"/>
    <n v="71.229600000000005"/>
    <n v="384.61538461538458"/>
    <n v="273.95999999999998"/>
    <n v="0"/>
  </r>
  <r>
    <n v="5373"/>
    <s v="CA-2015-118738"/>
    <s v="10/24/2015"/>
    <x v="1040"/>
    <s v="10/30/2015"/>
    <s v="Standard Class"/>
    <s v="AG-10495"/>
    <s v="Andrew Gjertsen"/>
    <s v="Corporate"/>
    <s v="United States"/>
    <s v="Houston"/>
    <s v="Texas"/>
    <n v="77041"/>
    <x v="2"/>
    <s v="OFF-PA-10003177"/>
    <x v="1"/>
    <s v="Paper"/>
    <s v="Xerox 1999"/>
    <n v="15.552"/>
    <n v="3"/>
    <n v="0.2"/>
    <n v="5.4432"/>
    <n v="285.71428571428572"/>
    <n v="12.441600000000001"/>
    <n v="0"/>
  </r>
  <r>
    <n v="5376"/>
    <s v="CA-2017-134152"/>
    <s v="5/27/2017"/>
    <x v="837"/>
    <s v="5/31/2017"/>
    <s v="Standard Class"/>
    <s v="RP-19855"/>
    <s v="Roy Phan"/>
    <s v="Corporate"/>
    <s v="United States"/>
    <s v="Seattle"/>
    <s v="Washington"/>
    <n v="98103"/>
    <x v="1"/>
    <s v="TEC-AC-10004510"/>
    <x v="2"/>
    <s v="Accessories"/>
    <s v="Logitech Desktop MK120 Mouse and keyboard Combo"/>
    <n v="98.16"/>
    <n v="6"/>
    <n v="0"/>
    <n v="9.8160000000000007"/>
    <n v="999.99999999999977"/>
    <n v="98.16"/>
    <n v="0"/>
  </r>
  <r>
    <n v="5378"/>
    <s v="CA-2014-125542"/>
    <s v="12/5/2014"/>
    <x v="29"/>
    <s v="12/7/2014"/>
    <s v="First Class"/>
    <s v="NB-18655"/>
    <s v="Nona Balk"/>
    <s v="Corporate"/>
    <s v="United States"/>
    <s v="Philadelphia"/>
    <s v="Pennsylvania"/>
    <n v="19134"/>
    <x v="3"/>
    <s v="OFF-EN-10000056"/>
    <x v="1"/>
    <s v="Envelopes"/>
    <s v="Cameo Buff Policy Envelopes"/>
    <n v="348.488"/>
    <n v="7"/>
    <n v="0.2"/>
    <n v="117.6147"/>
    <n v="296.2962962962963"/>
    <n v="278.79040000000003"/>
    <n v="0"/>
  </r>
  <r>
    <n v="5380"/>
    <s v="CA-2016-136021"/>
    <s v="8/14/2016"/>
    <x v="1041"/>
    <s v="8/18/2016"/>
    <s v="Standard Class"/>
    <s v="JM-15580"/>
    <s v="Jill Matthias"/>
    <s v="Consumer"/>
    <s v="United States"/>
    <s v="Los Angeles"/>
    <s v="California"/>
    <n v="90045"/>
    <x v="1"/>
    <s v="OFF-PA-10000551"/>
    <x v="1"/>
    <s v="Paper"/>
    <s v="Array Memo Cubes"/>
    <n v="15.54"/>
    <n v="3"/>
    <n v="0"/>
    <n v="7.6146000000000003"/>
    <n v="204.08163265306118"/>
    <n v="15.54"/>
    <n v="0"/>
  </r>
  <r>
    <n v="5382"/>
    <s v="CA-2016-149195"/>
    <s v="9/5/2016"/>
    <x v="64"/>
    <s v="9/7/2016"/>
    <s v="Second Class"/>
    <s v="DM-13525"/>
    <s v="Don Miller"/>
    <s v="Corporate"/>
    <s v="United States"/>
    <s v="Houston"/>
    <s v="Texas"/>
    <n v="77070"/>
    <x v="2"/>
    <s v="OFF-PA-10001870"/>
    <x v="1"/>
    <s v="Paper"/>
    <s v="Xerox 202"/>
    <n v="25.92"/>
    <n v="5"/>
    <n v="0.2"/>
    <n v="9.0719999999999992"/>
    <n v="285.71428571428578"/>
    <n v="20.736000000000004"/>
    <n v="0"/>
  </r>
  <r>
    <n v="5385"/>
    <s v="CA-2017-161410"/>
    <s v="6/26/2017"/>
    <x v="335"/>
    <s v="7/3/2017"/>
    <s v="Standard Class"/>
    <s v="CC-12220"/>
    <s v="Chris Cortes"/>
    <s v="Consumer"/>
    <s v="United States"/>
    <s v="Philadelphia"/>
    <s v="Pennsylvania"/>
    <n v="19143"/>
    <x v="3"/>
    <s v="TEC-PH-10001760"/>
    <x v="2"/>
    <s v="Phones"/>
    <s v="Bose SoundLink Bluetooth Speaker"/>
    <n v="358.2"/>
    <n v="3"/>
    <n v="0.4"/>
    <n v="41.79"/>
    <n v="857.14285714285711"/>
    <n v="214.92"/>
    <n v="0"/>
  </r>
  <r>
    <n v="5387"/>
    <s v="CA-2017-152786"/>
    <s v="3/12/2017"/>
    <x v="846"/>
    <s v="3/17/2017"/>
    <s v="Standard Class"/>
    <s v="GA-14725"/>
    <s v="Guy Armstrong"/>
    <s v="Consumer"/>
    <s v="United States"/>
    <s v="Rogers"/>
    <s v="Arkansas"/>
    <n v="72756"/>
    <x v="0"/>
    <s v="OFF-BI-10000829"/>
    <x v="1"/>
    <s v="Binders"/>
    <s v="Avery Non-Stick Binders"/>
    <n v="40.409999999999997"/>
    <n v="9"/>
    <n v="0"/>
    <n v="18.5886"/>
    <n v="217.39130434782606"/>
    <n v="40.409999999999997"/>
    <n v="0"/>
  </r>
  <r>
    <n v="5388"/>
    <s v="CA-2017-164707"/>
    <s v="2/18/2017"/>
    <x v="1042"/>
    <s v="2/21/2017"/>
    <s v="Second Class"/>
    <s v="CV-12805"/>
    <s v="Cynthia Voltz"/>
    <s v="Corporate"/>
    <s v="United States"/>
    <s v="Los Angeles"/>
    <s v="California"/>
    <n v="90045"/>
    <x v="1"/>
    <s v="TEC-PH-10001924"/>
    <x v="2"/>
    <s v="Phones"/>
    <s v="iHome FM Clock Radio with Lightning Dock"/>
    <n v="167.976"/>
    <n v="3"/>
    <n v="0.2"/>
    <n v="10.4985"/>
    <n v="1600"/>
    <n v="134.38079999999999"/>
    <n v="0"/>
  </r>
  <r>
    <n v="5391"/>
    <s v="CA-2017-163874"/>
    <s v="11/10/2017"/>
    <x v="468"/>
    <s v="11/12/2017"/>
    <s v="Second Class"/>
    <s v="NC-18535"/>
    <s v="Nick Crebassa"/>
    <s v="Corporate"/>
    <s v="United States"/>
    <s v="Seattle"/>
    <s v="Washington"/>
    <n v="98105"/>
    <x v="1"/>
    <s v="OFF-BI-10000088"/>
    <x v="1"/>
    <s v="Binders"/>
    <s v="GBC Imprintable Covers"/>
    <n v="26.352"/>
    <n v="3"/>
    <n v="0.2"/>
    <n v="9.5526"/>
    <n v="275.86206896551727"/>
    <n v="21.081600000000002"/>
    <n v="0"/>
  </r>
  <r>
    <n v="5392"/>
    <s v="US-2014-123183"/>
    <s v="11/19/2014"/>
    <x v="84"/>
    <s v="11/25/2014"/>
    <s v="Standard Class"/>
    <s v="GR-14560"/>
    <s v="Georgia Rosenberg"/>
    <s v="Corporate"/>
    <s v="United States"/>
    <s v="Wilmington"/>
    <s v="Delaware"/>
    <n v="19805"/>
    <x v="3"/>
    <s v="OFF-LA-10002787"/>
    <x v="1"/>
    <s v="Labels"/>
    <s v="Avery 480"/>
    <n v="22.5"/>
    <n v="6"/>
    <n v="0"/>
    <n v="10.8"/>
    <n v="208.33333333333331"/>
    <n v="22.5"/>
    <n v="0"/>
  </r>
  <r>
    <n v="5396"/>
    <s v="CA-2014-104829"/>
    <s v="11/18/2014"/>
    <x v="728"/>
    <s v="11/21/2014"/>
    <s v="Second Class"/>
    <s v="JG-15805"/>
    <s v="John Grady"/>
    <s v="Corporate"/>
    <s v="United States"/>
    <s v="Provo"/>
    <s v="Utah"/>
    <n v="84604"/>
    <x v="1"/>
    <s v="OFF-PA-10003016"/>
    <x v="1"/>
    <s v="Paper"/>
    <s v="Adams &quot;While You Were Out&quot; Message Pads"/>
    <n v="21.98"/>
    <n v="7"/>
    <n v="0"/>
    <n v="9.891"/>
    <n v="222.22222222222223"/>
    <n v="21.98"/>
    <n v="0"/>
  </r>
  <r>
    <n v="5397"/>
    <s v="US-2016-147340"/>
    <s v="9/24/2016"/>
    <x v="446"/>
    <s v="9/24/2016"/>
    <s v="Same Day"/>
    <s v="EB-13750"/>
    <s v="Edward Becker"/>
    <s v="Corporate"/>
    <s v="United States"/>
    <s v="San Francisco"/>
    <s v="California"/>
    <n v="94110"/>
    <x v="1"/>
    <s v="FUR-FU-10002501"/>
    <x v="0"/>
    <s v="Furnishings"/>
    <s v="Nu-Dell Executive Frame"/>
    <n v="63.2"/>
    <n v="5"/>
    <n v="0"/>
    <n v="23.384"/>
    <n v="270.27027027027026"/>
    <n v="63.2"/>
    <n v="0"/>
  </r>
  <r>
    <n v="5398"/>
    <s v="CA-2016-145492"/>
    <s v="11/20/2016"/>
    <x v="73"/>
    <s v="11/27/2016"/>
    <s v="Standard Class"/>
    <s v="MC-17605"/>
    <s v="Matt Connell"/>
    <s v="Corporate"/>
    <s v="United States"/>
    <s v="Los Angeles"/>
    <s v="California"/>
    <n v="90004"/>
    <x v="1"/>
    <s v="OFF-AP-10003622"/>
    <x v="1"/>
    <s v="Appliances"/>
    <s v="Bravo II Megaboss 12-Amp Hard Body Upright, Replacement Belts, 2 Belts per Pack"/>
    <n v="39"/>
    <n v="12"/>
    <n v="0"/>
    <n v="11.31"/>
    <n v="344.82758620689651"/>
    <n v="39"/>
    <n v="0"/>
  </r>
  <r>
    <n v="5399"/>
    <s v="CA-2016-163202"/>
    <s v="9/27/2016"/>
    <x v="720"/>
    <s v="10/2/2016"/>
    <s v="Standard Class"/>
    <s v="BM-11650"/>
    <s v="Brian Moss"/>
    <s v="Corporate"/>
    <s v="United States"/>
    <s v="Lancaster"/>
    <s v="Ohio"/>
    <n v="43130"/>
    <x v="3"/>
    <s v="OFF-BI-10002764"/>
    <x v="1"/>
    <s v="Binders"/>
    <s v="Recycled Pressboard Report Cover with Reinforced Top Hinge"/>
    <n v="2.907"/>
    <n v="3"/>
    <n v="0.7"/>
    <n v="-2.0348999999999999"/>
    <n v="-142.85714285714286"/>
    <n v="0.8721000000000001"/>
    <n v="0"/>
  </r>
  <r>
    <n v="5400"/>
    <s v="CA-2016-117681"/>
    <s v="4/9/2016"/>
    <x v="526"/>
    <s v="4/14/2016"/>
    <s v="Standard Class"/>
    <s v="HF-14995"/>
    <s v="Herbert Flentye"/>
    <s v="Consumer"/>
    <s v="United States"/>
    <s v="Los Angeles"/>
    <s v="California"/>
    <n v="90004"/>
    <x v="1"/>
    <s v="FUR-BO-10001798"/>
    <x v="0"/>
    <s v="Bookcases"/>
    <s v="Bush Somerset Collection Bookcase"/>
    <n v="556.66499999999996"/>
    <n v="5"/>
    <n v="0.15"/>
    <n v="6.5490000000000004"/>
    <n v="8499.9999999999982"/>
    <n v="473.16524999999996"/>
    <n v="0"/>
  </r>
  <r>
    <n v="5401"/>
    <s v="CA-2017-132262"/>
    <s v="9/21/2017"/>
    <x v="296"/>
    <s v="9/23/2017"/>
    <s v="First Class"/>
    <s v="ML-18265"/>
    <s v="Muhammed Lee"/>
    <s v="Consumer"/>
    <s v="United States"/>
    <s v="Seattle"/>
    <s v="Washington"/>
    <n v="98103"/>
    <x v="1"/>
    <s v="TEC-AC-10000158"/>
    <x v="2"/>
    <s v="Accessories"/>
    <s v="Sony 64GB Class 10 Micro SDHC R40 Memory Card"/>
    <n v="71.98"/>
    <n v="2"/>
    <n v="0"/>
    <n v="15.1158"/>
    <n v="476.1904761904762"/>
    <n v="71.98"/>
    <n v="0"/>
  </r>
  <r>
    <n v="5403"/>
    <s v="CA-2017-123043"/>
    <s v="8/24/2017"/>
    <x v="1043"/>
    <s v="8/29/2017"/>
    <s v="Standard Class"/>
    <s v="AH-10195"/>
    <s v="Alan Haines"/>
    <s v="Corporate"/>
    <s v="United States"/>
    <s v="New York City"/>
    <s v="New York"/>
    <n v="10024"/>
    <x v="3"/>
    <s v="OFF-BI-10003910"/>
    <x v="1"/>
    <s v="Binders"/>
    <s v="DXL Angle-View Binders with Locking Rings by Samsill"/>
    <n v="24.672000000000001"/>
    <n v="4"/>
    <n v="0.2"/>
    <n v="7.71"/>
    <n v="320"/>
    <n v="19.7376"/>
    <n v="0"/>
  </r>
  <r>
    <n v="5405"/>
    <s v="US-2016-143280"/>
    <s v="2/22/2016"/>
    <x v="712"/>
    <s v="2/26/2016"/>
    <s v="Standard Class"/>
    <s v="TZ-21580"/>
    <s v="Tracy Zic"/>
    <s v="Consumer"/>
    <s v="United States"/>
    <s v="Los Angeles"/>
    <s v="California"/>
    <n v="90045"/>
    <x v="1"/>
    <s v="TEC-PH-10002398"/>
    <x v="2"/>
    <s v="Phones"/>
    <s v="AT&amp;T 1070 Corded Phone"/>
    <n v="445.96"/>
    <n v="5"/>
    <n v="0.2"/>
    <n v="55.744999999999997"/>
    <n v="800"/>
    <n v="356.76800000000003"/>
    <n v="0"/>
  </r>
  <r>
    <n v="5408"/>
    <s v="CA-2017-108854"/>
    <s v="12/8/2017"/>
    <x v="166"/>
    <s v="12/14/2017"/>
    <s v="Standard Class"/>
    <s v="DM-13345"/>
    <s v="Denise Monton"/>
    <s v="Corporate"/>
    <s v="United States"/>
    <s v="San Francisco"/>
    <s v="California"/>
    <n v="94109"/>
    <x v="1"/>
    <s v="OFF-PA-10003022"/>
    <x v="1"/>
    <s v="Paper"/>
    <s v="Standard Line While You Were Out Hardbound Telephone Message Book"/>
    <n v="87.92"/>
    <n v="4"/>
    <n v="0"/>
    <n v="40.443199999999997"/>
    <n v="217.39130434782612"/>
    <n v="87.92"/>
    <n v="0"/>
  </r>
  <r>
    <n v="5412"/>
    <s v="CA-2017-166856"/>
    <s v="9/18/2017"/>
    <x v="65"/>
    <s v="9/22/2017"/>
    <s v="Standard Class"/>
    <s v="TS-21505"/>
    <s v="Tony Sayre"/>
    <s v="Consumer"/>
    <s v="United States"/>
    <s v="Clovis"/>
    <s v="New Mexico"/>
    <n v="88101"/>
    <x v="1"/>
    <s v="OFF-BI-10002012"/>
    <x v="1"/>
    <s v="Binders"/>
    <s v="Wilson Jones Easy Flow II Sheet Lifters"/>
    <n v="10.08"/>
    <n v="7"/>
    <n v="0.2"/>
    <n v="3.528"/>
    <n v="285.71428571428572"/>
    <n v="8.0640000000000001"/>
    <n v="0"/>
  </r>
  <r>
    <n v="5414"/>
    <s v="CA-2016-153157"/>
    <s v="9/11/2016"/>
    <x v="108"/>
    <s v="9/14/2016"/>
    <s v="First Class"/>
    <s v="TB-21625"/>
    <s v="Trudy Brown"/>
    <s v="Consumer"/>
    <s v="United States"/>
    <s v="Wichita"/>
    <s v="Kansas"/>
    <n v="67212"/>
    <x v="2"/>
    <s v="TEC-PH-10003171"/>
    <x v="2"/>
    <s v="Phones"/>
    <s v="Plantronics Encore H101 Dual Earpieces Headset"/>
    <n v="224.75"/>
    <n v="5"/>
    <n v="0"/>
    <n v="62.93"/>
    <n v="357.14285714285717"/>
    <n v="224.75"/>
    <n v="0"/>
  </r>
  <r>
    <n v="5415"/>
    <s v="US-2017-125647"/>
    <s v="9/23/2017"/>
    <x v="397"/>
    <s v="9/28/2017"/>
    <s v="Standard Class"/>
    <s v="LC-16870"/>
    <s v="Lena Cacioppo"/>
    <s v="Consumer"/>
    <s v="United States"/>
    <s v="Chicago"/>
    <s v="Illinois"/>
    <n v="60653"/>
    <x v="2"/>
    <s v="OFF-AP-10000390"/>
    <x v="1"/>
    <s v="Appliances"/>
    <s v="Euro Pro Shark Stick Mini Vacuum"/>
    <n v="73.176000000000002"/>
    <n v="6"/>
    <n v="0.8"/>
    <n v="-197.5752"/>
    <n v="-37.037037037037038"/>
    <n v="14.635199999999998"/>
    <n v="0"/>
  </r>
  <r>
    <n v="5418"/>
    <s v="CA-2014-132542"/>
    <s v="10/6/2014"/>
    <x v="191"/>
    <s v="10/8/2014"/>
    <s v="Second Class"/>
    <s v="AM-10360"/>
    <s v="Alice McCarthy"/>
    <s v="Corporate"/>
    <s v="United States"/>
    <s v="Omaha"/>
    <s v="Nebraska"/>
    <n v="68104"/>
    <x v="2"/>
    <s v="OFF-BI-10004099"/>
    <x v="1"/>
    <s v="Binders"/>
    <s v="GBC VeloBinder Strips"/>
    <n v="15.36"/>
    <n v="2"/>
    <n v="0"/>
    <n v="7.68"/>
    <n v="200"/>
    <n v="15.36"/>
    <n v="0"/>
  </r>
  <r>
    <n v="5419"/>
    <s v="CA-2015-110877"/>
    <s v="10/23/2015"/>
    <x v="924"/>
    <s v="10/26/2015"/>
    <s v="First Class"/>
    <s v="JE-15715"/>
    <s v="Joe Elijah"/>
    <s v="Consumer"/>
    <s v="United States"/>
    <s v="Houston"/>
    <s v="Texas"/>
    <n v="77041"/>
    <x v="2"/>
    <s v="OFF-PA-10004621"/>
    <x v="1"/>
    <s v="Paper"/>
    <s v="Xerox 212"/>
    <n v="36.287999999999997"/>
    <n v="7"/>
    <n v="0.2"/>
    <n v="12.700799999999999"/>
    <n v="285.71428571428572"/>
    <n v="29.0304"/>
    <n v="0"/>
  </r>
  <r>
    <n v="5421"/>
    <s v="US-2016-151827"/>
    <s v="3/31/2016"/>
    <x v="1044"/>
    <s v="4/2/2016"/>
    <s v="Second Class"/>
    <s v="CS-11950"/>
    <s v="Carlos Soltero"/>
    <s v="Consumer"/>
    <s v="United States"/>
    <s v="Philadelphia"/>
    <s v="Pennsylvania"/>
    <n v="19134"/>
    <x v="3"/>
    <s v="TEC-PH-10002789"/>
    <x v="2"/>
    <s v="Phones"/>
    <s v="LG Exalt"/>
    <n v="280.78199999999998"/>
    <n v="3"/>
    <n v="0.4"/>
    <n v="-60.836100000000002"/>
    <n v="-461.53846153846149"/>
    <n v="168.46919999999997"/>
    <n v="0"/>
  </r>
  <r>
    <n v="5423"/>
    <s v="US-2016-163258"/>
    <s v="12/29/2016"/>
    <x v="723"/>
    <s v="1/2/2017"/>
    <s v="Standard Class"/>
    <s v="PF-19225"/>
    <s v="Phillip Flathmann"/>
    <s v="Consumer"/>
    <s v="United States"/>
    <s v="Los Angeles"/>
    <s v="California"/>
    <n v="90045"/>
    <x v="1"/>
    <s v="OFF-BI-10000138"/>
    <x v="1"/>
    <s v="Binders"/>
    <s v="Acco Translucent Poly Ring Binders"/>
    <n v="11.231999999999999"/>
    <n v="3"/>
    <n v="0.2"/>
    <n v="3.9312"/>
    <n v="285.71428571428567"/>
    <n v="8.9855999999999998"/>
    <n v="0"/>
  </r>
  <r>
    <n v="5424"/>
    <s v="CA-2017-103009"/>
    <s v="11/3/2017"/>
    <x v="132"/>
    <s v="11/5/2017"/>
    <s v="Second Class"/>
    <s v="PJ-18835"/>
    <s v="Patrick Jones"/>
    <s v="Corporate"/>
    <s v="United States"/>
    <s v="Richmond"/>
    <s v="Kentucky"/>
    <n v="40475"/>
    <x v="0"/>
    <s v="OFF-PA-10001215"/>
    <x v="1"/>
    <s v="Paper"/>
    <s v="Xerox 1963"/>
    <n v="26.4"/>
    <n v="5"/>
    <n v="0"/>
    <n v="11.88"/>
    <n v="222.2222222222222"/>
    <n v="26.4"/>
    <n v="0"/>
  </r>
  <r>
    <n v="5425"/>
    <s v="US-2017-120649"/>
    <s v="1/20/2017"/>
    <x v="176"/>
    <s v="1/26/2017"/>
    <s v="Standard Class"/>
    <s v="JF-15490"/>
    <s v="Jeremy Farry"/>
    <s v="Consumer"/>
    <s v="United States"/>
    <s v="Waterbury"/>
    <s v="Connecticut"/>
    <n v="6708"/>
    <x v="3"/>
    <s v="OFF-AR-10001545"/>
    <x v="1"/>
    <s v="Art"/>
    <s v="Newell 326"/>
    <n v="3.52"/>
    <n v="2"/>
    <n v="0"/>
    <n v="1.0207999999999999"/>
    <n v="344.82758620689657"/>
    <n v="3.52"/>
    <n v="0"/>
  </r>
  <r>
    <n v="5426"/>
    <s v="CA-2016-153598"/>
    <s v="12/3/2016"/>
    <x v="275"/>
    <s v="12/6/2016"/>
    <s v="First Class"/>
    <s v="NM-18520"/>
    <s v="Neoma Murray"/>
    <s v="Consumer"/>
    <s v="United States"/>
    <s v="Los Angeles"/>
    <s v="California"/>
    <n v="90045"/>
    <x v="1"/>
    <s v="TEC-AC-10003870"/>
    <x v="2"/>
    <s v="Accessories"/>
    <s v="Logitech Z-906 Speaker sys - home theater - 5.1-CH"/>
    <n v="1649.95"/>
    <n v="5"/>
    <n v="0"/>
    <n v="659.98"/>
    <n v="250"/>
    <n v="1649.95"/>
    <n v="0"/>
  </r>
  <r>
    <n v="5428"/>
    <s v="US-2016-108497"/>
    <s v="6/14/2016"/>
    <x v="403"/>
    <s v="6/14/2016"/>
    <s v="Same Day"/>
    <s v="MH-17290"/>
    <s v="Marc Harrigan"/>
    <s v="Home Office"/>
    <s v="United States"/>
    <s v="Los Angeles"/>
    <s v="California"/>
    <n v="90036"/>
    <x v="1"/>
    <s v="FUR-BO-10004218"/>
    <x v="0"/>
    <s v="Bookcases"/>
    <s v="Bush Heritage Pine Collection 5-Shelf Bookcase, Albany Pine Finish, *Special Order"/>
    <n v="599.16499999999996"/>
    <n v="5"/>
    <n v="0.15"/>
    <n v="35.244999999999997"/>
    <n v="1700"/>
    <n v="509.29024999999996"/>
    <n v="0"/>
  </r>
  <r>
    <n v="5429"/>
    <s v="CA-2016-113096"/>
    <s v="9/2/2016"/>
    <x v="476"/>
    <s v="9/4/2016"/>
    <s v="First Class"/>
    <s v="SZ-20035"/>
    <s v="Sam Zeldin"/>
    <s v="Home Office"/>
    <s v="United States"/>
    <s v="San Francisco"/>
    <s v="California"/>
    <n v="94122"/>
    <x v="1"/>
    <s v="OFF-ST-10003455"/>
    <x v="1"/>
    <s v="Storage"/>
    <s v="Tenex File Box, Personal Filing Tote with Lid, Black"/>
    <n v="46.53"/>
    <n v="3"/>
    <n v="0"/>
    <n v="12.097799999999999"/>
    <n v="384.61538461538464"/>
    <n v="46.53"/>
    <n v="0"/>
  </r>
  <r>
    <n v="5430"/>
    <s v="CA-2014-136861"/>
    <s v="9/5/2014"/>
    <x v="742"/>
    <s v="9/7/2014"/>
    <s v="First Class"/>
    <s v="PR-18880"/>
    <s v="Patrick Ryan"/>
    <s v="Consumer"/>
    <s v="United States"/>
    <s v="Saint Petersburg"/>
    <s v="Florida"/>
    <n v="33710"/>
    <x v="0"/>
    <s v="FUR-FU-10001967"/>
    <x v="0"/>
    <s v="Furnishings"/>
    <s v="Telescoping Adjustable Floor Lamp"/>
    <n v="31.984000000000002"/>
    <n v="2"/>
    <n v="0.2"/>
    <n v="1.9990000000000001"/>
    <n v="1600"/>
    <n v="25.587200000000003"/>
    <n v="0"/>
  </r>
  <r>
    <n v="5431"/>
    <s v="CA-2017-117422"/>
    <s v="10/21/2017"/>
    <x v="208"/>
    <s v="10/25/2017"/>
    <s v="Standard Class"/>
    <s v="FC-14245"/>
    <s v="Frank Carlisle"/>
    <s v="Home Office"/>
    <s v="United States"/>
    <s v="Lakewood"/>
    <s v="Ohio"/>
    <n v="44107"/>
    <x v="3"/>
    <s v="OFF-AP-10000938"/>
    <x v="1"/>
    <s v="Appliances"/>
    <s v="Avanti 1.7 Cu. Ft. Refrigerator"/>
    <n v="161.56800000000001"/>
    <n v="2"/>
    <n v="0.2"/>
    <n v="16.1568"/>
    <n v="1000"/>
    <n v="129.2544"/>
    <n v="0"/>
  </r>
  <r>
    <n v="5434"/>
    <s v="CA-2017-129707"/>
    <s v="4/25/2017"/>
    <x v="1016"/>
    <s v="4/29/2017"/>
    <s v="Standard Class"/>
    <s v="LH-16750"/>
    <s v="Larry Hughes"/>
    <s v="Consumer"/>
    <s v="United States"/>
    <s v="Chandler"/>
    <s v="Arizona"/>
    <n v="85224"/>
    <x v="1"/>
    <s v="OFF-AR-10000246"/>
    <x v="1"/>
    <s v="Art"/>
    <s v="Newell 318"/>
    <n v="8.8960000000000008"/>
    <n v="4"/>
    <n v="0.2"/>
    <n v="0.66720000000000002"/>
    <n v="1333.3333333333335"/>
    <n v="7.1168000000000013"/>
    <n v="0"/>
  </r>
  <r>
    <n v="5435"/>
    <s v="CA-2015-160171"/>
    <s v="10/19/2015"/>
    <x v="324"/>
    <s v="10/24/2015"/>
    <s v="Standard Class"/>
    <s v="RM-19675"/>
    <s v="Robert Marley"/>
    <s v="Home Office"/>
    <s v="United States"/>
    <s v="Los Angeles"/>
    <s v="California"/>
    <n v="90008"/>
    <x v="1"/>
    <s v="OFF-AP-10000275"/>
    <x v="1"/>
    <s v="Appliances"/>
    <s v="Sanyo Counter Height Refrigerator with Crisper, 3.6 Cubic Foot, Stainless Steel/Black"/>
    <n v="1640.7"/>
    <n v="5"/>
    <n v="0"/>
    <n v="459.39600000000002"/>
    <n v="357.14285714285717"/>
    <n v="1640.7"/>
    <n v="0"/>
  </r>
  <r>
    <n v="5437"/>
    <s v="CA-2014-103317"/>
    <s v="7/5/2014"/>
    <x v="260"/>
    <s v="7/8/2014"/>
    <s v="First Class"/>
    <s v="DM-13525"/>
    <s v="Don Miller"/>
    <s v="Corporate"/>
    <s v="United States"/>
    <s v="Palm Coast"/>
    <s v="Florida"/>
    <n v="32137"/>
    <x v="0"/>
    <s v="FUR-FU-10001591"/>
    <x v="0"/>
    <s v="Furnishings"/>
    <s v="Advantus Panel Wall Certificate Holder - 8.5x11"/>
    <n v="19.52"/>
    <n v="2"/>
    <n v="0.2"/>
    <n v="5.3680000000000003"/>
    <n v="363.63636363636363"/>
    <n v="15.616"/>
    <n v="0"/>
  </r>
  <r>
    <n v="5440"/>
    <s v="CA-2016-167115"/>
    <s v="4/4/2016"/>
    <x v="958"/>
    <s v="4/9/2016"/>
    <s v="Standard Class"/>
    <s v="EH-14185"/>
    <s v="Evan Henry"/>
    <s v="Consumer"/>
    <s v="United States"/>
    <s v="New York City"/>
    <s v="New York"/>
    <n v="10035"/>
    <x v="3"/>
    <s v="OFF-BI-10004600"/>
    <x v="1"/>
    <s v="Binders"/>
    <s v="Ibico Ibimaster 300 Manual Binding System"/>
    <n v="588.78399999999999"/>
    <n v="2"/>
    <n v="0.2"/>
    <n v="183.995"/>
    <n v="320"/>
    <n v="471.02719999999999"/>
    <n v="0"/>
  </r>
  <r>
    <n v="5441"/>
    <s v="US-2017-153633"/>
    <s v="11/13/2017"/>
    <x v="38"/>
    <s v="11/18/2017"/>
    <s v="Second Class"/>
    <s v="TC-21295"/>
    <s v="Toby Carlisle"/>
    <s v="Consumer"/>
    <s v="United States"/>
    <s v="Jupiter"/>
    <s v="Florida"/>
    <n v="33458"/>
    <x v="0"/>
    <s v="OFF-AR-10002335"/>
    <x v="1"/>
    <s v="Art"/>
    <s v="DIXON Oriole Pencils"/>
    <n v="2.0640000000000001"/>
    <n v="1"/>
    <n v="0.2"/>
    <n v="0.15479999999999999"/>
    <n v="1333.3333333333335"/>
    <n v="1.6512000000000002"/>
    <n v="0"/>
  </r>
  <r>
    <n v="5442"/>
    <s v="CA-2017-155929"/>
    <s v="9/9/2017"/>
    <x v="428"/>
    <s v="9/13/2017"/>
    <s v="Standard Class"/>
    <s v="AI-10855"/>
    <s v="Arianne Irving"/>
    <s v="Consumer"/>
    <s v="United States"/>
    <s v="Glendale"/>
    <s v="Arizona"/>
    <n v="85301"/>
    <x v="1"/>
    <s v="OFF-PA-10000859"/>
    <x v="1"/>
    <s v="Paper"/>
    <s v="Unpadded Memo Slips"/>
    <n v="6.3680000000000003"/>
    <n v="2"/>
    <n v="0.2"/>
    <n v="2.3879999999999999"/>
    <n v="266.66666666666669"/>
    <n v="5.0944000000000003"/>
    <n v="0"/>
  </r>
  <r>
    <n v="5443"/>
    <s v="CA-2015-148712"/>
    <s v="4/17/2015"/>
    <x v="786"/>
    <s v="4/23/2015"/>
    <s v="Standard Class"/>
    <s v="JM-15535"/>
    <s v="Jessica Myrick"/>
    <s v="Consumer"/>
    <s v="United States"/>
    <s v="New York City"/>
    <s v="New York"/>
    <n v="10035"/>
    <x v="3"/>
    <s v="TEC-AC-10003198"/>
    <x v="2"/>
    <s v="Accessories"/>
    <s v="Enermax Acrylux Wireless Keyboard"/>
    <n v="99.6"/>
    <n v="1"/>
    <n v="0"/>
    <n v="36.851999999999997"/>
    <n v="270.27027027027026"/>
    <n v="99.6"/>
    <n v="0"/>
  </r>
  <r>
    <n v="5446"/>
    <s v="CA-2016-128307"/>
    <s v="7/25/2016"/>
    <x v="197"/>
    <s v="7/29/2016"/>
    <s v="Standard Class"/>
    <s v="BE-11335"/>
    <s v="Bill Eplett"/>
    <s v="Home Office"/>
    <s v="United States"/>
    <s v="Houston"/>
    <s v="Texas"/>
    <n v="77041"/>
    <x v="2"/>
    <s v="OFF-EN-10003040"/>
    <x v="1"/>
    <s v="Envelopes"/>
    <s v="Quality Park Security Envelopes"/>
    <n v="20.936"/>
    <n v="1"/>
    <n v="0.2"/>
    <n v="7.0659000000000001"/>
    <n v="296.2962962962963"/>
    <n v="16.748799999999999"/>
    <n v="0"/>
  </r>
  <r>
    <n v="5447"/>
    <s v="US-2016-127425"/>
    <s v="8/26/2016"/>
    <x v="370"/>
    <s v="8/31/2016"/>
    <s v="Standard Class"/>
    <s v="DR-12880"/>
    <s v="Dan Reichenbach"/>
    <s v="Corporate"/>
    <s v="United States"/>
    <s v="New York City"/>
    <s v="New York"/>
    <n v="10035"/>
    <x v="3"/>
    <s v="TEC-PH-10003442"/>
    <x v="2"/>
    <s v="Phones"/>
    <s v="Samsung Replacement EH64AVFWE Premium Headset"/>
    <n v="33"/>
    <n v="6"/>
    <n v="0"/>
    <n v="8.25"/>
    <n v="400"/>
    <n v="33"/>
    <n v="0"/>
  </r>
  <r>
    <n v="5449"/>
    <s v="US-2014-119081"/>
    <s v="9/12/2014"/>
    <x v="171"/>
    <s v="9/19/2014"/>
    <s v="Standard Class"/>
    <s v="TA-21385"/>
    <s v="Tom Ashbrook"/>
    <s v="Home Office"/>
    <s v="United States"/>
    <s v="Olathe"/>
    <s v="Kansas"/>
    <n v="66062"/>
    <x v="2"/>
    <s v="OFF-SU-10000157"/>
    <x v="1"/>
    <s v="Supplies"/>
    <s v="Compact Automatic Electric Letter Opener"/>
    <n v="357.93"/>
    <n v="3"/>
    <n v="0"/>
    <n v="7.1585999999999999"/>
    <n v="5000"/>
    <n v="357.93"/>
    <n v="0"/>
  </r>
  <r>
    <n v="5453"/>
    <s v="CA-2016-140613"/>
    <s v="7/22/2016"/>
    <x v="405"/>
    <s v="7/29/2016"/>
    <s v="Standard Class"/>
    <s v="KN-16705"/>
    <s v="Kristina Nunn"/>
    <s v="Home Office"/>
    <s v="United States"/>
    <s v="Sparks"/>
    <s v="Nevada"/>
    <n v="89431"/>
    <x v="1"/>
    <s v="OFF-SU-10004261"/>
    <x v="1"/>
    <s v="Supplies"/>
    <s v="Fiskars 8&quot; Scissors, 2/Pack"/>
    <n v="86.2"/>
    <n v="5"/>
    <n v="0"/>
    <n v="24.998000000000001"/>
    <n v="344.82758620689651"/>
    <n v="86.2"/>
    <n v="0"/>
  </r>
  <r>
    <n v="5454"/>
    <s v="US-2017-108700"/>
    <s v="5/19/2017"/>
    <x v="240"/>
    <s v="5/23/2017"/>
    <s v="Standard Class"/>
    <s v="PJ-18835"/>
    <s v="Patrick Jones"/>
    <s v="Corporate"/>
    <s v="United States"/>
    <s v="Rockford"/>
    <s v="Illinois"/>
    <n v="61107"/>
    <x v="2"/>
    <s v="OFF-PA-10004733"/>
    <x v="1"/>
    <s v="Paper"/>
    <s v="Things To Do Today Spiral Book"/>
    <n v="38.015999999999998"/>
    <n v="6"/>
    <n v="0.2"/>
    <n v="13.780799999999999"/>
    <n v="275.86206896551727"/>
    <n v="30.412800000000001"/>
    <n v="0"/>
  </r>
  <r>
    <n v="5455"/>
    <s v="CA-2017-160962"/>
    <s v="4/28/2017"/>
    <x v="1045"/>
    <s v="5/2/2017"/>
    <s v="Standard Class"/>
    <s v="MC-17605"/>
    <s v="Matt Connell"/>
    <s v="Corporate"/>
    <s v="United States"/>
    <s v="Philadelphia"/>
    <s v="Pennsylvania"/>
    <n v="19143"/>
    <x v="3"/>
    <s v="OFF-ST-10001325"/>
    <x v="1"/>
    <s v="Storage"/>
    <s v="Sterilite Officeware Hinged File Box"/>
    <n v="8.3840000000000003"/>
    <n v="1"/>
    <n v="0.2"/>
    <n v="0.73360000000000003"/>
    <n v="1142.8571428571429"/>
    <n v="6.7072000000000003"/>
    <n v="0"/>
  </r>
  <r>
    <n v="5457"/>
    <s v="CA-2017-130631"/>
    <s v="12/29/2017"/>
    <x v="614"/>
    <s v="1/2/2018"/>
    <s v="Standard Class"/>
    <s v="BS-11755"/>
    <s v="Bruce Stewart"/>
    <s v="Consumer"/>
    <s v="United States"/>
    <s v="Edmonds"/>
    <s v="Washington"/>
    <n v="98026"/>
    <x v="1"/>
    <s v="OFF-FA-10000089"/>
    <x v="1"/>
    <s v="Fasteners"/>
    <s v="Acco Glide Clips"/>
    <n v="19.600000000000001"/>
    <n v="5"/>
    <n v="0"/>
    <n v="9.6039999999999992"/>
    <n v="204.08163265306126"/>
    <n v="19.600000000000001"/>
    <n v="0"/>
  </r>
  <r>
    <n v="5459"/>
    <s v="CA-2017-116680"/>
    <s v="9/4/2017"/>
    <x v="507"/>
    <s v="9/6/2017"/>
    <s v="Second Class"/>
    <s v="PK-19075"/>
    <s v="Pete Kriz"/>
    <s v="Consumer"/>
    <s v="United States"/>
    <s v="San Francisco"/>
    <s v="California"/>
    <n v="94122"/>
    <x v="1"/>
    <s v="OFF-BI-10004022"/>
    <x v="1"/>
    <s v="Binders"/>
    <s v="Acco Suede Grain Vinyl Round Ring Binder"/>
    <n v="13.343999999999999"/>
    <n v="6"/>
    <n v="0.2"/>
    <n v="4.3368000000000002"/>
    <n v="307.69230769230768"/>
    <n v="10.6752"/>
    <n v="0"/>
  </r>
  <r>
    <n v="5461"/>
    <s v="US-2014-107405"/>
    <s v="3/21/2014"/>
    <x v="90"/>
    <s v="3/25/2014"/>
    <s v="Standard Class"/>
    <s v="TS-21205"/>
    <s v="Thomas Seio"/>
    <s v="Corporate"/>
    <s v="United States"/>
    <s v="Asheville"/>
    <s v="North Carolina"/>
    <n v="28806"/>
    <x v="0"/>
    <s v="OFF-ST-10002301"/>
    <x v="1"/>
    <s v="Storage"/>
    <s v="Tennsco Commercial Shelving"/>
    <n v="16.271999999999998"/>
    <n v="1"/>
    <n v="0.2"/>
    <n v="-3.8645999999999998"/>
    <n v="-421.05263157894734"/>
    <n v="13.0176"/>
    <n v="0"/>
  </r>
  <r>
    <n v="5462"/>
    <s v="CA-2017-101574"/>
    <s v="9/28/2017"/>
    <x v="394"/>
    <s v="10/4/2017"/>
    <s v="Standard Class"/>
    <s v="BD-11725"/>
    <s v="Bruce Degenhardt"/>
    <s v="Consumer"/>
    <s v="United States"/>
    <s v="Los Angeles"/>
    <s v="California"/>
    <n v="90032"/>
    <x v="1"/>
    <s v="FUR-FU-10001706"/>
    <x v="0"/>
    <s v="Furnishings"/>
    <s v="Longer-Life Soft White Bulbs"/>
    <n v="9.24"/>
    <n v="3"/>
    <n v="0"/>
    <n v="4.4352"/>
    <n v="208.33333333333334"/>
    <n v="9.24"/>
    <n v="0"/>
  </r>
  <r>
    <n v="5463"/>
    <s v="CA-2014-146591"/>
    <s v="1/19/2014"/>
    <x v="1046"/>
    <s v="1/20/2014"/>
    <s v="First Class"/>
    <s v="TS-21340"/>
    <s v="Toby Swindell"/>
    <s v="Consumer"/>
    <s v="United States"/>
    <s v="Scottsdale"/>
    <s v="Arizona"/>
    <n v="85254"/>
    <x v="1"/>
    <s v="OFF-BI-10003676"/>
    <x v="1"/>
    <s v="Binders"/>
    <s v="GBC Standard Recycled Report Covers, Clear Plastic Sheets"/>
    <n v="32.340000000000003"/>
    <n v="10"/>
    <n v="0.7"/>
    <n v="-23.716000000000001"/>
    <n v="-136.36363636363637"/>
    <n v="9.7020000000000017"/>
    <n v="0"/>
  </r>
  <r>
    <n v="5467"/>
    <s v="CA-2014-107706"/>
    <s v="2/14/2014"/>
    <x v="1047"/>
    <s v="2/19/2014"/>
    <s v="Second Class"/>
    <s v="ST-20530"/>
    <s v="Shui Tom"/>
    <s v="Consumer"/>
    <s v="United States"/>
    <s v="Houston"/>
    <s v="Texas"/>
    <n v="77095"/>
    <x v="2"/>
    <s v="OFF-PA-10000466"/>
    <x v="1"/>
    <s v="Paper"/>
    <s v="Memo Book, 100 Message Capacity, 5 3/8 x 11"/>
    <n v="16.175999999999998"/>
    <n v="3"/>
    <n v="0.2"/>
    <n v="6.0659999999999998"/>
    <n v="266.66666666666663"/>
    <n v="12.940799999999999"/>
    <n v="0"/>
  </r>
  <r>
    <n v="5468"/>
    <s v="CA-2016-122448"/>
    <s v="6/9/2016"/>
    <x v="632"/>
    <s v="6/14/2016"/>
    <s v="Standard Class"/>
    <s v="DB-13210"/>
    <s v="Dean Braden"/>
    <s v="Consumer"/>
    <s v="United States"/>
    <s v="San Francisco"/>
    <s v="California"/>
    <n v="94109"/>
    <x v="1"/>
    <s v="FUR-CH-10002774"/>
    <x v="0"/>
    <s v="Chairs"/>
    <s v="Global Deluxe Stacking Chair, Gray"/>
    <n v="122.352"/>
    <n v="3"/>
    <n v="0.2"/>
    <n v="13.7646"/>
    <n v="888.88888888888891"/>
    <n v="97.881600000000006"/>
    <n v="0"/>
  </r>
  <r>
    <n v="5469"/>
    <s v="CA-2014-132451"/>
    <s v="9/26/2014"/>
    <x v="467"/>
    <s v="9/27/2014"/>
    <s v="First Class"/>
    <s v="KF-16285"/>
    <s v="Karen Ferguson"/>
    <s v="Home Office"/>
    <s v="United States"/>
    <s v="San Diego"/>
    <s v="California"/>
    <n v="92105"/>
    <x v="1"/>
    <s v="FUR-CH-10000454"/>
    <x v="0"/>
    <s v="Chairs"/>
    <s v="Hon Deluxe Fabric Upholstered Stacking Chairs, Rounded Back"/>
    <n v="585.55200000000002"/>
    <n v="3"/>
    <n v="0.2"/>
    <n v="73.194000000000003"/>
    <n v="800"/>
    <n v="468.44160000000005"/>
    <n v="0"/>
  </r>
  <r>
    <n v="5471"/>
    <s v="CA-2016-158547"/>
    <s v="5/30/2016"/>
    <x v="198"/>
    <s v="6/4/2016"/>
    <s v="Standard Class"/>
    <s v="JM-16195"/>
    <s v="Justin MacKendrick"/>
    <s v="Consumer"/>
    <s v="United States"/>
    <s v="Hamilton"/>
    <s v="Ohio"/>
    <n v="45011"/>
    <x v="3"/>
    <s v="OFF-AP-10003842"/>
    <x v="1"/>
    <s v="Appliances"/>
    <s v="Euro-Pro Shark Turbo Vacuum"/>
    <n v="123.92"/>
    <n v="5"/>
    <n v="0.2"/>
    <n v="9.2940000000000005"/>
    <n v="1333.3333333333333"/>
    <n v="99.13600000000001"/>
    <n v="0"/>
  </r>
  <r>
    <n v="5472"/>
    <s v="CA-2017-116946"/>
    <s v="12/19/2017"/>
    <x v="484"/>
    <s v="12/23/2017"/>
    <s v="Standard Class"/>
    <s v="TS-21505"/>
    <s v="Tony Sayre"/>
    <s v="Consumer"/>
    <s v="United States"/>
    <s v="Parker"/>
    <s v="Colorado"/>
    <n v="80134"/>
    <x v="1"/>
    <s v="FUR-FU-10000320"/>
    <x v="0"/>
    <s v="Furnishings"/>
    <s v="OIC Stacking Trays"/>
    <n v="13.36"/>
    <n v="5"/>
    <n v="0.2"/>
    <n v="4.008"/>
    <n v="333.33333333333331"/>
    <n v="10.688000000000001"/>
    <n v="0"/>
  </r>
  <r>
    <n v="5475"/>
    <s v="CA-2017-121741"/>
    <s v="12/26/2017"/>
    <x v="377"/>
    <s v="12/26/2017"/>
    <s v="Same Day"/>
    <s v="YC-21895"/>
    <s v="Yoseph Carroll"/>
    <s v="Corporate"/>
    <s v="United States"/>
    <s v="Fremont"/>
    <s v="Nebraska"/>
    <n v="68025"/>
    <x v="2"/>
    <s v="OFF-ST-10004459"/>
    <x v="1"/>
    <s v="Storage"/>
    <s v="Tennsco Single-Tier Lockers"/>
    <n v="750.68"/>
    <n v="2"/>
    <n v="0"/>
    <n v="37.533999999999999"/>
    <n v="2000"/>
    <n v="750.68"/>
    <n v="0"/>
  </r>
  <r>
    <n v="5476"/>
    <s v="CA-2017-169691"/>
    <s v="6/15/2017"/>
    <x v="140"/>
    <s v="6/18/2017"/>
    <s v="First Class"/>
    <s v="Dp-13240"/>
    <s v="Dean percer"/>
    <s v="Home Office"/>
    <s v="United States"/>
    <s v="Maple Grove"/>
    <s v="Minnesota"/>
    <n v="55369"/>
    <x v="2"/>
    <s v="OFF-LA-10002312"/>
    <x v="1"/>
    <s v="Labels"/>
    <s v="Avery 490"/>
    <n v="44.4"/>
    <n v="3"/>
    <n v="0"/>
    <n v="22.2"/>
    <n v="200"/>
    <n v="44.4"/>
    <n v="0"/>
  </r>
  <r>
    <n v="5479"/>
    <s v="CA-2016-121356"/>
    <s v="11/20/2016"/>
    <x v="73"/>
    <s v="11/24/2016"/>
    <s v="Standard Class"/>
    <s v="SJ-20500"/>
    <s v="Shirley Jackson"/>
    <s v="Consumer"/>
    <s v="United States"/>
    <s v="Newark"/>
    <s v="Delaware"/>
    <n v="19711"/>
    <x v="3"/>
    <s v="OFF-BI-10002133"/>
    <x v="1"/>
    <s v="Binders"/>
    <s v="Wilson Jones Elliptical Ring 3 1/2&quot; Capacity Binders, 800 sheets"/>
    <n v="128.4"/>
    <n v="3"/>
    <n v="0"/>
    <n v="62.915999999999997"/>
    <n v="204.08163265306123"/>
    <n v="128.4"/>
    <n v="0"/>
  </r>
  <r>
    <n v="5480"/>
    <s v="CA-2014-101770"/>
    <s v="3/31/2014"/>
    <x v="691"/>
    <s v="4/4/2014"/>
    <s v="Standard Class"/>
    <s v="KB-16240"/>
    <s v="Karen Bern"/>
    <s v="Corporate"/>
    <s v="United States"/>
    <s v="Miami"/>
    <s v="Florida"/>
    <n v="33180"/>
    <x v="0"/>
    <s v="OFF-BI-10001097"/>
    <x v="1"/>
    <s v="Binders"/>
    <s v="Avery Hole Reinforcements"/>
    <n v="1.869"/>
    <n v="1"/>
    <n v="0.7"/>
    <n v="-1.3083"/>
    <n v="-142.85714285714286"/>
    <n v="0.56070000000000009"/>
    <n v="0"/>
  </r>
  <r>
    <n v="5481"/>
    <s v="CA-2017-105487"/>
    <s v="10/8/2017"/>
    <x v="1048"/>
    <s v="10/14/2017"/>
    <s v="Standard Class"/>
    <s v="CS-12250"/>
    <s v="Chris Selesnick"/>
    <s v="Corporate"/>
    <s v="United States"/>
    <s v="San Diego"/>
    <s v="California"/>
    <n v="92105"/>
    <x v="1"/>
    <s v="TEC-PH-10001336"/>
    <x v="2"/>
    <s v="Phones"/>
    <s v="Digium D40 VoIP phone"/>
    <n v="103.19199999999999"/>
    <n v="1"/>
    <n v="0.2"/>
    <n v="11.6091"/>
    <n v="888.88888888888891"/>
    <n v="82.553600000000003"/>
    <n v="0"/>
  </r>
  <r>
    <n v="5485"/>
    <s v="CA-2017-148999"/>
    <s v="1/30/2017"/>
    <x v="289"/>
    <s v="2/4/2017"/>
    <s v="Standard Class"/>
    <s v="EB-13870"/>
    <s v="Emily Burns"/>
    <s v="Consumer"/>
    <s v="United States"/>
    <s v="Miami"/>
    <s v="Florida"/>
    <n v="33142"/>
    <x v="0"/>
    <s v="FUR-CH-10002044"/>
    <x v="0"/>
    <s v="Chairs"/>
    <s v="Office Star - Contemporary Task Swivel chair with 2-way adjustable arms, Plum"/>
    <n v="419.13600000000002"/>
    <n v="4"/>
    <n v="0.2"/>
    <n v="-68.1096"/>
    <n v="-615.38461538461547"/>
    <n v="335.30880000000002"/>
    <n v="0"/>
  </r>
  <r>
    <n v="5486"/>
    <s v="CA-2014-107573"/>
    <s v="12/12/2014"/>
    <x v="432"/>
    <s v="12/17/2014"/>
    <s v="Standard Class"/>
    <s v="PB-19150"/>
    <s v="Philip Brown"/>
    <s v="Consumer"/>
    <s v="United States"/>
    <s v="Miami"/>
    <s v="Florida"/>
    <n v="33178"/>
    <x v="0"/>
    <s v="OFF-EN-10001099"/>
    <x v="1"/>
    <s v="Envelopes"/>
    <s v="Staple envelope"/>
    <n v="23.472000000000001"/>
    <n v="3"/>
    <n v="0.2"/>
    <n v="7.6284000000000001"/>
    <n v="307.69230769230774"/>
    <n v="18.777600000000003"/>
    <n v="0"/>
  </r>
  <r>
    <n v="5487"/>
    <s v="CA-2015-156608"/>
    <s v="10/24/2015"/>
    <x v="1040"/>
    <s v="10/29/2015"/>
    <s v="Standard Class"/>
    <s v="MT-18070"/>
    <s v="Michelle Tran"/>
    <s v="Home Office"/>
    <s v="United States"/>
    <s v="San Antonio"/>
    <s v="Texas"/>
    <n v="78207"/>
    <x v="2"/>
    <s v="OFF-BI-10004140"/>
    <x v="1"/>
    <s v="Binders"/>
    <s v="Avery Non-Stick Binders"/>
    <n v="3.5920000000000001"/>
    <n v="4"/>
    <n v="0.8"/>
    <n v="-6.2859999999999996"/>
    <n v="-57.142857142857153"/>
    <n v="0.71839999999999982"/>
    <n v="0"/>
  </r>
  <r>
    <n v="5488"/>
    <s v="CA-2017-134495"/>
    <s v="4/1/2017"/>
    <x v="719"/>
    <s v="4/4/2017"/>
    <s v="Second Class"/>
    <s v="BF-11020"/>
    <s v="Barry Französisch"/>
    <s v="Corporate"/>
    <s v="United States"/>
    <s v="Jacksonville"/>
    <s v="Florida"/>
    <n v="32216"/>
    <x v="0"/>
    <s v="TEC-PH-10004897"/>
    <x v="2"/>
    <s v="Phones"/>
    <s v="Mediabridge Sport Armband iPhone 5s"/>
    <n v="23.975999999999999"/>
    <n v="3"/>
    <n v="0.2"/>
    <n v="-5.6943000000000001"/>
    <n v="-421.05263157894734"/>
    <n v="19.180800000000001"/>
    <n v="0"/>
  </r>
  <r>
    <n v="5492"/>
    <s v="CA-2017-164098"/>
    <s v="1/26/2017"/>
    <x v="795"/>
    <s v="1/27/2017"/>
    <s v="First Class"/>
    <s v="CG-12520"/>
    <s v="Claire Gute"/>
    <s v="Consumer"/>
    <s v="United States"/>
    <s v="Houston"/>
    <s v="Texas"/>
    <n v="77070"/>
    <x v="2"/>
    <s v="OFF-ST-10000615"/>
    <x v="1"/>
    <s v="Storage"/>
    <s v="SimpliFile Personal File, Black Granite, 15w x 6-15/16d x 11-1/4h"/>
    <n v="18.16"/>
    <n v="2"/>
    <n v="0.2"/>
    <n v="1.8160000000000001"/>
    <n v="1000"/>
    <n v="14.528"/>
    <n v="0"/>
  </r>
  <r>
    <n v="5493"/>
    <s v="CA-2014-105249"/>
    <s v="11/28/2014"/>
    <x v="683"/>
    <s v="11/28/2014"/>
    <s v="Same Day"/>
    <s v="DH-13675"/>
    <s v="Duane Huffman"/>
    <s v="Home Office"/>
    <s v="United States"/>
    <s v="San Francisco"/>
    <s v="California"/>
    <n v="94122"/>
    <x v="1"/>
    <s v="OFF-SU-10001225"/>
    <x v="1"/>
    <s v="Supplies"/>
    <s v="Staple remover"/>
    <n v="7.36"/>
    <n v="2"/>
    <n v="0"/>
    <n v="0.1472"/>
    <n v="5000"/>
    <n v="7.36"/>
    <n v="0"/>
  </r>
  <r>
    <n v="5496"/>
    <s v="CA-2015-113523"/>
    <s v="9/4/2015"/>
    <x v="406"/>
    <s v="9/8/2015"/>
    <s v="Standard Class"/>
    <s v="SC-20440"/>
    <s v="Shaun Chance"/>
    <s v="Corporate"/>
    <s v="United States"/>
    <s v="Philadelphia"/>
    <s v="Pennsylvania"/>
    <n v="19140"/>
    <x v="3"/>
    <s v="OFF-BI-10001249"/>
    <x v="1"/>
    <s v="Binders"/>
    <s v="Avery Heavy-Duty EZD View Binder with Locking Rings"/>
    <n v="7.6559999999999997"/>
    <n v="4"/>
    <n v="0.7"/>
    <n v="-6.1247999999999996"/>
    <n v="-125"/>
    <n v="2.2968000000000002"/>
    <n v="0"/>
  </r>
  <r>
    <n v="5497"/>
    <s v="CA-2017-117821"/>
    <s v="6/12/2017"/>
    <x v="492"/>
    <s v="6/16/2017"/>
    <s v="Standard Class"/>
    <s v="HG-15025"/>
    <s v="Hunter Glantz"/>
    <s v="Consumer"/>
    <s v="United States"/>
    <s v="Marion"/>
    <s v="Ohio"/>
    <n v="43302"/>
    <x v="3"/>
    <s v="TEC-AC-10004469"/>
    <x v="2"/>
    <s v="Accessories"/>
    <s v="Microsoft Sculpt Comfort Mouse"/>
    <n v="63.92"/>
    <n v="2"/>
    <n v="0.2"/>
    <n v="19.175999999999998"/>
    <n v="333.33333333333337"/>
    <n v="51.136000000000003"/>
    <n v="0"/>
  </r>
  <r>
    <n v="5498"/>
    <s v="CA-2017-164378"/>
    <s v="7/15/2017"/>
    <x v="663"/>
    <s v="7/18/2017"/>
    <s v="Second Class"/>
    <s v="MM-18055"/>
    <s v="Michelle Moray"/>
    <s v="Consumer"/>
    <s v="United States"/>
    <s v="New York City"/>
    <s v="New York"/>
    <n v="10024"/>
    <x v="3"/>
    <s v="OFF-AR-10001177"/>
    <x v="1"/>
    <s v="Art"/>
    <s v="Newell 349"/>
    <n v="6.56"/>
    <n v="2"/>
    <n v="0"/>
    <n v="1.9024000000000001"/>
    <n v="344.82758620689651"/>
    <n v="6.56"/>
    <n v="0"/>
  </r>
  <r>
    <n v="5503"/>
    <s v="CA-2017-127782"/>
    <s v="11/2/2017"/>
    <x v="808"/>
    <s v="11/6/2017"/>
    <s v="Standard Class"/>
    <s v="TH-21115"/>
    <s v="Thea Hudgings"/>
    <s v="Corporate"/>
    <s v="United States"/>
    <s v="Philadelphia"/>
    <s v="Pennsylvania"/>
    <n v="19140"/>
    <x v="3"/>
    <s v="FUR-FU-10001847"/>
    <x v="0"/>
    <s v="Furnishings"/>
    <s v="Eldon Image Series Black Desk Accessories"/>
    <n v="3.3119999999999998"/>
    <n v="1"/>
    <n v="0.2"/>
    <n v="0.66239999999999999"/>
    <n v="500"/>
    <n v="2.6496"/>
    <n v="0"/>
  </r>
  <r>
    <n v="5507"/>
    <s v="US-2016-162026"/>
    <s v="10/8/2016"/>
    <x v="750"/>
    <s v="10/8/2016"/>
    <s v="Same Day"/>
    <s v="JE-15745"/>
    <s v="Joel Eaton"/>
    <s v="Consumer"/>
    <s v="United States"/>
    <s v="Los Angeles"/>
    <s v="California"/>
    <n v="90036"/>
    <x v="1"/>
    <s v="OFF-PA-10000167"/>
    <x v="1"/>
    <s v="Paper"/>
    <s v="Xerox 1925"/>
    <n v="61.96"/>
    <n v="2"/>
    <n v="0"/>
    <n v="27.882000000000001"/>
    <n v="222.22222222222223"/>
    <n v="61.96"/>
    <n v="0"/>
  </r>
  <r>
    <n v="5508"/>
    <s v="CA-2016-150000"/>
    <s v="4/8/2016"/>
    <x v="143"/>
    <s v="4/14/2016"/>
    <s v="Standard Class"/>
    <s v="PG-18820"/>
    <s v="Patrick Gardner"/>
    <s v="Consumer"/>
    <s v="United States"/>
    <s v="Smyrna"/>
    <s v="Georgia"/>
    <n v="30080"/>
    <x v="0"/>
    <s v="OFF-EN-10002973"/>
    <x v="1"/>
    <s v="Envelopes"/>
    <s v="Ampad #10 Peel &amp; Seel Holiday Envelopes"/>
    <n v="17.920000000000002"/>
    <n v="4"/>
    <n v="0"/>
    <n v="8.6015999999999995"/>
    <n v="208.33333333333334"/>
    <n v="17.920000000000002"/>
    <n v="0"/>
  </r>
  <r>
    <n v="5509"/>
    <s v="CA-2015-168529"/>
    <s v="10/8/2015"/>
    <x v="1049"/>
    <s v="10/12/2015"/>
    <s v="Standard Class"/>
    <s v="MB-17305"/>
    <s v="Maria Bertelson"/>
    <s v="Consumer"/>
    <s v="United States"/>
    <s v="San Francisco"/>
    <s v="California"/>
    <n v="94122"/>
    <x v="1"/>
    <s v="FUR-FU-10001588"/>
    <x v="0"/>
    <s v="Furnishings"/>
    <s v="Deflect-o SuperTray Unbreakable Stackable Tray, Letter, Black"/>
    <n v="145.9"/>
    <n v="5"/>
    <n v="0"/>
    <n v="62.737000000000002"/>
    <n v="232.55813953488374"/>
    <n v="145.9"/>
    <n v="0"/>
  </r>
  <r>
    <n v="5510"/>
    <s v="US-2017-152569"/>
    <s v="5/15/2017"/>
    <x v="356"/>
    <s v="5/20/2017"/>
    <s v="Standard Class"/>
    <s v="JD-16015"/>
    <s v="Joy Daniels"/>
    <s v="Consumer"/>
    <s v="United States"/>
    <s v="Chicago"/>
    <s v="Illinois"/>
    <n v="60653"/>
    <x v="2"/>
    <s v="OFF-PA-10001736"/>
    <x v="1"/>
    <s v="Paper"/>
    <s v="Xerox 1880"/>
    <n v="56.704000000000001"/>
    <n v="2"/>
    <n v="0.2"/>
    <n v="19.137599999999999"/>
    <n v="296.2962962962963"/>
    <n v="45.363200000000006"/>
    <n v="0"/>
  </r>
  <r>
    <n v="5512"/>
    <s v="US-2014-137680"/>
    <s v="2/24/2014"/>
    <x v="1050"/>
    <s v="3/2/2014"/>
    <s v="Standard Class"/>
    <s v="JH-15430"/>
    <s v="Jennifer Halladay"/>
    <s v="Consumer"/>
    <s v="United States"/>
    <s v="Medford"/>
    <s v="Oregon"/>
    <n v="97504"/>
    <x v="1"/>
    <s v="OFF-PA-10000174"/>
    <x v="1"/>
    <s v="Paper"/>
    <s v="Message Book, Wirebound, Four 5 1/2&quot; X 4&quot; Forms/Pg., 200 Dupl. Sets/Book"/>
    <n v="32.896000000000001"/>
    <n v="4"/>
    <n v="0.2"/>
    <n v="11.102399999999999"/>
    <n v="296.2962962962963"/>
    <n v="26.316800000000001"/>
    <n v="0"/>
  </r>
  <r>
    <n v="5514"/>
    <s v="CA-2015-103177"/>
    <s v="5/30/2015"/>
    <x v="1051"/>
    <s v="6/1/2015"/>
    <s v="First Class"/>
    <s v="EN-13780"/>
    <s v="Edward Nazzal"/>
    <s v="Consumer"/>
    <s v="United States"/>
    <s v="New York City"/>
    <s v="New York"/>
    <n v="10009"/>
    <x v="3"/>
    <s v="TEC-PH-10001795"/>
    <x v="2"/>
    <s v="Phones"/>
    <s v="RCA H5401RE1 DECT 6.0 4-Line Cordless Handset With Caller ID/Call Waiting"/>
    <n v="239.97"/>
    <n v="3"/>
    <n v="0"/>
    <n v="2.3997000000000002"/>
    <n v="9999.9999999999982"/>
    <n v="239.97"/>
    <n v="0"/>
  </r>
  <r>
    <n v="5517"/>
    <s v="US-2016-138408"/>
    <s v="11/18/2016"/>
    <x v="741"/>
    <s v="11/21/2016"/>
    <s v="Second Class"/>
    <s v="KC-16255"/>
    <s v="Karen Carlisle"/>
    <s v="Corporate"/>
    <s v="United States"/>
    <s v="Huntsville"/>
    <s v="Alabama"/>
    <n v="35810"/>
    <x v="0"/>
    <s v="TEC-AC-10003870"/>
    <x v="2"/>
    <s v="Accessories"/>
    <s v="Logitech Z-906 Speaker sys - home theater - 5.1-CH"/>
    <n v="1319.96"/>
    <n v="4"/>
    <n v="0"/>
    <n v="527.98400000000004"/>
    <n v="250"/>
    <n v="1319.96"/>
    <n v="0"/>
  </r>
  <r>
    <n v="5518"/>
    <s v="CA-2017-117667"/>
    <s v="12/4/2017"/>
    <x v="769"/>
    <s v="12/9/2017"/>
    <s v="Standard Class"/>
    <s v="MS-17980"/>
    <s v="Michael Stewart"/>
    <s v="Corporate"/>
    <s v="United States"/>
    <s v="Philadelphia"/>
    <s v="Pennsylvania"/>
    <n v="19134"/>
    <x v="3"/>
    <s v="FUR-CH-10004540"/>
    <x v="0"/>
    <s v="Chairs"/>
    <s v="Global Chrome Stack Chair"/>
    <n v="239.96"/>
    <n v="10"/>
    <n v="0.3"/>
    <n v="-10.284000000000001"/>
    <n v="-2333.333333333333"/>
    <n v="167.97200000000001"/>
    <n v="0"/>
  </r>
  <r>
    <n v="5523"/>
    <s v="CA-2016-110982"/>
    <s v="6/5/2016"/>
    <x v="410"/>
    <s v="6/7/2016"/>
    <s v="First Class"/>
    <s v="CK-12205"/>
    <s v="Chloris Kastensmidt"/>
    <s v="Consumer"/>
    <s v="United States"/>
    <s v="Santa Clara"/>
    <s v="California"/>
    <n v="95051"/>
    <x v="1"/>
    <s v="OFF-BI-10000829"/>
    <x v="1"/>
    <s v="Binders"/>
    <s v="Avery Non-Stick Binders"/>
    <n v="21.552"/>
    <n v="6"/>
    <n v="0.2"/>
    <n v="7.0044000000000004"/>
    <n v="307.69230769230768"/>
    <n v="17.241600000000002"/>
    <n v="0"/>
  </r>
  <r>
    <n v="5525"/>
    <s v="CA-2016-147123"/>
    <s v="12/10/2016"/>
    <x v="107"/>
    <s v="12/12/2016"/>
    <s v="First Class"/>
    <s v="SJ-20125"/>
    <s v="Sanjit Jacobs"/>
    <s v="Home Office"/>
    <s v="United States"/>
    <s v="Long Beach"/>
    <s v="California"/>
    <n v="90805"/>
    <x v="1"/>
    <s v="OFF-PA-10000575"/>
    <x v="1"/>
    <s v="Paper"/>
    <s v="Wirebound Message Books, Four 2 3/4 x 5 White Forms per Page"/>
    <n v="80.28"/>
    <n v="12"/>
    <n v="0"/>
    <n v="36.928800000000003"/>
    <n v="217.39130434782606"/>
    <n v="80.28"/>
    <n v="0"/>
  </r>
  <r>
    <n v="5526"/>
    <s v="CA-2017-154501"/>
    <s v="4/30/2017"/>
    <x v="504"/>
    <s v="5/5/2017"/>
    <s v="Standard Class"/>
    <s v="EA-14035"/>
    <s v="Erin Ashbrook"/>
    <s v="Corporate"/>
    <s v="United States"/>
    <s v="Los Angeles"/>
    <s v="California"/>
    <n v="90008"/>
    <x v="1"/>
    <s v="OFF-AR-10002804"/>
    <x v="1"/>
    <s v="Art"/>
    <s v="Faber Castell Col-Erase Pencils"/>
    <n v="9.7799999999999994"/>
    <n v="2"/>
    <n v="0"/>
    <n v="4.0098000000000003"/>
    <n v="243.90243902439019"/>
    <n v="9.7799999999999994"/>
    <n v="0"/>
  </r>
  <r>
    <n v="5527"/>
    <s v="CA-2017-166933"/>
    <s v="4/24/2017"/>
    <x v="558"/>
    <s v="4/28/2017"/>
    <s v="Standard Class"/>
    <s v="MG-17890"/>
    <s v="Michael Granlund"/>
    <s v="Home Office"/>
    <s v="United States"/>
    <s v="Santa Barbara"/>
    <s v="California"/>
    <n v="93101"/>
    <x v="1"/>
    <s v="OFF-FA-10002676"/>
    <x v="1"/>
    <s v="Fasteners"/>
    <s v="Colored Push Pins"/>
    <n v="1.81"/>
    <n v="1"/>
    <n v="0"/>
    <n v="0.65159999999999996"/>
    <n v="277.77777777777783"/>
    <n v="1.81"/>
    <n v="0"/>
  </r>
  <r>
    <n v="5528"/>
    <s v="CA-2015-142055"/>
    <s v="5/8/2015"/>
    <x v="412"/>
    <s v="5/10/2015"/>
    <s v="First Class"/>
    <s v="AB-10255"/>
    <s v="Alejandro Ballentine"/>
    <s v="Home Office"/>
    <s v="United States"/>
    <s v="New York City"/>
    <s v="New York"/>
    <n v="10009"/>
    <x v="3"/>
    <s v="OFF-PA-10003465"/>
    <x v="1"/>
    <s v="Paper"/>
    <s v="Xerox 1912"/>
    <n v="37.94"/>
    <n v="2"/>
    <n v="0"/>
    <n v="18.211200000000002"/>
    <n v="208.33333333333331"/>
    <n v="37.94"/>
    <n v="0"/>
  </r>
  <r>
    <n v="5529"/>
    <s v="CA-2015-137106"/>
    <s v="3/31/2015"/>
    <x v="1052"/>
    <s v="4/4/2015"/>
    <s v="Standard Class"/>
    <s v="SC-20260"/>
    <s v="Scott Cohen"/>
    <s v="Corporate"/>
    <s v="United States"/>
    <s v="Jacksonville"/>
    <s v="Florida"/>
    <n v="32216"/>
    <x v="0"/>
    <s v="TEC-PH-10000011"/>
    <x v="2"/>
    <s v="Phones"/>
    <s v="PureGear Roll-On Screen Protector"/>
    <n v="79.959999999999994"/>
    <n v="5"/>
    <n v="0.2"/>
    <n v="27.986000000000001"/>
    <n v="285.71428571428567"/>
    <n v="63.967999999999996"/>
    <n v="0"/>
  </r>
  <r>
    <n v="5530"/>
    <s v="CA-2017-136609"/>
    <s v="8/6/2017"/>
    <x v="634"/>
    <s v="8/11/2017"/>
    <s v="Standard Class"/>
    <s v="TB-21355"/>
    <s v="Todd Boyes"/>
    <s v="Corporate"/>
    <s v="United States"/>
    <s v="Cedar Hill"/>
    <s v="Texas"/>
    <n v="75104"/>
    <x v="2"/>
    <s v="OFF-PA-10004381"/>
    <x v="1"/>
    <s v="Paper"/>
    <s v="14-7/8 x 11 Blue Bar Computer Printout Paper"/>
    <n v="115.29600000000001"/>
    <n v="3"/>
    <n v="0.2"/>
    <n v="40.3536"/>
    <n v="285.71428571428572"/>
    <n v="92.236800000000017"/>
    <n v="0"/>
  </r>
  <r>
    <n v="5531"/>
    <s v="CA-2017-160885"/>
    <s v="12/2/2017"/>
    <x v="574"/>
    <s v="12/6/2017"/>
    <s v="Standard Class"/>
    <s v="JK-16090"/>
    <s v="Juliana Krohn"/>
    <s v="Consumer"/>
    <s v="United States"/>
    <s v="Omaha"/>
    <s v="Nebraska"/>
    <n v="68104"/>
    <x v="2"/>
    <s v="TEC-PH-10001795"/>
    <x v="2"/>
    <s v="Phones"/>
    <s v="ClearOne CHATAttach 160 - speaker phone"/>
    <n v="2479.96"/>
    <n v="4"/>
    <n v="0"/>
    <n v="743.98800000000006"/>
    <n v="333.33333333333331"/>
    <n v="2479.96"/>
    <n v="0"/>
  </r>
  <r>
    <n v="5532"/>
    <s v="US-2016-167472"/>
    <s v="6/6/2016"/>
    <x v="112"/>
    <s v="6/7/2016"/>
    <s v="First Class"/>
    <s v="CK-12595"/>
    <s v="Clytie Kelty"/>
    <s v="Consumer"/>
    <s v="United States"/>
    <s v="Little Rock"/>
    <s v="Arkansas"/>
    <n v="72209"/>
    <x v="0"/>
    <s v="TEC-AC-10001109"/>
    <x v="2"/>
    <s v="Accessories"/>
    <s v="Logitech Trackman Marble Mouse"/>
    <n v="179.94"/>
    <n v="6"/>
    <n v="0"/>
    <n v="75.574799999999996"/>
    <n v="238.0952380952381"/>
    <n v="179.94"/>
    <n v="0"/>
  </r>
  <r>
    <n v="5539"/>
    <s v="CA-2015-120551"/>
    <s v="4/13/2015"/>
    <x v="657"/>
    <s v="4/20/2015"/>
    <s v="Standard Class"/>
    <s v="SS-20590"/>
    <s v="Sonia Sunley"/>
    <s v="Consumer"/>
    <s v="United States"/>
    <s v="Norfolk"/>
    <s v="Nebraska"/>
    <n v="68701"/>
    <x v="2"/>
    <s v="OFF-BI-10002071"/>
    <x v="1"/>
    <s v="Binders"/>
    <s v="Fellowes Black Plastic Comb Bindings"/>
    <n v="17.43"/>
    <n v="3"/>
    <n v="0"/>
    <n v="8.0177999999999994"/>
    <n v="217.39130434782612"/>
    <n v="17.43"/>
    <n v="0"/>
  </r>
  <r>
    <n v="5540"/>
    <s v="US-2017-150595"/>
    <s v="5/22/2017"/>
    <x v="1053"/>
    <s v="5/26/2017"/>
    <s v="Standard Class"/>
    <s v="LE-16810"/>
    <s v="Laurel Elliston"/>
    <s v="Consumer"/>
    <s v="United States"/>
    <s v="Chicago"/>
    <s v="Illinois"/>
    <n v="60653"/>
    <x v="2"/>
    <s v="FUR-CH-10000513"/>
    <x v="0"/>
    <s v="Chairs"/>
    <s v="High-Back Leather Manager's Chair"/>
    <n v="181.98599999999999"/>
    <n v="2"/>
    <n v="0.3"/>
    <n v="-54.595799999999997"/>
    <n v="-333.33333333333337"/>
    <n v="127.39019999999998"/>
    <n v="0"/>
  </r>
  <r>
    <n v="5543"/>
    <s v="CA-2016-134936"/>
    <s v="12/19/2016"/>
    <x v="1054"/>
    <s v="12/25/2016"/>
    <s v="Standard Class"/>
    <s v="ES-14080"/>
    <s v="Erin Smith"/>
    <s v="Corporate"/>
    <s v="United States"/>
    <s v="Tucson"/>
    <s v="Arizona"/>
    <n v="85705"/>
    <x v="1"/>
    <s v="FUR-TA-10001086"/>
    <x v="0"/>
    <s v="Tables"/>
    <s v="SAFCO PlanMaster Boards, 60w x 37-1/2d, White Melamine"/>
    <n v="455.97"/>
    <n v="6"/>
    <n v="0.5"/>
    <n v="-218.8656"/>
    <n v="-208.33333333333334"/>
    <n v="227.98500000000001"/>
    <n v="0"/>
  </r>
  <r>
    <n v="5546"/>
    <s v="CA-2017-102967"/>
    <s v="9/22/2017"/>
    <x v="585"/>
    <s v="9/26/2017"/>
    <s v="Standard Class"/>
    <s v="MG-17890"/>
    <s v="Michael Granlund"/>
    <s v="Home Office"/>
    <s v="United States"/>
    <s v="Concord"/>
    <s v="New Hampshire"/>
    <n v="3301"/>
    <x v="3"/>
    <s v="OFF-ST-10001590"/>
    <x v="1"/>
    <s v="Storage"/>
    <s v="Tenex Personal Project File with Scoop Front Design, Black"/>
    <n v="67.400000000000006"/>
    <n v="5"/>
    <n v="0"/>
    <n v="17.524000000000001"/>
    <n v="384.61538461538464"/>
    <n v="67.400000000000006"/>
    <n v="0"/>
  </r>
  <r>
    <n v="5547"/>
    <s v="CA-2017-151008"/>
    <s v="9/7/2017"/>
    <x v="210"/>
    <s v="9/8/2017"/>
    <s v="First Class"/>
    <s v="JM-16195"/>
    <s v="Justin MacKendrick"/>
    <s v="Consumer"/>
    <s v="United States"/>
    <s v="Draper"/>
    <s v="Utah"/>
    <n v="84020"/>
    <x v="1"/>
    <s v="FUR-FU-10002396"/>
    <x v="0"/>
    <s v="Furnishings"/>
    <s v="DAX Copper Panel Document Frame, 5 x 7 Size"/>
    <n v="25.16"/>
    <n v="2"/>
    <n v="0"/>
    <n v="10.5672"/>
    <n v="238.0952380952381"/>
    <n v="25.16"/>
    <n v="0"/>
  </r>
  <r>
    <n v="5549"/>
    <s v="CA-2014-159800"/>
    <s v="11/28/2014"/>
    <x v="683"/>
    <s v="12/1/2014"/>
    <s v="First Class"/>
    <s v="SG-20470"/>
    <s v="Sheri Gordon"/>
    <s v="Consumer"/>
    <s v="United States"/>
    <s v="San Francisco"/>
    <s v="California"/>
    <n v="94109"/>
    <x v="1"/>
    <s v="OFF-AP-10004859"/>
    <x v="1"/>
    <s v="Appliances"/>
    <s v="Acco 6 Outlet Guardian Premium Surge Suppressor"/>
    <n v="43.68"/>
    <n v="3"/>
    <n v="0"/>
    <n v="11.7936"/>
    <n v="370.37037037037038"/>
    <n v="43.68"/>
    <n v="0"/>
  </r>
  <r>
    <n v="5551"/>
    <s v="US-2014-159618"/>
    <s v="11/12/2014"/>
    <x v="607"/>
    <s v="11/16/2014"/>
    <s v="Standard Class"/>
    <s v="DB-12970"/>
    <s v="Darren Budd"/>
    <s v="Corporate"/>
    <s v="United States"/>
    <s v="Houston"/>
    <s v="Texas"/>
    <n v="77036"/>
    <x v="2"/>
    <s v="OFF-AR-10003183"/>
    <x v="1"/>
    <s v="Art"/>
    <s v="Avery Fluorescent Highlighter Four-Color Set"/>
    <n v="2.6720000000000002"/>
    <n v="1"/>
    <n v="0.2"/>
    <n v="0.33400000000000002"/>
    <n v="800"/>
    <n v="2.1376000000000004"/>
    <n v="0"/>
  </r>
  <r>
    <n v="5556"/>
    <s v="CA-2017-116113"/>
    <s v="10/2/2017"/>
    <x v="280"/>
    <s v="10/6/2017"/>
    <s v="Second Class"/>
    <s v="JW-15220"/>
    <s v="Jane Waco"/>
    <s v="Corporate"/>
    <s v="United States"/>
    <s v="Montgomery"/>
    <s v="Alabama"/>
    <n v="36116"/>
    <x v="0"/>
    <s v="FUR-FU-10002963"/>
    <x v="0"/>
    <s v="Furnishings"/>
    <s v="Master Caster Door Stop, Gray"/>
    <n v="10.16"/>
    <n v="2"/>
    <n v="0"/>
    <n v="3.4544000000000001"/>
    <n v="294.11764705882348"/>
    <n v="10.16"/>
    <n v="0"/>
  </r>
  <r>
    <n v="5557"/>
    <s v="CA-2015-125066"/>
    <s v="12/14/2015"/>
    <x v="639"/>
    <s v="12/18/2015"/>
    <s v="Standard Class"/>
    <s v="KD-16495"/>
    <s v="Keith Dawkins"/>
    <s v="Corporate"/>
    <s v="United States"/>
    <s v="Jackson"/>
    <s v="Mississippi"/>
    <n v="39212"/>
    <x v="0"/>
    <s v="FUR-FU-10003829"/>
    <x v="0"/>
    <s v="Furnishings"/>
    <s v="Stackable Trays"/>
    <n v="6.16"/>
    <n v="2"/>
    <n v="0"/>
    <n v="1.9712000000000001"/>
    <n v="312.5"/>
    <n v="6.16"/>
    <n v="0"/>
  </r>
  <r>
    <n v="5559"/>
    <s v="US-2015-114741"/>
    <s v="12/6/2015"/>
    <x v="401"/>
    <s v="12/10/2015"/>
    <s v="Standard Class"/>
    <s v="IL-15100"/>
    <s v="Ivan Liston"/>
    <s v="Consumer"/>
    <s v="United States"/>
    <s v="North Las Vegas"/>
    <s v="Nevada"/>
    <n v="89031"/>
    <x v="1"/>
    <s v="OFF-PA-10000048"/>
    <x v="1"/>
    <s v="Paper"/>
    <s v="Xerox 20"/>
    <n v="6.48"/>
    <n v="1"/>
    <n v="0"/>
    <n v="3.1103999999999998"/>
    <n v="208.33333333333334"/>
    <n v="6.48"/>
    <n v="0"/>
  </r>
  <r>
    <n v="5562"/>
    <s v="CA-2017-133263"/>
    <s v="3/31/2017"/>
    <x v="185"/>
    <s v="4/2/2017"/>
    <s v="Second Class"/>
    <s v="JE-15610"/>
    <s v="Jim Epp"/>
    <s v="Corporate"/>
    <s v="United States"/>
    <s v="Atlanta"/>
    <s v="Georgia"/>
    <n v="30318"/>
    <x v="0"/>
    <s v="OFF-BI-10001153"/>
    <x v="1"/>
    <s v="Binders"/>
    <s v="Ibico Recycled Grain-Textured Covers"/>
    <n v="34.54"/>
    <n v="1"/>
    <n v="0"/>
    <n v="17.27"/>
    <n v="200"/>
    <n v="34.54"/>
    <n v="0"/>
  </r>
  <r>
    <n v="5565"/>
    <s v="CA-2017-157966"/>
    <s v="3/13/2017"/>
    <x v="677"/>
    <s v="3/13/2017"/>
    <s v="Same Day"/>
    <s v="SU-20665"/>
    <s v="Stephanie Ulpright"/>
    <s v="Home Office"/>
    <s v="United States"/>
    <s v="Chicago"/>
    <s v="Illinois"/>
    <n v="60610"/>
    <x v="2"/>
    <s v="OFF-AR-10000799"/>
    <x v="1"/>
    <s v="Art"/>
    <s v="Col-Erase Pencils with Erasers"/>
    <n v="19.456"/>
    <n v="4"/>
    <n v="0.2"/>
    <n v="2.1888000000000001"/>
    <n v="888.8888888888888"/>
    <n v="15.5648"/>
    <n v="0"/>
  </r>
  <r>
    <n v="5572"/>
    <s v="CA-2014-151162"/>
    <s v="12/5/2014"/>
    <x v="29"/>
    <s v="12/9/2014"/>
    <s v="Standard Class"/>
    <s v="EA-14035"/>
    <s v="Erin Ashbrook"/>
    <s v="Corporate"/>
    <s v="United States"/>
    <s v="Columbus"/>
    <s v="Ohio"/>
    <n v="43229"/>
    <x v="3"/>
    <s v="OFF-PA-10001033"/>
    <x v="1"/>
    <s v="Paper"/>
    <s v="Xerox 1893"/>
    <n v="98.376000000000005"/>
    <n v="3"/>
    <n v="0.2"/>
    <n v="35.661299999999997"/>
    <n v="275.86206896551727"/>
    <n v="78.700800000000015"/>
    <n v="0"/>
  </r>
  <r>
    <n v="5577"/>
    <s v="CA-2016-136686"/>
    <s v="12/12/2016"/>
    <x v="939"/>
    <s v="12/16/2016"/>
    <s v="Standard Class"/>
    <s v="RF-19840"/>
    <s v="Roy Französisch"/>
    <s v="Consumer"/>
    <s v="United States"/>
    <s v="Pasadena"/>
    <s v="California"/>
    <n v="91104"/>
    <x v="1"/>
    <s v="FUR-FU-10004864"/>
    <x v="0"/>
    <s v="Furnishings"/>
    <s v="Howard Miller 14-1/2&quot; Diameter Chrome Round Wall Clock"/>
    <n v="383.64"/>
    <n v="6"/>
    <n v="0"/>
    <n v="122.76479999999999"/>
    <n v="312.5"/>
    <n v="383.64"/>
    <n v="0"/>
  </r>
  <r>
    <n v="5579"/>
    <s v="CA-2017-137498"/>
    <s v="9/9/2017"/>
    <x v="428"/>
    <s v="9/14/2017"/>
    <s v="Second Class"/>
    <s v="LC-17050"/>
    <s v="Liz Carlisle"/>
    <s v="Consumer"/>
    <s v="United States"/>
    <s v="Los Angeles"/>
    <s v="California"/>
    <n v="90004"/>
    <x v="1"/>
    <s v="OFF-AR-10003829"/>
    <x v="1"/>
    <s v="Art"/>
    <s v="Newell 35"/>
    <n v="6.56"/>
    <n v="2"/>
    <n v="0"/>
    <n v="1.9024000000000001"/>
    <n v="344.82758620689651"/>
    <n v="6.56"/>
    <n v="0"/>
  </r>
  <r>
    <n v="5582"/>
    <s v="CA-2017-163818"/>
    <s v="10/4/2017"/>
    <x v="1055"/>
    <s v="10/8/2017"/>
    <s v="Standard Class"/>
    <s v="PS-18970"/>
    <s v="Paul Stevenson"/>
    <s v="Home Office"/>
    <s v="United States"/>
    <s v="Clinton"/>
    <s v="Maryland"/>
    <n v="20735"/>
    <x v="3"/>
    <s v="FUR-FU-10000076"/>
    <x v="0"/>
    <s v="Furnishings"/>
    <s v="24-Hour Round Wall Clock"/>
    <n v="19.98"/>
    <n v="1"/>
    <n v="0"/>
    <n v="8.5914000000000001"/>
    <n v="232.55813953488374"/>
    <n v="19.98"/>
    <n v="0"/>
  </r>
  <r>
    <n v="5583"/>
    <s v="CA-2016-161158"/>
    <s v="5/9/2016"/>
    <x v="195"/>
    <s v="5/13/2016"/>
    <s v="Standard Class"/>
    <s v="PS-18970"/>
    <s v="Paul Stevenson"/>
    <s v="Home Office"/>
    <s v="United States"/>
    <s v="New York City"/>
    <s v="New York"/>
    <n v="10024"/>
    <x v="3"/>
    <s v="OFF-AR-10000462"/>
    <x v="1"/>
    <s v="Art"/>
    <s v="Sanford Pocket Accent Highlighters"/>
    <n v="8"/>
    <n v="5"/>
    <n v="0"/>
    <n v="3.44"/>
    <n v="232.55813953488374"/>
    <n v="8"/>
    <n v="0"/>
  </r>
  <r>
    <n v="5584"/>
    <s v="CA-2014-116673"/>
    <s v="12/15/2014"/>
    <x v="534"/>
    <s v="12/19/2014"/>
    <s v="Second Class"/>
    <s v="JO-15280"/>
    <s v="Jas O'Carroll"/>
    <s v="Consumer"/>
    <s v="United States"/>
    <s v="San Diego"/>
    <s v="California"/>
    <n v="92037"/>
    <x v="1"/>
    <s v="FUR-FU-10003829"/>
    <x v="0"/>
    <s v="Furnishings"/>
    <s v="Stackable Trays"/>
    <n v="6.16"/>
    <n v="2"/>
    <n v="0"/>
    <n v="1.9712000000000001"/>
    <n v="312.5"/>
    <n v="6.16"/>
    <n v="0"/>
  </r>
  <r>
    <n v="5585"/>
    <s v="CA-2017-105333"/>
    <s v="11/30/2017"/>
    <x v="329"/>
    <s v="12/4/2017"/>
    <s v="Standard Class"/>
    <s v="VP-21730"/>
    <s v="Victor Preis"/>
    <s v="Home Office"/>
    <s v="United States"/>
    <s v="New York City"/>
    <s v="New York"/>
    <n v="10011"/>
    <x v="3"/>
    <s v="OFF-ST-10002182"/>
    <x v="1"/>
    <s v="Storage"/>
    <s v="Iris 3-Drawer Stacking Bin, Black"/>
    <n v="83.56"/>
    <n v="4"/>
    <n v="0"/>
    <n v="1.6712"/>
    <n v="5000"/>
    <n v="83.56"/>
    <n v="0"/>
  </r>
  <r>
    <n v="5588"/>
    <s v="CA-2015-149993"/>
    <s v="3/19/2015"/>
    <x v="531"/>
    <s v="3/20/2015"/>
    <s v="First Class"/>
    <s v="GA-14725"/>
    <s v="Guy Armstrong"/>
    <s v="Consumer"/>
    <s v="United States"/>
    <s v="Lancaster"/>
    <s v="California"/>
    <n v="93534"/>
    <x v="1"/>
    <s v="OFF-FA-10001561"/>
    <x v="1"/>
    <s v="Fasteners"/>
    <s v="Stockwell Push Pins"/>
    <n v="10.9"/>
    <n v="5"/>
    <n v="0"/>
    <n v="3.597"/>
    <n v="303.030303030303"/>
    <n v="10.9"/>
    <n v="0"/>
  </r>
  <r>
    <n v="5589"/>
    <s v="CA-2014-168158"/>
    <s v="7/19/2014"/>
    <x v="866"/>
    <s v="7/24/2014"/>
    <s v="Standard Class"/>
    <s v="EM-14140"/>
    <s v="Eugene Moren"/>
    <s v="Home Office"/>
    <s v="United States"/>
    <s v="Great Falls"/>
    <s v="Montana"/>
    <n v="59405"/>
    <x v="1"/>
    <s v="OFF-BI-10001759"/>
    <x v="1"/>
    <s v="Binders"/>
    <s v="Acco Pressboard Covers with Storage Hooks, 14 7/8&quot; x 11&quot;, Dark Blue"/>
    <n v="6.0960000000000001"/>
    <n v="2"/>
    <n v="0.2"/>
    <n v="2.2098"/>
    <n v="275.86206896551727"/>
    <n v="4.8768000000000002"/>
    <n v="0"/>
  </r>
  <r>
    <n v="5590"/>
    <s v="CA-2016-115224"/>
    <s v="12/8/2016"/>
    <x v="16"/>
    <s v="12/11/2016"/>
    <s v="Second Class"/>
    <s v="DB-13615"/>
    <s v="Doug Bickford"/>
    <s v="Consumer"/>
    <s v="United States"/>
    <s v="San Francisco"/>
    <s v="California"/>
    <n v="94110"/>
    <x v="1"/>
    <s v="OFF-ST-10000615"/>
    <x v="1"/>
    <s v="Storage"/>
    <s v="SimpliFile Personal File, Black Granite, 15w x 6-15/16d x 11-1/4h"/>
    <n v="34.049999999999997"/>
    <n v="3"/>
    <n v="0"/>
    <n v="9.5340000000000007"/>
    <n v="357.14285714285705"/>
    <n v="34.049999999999997"/>
    <n v="0"/>
  </r>
  <r>
    <n v="5592"/>
    <s v="CA-2014-164742"/>
    <s v="10/13/2014"/>
    <x v="303"/>
    <s v="10/18/2014"/>
    <s v="Second Class"/>
    <s v="ML-17395"/>
    <s v="Marina Lichtenstein"/>
    <s v="Corporate"/>
    <s v="United States"/>
    <s v="Lakewood"/>
    <s v="New Jersey"/>
    <n v="8701"/>
    <x v="3"/>
    <s v="FUR-CH-10002880"/>
    <x v="0"/>
    <s v="Chairs"/>
    <s v="Global High-Back Leather Tilter, Burgundy"/>
    <n v="245.98"/>
    <n v="2"/>
    <n v="0"/>
    <n v="27.0578"/>
    <n v="909.09090909090901"/>
    <n v="245.98"/>
    <n v="0"/>
  </r>
  <r>
    <n v="5594"/>
    <s v="US-2017-108014"/>
    <s v="11/19/2017"/>
    <x v="123"/>
    <s v="11/25/2017"/>
    <s v="Standard Class"/>
    <s v="JH-15430"/>
    <s v="Jennifer Halladay"/>
    <s v="Consumer"/>
    <s v="United States"/>
    <s v="Cleveland"/>
    <s v="Ohio"/>
    <n v="44105"/>
    <x v="3"/>
    <s v="OFF-BI-10003984"/>
    <x v="1"/>
    <s v="Binders"/>
    <s v="Lock-Up Easel 'Spel-Binder'"/>
    <n v="59.912999999999997"/>
    <n v="7"/>
    <n v="0.7"/>
    <n v="-45.933300000000003"/>
    <n v="-130.43478260869563"/>
    <n v="17.9739"/>
    <n v="0"/>
  </r>
  <r>
    <n v="5595"/>
    <s v="CA-2017-160325"/>
    <s v="9/24/2017"/>
    <x v="241"/>
    <s v="9/24/2017"/>
    <s v="Same Day"/>
    <s v="BP-11095"/>
    <s v="Bart Pistole"/>
    <s v="Corporate"/>
    <s v="United States"/>
    <s v="Lawrence"/>
    <s v="Massachusetts"/>
    <n v="1841"/>
    <x v="3"/>
    <s v="TEC-PH-10000984"/>
    <x v="2"/>
    <s v="Phones"/>
    <s v="Panasonic KX-TG9471B"/>
    <n v="391.98"/>
    <n v="2"/>
    <n v="0"/>
    <n v="109.7544"/>
    <n v="357.14285714285717"/>
    <n v="391.98"/>
    <n v="0"/>
  </r>
  <r>
    <n v="5597"/>
    <s v="CA-2015-159779"/>
    <s v="9/25/2015"/>
    <x v="12"/>
    <s v="9/29/2015"/>
    <s v="Standard Class"/>
    <s v="SB-20185"/>
    <s v="Sarah Brown"/>
    <s v="Consumer"/>
    <s v="United States"/>
    <s v="Concord"/>
    <s v="New Hampshire"/>
    <n v="3301"/>
    <x v="3"/>
    <s v="OFF-BI-10002735"/>
    <x v="1"/>
    <s v="Binders"/>
    <s v="GBC Prestige Therm-A-Bind Covers"/>
    <n v="68.62"/>
    <n v="2"/>
    <n v="0"/>
    <n v="32.251399999999997"/>
    <n v="212.76595744680856"/>
    <n v="68.62"/>
    <n v="0"/>
  </r>
  <r>
    <n v="5598"/>
    <s v="CA-2017-151176"/>
    <s v="2/13/2017"/>
    <x v="778"/>
    <s v="2/20/2017"/>
    <s v="Standard Class"/>
    <s v="SV-20785"/>
    <s v="Stewart Visinsky"/>
    <s v="Consumer"/>
    <s v="United States"/>
    <s v="Baltimore"/>
    <s v="Maryland"/>
    <n v="21215"/>
    <x v="3"/>
    <s v="OFF-SU-10001165"/>
    <x v="1"/>
    <s v="Supplies"/>
    <s v="Acme Elite Stainless Steel Scissors"/>
    <n v="25.02"/>
    <n v="3"/>
    <n v="0"/>
    <n v="6.5052000000000003"/>
    <n v="384.61538461538458"/>
    <n v="25.02"/>
    <n v="0"/>
  </r>
  <r>
    <n v="5600"/>
    <s v="CA-2014-108903"/>
    <s v="10/3/2014"/>
    <x v="462"/>
    <s v="10/3/2014"/>
    <s v="Same Day"/>
    <s v="DO-13435"/>
    <s v="Denny Ordway"/>
    <s v="Consumer"/>
    <s v="United States"/>
    <s v="Columbus"/>
    <s v="Ohio"/>
    <n v="43229"/>
    <x v="3"/>
    <s v="OFF-AR-10004010"/>
    <x v="1"/>
    <s v="Art"/>
    <s v="Hunt Boston Vacuum Mount KS Pencil Sharpener"/>
    <n v="55.984000000000002"/>
    <n v="2"/>
    <n v="0.2"/>
    <n v="4.1988000000000003"/>
    <n v="1333.3333333333333"/>
    <n v="44.787200000000006"/>
    <n v="0"/>
  </r>
  <r>
    <n v="5603"/>
    <s v="CA-2016-117919"/>
    <s v="8/27/2016"/>
    <x v="278"/>
    <s v="8/29/2016"/>
    <s v="Second Class"/>
    <s v="TB-21355"/>
    <s v="Todd Boyes"/>
    <s v="Corporate"/>
    <s v="United States"/>
    <s v="Houston"/>
    <s v="Texas"/>
    <n v="77041"/>
    <x v="2"/>
    <s v="OFF-ST-10003572"/>
    <x v="1"/>
    <s v="Storage"/>
    <s v="Portfile Personal File Boxes"/>
    <n v="14.16"/>
    <n v="1"/>
    <n v="0.2"/>
    <n v="1.0620000000000001"/>
    <n v="1333.3333333333333"/>
    <n v="11.328000000000001"/>
    <n v="0"/>
  </r>
  <r>
    <n v="5605"/>
    <s v="CA-2015-142475"/>
    <s v="12/3/2015"/>
    <x v="155"/>
    <s v="12/7/2015"/>
    <s v="Standard Class"/>
    <s v="BS-11380"/>
    <s v="Bill Stewart"/>
    <s v="Corporate"/>
    <s v="United States"/>
    <s v="New York City"/>
    <s v="New York"/>
    <n v="10011"/>
    <x v="3"/>
    <s v="OFF-BI-10003718"/>
    <x v="1"/>
    <s v="Binders"/>
    <s v="GBC Therma-A-Bind 250T Electric Binding System"/>
    <n v="590.35199999999998"/>
    <n v="6"/>
    <n v="0.2"/>
    <n v="206.6232"/>
    <n v="285.71428571428572"/>
    <n v="472.28160000000003"/>
    <n v="0"/>
  </r>
  <r>
    <n v="5606"/>
    <s v="CA-2016-134516"/>
    <s v="9/20/2016"/>
    <x v="873"/>
    <s v="9/25/2016"/>
    <s v="Standard Class"/>
    <s v="FM-14215"/>
    <s v="Filia McAdams"/>
    <s v="Corporate"/>
    <s v="United States"/>
    <s v="Greensboro"/>
    <s v="North Carolina"/>
    <n v="27405"/>
    <x v="0"/>
    <s v="FUR-FU-10001546"/>
    <x v="0"/>
    <s v="Furnishings"/>
    <s v="Dana Swing-Arm Lamps"/>
    <n v="17.088000000000001"/>
    <n v="2"/>
    <n v="0.2"/>
    <n v="1.0680000000000001"/>
    <n v="1600"/>
    <n v="13.670400000000001"/>
    <n v="0"/>
  </r>
  <r>
    <n v="5608"/>
    <s v="CA-2017-105193"/>
    <s v="3/25/2017"/>
    <x v="613"/>
    <s v="3/31/2017"/>
    <s v="Standard Class"/>
    <s v="JL-15835"/>
    <s v="John Lee"/>
    <s v="Consumer"/>
    <s v="United States"/>
    <s v="New York City"/>
    <s v="New York"/>
    <n v="10024"/>
    <x v="3"/>
    <s v="OFF-AR-10001547"/>
    <x v="1"/>
    <s v="Art"/>
    <s v="Newell 311"/>
    <n v="11.05"/>
    <n v="5"/>
    <n v="0"/>
    <n v="2.9834999999999998"/>
    <n v="370.37037037037044"/>
    <n v="11.05"/>
    <n v="0"/>
  </r>
  <r>
    <n v="5609"/>
    <s v="CA-2015-168634"/>
    <s v="12/6/2015"/>
    <x v="401"/>
    <s v="12/11/2015"/>
    <s v="Standard Class"/>
    <s v="AF-10870"/>
    <s v="Art Ferguson"/>
    <s v="Consumer"/>
    <s v="United States"/>
    <s v="San Francisco"/>
    <s v="California"/>
    <n v="94109"/>
    <x v="1"/>
    <s v="OFF-AP-10001626"/>
    <x v="1"/>
    <s v="Appliances"/>
    <s v="Commercial WindTunnel Clean Air Upright Vacuum, Replacement Belts, Filtration Bags"/>
    <n v="7.78"/>
    <n v="2"/>
    <n v="0"/>
    <n v="2.0228000000000002"/>
    <n v="384.61538461538458"/>
    <n v="7.78"/>
    <n v="0"/>
  </r>
  <r>
    <n v="5610"/>
    <s v="CA-2017-117198"/>
    <s v="8/31/2017"/>
    <x v="515"/>
    <s v="9/5/2017"/>
    <s v="Standard Class"/>
    <s v="BG-11035"/>
    <s v="Barry Gonzalez"/>
    <s v="Consumer"/>
    <s v="United States"/>
    <s v="Monroe"/>
    <s v="Louisiana"/>
    <n v="71203"/>
    <x v="0"/>
    <s v="TEC-AC-10003033"/>
    <x v="2"/>
    <s v="Accessories"/>
    <s v="Plantronics CS510 - Over-the-Head monaural Wireless Headset System"/>
    <n v="659.9"/>
    <n v="2"/>
    <n v="0"/>
    <n v="217.767"/>
    <n v="303.030303030303"/>
    <n v="659.9"/>
    <n v="0"/>
  </r>
  <r>
    <n v="5611"/>
    <s v="CA-2015-145828"/>
    <s v="10/5/2015"/>
    <x v="348"/>
    <s v="10/7/2015"/>
    <s v="First Class"/>
    <s v="MB-17305"/>
    <s v="Maria Bertelson"/>
    <s v="Consumer"/>
    <s v="United States"/>
    <s v="Cincinnati"/>
    <s v="Ohio"/>
    <n v="45231"/>
    <x v="3"/>
    <s v="TEC-AC-10002323"/>
    <x v="2"/>
    <s v="Accessories"/>
    <s v="SanDisk Ultra 32 GB MicroSDHC Class 10 Memory Card"/>
    <n v="53.04"/>
    <n v="3"/>
    <n v="0.2"/>
    <n v="-4.641"/>
    <n v="-1142.8571428571429"/>
    <n v="42.432000000000002"/>
    <n v="0"/>
  </r>
  <r>
    <n v="5612"/>
    <s v="CA-2017-121027"/>
    <s v="8/18/2017"/>
    <x v="238"/>
    <s v="8/22/2017"/>
    <s v="Standard Class"/>
    <s v="HW-14935"/>
    <s v="Helen Wasserman"/>
    <s v="Corporate"/>
    <s v="United States"/>
    <s v="Seattle"/>
    <s v="Washington"/>
    <n v="98105"/>
    <x v="1"/>
    <s v="TEC-AC-10002049"/>
    <x v="2"/>
    <s v="Accessories"/>
    <s v="Plantronics Savi W720 Multi-Device Wireless Headset System"/>
    <n v="843.9"/>
    <n v="2"/>
    <n v="0"/>
    <n v="371.31599999999997"/>
    <n v="227.27272727272728"/>
    <n v="843.9"/>
    <n v="0"/>
  </r>
  <r>
    <n v="5614"/>
    <s v="CA-2016-147431"/>
    <s v="2/2/2016"/>
    <x v="1056"/>
    <s v="2/7/2016"/>
    <s v="Standard Class"/>
    <s v="AB-10105"/>
    <s v="Adrian Barton"/>
    <s v="Consumer"/>
    <s v="United States"/>
    <s v="New York City"/>
    <s v="New York"/>
    <n v="10011"/>
    <x v="3"/>
    <s v="OFF-ST-10003994"/>
    <x v="1"/>
    <s v="Storage"/>
    <s v="Belkin 19&quot; Center-Weighted Shelf, Gray"/>
    <n v="117.96"/>
    <n v="2"/>
    <n v="0"/>
    <n v="5.8979999999999997"/>
    <n v="2000"/>
    <n v="117.96"/>
    <n v="0"/>
  </r>
  <r>
    <n v="5615"/>
    <s v="CA-2016-158001"/>
    <s v="8/23/2016"/>
    <x v="828"/>
    <s v="8/27/2016"/>
    <s v="Standard Class"/>
    <s v="JP-15460"/>
    <s v="Jennifer Patt"/>
    <s v="Corporate"/>
    <s v="United States"/>
    <s v="New York City"/>
    <s v="New York"/>
    <n v="10035"/>
    <x v="3"/>
    <s v="OFF-AR-10002399"/>
    <x v="1"/>
    <s v="Art"/>
    <s v="Dixon Prang Watercolor Pencils, 10-Color Set with Brush"/>
    <n v="21.3"/>
    <n v="5"/>
    <n v="0"/>
    <n v="8.7330000000000005"/>
    <n v="243.90243902439025"/>
    <n v="21.3"/>
    <n v="0"/>
  </r>
  <r>
    <n v="5618"/>
    <s v="CA-2017-125745"/>
    <s v="6/30/2017"/>
    <x v="160"/>
    <s v="7/4/2017"/>
    <s v="Standard Class"/>
    <s v="DV-13045"/>
    <s v="Darrin Van Huff"/>
    <s v="Corporate"/>
    <s v="United States"/>
    <s v="Memphis"/>
    <s v="Tennessee"/>
    <n v="38109"/>
    <x v="0"/>
    <s v="FUR-FU-10001591"/>
    <x v="0"/>
    <s v="Furnishings"/>
    <s v="Advantus Panel Wall Certificate Holder - 8.5x11"/>
    <n v="19.52"/>
    <n v="2"/>
    <n v="0.2"/>
    <n v="5.3680000000000003"/>
    <n v="363.63636363636363"/>
    <n v="15.616"/>
    <n v="0"/>
  </r>
  <r>
    <n v="5619"/>
    <s v="CA-2015-101154"/>
    <s v="9/18/2015"/>
    <x v="227"/>
    <s v="9/21/2015"/>
    <s v="First Class"/>
    <s v="CM-12190"/>
    <s v="Charlotte Melton"/>
    <s v="Consumer"/>
    <s v="United States"/>
    <s v="San Diego"/>
    <s v="California"/>
    <n v="92105"/>
    <x v="1"/>
    <s v="OFF-ST-10004186"/>
    <x v="1"/>
    <s v="Storage"/>
    <s v="Stur-D-Stor Shelving, Vertical 5-Shelf: 72&quot;H x 36&quot;W x 18 1/2&quot;D"/>
    <n v="443.92"/>
    <n v="4"/>
    <n v="0"/>
    <n v="8.8783999999999992"/>
    <n v="5000.0000000000009"/>
    <n v="443.92"/>
    <n v="0"/>
  </r>
  <r>
    <n v="5620"/>
    <s v="US-2016-124163"/>
    <s v="9/25/2016"/>
    <x v="477"/>
    <s v="9/30/2016"/>
    <s v="Standard Class"/>
    <s v="SC-20695"/>
    <s v="Steve Chapman"/>
    <s v="Corporate"/>
    <s v="United States"/>
    <s v="La Crosse"/>
    <s v="Wisconsin"/>
    <n v="54601"/>
    <x v="2"/>
    <s v="TEC-AC-10001908"/>
    <x v="2"/>
    <s v="Accessories"/>
    <s v="Logitech Wireless Headset h800"/>
    <n v="499.95"/>
    <n v="5"/>
    <n v="0"/>
    <n v="174.98249999999999"/>
    <n v="285.71428571428572"/>
    <n v="499.95"/>
    <n v="0"/>
  </r>
  <r>
    <n v="5624"/>
    <s v="CA-2016-121748"/>
    <s v="10/24/2016"/>
    <x v="1057"/>
    <s v="10/28/2016"/>
    <s v="Second Class"/>
    <s v="VW-21775"/>
    <s v="Victoria Wilson"/>
    <s v="Corporate"/>
    <s v="United States"/>
    <s v="Los Angeles"/>
    <s v="California"/>
    <n v="90032"/>
    <x v="1"/>
    <s v="TEC-AC-10003063"/>
    <x v="2"/>
    <s v="Accessories"/>
    <s v="Micro Innovations USB RF Wireless Keyboard with Mouse"/>
    <n v="100"/>
    <n v="4"/>
    <n v="0"/>
    <n v="21"/>
    <n v="476.1904761904762"/>
    <n v="100"/>
    <n v="0"/>
  </r>
  <r>
    <n v="5626"/>
    <s v="CA-2014-126683"/>
    <s v="9/29/2014"/>
    <x v="411"/>
    <s v="10/1/2014"/>
    <s v="Second Class"/>
    <s v="PP-18955"/>
    <s v="Paul Prost"/>
    <s v="Home Office"/>
    <s v="United States"/>
    <s v="Seattle"/>
    <s v="Washington"/>
    <n v="98115"/>
    <x v="1"/>
    <s v="FUR-FU-10001706"/>
    <x v="0"/>
    <s v="Furnishings"/>
    <s v="Longer-Life Soft White Bulbs"/>
    <n v="6.16"/>
    <n v="2"/>
    <n v="0"/>
    <n v="2.9567999999999999"/>
    <n v="208.33333333333334"/>
    <n v="6.16"/>
    <n v="0"/>
  </r>
  <r>
    <n v="5628"/>
    <s v="CA-2017-148810"/>
    <s v="6/26/2017"/>
    <x v="335"/>
    <s v="7/1/2017"/>
    <s v="Standard Class"/>
    <s v="DR-12880"/>
    <s v="Dan Reichenbach"/>
    <s v="Corporate"/>
    <s v="United States"/>
    <s v="Miami"/>
    <s v="Florida"/>
    <n v="33180"/>
    <x v="0"/>
    <s v="OFF-LA-10004689"/>
    <x v="1"/>
    <s v="Labels"/>
    <s v="Avery 512"/>
    <n v="13.872"/>
    <n v="6"/>
    <n v="0.2"/>
    <n v="4.6818"/>
    <n v="296.2962962962963"/>
    <n v="11.0976"/>
    <n v="0"/>
  </r>
  <r>
    <n v="5630"/>
    <s v="US-2016-146066"/>
    <s v="8/21/2016"/>
    <x v="1036"/>
    <s v="8/23/2016"/>
    <s v="Second Class"/>
    <s v="RB-19465"/>
    <s v="Rick Bensley"/>
    <s v="Home Office"/>
    <s v="United States"/>
    <s v="Philadelphia"/>
    <s v="Pennsylvania"/>
    <n v="19143"/>
    <x v="3"/>
    <s v="FUR-TA-10002530"/>
    <x v="0"/>
    <s v="Tables"/>
    <s v="Iceberg OfficeWorks 42&quot; Round Tables"/>
    <n v="815.29200000000003"/>
    <n v="9"/>
    <n v="0.4"/>
    <n v="-339.70499999999998"/>
    <n v="-240.00000000000003"/>
    <n v="489.17520000000002"/>
    <n v="0"/>
  </r>
  <r>
    <n v="5631"/>
    <s v="CA-2014-127614"/>
    <s v="2/11/2014"/>
    <x v="1058"/>
    <s v="2/15/2014"/>
    <s v="Standard Class"/>
    <s v="NF-18385"/>
    <s v="Natalie Fritzler"/>
    <s v="Consumer"/>
    <s v="United States"/>
    <s v="Chesapeake"/>
    <s v="Virginia"/>
    <n v="23320"/>
    <x v="0"/>
    <s v="TEC-AC-10001432"/>
    <x v="2"/>
    <s v="Accessories"/>
    <s v="Enermax Aurora Lite Keyboard"/>
    <n v="234.45"/>
    <n v="3"/>
    <n v="0"/>
    <n v="103.158"/>
    <n v="227.27272727272725"/>
    <n v="234.45"/>
    <n v="0"/>
  </r>
  <r>
    <n v="5634"/>
    <s v="CA-2016-101742"/>
    <s v="9/23/2016"/>
    <x v="713"/>
    <s v="9/28/2016"/>
    <s v="Second Class"/>
    <s v="CR-12580"/>
    <s v="Clay Rozendal"/>
    <s v="Home Office"/>
    <s v="United States"/>
    <s v="New York City"/>
    <s v="New York"/>
    <n v="10009"/>
    <x v="3"/>
    <s v="OFF-BI-10004187"/>
    <x v="1"/>
    <s v="Binders"/>
    <s v="3-ring staple pack"/>
    <n v="10.528"/>
    <n v="7"/>
    <n v="0.2"/>
    <n v="3.6848000000000001"/>
    <n v="285.71428571428572"/>
    <n v="8.4224000000000014"/>
    <n v="0"/>
  </r>
  <r>
    <n v="5635"/>
    <s v="CA-2015-134943"/>
    <s v="12/5/2015"/>
    <x v="901"/>
    <s v="12/6/2015"/>
    <s v="First Class"/>
    <s v="SU-20665"/>
    <s v="Stephanie Ulpright"/>
    <s v="Home Office"/>
    <s v="United States"/>
    <s v="Ann Arbor"/>
    <s v="Michigan"/>
    <n v="48104"/>
    <x v="2"/>
    <s v="OFF-BI-10000666"/>
    <x v="1"/>
    <s v="Binders"/>
    <s v="Surelock Post Binders"/>
    <n v="152.80000000000001"/>
    <n v="5"/>
    <n v="0"/>
    <n v="76.400000000000006"/>
    <n v="200"/>
    <n v="152.80000000000001"/>
    <n v="0"/>
  </r>
  <r>
    <n v="5636"/>
    <s v="CA-2017-123022"/>
    <s v="9/3/2017"/>
    <x v="213"/>
    <s v="9/8/2017"/>
    <s v="Standard Class"/>
    <s v="SC-20050"/>
    <s v="Sample Company A"/>
    <s v="Home Office"/>
    <s v="United States"/>
    <s v="La Mesa"/>
    <s v="California"/>
    <n v="91941"/>
    <x v="1"/>
    <s v="OFF-BI-10002225"/>
    <x v="1"/>
    <s v="Binders"/>
    <s v="Square Ring Data Binders, Rigid 75 Pt. Covers, 11&quot; x 14-7/8&quot;"/>
    <n v="82.56"/>
    <n v="5"/>
    <n v="0.2"/>
    <n v="28.896000000000001"/>
    <n v="285.71428571428572"/>
    <n v="66.048000000000002"/>
    <n v="0"/>
  </r>
  <r>
    <n v="5638"/>
    <s v="CA-2017-113208"/>
    <s v="3/26/2017"/>
    <x v="606"/>
    <s v="4/2/2017"/>
    <s v="Standard Class"/>
    <s v="ML-18040"/>
    <s v="Michelle Lonsdale"/>
    <s v="Corporate"/>
    <s v="United States"/>
    <s v="Dearborn"/>
    <s v="Michigan"/>
    <n v="48126"/>
    <x v="2"/>
    <s v="FUR-FU-10004245"/>
    <x v="0"/>
    <s v="Furnishings"/>
    <s v="Career Cubicle Clock, 8 1/4&quot;, Black"/>
    <n v="60.84"/>
    <n v="3"/>
    <n v="0"/>
    <n v="23.119199999999999"/>
    <n v="263.15789473684214"/>
    <n v="60.84"/>
    <n v="0"/>
  </r>
  <r>
    <n v="5639"/>
    <s v="CA-2014-154893"/>
    <s v="12/21/2014"/>
    <x v="1059"/>
    <s v="12/27/2014"/>
    <s v="Standard Class"/>
    <s v="GM-14440"/>
    <s v="Gary McGarr"/>
    <s v="Consumer"/>
    <s v="United States"/>
    <s v="San Diego"/>
    <s v="California"/>
    <n v="92024"/>
    <x v="1"/>
    <s v="FUR-CH-10004287"/>
    <x v="0"/>
    <s v="Chairs"/>
    <s v="SAFCO Arco Folding Chair"/>
    <n v="1325.76"/>
    <n v="6"/>
    <n v="0.2"/>
    <n v="149.148"/>
    <n v="888.88888888888891"/>
    <n v="1060.6079999999999"/>
    <n v="0"/>
  </r>
  <r>
    <n v="5641"/>
    <s v="CA-2014-147900"/>
    <s v="9/23/2014"/>
    <x v="865"/>
    <s v="9/28/2014"/>
    <s v="Standard Class"/>
    <s v="JK-15640"/>
    <s v="Jim Kriz"/>
    <s v="Home Office"/>
    <s v="United States"/>
    <s v="Lakewood"/>
    <s v="Ohio"/>
    <n v="44107"/>
    <x v="3"/>
    <s v="OFF-PA-10003063"/>
    <x v="1"/>
    <s v="Paper"/>
    <s v="EcoTones Memo Sheets"/>
    <n v="28.8"/>
    <n v="9"/>
    <n v="0.2"/>
    <n v="10.08"/>
    <n v="285.71428571428572"/>
    <n v="23.040000000000003"/>
    <n v="0"/>
  </r>
  <r>
    <n v="5642"/>
    <s v="CA-2017-106355"/>
    <s v="4/2/2017"/>
    <x v="459"/>
    <s v="4/5/2017"/>
    <s v="First Class"/>
    <s v="AT-10435"/>
    <s v="Alyssa Tate"/>
    <s v="Home Office"/>
    <s v="United States"/>
    <s v="Meriden"/>
    <s v="Connecticut"/>
    <n v="6450"/>
    <x v="3"/>
    <s v="OFF-AR-10000246"/>
    <x v="1"/>
    <s v="Art"/>
    <s v="Newell 318"/>
    <n v="11.12"/>
    <n v="4"/>
    <n v="0"/>
    <n v="2.8912"/>
    <n v="384.61538461538458"/>
    <n v="11.12"/>
    <n v="0"/>
  </r>
  <r>
    <n v="5643"/>
    <s v="CA-2016-127985"/>
    <s v="4/1/2016"/>
    <x v="178"/>
    <s v="4/5/2016"/>
    <s v="Second Class"/>
    <s v="DB-12910"/>
    <s v="Daniel Byrd"/>
    <s v="Home Office"/>
    <s v="United States"/>
    <s v="Columbus"/>
    <s v="Georgia"/>
    <n v="31907"/>
    <x v="0"/>
    <s v="FUR-FU-10003274"/>
    <x v="0"/>
    <s v="Furnishings"/>
    <s v="Regeneration Desk Collection"/>
    <n v="7.04"/>
    <n v="4"/>
    <n v="0"/>
    <n v="3.0975999999999999"/>
    <n v="227.27272727272728"/>
    <n v="7.04"/>
    <n v="0"/>
  </r>
  <r>
    <n v="5644"/>
    <s v="CA-2015-166604"/>
    <s v="5/15/2015"/>
    <x v="1060"/>
    <s v="5/20/2015"/>
    <s v="Second Class"/>
    <s v="AH-10690"/>
    <s v="Anna Häberlin"/>
    <s v="Corporate"/>
    <s v="United States"/>
    <s v="Roswell"/>
    <s v="Georgia"/>
    <n v="30076"/>
    <x v="0"/>
    <s v="OFF-EN-10004147"/>
    <x v="1"/>
    <s v="Envelopes"/>
    <s v="Wausau Papers Astrobrights Colored Envelopes"/>
    <n v="17.940000000000001"/>
    <n v="3"/>
    <n v="0"/>
    <n v="8.7905999999999995"/>
    <n v="204.08163265306123"/>
    <n v="17.940000000000001"/>
    <n v="0"/>
  </r>
  <r>
    <n v="5645"/>
    <s v="CA-2017-120719"/>
    <s v="3/23/2017"/>
    <x v="721"/>
    <s v="3/26/2017"/>
    <s v="First Class"/>
    <s v="SJ-20125"/>
    <s v="Sanjit Jacobs"/>
    <s v="Home Office"/>
    <s v="United States"/>
    <s v="Seattle"/>
    <s v="Washington"/>
    <n v="98105"/>
    <x v="1"/>
    <s v="OFF-BI-10002103"/>
    <x v="1"/>
    <s v="Binders"/>
    <s v="Cardinal Slant-D Ring Binder, Heavy Gauge Vinyl"/>
    <n v="34.76"/>
    <n v="5"/>
    <n v="0.2"/>
    <n v="11.297000000000001"/>
    <n v="307.69230769230768"/>
    <n v="27.808"/>
    <n v="0"/>
  </r>
  <r>
    <n v="5646"/>
    <s v="CA-2017-127117"/>
    <s v="4/14/2017"/>
    <x v="349"/>
    <s v="4/19/2017"/>
    <s v="Standard Class"/>
    <s v="HM-14860"/>
    <s v="Harry Marie"/>
    <s v="Corporate"/>
    <s v="United States"/>
    <s v="Morristown"/>
    <s v="New Jersey"/>
    <n v="7960"/>
    <x v="3"/>
    <s v="FUR-FU-10004018"/>
    <x v="0"/>
    <s v="Furnishings"/>
    <s v="Tensor Computer Mounted Lamp"/>
    <n v="74.45"/>
    <n v="5"/>
    <n v="0"/>
    <n v="20.101500000000001"/>
    <n v="370.37037037037038"/>
    <n v="74.45"/>
    <n v="0"/>
  </r>
  <r>
    <n v="5647"/>
    <s v="CA-2015-104241"/>
    <s v="1/4/2015"/>
    <x v="1038"/>
    <s v="1/9/2015"/>
    <s v="Standard Class"/>
    <s v="AG-10495"/>
    <s v="Andrew Gjertsen"/>
    <s v="Corporate"/>
    <s v="United States"/>
    <s v="Alexandria"/>
    <s v="Virginia"/>
    <n v="22304"/>
    <x v="0"/>
    <s v="FUR-FU-10001473"/>
    <x v="0"/>
    <s v="Furnishings"/>
    <s v="DAX Wood Document Frame"/>
    <n v="192.22"/>
    <n v="14"/>
    <n v="0"/>
    <n v="69.199200000000005"/>
    <n v="277.77777777777777"/>
    <n v="192.22"/>
    <n v="0"/>
  </r>
  <r>
    <n v="5648"/>
    <s v="CA-2017-168179"/>
    <s v="11/2/2017"/>
    <x v="808"/>
    <s v="11/7/2017"/>
    <s v="Standard Class"/>
    <s v="JB-16000"/>
    <s v="Joy Bell-"/>
    <s v="Consumer"/>
    <s v="United States"/>
    <s v="Salt Lake City"/>
    <s v="Utah"/>
    <n v="84106"/>
    <x v="1"/>
    <s v="OFF-PA-10001800"/>
    <x v="1"/>
    <s v="Paper"/>
    <s v="Xerox 220"/>
    <n v="19.440000000000001"/>
    <n v="3"/>
    <n v="0"/>
    <n v="9.3312000000000008"/>
    <n v="208.33333333333334"/>
    <n v="19.440000000000001"/>
    <n v="0"/>
  </r>
  <r>
    <n v="5649"/>
    <s v="CA-2017-142342"/>
    <s v="7/17/2017"/>
    <x v="729"/>
    <s v="7/19/2017"/>
    <s v="Second Class"/>
    <s v="AJ-10795"/>
    <s v="Anthony Johnson"/>
    <s v="Corporate"/>
    <s v="United States"/>
    <s v="Apple Valley"/>
    <s v="California"/>
    <n v="92307"/>
    <x v="1"/>
    <s v="OFF-PA-10004609"/>
    <x v="1"/>
    <s v="Paper"/>
    <s v="Xerox 221"/>
    <n v="32.4"/>
    <n v="5"/>
    <n v="0"/>
    <n v="15.552"/>
    <n v="208.33333333333334"/>
    <n v="32.4"/>
    <n v="0"/>
  </r>
  <r>
    <n v="5653"/>
    <s v="CA-2017-109099"/>
    <s v="10/6/2017"/>
    <x v="833"/>
    <s v="10/11/2017"/>
    <s v="Standard Class"/>
    <s v="MM-18280"/>
    <s v="Muhammed MacIntyre"/>
    <s v="Corporate"/>
    <s v="United States"/>
    <s v="New York City"/>
    <s v="New York"/>
    <n v="10009"/>
    <x v="3"/>
    <s v="OFF-PA-10001033"/>
    <x v="1"/>
    <s v="Paper"/>
    <s v="Xerox 1893"/>
    <n v="40.99"/>
    <n v="1"/>
    <n v="0"/>
    <n v="20.085100000000001"/>
    <n v="204.08163265306123"/>
    <n v="40.99"/>
    <n v="0"/>
  </r>
  <r>
    <n v="5654"/>
    <s v="US-2014-134187"/>
    <s v="11/4/2014"/>
    <x v="130"/>
    <s v="11/11/2014"/>
    <s v="Standard Class"/>
    <s v="TH-21235"/>
    <s v="Tiffany House"/>
    <s v="Corporate"/>
    <s v="United States"/>
    <s v="Long Beach"/>
    <s v="California"/>
    <n v="90805"/>
    <x v="1"/>
    <s v="OFF-AR-10000940"/>
    <x v="1"/>
    <s v="Art"/>
    <s v="Newell 343"/>
    <n v="2.94"/>
    <n v="1"/>
    <n v="0"/>
    <n v="0.79379999999999995"/>
    <n v="370.37037037037038"/>
    <n v="2.94"/>
    <n v="0"/>
  </r>
  <r>
    <n v="5655"/>
    <s v="CA-2016-145261"/>
    <s v="12/18/2016"/>
    <x v="122"/>
    <s v="12/21/2016"/>
    <s v="First Class"/>
    <s v="AH-10120"/>
    <s v="Adrian Hane"/>
    <s v="Home Office"/>
    <s v="United States"/>
    <s v="Salem"/>
    <s v="Oregon"/>
    <n v="97301"/>
    <x v="1"/>
    <s v="OFF-BI-10001670"/>
    <x v="1"/>
    <s v="Binders"/>
    <s v="Vinyl Sectional Post Binders"/>
    <n v="45.24"/>
    <n v="4"/>
    <n v="0.7"/>
    <n v="-30.16"/>
    <n v="-150"/>
    <n v="13.572000000000003"/>
    <n v="0"/>
  </r>
  <r>
    <n v="5662"/>
    <s v="CA-2016-108875"/>
    <s v="9/24/2016"/>
    <x v="446"/>
    <s v="10/1/2016"/>
    <s v="Standard Class"/>
    <s v="CL-12700"/>
    <s v="Craig Leslie"/>
    <s v="Home Office"/>
    <s v="United States"/>
    <s v="Aurora"/>
    <s v="Colorado"/>
    <n v="80013"/>
    <x v="1"/>
    <s v="FUR-FU-10002671"/>
    <x v="0"/>
    <s v="Furnishings"/>
    <s v="Electrix 20W Halogen Replacement Bulb for Zoom-In Desk Lamp"/>
    <n v="21.44"/>
    <n v="2"/>
    <n v="0.2"/>
    <n v="7.5039999999999996"/>
    <n v="285.71428571428578"/>
    <n v="17.152000000000001"/>
    <n v="0"/>
  </r>
  <r>
    <n v="5664"/>
    <s v="CA-2016-141957"/>
    <s v="7/21/2016"/>
    <x v="658"/>
    <s v="7/21/2016"/>
    <s v="Same Day"/>
    <s v="JG-15310"/>
    <s v="Jason Gross"/>
    <s v="Corporate"/>
    <s v="United States"/>
    <s v="Newark"/>
    <s v="Ohio"/>
    <n v="43055"/>
    <x v="3"/>
    <s v="OFF-AR-10000914"/>
    <x v="1"/>
    <s v="Art"/>
    <s v="Boston 16765 Mini Stand Up Battery Pencil Sharpener"/>
    <n v="18.655999999999999"/>
    <n v="2"/>
    <n v="0.2"/>
    <n v="1.3992"/>
    <n v="1333.3333333333333"/>
    <n v="14.924799999999999"/>
    <n v="0"/>
  </r>
  <r>
    <n v="5668"/>
    <s v="CA-2016-142405"/>
    <s v="6/11/2016"/>
    <x v="725"/>
    <s v="6/15/2016"/>
    <s v="Standard Class"/>
    <s v="SE-20110"/>
    <s v="Sanjit Engle"/>
    <s v="Consumer"/>
    <s v="United States"/>
    <s v="Seattle"/>
    <s v="Washington"/>
    <n v="98103"/>
    <x v="1"/>
    <s v="OFF-LA-10004093"/>
    <x v="1"/>
    <s v="Labels"/>
    <s v="Avery 486"/>
    <n v="14.62"/>
    <n v="2"/>
    <n v="0"/>
    <n v="6.8714000000000004"/>
    <n v="212.7659574468085"/>
    <n v="14.62"/>
    <n v="0"/>
  </r>
  <r>
    <n v="5671"/>
    <s v="CA-2015-141012"/>
    <s v="6/9/2015"/>
    <x v="988"/>
    <s v="6/11/2015"/>
    <s v="Second Class"/>
    <s v="TG-21640"/>
    <s v="Trudy Glocke"/>
    <s v="Consumer"/>
    <s v="United States"/>
    <s v="Pocatello"/>
    <s v="Idaho"/>
    <n v="83201"/>
    <x v="1"/>
    <s v="FUR-FU-10003192"/>
    <x v="0"/>
    <s v="Furnishings"/>
    <s v="Luxo Adjustable Task Clamp Lamp"/>
    <n v="355.36"/>
    <n v="4"/>
    <n v="0"/>
    <n v="92.393600000000006"/>
    <n v="384.61538461538464"/>
    <n v="355.36"/>
    <n v="0"/>
  </r>
  <r>
    <n v="5673"/>
    <s v="CA-2017-127922"/>
    <s v="10/27/2017"/>
    <x v="855"/>
    <s v="11/3/2017"/>
    <s v="Standard Class"/>
    <s v="SH-19975"/>
    <s v="Sally Hughsby"/>
    <s v="Corporate"/>
    <s v="United States"/>
    <s v="Dallas"/>
    <s v="Texas"/>
    <n v="75081"/>
    <x v="2"/>
    <s v="OFF-EN-10003068"/>
    <x v="1"/>
    <s v="Envelopes"/>
    <s v="#6 3/4 Gummed Flap White Envelopes"/>
    <n v="15.84"/>
    <n v="2"/>
    <n v="0.2"/>
    <n v="5.5439999999999996"/>
    <n v="285.71428571428572"/>
    <n v="12.672000000000001"/>
    <n v="0"/>
  </r>
  <r>
    <n v="5675"/>
    <s v="CA-2016-146318"/>
    <s v="1/22/2016"/>
    <x v="115"/>
    <s v="1/27/2016"/>
    <s v="Standard Class"/>
    <s v="MC-17275"/>
    <s v="Marc Crier"/>
    <s v="Consumer"/>
    <s v="United States"/>
    <s v="Seattle"/>
    <s v="Washington"/>
    <n v="98105"/>
    <x v="1"/>
    <s v="OFF-PA-10003953"/>
    <x v="1"/>
    <s v="Paper"/>
    <s v="Xerox 218"/>
    <n v="12.96"/>
    <n v="2"/>
    <n v="0"/>
    <n v="6.2207999999999997"/>
    <n v="208.33333333333334"/>
    <n v="12.96"/>
    <n v="0"/>
  </r>
  <r>
    <n v="5676"/>
    <s v="CA-2014-135993"/>
    <s v="5/28/2014"/>
    <x v="1061"/>
    <s v="6/2/2014"/>
    <s v="Standard Class"/>
    <s v="PJ-18835"/>
    <s v="Patrick Jones"/>
    <s v="Corporate"/>
    <s v="United States"/>
    <s v="Seattle"/>
    <s v="Washington"/>
    <n v="98115"/>
    <x v="1"/>
    <s v="TEC-PH-10001552"/>
    <x v="2"/>
    <s v="Phones"/>
    <s v="I Need's 3d Hello Kitty Hybrid Silicone Case Cover for HTC One X 4g with 3d Hello Kitty Stylus Pen Green/pink"/>
    <n v="57.408000000000001"/>
    <n v="6"/>
    <n v="0.2"/>
    <n v="5.7408000000000001"/>
    <n v="1000"/>
    <n v="45.926400000000001"/>
    <n v="0"/>
  </r>
  <r>
    <n v="5678"/>
    <s v="CA-2014-126802"/>
    <s v="12/29/2014"/>
    <x v="282"/>
    <s v="1/5/2015"/>
    <s v="Standard Class"/>
    <s v="ZC-21910"/>
    <s v="Zuschuss Carroll"/>
    <s v="Consumer"/>
    <s v="United States"/>
    <s v="Chicago"/>
    <s v="Illinois"/>
    <n v="60610"/>
    <x v="2"/>
    <s v="FUR-FU-10000193"/>
    <x v="0"/>
    <s v="Furnishings"/>
    <s v="Tenex Chairmats For Use with Hard Floors"/>
    <n v="38.975999999999999"/>
    <n v="3"/>
    <n v="0.6"/>
    <n v="-50.668799999999997"/>
    <n v="-76.923076923076934"/>
    <n v="15.590400000000001"/>
    <n v="0"/>
  </r>
  <r>
    <n v="5679"/>
    <s v="CA-2016-143924"/>
    <s v="7/28/2016"/>
    <x v="1062"/>
    <s v="8/3/2016"/>
    <s v="Standard Class"/>
    <s v="SC-20680"/>
    <s v="Steve Carroll"/>
    <s v="Home Office"/>
    <s v="United States"/>
    <s v="Holland"/>
    <s v="Michigan"/>
    <n v="49423"/>
    <x v="2"/>
    <s v="OFF-FA-10000735"/>
    <x v="1"/>
    <s v="Fasteners"/>
    <s v="Staples"/>
    <n v="20.440000000000001"/>
    <n v="7"/>
    <n v="0"/>
    <n v="9.1980000000000004"/>
    <n v="222.22222222222223"/>
    <n v="20.440000000000001"/>
    <n v="0"/>
  </r>
  <r>
    <n v="5681"/>
    <s v="CA-2016-141551"/>
    <s v="9/24/2016"/>
    <x v="446"/>
    <s v="9/30/2016"/>
    <s v="Standard Class"/>
    <s v="BP-11230"/>
    <s v="Benjamin Patterson"/>
    <s v="Consumer"/>
    <s v="United States"/>
    <s v="Broken Arrow"/>
    <s v="Oklahoma"/>
    <n v="74012"/>
    <x v="2"/>
    <s v="OFF-BI-10001249"/>
    <x v="1"/>
    <s v="Binders"/>
    <s v="Avery Heavy-Duty EZD View Binder with Locking Rings"/>
    <n v="6.38"/>
    <n v="1"/>
    <n v="0"/>
    <n v="2.9348000000000001"/>
    <n v="217.39130434782606"/>
    <n v="6.38"/>
    <n v="0"/>
  </r>
  <r>
    <n v="5683"/>
    <s v="CA-2014-164315"/>
    <s v="4/2/2014"/>
    <x v="1063"/>
    <s v="4/8/2014"/>
    <s v="Standard Class"/>
    <s v="RD-19585"/>
    <s v="Rob Dowd"/>
    <s v="Consumer"/>
    <s v="United States"/>
    <s v="Athens"/>
    <s v="Georgia"/>
    <n v="30605"/>
    <x v="0"/>
    <s v="OFF-PA-10004248"/>
    <x v="1"/>
    <s v="Paper"/>
    <s v="Xerox 1990"/>
    <n v="15.84"/>
    <n v="3"/>
    <n v="0"/>
    <n v="7.1280000000000001"/>
    <n v="222.22222222222223"/>
    <n v="15.84"/>
    <n v="0"/>
  </r>
  <r>
    <n v="5686"/>
    <s v="CA-2015-131072"/>
    <s v="11/5/2015"/>
    <x v="599"/>
    <s v="11/5/2015"/>
    <s v="Same Day"/>
    <s v="KL-16645"/>
    <s v="Ken Lonsdale"/>
    <s v="Consumer"/>
    <s v="United States"/>
    <s v="Seattle"/>
    <s v="Washington"/>
    <n v="98105"/>
    <x v="1"/>
    <s v="OFF-BI-10002794"/>
    <x v="1"/>
    <s v="Binders"/>
    <s v="Avery Trapezoid Ring Binder, 3&quot; Capacity, Black, 1040 sheets"/>
    <n v="98.352000000000004"/>
    <n v="3"/>
    <n v="0.2"/>
    <n v="35.6526"/>
    <n v="275.86206896551727"/>
    <n v="78.681600000000003"/>
    <n v="0"/>
  </r>
  <r>
    <n v="5687"/>
    <s v="CA-2014-131541"/>
    <s v="7/28/2014"/>
    <x v="1064"/>
    <s v="7/28/2014"/>
    <s v="Same Day"/>
    <s v="CK-12205"/>
    <s v="Chloris Kastensmidt"/>
    <s v="Consumer"/>
    <s v="United States"/>
    <s v="Apopka"/>
    <s v="Florida"/>
    <n v="32712"/>
    <x v="0"/>
    <s v="OFF-FA-10000621"/>
    <x v="1"/>
    <s v="Fasteners"/>
    <s v="OIC Colored Binder Clips, Assorted Sizes"/>
    <n v="14.32"/>
    <n v="5"/>
    <n v="0.2"/>
    <n v="5.1909999999999998"/>
    <n v="275.86206896551727"/>
    <n v="11.456000000000001"/>
    <n v="0"/>
  </r>
  <r>
    <n v="5690"/>
    <s v="CA-2015-119550"/>
    <s v="12/26/2015"/>
    <x v="207"/>
    <s v="12/31/2015"/>
    <s v="Standard Class"/>
    <s v="RB-19705"/>
    <s v="Roger Barcio"/>
    <s v="Home Office"/>
    <s v="United States"/>
    <s v="Houston"/>
    <s v="Texas"/>
    <n v="77070"/>
    <x v="2"/>
    <s v="FUR-CH-10002044"/>
    <x v="0"/>
    <s v="Chairs"/>
    <s v="Office Star - Contemporary Task Swivel chair with 2-way adjustable arms, Plum"/>
    <n v="275.05799999999999"/>
    <n v="3"/>
    <n v="0.3"/>
    <n v="-90.376199999999997"/>
    <n v="-304.34782608695656"/>
    <n v="192.54059999999998"/>
    <n v="0"/>
  </r>
  <r>
    <n v="5691"/>
    <s v="US-2015-138093"/>
    <s v="12/10/2015"/>
    <x v="895"/>
    <s v="12/16/2015"/>
    <s v="Standard Class"/>
    <s v="KM-16225"/>
    <s v="Kalyca Meade"/>
    <s v="Corporate"/>
    <s v="United States"/>
    <s v="Baltimore"/>
    <s v="Maryland"/>
    <n v="21215"/>
    <x v="3"/>
    <s v="OFF-AR-10000817"/>
    <x v="1"/>
    <s v="Art"/>
    <s v="Manco Dry-Lighter Erasable Highlighter"/>
    <n v="27.36"/>
    <n v="9"/>
    <n v="0"/>
    <n v="9.3024000000000004"/>
    <n v="294.11764705882348"/>
    <n v="27.36"/>
    <n v="0"/>
  </r>
  <r>
    <n v="5696"/>
    <s v="CA-2016-126165"/>
    <s v="5/5/2016"/>
    <x v="465"/>
    <s v="5/7/2016"/>
    <s v="Second Class"/>
    <s v="AH-10465"/>
    <s v="Amy Hunt"/>
    <s v="Consumer"/>
    <s v="United States"/>
    <s v="San Francisco"/>
    <s v="California"/>
    <n v="94109"/>
    <x v="1"/>
    <s v="FUR-TA-10001676"/>
    <x v="0"/>
    <s v="Tables"/>
    <s v="Hon 61000 Series Interactive Training Tables"/>
    <n v="71.087999999999994"/>
    <n v="2"/>
    <n v="0.2"/>
    <n v="-1.7771999999999999"/>
    <n v="-4000"/>
    <n v="56.870399999999997"/>
    <n v="0"/>
  </r>
  <r>
    <n v="5697"/>
    <s v="CA-2017-126123"/>
    <s v="10/14/2017"/>
    <x v="336"/>
    <s v="10/18/2017"/>
    <s v="Standard Class"/>
    <s v="AG-10765"/>
    <s v="Anthony Garverick"/>
    <s v="Home Office"/>
    <s v="United States"/>
    <s v="Chicago"/>
    <s v="Illinois"/>
    <n v="60623"/>
    <x v="2"/>
    <s v="OFF-BI-10000309"/>
    <x v="1"/>
    <s v="Binders"/>
    <s v="GBC Twin Loop Wire Binding Elements, 9/16&quot; Spine, Black"/>
    <n v="27.396000000000001"/>
    <n v="9"/>
    <n v="0.8"/>
    <n v="-42.463799999999999"/>
    <n v="-64.516129032258064"/>
    <n v="5.4791999999999987"/>
    <n v="0"/>
  </r>
  <r>
    <n v="5699"/>
    <s v="CA-2016-143441"/>
    <s v="11/5/2016"/>
    <x v="732"/>
    <s v="11/5/2016"/>
    <s v="Same Day"/>
    <s v="EB-14170"/>
    <s v="Evan Bailliet"/>
    <s v="Consumer"/>
    <s v="United States"/>
    <s v="Laredo"/>
    <s v="Texas"/>
    <n v="78041"/>
    <x v="2"/>
    <s v="OFF-LA-10002312"/>
    <x v="1"/>
    <s v="Labels"/>
    <s v="Avery 490"/>
    <n v="11.84"/>
    <n v="1"/>
    <n v="0.2"/>
    <n v="4.4400000000000004"/>
    <n v="266.66666666666663"/>
    <n v="9.4719999999999995"/>
    <n v="0"/>
  </r>
  <r>
    <n v="5700"/>
    <s v="CA-2017-148320"/>
    <s v="11/3/2017"/>
    <x v="132"/>
    <s v="11/8/2017"/>
    <s v="Standard Class"/>
    <s v="PG-18895"/>
    <s v="Paul Gonzalez"/>
    <s v="Consumer"/>
    <s v="United States"/>
    <s v="San Francisco"/>
    <s v="California"/>
    <n v="94109"/>
    <x v="1"/>
    <s v="OFF-PA-10003022"/>
    <x v="1"/>
    <s v="Paper"/>
    <s v="Xerox 1992"/>
    <n v="35.880000000000003"/>
    <n v="6"/>
    <n v="0"/>
    <n v="17.581199999999999"/>
    <n v="204.08163265306123"/>
    <n v="35.880000000000003"/>
    <n v="0"/>
  </r>
  <r>
    <n v="5701"/>
    <s v="CA-2016-125661"/>
    <s v="11/24/2016"/>
    <x v="390"/>
    <s v="11/26/2016"/>
    <s v="First Class"/>
    <s v="CA-12055"/>
    <s v="Cathy Armstrong"/>
    <s v="Home Office"/>
    <s v="United States"/>
    <s v="Cleveland"/>
    <s v="Ohio"/>
    <n v="44105"/>
    <x v="3"/>
    <s v="OFF-EN-10001532"/>
    <x v="1"/>
    <s v="Envelopes"/>
    <s v="Brown Kraft Recycled Envelopes"/>
    <n v="40.752000000000002"/>
    <n v="3"/>
    <n v="0.2"/>
    <n v="15.282"/>
    <n v="266.66666666666669"/>
    <n v="32.601600000000005"/>
    <n v="0"/>
  </r>
  <r>
    <n v="5703"/>
    <s v="US-2014-123519"/>
    <s v="12/14/2014"/>
    <x v="637"/>
    <s v="12/21/2014"/>
    <s v="Standard Class"/>
    <s v="SS-20875"/>
    <s v="Sung Shariari"/>
    <s v="Consumer"/>
    <s v="United States"/>
    <s v="Marion"/>
    <s v="Ohio"/>
    <n v="43302"/>
    <x v="3"/>
    <s v="OFF-AR-10003829"/>
    <x v="1"/>
    <s v="Art"/>
    <s v="Newell 35"/>
    <n v="2.6240000000000001"/>
    <n v="1"/>
    <n v="0.2"/>
    <n v="0.29520000000000002"/>
    <n v="888.88888888888891"/>
    <n v="2.0992000000000002"/>
    <n v="0"/>
  </r>
  <r>
    <n v="5706"/>
    <s v="CA-2014-155593"/>
    <s v="11/3/2014"/>
    <x v="935"/>
    <s v="11/8/2014"/>
    <s v="Standard Class"/>
    <s v="RP-19390"/>
    <s v="Resi Pölking"/>
    <s v="Consumer"/>
    <s v="United States"/>
    <s v="Fairfield"/>
    <s v="Connecticut"/>
    <n v="6824"/>
    <x v="3"/>
    <s v="OFF-SU-10002522"/>
    <x v="1"/>
    <s v="Supplies"/>
    <s v="Acme Kleen Earth Office Shears"/>
    <n v="11.64"/>
    <n v="3"/>
    <n v="0"/>
    <n v="3.3755999999999999"/>
    <n v="344.82758620689657"/>
    <n v="11.64"/>
    <n v="0"/>
  </r>
  <r>
    <n v="5707"/>
    <s v="CA-2017-136000"/>
    <s v="9/22/2017"/>
    <x v="585"/>
    <s v="9/25/2017"/>
    <s v="Second Class"/>
    <s v="SC-20440"/>
    <s v="Shaun Chance"/>
    <s v="Corporate"/>
    <s v="United States"/>
    <s v="New York City"/>
    <s v="New York"/>
    <n v="10009"/>
    <x v="3"/>
    <s v="OFF-BI-10004828"/>
    <x v="1"/>
    <s v="Binders"/>
    <s v="GBC Poly Designer Binding Covers"/>
    <n v="40.176000000000002"/>
    <n v="3"/>
    <n v="0.2"/>
    <n v="14.563800000000001"/>
    <n v="275.86206896551727"/>
    <n v="32.140800000000006"/>
    <n v="0"/>
  </r>
  <r>
    <n v="5708"/>
    <s v="US-2015-160857"/>
    <s v="5/8/2015"/>
    <x v="412"/>
    <s v="5/15/2015"/>
    <s v="Standard Class"/>
    <s v="NW-18400"/>
    <s v="Natalie Webber"/>
    <s v="Consumer"/>
    <s v="United States"/>
    <s v="New York City"/>
    <s v="New York"/>
    <n v="10024"/>
    <x v="3"/>
    <s v="FUR-FU-10001095"/>
    <x v="0"/>
    <s v="Furnishings"/>
    <s v="DAX Black Cherry Wood-Tone Poster Frame"/>
    <n v="79.44"/>
    <n v="3"/>
    <n v="0"/>
    <n v="30.187200000000001"/>
    <n v="263.15789473684208"/>
    <n v="79.44"/>
    <n v="0"/>
  </r>
  <r>
    <n v="5713"/>
    <s v="CA-2017-115805"/>
    <s v="7/31/2017"/>
    <x v="689"/>
    <s v="7/31/2017"/>
    <s v="Same Day"/>
    <s v="KW-16435"/>
    <s v="Katrina Willman"/>
    <s v="Consumer"/>
    <s v="United States"/>
    <s v="Chicago"/>
    <s v="Illinois"/>
    <n v="60653"/>
    <x v="2"/>
    <s v="TEC-PH-10003092"/>
    <x v="2"/>
    <s v="Phones"/>
    <s v="Motorola L804"/>
    <n v="36.792000000000002"/>
    <n v="1"/>
    <n v="0.2"/>
    <n v="4.1391"/>
    <n v="888.88888888888891"/>
    <n v="29.433600000000002"/>
    <n v="0"/>
  </r>
  <r>
    <n v="5714"/>
    <s v="US-2014-143707"/>
    <s v="3/1/2014"/>
    <x v="72"/>
    <s v="3/5/2014"/>
    <s v="Standard Class"/>
    <s v="HR-14770"/>
    <s v="Hallie Redmond"/>
    <s v="Home Office"/>
    <s v="United States"/>
    <s v="New York City"/>
    <s v="New York"/>
    <n v="10035"/>
    <x v="3"/>
    <s v="TEC-PH-10003655"/>
    <x v="2"/>
    <s v="Phones"/>
    <s v="Sannysis Cute Owl Design Soft Skin Case Cover for Samsung Galaxy S4"/>
    <n v="5.94"/>
    <n v="3"/>
    <n v="0"/>
    <n v="1.6037999999999999"/>
    <n v="370.37037037037044"/>
    <n v="5.94"/>
    <n v="0"/>
  </r>
  <r>
    <n v="5715"/>
    <s v="CA-2017-116939"/>
    <s v="9/25/2017"/>
    <x v="145"/>
    <s v="9/29/2017"/>
    <s v="Standard Class"/>
    <s v="AG-10900"/>
    <s v="Arthur Gainer"/>
    <s v="Consumer"/>
    <s v="United States"/>
    <s v="Richmond"/>
    <s v="Virginia"/>
    <n v="23223"/>
    <x v="0"/>
    <s v="OFF-ST-10001476"/>
    <x v="1"/>
    <s v="Storage"/>
    <s v="Steel Personal Filing/Posting Tote"/>
    <n v="177.55"/>
    <n v="5"/>
    <n v="0"/>
    <n v="47.938499999999998"/>
    <n v="370.37037037037044"/>
    <n v="177.55"/>
    <n v="0"/>
  </r>
  <r>
    <n v="5716"/>
    <s v="CA-2015-124107"/>
    <s v="10/9/2015"/>
    <x v="330"/>
    <s v="10/12/2015"/>
    <s v="Second Class"/>
    <s v="BM-11650"/>
    <s v="Brian Moss"/>
    <s v="Corporate"/>
    <s v="United States"/>
    <s v="Ann Arbor"/>
    <s v="Michigan"/>
    <n v="48104"/>
    <x v="2"/>
    <s v="TEC-AC-10002049"/>
    <x v="2"/>
    <s v="Accessories"/>
    <s v="Logitech G19 Programmable Gaming Keyboard"/>
    <n v="619.95000000000005"/>
    <n v="5"/>
    <n v="0"/>
    <n v="111.59099999999999"/>
    <n v="555.55555555555566"/>
    <n v="619.95000000000005"/>
    <n v="0"/>
  </r>
  <r>
    <n v="5720"/>
    <s v="CA-2017-126550"/>
    <s v="3/29/2017"/>
    <x v="1065"/>
    <s v="4/2/2017"/>
    <s v="Second Class"/>
    <s v="RD-19720"/>
    <s v="Roger Demir"/>
    <s v="Consumer"/>
    <s v="United States"/>
    <s v="Lafayette"/>
    <s v="Indiana"/>
    <n v="47905"/>
    <x v="2"/>
    <s v="OFF-ST-10001031"/>
    <x v="1"/>
    <s v="Storage"/>
    <s v="Adjustable Personal File Tote"/>
    <n v="81.400000000000006"/>
    <n v="5"/>
    <n v="0"/>
    <n v="21.164000000000001"/>
    <n v="384.61538461538464"/>
    <n v="81.400000000000006"/>
    <n v="0"/>
  </r>
  <r>
    <n v="5721"/>
    <s v="CA-2015-138674"/>
    <s v="11/14/2015"/>
    <x v="717"/>
    <s v="11/17/2015"/>
    <s v="First Class"/>
    <s v="KB-16585"/>
    <s v="Ken Black"/>
    <s v="Corporate"/>
    <s v="United States"/>
    <s v="Springfield"/>
    <s v="Oregon"/>
    <n v="97477"/>
    <x v="1"/>
    <s v="OFF-FA-10000304"/>
    <x v="1"/>
    <s v="Fasteners"/>
    <s v="Advantus Push Pins"/>
    <n v="8.7200000000000006"/>
    <n v="5"/>
    <n v="0.2"/>
    <n v="2.2890000000000001"/>
    <n v="380.95238095238096"/>
    <n v="6.9760000000000009"/>
    <n v="0"/>
  </r>
  <r>
    <n v="5724"/>
    <s v="CA-2016-165820"/>
    <s v="9/26/2016"/>
    <x v="182"/>
    <s v="9/30/2016"/>
    <s v="Standard Class"/>
    <s v="DW-13585"/>
    <s v="Dorothy Wardle"/>
    <s v="Corporate"/>
    <s v="United States"/>
    <s v="San Francisco"/>
    <s v="California"/>
    <n v="94109"/>
    <x v="1"/>
    <s v="OFF-PA-10004735"/>
    <x v="1"/>
    <s v="Paper"/>
    <s v="Xerox 1905"/>
    <n v="12.96"/>
    <n v="2"/>
    <n v="0"/>
    <n v="6.2207999999999997"/>
    <n v="208.33333333333334"/>
    <n v="12.96"/>
    <n v="0"/>
  </r>
  <r>
    <n v="5725"/>
    <s v="CA-2014-103191"/>
    <s v="9/22/2014"/>
    <x v="358"/>
    <s v="9/27/2014"/>
    <s v="Standard Class"/>
    <s v="VG-21805"/>
    <s v="Vivek Grady"/>
    <s v="Corporate"/>
    <s v="United States"/>
    <s v="Chicago"/>
    <s v="Illinois"/>
    <n v="60653"/>
    <x v="2"/>
    <s v="OFF-ST-10002574"/>
    <x v="1"/>
    <s v="Storage"/>
    <s v="SAFCO Commercial Wire Shelving, Black"/>
    <n v="331.536"/>
    <n v="3"/>
    <n v="0.2"/>
    <n v="-82.884"/>
    <n v="-400"/>
    <n v="265.22880000000004"/>
    <n v="0"/>
  </r>
  <r>
    <n v="5726"/>
    <s v="CA-2015-103933"/>
    <s v="9/25/2015"/>
    <x v="12"/>
    <s v="9/27/2015"/>
    <s v="First Class"/>
    <s v="DR-12880"/>
    <s v="Dan Reichenbach"/>
    <s v="Corporate"/>
    <s v="United States"/>
    <s v="New York City"/>
    <s v="New York"/>
    <n v="10011"/>
    <x v="3"/>
    <s v="TEC-AC-10004171"/>
    <x v="2"/>
    <s v="Accessories"/>
    <s v="Razer Kraken 7.1 Surround Sound Over Ear USB Gaming Headset"/>
    <n v="899.91"/>
    <n v="9"/>
    <n v="0"/>
    <n v="395.96039999999999"/>
    <n v="227.27272727272725"/>
    <n v="899.91"/>
    <n v="0"/>
  </r>
  <r>
    <n v="5727"/>
    <s v="CA-2015-110548"/>
    <s v="5/4/2015"/>
    <x v="124"/>
    <s v="5/8/2015"/>
    <s v="Standard Class"/>
    <s v="AH-10690"/>
    <s v="Anna Häberlin"/>
    <s v="Corporate"/>
    <s v="United States"/>
    <s v="Houston"/>
    <s v="Texas"/>
    <n v="77095"/>
    <x v="2"/>
    <s v="TEC-PH-10002922"/>
    <x v="2"/>
    <s v="Phones"/>
    <s v="ShoreTel ShorePhone IP 230 VoIP phone"/>
    <n v="946.34400000000005"/>
    <n v="7"/>
    <n v="0.2"/>
    <n v="118.29300000000001"/>
    <n v="800"/>
    <n v="757.07520000000011"/>
    <n v="0"/>
  </r>
  <r>
    <n v="5728"/>
    <s v="CA-2017-117324"/>
    <s v="12/8/2017"/>
    <x v="166"/>
    <s v="12/13/2017"/>
    <s v="Standard Class"/>
    <s v="JP-15520"/>
    <s v="Jeremy Pistek"/>
    <s v="Consumer"/>
    <s v="United States"/>
    <s v="Madison"/>
    <s v="Wisconsin"/>
    <n v="53711"/>
    <x v="2"/>
    <s v="TEC-AC-10003023"/>
    <x v="2"/>
    <s v="Accessories"/>
    <s v="Logitech G105 Gaming Keyboard"/>
    <n v="178.11"/>
    <n v="3"/>
    <n v="0"/>
    <n v="32.059800000000003"/>
    <n v="555.55555555555554"/>
    <n v="178.11"/>
    <n v="0"/>
  </r>
  <r>
    <n v="5733"/>
    <s v="CA-2017-143574"/>
    <s v="6/29/2017"/>
    <x v="222"/>
    <s v="7/2/2017"/>
    <s v="First Class"/>
    <s v="DR-12880"/>
    <s v="Dan Reichenbach"/>
    <s v="Corporate"/>
    <s v="United States"/>
    <s v="Milford"/>
    <s v="Connecticut"/>
    <n v="6460"/>
    <x v="3"/>
    <s v="FUR-BO-10002598"/>
    <x v="0"/>
    <s v="Bookcases"/>
    <s v="Hon Metal Bookcases, Putty"/>
    <n v="638.82000000000005"/>
    <n v="9"/>
    <n v="0"/>
    <n v="185.2578"/>
    <n v="344.82758620689657"/>
    <n v="638.82000000000005"/>
    <n v="0"/>
  </r>
  <r>
    <n v="5736"/>
    <s v="CA-2014-111773"/>
    <s v="6/29/2014"/>
    <x v="290"/>
    <s v="7/3/2014"/>
    <s v="Standard Class"/>
    <s v="JK-15625"/>
    <s v="Jim Karlsson"/>
    <s v="Consumer"/>
    <s v="United States"/>
    <s v="New York City"/>
    <s v="New York"/>
    <n v="10024"/>
    <x v="3"/>
    <s v="OFF-BI-10000174"/>
    <x v="1"/>
    <s v="Binders"/>
    <s v="Wilson Jones Clip &amp; Carry Folder Binder Tool for Ring Binders, Clear"/>
    <n v="13.92"/>
    <n v="3"/>
    <n v="0.2"/>
    <n v="4.8719999999999999"/>
    <n v="285.71428571428572"/>
    <n v="11.136000000000001"/>
    <n v="0"/>
  </r>
  <r>
    <n v="5737"/>
    <s v="CA-2014-148614"/>
    <s v="1/20/2014"/>
    <x v="407"/>
    <s v="1/25/2014"/>
    <s v="Standard Class"/>
    <s v="MV-17485"/>
    <s v="Mark Van Huff"/>
    <s v="Consumer"/>
    <s v="United States"/>
    <s v="Los Angeles"/>
    <s v="California"/>
    <n v="90049"/>
    <x v="1"/>
    <s v="OFF-PA-10002893"/>
    <x v="1"/>
    <s v="Paper"/>
    <s v="Wirebound Service Call Books, 5 1/2&quot; x 4&quot;"/>
    <n v="19.36"/>
    <n v="2"/>
    <n v="0"/>
    <n v="9.2927999999999997"/>
    <n v="208.33333333333334"/>
    <n v="19.36"/>
    <n v="0"/>
  </r>
  <r>
    <n v="5739"/>
    <s v="CA-2017-156139"/>
    <s v="12/31/2016"/>
    <x v="413"/>
    <s v="1/6/2017"/>
    <s v="Standard Class"/>
    <s v="BP-11155"/>
    <s v="Becky Pak"/>
    <s v="Consumer"/>
    <s v="United States"/>
    <s v="San Francisco"/>
    <s v="California"/>
    <n v="94109"/>
    <x v="1"/>
    <s v="OFF-BI-10004233"/>
    <x v="1"/>
    <s v="Binders"/>
    <s v="GBC Pre-Punched Binding Paper, Plastic, White, 8-1/2&quot; x 11&quot;"/>
    <n v="38.375999999999998"/>
    <n v="3"/>
    <n v="0.2"/>
    <n v="13.4316"/>
    <n v="285.71428571428572"/>
    <n v="30.700800000000001"/>
    <n v="0"/>
  </r>
  <r>
    <n v="5740"/>
    <s v="US-2017-147886"/>
    <s v="3/28/2017"/>
    <x v="615"/>
    <s v="3/31/2017"/>
    <s v="First Class"/>
    <s v="DH-13075"/>
    <s v="Dave Hallsten"/>
    <s v="Corporate"/>
    <s v="United States"/>
    <s v="Fairfield"/>
    <s v="California"/>
    <n v="94533"/>
    <x v="1"/>
    <s v="OFF-PA-10000232"/>
    <x v="1"/>
    <s v="Paper"/>
    <s v="Xerox 1975"/>
    <n v="12.96"/>
    <n v="2"/>
    <n v="0"/>
    <n v="6.3503999999999996"/>
    <n v="204.08163265306123"/>
    <n v="12.96"/>
    <n v="0"/>
  </r>
  <r>
    <n v="5747"/>
    <s v="CA-2016-113733"/>
    <s v="12/8/2016"/>
    <x v="16"/>
    <s v="12/12/2016"/>
    <s v="Standard Class"/>
    <s v="LH-16900"/>
    <s v="Lena Hernandez"/>
    <s v="Consumer"/>
    <s v="United States"/>
    <s v="Greenville"/>
    <s v="North Carolina"/>
    <n v="27834"/>
    <x v="0"/>
    <s v="TEC-PH-10002496"/>
    <x v="2"/>
    <s v="Phones"/>
    <s v="Cisco SPA301"/>
    <n v="249.584"/>
    <n v="2"/>
    <n v="0.2"/>
    <n v="31.198"/>
    <n v="800"/>
    <n v="199.66720000000001"/>
    <n v="0"/>
  </r>
  <r>
    <n v="5750"/>
    <s v="CA-2017-104913"/>
    <s v="11/18/2017"/>
    <x v="551"/>
    <s v="11/22/2017"/>
    <s v="Standard Class"/>
    <s v="DK-13090"/>
    <s v="Dave Kipp"/>
    <s v="Consumer"/>
    <s v="United States"/>
    <s v="Long Beach"/>
    <s v="New York"/>
    <n v="11561"/>
    <x v="3"/>
    <s v="TEC-PH-10000923"/>
    <x v="2"/>
    <s v="Phones"/>
    <s v="Belkin SportFit Armband For iPhone 5s/5c, Fuchsia"/>
    <n v="74.95"/>
    <n v="5"/>
    <n v="0"/>
    <n v="36.725499999999997"/>
    <n v="204.08163265306123"/>
    <n v="74.95"/>
    <n v="0"/>
  </r>
  <r>
    <n v="5751"/>
    <s v="CA-2014-145800"/>
    <s v="5/30/2014"/>
    <x v="992"/>
    <s v="6/5/2014"/>
    <s v="Standard Class"/>
    <s v="SS-20410"/>
    <s v="Shahid Shariari"/>
    <s v="Consumer"/>
    <s v="United States"/>
    <s v="Buffalo Grove"/>
    <s v="Illinois"/>
    <n v="60089"/>
    <x v="2"/>
    <s v="FUR-TA-10001539"/>
    <x v="0"/>
    <s v="Tables"/>
    <s v="Chromcraft Rectangular Conference Tables"/>
    <n v="355.45499999999998"/>
    <n v="3"/>
    <n v="0.5"/>
    <n v="-184.8366"/>
    <n v="-192.30769230769229"/>
    <n v="177.72749999999999"/>
    <n v="0"/>
  </r>
  <r>
    <n v="5752"/>
    <s v="CA-2016-125850"/>
    <s v="1/22/2016"/>
    <x v="115"/>
    <s v="1/28/2016"/>
    <s v="Standard Class"/>
    <s v="FP-14320"/>
    <s v="Frank Preis"/>
    <s v="Consumer"/>
    <s v="United States"/>
    <s v="San Diego"/>
    <s v="California"/>
    <n v="92037"/>
    <x v="1"/>
    <s v="OFF-LA-10003498"/>
    <x v="1"/>
    <s v="Labels"/>
    <s v="Avery 475"/>
    <n v="44.4"/>
    <n v="3"/>
    <n v="0"/>
    <n v="22.2"/>
    <n v="200"/>
    <n v="44.4"/>
    <n v="0"/>
  </r>
  <r>
    <n v="5754"/>
    <s v="CA-2016-118514"/>
    <s v="2/3/2016"/>
    <x v="1066"/>
    <s v="2/10/2016"/>
    <s v="Standard Class"/>
    <s v="LC-17050"/>
    <s v="Liz Carlisle"/>
    <s v="Consumer"/>
    <s v="United States"/>
    <s v="Richmond"/>
    <s v="Kentucky"/>
    <n v="40475"/>
    <x v="0"/>
    <s v="FUR-CH-10000015"/>
    <x v="0"/>
    <s v="Chairs"/>
    <s v="Hon Multipurpose Stacking Arm Chairs"/>
    <n v="866.4"/>
    <n v="4"/>
    <n v="0"/>
    <n v="225.26400000000001"/>
    <n v="384.61538461538458"/>
    <n v="866.4"/>
    <n v="0"/>
  </r>
  <r>
    <n v="5755"/>
    <s v="CA-2015-150749"/>
    <s v="3/29/2015"/>
    <x v="368"/>
    <s v="4/3/2015"/>
    <s v="Second Class"/>
    <s v="AS-10240"/>
    <s v="Alan Shonely"/>
    <s v="Consumer"/>
    <s v="United States"/>
    <s v="Springfield"/>
    <s v="Virginia"/>
    <n v="22153"/>
    <x v="0"/>
    <s v="OFF-AR-10003732"/>
    <x v="1"/>
    <s v="Art"/>
    <s v="Newell 333"/>
    <n v="5.56"/>
    <n v="2"/>
    <n v="0"/>
    <n v="1.4456"/>
    <n v="384.61538461538458"/>
    <n v="5.56"/>
    <n v="0"/>
  </r>
  <r>
    <n v="5756"/>
    <s v="CA-2014-163748"/>
    <s v="10/14/2014"/>
    <x v="1005"/>
    <s v="10/18/2014"/>
    <s v="Standard Class"/>
    <s v="HG-15025"/>
    <s v="Hunter Glantz"/>
    <s v="Consumer"/>
    <s v="United States"/>
    <s v="Fort Worth"/>
    <s v="Texas"/>
    <n v="76106"/>
    <x v="2"/>
    <s v="OFF-AP-10004052"/>
    <x v="1"/>
    <s v="Appliances"/>
    <s v="Hoover Replacement Belts For Soft Guard &amp; Commercial Ltweight Upright Vacs, 2/Pk"/>
    <n v="3.16"/>
    <n v="4"/>
    <n v="0.8"/>
    <n v="-8.532"/>
    <n v="-37.037037037037038"/>
    <n v="0.6319999999999999"/>
    <n v="0"/>
  </r>
  <r>
    <n v="5758"/>
    <s v="CA-2015-119634"/>
    <s v="8/11/2015"/>
    <x v="1067"/>
    <s v="8/16/2015"/>
    <s v="Standard Class"/>
    <s v="BW-11065"/>
    <s v="Barry Weirich"/>
    <s v="Consumer"/>
    <s v="United States"/>
    <s v="Raleigh"/>
    <s v="North Carolina"/>
    <n v="27604"/>
    <x v="0"/>
    <s v="FUR-FU-10004270"/>
    <x v="0"/>
    <s v="Furnishings"/>
    <s v="Executive Impressions 13&quot; Clairmont Wall Clock"/>
    <n v="46.152000000000001"/>
    <n v="3"/>
    <n v="0.2"/>
    <n v="12.1149"/>
    <n v="380.95238095238091"/>
    <n v="36.921600000000005"/>
    <n v="0"/>
  </r>
  <r>
    <n v="5759"/>
    <s v="CA-2015-149300"/>
    <s v="11/22/2015"/>
    <x v="6"/>
    <s v="11/23/2015"/>
    <s v="First Class"/>
    <s v="BH-11710"/>
    <s v="Brosina Hoffman"/>
    <s v="Consumer"/>
    <s v="United States"/>
    <s v="Hialeah"/>
    <s v="Florida"/>
    <n v="33012"/>
    <x v="0"/>
    <s v="TEC-MA-10000423"/>
    <x v="2"/>
    <s v="Machines"/>
    <s v="Texas Instruments TI-34 Scientific Calculator"/>
    <n v="32.984999999999999"/>
    <n v="3"/>
    <n v="0.5"/>
    <n v="-1.9791000000000001"/>
    <n v="-1666.6666666666665"/>
    <n v="16.4925"/>
    <n v="0"/>
  </r>
  <r>
    <n v="5760"/>
    <s v="US-2016-111528"/>
    <s v="12/30/2016"/>
    <x v="945"/>
    <s v="12/30/2016"/>
    <s v="Same Day"/>
    <s v="JP-16135"/>
    <s v="Julie Prescott"/>
    <s v="Home Office"/>
    <s v="United States"/>
    <s v="Los Angeles"/>
    <s v="California"/>
    <n v="90032"/>
    <x v="1"/>
    <s v="OFF-ST-10001526"/>
    <x v="1"/>
    <s v="Storage"/>
    <s v="Iceberg Mobile Mega Data/Printer Cart "/>
    <n v="481.32"/>
    <n v="4"/>
    <n v="0"/>
    <n v="125.14319999999999"/>
    <n v="384.61538461538464"/>
    <n v="481.32"/>
    <n v="0"/>
  </r>
  <r>
    <n v="5762"/>
    <s v="CA-2017-158169"/>
    <s v="8/12/2017"/>
    <x v="801"/>
    <s v="8/15/2017"/>
    <s v="First Class"/>
    <s v="JM-16195"/>
    <s v="Justin MacKendrick"/>
    <s v="Consumer"/>
    <s v="United States"/>
    <s v="Lake Forest"/>
    <s v="California"/>
    <n v="92630"/>
    <x v="1"/>
    <s v="OFF-AP-10000828"/>
    <x v="1"/>
    <s v="Appliances"/>
    <s v="Avanti 4.4 Cu. Ft. Refrigerator"/>
    <n v="542.94000000000005"/>
    <n v="3"/>
    <n v="0"/>
    <n v="152.0232"/>
    <n v="357.14285714285717"/>
    <n v="542.94000000000005"/>
    <n v="0"/>
  </r>
  <r>
    <n v="5764"/>
    <s v="CA-2015-162047"/>
    <s v="11/3/2015"/>
    <x v="502"/>
    <s v="11/5/2015"/>
    <s v="First Class"/>
    <s v="FH-14365"/>
    <s v="Fred Hopkins"/>
    <s v="Corporate"/>
    <s v="United States"/>
    <s v="Long Beach"/>
    <s v="New York"/>
    <n v="11561"/>
    <x v="3"/>
    <s v="FUR-CH-10004983"/>
    <x v="0"/>
    <s v="Chairs"/>
    <s v="Office Star - Mid Back Dual function Ergonomic High Back Chair with 2-Way Adjustable Arms"/>
    <n v="1448.82"/>
    <n v="10"/>
    <n v="0.1"/>
    <n v="209.274"/>
    <n v="692.30769230769226"/>
    <n v="1303.9379999999999"/>
    <n v="0"/>
  </r>
  <r>
    <n v="5765"/>
    <s v="CA-2015-117772"/>
    <s v="9/10/2015"/>
    <x v="229"/>
    <s v="9/12/2015"/>
    <s v="Second Class"/>
    <s v="MC-17575"/>
    <s v="Matt Collins"/>
    <s v="Consumer"/>
    <s v="United States"/>
    <s v="Seattle"/>
    <s v="Washington"/>
    <n v="98103"/>
    <x v="1"/>
    <s v="OFF-ST-10003994"/>
    <x v="1"/>
    <s v="Storage"/>
    <s v="Belkin 19&quot; Center-Weighted Shelf, Gray"/>
    <n v="353.88"/>
    <n v="6"/>
    <n v="0"/>
    <n v="17.693999999999999"/>
    <n v="2000"/>
    <n v="353.88"/>
    <n v="0"/>
  </r>
  <r>
    <n v="5766"/>
    <s v="US-2014-126340"/>
    <s v="11/8/2014"/>
    <x v="1068"/>
    <s v="11/14/2014"/>
    <s v="Standard Class"/>
    <s v="EB-13870"/>
    <s v="Emily Burns"/>
    <s v="Consumer"/>
    <s v="United States"/>
    <s v="Redding"/>
    <s v="California"/>
    <n v="96003"/>
    <x v="1"/>
    <s v="TEC-PH-10004447"/>
    <x v="2"/>
    <s v="Phones"/>
    <s v="Toshiba IPT2010-SD IP Telephone"/>
    <n v="333.57600000000002"/>
    <n v="3"/>
    <n v="0.2"/>
    <n v="25.0182"/>
    <n v="1333.3333333333335"/>
    <n v="266.86080000000004"/>
    <n v="0"/>
  </r>
  <r>
    <n v="5767"/>
    <s v="CA-2016-149685"/>
    <s v="10/8/2016"/>
    <x v="750"/>
    <s v="10/15/2016"/>
    <s v="Standard Class"/>
    <s v="PM-19135"/>
    <s v="Peter McVee"/>
    <s v="Home Office"/>
    <s v="United States"/>
    <s v="San Antonio"/>
    <s v="Texas"/>
    <n v="78207"/>
    <x v="2"/>
    <s v="OFF-LA-10004545"/>
    <x v="1"/>
    <s v="Labels"/>
    <s v="Avery 50"/>
    <n v="60.143999999999998"/>
    <n v="6"/>
    <n v="0.2"/>
    <n v="20.2986"/>
    <n v="296.2962962962963"/>
    <n v="48.115200000000002"/>
    <n v="0"/>
  </r>
  <r>
    <n v="5768"/>
    <s v="CA-2017-126396"/>
    <s v="9/8/2017"/>
    <x v="565"/>
    <s v="9/12/2017"/>
    <s v="Second Class"/>
    <s v="AR-10345"/>
    <s v="Alex Russell"/>
    <s v="Corporate"/>
    <s v="United States"/>
    <s v="Houston"/>
    <s v="Texas"/>
    <n v="77070"/>
    <x v="2"/>
    <s v="TEC-AC-10003116"/>
    <x v="2"/>
    <s v="Accessories"/>
    <s v="Memorex Froggy Flash Drive 8 GB"/>
    <n v="85.2"/>
    <n v="6"/>
    <n v="0.2"/>
    <n v="20.234999999999999"/>
    <n v="421.05263157894746"/>
    <n v="68.160000000000011"/>
    <n v="0"/>
  </r>
  <r>
    <n v="5769"/>
    <s v="CA-2015-154900"/>
    <s v="2/25/2015"/>
    <x v="1069"/>
    <s v="3/1/2015"/>
    <s v="Standard Class"/>
    <s v="SS-20875"/>
    <s v="Sung Shariari"/>
    <s v="Consumer"/>
    <s v="United States"/>
    <s v="Leominster"/>
    <s v="Massachusetts"/>
    <n v="1453"/>
    <x v="3"/>
    <s v="OFF-LA-10001641"/>
    <x v="1"/>
    <s v="Labels"/>
    <s v="Avery 518"/>
    <n v="3.15"/>
    <n v="1"/>
    <n v="0"/>
    <n v="1.512"/>
    <n v="208.33333333333334"/>
    <n v="3.15"/>
    <n v="0"/>
  </r>
  <r>
    <n v="5771"/>
    <s v="CA-2015-103835"/>
    <s v="9/24/2015"/>
    <x v="496"/>
    <s v="9/28/2015"/>
    <s v="Standard Class"/>
    <s v="SC-20440"/>
    <s v="Shaun Chance"/>
    <s v="Corporate"/>
    <s v="United States"/>
    <s v="Los Angeles"/>
    <s v="California"/>
    <n v="90032"/>
    <x v="1"/>
    <s v="FUR-FU-10000010"/>
    <x v="0"/>
    <s v="Furnishings"/>
    <s v="DAX Value U-Channel Document Frames, Easel Back"/>
    <n v="14.91"/>
    <n v="3"/>
    <n v="0"/>
    <n v="4.6220999999999997"/>
    <n v="322.58064516129036"/>
    <n v="14.91"/>
    <n v="0"/>
  </r>
  <r>
    <n v="5773"/>
    <s v="CA-2015-158939"/>
    <s v="11/26/2015"/>
    <x v="650"/>
    <s v="12/1/2015"/>
    <s v="Standard Class"/>
    <s v="EA-14035"/>
    <s v="Erin Ashbrook"/>
    <s v="Corporate"/>
    <s v="United States"/>
    <s v="Springfield"/>
    <s v="Missouri"/>
    <n v="65807"/>
    <x v="2"/>
    <s v="TEC-CO-10002313"/>
    <x v="2"/>
    <s v="Copiers"/>
    <s v="Canon PC1080F Personal Copier"/>
    <n v="599.99"/>
    <n v="1"/>
    <n v="0"/>
    <n v="233.99610000000001"/>
    <n v="256.41025641025641"/>
    <n v="599.99"/>
    <n v="0"/>
  </r>
  <r>
    <n v="5774"/>
    <s v="CA-2016-117408"/>
    <s v="8/31/2016"/>
    <x v="1070"/>
    <s v="9/6/2016"/>
    <s v="Standard Class"/>
    <s v="TP-21130"/>
    <s v="Theone Pippenger"/>
    <s v="Consumer"/>
    <s v="United States"/>
    <s v="Waco"/>
    <s v="Texas"/>
    <n v="76706"/>
    <x v="2"/>
    <s v="OFF-ST-10001580"/>
    <x v="1"/>
    <s v="Storage"/>
    <s v="Super Decoflex Portable Personal File"/>
    <n v="23.968"/>
    <n v="2"/>
    <n v="0.2"/>
    <n v="2.3967999999999998"/>
    <n v="1000"/>
    <n v="19.174400000000002"/>
    <n v="0"/>
  </r>
  <r>
    <n v="5775"/>
    <s v="CA-2016-142398"/>
    <s v="4/12/2016"/>
    <x v="408"/>
    <s v="4/16/2016"/>
    <s v="Standard Class"/>
    <s v="BP-11290"/>
    <s v="Beth Paige"/>
    <s v="Consumer"/>
    <s v="United States"/>
    <s v="Los Angeles"/>
    <s v="California"/>
    <n v="90036"/>
    <x v="1"/>
    <s v="FUR-CH-10001545"/>
    <x v="0"/>
    <s v="Chairs"/>
    <s v="Hon Comfortask Task/Swivel Chairs"/>
    <n v="638.28800000000001"/>
    <n v="7"/>
    <n v="0.2"/>
    <n v="-31.914400000000001"/>
    <n v="-2000"/>
    <n v="510.63040000000001"/>
    <n v="0"/>
  </r>
  <r>
    <n v="5777"/>
    <s v="CA-2016-105277"/>
    <s v="12/4/2016"/>
    <x v="429"/>
    <s v="12/8/2016"/>
    <s v="Standard Class"/>
    <s v="LM-17065"/>
    <s v="Liz MacKendrick"/>
    <s v="Consumer"/>
    <s v="United States"/>
    <s v="Auburn"/>
    <s v="New York"/>
    <n v="13021"/>
    <x v="3"/>
    <s v="OFF-BI-10000301"/>
    <x v="1"/>
    <s v="Binders"/>
    <s v="GBC Instant Report Kit"/>
    <n v="15.528"/>
    <n v="3"/>
    <n v="0.2"/>
    <n v="5.8230000000000004"/>
    <n v="266.66666666666663"/>
    <n v="12.422400000000001"/>
    <n v="0"/>
  </r>
  <r>
    <n v="5778"/>
    <s v="CA-2016-112060"/>
    <s v="12/4/2016"/>
    <x v="429"/>
    <s v="12/9/2016"/>
    <s v="Standard Class"/>
    <s v="KT-16465"/>
    <s v="Kean Takahito"/>
    <s v="Consumer"/>
    <s v="United States"/>
    <s v="San Francisco"/>
    <s v="California"/>
    <n v="94109"/>
    <x v="1"/>
    <s v="OFF-PA-10000994"/>
    <x v="1"/>
    <s v="Paper"/>
    <s v="Xerox 1915"/>
    <n v="104.85"/>
    <n v="1"/>
    <n v="0"/>
    <n v="50.328000000000003"/>
    <n v="208.33333333333331"/>
    <n v="104.85"/>
    <n v="0"/>
  </r>
  <r>
    <n v="5779"/>
    <s v="CA-2014-105270"/>
    <s v="11/11/2014"/>
    <x v="7"/>
    <s v="11/18/2014"/>
    <s v="Standard Class"/>
    <s v="AP-10915"/>
    <s v="Arthur Prichep"/>
    <s v="Consumer"/>
    <s v="United States"/>
    <s v="Los Angeles"/>
    <s v="California"/>
    <n v="90008"/>
    <x v="1"/>
    <s v="OFF-AR-10003156"/>
    <x v="1"/>
    <s v="Art"/>
    <s v="50 Colored Long Pencils"/>
    <n v="30.48"/>
    <n v="3"/>
    <n v="0"/>
    <n v="7.9248000000000003"/>
    <n v="384.61538461538464"/>
    <n v="30.48"/>
    <n v="0"/>
  </r>
  <r>
    <n v="5781"/>
    <s v="US-2015-159513"/>
    <s v="4/2/2015"/>
    <x v="788"/>
    <s v="4/9/2015"/>
    <s v="Standard Class"/>
    <s v="JD-15790"/>
    <s v="John Dryer"/>
    <s v="Consumer"/>
    <s v="United States"/>
    <s v="Los Angeles"/>
    <s v="California"/>
    <n v="90049"/>
    <x v="1"/>
    <s v="TEC-MA-10003329"/>
    <x v="2"/>
    <s v="Machines"/>
    <s v="Vtech AT&amp;T CL2940 Corded Speakerphone, Black"/>
    <n v="71.975999999999999"/>
    <n v="3"/>
    <n v="0.2"/>
    <n v="24.291899999999998"/>
    <n v="296.2962962962963"/>
    <n v="57.580800000000004"/>
    <n v="0"/>
  </r>
  <r>
    <n v="5782"/>
    <s v="CA-2015-155586"/>
    <s v="12/12/2015"/>
    <x v="295"/>
    <s v="12/16/2015"/>
    <s v="Second Class"/>
    <s v="XP-21865"/>
    <s v="Xylona Preis"/>
    <s v="Consumer"/>
    <s v="United States"/>
    <s v="Chico"/>
    <s v="California"/>
    <n v="95928"/>
    <x v="1"/>
    <s v="OFF-AR-10001547"/>
    <x v="1"/>
    <s v="Art"/>
    <s v="Newell 311"/>
    <n v="2.21"/>
    <n v="1"/>
    <n v="0"/>
    <n v="0.59670000000000001"/>
    <n v="370.37037037037038"/>
    <n v="2.21"/>
    <n v="0"/>
  </r>
  <r>
    <n v="5785"/>
    <s v="CA-2017-141117"/>
    <s v="10/2/2017"/>
    <x v="280"/>
    <s v="10/8/2017"/>
    <s v="Standard Class"/>
    <s v="JK-16090"/>
    <s v="Juliana Krohn"/>
    <s v="Consumer"/>
    <s v="United States"/>
    <s v="Springfield"/>
    <s v="Oregon"/>
    <n v="97477"/>
    <x v="1"/>
    <s v="FUR-BO-10001972"/>
    <x v="0"/>
    <s v="Bookcases"/>
    <s v="O'Sullivan 4-Shelf Bookcase in Odessa Pine"/>
    <n v="217.76400000000001"/>
    <n v="6"/>
    <n v="0.7"/>
    <n v="-384.71640000000002"/>
    <n v="-56.60377358490566"/>
    <n v="65.329200000000014"/>
    <n v="0"/>
  </r>
  <r>
    <n v="5789"/>
    <s v="CA-2017-115070"/>
    <s v="4/10/2017"/>
    <x v="318"/>
    <s v="4/14/2017"/>
    <s v="Second Class"/>
    <s v="MG-18205"/>
    <s v="Mitch Gastineau"/>
    <s v="Corporate"/>
    <s v="United States"/>
    <s v="Jacksonville"/>
    <s v="Florida"/>
    <n v="32216"/>
    <x v="0"/>
    <s v="FUR-FU-10003829"/>
    <x v="0"/>
    <s v="Furnishings"/>
    <s v="Stackable Trays"/>
    <n v="12.32"/>
    <n v="5"/>
    <n v="0.2"/>
    <n v="1.8480000000000001"/>
    <n v="666.66666666666663"/>
    <n v="9.8560000000000016"/>
    <n v="0"/>
  </r>
  <r>
    <n v="5791"/>
    <s v="CA-2017-140186"/>
    <s v="9/29/2017"/>
    <x v="365"/>
    <s v="10/2/2017"/>
    <s v="First Class"/>
    <s v="PG-18820"/>
    <s v="Patrick Gardner"/>
    <s v="Consumer"/>
    <s v="United States"/>
    <s v="Bakersfield"/>
    <s v="California"/>
    <n v="93309"/>
    <x v="1"/>
    <s v="OFF-FA-10002280"/>
    <x v="1"/>
    <s v="Fasteners"/>
    <s v="Advantus Plastic Paper Clips"/>
    <n v="35"/>
    <n v="7"/>
    <n v="0"/>
    <n v="16.8"/>
    <n v="208.33333333333331"/>
    <n v="35"/>
    <n v="0"/>
  </r>
  <r>
    <n v="5796"/>
    <s v="CA-2014-124856"/>
    <s v="9/29/2014"/>
    <x v="411"/>
    <s v="10/3/2014"/>
    <s v="Second Class"/>
    <s v="LD-17005"/>
    <s v="Lisa DeCherney"/>
    <s v="Consumer"/>
    <s v="United States"/>
    <s v="New York City"/>
    <s v="New York"/>
    <n v="10011"/>
    <x v="3"/>
    <s v="OFF-ST-10002615"/>
    <x v="1"/>
    <s v="Storage"/>
    <s v="Dual Level, Single-Width Filing Carts"/>
    <n v="1395.54"/>
    <n v="9"/>
    <n v="0"/>
    <n v="362.84039999999999"/>
    <n v="384.61538461538464"/>
    <n v="1395.54"/>
    <n v="0"/>
  </r>
  <r>
    <n v="5800"/>
    <s v="CA-2014-166716"/>
    <s v="8/20/2014"/>
    <x v="1071"/>
    <s v="8/25/2014"/>
    <s v="Second Class"/>
    <s v="CR-12730"/>
    <s v="Craig Reiter"/>
    <s v="Consumer"/>
    <s v="United States"/>
    <s v="Chicago"/>
    <s v="Illinois"/>
    <n v="60610"/>
    <x v="2"/>
    <s v="FUR-CH-10004495"/>
    <x v="0"/>
    <s v="Chairs"/>
    <s v="Global Leather and Oak Executive Chair, Black"/>
    <n v="421.37200000000001"/>
    <n v="2"/>
    <n v="0.3"/>
    <n v="-6.0195999999999996"/>
    <n v="-7000"/>
    <n v="294.96039999999999"/>
    <n v="0"/>
  </r>
  <r>
    <n v="5801"/>
    <s v="CA-2014-123225"/>
    <s v="7/11/2014"/>
    <x v="384"/>
    <s v="7/14/2014"/>
    <s v="First Class"/>
    <s v="MN-17935"/>
    <s v="Michael Nguyen"/>
    <s v="Consumer"/>
    <s v="United States"/>
    <s v="El Paso"/>
    <s v="Texas"/>
    <n v="79907"/>
    <x v="2"/>
    <s v="TEC-PH-10000895"/>
    <x v="2"/>
    <s v="Phones"/>
    <s v="Polycom VVX 310 VoIP phone"/>
    <n v="575.96799999999996"/>
    <n v="4"/>
    <n v="0.2"/>
    <n v="43.197600000000001"/>
    <n v="1333.3333333333333"/>
    <n v="460.77440000000001"/>
    <n v="0"/>
  </r>
  <r>
    <n v="5803"/>
    <s v="CA-2015-163440"/>
    <s v="3/22/2015"/>
    <x v="204"/>
    <s v="3/24/2015"/>
    <s v="First Class"/>
    <s v="RD-19900"/>
    <s v="Ruben Dartt"/>
    <s v="Consumer"/>
    <s v="United States"/>
    <s v="Thousand Oaks"/>
    <s v="California"/>
    <n v="91360"/>
    <x v="1"/>
    <s v="TEC-PH-10000376"/>
    <x v="2"/>
    <s v="Phones"/>
    <s v="Square Credit Card Reader"/>
    <n v="15.984"/>
    <n v="2"/>
    <n v="0.2"/>
    <n v="1.1988000000000001"/>
    <n v="1333.3333333333333"/>
    <n v="12.7872"/>
    <n v="0"/>
  </r>
  <r>
    <n v="5804"/>
    <s v="US-2017-106796"/>
    <s v="5/12/2017"/>
    <x v="605"/>
    <s v="5/19/2017"/>
    <s v="Standard Class"/>
    <s v="JP-16135"/>
    <s v="Julie Prescott"/>
    <s v="Home Office"/>
    <s v="United States"/>
    <s v="Springfield"/>
    <s v="Ohio"/>
    <n v="45503"/>
    <x v="3"/>
    <s v="OFF-AR-10003504"/>
    <x v="1"/>
    <s v="Art"/>
    <s v="Newell 347"/>
    <n v="10.272"/>
    <n v="3"/>
    <n v="0.2"/>
    <n v="1.1556"/>
    <n v="888.88888888888891"/>
    <n v="8.2176000000000009"/>
    <n v="0"/>
  </r>
  <r>
    <n v="5805"/>
    <s v="CA-2017-113873"/>
    <s v="11/13/2017"/>
    <x v="38"/>
    <s v="11/19/2017"/>
    <s v="Standard Class"/>
    <s v="KE-16420"/>
    <s v="Katrina Edelman"/>
    <s v="Corporate"/>
    <s v="United States"/>
    <s v="Dallas"/>
    <s v="Texas"/>
    <n v="75220"/>
    <x v="2"/>
    <s v="OFF-ST-10000943"/>
    <x v="1"/>
    <s v="Storage"/>
    <s v="Eldon ProFile File 'N Store Portable File Tub Letter/Legal Size Black"/>
    <n v="61.792000000000002"/>
    <n v="4"/>
    <n v="0.2"/>
    <n v="6.1791999999999998"/>
    <n v="1000"/>
    <n v="49.433600000000006"/>
    <n v="0"/>
  </r>
  <r>
    <n v="5807"/>
    <s v="CA-2016-149783"/>
    <s v="9/4/2016"/>
    <x v="913"/>
    <s v="9/7/2016"/>
    <s v="Second Class"/>
    <s v="DL-13315"/>
    <s v="Delfina Latchford"/>
    <s v="Consumer"/>
    <s v="United States"/>
    <s v="Knoxville"/>
    <s v="Tennessee"/>
    <n v="37918"/>
    <x v="0"/>
    <s v="OFF-PA-10002195"/>
    <x v="1"/>
    <s v="Paper"/>
    <s v="RSVP Cards &amp; Envelopes, Blank White, 8-1/2&quot; X 11&quot;, 24 Cards/25 Envelopes/Set"/>
    <n v="12.192"/>
    <n v="3"/>
    <n v="0.2"/>
    <n v="4.1147999999999998"/>
    <n v="296.2962962962963"/>
    <n v="9.7536000000000005"/>
    <n v="0"/>
  </r>
  <r>
    <n v="5810"/>
    <s v="CA-2016-125017"/>
    <s v="2/6/2016"/>
    <x v="1072"/>
    <s v="2/11/2016"/>
    <s v="Standard Class"/>
    <s v="KB-16240"/>
    <s v="Karen Bern"/>
    <s v="Corporate"/>
    <s v="United States"/>
    <s v="Chattanooga"/>
    <s v="Tennessee"/>
    <n v="37421"/>
    <x v="0"/>
    <s v="FUR-FU-10000723"/>
    <x v="0"/>
    <s v="Furnishings"/>
    <s v="Deflect-o EconoMat Studded, No Bevel Mat for Low Pile Carpeting"/>
    <n v="132.22399999999999"/>
    <n v="4"/>
    <n v="0.2"/>
    <n v="-18.180800000000001"/>
    <n v="-727.27272727272714"/>
    <n v="105.7792"/>
    <n v="0"/>
  </r>
  <r>
    <n v="5811"/>
    <s v="US-2015-163279"/>
    <s v="3/22/2015"/>
    <x v="204"/>
    <s v="3/26/2015"/>
    <s v="Standard Class"/>
    <s v="JD-16150"/>
    <s v="Justin Deggeller"/>
    <s v="Corporate"/>
    <s v="United States"/>
    <s v="San Diego"/>
    <s v="California"/>
    <n v="92037"/>
    <x v="1"/>
    <s v="OFF-PA-10003127"/>
    <x v="1"/>
    <s v="Paper"/>
    <s v="Easy-staple paper"/>
    <n v="105.52"/>
    <n v="4"/>
    <n v="0"/>
    <n v="48.539200000000001"/>
    <n v="217.39130434782606"/>
    <n v="105.52"/>
    <n v="0"/>
  </r>
  <r>
    <n v="5814"/>
    <s v="CA-2015-150196"/>
    <s v="7/2/2015"/>
    <x v="740"/>
    <s v="7/3/2015"/>
    <s v="First Class"/>
    <s v="SR-20740"/>
    <s v="Steven Roelle"/>
    <s v="Home Office"/>
    <s v="United States"/>
    <s v="New York City"/>
    <s v="New York"/>
    <n v="10024"/>
    <x v="3"/>
    <s v="OFF-PA-10003797"/>
    <x v="1"/>
    <s v="Paper"/>
    <s v="Xerox 209"/>
    <n v="19.440000000000001"/>
    <n v="3"/>
    <n v="0"/>
    <n v="9.3312000000000008"/>
    <n v="208.33333333333334"/>
    <n v="19.440000000000001"/>
    <n v="0"/>
  </r>
  <r>
    <n v="5815"/>
    <s v="US-2015-106495"/>
    <s v="6/15/2015"/>
    <x v="925"/>
    <s v="6/17/2015"/>
    <s v="First Class"/>
    <s v="AC-10450"/>
    <s v="Amy Cox"/>
    <s v="Consumer"/>
    <s v="United States"/>
    <s v="Tampa"/>
    <s v="Florida"/>
    <n v="33614"/>
    <x v="0"/>
    <s v="TEC-AC-10002718"/>
    <x v="2"/>
    <s v="Accessories"/>
    <s v="Belkin Standard 104 key USB Keyboard"/>
    <n v="11.672000000000001"/>
    <n v="1"/>
    <n v="0.2"/>
    <n v="-0.72950000000000004"/>
    <n v="-1600"/>
    <n v="9.3376000000000001"/>
    <n v="0"/>
  </r>
  <r>
    <n v="5816"/>
    <s v="CA-2014-124730"/>
    <s v="11/26/2014"/>
    <x v="35"/>
    <s v="11/26/2014"/>
    <s v="Same Day"/>
    <s v="LS-17245"/>
    <s v="Lynn Smith"/>
    <s v="Consumer"/>
    <s v="United States"/>
    <s v="Utica"/>
    <s v="New York"/>
    <n v="13501"/>
    <x v="3"/>
    <s v="TEC-PH-10002170"/>
    <x v="2"/>
    <s v="Phones"/>
    <s v="ClearSounds CSC500 Amplified Spirit Phone Corded phone"/>
    <n v="279.95999999999998"/>
    <n v="4"/>
    <n v="0"/>
    <n v="78.388800000000003"/>
    <n v="357.14285714285711"/>
    <n v="279.95999999999998"/>
    <n v="0"/>
  </r>
  <r>
    <n v="5821"/>
    <s v="CA-2017-117632"/>
    <s v="5/12/2017"/>
    <x v="605"/>
    <s v="5/18/2017"/>
    <s v="Standard Class"/>
    <s v="CS-12175"/>
    <s v="Charles Sheldon"/>
    <s v="Corporate"/>
    <s v="United States"/>
    <s v="San Francisco"/>
    <s v="California"/>
    <n v="94122"/>
    <x v="1"/>
    <s v="OFF-SU-10000157"/>
    <x v="1"/>
    <s v="Supplies"/>
    <s v="Compact Automatic Electric Letter Opener"/>
    <n v="238.62"/>
    <n v="2"/>
    <n v="0"/>
    <n v="4.7724000000000002"/>
    <n v="5000"/>
    <n v="238.62"/>
    <n v="0"/>
  </r>
  <r>
    <n v="5825"/>
    <s v="CA-2014-115056"/>
    <s v="5/2/2014"/>
    <x v="1073"/>
    <s v="5/2/2014"/>
    <s v="Same Day"/>
    <s v="AR-10510"/>
    <s v="Andrew Roberts"/>
    <s v="Consumer"/>
    <s v="United States"/>
    <s v="Columbus"/>
    <s v="Ohio"/>
    <n v="43229"/>
    <x v="3"/>
    <s v="OFF-AP-10003971"/>
    <x v="1"/>
    <s v="Appliances"/>
    <s v="Belkin 6 Outlet Metallic Surge Strip"/>
    <n v="26.135999999999999"/>
    <n v="3"/>
    <n v="0.2"/>
    <n v="1.9601999999999999"/>
    <n v="1333.3333333333335"/>
    <n v="20.908799999999999"/>
    <n v="0"/>
  </r>
  <r>
    <n v="5826"/>
    <s v="CA-2017-161067"/>
    <s v="9/3/2017"/>
    <x v="213"/>
    <s v="9/6/2017"/>
    <s v="Second Class"/>
    <s v="KB-16405"/>
    <s v="Katrina Bavinger"/>
    <s v="Home Office"/>
    <s v="United States"/>
    <s v="New York City"/>
    <s v="New York"/>
    <n v="10035"/>
    <x v="3"/>
    <s v="OFF-PA-10000418"/>
    <x v="1"/>
    <s v="Paper"/>
    <s v="Xerox 189"/>
    <n v="419.4"/>
    <n v="4"/>
    <n v="0"/>
    <n v="201.31200000000001"/>
    <n v="208.33333333333331"/>
    <n v="419.4"/>
    <n v="0"/>
  </r>
  <r>
    <n v="5830"/>
    <s v="CA-2016-122063"/>
    <s v="12/3/2016"/>
    <x v="275"/>
    <s v="12/7/2016"/>
    <s v="Standard Class"/>
    <s v="MM-17920"/>
    <s v="Michael Moore"/>
    <s v="Consumer"/>
    <s v="United States"/>
    <s v="Richmond"/>
    <s v="Indiana"/>
    <n v="47374"/>
    <x v="2"/>
    <s v="FUR-TA-10004575"/>
    <x v="0"/>
    <s v="Tables"/>
    <s v="Hon 5100 Series Wood Tables"/>
    <n v="581.96"/>
    <n v="2"/>
    <n v="0"/>
    <n v="104.75279999999999"/>
    <n v="555.55555555555566"/>
    <n v="581.96"/>
    <n v="0"/>
  </r>
  <r>
    <n v="5832"/>
    <s v="CA-2015-111206"/>
    <s v="7/18/2015"/>
    <x v="1074"/>
    <s v="7/22/2015"/>
    <s v="Standard Class"/>
    <s v="RF-19735"/>
    <s v="Roland Fjeld"/>
    <s v="Consumer"/>
    <s v="United States"/>
    <s v="San Diego"/>
    <s v="California"/>
    <n v="92105"/>
    <x v="1"/>
    <s v="TEC-AC-10003095"/>
    <x v="2"/>
    <s v="Accessories"/>
    <s v="Logitech G35 7.1-Channel Surround Sound Headset"/>
    <n v="519.96"/>
    <n v="4"/>
    <n v="0"/>
    <n v="176.78639999999999"/>
    <n v="294.11764705882359"/>
    <n v="519.96"/>
    <n v="0"/>
  </r>
  <r>
    <n v="5833"/>
    <s v="CA-2016-142895"/>
    <s v="7/21/2016"/>
    <x v="658"/>
    <s v="7/26/2016"/>
    <s v="Standard Class"/>
    <s v="BP-11290"/>
    <s v="Beth Paige"/>
    <s v="Consumer"/>
    <s v="United States"/>
    <s v="Concord"/>
    <s v="North Carolina"/>
    <n v="28027"/>
    <x v="0"/>
    <s v="OFF-LA-10000262"/>
    <x v="1"/>
    <s v="Labels"/>
    <s v="Avery 494"/>
    <n v="6.2640000000000002"/>
    <n v="3"/>
    <n v="0.2"/>
    <n v="2.0358000000000001"/>
    <n v="307.69230769230774"/>
    <n v="5.0112000000000005"/>
    <n v="0"/>
  </r>
  <r>
    <n v="5835"/>
    <s v="CA-2015-101868"/>
    <s v="6/9/2015"/>
    <x v="988"/>
    <s v="6/16/2015"/>
    <s v="Standard Class"/>
    <s v="MJ-17740"/>
    <s v="Max Jones"/>
    <s v="Consumer"/>
    <s v="United States"/>
    <s v="Miami"/>
    <s v="Florida"/>
    <n v="33178"/>
    <x v="0"/>
    <s v="OFF-BI-10003876"/>
    <x v="1"/>
    <s v="Binders"/>
    <s v="Green Canvas Binder for 8-1/2&quot; x 14&quot; Sheets"/>
    <n v="64.2"/>
    <n v="5"/>
    <n v="0.7"/>
    <n v="-42.8"/>
    <n v="-150.00000000000003"/>
    <n v="19.260000000000005"/>
    <n v="0"/>
  </r>
  <r>
    <n v="5838"/>
    <s v="CA-2017-133207"/>
    <s v="11/27/2017"/>
    <x v="344"/>
    <s v="12/3/2017"/>
    <s v="Standard Class"/>
    <s v="DO-13645"/>
    <s v="Doug O'Connell"/>
    <s v="Consumer"/>
    <s v="United States"/>
    <s v="Los Angeles"/>
    <s v="California"/>
    <n v="90036"/>
    <x v="1"/>
    <s v="TEC-PH-10004100"/>
    <x v="2"/>
    <s v="Phones"/>
    <s v="Griffin GC17055 Auxiliary Audio Cable"/>
    <n v="57.567999999999998"/>
    <n v="4"/>
    <n v="0.2"/>
    <n v="5.7568000000000001"/>
    <n v="1000"/>
    <n v="46.054400000000001"/>
    <n v="0"/>
  </r>
  <r>
    <n v="5839"/>
    <s v="CA-2015-132948"/>
    <s v="3/27/2015"/>
    <x v="1075"/>
    <s v="4/3/2015"/>
    <s v="Standard Class"/>
    <s v="MV-17485"/>
    <s v="Mark Van Huff"/>
    <s v="Consumer"/>
    <s v="United States"/>
    <s v="Seattle"/>
    <s v="Washington"/>
    <n v="98115"/>
    <x v="1"/>
    <s v="OFF-ST-10000636"/>
    <x v="1"/>
    <s v="Storage"/>
    <s v="Rogers Profile Extra Capacity Storage Tub"/>
    <n v="83.7"/>
    <n v="5"/>
    <n v="0"/>
    <n v="3.3479999999999999"/>
    <n v="2500.0000000000005"/>
    <n v="83.7"/>
    <n v="0"/>
  </r>
  <r>
    <n v="5840"/>
    <s v="CA-2015-134992"/>
    <s v="9/22/2015"/>
    <x v="357"/>
    <s v="9/26/2015"/>
    <s v="Second Class"/>
    <s v="MG-17875"/>
    <s v="Michael Grace"/>
    <s v="Home Office"/>
    <s v="United States"/>
    <s v="Arlington"/>
    <s v="Virginia"/>
    <n v="22204"/>
    <x v="0"/>
    <s v="OFF-PA-10001972"/>
    <x v="1"/>
    <s v="Paper"/>
    <s v="Xerox 214"/>
    <n v="32.4"/>
    <n v="5"/>
    <n v="0"/>
    <n v="15.552"/>
    <n v="208.33333333333334"/>
    <n v="32.4"/>
    <n v="0"/>
  </r>
  <r>
    <n v="5842"/>
    <s v="CA-2015-126725"/>
    <s v="11/17/2015"/>
    <x v="972"/>
    <s v="11/21/2015"/>
    <s v="Standard Class"/>
    <s v="BS-11665"/>
    <s v="Brian Stugart"/>
    <s v="Consumer"/>
    <s v="United States"/>
    <s v="San Diego"/>
    <s v="California"/>
    <n v="92105"/>
    <x v="1"/>
    <s v="TEC-PH-10003174"/>
    <x v="2"/>
    <s v="Phones"/>
    <s v="RCA ViSYS 25825 Wireless digital phone"/>
    <n v="415.96800000000002"/>
    <n v="4"/>
    <n v="0.2"/>
    <n v="51.996000000000002"/>
    <n v="800"/>
    <n v="332.77440000000001"/>
    <n v="0"/>
  </r>
  <r>
    <n v="5849"/>
    <s v="CA-2015-121783"/>
    <s v="11/10/2015"/>
    <x v="113"/>
    <s v="11/14/2015"/>
    <s v="Standard Class"/>
    <s v="PO-19180"/>
    <s v="Philisse Overcash"/>
    <s v="Home Office"/>
    <s v="United States"/>
    <s v="Roseville"/>
    <s v="Minnesota"/>
    <n v="55113"/>
    <x v="2"/>
    <s v="OFF-AP-10003849"/>
    <x v="1"/>
    <s v="Appliances"/>
    <s v="Hoover Shoulder Vac Commercial Portable Vacuum"/>
    <n v="715.64"/>
    <n v="2"/>
    <n v="0"/>
    <n v="178.91"/>
    <n v="400"/>
    <n v="715.64"/>
    <n v="0"/>
  </r>
  <r>
    <n v="5854"/>
    <s v="US-2014-138835"/>
    <s v="9/10/2014"/>
    <x v="1076"/>
    <s v="9/14/2014"/>
    <s v="Standard Class"/>
    <s v="DA-13450"/>
    <s v="Dianna Arnett"/>
    <s v="Home Office"/>
    <s v="United States"/>
    <s v="Virginia Beach"/>
    <s v="Virginia"/>
    <n v="23464"/>
    <x v="0"/>
    <s v="OFF-BI-10003314"/>
    <x v="1"/>
    <s v="Binders"/>
    <s v="Tuff Stuff Recycled Round Ring Binders"/>
    <n v="9.64"/>
    <n v="2"/>
    <n v="0"/>
    <n v="4.7236000000000002"/>
    <n v="204.08163265306123"/>
    <n v="9.64"/>
    <n v="0"/>
  </r>
  <r>
    <n v="5855"/>
    <s v="CA-2015-112214"/>
    <s v="8/5/2015"/>
    <x v="1077"/>
    <s v="8/11/2015"/>
    <s v="Standard Class"/>
    <s v="AH-10690"/>
    <s v="Anna Häberlin"/>
    <s v="Corporate"/>
    <s v="United States"/>
    <s v="Dallas"/>
    <s v="Texas"/>
    <n v="75220"/>
    <x v="2"/>
    <s v="OFF-ST-10001505"/>
    <x v="1"/>
    <s v="Storage"/>
    <s v="Perma STOR-ALL Hanging File Box, 13 1/8&quot;W x 12 1/4&quot;D x 10 1/2&quot;H"/>
    <n v="33.488"/>
    <n v="7"/>
    <n v="0.2"/>
    <n v="-1.2558"/>
    <n v="-2666.6666666666665"/>
    <n v="26.790400000000002"/>
    <n v="0"/>
  </r>
  <r>
    <n v="5859"/>
    <s v="US-2017-153255"/>
    <s v="9/3/2017"/>
    <x v="213"/>
    <s v="9/7/2017"/>
    <s v="Second Class"/>
    <s v="JK-15730"/>
    <s v="Joe Kamberova"/>
    <s v="Consumer"/>
    <s v="United States"/>
    <s v="Concord"/>
    <s v="California"/>
    <n v="94521"/>
    <x v="1"/>
    <s v="FUR-BO-10004218"/>
    <x v="0"/>
    <s v="Bookcases"/>
    <s v="Bush Heritage Pine Collection 5-Shelf Bookcase, Albany Pine Finish, *Special Order"/>
    <n v="239.666"/>
    <n v="2"/>
    <n v="0.15"/>
    <n v="14.098000000000001"/>
    <n v="1700"/>
    <n v="203.71609999999998"/>
    <n v="0"/>
  </r>
  <r>
    <n v="5860"/>
    <s v="CA-2015-108119"/>
    <s v="11/1/2015"/>
    <x v="549"/>
    <s v="11/8/2015"/>
    <s v="Standard Class"/>
    <s v="MS-17530"/>
    <s v="MaryBeth Skach"/>
    <s v="Consumer"/>
    <s v="United States"/>
    <s v="Conway"/>
    <s v="Arkansas"/>
    <n v="72032"/>
    <x v="0"/>
    <s v="FUR-TA-10002530"/>
    <x v="0"/>
    <s v="Tables"/>
    <s v="Iceberg OfficeWorks 42&quot; Round Tables"/>
    <n v="301.95999999999998"/>
    <n v="2"/>
    <n v="0"/>
    <n v="45.293999999999997"/>
    <n v="666.66666666666674"/>
    <n v="301.95999999999998"/>
    <n v="0"/>
  </r>
  <r>
    <n v="5861"/>
    <s v="CA-2015-157434"/>
    <s v="4/29/2015"/>
    <x v="1078"/>
    <s v="5/4/2015"/>
    <s v="Second Class"/>
    <s v="JK-15640"/>
    <s v="Jim Kriz"/>
    <s v="Home Office"/>
    <s v="United States"/>
    <s v="Philadelphia"/>
    <s v="Pennsylvania"/>
    <n v="19120"/>
    <x v="3"/>
    <s v="OFF-PA-10001526"/>
    <x v="1"/>
    <s v="Paper"/>
    <s v="Xerox 1949"/>
    <n v="7.968"/>
    <n v="2"/>
    <n v="0.2"/>
    <n v="2.8883999999999999"/>
    <n v="275.86206896551727"/>
    <n v="6.3744000000000005"/>
    <n v="0"/>
  </r>
  <r>
    <n v="5862"/>
    <s v="CA-2016-101525"/>
    <s v="5/1/2016"/>
    <x v="766"/>
    <s v="5/4/2016"/>
    <s v="Second Class"/>
    <s v="CM-12235"/>
    <s v="Chris McAfee"/>
    <s v="Consumer"/>
    <s v="United States"/>
    <s v="Little Rock"/>
    <s v="Arkansas"/>
    <n v="72209"/>
    <x v="0"/>
    <s v="OFF-PA-10001497"/>
    <x v="1"/>
    <s v="Paper"/>
    <s v="Xerox 1914"/>
    <n v="109.92"/>
    <n v="2"/>
    <n v="0"/>
    <n v="53.860799999999998"/>
    <n v="204.08163265306123"/>
    <n v="109.92"/>
    <n v="0"/>
  </r>
  <r>
    <n v="5865"/>
    <s v="US-2014-117968"/>
    <s v="8/5/2014"/>
    <x v="79"/>
    <s v="8/7/2014"/>
    <s v="Second Class"/>
    <s v="RS-19420"/>
    <s v="Ricardo Sperren"/>
    <s v="Corporate"/>
    <s v="United States"/>
    <s v="Meriden"/>
    <s v="Connecticut"/>
    <n v="6450"/>
    <x v="3"/>
    <s v="OFF-AP-10002765"/>
    <x v="1"/>
    <s v="Appliances"/>
    <s v="Fellowes Advanced Computer Series Surge Protectors"/>
    <n v="79.47"/>
    <n v="3"/>
    <n v="0"/>
    <n v="22.2516"/>
    <n v="357.14285714285717"/>
    <n v="79.47"/>
    <n v="0"/>
  </r>
  <r>
    <n v="5868"/>
    <s v="CA-2016-158211"/>
    <s v="1/4/2016"/>
    <x v="810"/>
    <s v="1/8/2016"/>
    <s v="Standard Class"/>
    <s v="BP-11185"/>
    <s v="Ben Peterman"/>
    <s v="Corporate"/>
    <s v="United States"/>
    <s v="Philadelphia"/>
    <s v="Pennsylvania"/>
    <n v="19143"/>
    <x v="3"/>
    <s v="OFF-AR-10004078"/>
    <x v="1"/>
    <s v="Art"/>
    <s v="Newell 312"/>
    <n v="4.6719999999999997"/>
    <n v="1"/>
    <n v="0.2"/>
    <n v="0.58399999999999996"/>
    <n v="800"/>
    <n v="3.7376"/>
    <n v="0"/>
  </r>
  <r>
    <n v="5870"/>
    <s v="CA-2016-152247"/>
    <s v="11/7/2016"/>
    <x v="77"/>
    <s v="11/12/2016"/>
    <s v="Standard Class"/>
    <s v="MA-17995"/>
    <s v="Michelle Arnett"/>
    <s v="Home Office"/>
    <s v="United States"/>
    <s v="Cheyenne"/>
    <s v="Wyoming"/>
    <n v="82001"/>
    <x v="1"/>
    <s v="FUR-CH-10001215"/>
    <x v="0"/>
    <s v="Chairs"/>
    <s v="Global Troy Executive Leather Low-Back Tilter"/>
    <n v="1603.136"/>
    <n v="4"/>
    <n v="0.2"/>
    <n v="100.196"/>
    <n v="1600"/>
    <n v="1282.5088000000001"/>
    <n v="0"/>
  </r>
  <r>
    <n v="5871"/>
    <s v="CA-2016-128223"/>
    <s v="6/14/2016"/>
    <x v="403"/>
    <s v="6/14/2016"/>
    <s v="Same Day"/>
    <s v="EB-13705"/>
    <s v="Ed Braxton"/>
    <s v="Corporate"/>
    <s v="United States"/>
    <s v="Anaheim"/>
    <s v="California"/>
    <n v="92804"/>
    <x v="1"/>
    <s v="FUR-TA-10001771"/>
    <x v="0"/>
    <s v="Tables"/>
    <s v="Bush Cubix Conference Tables, Fully Assembled"/>
    <n v="1293.4880000000001"/>
    <n v="7"/>
    <n v="0.2"/>
    <n v="80.843000000000004"/>
    <n v="1600"/>
    <n v="1034.7904000000001"/>
    <n v="0"/>
  </r>
  <r>
    <n v="5872"/>
    <s v="CA-2016-154235"/>
    <s v="9/24/2016"/>
    <x v="446"/>
    <s v="9/28/2016"/>
    <s v="Standard Class"/>
    <s v="RD-19900"/>
    <s v="Ruben Dartt"/>
    <s v="Consumer"/>
    <s v="United States"/>
    <s v="Bloomington"/>
    <s v="Indiana"/>
    <n v="47401"/>
    <x v="2"/>
    <s v="FUR-FU-10004006"/>
    <x v="0"/>
    <s v="Furnishings"/>
    <s v="Deflect-o DuraMat Lighweight, Studded, Beveled Mat for Low Pile Carpeting"/>
    <n v="127.95"/>
    <n v="3"/>
    <n v="0"/>
    <n v="21.7515"/>
    <n v="588.23529411764707"/>
    <n v="127.95"/>
    <n v="0"/>
  </r>
  <r>
    <n v="5873"/>
    <s v="CA-2017-129910"/>
    <s v="3/30/2017"/>
    <x v="983"/>
    <s v="4/3/2017"/>
    <s v="Standard Class"/>
    <s v="ME-17320"/>
    <s v="Maria Etezadi"/>
    <s v="Home Office"/>
    <s v="United States"/>
    <s v="Columbus"/>
    <s v="Georgia"/>
    <n v="31907"/>
    <x v="0"/>
    <s v="OFF-ST-10003282"/>
    <x v="1"/>
    <s v="Storage"/>
    <s v="Advantus 10-Drawer Portable Organizer, Chrome Metal Frame, Smoke Drawers"/>
    <n v="59.76"/>
    <n v="1"/>
    <n v="0"/>
    <n v="16.732800000000001"/>
    <n v="357.14285714285711"/>
    <n v="59.76"/>
    <n v="0"/>
  </r>
  <r>
    <n v="5874"/>
    <s v="CA-2017-133095"/>
    <s v="6/4/2017"/>
    <x v="400"/>
    <s v="6/4/2017"/>
    <s v="Same Day"/>
    <s v="EH-14005"/>
    <s v="Erica Hernandez"/>
    <s v="Home Office"/>
    <s v="United States"/>
    <s v="Jonesboro"/>
    <s v="Arkansas"/>
    <n v="72401"/>
    <x v="0"/>
    <s v="OFF-BI-10002353"/>
    <x v="1"/>
    <s v="Binders"/>
    <s v="GBC VeloBind Cover Sets"/>
    <n v="108.08"/>
    <n v="7"/>
    <n v="0"/>
    <n v="54.04"/>
    <n v="200"/>
    <n v="108.08"/>
    <n v="0"/>
  </r>
  <r>
    <n v="5876"/>
    <s v="CA-2015-130554"/>
    <s v="4/7/2015"/>
    <x v="1003"/>
    <s v="4/9/2015"/>
    <s v="First Class"/>
    <s v="FM-14290"/>
    <s v="Frank Merwin"/>
    <s v="Home Office"/>
    <s v="United States"/>
    <s v="Philadelphia"/>
    <s v="Pennsylvania"/>
    <n v="19140"/>
    <x v="3"/>
    <s v="OFF-AR-10001954"/>
    <x v="1"/>
    <s v="Art"/>
    <s v="Newell 331"/>
    <n v="11.736000000000001"/>
    <n v="3"/>
    <n v="0.2"/>
    <n v="1.0268999999999999"/>
    <n v="1142.8571428571431"/>
    <n v="9.3888000000000016"/>
    <n v="0"/>
  </r>
  <r>
    <n v="5877"/>
    <s v="CA-2014-152443"/>
    <s v="5/21/2014"/>
    <x v="371"/>
    <s v="5/26/2014"/>
    <s v="Standard Class"/>
    <s v="FG-14260"/>
    <s v="Frank Gastineau"/>
    <s v="Home Office"/>
    <s v="United States"/>
    <s v="Lawrence"/>
    <s v="Massachusetts"/>
    <n v="1841"/>
    <x v="3"/>
    <s v="OFF-BI-10001071"/>
    <x v="1"/>
    <s v="Binders"/>
    <s v="GBC ProClick Punch Binding System"/>
    <n v="447.86"/>
    <n v="7"/>
    <n v="0"/>
    <n v="219.45140000000001"/>
    <n v="204.08163265306123"/>
    <n v="447.86"/>
    <n v="0"/>
  </r>
  <r>
    <n v="5880"/>
    <s v="CA-2016-133319"/>
    <s v="9/5/2016"/>
    <x v="64"/>
    <s v="9/11/2016"/>
    <s v="Standard Class"/>
    <s v="MV-17485"/>
    <s v="Mark Van Huff"/>
    <s v="Consumer"/>
    <s v="United States"/>
    <s v="New York City"/>
    <s v="New York"/>
    <n v="10011"/>
    <x v="3"/>
    <s v="OFF-PA-10001815"/>
    <x v="1"/>
    <s v="Paper"/>
    <s v="Xerox 1885"/>
    <n v="192.16"/>
    <n v="4"/>
    <n v="0"/>
    <n v="92.236800000000002"/>
    <n v="208.33333333333331"/>
    <n v="192.16"/>
    <n v="0"/>
  </r>
  <r>
    <n v="5881"/>
    <s v="CA-2016-133935"/>
    <s v="9/18/2016"/>
    <x v="31"/>
    <s v="9/22/2016"/>
    <s v="Standard Class"/>
    <s v="JW-15220"/>
    <s v="Jane Waco"/>
    <s v="Corporate"/>
    <s v="United States"/>
    <s v="San Diego"/>
    <s v="California"/>
    <n v="92105"/>
    <x v="1"/>
    <s v="FUR-CH-10001215"/>
    <x v="0"/>
    <s v="Chairs"/>
    <s v="Global Troy Executive Leather Low-Back Tilter"/>
    <n v="801.56799999999998"/>
    <n v="2"/>
    <n v="0.2"/>
    <n v="50.097999999999999"/>
    <n v="1600"/>
    <n v="641.25440000000003"/>
    <n v="0"/>
  </r>
  <r>
    <n v="5884"/>
    <s v="CA-2016-136301"/>
    <s v="3/13/2016"/>
    <x v="69"/>
    <s v="3/15/2016"/>
    <s v="Second Class"/>
    <s v="EH-13765"/>
    <s v="Edward Hooks"/>
    <s v="Corporate"/>
    <s v="United States"/>
    <s v="San Francisco"/>
    <s v="California"/>
    <n v="94109"/>
    <x v="1"/>
    <s v="FUR-FU-10004712"/>
    <x v="0"/>
    <s v="Furnishings"/>
    <s v="Westinghouse Mesh Shade Clip-On Gooseneck Lamp, Black"/>
    <n v="28.28"/>
    <n v="2"/>
    <n v="0"/>
    <n v="7.3528000000000002"/>
    <n v="384.61538461538464"/>
    <n v="28.28"/>
    <n v="0"/>
  </r>
  <r>
    <n v="5886"/>
    <s v="US-2014-109456"/>
    <s v="10/16/2014"/>
    <x v="1079"/>
    <s v="10/17/2014"/>
    <s v="Same Day"/>
    <s v="LS-17245"/>
    <s v="Lynn Smith"/>
    <s v="Consumer"/>
    <s v="United States"/>
    <s v="San Francisco"/>
    <s v="California"/>
    <n v="94110"/>
    <x v="1"/>
    <s v="OFF-BI-10000136"/>
    <x v="1"/>
    <s v="Binders"/>
    <s v="Avery Non-Stick Heavy Duty View Round Locking Ring Binders"/>
    <n v="14.352"/>
    <n v="3"/>
    <n v="0.2"/>
    <n v="5.0232000000000001"/>
    <n v="285.71428571428572"/>
    <n v="11.4816"/>
    <n v="0"/>
  </r>
  <r>
    <n v="5888"/>
    <s v="CA-2017-151596"/>
    <s v="10/8/2017"/>
    <x v="1048"/>
    <s v="10/11/2017"/>
    <s v="First Class"/>
    <s v="BP-11050"/>
    <s v="Barry Pond"/>
    <s v="Corporate"/>
    <s v="United States"/>
    <s v="Cranston"/>
    <s v="Rhode Island"/>
    <n v="2920"/>
    <x v="3"/>
    <s v="OFF-ST-10001837"/>
    <x v="1"/>
    <s v="Storage"/>
    <s v="SAFCO Mobile Desk Side File, Wire Frame"/>
    <n v="42.76"/>
    <n v="1"/>
    <n v="0"/>
    <n v="11.117599999999999"/>
    <n v="384.61538461538464"/>
    <n v="42.76"/>
    <n v="0"/>
  </r>
  <r>
    <n v="5889"/>
    <s v="CA-2015-147879"/>
    <s v="5/7/2015"/>
    <x v="820"/>
    <s v="5/12/2015"/>
    <s v="Standard Class"/>
    <s v="CC-12220"/>
    <s v="Chris Cortes"/>
    <s v="Consumer"/>
    <s v="United States"/>
    <s v="Owensboro"/>
    <s v="Kentucky"/>
    <n v="42301"/>
    <x v="0"/>
    <s v="OFF-PA-10001952"/>
    <x v="1"/>
    <s v="Paper"/>
    <s v="Xerox 1902"/>
    <n v="45.68"/>
    <n v="2"/>
    <n v="0"/>
    <n v="21.012799999999999"/>
    <n v="217.39130434782612"/>
    <n v="45.68"/>
    <n v="0"/>
  </r>
  <r>
    <n v="5890"/>
    <s v="CA-2016-166625"/>
    <s v="4/14/2016"/>
    <x v="167"/>
    <s v="4/17/2016"/>
    <s v="First Class"/>
    <s v="JM-15580"/>
    <s v="Jill Matthias"/>
    <s v="Consumer"/>
    <s v="United States"/>
    <s v="Baltimore"/>
    <s v="Maryland"/>
    <n v="21215"/>
    <x v="3"/>
    <s v="OFF-BI-10002414"/>
    <x v="1"/>
    <s v="Binders"/>
    <s v="GBC ProClick Spines for 32-Hole Punch"/>
    <n v="25.06"/>
    <n v="2"/>
    <n v="0"/>
    <n v="11.7782"/>
    <n v="212.7659574468085"/>
    <n v="25.06"/>
    <n v="0"/>
  </r>
  <r>
    <n v="5891"/>
    <s v="CA-2016-146157"/>
    <s v="11/21/2016"/>
    <x v="831"/>
    <s v="11/26/2016"/>
    <s v="Standard Class"/>
    <s v="RD-19720"/>
    <s v="Roger Demir"/>
    <s v="Consumer"/>
    <s v="United States"/>
    <s v="Chicago"/>
    <s v="Illinois"/>
    <n v="60610"/>
    <x v="2"/>
    <s v="OFF-PA-10001790"/>
    <x v="1"/>
    <s v="Paper"/>
    <s v="Xerox 1910"/>
    <n v="38.432000000000002"/>
    <n v="1"/>
    <n v="0.2"/>
    <n v="13.4512"/>
    <n v="285.71428571428572"/>
    <n v="30.745600000000003"/>
    <n v="0"/>
  </r>
  <r>
    <n v="5894"/>
    <s v="CA-2017-159954"/>
    <s v="9/10/2017"/>
    <x v="18"/>
    <s v="9/14/2017"/>
    <s v="Standard Class"/>
    <s v="SS-20410"/>
    <s v="Shahid Shariari"/>
    <s v="Consumer"/>
    <s v="United States"/>
    <s v="Atlanta"/>
    <s v="Georgia"/>
    <n v="30318"/>
    <x v="0"/>
    <s v="OFF-BI-10004876"/>
    <x v="1"/>
    <s v="Binders"/>
    <s v="Wilson Jones Suede Grain Vinyl Binders"/>
    <n v="2.78"/>
    <n v="1"/>
    <n v="0"/>
    <n v="1.3622000000000001"/>
    <n v="204.08163265306118"/>
    <n v="2.78"/>
    <n v="0"/>
  </r>
  <r>
    <n v="5895"/>
    <s v="CA-2017-100825"/>
    <s v="9/9/2017"/>
    <x v="428"/>
    <s v="9/14/2017"/>
    <s v="Standard Class"/>
    <s v="KD-16495"/>
    <s v="Keith Dawkins"/>
    <s v="Corporate"/>
    <s v="United States"/>
    <s v="Los Angeles"/>
    <s v="California"/>
    <n v="90036"/>
    <x v="1"/>
    <s v="OFF-ST-10003123"/>
    <x v="1"/>
    <s v="Storage"/>
    <s v="Fellowes Bases and Tops For Staxonsteel/High-Stak Systems"/>
    <n v="99.87"/>
    <n v="3"/>
    <n v="0"/>
    <n v="23.968800000000002"/>
    <n v="416.66666666666669"/>
    <n v="99.87"/>
    <n v="0"/>
  </r>
  <r>
    <n v="5896"/>
    <s v="CA-2014-168305"/>
    <s v="11/1/2014"/>
    <x v="301"/>
    <s v="11/8/2014"/>
    <s v="Standard Class"/>
    <s v="PL-18925"/>
    <s v="Paul Lucas"/>
    <s v="Home Office"/>
    <s v="United States"/>
    <s v="Los Angeles"/>
    <s v="California"/>
    <n v="90049"/>
    <x v="1"/>
    <s v="OFF-LA-10003498"/>
    <x v="1"/>
    <s v="Labels"/>
    <s v="Avery 475"/>
    <n v="44.4"/>
    <n v="3"/>
    <n v="0"/>
    <n v="22.2"/>
    <n v="200"/>
    <n v="44.4"/>
    <n v="0"/>
  </r>
  <r>
    <n v="5898"/>
    <s v="CA-2016-167682"/>
    <s v="4/3/2016"/>
    <x v="1015"/>
    <s v="4/9/2016"/>
    <s v="Standard Class"/>
    <s v="ZD-21925"/>
    <s v="Zuschuss Donatelli"/>
    <s v="Consumer"/>
    <s v="United States"/>
    <s v="Richmond"/>
    <s v="Indiana"/>
    <n v="47374"/>
    <x v="2"/>
    <s v="FUR-FU-10003799"/>
    <x v="0"/>
    <s v="Furnishings"/>
    <s v="Seth Thomas 13 1/2&quot; Wall Clock"/>
    <n v="71.12"/>
    <n v="4"/>
    <n v="0"/>
    <n v="22.0472"/>
    <n v="322.58064516129036"/>
    <n v="71.12"/>
    <n v="0"/>
  </r>
  <r>
    <n v="5900"/>
    <s v="CA-2017-108000"/>
    <s v="1/12/2017"/>
    <x v="602"/>
    <s v="1/16/2017"/>
    <s v="Standard Class"/>
    <s v="LS-16945"/>
    <s v="Linda Southworth"/>
    <s v="Corporate"/>
    <s v="United States"/>
    <s v="San Francisco"/>
    <s v="California"/>
    <n v="94110"/>
    <x v="1"/>
    <s v="OFF-EN-10002621"/>
    <x v="1"/>
    <s v="Envelopes"/>
    <s v="Staple envelope"/>
    <n v="9.7799999999999994"/>
    <n v="1"/>
    <n v="0"/>
    <n v="4.8899999999999997"/>
    <n v="200"/>
    <n v="9.7799999999999994"/>
    <n v="0"/>
  </r>
  <r>
    <n v="5901"/>
    <s v="CA-2015-146465"/>
    <s v="11/20/2015"/>
    <x v="312"/>
    <s v="11/24/2015"/>
    <s v="Standard Class"/>
    <s v="PB-18805"/>
    <s v="Patrick Bzostek"/>
    <s v="Home Office"/>
    <s v="United States"/>
    <s v="San Francisco"/>
    <s v="California"/>
    <n v="94122"/>
    <x v="1"/>
    <s v="OFF-BI-10004528"/>
    <x v="1"/>
    <s v="Binders"/>
    <s v="Cardinal Poly Pocket Divider Pockets for Ring Binders"/>
    <n v="24.192"/>
    <n v="9"/>
    <n v="0.2"/>
    <n v="7.56"/>
    <n v="320"/>
    <n v="19.3536"/>
    <n v="0"/>
  </r>
  <r>
    <n v="5902"/>
    <s v="CA-2016-159639"/>
    <s v="11/27/2016"/>
    <x v="581"/>
    <s v="12/2/2016"/>
    <s v="Standard Class"/>
    <s v="PC-18745"/>
    <s v="Pamela Coakley"/>
    <s v="Corporate"/>
    <s v="United States"/>
    <s v="Westfield"/>
    <s v="New Jersey"/>
    <n v="7090"/>
    <x v="3"/>
    <s v="FUR-FU-10001889"/>
    <x v="0"/>
    <s v="Furnishings"/>
    <s v="Ultra Door Pull Handle"/>
    <n v="31.56"/>
    <n v="3"/>
    <n v="0"/>
    <n v="10.4148"/>
    <n v="303.030303030303"/>
    <n v="31.56"/>
    <n v="0"/>
  </r>
  <r>
    <n v="5903"/>
    <s v="US-2017-153948"/>
    <s v="11/6/2017"/>
    <x v="44"/>
    <s v="11/6/2017"/>
    <s v="Same Day"/>
    <s v="FM-14290"/>
    <s v="Frank Merwin"/>
    <s v="Home Office"/>
    <s v="United States"/>
    <s v="San Francisco"/>
    <s v="California"/>
    <n v="94122"/>
    <x v="1"/>
    <s v="OFF-PA-10000157"/>
    <x v="1"/>
    <s v="Paper"/>
    <s v="Xerox 191"/>
    <n v="59.94"/>
    <n v="3"/>
    <n v="0"/>
    <n v="28.171800000000001"/>
    <n v="212.7659574468085"/>
    <n v="59.94"/>
    <n v="0"/>
  </r>
  <r>
    <n v="5908"/>
    <s v="US-2016-113985"/>
    <s v="12/2/2016"/>
    <x v="499"/>
    <s v="12/7/2016"/>
    <s v="Standard Class"/>
    <s v="KD-16495"/>
    <s v="Keith Dawkins"/>
    <s v="Corporate"/>
    <s v="United States"/>
    <s v="San Jose"/>
    <s v="California"/>
    <n v="95123"/>
    <x v="1"/>
    <s v="OFF-BI-10002353"/>
    <x v="1"/>
    <s v="Binders"/>
    <s v="GBC VeloBind Cover Sets"/>
    <n v="24.704000000000001"/>
    <n v="2"/>
    <n v="0.2"/>
    <n v="9.2639999999999993"/>
    <n v="266.66666666666669"/>
    <n v="19.763200000000001"/>
    <n v="0"/>
  </r>
  <r>
    <n v="5912"/>
    <s v="CA-2016-155383"/>
    <s v="12/17/2016"/>
    <x v="907"/>
    <s v="12/22/2016"/>
    <s v="Standard Class"/>
    <s v="SC-20680"/>
    <s v="Steve Carroll"/>
    <s v="Home Office"/>
    <s v="United States"/>
    <s v="Seattle"/>
    <s v="Washington"/>
    <n v="98115"/>
    <x v="1"/>
    <s v="OFF-ST-10001328"/>
    <x v="1"/>
    <s v="Storage"/>
    <s v="Personal Filing Tote with Lid, Black/Gray"/>
    <n v="46.53"/>
    <n v="3"/>
    <n v="0"/>
    <n v="13.0284"/>
    <n v="357.14285714285717"/>
    <n v="46.53"/>
    <n v="0"/>
  </r>
  <r>
    <n v="5913"/>
    <s v="CA-2014-120432"/>
    <s v="8/24/2014"/>
    <x v="829"/>
    <s v="8/26/2014"/>
    <s v="Second Class"/>
    <s v="DW-13585"/>
    <s v="Dorothy Wardle"/>
    <s v="Corporate"/>
    <s v="United States"/>
    <s v="Owensboro"/>
    <s v="Kentucky"/>
    <n v="42301"/>
    <x v="0"/>
    <s v="OFF-SU-10004661"/>
    <x v="1"/>
    <s v="Supplies"/>
    <s v="Acme Titanium Bonded Scissors"/>
    <n v="25.5"/>
    <n v="3"/>
    <n v="0"/>
    <n v="6.63"/>
    <n v="384.61538461538464"/>
    <n v="25.5"/>
    <n v="0"/>
  </r>
  <r>
    <n v="5914"/>
    <s v="US-2015-126977"/>
    <s v="9/17/2015"/>
    <x v="14"/>
    <s v="9/23/2015"/>
    <s v="Standard Class"/>
    <s v="PF-19120"/>
    <s v="Peter Fuller"/>
    <s v="Consumer"/>
    <s v="United States"/>
    <s v="New York City"/>
    <s v="New York"/>
    <n v="10035"/>
    <x v="3"/>
    <s v="OFF-ST-10000617"/>
    <x v="1"/>
    <s v="Storage"/>
    <s v="Woodgrain Magazine Files by Perma"/>
    <n v="14.9"/>
    <n v="5"/>
    <n v="0"/>
    <n v="1.0429999999999999"/>
    <n v="1428.5714285714287"/>
    <n v="14.9"/>
    <n v="0"/>
  </r>
  <r>
    <n v="5924"/>
    <s v="CA-2016-130288"/>
    <s v="11/26/2016"/>
    <x v="491"/>
    <s v="11/30/2016"/>
    <s v="Second Class"/>
    <s v="DK-13225"/>
    <s v="Dean Katz"/>
    <s v="Corporate"/>
    <s v="United States"/>
    <s v="New York City"/>
    <s v="New York"/>
    <n v="10011"/>
    <x v="3"/>
    <s v="FUR-TA-10002958"/>
    <x v="0"/>
    <s v="Tables"/>
    <s v="Bevis Oval Conference Table, Walnut"/>
    <n v="313.17599999999999"/>
    <n v="2"/>
    <n v="0.4"/>
    <n v="-120.0508"/>
    <n v="-260.86956521739131"/>
    <n v="187.90559999999999"/>
    <n v="0"/>
  </r>
  <r>
    <n v="5925"/>
    <s v="CA-2017-146458"/>
    <s v="11/19/2017"/>
    <x v="123"/>
    <s v="11/22/2017"/>
    <s v="Second Class"/>
    <s v="RB-19435"/>
    <s v="Richard Bierner"/>
    <s v="Consumer"/>
    <s v="United States"/>
    <s v="Springfield"/>
    <s v="Virginia"/>
    <n v="22153"/>
    <x v="0"/>
    <s v="OFF-AR-10001177"/>
    <x v="1"/>
    <s v="Art"/>
    <s v="Newell 349"/>
    <n v="22.96"/>
    <n v="7"/>
    <n v="0"/>
    <n v="6.6584000000000003"/>
    <n v="344.82758620689651"/>
    <n v="22.96"/>
    <n v="0"/>
  </r>
  <r>
    <n v="5926"/>
    <s v="CA-2017-150420"/>
    <s v="6/3/2017"/>
    <x v="95"/>
    <s v="6/8/2017"/>
    <s v="Standard Class"/>
    <s v="GD-14590"/>
    <s v="Giulietta Dortch"/>
    <s v="Corporate"/>
    <s v="United States"/>
    <s v="Bellingham"/>
    <s v="Washington"/>
    <n v="98226"/>
    <x v="1"/>
    <s v="TEC-AC-10004975"/>
    <x v="2"/>
    <s v="Accessories"/>
    <s v="Plantronics Audio 995 Wireless Stereo Headset"/>
    <n v="1099.5"/>
    <n v="10"/>
    <n v="0"/>
    <n v="362.83499999999998"/>
    <n v="303.030303030303"/>
    <n v="1099.5"/>
    <n v="0"/>
  </r>
  <r>
    <n v="5927"/>
    <s v="US-2014-118997"/>
    <s v="4/8/2014"/>
    <x v="918"/>
    <s v="4/12/2014"/>
    <s v="Standard Class"/>
    <s v="RA-19885"/>
    <s v="Ruben Ausman"/>
    <s v="Corporate"/>
    <s v="United States"/>
    <s v="Decatur"/>
    <s v="Alabama"/>
    <n v="35601"/>
    <x v="0"/>
    <s v="FUR-TA-10001086"/>
    <x v="0"/>
    <s v="Tables"/>
    <s v="SAFCO PlanMaster Boards, 60w x 37-1/2d, White Melamine"/>
    <n v="1215.92"/>
    <n v="8"/>
    <n v="0"/>
    <n v="316.13920000000002"/>
    <n v="384.61538461538464"/>
    <n v="1215.92"/>
    <n v="0"/>
  </r>
  <r>
    <n v="5928"/>
    <s v="CA-2014-114314"/>
    <s v="10/11/2014"/>
    <x v="856"/>
    <s v="10/15/2014"/>
    <s v="Standard Class"/>
    <s v="DB-13555"/>
    <s v="Dorothy Badders"/>
    <s v="Corporate"/>
    <s v="United States"/>
    <s v="Fayetteville"/>
    <s v="Arkansas"/>
    <n v="72701"/>
    <x v="0"/>
    <s v="OFF-LA-10000240"/>
    <x v="1"/>
    <s v="Labels"/>
    <s v="Self-Adhesive Address Labels for Typewriters by Universal"/>
    <n v="7.31"/>
    <n v="1"/>
    <n v="0"/>
    <n v="3.4357000000000002"/>
    <n v="212.7659574468085"/>
    <n v="7.31"/>
    <n v="0"/>
  </r>
  <r>
    <n v="5930"/>
    <s v="US-2017-169551"/>
    <s v="7/7/2017"/>
    <x v="437"/>
    <s v="7/9/2017"/>
    <s v="First Class"/>
    <s v="RL-19615"/>
    <s v="Rob Lucas"/>
    <s v="Consumer"/>
    <s v="United States"/>
    <s v="Philadelphia"/>
    <s v="Pennsylvania"/>
    <n v="19120"/>
    <x v="3"/>
    <s v="FUR-BO-10001519"/>
    <x v="0"/>
    <s v="Bookcases"/>
    <s v="O'Sullivan 3-Shelf Heavy-Duty Bookcases"/>
    <n v="87.21"/>
    <n v="3"/>
    <n v="0.5"/>
    <n v="-45.349200000000003"/>
    <n v="-192.30769230769229"/>
    <n v="43.604999999999997"/>
    <n v="0"/>
  </r>
  <r>
    <n v="5936"/>
    <s v="CA-2016-103107"/>
    <s v="7/4/2016"/>
    <x v="975"/>
    <s v="7/4/2016"/>
    <s v="Same Day"/>
    <s v="RB-19465"/>
    <s v="Rick Bensley"/>
    <s v="Home Office"/>
    <s v="United States"/>
    <s v="Seattle"/>
    <s v="Washington"/>
    <n v="98103"/>
    <x v="1"/>
    <s v="FUR-FU-10000221"/>
    <x v="0"/>
    <s v="Furnishings"/>
    <s v="Master Caster Door Stop, Brown"/>
    <n v="25.4"/>
    <n v="5"/>
    <n v="0"/>
    <n v="8.6359999999999992"/>
    <n v="294.11764705882354"/>
    <n v="25.4"/>
    <n v="0"/>
  </r>
  <r>
    <n v="5939"/>
    <s v="CA-2017-122077"/>
    <s v="5/19/2017"/>
    <x v="240"/>
    <s v="5/25/2017"/>
    <s v="Standard Class"/>
    <s v="JF-15295"/>
    <s v="Jason Fortune-"/>
    <s v="Consumer"/>
    <s v="United States"/>
    <s v="Plano"/>
    <s v="Texas"/>
    <n v="75023"/>
    <x v="2"/>
    <s v="TEC-PH-10003811"/>
    <x v="2"/>
    <s v="Phones"/>
    <s v="Jabra Supreme Plus Driver Edition Headset"/>
    <n v="95.992000000000004"/>
    <n v="1"/>
    <n v="0.2"/>
    <n v="9.5991999999999997"/>
    <n v="1000"/>
    <n v="76.793600000000012"/>
    <n v="0"/>
  </r>
  <r>
    <n v="5941"/>
    <s v="CA-2017-112431"/>
    <s v="10/12/2017"/>
    <x v="386"/>
    <s v="10/14/2017"/>
    <s v="Second Class"/>
    <s v="RW-19690"/>
    <s v="Robert Waldorf"/>
    <s v="Consumer"/>
    <s v="United States"/>
    <s v="Los Angeles"/>
    <s v="California"/>
    <n v="90049"/>
    <x v="1"/>
    <s v="TEC-AC-10001465"/>
    <x v="2"/>
    <s v="Accessories"/>
    <s v="SanDisk Cruzer 64 GB USB Flash Drive"/>
    <n v="435.84"/>
    <n v="12"/>
    <n v="0"/>
    <n v="130.75200000000001"/>
    <n v="333.33333333333331"/>
    <n v="435.84"/>
    <n v="0"/>
  </r>
  <r>
    <n v="5943"/>
    <s v="CA-2016-151092"/>
    <s v="8/6/2016"/>
    <x v="876"/>
    <s v="8/13/2016"/>
    <s v="Standard Class"/>
    <s v="VG-21790"/>
    <s v="Vivek Gonzalez"/>
    <s v="Consumer"/>
    <s v="United States"/>
    <s v="Los Angeles"/>
    <s v="California"/>
    <n v="90032"/>
    <x v="1"/>
    <s v="TEC-PH-10001700"/>
    <x v="2"/>
    <s v="Phones"/>
    <s v="Panasonic KX-TG6844B Expandable Digital Cordless Telephone"/>
    <n v="211.16800000000001"/>
    <n v="4"/>
    <n v="0.2"/>
    <n v="18.4772"/>
    <n v="1142.8571428571429"/>
    <n v="168.93440000000001"/>
    <n v="0"/>
  </r>
  <r>
    <n v="5944"/>
    <s v="CA-2014-104178"/>
    <s v="8/25/2014"/>
    <x v="55"/>
    <s v="8/29/2014"/>
    <s v="Standard Class"/>
    <s v="JM-15265"/>
    <s v="Janet Molinari"/>
    <s v="Corporate"/>
    <s v="United States"/>
    <s v="Los Angeles"/>
    <s v="California"/>
    <n v="90036"/>
    <x v="1"/>
    <s v="FUR-FU-10000771"/>
    <x v="0"/>
    <s v="Furnishings"/>
    <s v="Eldon 200 Class Desk Accessories, Smoke"/>
    <n v="6.28"/>
    <n v="1"/>
    <n v="0"/>
    <n v="2.6375999999999999"/>
    <n v="238.0952380952381"/>
    <n v="6.28"/>
    <n v="0"/>
  </r>
  <r>
    <n v="5948"/>
    <s v="CA-2015-115924"/>
    <s v="9/14/2015"/>
    <x v="471"/>
    <s v="9/18/2015"/>
    <s v="Second Class"/>
    <s v="BE-11455"/>
    <s v="Brad Eason"/>
    <s v="Home Office"/>
    <s v="United States"/>
    <s v="Des Moines"/>
    <s v="Iowa"/>
    <n v="50315"/>
    <x v="2"/>
    <s v="OFF-BI-10004040"/>
    <x v="1"/>
    <s v="Binders"/>
    <s v="Wilson Jones Impact Binders"/>
    <n v="25.9"/>
    <n v="5"/>
    <n v="0"/>
    <n v="12.691000000000001"/>
    <n v="204.08163265306118"/>
    <n v="25.9"/>
    <n v="0"/>
  </r>
  <r>
    <n v="5949"/>
    <s v="CA-2017-161046"/>
    <s v="3/5/2017"/>
    <x v="916"/>
    <s v="3/5/2017"/>
    <s v="Same Day"/>
    <s v="CB-12535"/>
    <s v="Claudia Bergmann"/>
    <s v="Corporate"/>
    <s v="United States"/>
    <s v="Southaven"/>
    <s v="Mississippi"/>
    <n v="38671"/>
    <x v="0"/>
    <s v="OFF-EN-10003862"/>
    <x v="1"/>
    <s v="Envelopes"/>
    <s v="Laser &amp; Ink Jet Business Envelopes"/>
    <n v="42.68"/>
    <n v="4"/>
    <n v="0"/>
    <n v="19.6328"/>
    <n v="217.39130434782606"/>
    <n v="42.68"/>
    <n v="0"/>
  </r>
  <r>
    <n v="5953"/>
    <s v="US-2017-141698"/>
    <s v="4/15/2017"/>
    <x v="4"/>
    <s v="4/21/2017"/>
    <s v="Standard Class"/>
    <s v="SD-20485"/>
    <s v="Shirley Daniels"/>
    <s v="Home Office"/>
    <s v="United States"/>
    <s v="Houston"/>
    <s v="Texas"/>
    <n v="77041"/>
    <x v="2"/>
    <s v="OFF-PA-10001826"/>
    <x v="1"/>
    <s v="Paper"/>
    <s v="Xerox 207"/>
    <n v="20.736000000000001"/>
    <n v="4"/>
    <n v="0.2"/>
    <n v="7.2576000000000001"/>
    <n v="285.71428571428572"/>
    <n v="16.588800000000003"/>
    <n v="0"/>
  </r>
  <r>
    <n v="5954"/>
    <s v="US-2014-105151"/>
    <s v="3/30/2014"/>
    <x v="809"/>
    <s v="3/31/2014"/>
    <s v="First Class"/>
    <s v="SG-20890"/>
    <s v="Susan Gilcrest"/>
    <s v="Corporate"/>
    <s v="United States"/>
    <s v="New York City"/>
    <s v="New York"/>
    <n v="10009"/>
    <x v="3"/>
    <s v="OFF-AR-10001231"/>
    <x v="1"/>
    <s v="Art"/>
    <s v="Sanford EarthWrite Recycled Pencils, Medium Soft, #2"/>
    <n v="10.5"/>
    <n v="5"/>
    <n v="0"/>
    <n v="2.94"/>
    <n v="357.14285714285717"/>
    <n v="10.5"/>
    <n v="0"/>
  </r>
  <r>
    <n v="5955"/>
    <s v="CA-2014-155796"/>
    <s v="11/11/2014"/>
    <x v="7"/>
    <s v="11/15/2014"/>
    <s v="Second Class"/>
    <s v="TS-21430"/>
    <s v="Tom Stivers"/>
    <s v="Corporate"/>
    <s v="United States"/>
    <s v="Reading"/>
    <s v="Pennsylvania"/>
    <n v="19601"/>
    <x v="3"/>
    <s v="FUR-FU-10000409"/>
    <x v="0"/>
    <s v="Furnishings"/>
    <s v="GE 4 Foot Flourescent Tube, 40 Watt"/>
    <n v="23.968"/>
    <n v="2"/>
    <n v="0.2"/>
    <n v="7.7896000000000001"/>
    <n v="307.69230769230774"/>
    <n v="19.174400000000002"/>
    <n v="0"/>
  </r>
  <r>
    <n v="5957"/>
    <s v="CA-2016-127138"/>
    <s v="3/12/2016"/>
    <x v="299"/>
    <s v="3/15/2016"/>
    <s v="Second Class"/>
    <s v="DK-13225"/>
    <s v="Dean Katz"/>
    <s v="Corporate"/>
    <s v="United States"/>
    <s v="San Francisco"/>
    <s v="California"/>
    <n v="94109"/>
    <x v="1"/>
    <s v="OFF-ST-10002756"/>
    <x v="1"/>
    <s v="Storage"/>
    <s v="Tennsco Stur-D-Stor Boltless Shelving, 5 Shelves, 24&quot; Deep, Sand"/>
    <n v="676.55"/>
    <n v="5"/>
    <n v="0"/>
    <n v="6.7655000000000003"/>
    <n v="9999.9999999999982"/>
    <n v="676.55"/>
    <n v="0"/>
  </r>
  <r>
    <n v="5961"/>
    <s v="CA-2017-150602"/>
    <s v="2/9/2017"/>
    <x v="839"/>
    <s v="2/14/2017"/>
    <s v="Second Class"/>
    <s v="ML-17395"/>
    <s v="Marina Lichtenstein"/>
    <s v="Corporate"/>
    <s v="United States"/>
    <s v="Los Angeles"/>
    <s v="California"/>
    <n v="90045"/>
    <x v="1"/>
    <s v="FUR-FU-10003142"/>
    <x v="0"/>
    <s v="Furnishings"/>
    <s v="Master Big Foot Doorstop, Beige"/>
    <n v="21.12"/>
    <n v="4"/>
    <n v="0"/>
    <n v="6.5472000000000001"/>
    <n v="322.58064516129036"/>
    <n v="21.12"/>
    <n v="0"/>
  </r>
  <r>
    <n v="5962"/>
    <s v="CA-2014-140732"/>
    <s v="11/11/2014"/>
    <x v="7"/>
    <s v="11/13/2014"/>
    <s v="Second Class"/>
    <s v="MA-17560"/>
    <s v="Matt Abelman"/>
    <s v="Home Office"/>
    <s v="United States"/>
    <s v="Los Angeles"/>
    <s v="California"/>
    <n v="90004"/>
    <x v="1"/>
    <s v="TEC-PH-10001425"/>
    <x v="2"/>
    <s v="Phones"/>
    <s v="Mophie Juice Pack Helium for iPhone"/>
    <n v="575.928"/>
    <n v="9"/>
    <n v="0.2"/>
    <n v="57.592799999999997"/>
    <n v="1000"/>
    <n v="460.74240000000003"/>
    <n v="0"/>
  </r>
  <r>
    <n v="5965"/>
    <s v="CA-2017-119011"/>
    <s v="8/20/2017"/>
    <x v="648"/>
    <s v="8/25/2017"/>
    <s v="Standard Class"/>
    <s v="LR-17035"/>
    <s v="Lisa Ryan"/>
    <s v="Corporate"/>
    <s v="United States"/>
    <s v="San Francisco"/>
    <s v="California"/>
    <n v="94109"/>
    <x v="1"/>
    <s v="OFF-SU-10004768"/>
    <x v="1"/>
    <s v="Supplies"/>
    <s v="Acme Kleencut Forged Steel Scissors"/>
    <n v="17.22"/>
    <n v="3"/>
    <n v="0"/>
    <n v="5.1660000000000004"/>
    <n v="333.33333333333331"/>
    <n v="17.22"/>
    <n v="0"/>
  </r>
  <r>
    <n v="5968"/>
    <s v="CA-2016-166912"/>
    <s v="1/15/2016"/>
    <x v="804"/>
    <s v="1/17/2016"/>
    <s v="First Class"/>
    <s v="BE-11335"/>
    <s v="Bill Eplett"/>
    <s v="Home Office"/>
    <s v="United States"/>
    <s v="New York City"/>
    <s v="New York"/>
    <n v="10009"/>
    <x v="3"/>
    <s v="OFF-PA-10001033"/>
    <x v="1"/>
    <s v="Paper"/>
    <s v="Xerox 1893"/>
    <n v="81.98"/>
    <n v="2"/>
    <n v="0"/>
    <n v="40.170200000000001"/>
    <n v="204.08163265306123"/>
    <n v="81.98"/>
    <n v="0"/>
  </r>
  <r>
    <n v="5969"/>
    <s v="CA-2014-141726"/>
    <s v="7/20/2014"/>
    <x v="836"/>
    <s v="7/22/2014"/>
    <s v="First Class"/>
    <s v="CC-12145"/>
    <s v="Charles Crestani"/>
    <s v="Consumer"/>
    <s v="United States"/>
    <s v="San Diego"/>
    <s v="California"/>
    <n v="92105"/>
    <x v="1"/>
    <s v="OFF-PA-10000418"/>
    <x v="1"/>
    <s v="Paper"/>
    <s v="Xerox 189"/>
    <n v="104.85"/>
    <n v="1"/>
    <n v="0"/>
    <n v="50.328000000000003"/>
    <n v="208.33333333333331"/>
    <n v="104.85"/>
    <n v="0"/>
  </r>
  <r>
    <n v="5973"/>
    <s v="CA-2017-115105"/>
    <s v="2/6/2017"/>
    <x v="695"/>
    <s v="2/11/2017"/>
    <s v="Standard Class"/>
    <s v="BD-11770"/>
    <s v="Bryan Davis"/>
    <s v="Consumer"/>
    <s v="United States"/>
    <s v="New York City"/>
    <s v="New York"/>
    <n v="10024"/>
    <x v="3"/>
    <s v="FUR-BO-10001811"/>
    <x v="0"/>
    <s v="Bookcases"/>
    <s v="Atlantic Metals Mobile 5-Shelf Bookcases, Custom Colors"/>
    <n v="240.78399999999999"/>
    <n v="1"/>
    <n v="0.2"/>
    <n v="30.097999999999999"/>
    <n v="800"/>
    <n v="192.62720000000002"/>
    <n v="0"/>
  </r>
  <r>
    <n v="5974"/>
    <s v="CA-2015-143980"/>
    <s v="12/25/2015"/>
    <x v="707"/>
    <s v="12/29/2015"/>
    <s v="Standard Class"/>
    <s v="JK-15640"/>
    <s v="Jim Kriz"/>
    <s v="Home Office"/>
    <s v="United States"/>
    <s v="New York City"/>
    <s v="New York"/>
    <n v="10011"/>
    <x v="3"/>
    <s v="OFF-AP-10003779"/>
    <x v="1"/>
    <s v="Appliances"/>
    <s v="Kensington 7 Outlet MasterPiece Power Center with Fax/Phone Line Protection"/>
    <n v="414.96"/>
    <n v="2"/>
    <n v="0"/>
    <n v="124.488"/>
    <n v="333.33333333333331"/>
    <n v="414.96"/>
    <n v="0"/>
  </r>
  <r>
    <n v="5975"/>
    <s v="CA-2016-135636"/>
    <s v="10/8/2016"/>
    <x v="750"/>
    <s v="10/13/2016"/>
    <s v="Standard Class"/>
    <s v="DB-13615"/>
    <s v="Doug Bickford"/>
    <s v="Consumer"/>
    <s v="United States"/>
    <s v="Charlotte"/>
    <s v="North Carolina"/>
    <n v="28205"/>
    <x v="0"/>
    <s v="OFF-ST-10000676"/>
    <x v="1"/>
    <s v="Storage"/>
    <s v="Fellowes Econo/Stor Drawers"/>
    <n v="387.72"/>
    <n v="5"/>
    <n v="0.2"/>
    <n v="-67.850999999999999"/>
    <n v="-571.42857142857144"/>
    <n v="310.17600000000004"/>
    <n v="0"/>
  </r>
  <r>
    <n v="5976"/>
    <s v="CA-2017-102155"/>
    <s v="7/13/2017"/>
    <x v="1002"/>
    <s v="7/17/2017"/>
    <s v="Standard Class"/>
    <s v="RR-19525"/>
    <s v="Rick Reed"/>
    <s v="Corporate"/>
    <s v="United States"/>
    <s v="Overland Park"/>
    <s v="Kansas"/>
    <n v="66212"/>
    <x v="2"/>
    <s v="OFF-ST-10001496"/>
    <x v="1"/>
    <s v="Storage"/>
    <s v="Standard Rollaway File with Lock"/>
    <n v="360.38"/>
    <n v="2"/>
    <n v="0"/>
    <n v="93.698800000000006"/>
    <n v="384.61538461538458"/>
    <n v="360.38"/>
    <n v="0"/>
  </r>
  <r>
    <n v="5978"/>
    <s v="CA-2017-116953"/>
    <s v="4/24/2017"/>
    <x v="558"/>
    <s v="4/25/2017"/>
    <s v="First Class"/>
    <s v="SV-20935"/>
    <s v="Susan Vittorini"/>
    <s v="Consumer"/>
    <s v="United States"/>
    <s v="Mesa"/>
    <s v="Arizona"/>
    <n v="85204"/>
    <x v="1"/>
    <s v="TEC-PH-10004614"/>
    <x v="2"/>
    <s v="Phones"/>
    <s v="AT&amp;T 841000 Phone"/>
    <n v="552"/>
    <n v="10"/>
    <n v="0.2"/>
    <n v="34.5"/>
    <n v="1600"/>
    <n v="441.6"/>
    <n v="0"/>
  </r>
  <r>
    <n v="5979"/>
    <s v="CA-2014-117765"/>
    <s v="9/7/2014"/>
    <x v="557"/>
    <s v="9/13/2014"/>
    <s v="Standard Class"/>
    <s v="RB-19465"/>
    <s v="Rick Bensley"/>
    <s v="Home Office"/>
    <s v="United States"/>
    <s v="Tulsa"/>
    <s v="Oklahoma"/>
    <n v="74133"/>
    <x v="2"/>
    <s v="FUR-TA-10001039"/>
    <x v="0"/>
    <s v="Tables"/>
    <s v="KI Adjustable-Height Table"/>
    <n v="429.9"/>
    <n v="5"/>
    <n v="0"/>
    <n v="111.774"/>
    <n v="384.61538461538458"/>
    <n v="429.9"/>
    <n v="0"/>
  </r>
  <r>
    <n v="5983"/>
    <s v="CA-2016-114895"/>
    <s v="11/21/2016"/>
    <x v="831"/>
    <s v="11/28/2016"/>
    <s v="Standard Class"/>
    <s v="MV-18190"/>
    <s v="Mike Vittorini"/>
    <s v="Consumer"/>
    <s v="United States"/>
    <s v="New York City"/>
    <s v="New York"/>
    <n v="10035"/>
    <x v="3"/>
    <s v="OFF-PA-10000232"/>
    <x v="1"/>
    <s v="Paper"/>
    <s v="Xerox 1975"/>
    <n v="12.96"/>
    <n v="2"/>
    <n v="0"/>
    <n v="6.3503999999999996"/>
    <n v="204.08163265306123"/>
    <n v="12.96"/>
    <n v="0"/>
  </r>
  <r>
    <n v="5984"/>
    <s v="CA-2017-112984"/>
    <s v="9/16/2017"/>
    <x v="118"/>
    <s v="9/18/2017"/>
    <s v="Second Class"/>
    <s v="EH-14185"/>
    <s v="Evan Henry"/>
    <s v="Consumer"/>
    <s v="United States"/>
    <s v="Philadelphia"/>
    <s v="Pennsylvania"/>
    <n v="19143"/>
    <x v="3"/>
    <s v="OFF-PA-10003657"/>
    <x v="1"/>
    <s v="Paper"/>
    <s v="Xerox 1927"/>
    <n v="20.544"/>
    <n v="6"/>
    <n v="0.2"/>
    <n v="6.42"/>
    <n v="320"/>
    <n v="16.435200000000002"/>
    <n v="0"/>
  </r>
  <r>
    <n v="5985"/>
    <s v="CA-2016-163776"/>
    <s v="7/19/2016"/>
    <x v="1080"/>
    <s v="7/25/2016"/>
    <s v="Standard Class"/>
    <s v="JS-16030"/>
    <s v="Joy Smith"/>
    <s v="Consumer"/>
    <s v="United States"/>
    <s v="Hattiesburg"/>
    <s v="Mississippi"/>
    <n v="39401"/>
    <x v="0"/>
    <s v="FUR-FU-10001185"/>
    <x v="0"/>
    <s v="Furnishings"/>
    <s v="Advantus Employee of the Month Certificate Frame, 11 x 13-1/2"/>
    <n v="185.58"/>
    <n v="6"/>
    <n v="0"/>
    <n v="76.087800000000001"/>
    <n v="243.90243902439025"/>
    <n v="185.58"/>
    <n v="0"/>
  </r>
  <r>
    <n v="5991"/>
    <s v="US-2017-163300"/>
    <s v="9/15/2017"/>
    <x v="175"/>
    <s v="9/21/2017"/>
    <s v="Standard Class"/>
    <s v="ES-14020"/>
    <s v="Erica Smith"/>
    <s v="Consumer"/>
    <s v="United States"/>
    <s v="Los Angeles"/>
    <s v="California"/>
    <n v="90049"/>
    <x v="1"/>
    <s v="OFF-BI-10004390"/>
    <x v="1"/>
    <s v="Binders"/>
    <s v="GBC DocuBind 200 Manual Binding Machine"/>
    <n v="2357.4879999999998"/>
    <n v="7"/>
    <n v="0.2"/>
    <n v="884.05799999999999"/>
    <n v="266.66666666666663"/>
    <n v="1885.9903999999999"/>
    <n v="0"/>
  </r>
  <r>
    <n v="5994"/>
    <s v="CA-2016-162187"/>
    <s v="12/11/2016"/>
    <x v="25"/>
    <s v="12/11/2016"/>
    <s v="Same Day"/>
    <s v="NS-18640"/>
    <s v="Noel Staavos"/>
    <s v="Corporate"/>
    <s v="United States"/>
    <s v="Columbus"/>
    <s v="Ohio"/>
    <n v="43229"/>
    <x v="3"/>
    <s v="OFF-ST-10001558"/>
    <x v="1"/>
    <s v="Storage"/>
    <s v="Acco Perma 4000 Stacking Storage Drawers"/>
    <n v="64.959999999999994"/>
    <n v="5"/>
    <n v="0.2"/>
    <n v="-4.0599999999999996"/>
    <n v="-1600"/>
    <n v="51.967999999999996"/>
    <n v="0"/>
  </r>
  <r>
    <n v="5999"/>
    <s v="US-2014-112991"/>
    <s v="12/10/2014"/>
    <x v="325"/>
    <s v="12/14/2014"/>
    <s v="Standard Class"/>
    <s v="SH-19975"/>
    <s v="Sally Hughsby"/>
    <s v="Corporate"/>
    <s v="United States"/>
    <s v="Caldwell"/>
    <s v="Idaho"/>
    <n v="83605"/>
    <x v="1"/>
    <s v="FUR-CH-10001708"/>
    <x v="0"/>
    <s v="Chairs"/>
    <s v="Office Star - Contemporary Swivel Chair with Padded Adjustable Arms and Flex Back"/>
    <n v="338.35199999999998"/>
    <n v="3"/>
    <n v="0.2"/>
    <n v="4.2294"/>
    <n v="8000"/>
    <n v="270.6816"/>
    <n v="0"/>
  </r>
  <r>
    <n v="6002"/>
    <s v="CA-2014-124079"/>
    <s v="12/13/2014"/>
    <x v="736"/>
    <s v="12/17/2014"/>
    <s v="Standard Class"/>
    <s v="RF-19345"/>
    <s v="Randy Ferguson"/>
    <s v="Corporate"/>
    <s v="United States"/>
    <s v="Phoenix"/>
    <s v="Arizona"/>
    <n v="85023"/>
    <x v="1"/>
    <s v="FUR-FU-10002553"/>
    <x v="0"/>
    <s v="Furnishings"/>
    <s v="Electrix Incandescent Magnifying Lamp, Black"/>
    <n v="87.96"/>
    <n v="3"/>
    <n v="0.2"/>
    <n v="7.6965000000000003"/>
    <n v="1142.8571428571427"/>
    <n v="70.367999999999995"/>
    <n v="0"/>
  </r>
  <r>
    <n v="6004"/>
    <s v="US-2017-146878"/>
    <s v="9/21/2017"/>
    <x v="296"/>
    <s v="9/27/2017"/>
    <s v="Standard Class"/>
    <s v="DL-12865"/>
    <s v="Dan Lawera"/>
    <s v="Consumer"/>
    <s v="United States"/>
    <s v="Miami"/>
    <s v="Florida"/>
    <n v="33142"/>
    <x v="0"/>
    <s v="OFF-BI-10002794"/>
    <x v="1"/>
    <s v="Binders"/>
    <s v="Avery Trapezoid Ring Binder, 3&quot; Capacity, Black, 1040 sheets"/>
    <n v="12.294"/>
    <n v="1"/>
    <n v="0.7"/>
    <n v="-8.6058000000000003"/>
    <n v="-142.85714285714286"/>
    <n v="3.6882000000000006"/>
    <n v="0"/>
  </r>
  <r>
    <n v="6005"/>
    <s v="CA-2017-107244"/>
    <s v="9/7/2017"/>
    <x v="210"/>
    <s v="9/11/2017"/>
    <s v="Standard Class"/>
    <s v="AG-10390"/>
    <s v="Allen Goldenen"/>
    <s v="Consumer"/>
    <s v="United States"/>
    <s v="Los Angeles"/>
    <s v="California"/>
    <n v="90004"/>
    <x v="1"/>
    <s v="FUR-FU-10002597"/>
    <x v="0"/>
    <s v="Furnishings"/>
    <s v="C-Line Magnetic Cubicle Keepers, Clear Polypropylene"/>
    <n v="19.760000000000002"/>
    <n v="4"/>
    <n v="0"/>
    <n v="8.2992000000000008"/>
    <n v="238.0952380952381"/>
    <n v="19.760000000000002"/>
    <n v="0"/>
  </r>
  <r>
    <n v="6006"/>
    <s v="CA-2015-100657"/>
    <s v="11/2/2015"/>
    <x v="121"/>
    <s v="11/7/2015"/>
    <s v="Standard Class"/>
    <s v="SW-20245"/>
    <s v="Scot Wooten"/>
    <s v="Consumer"/>
    <s v="United States"/>
    <s v="Troy"/>
    <s v="New York"/>
    <n v="12180"/>
    <x v="3"/>
    <s v="FUR-CH-10003535"/>
    <x v="0"/>
    <s v="Chairs"/>
    <s v="Global Armless Task Chair, Royal Blue"/>
    <n v="109.764"/>
    <n v="2"/>
    <n v="0.1"/>
    <n v="8.5372000000000003"/>
    <n v="1285.7142857142856"/>
    <n v="98.787599999999998"/>
    <n v="0"/>
  </r>
  <r>
    <n v="6007"/>
    <s v="CA-2017-129581"/>
    <s v="12/11/2017"/>
    <x v="157"/>
    <s v="12/18/2017"/>
    <s v="Standard Class"/>
    <s v="KN-16390"/>
    <s v="Katherine Nockton"/>
    <s v="Corporate"/>
    <s v="United States"/>
    <s v="New Bedford"/>
    <s v="Massachusetts"/>
    <n v="2740"/>
    <x v="3"/>
    <s v="TEC-PH-10001527"/>
    <x v="2"/>
    <s v="Phones"/>
    <s v="Plantronics MX500i Earset"/>
    <n v="128.85"/>
    <n v="3"/>
    <n v="0"/>
    <n v="3.8654999999999999"/>
    <n v="3333.3333333333335"/>
    <n v="128.85"/>
    <n v="0"/>
  </r>
  <r>
    <n v="6008"/>
    <s v="CA-2017-129028"/>
    <s v="4/1/2017"/>
    <x v="719"/>
    <s v="4/3/2017"/>
    <s v="First Class"/>
    <s v="GB-14530"/>
    <s v="George Bell"/>
    <s v="Corporate"/>
    <s v="United States"/>
    <s v="Florence"/>
    <s v="South Carolina"/>
    <n v="29501"/>
    <x v="0"/>
    <s v="FUR-FU-10004006"/>
    <x v="0"/>
    <s v="Furnishings"/>
    <s v="Deflect-o DuraMat Lighweight, Studded, Beveled Mat for Low Pile Carpeting"/>
    <n v="127.95"/>
    <n v="3"/>
    <n v="0"/>
    <n v="21.7515"/>
    <n v="588.23529411764707"/>
    <n v="127.95"/>
    <n v="0"/>
  </r>
  <r>
    <n v="6009"/>
    <s v="CA-2015-135580"/>
    <s v="12/30/2015"/>
    <x v="1081"/>
    <s v="1/3/2016"/>
    <s v="Standard Class"/>
    <s v="CL-12565"/>
    <s v="Clay Ludtke"/>
    <s v="Consumer"/>
    <s v="United States"/>
    <s v="Los Angeles"/>
    <s v="California"/>
    <n v="90049"/>
    <x v="1"/>
    <s v="OFF-PA-10000595"/>
    <x v="1"/>
    <s v="Paper"/>
    <s v="Xerox 1929"/>
    <n v="68.52"/>
    <n v="3"/>
    <n v="0"/>
    <n v="31.519200000000001"/>
    <n v="217.39130434782606"/>
    <n v="68.52"/>
    <n v="0"/>
  </r>
  <r>
    <n v="6014"/>
    <s v="CA-2016-159016"/>
    <s v="3/10/2016"/>
    <x v="612"/>
    <s v="3/11/2016"/>
    <s v="First Class"/>
    <s v="KF-16285"/>
    <s v="Karen Ferguson"/>
    <s v="Home Office"/>
    <s v="United States"/>
    <s v="Los Angeles"/>
    <s v="California"/>
    <n v="90008"/>
    <x v="1"/>
    <s v="OFF-PA-10004405"/>
    <x v="1"/>
    <s v="Paper"/>
    <s v="Rediform Voice Mail Log Books"/>
    <n v="14.9"/>
    <n v="5"/>
    <n v="0"/>
    <n v="7.1520000000000001"/>
    <n v="208.33333333333334"/>
    <n v="14.9"/>
    <n v="0"/>
  </r>
  <r>
    <n v="6016"/>
    <s v="CA-2014-102652"/>
    <s v="4/6/2014"/>
    <x v="322"/>
    <s v="4/12/2014"/>
    <s v="Standard Class"/>
    <s v="AY-10555"/>
    <s v="Andy Yotov"/>
    <s v="Corporate"/>
    <s v="United States"/>
    <s v="Los Angeles"/>
    <s v="California"/>
    <n v="90049"/>
    <x v="1"/>
    <s v="FUR-FU-10000747"/>
    <x v="0"/>
    <s v="Furnishings"/>
    <s v="Tenex B1-RE Series Chair Mats for Low Pile Carpets"/>
    <n v="91.96"/>
    <n v="2"/>
    <n v="0"/>
    <n v="15.6332"/>
    <n v="588.23529411764696"/>
    <n v="91.96"/>
    <n v="0"/>
  </r>
  <r>
    <n v="6020"/>
    <s v="CA-2014-152422"/>
    <s v="10/5/2014"/>
    <x v="1082"/>
    <s v="10/10/2014"/>
    <s v="Second Class"/>
    <s v="BD-11635"/>
    <s v="Brian Derr"/>
    <s v="Consumer"/>
    <s v="United States"/>
    <s v="Columbus"/>
    <s v="Ohio"/>
    <n v="43229"/>
    <x v="3"/>
    <s v="OFF-AP-10002892"/>
    <x v="1"/>
    <s v="Appliances"/>
    <s v="Belkin F5C206VTEL 6 Outlet Surge"/>
    <n v="91.92"/>
    <n v="5"/>
    <n v="0.2"/>
    <n v="11.49"/>
    <n v="800"/>
    <n v="73.536000000000001"/>
    <n v="0"/>
  </r>
  <r>
    <n v="6021"/>
    <s v="US-2016-156692"/>
    <s v="8/13/2016"/>
    <x v="572"/>
    <s v="8/13/2016"/>
    <s v="Same Day"/>
    <s v="HG-15025"/>
    <s v="Hunter Glantz"/>
    <s v="Consumer"/>
    <s v="United States"/>
    <s v="Kenner"/>
    <s v="Louisiana"/>
    <n v="70065"/>
    <x v="0"/>
    <s v="OFF-AP-10002222"/>
    <x v="1"/>
    <s v="Appliances"/>
    <s v="Staple holder"/>
    <n v="17.34"/>
    <n v="2"/>
    <n v="0"/>
    <n v="4.6818"/>
    <n v="370.37037037037038"/>
    <n v="17.34"/>
    <n v="0"/>
  </r>
  <r>
    <n v="6023"/>
    <s v="CA-2014-130869"/>
    <s v="11/17/2014"/>
    <x v="664"/>
    <s v="11/21/2014"/>
    <s v="Standard Class"/>
    <s v="CB-12025"/>
    <s v="Cassandra Brandow"/>
    <s v="Consumer"/>
    <s v="United States"/>
    <s v="Cedar Hill"/>
    <s v="Texas"/>
    <n v="75104"/>
    <x v="2"/>
    <s v="OFF-EN-10002600"/>
    <x v="1"/>
    <s v="Envelopes"/>
    <s v="Redi-Strip #10 Envelopes, 4 1/8 x 9 1/2"/>
    <n v="7.08"/>
    <n v="3"/>
    <n v="0.2"/>
    <n v="2.4780000000000002"/>
    <n v="285.71428571428567"/>
    <n v="5.6640000000000006"/>
    <n v="0"/>
  </r>
  <r>
    <n v="6024"/>
    <s v="US-2017-128832"/>
    <s v="4/24/2017"/>
    <x v="558"/>
    <s v="4/27/2017"/>
    <s v="First Class"/>
    <s v="LS-16945"/>
    <s v="Linda Southworth"/>
    <s v="Corporate"/>
    <s v="United States"/>
    <s v="Providence"/>
    <s v="Rhode Island"/>
    <n v="2908"/>
    <x v="3"/>
    <s v="TEC-AC-10004855"/>
    <x v="2"/>
    <s v="Accessories"/>
    <s v="V7 USB Numeric Keypad"/>
    <n v="69.98"/>
    <n v="2"/>
    <n v="0"/>
    <n v="4.8986000000000001"/>
    <n v="1428.5714285714287"/>
    <n v="69.98"/>
    <n v="0"/>
  </r>
  <r>
    <n v="6025"/>
    <s v="CA-2017-139717"/>
    <s v="8/24/2017"/>
    <x v="1043"/>
    <s v="8/26/2017"/>
    <s v="Second Class"/>
    <s v="DM-13015"/>
    <s v="Darrin Martin"/>
    <s v="Consumer"/>
    <s v="United States"/>
    <s v="Lancaster"/>
    <s v="Ohio"/>
    <n v="43130"/>
    <x v="3"/>
    <s v="OFF-AP-10000938"/>
    <x v="1"/>
    <s v="Appliances"/>
    <s v="Avanti 1.7 Cu. Ft. Refrigerator"/>
    <n v="646.27200000000005"/>
    <n v="8"/>
    <n v="0.2"/>
    <n v="64.627200000000002"/>
    <n v="1000"/>
    <n v="517.01760000000002"/>
    <n v="0"/>
  </r>
  <r>
    <n v="6027"/>
    <s v="CA-2017-136007"/>
    <s v="2/23/2017"/>
    <x v="660"/>
    <s v="3/2/2017"/>
    <s v="Standard Class"/>
    <s v="AC-10615"/>
    <s v="Ann Chong"/>
    <s v="Corporate"/>
    <s v="United States"/>
    <s v="Seattle"/>
    <s v="Washington"/>
    <n v="98115"/>
    <x v="1"/>
    <s v="OFF-FA-10002701"/>
    <x v="1"/>
    <s v="Fasteners"/>
    <s v="Alliance Rubber Bands"/>
    <n v="8.4"/>
    <n v="5"/>
    <n v="0"/>
    <n v="0.33600000000000002"/>
    <n v="2500"/>
    <n v="8.4"/>
    <n v="0"/>
  </r>
  <r>
    <n v="6029"/>
    <s v="CA-2016-157364"/>
    <s v="11/19/2016"/>
    <x v="258"/>
    <s v="11/21/2016"/>
    <s v="First Class"/>
    <s v="LT-17110"/>
    <s v="Liz Thompson"/>
    <s v="Consumer"/>
    <s v="United States"/>
    <s v="Jacksonville"/>
    <s v="North Carolina"/>
    <n v="28540"/>
    <x v="0"/>
    <s v="OFF-AR-10003752"/>
    <x v="1"/>
    <s v="Art"/>
    <s v="Deluxe Chalkboard Eraser Cleaner"/>
    <n v="18.48"/>
    <n v="2"/>
    <n v="0.2"/>
    <n v="6.0060000000000002"/>
    <n v="307.69230769230774"/>
    <n v="14.784000000000001"/>
    <n v="0"/>
  </r>
  <r>
    <n v="6030"/>
    <s v="US-2016-112970"/>
    <s v="11/14/2016"/>
    <x v="696"/>
    <s v="11/15/2016"/>
    <s v="First Class"/>
    <s v="TB-21250"/>
    <s v="Tim Brockman"/>
    <s v="Consumer"/>
    <s v="United States"/>
    <s v="Los Angeles"/>
    <s v="California"/>
    <n v="90049"/>
    <x v="1"/>
    <s v="OFF-AR-10003829"/>
    <x v="1"/>
    <s v="Art"/>
    <s v="Newell 35"/>
    <n v="9.84"/>
    <n v="3"/>
    <n v="0"/>
    <n v="2.8536000000000001"/>
    <n v="344.82758620689651"/>
    <n v="9.84"/>
    <n v="0"/>
  </r>
  <r>
    <n v="6031"/>
    <s v="US-2017-152492"/>
    <s v="7/6/2017"/>
    <x v="91"/>
    <s v="7/6/2017"/>
    <s v="Same Day"/>
    <s v="AH-10585"/>
    <s v="Angele Hood"/>
    <s v="Consumer"/>
    <s v="United States"/>
    <s v="Miami"/>
    <s v="Florida"/>
    <n v="33142"/>
    <x v="0"/>
    <s v="FUR-CH-10000155"/>
    <x v="0"/>
    <s v="Chairs"/>
    <s v="Global Comet Stacking Armless Chair"/>
    <n v="239.24"/>
    <n v="1"/>
    <n v="0.2"/>
    <n v="23.923999999999999"/>
    <n v="1000"/>
    <n v="191.39200000000002"/>
    <n v="0"/>
  </r>
  <r>
    <n v="6032"/>
    <s v="CA-2016-101168"/>
    <s v="12/25/2016"/>
    <x v="591"/>
    <s v="1/1/2017"/>
    <s v="Standard Class"/>
    <s v="SS-20140"/>
    <s v="Saphhira Shifley"/>
    <s v="Corporate"/>
    <s v="United States"/>
    <s v="Nashua"/>
    <s v="New Hampshire"/>
    <n v="3060"/>
    <x v="3"/>
    <s v="FUR-FU-10003142"/>
    <x v="0"/>
    <s v="Furnishings"/>
    <s v="Master Big Foot Doorstop, Beige"/>
    <n v="21.12"/>
    <n v="4"/>
    <n v="0"/>
    <n v="6.5472000000000001"/>
    <n v="322.58064516129036"/>
    <n v="21.12"/>
    <n v="0"/>
  </r>
  <r>
    <n v="6033"/>
    <s v="CA-2017-104010"/>
    <s v="4/23/2017"/>
    <x v="756"/>
    <s v="4/25/2017"/>
    <s v="First Class"/>
    <s v="TD-20995"/>
    <s v="Tamara Dahlen"/>
    <s v="Consumer"/>
    <s v="United States"/>
    <s v="New York City"/>
    <s v="New York"/>
    <n v="10011"/>
    <x v="3"/>
    <s v="OFF-SU-10001218"/>
    <x v="1"/>
    <s v="Supplies"/>
    <s v="Fiskars Softgrip Scissors"/>
    <n v="54.9"/>
    <n v="5"/>
    <n v="0"/>
    <n v="15.372"/>
    <n v="357.14285714285711"/>
    <n v="54.9"/>
    <n v="0"/>
  </r>
  <r>
    <n v="6034"/>
    <s v="CA-2015-130253"/>
    <s v="12/14/2015"/>
    <x v="639"/>
    <s v="12/18/2015"/>
    <s v="Standard Class"/>
    <s v="PP-18955"/>
    <s v="Paul Prost"/>
    <s v="Home Office"/>
    <s v="United States"/>
    <s v="Los Angeles"/>
    <s v="California"/>
    <n v="90036"/>
    <x v="1"/>
    <s v="FUR-FU-10002963"/>
    <x v="0"/>
    <s v="Furnishings"/>
    <s v="Master Caster Door Stop, Gray"/>
    <n v="15.24"/>
    <n v="3"/>
    <n v="0"/>
    <n v="5.1816000000000004"/>
    <n v="294.11764705882348"/>
    <n v="15.24"/>
    <n v="0"/>
  </r>
  <r>
    <n v="6035"/>
    <s v="US-2015-155369"/>
    <s v="4/19/2015"/>
    <x v="1083"/>
    <s v="4/25/2015"/>
    <s v="Standard Class"/>
    <s v="PG-18820"/>
    <s v="Patrick Gardner"/>
    <s v="Consumer"/>
    <s v="United States"/>
    <s v="Carrollton"/>
    <s v="Texas"/>
    <n v="75007"/>
    <x v="2"/>
    <s v="OFF-AP-10002578"/>
    <x v="1"/>
    <s v="Appliances"/>
    <s v="Fellowes Premier Superior Surge Suppressor, 10-Outlet, With Phone and Remote"/>
    <n v="19.568000000000001"/>
    <n v="2"/>
    <n v="0.8"/>
    <n v="-52.833599999999997"/>
    <n v="-37.037037037037038"/>
    <n v="3.9135999999999993"/>
    <n v="0"/>
  </r>
  <r>
    <n v="6037"/>
    <s v="CA-2016-131205"/>
    <s v="9/4/2016"/>
    <x v="913"/>
    <s v="9/8/2016"/>
    <s v="Standard Class"/>
    <s v="AA-10645"/>
    <s v="Anna Andreadi"/>
    <s v="Consumer"/>
    <s v="United States"/>
    <s v="Georgetown"/>
    <s v="Kentucky"/>
    <n v="40324"/>
    <x v="0"/>
    <s v="FUR-FU-10003347"/>
    <x v="0"/>
    <s v="Furnishings"/>
    <s v="Coloredge Poster Frame"/>
    <n v="42.6"/>
    <n v="3"/>
    <n v="0"/>
    <n v="16.614000000000001"/>
    <n v="256.41025641025641"/>
    <n v="42.6"/>
    <n v="0"/>
  </r>
  <r>
    <n v="6041"/>
    <s v="CA-2017-122364"/>
    <s v="9/24/2017"/>
    <x v="241"/>
    <s v="9/29/2017"/>
    <s v="Standard Class"/>
    <s v="FA-14230"/>
    <s v="Frank Atkinson"/>
    <s v="Corporate"/>
    <s v="United States"/>
    <s v="Los Angeles"/>
    <s v="California"/>
    <n v="90008"/>
    <x v="1"/>
    <s v="TEC-PH-10001817"/>
    <x v="2"/>
    <s v="Phones"/>
    <s v="Wilson Electronics DB Pro Signal Booster"/>
    <n v="859.2"/>
    <n v="3"/>
    <n v="0.2"/>
    <n v="75.180000000000007"/>
    <n v="1142.8571428571429"/>
    <n v="687.36000000000013"/>
    <n v="0"/>
  </r>
  <r>
    <n v="6043"/>
    <s v="CA-2016-117912"/>
    <s v="2/4/2016"/>
    <x v="1084"/>
    <s v="2/8/2016"/>
    <s v="Standard Class"/>
    <s v="TB-21520"/>
    <s v="Tracy Blumstein"/>
    <s v="Consumer"/>
    <s v="United States"/>
    <s v="Sierra Vista"/>
    <s v="Arizona"/>
    <n v="85635"/>
    <x v="1"/>
    <s v="FUR-FU-10002088"/>
    <x v="0"/>
    <s v="Furnishings"/>
    <s v="Nu-Dell Float Frame 11 x 14 1/2"/>
    <n v="14.368"/>
    <n v="2"/>
    <n v="0.2"/>
    <n v="3.9512"/>
    <n v="363.63636363636363"/>
    <n v="11.494400000000001"/>
    <n v="0"/>
  </r>
  <r>
    <n v="6044"/>
    <s v="CA-2017-145702"/>
    <s v="5/19/2017"/>
    <x v="240"/>
    <s v="5/24/2017"/>
    <s v="Second Class"/>
    <s v="AH-10075"/>
    <s v="Adam Hart"/>
    <s v="Corporate"/>
    <s v="United States"/>
    <s v="Knoxville"/>
    <s v="Tennessee"/>
    <n v="37918"/>
    <x v="0"/>
    <s v="FUR-CH-10001482"/>
    <x v="0"/>
    <s v="Chairs"/>
    <s v="Office Star - Mesh Screen back chair with Vinyl seat"/>
    <n v="314.35199999999998"/>
    <n v="3"/>
    <n v="0.2"/>
    <n v="-35.364600000000003"/>
    <n v="-888.8888888888888"/>
    <n v="251.48159999999999"/>
    <n v="0"/>
  </r>
  <r>
    <n v="6046"/>
    <s v="CA-2015-113215"/>
    <s v="9/3/2015"/>
    <x v="37"/>
    <s v="9/8/2015"/>
    <s v="Standard Class"/>
    <s v="CP-12085"/>
    <s v="Cathy Prescott"/>
    <s v="Corporate"/>
    <s v="United States"/>
    <s v="Tucson"/>
    <s v="Arizona"/>
    <n v="85705"/>
    <x v="1"/>
    <s v="FUR-FU-10002937"/>
    <x v="0"/>
    <s v="Furnishings"/>
    <s v="GE 48&quot; Fluorescent Tube, Cool White Energy Saver, 34 Watts, 30/Box"/>
    <n v="238.15199999999999"/>
    <n v="3"/>
    <n v="0.2"/>
    <n v="89.307000000000002"/>
    <n v="266.66666666666663"/>
    <n v="190.52160000000001"/>
    <n v="0"/>
  </r>
  <r>
    <n v="6047"/>
    <s v="CA-2016-154662"/>
    <s v="6/9/2016"/>
    <x v="632"/>
    <s v="6/16/2016"/>
    <s v="Standard Class"/>
    <s v="BF-11215"/>
    <s v="Benjamin Farhat"/>
    <s v="Home Office"/>
    <s v="United States"/>
    <s v="Minneapolis"/>
    <s v="Minnesota"/>
    <n v="55407"/>
    <x v="2"/>
    <s v="FUR-TA-10001771"/>
    <x v="0"/>
    <s v="Tables"/>
    <s v="Bush Cubix Conference Tables, Fully Assembled"/>
    <n v="692.94"/>
    <n v="3"/>
    <n v="0"/>
    <n v="173.23500000000001"/>
    <n v="400"/>
    <n v="692.94"/>
    <n v="0"/>
  </r>
  <r>
    <n v="6048"/>
    <s v="CA-2015-105571"/>
    <s v="11/7/2015"/>
    <x v="209"/>
    <s v="11/11/2015"/>
    <s v="Standard Class"/>
    <s v="CP-12340"/>
    <s v="Christine Phan"/>
    <s v="Corporate"/>
    <s v="United States"/>
    <s v="Miami"/>
    <s v="Florida"/>
    <n v="33142"/>
    <x v="0"/>
    <s v="OFF-BI-10003305"/>
    <x v="1"/>
    <s v="Binders"/>
    <s v="Avery Hanging File Binders"/>
    <n v="16.146000000000001"/>
    <n v="9"/>
    <n v="0.7"/>
    <n v="-12.9168"/>
    <n v="-125"/>
    <n v="4.8438000000000008"/>
    <n v="0"/>
  </r>
  <r>
    <n v="6050"/>
    <s v="CA-2016-152765"/>
    <s v="6/15/2016"/>
    <x v="1085"/>
    <s v="6/18/2016"/>
    <s v="First Class"/>
    <s v="LS-17245"/>
    <s v="Lynn Smith"/>
    <s v="Consumer"/>
    <s v="United States"/>
    <s v="Houston"/>
    <s v="Texas"/>
    <n v="77036"/>
    <x v="2"/>
    <s v="OFF-PA-10000483"/>
    <x v="1"/>
    <s v="Paper"/>
    <s v="Xerox 19"/>
    <n v="173.488"/>
    <n v="7"/>
    <n v="0.2"/>
    <n v="54.215000000000003"/>
    <n v="320"/>
    <n v="138.79040000000001"/>
    <n v="0"/>
  </r>
  <r>
    <n v="6051"/>
    <s v="CA-2015-153878"/>
    <s v="4/25/2015"/>
    <x v="334"/>
    <s v="4/30/2015"/>
    <s v="Standard Class"/>
    <s v="TS-21655"/>
    <s v="Trudy Schmidt"/>
    <s v="Consumer"/>
    <s v="United States"/>
    <s v="Milwaukee"/>
    <s v="Wisconsin"/>
    <n v="53209"/>
    <x v="2"/>
    <s v="OFF-AR-10000658"/>
    <x v="1"/>
    <s v="Art"/>
    <s v="Newell 324"/>
    <n v="57.75"/>
    <n v="5"/>
    <n v="0"/>
    <n v="16.170000000000002"/>
    <n v="357.14285714285711"/>
    <n v="57.75"/>
    <n v="0"/>
  </r>
  <r>
    <n v="6053"/>
    <s v="CA-2016-124016"/>
    <s v="9/23/2016"/>
    <x v="713"/>
    <s v="9/26/2016"/>
    <s v="Second Class"/>
    <s v="JS-15940"/>
    <s v="Joni Sundaresam"/>
    <s v="Home Office"/>
    <s v="United States"/>
    <s v="Lancaster"/>
    <s v="Ohio"/>
    <n v="43130"/>
    <x v="3"/>
    <s v="OFF-PA-10002586"/>
    <x v="1"/>
    <s v="Paper"/>
    <s v="Xerox 1970"/>
    <n v="11.952"/>
    <n v="3"/>
    <n v="0.2"/>
    <n v="4.0338000000000003"/>
    <n v="296.2962962962963"/>
    <n v="9.5616000000000003"/>
    <n v="0"/>
  </r>
  <r>
    <n v="6056"/>
    <s v="CA-2016-113551"/>
    <s v="8/18/2016"/>
    <x v="298"/>
    <s v="8/20/2016"/>
    <s v="First Class"/>
    <s v="NF-18385"/>
    <s v="Natalie Fritzler"/>
    <s v="Consumer"/>
    <s v="United States"/>
    <s v="Edinburg"/>
    <s v="Texas"/>
    <n v="78539"/>
    <x v="2"/>
    <s v="OFF-BI-10001617"/>
    <x v="1"/>
    <s v="Binders"/>
    <s v="GBC Wire Binding Combs"/>
    <n v="2.0680000000000001"/>
    <n v="1"/>
    <n v="0.8"/>
    <n v="-3.4121999999999999"/>
    <n v="-60.606060606060609"/>
    <n v="0.41359999999999991"/>
    <n v="0"/>
  </r>
  <r>
    <n v="6058"/>
    <s v="CA-2014-107524"/>
    <s v="3/2/2014"/>
    <x v="1086"/>
    <s v="3/8/2014"/>
    <s v="Standard Class"/>
    <s v="KN-16705"/>
    <s v="Kristina Nunn"/>
    <s v="Home Office"/>
    <s v="United States"/>
    <s v="New York City"/>
    <s v="New York"/>
    <n v="10009"/>
    <x v="3"/>
    <s v="OFF-EN-10001990"/>
    <x v="1"/>
    <s v="Envelopes"/>
    <s v="Staple envelope"/>
    <n v="11.36"/>
    <n v="2"/>
    <n v="0"/>
    <n v="5.3391999999999999"/>
    <n v="212.7659574468085"/>
    <n v="11.36"/>
    <n v="0"/>
  </r>
  <r>
    <n v="6060"/>
    <s v="CA-2014-138072"/>
    <s v="12/30/2014"/>
    <x v="125"/>
    <s v="1/3/2015"/>
    <s v="Standard Class"/>
    <s v="GA-14725"/>
    <s v="Guy Armstrong"/>
    <s v="Consumer"/>
    <s v="United States"/>
    <s v="Philadelphia"/>
    <s v="Pennsylvania"/>
    <n v="19120"/>
    <x v="3"/>
    <s v="TEC-AC-10004859"/>
    <x v="2"/>
    <s v="Accessories"/>
    <s v="Maxell Pro 80 Minute CD-R, 10/Pack"/>
    <n v="27.968"/>
    <n v="2"/>
    <n v="0.2"/>
    <n v="6.992"/>
    <n v="400"/>
    <n v="22.374400000000001"/>
    <n v="0"/>
  </r>
  <r>
    <n v="6061"/>
    <s v="CA-2015-134201"/>
    <s v="4/10/2015"/>
    <x v="889"/>
    <s v="4/16/2015"/>
    <s v="Standard Class"/>
    <s v="EH-14125"/>
    <s v="Eugene Hildebrand"/>
    <s v="Home Office"/>
    <s v="United States"/>
    <s v="Rochester"/>
    <s v="New York"/>
    <n v="14609"/>
    <x v="3"/>
    <s v="OFF-ST-10001476"/>
    <x v="1"/>
    <s v="Storage"/>
    <s v="Steel Personal Filing/Posting Tote"/>
    <n v="142.04"/>
    <n v="4"/>
    <n v="0"/>
    <n v="38.3508"/>
    <n v="370.37037037037038"/>
    <n v="142.04"/>
    <n v="0"/>
  </r>
  <r>
    <n v="6063"/>
    <s v="CA-2015-111780"/>
    <s v="12/25/2015"/>
    <x v="707"/>
    <s v="12/30/2015"/>
    <s v="Second Class"/>
    <s v="RA-19285"/>
    <s v="Ralph Arnett"/>
    <s v="Consumer"/>
    <s v="United States"/>
    <s v="San Diego"/>
    <s v="California"/>
    <n v="92037"/>
    <x v="1"/>
    <s v="TEC-CO-10004202"/>
    <x v="2"/>
    <s v="Copiers"/>
    <s v="Brother DCP1000 Digital 3 in 1 Multifunction Machine"/>
    <n v="1199.96"/>
    <n v="5"/>
    <n v="0.2"/>
    <n v="224.99250000000001"/>
    <n v="533.33333333333326"/>
    <n v="959.96800000000007"/>
    <n v="0"/>
  </r>
  <r>
    <n v="6066"/>
    <s v="CA-2015-119942"/>
    <s v="4/5/2015"/>
    <x v="57"/>
    <s v="4/7/2015"/>
    <s v="First Class"/>
    <s v="TT-21070"/>
    <s v="Ted Trevino"/>
    <s v="Consumer"/>
    <s v="United States"/>
    <s v="Philadelphia"/>
    <s v="Pennsylvania"/>
    <n v="19120"/>
    <x v="3"/>
    <s v="OFF-LA-10001569"/>
    <x v="1"/>
    <s v="Labels"/>
    <s v="Avery 499"/>
    <n v="23.904"/>
    <n v="6"/>
    <n v="0.2"/>
    <n v="7.7687999999999997"/>
    <n v="307.69230769230774"/>
    <n v="19.123200000000001"/>
    <n v="0"/>
  </r>
  <r>
    <n v="6067"/>
    <s v="CA-2015-151547"/>
    <s v="1/17/2015"/>
    <x v="184"/>
    <s v="1/23/2015"/>
    <s v="Standard Class"/>
    <s v="AH-10465"/>
    <s v="Amy Hunt"/>
    <s v="Consumer"/>
    <s v="United States"/>
    <s v="Bartlett"/>
    <s v="Tennessee"/>
    <n v="38134"/>
    <x v="0"/>
    <s v="OFF-SU-10000898"/>
    <x v="1"/>
    <s v="Supplies"/>
    <s v="Acme Hot Forged Carbon Steel Scissors with Nickel-Plated Handles, 3 7/8&quot; Cut, 8&quot;L"/>
    <n v="88.96"/>
    <n v="8"/>
    <n v="0.2"/>
    <n v="10.007999999999999"/>
    <n v="888.88888888888891"/>
    <n v="71.167999999999992"/>
    <n v="0"/>
  </r>
  <r>
    <n v="6068"/>
    <s v="CA-2017-166695"/>
    <s v="5/20/2017"/>
    <x v="968"/>
    <s v="5/24/2017"/>
    <s v="Standard Class"/>
    <s v="CC-12430"/>
    <s v="Chuck Clark"/>
    <s v="Home Office"/>
    <s v="United States"/>
    <s v="Lakewood"/>
    <s v="California"/>
    <n v="90712"/>
    <x v="1"/>
    <s v="FUR-CH-10000225"/>
    <x v="0"/>
    <s v="Chairs"/>
    <s v="Global Geo Office Task Chair, Gray"/>
    <n v="518.27200000000005"/>
    <n v="8"/>
    <n v="0.2"/>
    <n v="-97.176000000000002"/>
    <n v="-533.33333333333337"/>
    <n v="414.61760000000004"/>
    <n v="0"/>
  </r>
  <r>
    <n v="6071"/>
    <s v="CA-2017-167542"/>
    <s v="8/13/2017"/>
    <x v="802"/>
    <s v="8/20/2017"/>
    <s v="Standard Class"/>
    <s v="KD-16495"/>
    <s v="Keith Dawkins"/>
    <s v="Corporate"/>
    <s v="United States"/>
    <s v="Philadelphia"/>
    <s v="Pennsylvania"/>
    <n v="19120"/>
    <x v="3"/>
    <s v="OFF-LA-10004093"/>
    <x v="1"/>
    <s v="Labels"/>
    <s v="Avery 486"/>
    <n v="17.544"/>
    <n v="3"/>
    <n v="0.2"/>
    <n v="5.9211"/>
    <n v="296.2962962962963"/>
    <n v="14.035200000000001"/>
    <n v="0"/>
  </r>
  <r>
    <n v="6072"/>
    <s v="CA-2015-120901"/>
    <s v="12/31/2015"/>
    <x v="620"/>
    <s v="1/4/2016"/>
    <s v="Standard Class"/>
    <s v="BG-11035"/>
    <s v="Barry Gonzalez"/>
    <s v="Consumer"/>
    <s v="United States"/>
    <s v="Austin"/>
    <s v="Texas"/>
    <n v="78745"/>
    <x v="2"/>
    <s v="OFF-ST-10000025"/>
    <x v="1"/>
    <s v="Storage"/>
    <s v="Fellowes Stor/Drawer Steel Plus Storage Drawers"/>
    <n v="152.68799999999999"/>
    <n v="2"/>
    <n v="0.2"/>
    <n v="-26.720400000000001"/>
    <n v="-571.42857142857133"/>
    <n v="122.15039999999999"/>
    <n v="0"/>
  </r>
  <r>
    <n v="6075"/>
    <s v="CA-2017-121398"/>
    <s v="12/25/2017"/>
    <x v="53"/>
    <s v="12/29/2017"/>
    <s v="Standard Class"/>
    <s v="FH-14365"/>
    <s v="Fred Hopkins"/>
    <s v="Corporate"/>
    <s v="United States"/>
    <s v="Los Angeles"/>
    <s v="California"/>
    <n v="90008"/>
    <x v="1"/>
    <s v="OFF-BI-10001718"/>
    <x v="1"/>
    <s v="Binders"/>
    <s v="GBC DocuBind P50 Personal Binding Machine"/>
    <n v="153.55199999999999"/>
    <n v="3"/>
    <n v="0.2"/>
    <n v="51.823799999999999"/>
    <n v="296.2962962962963"/>
    <n v="122.8416"/>
    <n v="0"/>
  </r>
  <r>
    <n v="6077"/>
    <s v="CA-2016-151561"/>
    <s v="9/1/2016"/>
    <x v="142"/>
    <s v="9/7/2016"/>
    <s v="Standard Class"/>
    <s v="PG-18820"/>
    <s v="Patrick Gardner"/>
    <s v="Consumer"/>
    <s v="United States"/>
    <s v="New York City"/>
    <s v="New York"/>
    <n v="10011"/>
    <x v="3"/>
    <s v="TEC-AC-10001432"/>
    <x v="2"/>
    <s v="Accessories"/>
    <s v="Enermax Aurora Lite Keyboard"/>
    <n v="468.9"/>
    <n v="6"/>
    <n v="0"/>
    <n v="206.316"/>
    <n v="227.27272727272725"/>
    <n v="468.9"/>
    <n v="0"/>
  </r>
  <r>
    <n v="6081"/>
    <s v="CA-2017-154676"/>
    <s v="8/5/2017"/>
    <x v="485"/>
    <s v="8/8/2017"/>
    <s v="First Class"/>
    <s v="NZ-18565"/>
    <s v="Nick Zandusky"/>
    <s v="Home Office"/>
    <s v="United States"/>
    <s v="Houston"/>
    <s v="Texas"/>
    <n v="77070"/>
    <x v="2"/>
    <s v="OFF-ST-10001172"/>
    <x v="1"/>
    <s v="Storage"/>
    <s v="Tennsco Lockers, Sand"/>
    <n v="151.05600000000001"/>
    <n v="9"/>
    <n v="0.2"/>
    <n v="7.5528000000000004"/>
    <n v="2000"/>
    <n v="120.84480000000002"/>
    <n v="0"/>
  </r>
  <r>
    <n v="6082"/>
    <s v="US-2014-165589"/>
    <s v="2/18/2014"/>
    <x v="1087"/>
    <s v="2/18/2014"/>
    <s v="Same Day"/>
    <s v="TB-21595"/>
    <s v="Troy Blackwell"/>
    <s v="Consumer"/>
    <s v="United States"/>
    <s v="Lubbock"/>
    <s v="Texas"/>
    <n v="79424"/>
    <x v="2"/>
    <s v="FUR-FU-10002396"/>
    <x v="0"/>
    <s v="Furnishings"/>
    <s v="DAX Copper Panel Document Frame, 5 x 7 Size"/>
    <n v="25.16"/>
    <n v="5"/>
    <n v="0.6"/>
    <n v="-11.321999999999999"/>
    <n v="-222.22222222222223"/>
    <n v="10.064"/>
    <n v="0"/>
  </r>
  <r>
    <n v="6083"/>
    <s v="US-2016-132577"/>
    <s v="11/22/2016"/>
    <x v="441"/>
    <s v="11/27/2016"/>
    <s v="Standard Class"/>
    <s v="JE-15475"/>
    <s v="Jeremy Ellison"/>
    <s v="Consumer"/>
    <s v="United States"/>
    <s v="Houston"/>
    <s v="Texas"/>
    <n v="77095"/>
    <x v="2"/>
    <s v="OFF-BI-10004040"/>
    <x v="1"/>
    <s v="Binders"/>
    <s v="Wilson Jones Impact Binders"/>
    <n v="6.2160000000000002"/>
    <n v="6"/>
    <n v="0.8"/>
    <n v="-9.6348000000000003"/>
    <n v="-64.516129032258064"/>
    <n v="1.2431999999999999"/>
    <n v="0"/>
  </r>
  <r>
    <n v="6088"/>
    <s v="CA-2015-114048"/>
    <s v="12/14/2015"/>
    <x v="639"/>
    <s v="12/18/2015"/>
    <s v="Standard Class"/>
    <s v="EH-13945"/>
    <s v="Eric Hoffmann"/>
    <s v="Consumer"/>
    <s v="United States"/>
    <s v="Costa Mesa"/>
    <s v="California"/>
    <n v="92627"/>
    <x v="1"/>
    <s v="FUR-FU-10004351"/>
    <x v="0"/>
    <s v="Furnishings"/>
    <s v="Staple-based wall hangings"/>
    <n v="29.22"/>
    <n v="3"/>
    <n v="0"/>
    <n v="12.8568"/>
    <n v="227.27272727272725"/>
    <n v="29.22"/>
    <n v="0"/>
  </r>
  <r>
    <n v="6089"/>
    <s v="CA-2015-137281"/>
    <s v="6/13/2015"/>
    <x v="385"/>
    <s v="6/17/2015"/>
    <s v="Standard Class"/>
    <s v="BF-10975"/>
    <s v="Barbara Fisher"/>
    <s v="Corporate"/>
    <s v="United States"/>
    <s v="Roswell"/>
    <s v="Georgia"/>
    <n v="30076"/>
    <x v="0"/>
    <s v="OFF-PA-10001870"/>
    <x v="1"/>
    <s v="Paper"/>
    <s v="Xerox 202"/>
    <n v="6.48"/>
    <n v="1"/>
    <n v="0"/>
    <n v="3.1103999999999998"/>
    <n v="208.33333333333334"/>
    <n v="6.48"/>
    <n v="0"/>
  </r>
  <r>
    <n v="6090"/>
    <s v="US-2017-162068"/>
    <s v="12/28/2017"/>
    <x v="116"/>
    <s v="12/31/2017"/>
    <s v="Second Class"/>
    <s v="PC-18745"/>
    <s v="Pamela Coakley"/>
    <s v="Corporate"/>
    <s v="United States"/>
    <s v="Loveland"/>
    <s v="Colorado"/>
    <n v="80538"/>
    <x v="1"/>
    <s v="OFF-BI-10002813"/>
    <x v="1"/>
    <s v="Binders"/>
    <s v="Avery Reinforcements for Hole-Punch Pages"/>
    <n v="1.1879999999999999"/>
    <n v="2"/>
    <n v="0.7"/>
    <n v="-0.99"/>
    <n v="-120"/>
    <n v="0.35640000000000005"/>
    <n v="0"/>
  </r>
  <r>
    <n v="6091"/>
    <s v="CA-2017-100111"/>
    <s v="9/20/2017"/>
    <x v="1088"/>
    <s v="9/26/2017"/>
    <s v="Standard Class"/>
    <s v="SV-20365"/>
    <s v="Seth Vernon"/>
    <s v="Consumer"/>
    <s v="United States"/>
    <s v="New York City"/>
    <s v="New York"/>
    <n v="10035"/>
    <x v="3"/>
    <s v="FUR-CH-10003846"/>
    <x v="0"/>
    <s v="Chairs"/>
    <s v="Hon Valutask Swivel Chairs"/>
    <n v="272.64600000000002"/>
    <n v="3"/>
    <n v="0.1"/>
    <n v="18.176400000000001"/>
    <n v="1500"/>
    <n v="245.38140000000001"/>
    <n v="0"/>
  </r>
  <r>
    <n v="6105"/>
    <s v="US-2017-132381"/>
    <s v="8/22/2017"/>
    <x v="1029"/>
    <s v="8/24/2017"/>
    <s v="First Class"/>
    <s v="Dp-13240"/>
    <s v="Dean percer"/>
    <s v="Home Office"/>
    <s v="United States"/>
    <s v="Philadelphia"/>
    <s v="Pennsylvania"/>
    <n v="19143"/>
    <x v="3"/>
    <s v="FUR-TA-10002356"/>
    <x v="0"/>
    <s v="Tables"/>
    <s v="Bevis Boat-Shaped Conference Table"/>
    <n v="314.53199999999998"/>
    <n v="2"/>
    <n v="0.4"/>
    <n v="-83.875200000000007"/>
    <n v="-374.99999999999994"/>
    <n v="188.71919999999997"/>
    <n v="0"/>
  </r>
  <r>
    <n v="6106"/>
    <s v="CA-2015-147011"/>
    <s v="6/18/2015"/>
    <x v="652"/>
    <s v="6/22/2015"/>
    <s v="Standard Class"/>
    <s v="HR-14830"/>
    <s v="Harold Ryan"/>
    <s v="Corporate"/>
    <s v="United States"/>
    <s v="Miami"/>
    <s v="Florida"/>
    <n v="33178"/>
    <x v="0"/>
    <s v="OFF-AR-10002399"/>
    <x v="1"/>
    <s v="Art"/>
    <s v="Dixon Prang Watercolor Pencils, 10-Color Set with Brush"/>
    <n v="13.632"/>
    <n v="4"/>
    <n v="0.2"/>
    <n v="3.5783999999999998"/>
    <n v="380.95238095238096"/>
    <n v="10.9056"/>
    <n v="0"/>
  </r>
  <r>
    <n v="6107"/>
    <s v="CA-2014-120852"/>
    <s v="12/20/2014"/>
    <x v="414"/>
    <s v="12/25/2014"/>
    <s v="Standard Class"/>
    <s v="WB-21850"/>
    <s v="William Brown"/>
    <s v="Consumer"/>
    <s v="United States"/>
    <s v="Grand Prairie"/>
    <s v="Texas"/>
    <n v="75051"/>
    <x v="2"/>
    <s v="OFF-AP-10001563"/>
    <x v="1"/>
    <s v="Appliances"/>
    <s v="Belkin Premiere Surge Master II 8-outlet surge protector"/>
    <n v="19.431999999999999"/>
    <n v="2"/>
    <n v="0.8"/>
    <n v="-49.551600000000001"/>
    <n v="-39.215686274509807"/>
    <n v="3.8863999999999987"/>
    <n v="0"/>
  </r>
  <r>
    <n v="6109"/>
    <s v="CA-2016-150007"/>
    <s v="9/11/2016"/>
    <x v="108"/>
    <s v="9/16/2016"/>
    <s v="Standard Class"/>
    <s v="AS-10090"/>
    <s v="Adam Shillingsburg"/>
    <s v="Consumer"/>
    <s v="United States"/>
    <s v="Chicago"/>
    <s v="Illinois"/>
    <n v="60653"/>
    <x v="2"/>
    <s v="OFF-LA-10001982"/>
    <x v="1"/>
    <s v="Labels"/>
    <s v="Smead Alpha-Z Color-Coded Name Labels First Letter Starter Set"/>
    <n v="6"/>
    <n v="2"/>
    <n v="0.2"/>
    <n v="2.1"/>
    <n v="285.71428571428572"/>
    <n v="4.8000000000000007"/>
    <n v="0"/>
  </r>
  <r>
    <n v="6111"/>
    <s v="CA-2016-124590"/>
    <s v="11/12/2016"/>
    <x v="396"/>
    <s v="11/16/2016"/>
    <s v="Standard Class"/>
    <s v="SP-20920"/>
    <s v="Susan Pistek"/>
    <s v="Consumer"/>
    <s v="United States"/>
    <s v="Parma"/>
    <s v="Ohio"/>
    <n v="44134"/>
    <x v="3"/>
    <s v="FUR-CH-10004495"/>
    <x v="0"/>
    <s v="Chairs"/>
    <s v="Global Leather and Oak Executive Chair, Black"/>
    <n v="1474.8019999999999"/>
    <n v="7"/>
    <n v="0.3"/>
    <n v="-21.0686"/>
    <n v="-7000"/>
    <n v="1032.3613999999998"/>
    <n v="0"/>
  </r>
  <r>
    <n v="6116"/>
    <s v="CA-2016-133802"/>
    <s v="3/14/2016"/>
    <x v="560"/>
    <s v="3/20/2016"/>
    <s v="Standard Class"/>
    <s v="SP-20650"/>
    <s v="Stephanie Phelps"/>
    <s v="Corporate"/>
    <s v="United States"/>
    <s v="Redwood City"/>
    <s v="California"/>
    <n v="94061"/>
    <x v="1"/>
    <s v="OFF-BI-10003291"/>
    <x v="1"/>
    <s v="Binders"/>
    <s v="Wilson Jones Leather-Like Binders with DublLock Round Rings"/>
    <n v="41.904000000000003"/>
    <n v="6"/>
    <n v="0.2"/>
    <n v="14.1426"/>
    <n v="296.2962962962963"/>
    <n v="33.523200000000003"/>
    <n v="0"/>
  </r>
  <r>
    <n v="6117"/>
    <s v="US-2016-113677"/>
    <s v="11/13/2016"/>
    <x v="373"/>
    <s v="11/19/2016"/>
    <s v="Standard Class"/>
    <s v="CM-12655"/>
    <s v="Corinna Mitchell"/>
    <s v="Home Office"/>
    <s v="United States"/>
    <s v="New York City"/>
    <s v="New York"/>
    <n v="10011"/>
    <x v="3"/>
    <s v="TEC-PH-10002114"/>
    <x v="2"/>
    <s v="Phones"/>
    <s v="Xiaomi Mi3"/>
    <n v="2279.96"/>
    <n v="4"/>
    <n v="0"/>
    <n v="592.78959999999995"/>
    <n v="384.61538461538464"/>
    <n v="2279.96"/>
    <n v="0"/>
  </r>
  <r>
    <n v="6119"/>
    <s v="CA-2017-143378"/>
    <s v="9/19/2017"/>
    <x v="20"/>
    <s v="9/25/2017"/>
    <s v="Standard Class"/>
    <s v="JR-16210"/>
    <s v="Justin Ritter"/>
    <s v="Corporate"/>
    <s v="United States"/>
    <s v="Springfield"/>
    <s v="Oregon"/>
    <n v="97477"/>
    <x v="1"/>
    <s v="TEC-PH-10001425"/>
    <x v="2"/>
    <s v="Phones"/>
    <s v="Mophie Juice Pack Helium for iPhone"/>
    <n v="191.976"/>
    <n v="3"/>
    <n v="0.2"/>
    <n v="19.197600000000001"/>
    <n v="1000"/>
    <n v="153.58080000000001"/>
    <n v="0"/>
  </r>
  <r>
    <n v="6123"/>
    <s v="CA-2017-152660"/>
    <s v="12/4/2017"/>
    <x v="769"/>
    <s v="12/9/2017"/>
    <s v="Standard Class"/>
    <s v="CB-12415"/>
    <s v="Christy Brittain"/>
    <s v="Consumer"/>
    <s v="United States"/>
    <s v="Chicago"/>
    <s v="Illinois"/>
    <n v="60610"/>
    <x v="2"/>
    <s v="OFF-ST-10000532"/>
    <x v="1"/>
    <s v="Storage"/>
    <s v="Advantus Rolling Drawer Organizers"/>
    <n v="61.567999999999998"/>
    <n v="2"/>
    <n v="0.2"/>
    <n v="4.6176000000000004"/>
    <n v="1333.3333333333333"/>
    <n v="49.254400000000004"/>
    <n v="0"/>
  </r>
  <r>
    <n v="6124"/>
    <s v="CA-2015-142139"/>
    <s v="8/31/2015"/>
    <x v="284"/>
    <s v="9/5/2015"/>
    <s v="Standard Class"/>
    <s v="SD-20485"/>
    <s v="Shirley Daniels"/>
    <s v="Home Office"/>
    <s v="United States"/>
    <s v="Bedford"/>
    <s v="Texas"/>
    <n v="76021"/>
    <x v="2"/>
    <s v="OFF-PA-10003883"/>
    <x v="1"/>
    <s v="Paper"/>
    <s v="Message Book, Phone, Wirebound Standard Line Memo, 2 3/4&quot; X 5&quot;"/>
    <n v="20.96"/>
    <n v="4"/>
    <n v="0.2"/>
    <n v="6.8120000000000003"/>
    <n v="307.69230769230774"/>
    <n v="16.768000000000001"/>
    <n v="0"/>
  </r>
  <r>
    <n v="6125"/>
    <s v="CA-2017-145772"/>
    <s v="6/3/2017"/>
    <x v="95"/>
    <s v="6/7/2017"/>
    <s v="Standard Class"/>
    <s v="SS-20140"/>
    <s v="Saphhira Shifley"/>
    <s v="Corporate"/>
    <s v="United States"/>
    <s v="Los Angeles"/>
    <s v="California"/>
    <n v="90036"/>
    <x v="1"/>
    <s v="TEC-AC-10003038"/>
    <x v="2"/>
    <s v="Accessories"/>
    <s v="Kingston Digital DataTraveler 16GB USB 2.0"/>
    <n v="44.75"/>
    <n v="5"/>
    <n v="0"/>
    <n v="8.5024999999999995"/>
    <n v="526.31578947368428"/>
    <n v="44.75"/>
    <n v="0"/>
  </r>
  <r>
    <n v="6128"/>
    <s v="CA-2016-124100"/>
    <s v="3/31/2016"/>
    <x v="1044"/>
    <s v="4/6/2016"/>
    <s v="Standard Class"/>
    <s v="EH-13990"/>
    <s v="Erica Hackney"/>
    <s v="Consumer"/>
    <s v="United States"/>
    <s v="New York City"/>
    <s v="New York"/>
    <n v="10009"/>
    <x v="3"/>
    <s v="FUR-CH-10003817"/>
    <x v="0"/>
    <s v="Chairs"/>
    <s v="Global Value Steno Chair, Gray"/>
    <n v="327.99599999999998"/>
    <n v="6"/>
    <n v="0.1"/>
    <n v="54.665999999999997"/>
    <n v="600"/>
    <n v="295.19639999999998"/>
    <n v="0"/>
  </r>
  <r>
    <n v="6129"/>
    <s v="US-2014-158400"/>
    <s v="10/25/2014"/>
    <x v="1089"/>
    <s v="10/28/2014"/>
    <s v="First Class"/>
    <s v="AH-10030"/>
    <s v="Aaron Hawkins"/>
    <s v="Corporate"/>
    <s v="United States"/>
    <s v="San Francisco"/>
    <s v="California"/>
    <n v="94109"/>
    <x v="1"/>
    <s v="OFF-BI-10002353"/>
    <x v="1"/>
    <s v="Binders"/>
    <s v="GBC VeloBind Cover Sets"/>
    <n v="49.408000000000001"/>
    <n v="4"/>
    <n v="0.2"/>
    <n v="18.527999999999999"/>
    <n v="266.66666666666669"/>
    <n v="39.526400000000002"/>
    <n v="0"/>
  </r>
  <r>
    <n v="6130"/>
    <s v="CA-2017-162033"/>
    <s v="3/26/2017"/>
    <x v="606"/>
    <s v="4/2/2017"/>
    <s v="Standard Class"/>
    <s v="EM-14200"/>
    <s v="Evan Minnotte"/>
    <s v="Home Office"/>
    <s v="United States"/>
    <s v="Virginia Beach"/>
    <s v="Virginia"/>
    <n v="23464"/>
    <x v="0"/>
    <s v="TEC-AC-10003116"/>
    <x v="2"/>
    <s v="Accessories"/>
    <s v="Memorex Froggy Flash Drive 8 GB"/>
    <n v="53.25"/>
    <n v="3"/>
    <n v="0"/>
    <n v="20.767499999999998"/>
    <n v="256.41025641025641"/>
    <n v="53.25"/>
    <n v="0"/>
  </r>
  <r>
    <n v="6132"/>
    <s v="CA-2014-163447"/>
    <s v="12/27/2014"/>
    <x v="422"/>
    <s v="12/31/2014"/>
    <s v="Standard Class"/>
    <s v="TB-21190"/>
    <s v="Thomas Brumley"/>
    <s v="Home Office"/>
    <s v="United States"/>
    <s v="New York City"/>
    <s v="New York"/>
    <n v="10011"/>
    <x v="3"/>
    <s v="FUR-CH-10004477"/>
    <x v="0"/>
    <s v="Chairs"/>
    <s v="Global Push Button Manager's Chair, Indigo"/>
    <n v="767.21400000000006"/>
    <n v="14"/>
    <n v="0.1"/>
    <n v="161.9674"/>
    <n v="473.68421052631584"/>
    <n v="690.49260000000004"/>
    <n v="0"/>
  </r>
  <r>
    <n v="6133"/>
    <s v="CA-2017-145737"/>
    <s v="9/15/2017"/>
    <x v="175"/>
    <s v="9/20/2017"/>
    <s v="Standard Class"/>
    <s v="AB-10165"/>
    <s v="Alan Barnes"/>
    <s v="Consumer"/>
    <s v="United States"/>
    <s v="Lebanon"/>
    <s v="Tennessee"/>
    <n v="37087"/>
    <x v="0"/>
    <s v="OFF-PA-10001033"/>
    <x v="1"/>
    <s v="Paper"/>
    <s v="Xerox 1893"/>
    <n v="163.96"/>
    <n v="5"/>
    <n v="0.2"/>
    <n v="59.435499999999998"/>
    <n v="275.86206896551727"/>
    <n v="131.16800000000001"/>
    <n v="0"/>
  </r>
  <r>
    <n v="6134"/>
    <s v="CA-2016-148096"/>
    <s v="8/16/2016"/>
    <x v="765"/>
    <s v="8/19/2016"/>
    <s v="First Class"/>
    <s v="AO-10810"/>
    <s v="Anthony O'Donnell"/>
    <s v="Corporate"/>
    <s v="United States"/>
    <s v="Los Angeles"/>
    <s v="California"/>
    <n v="90045"/>
    <x v="1"/>
    <s v="FUR-TA-10004152"/>
    <x v="0"/>
    <s v="Tables"/>
    <s v="Barricks 18&quot; x 48&quot; Non-Folding Utility Table with Bottom Storage Shelf"/>
    <n v="161.28"/>
    <n v="2"/>
    <n v="0.2"/>
    <n v="12.096"/>
    <n v="1333.3333333333335"/>
    <n v="129.024"/>
    <n v="0"/>
  </r>
  <r>
    <n v="6135"/>
    <s v="CA-2016-146766"/>
    <s v="11/4/2016"/>
    <x v="254"/>
    <s v="11/4/2016"/>
    <s v="Same Day"/>
    <s v="TT-21220"/>
    <s v="Thomas Thornton"/>
    <s v="Consumer"/>
    <s v="United States"/>
    <s v="Chula Vista"/>
    <s v="California"/>
    <n v="91911"/>
    <x v="1"/>
    <s v="OFF-AR-10002135"/>
    <x v="1"/>
    <s v="Art"/>
    <s v="Boston Heavy-Duty Trimline Electric Pencil Sharpeners"/>
    <n v="192.8"/>
    <n v="4"/>
    <n v="0"/>
    <n v="55.911999999999999"/>
    <n v="344.82758620689657"/>
    <n v="192.8"/>
    <n v="0"/>
  </r>
  <r>
    <n v="6136"/>
    <s v="CA-2015-105613"/>
    <s v="10/18/2015"/>
    <x v="1090"/>
    <s v="10/22/2015"/>
    <s v="Standard Class"/>
    <s v="KN-16705"/>
    <s v="Kristina Nunn"/>
    <s v="Home Office"/>
    <s v="United States"/>
    <s v="Mcallen"/>
    <s v="Texas"/>
    <n v="78501"/>
    <x v="2"/>
    <s v="TEC-AC-10000521"/>
    <x v="2"/>
    <s v="Accessories"/>
    <s v="Verbatim Slim CD and DVD Storage Cases, 50/Pack"/>
    <n v="27.696000000000002"/>
    <n v="3"/>
    <n v="0.2"/>
    <n v="3.4620000000000002"/>
    <n v="800"/>
    <n v="22.156800000000004"/>
    <n v="0"/>
  </r>
  <r>
    <n v="6138"/>
    <s v="US-2016-142251"/>
    <s v="10/31/2016"/>
    <x v="731"/>
    <s v="11/4/2016"/>
    <s v="Second Class"/>
    <s v="FO-14305"/>
    <s v="Frank Olsen"/>
    <s v="Consumer"/>
    <s v="United States"/>
    <s v="Hollywood"/>
    <s v="Florida"/>
    <n v="33021"/>
    <x v="0"/>
    <s v="OFF-PA-10002986"/>
    <x v="1"/>
    <s v="Paper"/>
    <s v="Xerox 1898"/>
    <n v="32.064"/>
    <n v="6"/>
    <n v="0.2"/>
    <n v="11.2224"/>
    <n v="285.71428571428572"/>
    <n v="25.651200000000003"/>
    <n v="0"/>
  </r>
  <r>
    <n v="6139"/>
    <s v="CA-2014-131247"/>
    <s v="3/30/2014"/>
    <x v="809"/>
    <s v="4/4/2014"/>
    <s v="Standard Class"/>
    <s v="GA-14725"/>
    <s v="Guy Armstrong"/>
    <s v="Consumer"/>
    <s v="United States"/>
    <s v="San Francisco"/>
    <s v="California"/>
    <n v="94110"/>
    <x v="1"/>
    <s v="FUR-BO-10001337"/>
    <x v="0"/>
    <s v="Bookcases"/>
    <s v="O'Sullivan Living Dimensions 2-Shelf Bookcases"/>
    <n v="205.666"/>
    <n v="2"/>
    <n v="0.15"/>
    <n v="-12.098000000000001"/>
    <n v="-1700"/>
    <n v="174.81610000000001"/>
    <n v="0"/>
  </r>
  <r>
    <n v="6140"/>
    <s v="US-2015-113593"/>
    <s v="4/18/2015"/>
    <x v="24"/>
    <s v="4/20/2015"/>
    <s v="First Class"/>
    <s v="NC-18415"/>
    <s v="Nathan Cano"/>
    <s v="Consumer"/>
    <s v="United States"/>
    <s v="Santa Maria"/>
    <s v="California"/>
    <n v="93454"/>
    <x v="1"/>
    <s v="OFF-ST-10000532"/>
    <x v="1"/>
    <s v="Storage"/>
    <s v="Advantus Rolling Drawer Organizers"/>
    <n v="115.44"/>
    <n v="3"/>
    <n v="0"/>
    <n v="30.014399999999998"/>
    <n v="384.61538461538464"/>
    <n v="115.44"/>
    <n v="0"/>
  </r>
  <r>
    <n v="6141"/>
    <s v="CA-2017-121083"/>
    <s v="7/9/2017"/>
    <x v="362"/>
    <s v="7/15/2017"/>
    <s v="Standard Class"/>
    <s v="JF-15190"/>
    <s v="Jamie Frazer"/>
    <s v="Consumer"/>
    <s v="United States"/>
    <s v="Manchester"/>
    <s v="Connecticut"/>
    <n v="6040"/>
    <x v="3"/>
    <s v="OFF-PA-10001497"/>
    <x v="1"/>
    <s v="Paper"/>
    <s v="Xerox 1914"/>
    <n v="274.8"/>
    <n v="5"/>
    <n v="0"/>
    <n v="134.65199999999999"/>
    <n v="204.08163265306126"/>
    <n v="274.8"/>
    <n v="0"/>
  </r>
  <r>
    <n v="6145"/>
    <s v="CA-2017-151190"/>
    <s v="6/27/2017"/>
    <x v="818"/>
    <s v="7/1/2017"/>
    <s v="Standard Class"/>
    <s v="GT-14710"/>
    <s v="Greg Tran"/>
    <s v="Consumer"/>
    <s v="United States"/>
    <s v="Omaha"/>
    <s v="Nebraska"/>
    <n v="68104"/>
    <x v="2"/>
    <s v="OFF-PA-10000575"/>
    <x v="1"/>
    <s v="Paper"/>
    <s v="Wirebound Message Books, Four 2 3/4 x 5 White Forms per Page"/>
    <n v="20.07"/>
    <n v="3"/>
    <n v="0"/>
    <n v="9.2322000000000006"/>
    <n v="217.39130434782606"/>
    <n v="20.07"/>
    <n v="0"/>
  </r>
  <r>
    <n v="6146"/>
    <s v="CA-2014-133543"/>
    <s v="12/22/2014"/>
    <x v="1091"/>
    <s v="12/26/2014"/>
    <s v="Standard Class"/>
    <s v="KM-16660"/>
    <s v="Khloe Miller"/>
    <s v="Consumer"/>
    <s v="United States"/>
    <s v="San Jose"/>
    <s v="California"/>
    <n v="95123"/>
    <x v="1"/>
    <s v="OFF-AR-10003394"/>
    <x v="1"/>
    <s v="Art"/>
    <s v="Newell 332"/>
    <n v="11.76"/>
    <n v="4"/>
    <n v="0"/>
    <n v="3.1751999999999998"/>
    <n v="370.37037037037038"/>
    <n v="11.76"/>
    <n v="0"/>
  </r>
  <r>
    <n v="6147"/>
    <s v="CA-2017-105130"/>
    <s v="11/21/2017"/>
    <x v="610"/>
    <s v="11/25/2017"/>
    <s v="Standard Class"/>
    <s v="PJ-18835"/>
    <s v="Patrick Jones"/>
    <s v="Corporate"/>
    <s v="United States"/>
    <s v="San Francisco"/>
    <s v="California"/>
    <n v="94122"/>
    <x v="1"/>
    <s v="OFF-AR-10003394"/>
    <x v="1"/>
    <s v="Art"/>
    <s v="Newell 332"/>
    <n v="11.76"/>
    <n v="4"/>
    <n v="0"/>
    <n v="3.1751999999999998"/>
    <n v="370.37037037037038"/>
    <n v="11.76"/>
    <n v="0"/>
  </r>
  <r>
    <n v="6149"/>
    <s v="CA-2016-161928"/>
    <s v="6/27/2016"/>
    <x v="812"/>
    <s v="6/29/2016"/>
    <s v="Second Class"/>
    <s v="AC-10660"/>
    <s v="Anna Chung"/>
    <s v="Consumer"/>
    <s v="United States"/>
    <s v="San Francisco"/>
    <s v="California"/>
    <n v="94109"/>
    <x v="1"/>
    <s v="TEC-PH-10003484"/>
    <x v="2"/>
    <s v="Phones"/>
    <s v="Ooma Telo VoIP Home Phone System"/>
    <n v="201.584"/>
    <n v="2"/>
    <n v="0.2"/>
    <n v="12.599"/>
    <n v="1600"/>
    <n v="161.2672"/>
    <n v="0"/>
  </r>
  <r>
    <n v="6150"/>
    <s v="CA-2017-101322"/>
    <s v="12/28/2017"/>
    <x v="116"/>
    <s v="12/31/2017"/>
    <s v="First Class"/>
    <s v="JG-15310"/>
    <s v="Jason Gross"/>
    <s v="Corporate"/>
    <s v="United States"/>
    <s v="Long Beach"/>
    <s v="California"/>
    <n v="90805"/>
    <x v="1"/>
    <s v="FUR-CH-10003968"/>
    <x v="0"/>
    <s v="Chairs"/>
    <s v="Novimex Turbo Task Chair"/>
    <n v="340.70400000000001"/>
    <n v="6"/>
    <n v="0.2"/>
    <n v="-34.070399999999999"/>
    <n v="-1000"/>
    <n v="272.56319999999999"/>
    <n v="0"/>
  </r>
  <r>
    <n v="6151"/>
    <s v="US-2016-106600"/>
    <s v="4/8/2016"/>
    <x v="143"/>
    <s v="4/11/2016"/>
    <s v="First Class"/>
    <s v="RM-19375"/>
    <s v="Raymond Messe"/>
    <s v="Consumer"/>
    <s v="United States"/>
    <s v="Columbus"/>
    <s v="Georgia"/>
    <n v="31907"/>
    <x v="0"/>
    <s v="FUR-BO-10001608"/>
    <x v="0"/>
    <s v="Bookcases"/>
    <s v="Hon Metal Bookcases, Black"/>
    <n v="354.9"/>
    <n v="5"/>
    <n v="0"/>
    <n v="88.724999999999994"/>
    <n v="400"/>
    <n v="354.9"/>
    <n v="0"/>
  </r>
  <r>
    <n v="6152"/>
    <s v="CA-2014-111871"/>
    <s v="3/18/2014"/>
    <x v="772"/>
    <s v="3/21/2014"/>
    <s v="Second Class"/>
    <s v="EK-13795"/>
    <s v="Eileen Kiefer"/>
    <s v="Home Office"/>
    <s v="United States"/>
    <s v="San Francisco"/>
    <s v="California"/>
    <n v="94110"/>
    <x v="1"/>
    <s v="FUR-BO-10004218"/>
    <x v="0"/>
    <s v="Bookcases"/>
    <s v="Bush Heritage Pine Collection 5-Shelf Bookcase, Albany Pine Finish, *Special Order"/>
    <n v="1198.33"/>
    <n v="10"/>
    <n v="0.15"/>
    <n v="70.489999999999995"/>
    <n v="1700"/>
    <n v="1018.5804999999999"/>
    <n v="0"/>
  </r>
  <r>
    <n v="6153"/>
    <s v="CA-2017-139437"/>
    <s v="7/3/2017"/>
    <x v="445"/>
    <s v="7/8/2017"/>
    <s v="Standard Class"/>
    <s v="RD-19585"/>
    <s v="Rob Dowd"/>
    <s v="Consumer"/>
    <s v="United States"/>
    <s v="Los Angeles"/>
    <s v="California"/>
    <n v="90004"/>
    <x v="1"/>
    <s v="OFF-ST-10002485"/>
    <x v="1"/>
    <s v="Storage"/>
    <s v="Rogers Deluxe File Chest"/>
    <n v="87.92"/>
    <n v="4"/>
    <n v="0"/>
    <n v="0.87919999999999998"/>
    <n v="10000"/>
    <n v="87.92"/>
    <n v="0"/>
  </r>
  <r>
    <n v="6154"/>
    <s v="CA-2017-151484"/>
    <s v="4/20/2017"/>
    <x v="693"/>
    <s v="4/23/2017"/>
    <s v="First Class"/>
    <s v="CV-12805"/>
    <s v="Cynthia Voltz"/>
    <s v="Corporate"/>
    <s v="United States"/>
    <s v="Philadelphia"/>
    <s v="Pennsylvania"/>
    <n v="19120"/>
    <x v="3"/>
    <s v="FUR-FU-10001876"/>
    <x v="0"/>
    <s v="Furnishings"/>
    <s v="Computer Room Manger, 14&quot;"/>
    <n v="51.968000000000004"/>
    <n v="2"/>
    <n v="0.2"/>
    <n v="10.393599999999999"/>
    <n v="500.00000000000011"/>
    <n v="41.574400000000004"/>
    <n v="0"/>
  </r>
  <r>
    <n v="6158"/>
    <s v="CA-2016-104150"/>
    <s v="8/3/2016"/>
    <x v="1092"/>
    <s v="8/5/2016"/>
    <s v="Second Class"/>
    <s v="AG-10330"/>
    <s v="Alex Grayson"/>
    <s v="Consumer"/>
    <s v="United States"/>
    <s v="Tulsa"/>
    <s v="Oklahoma"/>
    <n v="74133"/>
    <x v="2"/>
    <s v="OFF-EN-10002504"/>
    <x v="1"/>
    <s v="Envelopes"/>
    <s v="Tyvek  Top-Opening Peel &amp; Seel Envelopes, Plain White"/>
    <n v="81.540000000000006"/>
    <n v="3"/>
    <n v="0"/>
    <n v="38.323799999999999"/>
    <n v="212.76595744680856"/>
    <n v="81.540000000000006"/>
    <n v="0"/>
  </r>
  <r>
    <n v="6160"/>
    <s v="CA-2016-161025"/>
    <s v="12/3/2016"/>
    <x v="275"/>
    <s v="12/9/2016"/>
    <s v="Standard Class"/>
    <s v="GM-14440"/>
    <s v="Gary McGarr"/>
    <s v="Consumer"/>
    <s v="United States"/>
    <s v="Los Angeles"/>
    <s v="California"/>
    <n v="90049"/>
    <x v="1"/>
    <s v="OFF-ST-10001932"/>
    <x v="1"/>
    <s v="Storage"/>
    <s v="Fellowes Staxonsteel Drawer Files"/>
    <n v="772.68"/>
    <n v="4"/>
    <n v="0"/>
    <n v="108.1752"/>
    <n v="714.28571428571422"/>
    <n v="772.68"/>
    <n v="0"/>
  </r>
  <r>
    <n v="6161"/>
    <s v="CA-2014-103989"/>
    <s v="3/19/2014"/>
    <x v="1093"/>
    <s v="3/21/2014"/>
    <s v="First Class"/>
    <s v="MC-17605"/>
    <s v="Matt Connell"/>
    <s v="Corporate"/>
    <s v="United States"/>
    <s v="Lakeland"/>
    <s v="Florida"/>
    <n v="33801"/>
    <x v="0"/>
    <s v="TEC-PH-10004667"/>
    <x v="2"/>
    <s v="Phones"/>
    <s v="Cisco 8x8 Inc. 6753i IP Business Phone System"/>
    <n v="323.976"/>
    <n v="3"/>
    <n v="0.2"/>
    <n v="28.347899999999999"/>
    <n v="1142.8571428571429"/>
    <n v="259.18080000000003"/>
    <n v="0"/>
  </r>
  <r>
    <n v="6168"/>
    <s v="CA-2015-142433"/>
    <s v="4/20/2015"/>
    <x v="704"/>
    <s v="4/25/2015"/>
    <s v="Standard Class"/>
    <s v="ES-14020"/>
    <s v="Erica Smith"/>
    <s v="Consumer"/>
    <s v="United States"/>
    <s v="Houston"/>
    <s v="Texas"/>
    <n v="77036"/>
    <x v="2"/>
    <s v="OFF-PA-10002377"/>
    <x v="1"/>
    <s v="Paper"/>
    <s v="Xerox 1916"/>
    <n v="117.456"/>
    <n v="3"/>
    <n v="0.2"/>
    <n v="44.045999999999999"/>
    <n v="266.66666666666669"/>
    <n v="93.964800000000011"/>
    <n v="0"/>
  </r>
  <r>
    <n v="6169"/>
    <s v="CA-2015-132815"/>
    <s v="9/19/2015"/>
    <x v="444"/>
    <s v="9/22/2015"/>
    <s v="Second Class"/>
    <s v="RW-19540"/>
    <s v="Rick Wilson"/>
    <s v="Corporate"/>
    <s v="United States"/>
    <s v="Los Angeles"/>
    <s v="California"/>
    <n v="90008"/>
    <x v="1"/>
    <s v="OFF-PA-10004530"/>
    <x v="1"/>
    <s v="Paper"/>
    <s v="Personal Creations Ink Jet Cards and Labels"/>
    <n v="22.96"/>
    <n v="2"/>
    <n v="0"/>
    <n v="11.250400000000001"/>
    <n v="204.08163265306123"/>
    <n v="22.96"/>
    <n v="0"/>
  </r>
  <r>
    <n v="6170"/>
    <s v="CA-2014-101266"/>
    <s v="8/27/2014"/>
    <x v="9"/>
    <s v="8/30/2014"/>
    <s v="Second Class"/>
    <s v="MM-17920"/>
    <s v="Michael Moore"/>
    <s v="Consumer"/>
    <s v="United States"/>
    <s v="Springfield"/>
    <s v="Virginia"/>
    <n v="22153"/>
    <x v="0"/>
    <s v="OFF-PA-10002986"/>
    <x v="1"/>
    <s v="Paper"/>
    <s v="Xerox 1898"/>
    <n v="13.36"/>
    <n v="2"/>
    <n v="0"/>
    <n v="6.4127999999999998"/>
    <n v="208.33333333333334"/>
    <n v="13.36"/>
    <n v="0"/>
  </r>
  <r>
    <n v="6171"/>
    <s v="CA-2016-141523"/>
    <s v="12/19/2016"/>
    <x v="1054"/>
    <s v="12/24/2016"/>
    <s v="Second Class"/>
    <s v="MH-17440"/>
    <s v="Mark Haberlin"/>
    <s v="Corporate"/>
    <s v="United States"/>
    <s v="New York City"/>
    <s v="New York"/>
    <n v="10035"/>
    <x v="3"/>
    <s v="OFF-BI-10000948"/>
    <x v="1"/>
    <s v="Binders"/>
    <s v="GBC Laser Imprintable Binding System Covers, Desert Sand"/>
    <n v="34.247999999999998"/>
    <n v="3"/>
    <n v="0.2"/>
    <n v="11.5587"/>
    <n v="296.2962962962963"/>
    <n v="27.398399999999999"/>
    <n v="0"/>
  </r>
  <r>
    <n v="6173"/>
    <s v="US-2014-106299"/>
    <s v="8/2/2014"/>
    <x v="1094"/>
    <s v="8/8/2014"/>
    <s v="Standard Class"/>
    <s v="NZ-18565"/>
    <s v="Nick Zandusky"/>
    <s v="Home Office"/>
    <s v="United States"/>
    <s v="Springfield"/>
    <s v="Missouri"/>
    <n v="65807"/>
    <x v="2"/>
    <s v="OFF-BI-10001758"/>
    <x v="1"/>
    <s v="Binders"/>
    <s v="Wilson Jones 14 Line Acrylic Coated Pressboard Data Binders"/>
    <n v="26.7"/>
    <n v="5"/>
    <n v="0"/>
    <n v="12.548999999999999"/>
    <n v="212.7659574468085"/>
    <n v="26.7"/>
    <n v="0"/>
  </r>
  <r>
    <n v="6176"/>
    <s v="CA-2015-158421"/>
    <s v="9/21/2015"/>
    <x v="481"/>
    <s v="9/26/2015"/>
    <s v="Standard Class"/>
    <s v="GB-14575"/>
    <s v="Giulietta Baptist"/>
    <s v="Consumer"/>
    <s v="United States"/>
    <s v="Columbia"/>
    <s v="South Carolina"/>
    <n v="29203"/>
    <x v="0"/>
    <s v="FUR-CH-10000309"/>
    <x v="0"/>
    <s v="Chairs"/>
    <s v="Global Comet Stacking Arm Chair"/>
    <n v="1690.04"/>
    <n v="4"/>
    <n v="0"/>
    <n v="422.51"/>
    <n v="400"/>
    <n v="1690.04"/>
    <n v="0"/>
  </r>
  <r>
    <n v="6185"/>
    <s v="CA-2016-143609"/>
    <s v="12/11/2016"/>
    <x v="25"/>
    <s v="12/13/2016"/>
    <s v="First Class"/>
    <s v="DB-13270"/>
    <s v="Deborah Brumfield"/>
    <s v="Home Office"/>
    <s v="United States"/>
    <s v="Portland"/>
    <s v="Oregon"/>
    <n v="97206"/>
    <x v="1"/>
    <s v="FUR-CH-10004218"/>
    <x v="0"/>
    <s v="Chairs"/>
    <s v="Global Fabric Manager's Chair, Dark Gray"/>
    <n v="403.92"/>
    <n v="5"/>
    <n v="0.2"/>
    <n v="25.245000000000001"/>
    <n v="1600"/>
    <n v="323.13600000000002"/>
    <n v="0"/>
  </r>
  <r>
    <n v="6186"/>
    <s v="CA-2015-138331"/>
    <s v="8/7/2015"/>
    <x v="976"/>
    <s v="8/12/2015"/>
    <s v="Standard Class"/>
    <s v="JK-15625"/>
    <s v="Jim Karlsson"/>
    <s v="Consumer"/>
    <s v="United States"/>
    <s v="Philadelphia"/>
    <s v="Pennsylvania"/>
    <n v="19120"/>
    <x v="3"/>
    <s v="OFF-AR-10002952"/>
    <x v="1"/>
    <s v="Art"/>
    <s v="Stanley Contemporary Battery Pencil Sharpeners"/>
    <n v="106.8"/>
    <n v="10"/>
    <n v="0.2"/>
    <n v="10.68"/>
    <n v="1000"/>
    <n v="85.44"/>
    <n v="0"/>
  </r>
  <r>
    <n v="6187"/>
    <s v="CA-2015-138954"/>
    <s v="11/15/2015"/>
    <x v="219"/>
    <s v="11/17/2015"/>
    <s v="First Class"/>
    <s v="MH-17785"/>
    <s v="Maya Herman"/>
    <s v="Corporate"/>
    <s v="United States"/>
    <s v="New York City"/>
    <s v="New York"/>
    <n v="10035"/>
    <x v="3"/>
    <s v="OFF-ST-10003058"/>
    <x v="1"/>
    <s v="Storage"/>
    <s v="Eldon Mobile Mega Data Cart  Mega Stackable  Add-On Trays"/>
    <n v="70.95"/>
    <n v="3"/>
    <n v="0"/>
    <n v="20.575500000000002"/>
    <n v="344.82758620689651"/>
    <n v="70.95"/>
    <n v="0"/>
  </r>
  <r>
    <n v="6190"/>
    <s v="CA-2017-157903"/>
    <s v="4/4/2017"/>
    <x v="1095"/>
    <s v="4/8/2017"/>
    <s v="Standard Class"/>
    <s v="AM-10705"/>
    <s v="Anne McFarland"/>
    <s v="Consumer"/>
    <s v="United States"/>
    <s v="Des Plaines"/>
    <s v="Illinois"/>
    <n v="60016"/>
    <x v="2"/>
    <s v="TEC-PH-10004345"/>
    <x v="2"/>
    <s v="Phones"/>
    <s v="Cisco SPA 502G IP Phone"/>
    <n v="383.84"/>
    <n v="4"/>
    <n v="0.2"/>
    <n v="47.98"/>
    <n v="800"/>
    <n v="307.072"/>
    <n v="0"/>
  </r>
  <r>
    <n v="6191"/>
    <s v="CA-2016-157259"/>
    <s v="12/24/2016"/>
    <x v="435"/>
    <s v="12/28/2016"/>
    <s v="Standard Class"/>
    <s v="JM-15535"/>
    <s v="Jessica Myrick"/>
    <s v="Consumer"/>
    <s v="United States"/>
    <s v="New York City"/>
    <s v="New York"/>
    <n v="10035"/>
    <x v="3"/>
    <s v="FUR-FU-10003192"/>
    <x v="0"/>
    <s v="Furnishings"/>
    <s v="Luxo Adjustable Task Clamp Lamp"/>
    <n v="799.56"/>
    <n v="9"/>
    <n v="0"/>
    <n v="207.88560000000001"/>
    <n v="384.61538461538458"/>
    <n v="799.56"/>
    <n v="0"/>
  </r>
  <r>
    <n v="6192"/>
    <s v="CA-2017-107986"/>
    <s v="12/13/2017"/>
    <x v="1096"/>
    <s v="12/13/2017"/>
    <s v="Same Day"/>
    <s v="MW-18220"/>
    <s v="Mitch Webber"/>
    <s v="Consumer"/>
    <s v="United States"/>
    <s v="Seattle"/>
    <s v="Washington"/>
    <n v="98103"/>
    <x v="1"/>
    <s v="OFF-ST-10001325"/>
    <x v="1"/>
    <s v="Storage"/>
    <s v="Sterilite Officeware Hinged File Box"/>
    <n v="31.44"/>
    <n v="3"/>
    <n v="0"/>
    <n v="8.4887999999999995"/>
    <n v="370.37037037037044"/>
    <n v="31.44"/>
    <n v="0"/>
  </r>
  <r>
    <n v="6193"/>
    <s v="CA-2017-104927"/>
    <s v="12/22/2017"/>
    <x v="66"/>
    <s v="12/26/2017"/>
    <s v="Standard Class"/>
    <s v="AG-10330"/>
    <s v="Alex Grayson"/>
    <s v="Consumer"/>
    <s v="United States"/>
    <s v="Houston"/>
    <s v="Texas"/>
    <n v="77095"/>
    <x v="2"/>
    <s v="OFF-PA-10000019"/>
    <x v="1"/>
    <s v="Paper"/>
    <s v="Xerox 1931"/>
    <n v="25.92"/>
    <n v="5"/>
    <n v="0.2"/>
    <n v="9.0719999999999992"/>
    <n v="285.71428571428578"/>
    <n v="20.736000000000004"/>
    <n v="0"/>
  </r>
  <r>
    <n v="6196"/>
    <s v="CA-2017-113453"/>
    <s v="10/21/2017"/>
    <x v="208"/>
    <s v="10/28/2017"/>
    <s v="Standard Class"/>
    <s v="CM-12160"/>
    <s v="Charles McCrossin"/>
    <s v="Consumer"/>
    <s v="United States"/>
    <s v="Philadelphia"/>
    <s v="Pennsylvania"/>
    <n v="19143"/>
    <x v="3"/>
    <s v="TEC-PH-10004165"/>
    <x v="2"/>
    <s v="Phones"/>
    <s v="Mitel MiVoice 5330e IP Phone"/>
    <n v="329.988"/>
    <n v="2"/>
    <n v="0.4"/>
    <n v="-76.997200000000007"/>
    <n v="-428.57142857142856"/>
    <n v="197.99279999999999"/>
    <n v="0"/>
  </r>
  <r>
    <n v="6198"/>
    <s v="CA-2015-149909"/>
    <s v="11/13/2015"/>
    <x v="50"/>
    <s v="11/17/2015"/>
    <s v="Standard Class"/>
    <s v="RA-19915"/>
    <s v="Russell Applegate"/>
    <s v="Consumer"/>
    <s v="United States"/>
    <s v="Columbus"/>
    <s v="Indiana"/>
    <n v="47201"/>
    <x v="2"/>
    <s v="OFF-PA-10000726"/>
    <x v="1"/>
    <s v="Paper"/>
    <s v="Black Print Carbonless Snap-Off Rapid Letter, 8 1/2&quot; x 7&quot;"/>
    <n v="63.77"/>
    <n v="7"/>
    <n v="0"/>
    <n v="28.6965"/>
    <n v="222.22222222222223"/>
    <n v="63.77"/>
    <n v="0"/>
  </r>
  <r>
    <n v="6201"/>
    <s v="CA-2015-146675"/>
    <s v="4/16/2015"/>
    <x v="392"/>
    <s v="4/20/2015"/>
    <s v="Standard Class"/>
    <s v="SB-20185"/>
    <s v="Sarah Brown"/>
    <s v="Consumer"/>
    <s v="United States"/>
    <s v="Evanston"/>
    <s v="Illinois"/>
    <n v="60201"/>
    <x v="2"/>
    <s v="TEC-CO-10001766"/>
    <x v="2"/>
    <s v="Copiers"/>
    <s v="Canon PC940 Copier"/>
    <n v="1439.9680000000001"/>
    <n v="4"/>
    <n v="0.2"/>
    <n v="485.98919999999998"/>
    <n v="296.2962962962963"/>
    <n v="1151.9744000000001"/>
    <n v="0"/>
  </r>
  <r>
    <n v="6203"/>
    <s v="CA-2016-118332"/>
    <s v="12/16/2016"/>
    <x v="186"/>
    <s v="12/23/2016"/>
    <s v="Standard Class"/>
    <s v="PK-19075"/>
    <s v="Pete Kriz"/>
    <s v="Consumer"/>
    <s v="United States"/>
    <s v="Apple Valley"/>
    <s v="California"/>
    <n v="92307"/>
    <x v="1"/>
    <s v="FUR-CH-10001708"/>
    <x v="0"/>
    <s v="Chairs"/>
    <s v="Office Star - Contemporary Swivel Chair with Padded Adjustable Arms and Flex Back"/>
    <n v="563.91999999999996"/>
    <n v="5"/>
    <n v="0.2"/>
    <n v="7.0490000000000004"/>
    <n v="7999.9999999999982"/>
    <n v="451.13599999999997"/>
    <n v="0"/>
  </r>
  <r>
    <n v="6204"/>
    <s v="CA-2016-133669"/>
    <s v="10/21/2016"/>
    <x v="147"/>
    <s v="10/27/2016"/>
    <s v="Standard Class"/>
    <s v="SV-20935"/>
    <s v="Susan Vittorini"/>
    <s v="Consumer"/>
    <s v="United States"/>
    <s v="Columbus"/>
    <s v="Ohio"/>
    <n v="43229"/>
    <x v="3"/>
    <s v="TEC-PH-10001305"/>
    <x v="2"/>
    <s v="Phones"/>
    <s v="Panasonic KX TS208W Corded phone"/>
    <n v="235.15199999999999"/>
    <n v="8"/>
    <n v="0.4"/>
    <n v="-47.0304"/>
    <n v="-500"/>
    <n v="141.09119999999999"/>
    <n v="0"/>
  </r>
  <r>
    <n v="6205"/>
    <s v="CA-2017-145660"/>
    <s v="12/1/2017"/>
    <x v="96"/>
    <s v="12/3/2017"/>
    <s v="First Class"/>
    <s v="MG-17650"/>
    <s v="Matthew Grinstein"/>
    <s v="Home Office"/>
    <s v="United States"/>
    <s v="Marion"/>
    <s v="Ohio"/>
    <n v="43302"/>
    <x v="3"/>
    <s v="FUR-FU-10002885"/>
    <x v="0"/>
    <s v="Furnishings"/>
    <s v="Magna Visual Magnetic Picture Hangers"/>
    <n v="7.7119999999999997"/>
    <n v="2"/>
    <n v="0.2"/>
    <n v="1.7352000000000001"/>
    <n v="444.4444444444444"/>
    <n v="6.1696"/>
    <n v="0"/>
  </r>
  <r>
    <n v="6206"/>
    <s v="CA-2016-133697"/>
    <s v="10/20/2016"/>
    <x v="201"/>
    <s v="10/24/2016"/>
    <s v="Second Class"/>
    <s v="CM-12445"/>
    <s v="Chuck Magee"/>
    <s v="Consumer"/>
    <s v="United States"/>
    <s v="Houston"/>
    <s v="Texas"/>
    <n v="77095"/>
    <x v="2"/>
    <s v="OFF-PA-10000726"/>
    <x v="1"/>
    <s v="Paper"/>
    <s v="Black Print Carbonless Snap-Off Rapid Letter, 8 1/2&quot; x 7&quot;"/>
    <n v="51.015999999999998"/>
    <n v="7"/>
    <n v="0.2"/>
    <n v="15.942500000000001"/>
    <n v="320"/>
    <n v="40.812800000000003"/>
    <n v="0"/>
  </r>
  <r>
    <n v="6209"/>
    <s v="CA-2017-148138"/>
    <s v="9/29/2017"/>
    <x v="365"/>
    <s v="10/3/2017"/>
    <s v="Standard Class"/>
    <s v="ME-18010"/>
    <s v="Michelle Ellison"/>
    <s v="Corporate"/>
    <s v="United States"/>
    <s v="Marion"/>
    <s v="Ohio"/>
    <n v="43302"/>
    <x v="3"/>
    <s v="OFF-ST-10000563"/>
    <x v="1"/>
    <s v="Storage"/>
    <s v="Fellowes Bankers Box Stor/Drawer Steel Plus"/>
    <n v="51.167999999999999"/>
    <n v="2"/>
    <n v="0.2"/>
    <n v="-6.3959999999999999"/>
    <n v="-800"/>
    <n v="40.934400000000004"/>
    <n v="0"/>
  </r>
  <r>
    <n v="6210"/>
    <s v="CA-2017-119809"/>
    <s v="8/18/2017"/>
    <x v="238"/>
    <s v="8/25/2017"/>
    <s v="Standard Class"/>
    <s v="YS-21880"/>
    <s v="Yana Sorensen"/>
    <s v="Corporate"/>
    <s v="United States"/>
    <s v="Seattle"/>
    <s v="Washington"/>
    <n v="98103"/>
    <x v="1"/>
    <s v="OFF-BI-10003925"/>
    <x v="1"/>
    <s v="Binders"/>
    <s v="Fellowes PB300 Plastic Comb Binding Machine"/>
    <n v="2793.5279999999998"/>
    <n v="9"/>
    <n v="0.2"/>
    <n v="942.81569999999999"/>
    <n v="296.2962962962963"/>
    <n v="2234.8224"/>
    <n v="0"/>
  </r>
  <r>
    <n v="6213"/>
    <s v="CA-2017-149944"/>
    <s v="11/12/2017"/>
    <x v="105"/>
    <s v="11/16/2017"/>
    <s v="Second Class"/>
    <s v="MB-17305"/>
    <s v="Maria Bertelson"/>
    <s v="Consumer"/>
    <s v="United States"/>
    <s v="Longview"/>
    <s v="Washington"/>
    <n v="98632"/>
    <x v="1"/>
    <s v="OFF-FA-10003495"/>
    <x v="1"/>
    <s v="Fasteners"/>
    <s v="Staples"/>
    <n v="18.239999999999998"/>
    <n v="3"/>
    <n v="0"/>
    <n v="9.1199999999999992"/>
    <n v="200"/>
    <n v="18.239999999999998"/>
    <n v="0"/>
  </r>
  <r>
    <n v="6215"/>
    <s v="CA-2014-128538"/>
    <s v="10/11/2014"/>
    <x v="856"/>
    <s v="10/15/2014"/>
    <s v="Standard Class"/>
    <s v="AS-10240"/>
    <s v="Alan Shonely"/>
    <s v="Consumer"/>
    <s v="United States"/>
    <s v="Redondo Beach"/>
    <s v="California"/>
    <n v="90278"/>
    <x v="1"/>
    <s v="OFF-EN-10001219"/>
    <x v="1"/>
    <s v="Envelopes"/>
    <s v="#10- 4 1/8&quot; x 9 1/2&quot; Security-Tint Envelopes"/>
    <n v="7.64"/>
    <n v="1"/>
    <n v="0"/>
    <n v="3.7435999999999998"/>
    <n v="204.08163265306123"/>
    <n v="7.64"/>
    <n v="0"/>
  </r>
  <r>
    <n v="6216"/>
    <s v="CA-2015-161711"/>
    <s v="11/28/2015"/>
    <x v="109"/>
    <s v="12/3/2015"/>
    <s v="Standard Class"/>
    <s v="MC-17425"/>
    <s v="Mark Cousins"/>
    <s v="Corporate"/>
    <s v="United States"/>
    <s v="New York City"/>
    <s v="New York"/>
    <n v="10035"/>
    <x v="3"/>
    <s v="FUR-FU-10000087"/>
    <x v="0"/>
    <s v="Furnishings"/>
    <s v="Executive Impressions 14&quot; Two-Color Numerals Wall Clock"/>
    <n v="68.16"/>
    <n v="3"/>
    <n v="0"/>
    <n v="27.945599999999999"/>
    <n v="243.90243902439025"/>
    <n v="68.16"/>
    <n v="0"/>
  </r>
  <r>
    <n v="6218"/>
    <s v="US-2015-129553"/>
    <s v="7/27/2015"/>
    <x v="1097"/>
    <s v="8/2/2015"/>
    <s v="Standard Class"/>
    <s v="PG-18820"/>
    <s v="Patrick Gardner"/>
    <s v="Consumer"/>
    <s v="United States"/>
    <s v="Louisville"/>
    <s v="Kentucky"/>
    <n v="40214"/>
    <x v="0"/>
    <s v="TEC-PH-10004897"/>
    <x v="2"/>
    <s v="Phones"/>
    <s v="Mediabridge Sport Armband iPhone 5s"/>
    <n v="29.97"/>
    <n v="3"/>
    <n v="0"/>
    <n v="0.29970000000000002"/>
    <n v="9999.9999999999982"/>
    <n v="29.97"/>
    <n v="0"/>
  </r>
  <r>
    <n v="6219"/>
    <s v="CA-2016-160220"/>
    <s v="10/20/2016"/>
    <x v="201"/>
    <s v="10/26/2016"/>
    <s v="Standard Class"/>
    <s v="JS-16030"/>
    <s v="Joy Smith"/>
    <s v="Consumer"/>
    <s v="United States"/>
    <s v="Trenton"/>
    <s v="Michigan"/>
    <n v="48183"/>
    <x v="2"/>
    <s v="TEC-PH-10001300"/>
    <x v="2"/>
    <s v="Phones"/>
    <s v="iKross Bluetooth Portable Keyboard + Cell Phone Stand Holder + Brush for Apple iPhone 5S 5C 5, 4S 4"/>
    <n v="125.7"/>
    <n v="6"/>
    <n v="0"/>
    <n v="35.195999999999998"/>
    <n v="357.14285714285717"/>
    <n v="125.7"/>
    <n v="0"/>
  </r>
  <r>
    <n v="6222"/>
    <s v="US-2017-157224"/>
    <s v="9/14/2017"/>
    <x v="32"/>
    <s v="9/18/2017"/>
    <s v="Second Class"/>
    <s v="JB-16000"/>
    <s v="Joy Bell-"/>
    <s v="Consumer"/>
    <s v="United States"/>
    <s v="Los Angeles"/>
    <s v="California"/>
    <n v="90045"/>
    <x v="1"/>
    <s v="OFF-LA-10000121"/>
    <x v="1"/>
    <s v="Labels"/>
    <s v="Avery 48"/>
    <n v="56.7"/>
    <n v="9"/>
    <n v="0"/>
    <n v="26.082000000000001"/>
    <n v="217.39130434782606"/>
    <n v="56.7"/>
    <n v="0"/>
  </r>
  <r>
    <n v="6223"/>
    <s v="CA-2017-140627"/>
    <s v="12/23/2017"/>
    <x v="331"/>
    <s v="12/27/2017"/>
    <s v="Standard Class"/>
    <s v="DK-12985"/>
    <s v="Darren Koutras"/>
    <s v="Consumer"/>
    <s v="United States"/>
    <s v="Hendersonville"/>
    <s v="Tennessee"/>
    <n v="37075"/>
    <x v="0"/>
    <s v="FUR-FU-10000087"/>
    <x v="0"/>
    <s v="Furnishings"/>
    <s v="Executive Impressions 14&quot; Two-Color Numerals Wall Clock"/>
    <n v="72.703999999999994"/>
    <n v="4"/>
    <n v="0.2"/>
    <n v="19.084800000000001"/>
    <n v="380.95238095238091"/>
    <n v="58.163199999999996"/>
    <n v="0"/>
  </r>
  <r>
    <n v="6226"/>
    <s v="CA-2015-133445"/>
    <s v="10/5/2015"/>
    <x v="348"/>
    <s v="10/9/2015"/>
    <s v="Standard Class"/>
    <s v="JF-15490"/>
    <s v="Jeremy Farry"/>
    <s v="Consumer"/>
    <s v="United States"/>
    <s v="Portland"/>
    <s v="Oregon"/>
    <n v="97206"/>
    <x v="1"/>
    <s v="FUR-BO-10003660"/>
    <x v="0"/>
    <s v="Bookcases"/>
    <s v="Bush Cubix Collection Bookcases, Fully Assembled"/>
    <n v="66.293999999999997"/>
    <n v="1"/>
    <n v="0.7"/>
    <n v="-103.86060000000001"/>
    <n v="-63.829787234042549"/>
    <n v="19.888200000000001"/>
    <n v="0"/>
  </r>
  <r>
    <n v="6228"/>
    <s v="CA-2014-148782"/>
    <s v="11/2/2014"/>
    <x v="981"/>
    <s v="11/7/2014"/>
    <s v="Standard Class"/>
    <s v="PO-18850"/>
    <s v="Patrick O'Brill"/>
    <s v="Consumer"/>
    <s v="United States"/>
    <s v="Irving"/>
    <s v="Texas"/>
    <n v="75061"/>
    <x v="2"/>
    <s v="TEC-PH-10002923"/>
    <x v="2"/>
    <s v="Phones"/>
    <s v="Logitech B530 USB Headset - headset - Full size, Binaural"/>
    <n v="88.775999999999996"/>
    <n v="3"/>
    <n v="0.2"/>
    <n v="7.7679"/>
    <n v="1142.8571428571429"/>
    <n v="71.020799999999994"/>
    <n v="0"/>
  </r>
  <r>
    <n v="6229"/>
    <s v="CA-2016-148208"/>
    <s v="1/22/2016"/>
    <x v="115"/>
    <s v="1/27/2016"/>
    <s v="Standard Class"/>
    <s v="BT-11530"/>
    <s v="Bradley Talbott"/>
    <s v="Home Office"/>
    <s v="United States"/>
    <s v="Cleveland"/>
    <s v="Ohio"/>
    <n v="44105"/>
    <x v="3"/>
    <s v="TEC-PH-10004093"/>
    <x v="2"/>
    <s v="Phones"/>
    <s v="Panasonic Kx-TS550"/>
    <n v="110.376"/>
    <n v="4"/>
    <n v="0.4"/>
    <n v="-20.235600000000002"/>
    <n v="-545.45454545454538"/>
    <n v="66.2256"/>
    <n v="0"/>
  </r>
  <r>
    <n v="6231"/>
    <s v="CA-2017-127656"/>
    <s v="7/11/2017"/>
    <x v="497"/>
    <s v="7/17/2017"/>
    <s v="Standard Class"/>
    <s v="NW-18400"/>
    <s v="Natalie Webber"/>
    <s v="Consumer"/>
    <s v="United States"/>
    <s v="Waterloo"/>
    <s v="Iowa"/>
    <n v="50701"/>
    <x v="2"/>
    <s v="OFF-AR-10001166"/>
    <x v="1"/>
    <s v="Art"/>
    <s v="Staples in misc. colors"/>
    <n v="30.32"/>
    <n v="4"/>
    <n v="0"/>
    <n v="11.8248"/>
    <n v="256.41025641025641"/>
    <n v="30.32"/>
    <n v="0"/>
  </r>
  <r>
    <n v="6232"/>
    <s v="US-2017-142188"/>
    <s v="9/11/2017"/>
    <x v="220"/>
    <s v="9/11/2017"/>
    <s v="Same Day"/>
    <s v="JF-15415"/>
    <s v="Jennifer Ferguson"/>
    <s v="Consumer"/>
    <s v="United States"/>
    <s v="Seattle"/>
    <s v="Washington"/>
    <n v="98105"/>
    <x v="1"/>
    <s v="FUR-CH-10003199"/>
    <x v="0"/>
    <s v="Chairs"/>
    <s v="Office Star - Contemporary Task Swivel Chair"/>
    <n v="177.56800000000001"/>
    <n v="2"/>
    <n v="0.2"/>
    <n v="8.8783999999999992"/>
    <n v="2000.0000000000005"/>
    <n v="142.05440000000002"/>
    <n v="0"/>
  </r>
  <r>
    <n v="6237"/>
    <s v="CA-2016-144400"/>
    <s v="2/23/2016"/>
    <x v="1098"/>
    <s v="2/27/2016"/>
    <s v="Standard Class"/>
    <s v="AC-10420"/>
    <s v="Alyssa Crouse"/>
    <s v="Corporate"/>
    <s v="United States"/>
    <s v="Philadelphia"/>
    <s v="Pennsylvania"/>
    <n v="19120"/>
    <x v="3"/>
    <s v="OFF-EN-10004386"/>
    <x v="1"/>
    <s v="Envelopes"/>
    <s v="Recycled Interoffice Envelopes with String and Button Closure, 10 x 13"/>
    <n v="57.576000000000001"/>
    <n v="3"/>
    <n v="0.2"/>
    <n v="21.591000000000001"/>
    <n v="266.66666666666663"/>
    <n v="46.0608"/>
    <n v="0"/>
  </r>
  <r>
    <n v="6238"/>
    <s v="US-2016-155180"/>
    <s v="1/22/2016"/>
    <x v="115"/>
    <s v="1/29/2016"/>
    <s v="Standard Class"/>
    <s v="TB-21280"/>
    <s v="Toby Braunhardt"/>
    <s v="Consumer"/>
    <s v="United States"/>
    <s v="New York City"/>
    <s v="New York"/>
    <n v="10009"/>
    <x v="3"/>
    <s v="OFF-BI-10004506"/>
    <x v="1"/>
    <s v="Binders"/>
    <s v="Wilson Jones data.warehouse D-Ring Binders with DublLock"/>
    <n v="26.335999999999999"/>
    <n v="4"/>
    <n v="0.2"/>
    <n v="9.2175999999999991"/>
    <n v="285.71428571428572"/>
    <n v="21.0688"/>
    <n v="0"/>
  </r>
  <r>
    <n v="6239"/>
    <s v="CA-2015-134075"/>
    <s v="12/12/2015"/>
    <x v="295"/>
    <s v="12/16/2015"/>
    <s v="Standard Class"/>
    <s v="HA-14905"/>
    <s v="Helen Abelman"/>
    <s v="Consumer"/>
    <s v="United States"/>
    <s v="San Jose"/>
    <s v="California"/>
    <n v="95123"/>
    <x v="1"/>
    <s v="FUR-FU-10004597"/>
    <x v="0"/>
    <s v="Furnishings"/>
    <s v="Eldon Cleatmat Chair Mats for Medium Pile Carpets"/>
    <n v="166.5"/>
    <n v="3"/>
    <n v="0"/>
    <n v="21.645"/>
    <n v="769.23076923076928"/>
    <n v="166.5"/>
    <n v="0"/>
  </r>
  <r>
    <n v="6241"/>
    <s v="US-2016-131912"/>
    <s v="10/29/2016"/>
    <x v="517"/>
    <s v="11/1/2016"/>
    <s v="Second Class"/>
    <s v="LH-17155"/>
    <s v="Logan Haushalter"/>
    <s v="Consumer"/>
    <s v="United States"/>
    <s v="Los Angeles"/>
    <s v="California"/>
    <n v="90008"/>
    <x v="1"/>
    <s v="OFF-BI-10004236"/>
    <x v="1"/>
    <s v="Binders"/>
    <s v="XtraLife ClearVue Slant-D Ring Binder, White, 3&quot;"/>
    <n v="11.744"/>
    <n v="1"/>
    <n v="0.2"/>
    <n v="3.8168000000000002"/>
    <n v="307.69230769230768"/>
    <n v="9.3952000000000009"/>
    <n v="0"/>
  </r>
  <r>
    <n v="6242"/>
    <s v="CA-2017-141572"/>
    <s v="5/28/2017"/>
    <x v="39"/>
    <s v="5/31/2017"/>
    <s v="Second Class"/>
    <s v="LO-17170"/>
    <s v="Lori Olson"/>
    <s v="Corporate"/>
    <s v="United States"/>
    <s v="Concord"/>
    <s v="New Hampshire"/>
    <n v="3301"/>
    <x v="3"/>
    <s v="FUR-FU-10001185"/>
    <x v="0"/>
    <s v="Furnishings"/>
    <s v="Advantus Employee of the Month Certificate Frame, 11 x 13-1/2"/>
    <n v="247.44"/>
    <n v="8"/>
    <n v="0"/>
    <n v="101.4504"/>
    <n v="243.90243902439025"/>
    <n v="247.44"/>
    <n v="0"/>
  </r>
  <r>
    <n v="6243"/>
    <s v="CA-2014-134621"/>
    <s v="12/21/2014"/>
    <x v="1059"/>
    <s v="12/28/2014"/>
    <s v="Standard Class"/>
    <s v="DP-13390"/>
    <s v="Dennis Pardue"/>
    <s v="Home Office"/>
    <s v="United States"/>
    <s v="Columbia"/>
    <s v="Tennessee"/>
    <n v="38401"/>
    <x v="0"/>
    <s v="OFF-BI-10000977"/>
    <x v="1"/>
    <s v="Binders"/>
    <s v="Ibico Plastic Spiral Binding Combs"/>
    <n v="18.239999999999998"/>
    <n v="2"/>
    <n v="0.7"/>
    <n v="-14.592000000000001"/>
    <n v="-124.99999999999997"/>
    <n v="5.4720000000000004"/>
    <n v="0"/>
  </r>
  <r>
    <n v="6244"/>
    <s v="CA-2016-165561"/>
    <s v="11/24/2016"/>
    <x v="390"/>
    <s v="11/28/2016"/>
    <s v="Standard Class"/>
    <s v="CR-12580"/>
    <s v="Clay Rozendal"/>
    <s v="Home Office"/>
    <s v="United States"/>
    <s v="Bellevue"/>
    <s v="Washington"/>
    <n v="98006"/>
    <x v="1"/>
    <s v="OFF-SU-10004782"/>
    <x v="1"/>
    <s v="Supplies"/>
    <s v="Elite 5&quot; Scissors"/>
    <n v="25.35"/>
    <n v="3"/>
    <n v="0"/>
    <n v="7.6050000000000004"/>
    <n v="333.33333333333337"/>
    <n v="25.35"/>
    <n v="0"/>
  </r>
  <r>
    <n v="6245"/>
    <s v="CA-2015-112305"/>
    <s v="11/20/2015"/>
    <x v="312"/>
    <s v="11/25/2015"/>
    <s v="Standard Class"/>
    <s v="KB-16405"/>
    <s v="Katrina Bavinger"/>
    <s v="Home Office"/>
    <s v="United States"/>
    <s v="Seattle"/>
    <s v="Washington"/>
    <n v="98105"/>
    <x v="1"/>
    <s v="OFF-AR-10002067"/>
    <x v="1"/>
    <s v="Art"/>
    <s v="Newell 334"/>
    <n v="119.04"/>
    <n v="6"/>
    <n v="0"/>
    <n v="30.950399999999998"/>
    <n v="384.61538461538464"/>
    <n v="119.04"/>
    <n v="0"/>
  </r>
  <r>
    <n v="6248"/>
    <s v="CA-2017-121580"/>
    <s v="5/29/2017"/>
    <x v="148"/>
    <s v="6/4/2017"/>
    <s v="Standard Class"/>
    <s v="ML-17410"/>
    <s v="Maris LaWare"/>
    <s v="Consumer"/>
    <s v="United States"/>
    <s v="Columbus"/>
    <s v="Indiana"/>
    <n v="47201"/>
    <x v="2"/>
    <s v="OFF-BI-10000632"/>
    <x v="1"/>
    <s v="Binders"/>
    <s v="Satellite Sectional Post Binders"/>
    <n v="43.41"/>
    <n v="1"/>
    <n v="0"/>
    <n v="19.968599999999999"/>
    <n v="217.39130434782606"/>
    <n v="43.41"/>
    <n v="0"/>
  </r>
  <r>
    <n v="6252"/>
    <s v="CA-2014-101147"/>
    <s v="12/2/2014"/>
    <x v="266"/>
    <s v="12/4/2014"/>
    <s v="First Class"/>
    <s v="MC-17575"/>
    <s v="Matt Collins"/>
    <s v="Consumer"/>
    <s v="United States"/>
    <s v="Chicago"/>
    <s v="Illinois"/>
    <n v="60623"/>
    <x v="2"/>
    <s v="OFF-AP-10004249"/>
    <x v="1"/>
    <s v="Appliances"/>
    <s v="Staple holder"/>
    <n v="2.3940000000000001"/>
    <n v="1"/>
    <n v="0.8"/>
    <n v="-6.3441000000000001"/>
    <n v="-37.735849056603776"/>
    <n v="0.47879999999999989"/>
    <n v="0"/>
  </r>
  <r>
    <n v="6253"/>
    <s v="CA-2014-165806"/>
    <s v="4/7/2014"/>
    <x v="884"/>
    <s v="4/7/2014"/>
    <s v="Same Day"/>
    <s v="VM-21685"/>
    <s v="Valerie Mitchum"/>
    <s v="Home Office"/>
    <s v="United States"/>
    <s v="Marietta"/>
    <s v="Georgia"/>
    <n v="30062"/>
    <x v="0"/>
    <s v="OFF-PA-10003441"/>
    <x v="1"/>
    <s v="Paper"/>
    <s v="Xerox 226"/>
    <n v="58.32"/>
    <n v="9"/>
    <n v="0"/>
    <n v="27.993600000000001"/>
    <n v="208.33333333333334"/>
    <n v="58.32"/>
    <n v="0"/>
  </r>
  <r>
    <n v="6255"/>
    <s v="CA-2015-151624"/>
    <s v="9/8/2015"/>
    <x v="1014"/>
    <s v="9/14/2015"/>
    <s v="Standard Class"/>
    <s v="VW-21775"/>
    <s v="Victoria Wilson"/>
    <s v="Corporate"/>
    <s v="United States"/>
    <s v="Montgomery"/>
    <s v="Alabama"/>
    <n v="36116"/>
    <x v="0"/>
    <s v="FUR-FU-10001731"/>
    <x v="0"/>
    <s v="Furnishings"/>
    <s v="Acrylic Self-Standing Desk Frames"/>
    <n v="21.36"/>
    <n v="8"/>
    <n v="0"/>
    <n v="8.1167999999999996"/>
    <n v="263.15789473684214"/>
    <n v="21.36"/>
    <n v="0"/>
  </r>
  <r>
    <n v="6256"/>
    <s v="CA-2017-139444"/>
    <s v="9/9/2017"/>
    <x v="210"/>
    <s v="9/15/2017"/>
    <s v="Standard Class"/>
    <s v="GK-14620"/>
    <s v="Grace Kelly"/>
    <s v="Corporate"/>
    <s v="United States"/>
    <s v="Plano"/>
    <s v="Texas"/>
    <n v="75023"/>
    <x v="2"/>
    <s v="OFF-LA-10000134"/>
    <x v="1"/>
    <s v="Labels"/>
    <s v="Avery 511"/>
    <n v="9.8559999999999999"/>
    <n v="4"/>
    <n v="0.2"/>
    <n v="3.4496000000000002"/>
    <n v="285.71428571428567"/>
    <n v="7.8848000000000003"/>
    <n v="0"/>
  </r>
  <r>
    <n v="6257"/>
    <s v="CA-2015-133977"/>
    <s v="9/6/2015"/>
    <x v="684"/>
    <s v="9/8/2015"/>
    <s v="Second Class"/>
    <s v="AT-10435"/>
    <s v="Alyssa Tate"/>
    <s v="Home Office"/>
    <s v="United States"/>
    <s v="Tamarac"/>
    <s v="Florida"/>
    <n v="33319"/>
    <x v="0"/>
    <s v="OFF-BI-10003166"/>
    <x v="1"/>
    <s v="Binders"/>
    <s v="GBC Plasticlear Binding Covers"/>
    <n v="3.444"/>
    <n v="1"/>
    <n v="0.7"/>
    <n v="-2.5255999999999998"/>
    <n v="-136.36363636363637"/>
    <n v="1.0332000000000001"/>
    <n v="0"/>
  </r>
  <r>
    <n v="6258"/>
    <s v="CA-2017-141425"/>
    <s v="11/2/2017"/>
    <x v="808"/>
    <s v="11/6/2017"/>
    <s v="Second Class"/>
    <s v="AR-10825"/>
    <s v="Anthony Rawles"/>
    <s v="Corporate"/>
    <s v="United States"/>
    <s v="Columbus"/>
    <s v="Ohio"/>
    <n v="43229"/>
    <x v="3"/>
    <s v="OFF-SU-10000646"/>
    <x v="1"/>
    <s v="Supplies"/>
    <s v="Premier Automatic Letter Opener"/>
    <n v="384.59199999999998"/>
    <n v="2"/>
    <n v="0.2"/>
    <n v="-81.725800000000007"/>
    <n v="-470.58823529411757"/>
    <n v="307.67360000000002"/>
    <n v="0"/>
  </r>
  <r>
    <n v="6259"/>
    <s v="CA-2015-133536"/>
    <s v="3/28/2015"/>
    <x v="262"/>
    <s v="3/30/2015"/>
    <s v="Second Class"/>
    <s v="JH-15820"/>
    <s v="John Huston"/>
    <s v="Consumer"/>
    <s v="United States"/>
    <s v="New York City"/>
    <s v="New York"/>
    <n v="10009"/>
    <x v="3"/>
    <s v="OFF-EN-10004459"/>
    <x v="1"/>
    <s v="Envelopes"/>
    <s v="Security-Tint Envelopes"/>
    <n v="22.92"/>
    <n v="3"/>
    <n v="0"/>
    <n v="11.2308"/>
    <n v="204.08163265306123"/>
    <n v="22.92"/>
    <n v="0"/>
  </r>
  <r>
    <n v="6260"/>
    <s v="CA-2015-150441"/>
    <s v="8/13/2015"/>
    <x v="863"/>
    <s v="8/17/2015"/>
    <s v="Second Class"/>
    <s v="RA-19285"/>
    <s v="Ralph Arnett"/>
    <s v="Consumer"/>
    <s v="United States"/>
    <s v="Richmond"/>
    <s v="Indiana"/>
    <n v="47374"/>
    <x v="2"/>
    <s v="OFF-BI-10003529"/>
    <x v="1"/>
    <s v="Binders"/>
    <s v="Avery Round Ring Poly Binders"/>
    <n v="11.36"/>
    <n v="4"/>
    <n v="0"/>
    <n v="5.5663999999999998"/>
    <n v="204.08163265306123"/>
    <n v="11.36"/>
    <n v="0"/>
  </r>
  <r>
    <n v="6261"/>
    <s v="CA-2015-162607"/>
    <s v="5/12/2015"/>
    <x v="793"/>
    <s v="5/18/2015"/>
    <s v="Standard Class"/>
    <s v="RO-19780"/>
    <s v="Rose O'Brian"/>
    <s v="Consumer"/>
    <s v="United States"/>
    <s v="Seattle"/>
    <s v="Washington"/>
    <n v="98115"/>
    <x v="1"/>
    <s v="OFF-BI-10002949"/>
    <x v="1"/>
    <s v="Binders"/>
    <s v="Prestige Round Ring Binders"/>
    <n v="14.592000000000001"/>
    <n v="3"/>
    <n v="0.2"/>
    <n v="4.9248000000000003"/>
    <n v="296.2962962962963"/>
    <n v="11.6736"/>
    <n v="0"/>
  </r>
  <r>
    <n v="6262"/>
    <s v="CA-2017-103506"/>
    <s v="7/23/2017"/>
    <x v="283"/>
    <s v="7/27/2017"/>
    <s v="Standard Class"/>
    <s v="LR-17035"/>
    <s v="Lisa Ryan"/>
    <s v="Corporate"/>
    <s v="United States"/>
    <s v="Long Beach"/>
    <s v="New York"/>
    <n v="11561"/>
    <x v="3"/>
    <s v="OFF-LA-10001158"/>
    <x v="1"/>
    <s v="Labels"/>
    <s v="Avery Address/Shipping Labels for Typewriters, 4&quot; x 2&quot;"/>
    <n v="41.4"/>
    <n v="4"/>
    <n v="0"/>
    <n v="19.872"/>
    <n v="208.33333333333334"/>
    <n v="41.4"/>
    <n v="0"/>
  </r>
  <r>
    <n v="6263"/>
    <s v="CA-2016-132479"/>
    <s v="9/24/2016"/>
    <x v="446"/>
    <s v="9/26/2016"/>
    <s v="First Class"/>
    <s v="MK-17905"/>
    <s v="Michael Kennedy"/>
    <s v="Corporate"/>
    <s v="United States"/>
    <s v="Rockford"/>
    <s v="Illinois"/>
    <n v="61107"/>
    <x v="2"/>
    <s v="OFF-BI-10004584"/>
    <x v="1"/>
    <s v="Binders"/>
    <s v="GBC ProClick 150 Presentation Binding System"/>
    <n v="442.37200000000001"/>
    <n v="7"/>
    <n v="0.8"/>
    <n v="-729.91380000000004"/>
    <n v="-60.606060606060609"/>
    <n v="88.474399999999989"/>
    <n v="0"/>
  </r>
  <r>
    <n v="6264"/>
    <s v="CA-2017-160724"/>
    <s v="5/5/2017"/>
    <x v="1024"/>
    <s v="5/10/2017"/>
    <s v="Standard Class"/>
    <s v="YS-21880"/>
    <s v="Yana Sorensen"/>
    <s v="Corporate"/>
    <s v="United States"/>
    <s v="Columbus"/>
    <s v="Georgia"/>
    <n v="31907"/>
    <x v="0"/>
    <s v="OFF-BI-10004965"/>
    <x v="1"/>
    <s v="Binders"/>
    <s v="Ibico Covers for Plastic or Wire Binding Elements"/>
    <n v="34.5"/>
    <n v="3"/>
    <n v="0"/>
    <n v="15.525"/>
    <n v="222.22222222222223"/>
    <n v="34.5"/>
    <n v="0"/>
  </r>
  <r>
    <n v="6265"/>
    <s v="US-2016-115952"/>
    <s v="10/6/2016"/>
    <x v="1099"/>
    <s v="10/6/2016"/>
    <s v="Same Day"/>
    <s v="JH-15910"/>
    <s v="Jonathan Howell"/>
    <s v="Consumer"/>
    <s v="United States"/>
    <s v="Tulsa"/>
    <s v="Oklahoma"/>
    <n v="74133"/>
    <x v="2"/>
    <s v="OFF-BI-10004654"/>
    <x v="1"/>
    <s v="Binders"/>
    <s v="Avery Binding System Hidden Tab Executive Style Index Sets"/>
    <n v="28.85"/>
    <n v="5"/>
    <n v="0"/>
    <n v="14.425000000000001"/>
    <n v="200"/>
    <n v="28.85"/>
    <n v="0"/>
  </r>
  <r>
    <n v="6266"/>
    <s v="CA-2014-146731"/>
    <s v="11/3/2014"/>
    <x v="935"/>
    <s v="11/8/2014"/>
    <s v="Standard Class"/>
    <s v="AT-10735"/>
    <s v="Annie Thurman"/>
    <s v="Consumer"/>
    <s v="United States"/>
    <s v="Nashville"/>
    <s v="Tennessee"/>
    <n v="37211"/>
    <x v="0"/>
    <s v="OFF-PA-10000141"/>
    <x v="1"/>
    <s v="Paper"/>
    <s v="Ampad Evidence Wirebond Steno Books, 6&quot; x 9&quot;"/>
    <n v="3.488"/>
    <n v="2"/>
    <n v="0.2"/>
    <n v="1.1772"/>
    <n v="296.2962962962963"/>
    <n v="2.7904"/>
    <n v="0"/>
  </r>
  <r>
    <n v="6268"/>
    <s v="CA-2015-115392"/>
    <s v="10/1/2015"/>
    <x v="486"/>
    <s v="10/4/2015"/>
    <s v="Second Class"/>
    <s v="RM-19675"/>
    <s v="Robert Marley"/>
    <s v="Home Office"/>
    <s v="United States"/>
    <s v="Cambridge"/>
    <s v="Massachusetts"/>
    <n v="2138"/>
    <x v="3"/>
    <s v="TEC-PH-10002496"/>
    <x v="2"/>
    <s v="Phones"/>
    <s v="Cisco SPA301"/>
    <n v="311.98"/>
    <n v="2"/>
    <n v="0"/>
    <n v="93.593999999999994"/>
    <n v="333.33333333333337"/>
    <n v="311.98"/>
    <n v="0"/>
  </r>
  <r>
    <n v="6270"/>
    <s v="CA-2017-102379"/>
    <s v="12/2/2017"/>
    <x v="574"/>
    <s v="12/6/2017"/>
    <s v="Standard Class"/>
    <s v="BB-11545"/>
    <s v="Brenda Bowman"/>
    <s v="Corporate"/>
    <s v="United States"/>
    <s v="Oakland"/>
    <s v="California"/>
    <n v="94601"/>
    <x v="1"/>
    <s v="TEC-PH-10001448"/>
    <x v="2"/>
    <s v="Phones"/>
    <s v="Anker Astro 15000mAh USB Portable Charger"/>
    <n v="39.991999999999997"/>
    <n v="1"/>
    <n v="0.2"/>
    <n v="-7.9984000000000002"/>
    <n v="-500"/>
    <n v="31.993600000000001"/>
    <n v="0"/>
  </r>
  <r>
    <n v="6273"/>
    <s v="CA-2017-149706"/>
    <s v="12/11/2017"/>
    <x v="157"/>
    <s v="12/12/2017"/>
    <s v="First Class"/>
    <s v="AS-10285"/>
    <s v="Alejandro Savely"/>
    <s v="Corporate"/>
    <s v="United States"/>
    <s v="Palatine"/>
    <s v="Illinois"/>
    <n v="60067"/>
    <x v="2"/>
    <s v="TEC-AC-10001284"/>
    <x v="2"/>
    <s v="Accessories"/>
    <s v="Enermax Briskie RF Wireless Keyboard and Mouse Combo"/>
    <n v="116.312"/>
    <n v="7"/>
    <n v="0.2"/>
    <n v="23.2624"/>
    <n v="500"/>
    <n v="93.049599999999998"/>
    <n v="0"/>
  </r>
  <r>
    <n v="6274"/>
    <s v="US-2016-139087"/>
    <s v="7/17/2016"/>
    <x v="19"/>
    <s v="7/22/2016"/>
    <s v="Second Class"/>
    <s v="DK-13375"/>
    <s v="Dennis Kane"/>
    <s v="Consumer"/>
    <s v="United States"/>
    <s v="Seattle"/>
    <s v="Washington"/>
    <n v="98105"/>
    <x v="1"/>
    <s v="FUR-FU-10001847"/>
    <x v="0"/>
    <s v="Furnishings"/>
    <s v="Eldon Image Series Black Desk Accessories"/>
    <n v="12.42"/>
    <n v="3"/>
    <n v="0"/>
    <n v="4.4711999999999996"/>
    <n v="277.77777777777783"/>
    <n v="12.42"/>
    <n v="0"/>
  </r>
  <r>
    <n v="6281"/>
    <s v="CA-2017-152226"/>
    <s v="5/12/2017"/>
    <x v="605"/>
    <s v="5/16/2017"/>
    <s v="Standard Class"/>
    <s v="JH-15910"/>
    <s v="Jonathan Howell"/>
    <s v="Consumer"/>
    <s v="United States"/>
    <s v="Cincinnati"/>
    <s v="Ohio"/>
    <n v="45231"/>
    <x v="3"/>
    <s v="OFF-LA-10000443"/>
    <x v="1"/>
    <s v="Labels"/>
    <s v="Avery 501"/>
    <n v="5.9039999999999999"/>
    <n v="2"/>
    <n v="0.2"/>
    <n v="1.9925999999999999"/>
    <n v="296.2962962962963"/>
    <n v="4.7232000000000003"/>
    <n v="0"/>
  </r>
  <r>
    <n v="6282"/>
    <s v="CA-2015-116484"/>
    <s v="11/20/2015"/>
    <x v="312"/>
    <s v="11/26/2015"/>
    <s v="Standard Class"/>
    <s v="JK-15205"/>
    <s v="Jamie Kunitz"/>
    <s v="Consumer"/>
    <s v="United States"/>
    <s v="Marion"/>
    <s v="Ohio"/>
    <n v="43302"/>
    <x v="3"/>
    <s v="FUR-FU-10002874"/>
    <x v="0"/>
    <s v="Furnishings"/>
    <s v="Ultra Commercial Grade Dual Valve Door Closer"/>
    <n v="63.823999999999998"/>
    <n v="2"/>
    <n v="0.2"/>
    <n v="9.5736000000000008"/>
    <n v="666.66666666666663"/>
    <n v="51.059200000000004"/>
    <n v="0"/>
  </r>
  <r>
    <n v="6284"/>
    <s v="CA-2016-100944"/>
    <s v="9/24/2016"/>
    <x v="446"/>
    <s v="9/28/2016"/>
    <s v="Standard Class"/>
    <s v="EH-13765"/>
    <s v="Edward Hooks"/>
    <s v="Corporate"/>
    <s v="United States"/>
    <s v="Los Angeles"/>
    <s v="California"/>
    <n v="90049"/>
    <x v="1"/>
    <s v="OFF-EN-10001453"/>
    <x v="1"/>
    <s v="Envelopes"/>
    <s v="Tyvek Interoffice Envelopes, 9 1/2&quot; x 12 1/2&quot;, 100/Box"/>
    <n v="304.89999999999998"/>
    <n v="5"/>
    <n v="0"/>
    <n v="143.303"/>
    <n v="212.7659574468085"/>
    <n v="304.89999999999998"/>
    <n v="0"/>
  </r>
  <r>
    <n v="6286"/>
    <s v="CA-2016-125080"/>
    <s v="10/21/2016"/>
    <x v="147"/>
    <s v="10/26/2016"/>
    <s v="Standard Class"/>
    <s v="VW-21775"/>
    <s v="Victoria Wilson"/>
    <s v="Corporate"/>
    <s v="United States"/>
    <s v="Lakewood"/>
    <s v="Ohio"/>
    <n v="44107"/>
    <x v="3"/>
    <s v="FUR-TA-10003238"/>
    <x v="0"/>
    <s v="Tables"/>
    <s v="Chromcraft Bull-Nose Wood 48&quot; x 96&quot; Rectangular Conference Tables"/>
    <n v="661.17600000000004"/>
    <n v="2"/>
    <n v="0.4"/>
    <n v="-231.41159999999999"/>
    <n v="-285.71428571428572"/>
    <n v="396.7056"/>
    <n v="0"/>
  </r>
  <r>
    <n v="6287"/>
    <s v="CA-2016-121020"/>
    <s v="10/24/2016"/>
    <x v="1057"/>
    <s v="10/31/2016"/>
    <s v="Standard Class"/>
    <s v="CG-12040"/>
    <s v="Catherine Glotzbach"/>
    <s v="Home Office"/>
    <s v="United States"/>
    <s v="Lebanon"/>
    <s v="Tennessee"/>
    <n v="37087"/>
    <x v="0"/>
    <s v="TEC-PH-10001061"/>
    <x v="2"/>
    <s v="Phones"/>
    <s v="Apple iPhone 5C"/>
    <n v="239.976"/>
    <n v="3"/>
    <n v="0.2"/>
    <n v="17.998200000000001"/>
    <n v="1333.3333333333333"/>
    <n v="191.98080000000002"/>
    <n v="0"/>
  </r>
  <r>
    <n v="6288"/>
    <s v="CA-2014-100090"/>
    <s v="7/8/2014"/>
    <x v="1001"/>
    <s v="7/12/2014"/>
    <s v="Standard Class"/>
    <s v="EB-13705"/>
    <s v="Ed Braxton"/>
    <s v="Corporate"/>
    <s v="United States"/>
    <s v="San Francisco"/>
    <s v="California"/>
    <n v="94122"/>
    <x v="1"/>
    <s v="FUR-TA-10003715"/>
    <x v="0"/>
    <s v="Tables"/>
    <s v="Hon 2111 Invitation Series Corner Table"/>
    <n v="502.488"/>
    <n v="3"/>
    <n v="0.2"/>
    <n v="-87.935400000000001"/>
    <n v="-571.42857142857144"/>
    <n v="401.99040000000002"/>
    <n v="0"/>
  </r>
  <r>
    <n v="6290"/>
    <s v="US-2015-139675"/>
    <s v="3/13/2015"/>
    <x v="649"/>
    <s v="3/18/2015"/>
    <s v="Second Class"/>
    <s v="NF-18595"/>
    <s v="Nicole Fjeld"/>
    <s v="Home Office"/>
    <s v="United States"/>
    <s v="Chico"/>
    <s v="California"/>
    <n v="95928"/>
    <x v="1"/>
    <s v="FUR-CH-10004063"/>
    <x v="0"/>
    <s v="Chairs"/>
    <s v="Global Deluxe High-Back Manager's Chair"/>
    <n v="915.13599999999997"/>
    <n v="4"/>
    <n v="0.2"/>
    <n v="102.9528"/>
    <n v="888.88888888888891"/>
    <n v="732.10879999999997"/>
    <n v="0"/>
  </r>
  <r>
    <n v="6292"/>
    <s v="CA-2017-143756"/>
    <s v="12/2/2017"/>
    <x v="574"/>
    <s v="12/5/2017"/>
    <s v="First Class"/>
    <s v="ME-17725"/>
    <s v="Max Engle"/>
    <s v="Consumer"/>
    <s v="United States"/>
    <s v="Salem"/>
    <s v="Virginia"/>
    <n v="24153"/>
    <x v="0"/>
    <s v="FUR-CH-10001854"/>
    <x v="0"/>
    <s v="Chairs"/>
    <s v="Office Star - Professional Matrix Back Chair with 2-to-1 Synchro Tilt and Mesh Fabric Seat"/>
    <n v="701.96"/>
    <n v="2"/>
    <n v="0"/>
    <n v="168.47040000000001"/>
    <n v="416.66666666666669"/>
    <n v="701.96"/>
    <n v="0"/>
  </r>
  <r>
    <n v="6293"/>
    <s v="CA-2015-151253"/>
    <s v="4/22/2015"/>
    <x v="1100"/>
    <s v="4/26/2015"/>
    <s v="Standard Class"/>
    <s v="AZ-10750"/>
    <s v="Annie Zypern"/>
    <s v="Consumer"/>
    <s v="United States"/>
    <s v="Los Angeles"/>
    <s v="California"/>
    <n v="90008"/>
    <x v="1"/>
    <s v="TEC-PH-10002923"/>
    <x v="2"/>
    <s v="Phones"/>
    <s v="Logitech B530 USB Headset - headset - Full size, Binaural"/>
    <n v="88.775999999999996"/>
    <n v="3"/>
    <n v="0.2"/>
    <n v="7.7679"/>
    <n v="1142.8571428571429"/>
    <n v="71.020799999999994"/>
    <n v="0"/>
  </r>
  <r>
    <n v="6295"/>
    <s v="CA-2014-141152"/>
    <s v="9/16/2014"/>
    <x v="1101"/>
    <s v="9/19/2014"/>
    <s v="First Class"/>
    <s v="RF-19345"/>
    <s v="Randy Ferguson"/>
    <s v="Corporate"/>
    <s v="United States"/>
    <s v="New York City"/>
    <s v="New York"/>
    <n v="10024"/>
    <x v="3"/>
    <s v="OFF-BI-10002931"/>
    <x v="1"/>
    <s v="Binders"/>
    <s v="Avery Trapezoid Extra Heavy Duty 4&quot; Binders"/>
    <n v="33.552"/>
    <n v="1"/>
    <n v="0.2"/>
    <n v="12.582000000000001"/>
    <n v="266.66666666666663"/>
    <n v="26.8416"/>
    <n v="0"/>
  </r>
  <r>
    <n v="6296"/>
    <s v="CA-2014-141313"/>
    <s v="12/28/2014"/>
    <x v="129"/>
    <s v="1/1/2015"/>
    <s v="Standard Class"/>
    <s v="AJ-10780"/>
    <s v="Anthony Jacobs"/>
    <s v="Corporate"/>
    <s v="United States"/>
    <s v="Beverly"/>
    <s v="Massachusetts"/>
    <n v="1915"/>
    <x v="3"/>
    <s v="OFF-AP-10002651"/>
    <x v="1"/>
    <s v="Appliances"/>
    <s v="Hoover Upright Vacuum With Dirt Cup"/>
    <n v="1737.18"/>
    <n v="6"/>
    <n v="0"/>
    <n v="503.78219999999999"/>
    <n v="344.82758620689657"/>
    <n v="1737.18"/>
    <n v="0"/>
  </r>
  <r>
    <n v="6299"/>
    <s v="CA-2014-169852"/>
    <s v="10/21/2014"/>
    <x v="618"/>
    <s v="10/26/2014"/>
    <s v="Standard Class"/>
    <s v="SF-20965"/>
    <s v="Sylvia Foulston"/>
    <s v="Corporate"/>
    <s v="United States"/>
    <s v="San Diego"/>
    <s v="California"/>
    <n v="92024"/>
    <x v="1"/>
    <s v="OFF-BI-10001460"/>
    <x v="1"/>
    <s v="Binders"/>
    <s v="Plastic Binding Combs"/>
    <n v="36.36"/>
    <n v="3"/>
    <n v="0.2"/>
    <n v="12.2715"/>
    <n v="296.2962962962963"/>
    <n v="29.088000000000001"/>
    <n v="0"/>
  </r>
  <r>
    <n v="6300"/>
    <s v="CA-2017-107314"/>
    <s v="11/30/2017"/>
    <x v="329"/>
    <s v="12/3/2017"/>
    <s v="First Class"/>
    <s v="MZ-17335"/>
    <s v="Maria Zettner"/>
    <s v="Home Office"/>
    <s v="United States"/>
    <s v="San Francisco"/>
    <s v="California"/>
    <n v="94109"/>
    <x v="1"/>
    <s v="FUR-FU-10003489"/>
    <x v="0"/>
    <s v="Furnishings"/>
    <s v="Contemporary Borderless Frame"/>
    <n v="25.83"/>
    <n v="3"/>
    <n v="0"/>
    <n v="9.5571000000000002"/>
    <n v="270.27027027027026"/>
    <n v="25.83"/>
    <n v="0"/>
  </r>
  <r>
    <n v="6301"/>
    <s v="US-2014-161305"/>
    <s v="6/6/2014"/>
    <x v="571"/>
    <s v="6/12/2014"/>
    <s v="Standard Class"/>
    <s v="SB-20170"/>
    <s v="Sarah Bern"/>
    <s v="Consumer"/>
    <s v="United States"/>
    <s v="Chicago"/>
    <s v="Illinois"/>
    <n v="60623"/>
    <x v="2"/>
    <s v="OFF-BI-10002794"/>
    <x v="1"/>
    <s v="Binders"/>
    <s v="Avery Trapezoid Ring Binder, 3&quot; Capacity, Black, 1040 sheets"/>
    <n v="24.588000000000001"/>
    <n v="3"/>
    <n v="0.8"/>
    <n v="-38.111400000000003"/>
    <n v="-64.516129032258064"/>
    <n v="4.9175999999999993"/>
    <n v="0"/>
  </r>
  <r>
    <n v="6303"/>
    <s v="CA-2017-166919"/>
    <s v="11/23/2017"/>
    <x v="51"/>
    <s v="11/27/2017"/>
    <s v="Standard Class"/>
    <s v="AH-10210"/>
    <s v="Alan Hwang"/>
    <s v="Consumer"/>
    <s v="United States"/>
    <s v="Dallas"/>
    <s v="Texas"/>
    <n v="75220"/>
    <x v="2"/>
    <s v="TEC-PH-10001305"/>
    <x v="2"/>
    <s v="Phones"/>
    <s v="Panasonic KX TS208W Corded phone"/>
    <n v="195.96"/>
    <n v="5"/>
    <n v="0.2"/>
    <n v="19.596"/>
    <n v="1000"/>
    <n v="156.76800000000003"/>
    <n v="0"/>
  </r>
  <r>
    <n v="6304"/>
    <s v="CA-2017-162712"/>
    <s v="6/18/2017"/>
    <x v="335"/>
    <s v="6/20/2017"/>
    <s v="Second Class"/>
    <s v="NK-18490"/>
    <s v="Neil Knudson"/>
    <s v="Home Office"/>
    <s v="United States"/>
    <s v="Corpus Christi"/>
    <s v="Texas"/>
    <n v="78415"/>
    <x v="2"/>
    <s v="OFF-PA-10000167"/>
    <x v="1"/>
    <s v="Paper"/>
    <s v="Xerox 1925"/>
    <n v="74.352000000000004"/>
    <n v="3"/>
    <n v="0.2"/>
    <n v="23.234999999999999"/>
    <n v="320"/>
    <n v="59.481600000000007"/>
    <n v="0"/>
  </r>
  <r>
    <n v="6305"/>
    <s v="CA-2017-107552"/>
    <s v="5/5/2017"/>
    <x v="1024"/>
    <s v="5/5/2017"/>
    <s v="Same Day"/>
    <s v="AI-10855"/>
    <s v="Arianne Irving"/>
    <s v="Consumer"/>
    <s v="United States"/>
    <s v="New York City"/>
    <s v="New York"/>
    <n v="10035"/>
    <x v="3"/>
    <s v="OFF-PA-10002947"/>
    <x v="1"/>
    <s v="Paper"/>
    <s v="Xerox 1923"/>
    <n v="6.68"/>
    <n v="1"/>
    <n v="0"/>
    <n v="3.2063999999999999"/>
    <n v="208.33333333333334"/>
    <n v="6.68"/>
    <n v="0"/>
  </r>
  <r>
    <n v="6306"/>
    <s v="CA-2016-163328"/>
    <s v="11/4/2016"/>
    <x v="254"/>
    <s v="11/6/2016"/>
    <s v="Second Class"/>
    <s v="TP-21565"/>
    <s v="Tracy Poddar"/>
    <s v="Corporate"/>
    <s v="United States"/>
    <s v="Eugene"/>
    <s v="Oregon"/>
    <n v="97405"/>
    <x v="1"/>
    <s v="OFF-SU-10002301"/>
    <x v="1"/>
    <s v="Supplies"/>
    <s v="Serrated Blade or Curved Handle Hand Letter Openers"/>
    <n v="17.584"/>
    <n v="7"/>
    <n v="0.2"/>
    <n v="-4.1761999999999997"/>
    <n v="-421.05263157894746"/>
    <n v="14.0672"/>
    <n v="0"/>
  </r>
  <r>
    <n v="6312"/>
    <s v="CA-2014-112837"/>
    <s v="9/11/2014"/>
    <x v="1102"/>
    <s v="9/16/2014"/>
    <s v="Standard Class"/>
    <s v="LW-17125"/>
    <s v="Liz Willingham"/>
    <s v="Consumer"/>
    <s v="United States"/>
    <s v="Oxnard"/>
    <s v="California"/>
    <n v="93030"/>
    <x v="1"/>
    <s v="FUR-FU-10004006"/>
    <x v="0"/>
    <s v="Furnishings"/>
    <s v="Deflect-o DuraMat Lighweight, Studded, Beveled Mat for Low Pile Carpeting"/>
    <n v="127.95"/>
    <n v="3"/>
    <n v="0"/>
    <n v="21.7515"/>
    <n v="588.23529411764707"/>
    <n v="127.95"/>
    <n v="0"/>
  </r>
  <r>
    <n v="6313"/>
    <s v="CA-2017-120019"/>
    <s v="2/16/2017"/>
    <x v="911"/>
    <s v="2/21/2017"/>
    <s v="Standard Class"/>
    <s v="NG-18355"/>
    <s v="Nat Gilpin"/>
    <s v="Corporate"/>
    <s v="United States"/>
    <s v="Fairfield"/>
    <s v="Connecticut"/>
    <n v="6824"/>
    <x v="3"/>
    <s v="OFF-ST-10001932"/>
    <x v="1"/>
    <s v="Storage"/>
    <s v="Fellowes Staxonsteel Drawer Files"/>
    <n v="579.51"/>
    <n v="3"/>
    <n v="0"/>
    <n v="81.131399999999999"/>
    <n v="714.28571428571433"/>
    <n v="579.51"/>
    <n v="0"/>
  </r>
  <r>
    <n v="6315"/>
    <s v="CA-2014-100762"/>
    <s v="11/24/2014"/>
    <x v="156"/>
    <s v="11/29/2014"/>
    <s v="Standard Class"/>
    <s v="NG-18355"/>
    <s v="Nat Gilpin"/>
    <s v="Corporate"/>
    <s v="United States"/>
    <s v="Jackson"/>
    <s v="Michigan"/>
    <n v="49201"/>
    <x v="2"/>
    <s v="OFF-AR-10000380"/>
    <x v="1"/>
    <s v="Art"/>
    <s v="Hunt PowerHouse Electric Pencil Sharpener, Blue"/>
    <n v="151.91999999999999"/>
    <n v="4"/>
    <n v="0"/>
    <n v="45.576000000000001"/>
    <n v="333.33333333333331"/>
    <n v="151.91999999999999"/>
    <n v="0"/>
  </r>
  <r>
    <n v="6319"/>
    <s v="CA-2017-161459"/>
    <s v="11/25/2017"/>
    <x v="920"/>
    <s v="11/29/2017"/>
    <s v="Second Class"/>
    <s v="EB-13750"/>
    <s v="Edward Becker"/>
    <s v="Corporate"/>
    <s v="United States"/>
    <s v="Laguna Niguel"/>
    <s v="California"/>
    <n v="92677"/>
    <x v="1"/>
    <s v="TEC-PH-10004071"/>
    <x v="2"/>
    <s v="Phones"/>
    <s v="PayAnywhere Card Reader"/>
    <n v="39.96"/>
    <n v="5"/>
    <n v="0.2"/>
    <n v="3.4965000000000002"/>
    <n v="1142.8571428571429"/>
    <n v="31.968000000000004"/>
    <n v="0"/>
  </r>
  <r>
    <n v="6321"/>
    <s v="CA-2017-160017"/>
    <s v="9/28/2017"/>
    <x v="394"/>
    <s v="10/2/2017"/>
    <s v="Standard Class"/>
    <s v="SP-20860"/>
    <s v="Sung Pak"/>
    <s v="Corporate"/>
    <s v="United States"/>
    <s v="Jacksonville"/>
    <s v="Florida"/>
    <n v="32216"/>
    <x v="0"/>
    <s v="OFF-PA-10001800"/>
    <x v="1"/>
    <s v="Paper"/>
    <s v="Xerox 220"/>
    <n v="10.368"/>
    <n v="2"/>
    <n v="0.2"/>
    <n v="3.6288"/>
    <n v="285.71428571428572"/>
    <n v="8.2944000000000013"/>
    <n v="0"/>
  </r>
  <r>
    <n v="6322"/>
    <s v="CA-2014-123316"/>
    <s v="10/13/2014"/>
    <x v="303"/>
    <s v="10/17/2014"/>
    <s v="Standard Class"/>
    <s v="SP-20545"/>
    <s v="Sibella Parks"/>
    <s v="Corporate"/>
    <s v="United States"/>
    <s v="Mount Vernon"/>
    <s v="New York"/>
    <n v="10550"/>
    <x v="3"/>
    <s v="OFF-BI-10002764"/>
    <x v="1"/>
    <s v="Binders"/>
    <s v="Recycled Pressboard Report Cover with Reinforced Top Hinge"/>
    <n v="7.7519999999999998"/>
    <n v="3"/>
    <n v="0.2"/>
    <n v="2.8100999999999998"/>
    <n v="275.86206896551727"/>
    <n v="6.2016"/>
    <n v="0"/>
  </r>
  <r>
    <n v="6323"/>
    <s v="CA-2014-141299"/>
    <s v="6/3/2014"/>
    <x v="561"/>
    <s v="6/7/2014"/>
    <s v="Second Class"/>
    <s v="RB-19795"/>
    <s v="Ross Baird"/>
    <s v="Home Office"/>
    <s v="United States"/>
    <s v="Midland"/>
    <s v="Michigan"/>
    <n v="48640"/>
    <x v="2"/>
    <s v="OFF-EN-10004459"/>
    <x v="1"/>
    <s v="Envelopes"/>
    <s v="Security-Tint Envelopes"/>
    <n v="15.28"/>
    <n v="2"/>
    <n v="0"/>
    <n v="7.4871999999999996"/>
    <n v="204.08163265306123"/>
    <n v="15.28"/>
    <n v="0"/>
  </r>
  <r>
    <n v="6324"/>
    <s v="CA-2014-104402"/>
    <s v="6/17/2014"/>
    <x v="1103"/>
    <s v="6/23/2014"/>
    <s v="Standard Class"/>
    <s v="DB-13660"/>
    <s v="Duane Benoit"/>
    <s v="Consumer"/>
    <s v="United States"/>
    <s v="Newark"/>
    <s v="Delaware"/>
    <n v="19711"/>
    <x v="3"/>
    <s v="TEC-MA-10000423"/>
    <x v="2"/>
    <s v="Machines"/>
    <s v="Texas Instruments TI-34 Scientific Calculator"/>
    <n v="65.97"/>
    <n v="3"/>
    <n v="0"/>
    <n v="31.0059"/>
    <n v="212.7659574468085"/>
    <n v="65.97"/>
    <n v="0"/>
  </r>
  <r>
    <n v="6325"/>
    <s v="CA-2015-110289"/>
    <s v="10/29/2015"/>
    <x v="1104"/>
    <s v="11/2/2015"/>
    <s v="Standard Class"/>
    <s v="NB-18655"/>
    <s v="Nona Balk"/>
    <s v="Corporate"/>
    <s v="United States"/>
    <s v="San Francisco"/>
    <s v="California"/>
    <n v="94109"/>
    <x v="1"/>
    <s v="OFF-PA-10002986"/>
    <x v="1"/>
    <s v="Paper"/>
    <s v="Xerox 1898"/>
    <n v="33.4"/>
    <n v="5"/>
    <n v="0"/>
    <n v="16.032"/>
    <n v="208.33333333333331"/>
    <n v="33.4"/>
    <n v="0"/>
  </r>
  <r>
    <n v="6327"/>
    <s v="CA-2014-167927"/>
    <s v="1/20/2014"/>
    <x v="407"/>
    <s v="1/26/2014"/>
    <s v="Standard Class"/>
    <s v="XP-21865"/>
    <s v="Xylona Preis"/>
    <s v="Consumer"/>
    <s v="United States"/>
    <s v="Westland"/>
    <s v="Michigan"/>
    <n v="48185"/>
    <x v="2"/>
    <s v="OFF-ST-10000760"/>
    <x v="1"/>
    <s v="Storage"/>
    <s v="Eldon Fold 'N Roll Cart System"/>
    <n v="13.98"/>
    <n v="1"/>
    <n v="0"/>
    <n v="4.0541999999999998"/>
    <n v="344.82758620689657"/>
    <n v="13.98"/>
    <n v="0"/>
  </r>
  <r>
    <n v="6335"/>
    <s v="CA-2014-133305"/>
    <s v="7/11/2014"/>
    <x v="384"/>
    <s v="7/15/2014"/>
    <s v="Standard Class"/>
    <s v="MH-17455"/>
    <s v="Mark Hamilton"/>
    <s v="Consumer"/>
    <s v="United States"/>
    <s v="New York City"/>
    <s v="New York"/>
    <n v="10011"/>
    <x v="3"/>
    <s v="OFF-PA-10001970"/>
    <x v="1"/>
    <s v="Paper"/>
    <s v="Xerox 1881"/>
    <n v="49.12"/>
    <n v="4"/>
    <n v="0"/>
    <n v="23.086400000000001"/>
    <n v="212.7659574468085"/>
    <n v="49.12"/>
    <n v="0"/>
  </r>
  <r>
    <n v="6337"/>
    <s v="CA-2016-165995"/>
    <s v="8/30/2016"/>
    <x v="133"/>
    <s v="9/6/2016"/>
    <s v="Standard Class"/>
    <s v="BG-11740"/>
    <s v="Bruce Geld"/>
    <s v="Consumer"/>
    <s v="United States"/>
    <s v="Los Angeles"/>
    <s v="California"/>
    <n v="90008"/>
    <x v="1"/>
    <s v="FUR-FU-10000672"/>
    <x v="0"/>
    <s v="Furnishings"/>
    <s v="Executive Impressions 10&quot; Spectator Wall Clock"/>
    <n v="47.04"/>
    <n v="4"/>
    <n v="0"/>
    <n v="15.993600000000001"/>
    <n v="294.11764705882348"/>
    <n v="47.04"/>
    <n v="0"/>
  </r>
  <r>
    <n v="6339"/>
    <s v="CA-2017-143112"/>
    <s v="10/5/2017"/>
    <x v="361"/>
    <s v="10/9/2017"/>
    <s v="Standard Class"/>
    <s v="TS-21370"/>
    <s v="Todd Sumrall"/>
    <s v="Corporate"/>
    <s v="United States"/>
    <s v="New York City"/>
    <s v="New York"/>
    <n v="10035"/>
    <x v="3"/>
    <s v="TEC-PH-10003095"/>
    <x v="2"/>
    <s v="Phones"/>
    <s v="Samsung HM1900 Bluetooth Headset"/>
    <n v="87.8"/>
    <n v="4"/>
    <n v="0"/>
    <n v="43.9"/>
    <n v="200"/>
    <n v="87.8"/>
    <n v="0"/>
  </r>
  <r>
    <n v="6342"/>
    <s v="US-2017-105830"/>
    <s v="12/31/2016"/>
    <x v="413"/>
    <s v="1/2/2017"/>
    <s v="First Class"/>
    <s v="DB-13660"/>
    <s v="Duane Benoit"/>
    <s v="Consumer"/>
    <s v="United States"/>
    <s v="Lancaster"/>
    <s v="Ohio"/>
    <n v="43130"/>
    <x v="3"/>
    <s v="OFF-ST-10002554"/>
    <x v="1"/>
    <s v="Storage"/>
    <s v="Tennsco Industrial Shelving"/>
    <n v="156.512"/>
    <n v="4"/>
    <n v="0.2"/>
    <n v="-35.215200000000003"/>
    <n v="-444.4444444444444"/>
    <n v="125.20960000000001"/>
    <n v="0"/>
  </r>
  <r>
    <n v="6343"/>
    <s v="CA-2015-146255"/>
    <s v="3/7/2015"/>
    <x v="1105"/>
    <s v="3/10/2015"/>
    <s v="First Class"/>
    <s v="EM-14140"/>
    <s v="Eugene Moren"/>
    <s v="Home Office"/>
    <s v="United States"/>
    <s v="Newark"/>
    <s v="Delaware"/>
    <n v="19711"/>
    <x v="3"/>
    <s v="TEC-AC-10004469"/>
    <x v="2"/>
    <s v="Accessories"/>
    <s v="Microsoft Sculpt Comfort Mouse"/>
    <n v="119.85"/>
    <n v="3"/>
    <n v="0"/>
    <n v="52.734000000000002"/>
    <n v="227.27272727272725"/>
    <n v="119.85"/>
    <n v="0"/>
  </r>
  <r>
    <n v="6347"/>
    <s v="CA-2017-104822"/>
    <s v="10/20/2017"/>
    <x v="179"/>
    <s v="10/20/2017"/>
    <s v="Same Day"/>
    <s v="RB-19465"/>
    <s v="Rick Bensley"/>
    <s v="Home Office"/>
    <s v="United States"/>
    <s v="New York City"/>
    <s v="New York"/>
    <n v="10024"/>
    <x v="3"/>
    <s v="OFF-LA-10002034"/>
    <x v="1"/>
    <s v="Labels"/>
    <s v="Avery 478"/>
    <n v="24.55"/>
    <n v="5"/>
    <n v="0"/>
    <n v="12.029500000000001"/>
    <n v="204.08163265306123"/>
    <n v="24.55"/>
    <n v="0"/>
  </r>
  <r>
    <n v="6348"/>
    <s v="CA-2015-104486"/>
    <s v="5/1/2015"/>
    <x v="489"/>
    <s v="5/6/2015"/>
    <s v="Standard Class"/>
    <s v="PO-18850"/>
    <s v="Patrick O'Brill"/>
    <s v="Consumer"/>
    <s v="United States"/>
    <s v="San Francisco"/>
    <s v="California"/>
    <n v="94109"/>
    <x v="1"/>
    <s v="OFF-BI-10000309"/>
    <x v="1"/>
    <s v="Binders"/>
    <s v="GBC Twin Loop Wire Binding Elements, 9/16&quot; Spine, Black"/>
    <n v="12.176"/>
    <n v="1"/>
    <n v="0.2"/>
    <n v="4.4138000000000002"/>
    <n v="275.86206896551721"/>
    <n v="9.7408000000000001"/>
    <n v="0"/>
  </r>
  <r>
    <n v="6351"/>
    <s v="CA-2017-161557"/>
    <s v="9/3/2017"/>
    <x v="213"/>
    <s v="9/8/2017"/>
    <s v="Standard Class"/>
    <s v="AG-10900"/>
    <s v="Arthur Gainer"/>
    <s v="Consumer"/>
    <s v="United States"/>
    <s v="Dallas"/>
    <s v="Texas"/>
    <n v="75217"/>
    <x v="2"/>
    <s v="FUR-FU-10004622"/>
    <x v="0"/>
    <s v="Furnishings"/>
    <s v="Eldon Advantage Foldable Chair Mats for Low Pile Carpets"/>
    <n v="108.4"/>
    <n v="5"/>
    <n v="0.6"/>
    <n v="-105.69"/>
    <n v="-102.56410256410258"/>
    <n v="43.360000000000007"/>
    <n v="0"/>
  </r>
  <r>
    <n v="6352"/>
    <s v="CA-2017-161130"/>
    <s v="11/3/2017"/>
    <x v="132"/>
    <s v="11/8/2017"/>
    <s v="Standard Class"/>
    <s v="BF-11275"/>
    <s v="Beth Fritzler"/>
    <s v="Corporate"/>
    <s v="United States"/>
    <s v="Miami"/>
    <s v="Florida"/>
    <n v="33178"/>
    <x v="0"/>
    <s v="TEC-PH-10002549"/>
    <x v="2"/>
    <s v="Phones"/>
    <s v="Polycom SoundPoint IP 450 VoIP phone"/>
    <n v="361.37599999999998"/>
    <n v="2"/>
    <n v="0.2"/>
    <n v="27.103200000000001"/>
    <n v="1333.3333333333333"/>
    <n v="289.10079999999999"/>
    <n v="0"/>
  </r>
  <r>
    <n v="6353"/>
    <s v="US-2015-161347"/>
    <s v="9/13/2015"/>
    <x v="1023"/>
    <s v="9/19/2015"/>
    <s v="Standard Class"/>
    <s v="HG-14845"/>
    <s v="Harry Greene"/>
    <s v="Consumer"/>
    <s v="United States"/>
    <s v="Philadelphia"/>
    <s v="Pennsylvania"/>
    <n v="19120"/>
    <x v="3"/>
    <s v="OFF-BI-10004209"/>
    <x v="1"/>
    <s v="Binders"/>
    <s v="Fellowes Twister Kit, Gray/Clear, 3/pkg"/>
    <n v="2.4119999999999999"/>
    <n v="1"/>
    <n v="0.7"/>
    <n v="-2.0099999999999998"/>
    <n v="-120.00000000000001"/>
    <n v="0.72360000000000013"/>
    <n v="0"/>
  </r>
  <r>
    <n v="6354"/>
    <s v="US-2015-109015"/>
    <s v="9/6/2015"/>
    <x v="684"/>
    <s v="9/12/2015"/>
    <s v="Standard Class"/>
    <s v="BS-11590"/>
    <s v="Brendan Sweed"/>
    <s v="Corporate"/>
    <s v="United States"/>
    <s v="New York City"/>
    <s v="New York"/>
    <n v="10011"/>
    <x v="3"/>
    <s v="OFF-AP-10001962"/>
    <x v="1"/>
    <s v="Appliances"/>
    <s v="Black &amp; Decker Filter for Double Action Dustbuster Cordless Vac BLDV7210"/>
    <n v="8.39"/>
    <n v="1"/>
    <n v="0"/>
    <n v="2.0975000000000001"/>
    <n v="400"/>
    <n v="8.39"/>
    <n v="0"/>
  </r>
  <r>
    <n v="6356"/>
    <s v="CA-2014-110611"/>
    <s v="10/6/2014"/>
    <x v="191"/>
    <s v="10/13/2014"/>
    <s v="Standard Class"/>
    <s v="JD-16015"/>
    <s v="Joy Daniels"/>
    <s v="Consumer"/>
    <s v="United States"/>
    <s v="Philadelphia"/>
    <s v="Pennsylvania"/>
    <n v="19120"/>
    <x v="3"/>
    <s v="OFF-ST-10000642"/>
    <x v="1"/>
    <s v="Storage"/>
    <s v="Tennsco Lockers, Gray"/>
    <n v="83.92"/>
    <n v="5"/>
    <n v="0.2"/>
    <n v="-13.637"/>
    <n v="-615.38461538461547"/>
    <n v="67.13600000000001"/>
    <n v="0"/>
  </r>
  <r>
    <n v="6357"/>
    <s v="CA-2017-139080"/>
    <s v="1/23/2017"/>
    <x v="205"/>
    <s v="1/28/2017"/>
    <s v="Standard Class"/>
    <s v="CS-12250"/>
    <s v="Chris Selesnick"/>
    <s v="Corporate"/>
    <s v="United States"/>
    <s v="Seattle"/>
    <s v="Washington"/>
    <n v="98103"/>
    <x v="1"/>
    <s v="OFF-BI-10001757"/>
    <x v="1"/>
    <s v="Binders"/>
    <s v="Pressboard Hanging Data Binders for Unburst Sheets"/>
    <n v="19.68"/>
    <n v="5"/>
    <n v="0.2"/>
    <n v="6.8879999999999999"/>
    <n v="285.71428571428572"/>
    <n v="15.744"/>
    <n v="0"/>
  </r>
  <r>
    <n v="6361"/>
    <s v="CA-2015-115693"/>
    <s v="12/10/2015"/>
    <x v="895"/>
    <s v="12/15/2015"/>
    <s v="Standard Class"/>
    <s v="FC-14245"/>
    <s v="Frank Carlisle"/>
    <s v="Home Office"/>
    <s v="United States"/>
    <s v="Los Angeles"/>
    <s v="California"/>
    <n v="90032"/>
    <x v="1"/>
    <s v="OFF-AR-10003582"/>
    <x v="1"/>
    <s v="Art"/>
    <s v="Boston Electric Pencil Sharpener, Model 1818, Charcoal Black"/>
    <n v="56.3"/>
    <n v="2"/>
    <n v="0"/>
    <n v="15.763999999999999"/>
    <n v="357.14285714285711"/>
    <n v="56.3"/>
    <n v="0"/>
  </r>
  <r>
    <n v="6362"/>
    <s v="US-2014-107993"/>
    <s v="11/25/2014"/>
    <x v="641"/>
    <s v="11/30/2014"/>
    <s v="Standard Class"/>
    <s v="SE-20110"/>
    <s v="Sanjit Engle"/>
    <s v="Consumer"/>
    <s v="United States"/>
    <s v="Springfield"/>
    <s v="Oregon"/>
    <n v="97477"/>
    <x v="1"/>
    <s v="OFF-AR-10003179"/>
    <x v="1"/>
    <s v="Art"/>
    <s v="Dixon Ticonderoga Core-Lock Colored Pencils"/>
    <n v="51.015999999999998"/>
    <n v="7"/>
    <n v="0.2"/>
    <n v="8.2901000000000007"/>
    <n v="615.38461538461536"/>
    <n v="40.812800000000003"/>
    <n v="0"/>
  </r>
  <r>
    <n v="6363"/>
    <s v="CA-2017-110443"/>
    <s v="11/21/2017"/>
    <x v="610"/>
    <s v="11/25/2017"/>
    <s v="Standard Class"/>
    <s v="CK-12205"/>
    <s v="Chloris Kastensmidt"/>
    <s v="Consumer"/>
    <s v="United States"/>
    <s v="Renton"/>
    <s v="Washington"/>
    <n v="98059"/>
    <x v="1"/>
    <s v="OFF-BI-10001670"/>
    <x v="1"/>
    <s v="Binders"/>
    <s v="Vinyl Sectional Post Binders"/>
    <n v="150.80000000000001"/>
    <n v="5"/>
    <n v="0.2"/>
    <n v="56.55"/>
    <n v="266.66666666666669"/>
    <n v="120.64000000000001"/>
    <n v="0"/>
  </r>
  <r>
    <n v="6366"/>
    <s v="CA-2017-144848"/>
    <s v="4/4/2017"/>
    <x v="1095"/>
    <s v="4/5/2017"/>
    <s v="First Class"/>
    <s v="DS-13030"/>
    <s v="Darrin Sayre"/>
    <s v="Home Office"/>
    <s v="United States"/>
    <s v="New York City"/>
    <s v="New York"/>
    <n v="10009"/>
    <x v="3"/>
    <s v="TEC-PH-10004006"/>
    <x v="2"/>
    <s v="Phones"/>
    <s v="Panasonic KX - TS880B Telephone"/>
    <n v="41.22"/>
    <n v="1"/>
    <n v="0"/>
    <n v="11.1294"/>
    <n v="370.37037037037032"/>
    <n v="41.22"/>
    <n v="0"/>
  </r>
  <r>
    <n v="6369"/>
    <s v="US-2017-147998"/>
    <s v="5/19/2017"/>
    <x v="240"/>
    <s v="5/24/2017"/>
    <s v="Standard Class"/>
    <s v="SA-20830"/>
    <s v="Sue Ann Reed"/>
    <s v="Consumer"/>
    <s v="United States"/>
    <s v="San Jose"/>
    <s v="California"/>
    <n v="95123"/>
    <x v="1"/>
    <s v="OFF-BI-10002082"/>
    <x v="1"/>
    <s v="Binders"/>
    <s v="GBC Twin Loop Wire Binding Elements"/>
    <n v="133.12"/>
    <n v="5"/>
    <n v="0.2"/>
    <n v="49.92"/>
    <n v="266.66666666666663"/>
    <n v="106.49600000000001"/>
    <n v="0"/>
  </r>
  <r>
    <n v="6370"/>
    <s v="CA-2016-103919"/>
    <s v="10/3/2016"/>
    <x v="339"/>
    <s v="10/7/2016"/>
    <s v="Standard Class"/>
    <s v="TP-21565"/>
    <s v="Tracy Poddar"/>
    <s v="Corporate"/>
    <s v="United States"/>
    <s v="Grand Prairie"/>
    <s v="Texas"/>
    <n v="75051"/>
    <x v="2"/>
    <s v="FUR-FU-10001756"/>
    <x v="0"/>
    <s v="Furnishings"/>
    <s v="Eldon Expressions Desk Accessory, Wood Photo Frame, Mahogany"/>
    <n v="38.08"/>
    <n v="5"/>
    <n v="0.6"/>
    <n v="-29.512"/>
    <n v="-129.03225806451613"/>
    <n v="15.231999999999999"/>
    <n v="0"/>
  </r>
  <r>
    <n v="6371"/>
    <s v="CA-2016-113425"/>
    <s v="11/21/2016"/>
    <x v="831"/>
    <s v="11/21/2016"/>
    <s v="Same Day"/>
    <s v="JK-16120"/>
    <s v="Julie Kriz"/>
    <s v="Home Office"/>
    <s v="United States"/>
    <s v="New York City"/>
    <s v="New York"/>
    <n v="10009"/>
    <x v="3"/>
    <s v="FUR-BO-10002598"/>
    <x v="0"/>
    <s v="Bookcases"/>
    <s v="Hon Metal Bookcases, Putty"/>
    <n v="113.568"/>
    <n v="2"/>
    <n v="0.2"/>
    <n v="12.776400000000001"/>
    <n v="888.8888888888888"/>
    <n v="90.854399999999998"/>
    <n v="0"/>
  </r>
  <r>
    <n v="6372"/>
    <s v="CA-2017-143035"/>
    <s v="10/3/2017"/>
    <x v="621"/>
    <s v="10/5/2017"/>
    <s v="Second Class"/>
    <s v="CC-12430"/>
    <s v="Chuck Clark"/>
    <s v="Home Office"/>
    <s v="United States"/>
    <s v="New York City"/>
    <s v="New York"/>
    <n v="10009"/>
    <x v="3"/>
    <s v="FUR-FU-10001934"/>
    <x v="0"/>
    <s v="Furnishings"/>
    <s v="Magnifier Swing Arm Lamp"/>
    <n v="83.92"/>
    <n v="4"/>
    <n v="0"/>
    <n v="21.819199999999999"/>
    <n v="384.61538461538464"/>
    <n v="83.92"/>
    <n v="0"/>
  </r>
  <r>
    <n v="6375"/>
    <s v="CA-2014-107811"/>
    <s v="4/29/2014"/>
    <x v="333"/>
    <s v="5/3/2014"/>
    <s v="Standard Class"/>
    <s v="LA-16780"/>
    <s v="Laura Armstrong"/>
    <s v="Corporate"/>
    <s v="United States"/>
    <s v="Memphis"/>
    <s v="Tennessee"/>
    <n v="38109"/>
    <x v="0"/>
    <s v="FUR-CH-10001394"/>
    <x v="0"/>
    <s v="Chairs"/>
    <s v="Global Leather Executive Chair"/>
    <n v="561.58399999999995"/>
    <n v="2"/>
    <n v="0.2"/>
    <n v="70.197999999999993"/>
    <n v="800"/>
    <n v="449.2672"/>
    <n v="0"/>
  </r>
  <r>
    <n v="6377"/>
    <s v="CA-2016-163216"/>
    <s v="10/7/2016"/>
    <x v="877"/>
    <s v="10/10/2016"/>
    <s v="First Class"/>
    <s v="AW-10930"/>
    <s v="Arthur Wiediger"/>
    <s v="Home Office"/>
    <s v="United States"/>
    <s v="Philadelphia"/>
    <s v="Pennsylvania"/>
    <n v="19143"/>
    <x v="3"/>
    <s v="OFF-LA-10000134"/>
    <x v="1"/>
    <s v="Labels"/>
    <s v="Avery 511"/>
    <n v="4.9279999999999999"/>
    <n v="2"/>
    <n v="0.2"/>
    <n v="1.7248000000000001"/>
    <n v="285.71428571428567"/>
    <n v="3.9424000000000001"/>
    <n v="0"/>
  </r>
  <r>
    <n v="6378"/>
    <s v="US-2016-116442"/>
    <s v="12/15/2016"/>
    <x v="272"/>
    <s v="12/22/2016"/>
    <s v="Standard Class"/>
    <s v="BP-11230"/>
    <s v="Benjamin Patterson"/>
    <s v="Consumer"/>
    <s v="United States"/>
    <s v="Los Angeles"/>
    <s v="California"/>
    <n v="90004"/>
    <x v="1"/>
    <s v="FUR-FU-10002364"/>
    <x v="0"/>
    <s v="Furnishings"/>
    <s v="Eldon Expressions Wood Desk Accessories, Oak"/>
    <n v="14.76"/>
    <n v="2"/>
    <n v="0"/>
    <n v="4.2804000000000002"/>
    <n v="344.82758620689651"/>
    <n v="14.76"/>
    <n v="0"/>
  </r>
  <r>
    <n v="6379"/>
    <s v="CA-2017-150623"/>
    <s v="4/10/2017"/>
    <x v="318"/>
    <s v="4/14/2017"/>
    <s v="Standard Class"/>
    <s v="DB-13360"/>
    <s v="Dennis Bolton"/>
    <s v="Home Office"/>
    <s v="United States"/>
    <s v="Waterbury"/>
    <s v="Connecticut"/>
    <n v="6708"/>
    <x v="3"/>
    <s v="TEC-AC-10004571"/>
    <x v="2"/>
    <s v="Accessories"/>
    <s v="Logitech G700s Rechargeable Gaming Mouse"/>
    <n v="99.99"/>
    <n v="1"/>
    <n v="0"/>
    <n v="41.995800000000003"/>
    <n v="238.09523809523805"/>
    <n v="99.99"/>
    <n v="0"/>
  </r>
  <r>
    <n v="6381"/>
    <s v="US-2014-163797"/>
    <s v="4/8/2014"/>
    <x v="918"/>
    <s v="4/13/2014"/>
    <s v="Standard Class"/>
    <s v="PC-19000"/>
    <s v="Pauline Chand"/>
    <s v="Home Office"/>
    <s v="United States"/>
    <s v="Chandler"/>
    <s v="Arizona"/>
    <n v="85224"/>
    <x v="1"/>
    <s v="OFF-FA-10001883"/>
    <x v="1"/>
    <s v="Fasteners"/>
    <s v="Alliance Super-Size Bands, Assorted Sizes"/>
    <n v="49.792000000000002"/>
    <n v="8"/>
    <n v="0.2"/>
    <n v="-11.8256"/>
    <n v="-421.05263157894746"/>
    <n v="39.833600000000004"/>
    <n v="0"/>
  </r>
  <r>
    <n v="6382"/>
    <s v="CA-2016-127236"/>
    <s v="3/29/2016"/>
    <x v="892"/>
    <s v="4/2/2016"/>
    <s v="Standard Class"/>
    <s v="TB-21595"/>
    <s v="Troy Blackwell"/>
    <s v="Consumer"/>
    <s v="United States"/>
    <s v="Springfield"/>
    <s v="Ohio"/>
    <n v="45503"/>
    <x v="3"/>
    <s v="FUR-BO-10004015"/>
    <x v="0"/>
    <s v="Bookcases"/>
    <s v="Bush Andora Bookcase, Maple/Graphite Gray Finish"/>
    <n v="299.97500000000002"/>
    <n v="5"/>
    <n v="0.5"/>
    <n v="-167.98599999999999"/>
    <n v="-178.57142857142861"/>
    <n v="149.98750000000001"/>
    <n v="0"/>
  </r>
  <r>
    <n v="6384"/>
    <s v="US-2017-104661"/>
    <s v="1/15/2017"/>
    <x v="787"/>
    <s v="1/18/2017"/>
    <s v="First Class"/>
    <s v="TB-21250"/>
    <s v="Tim Brockman"/>
    <s v="Consumer"/>
    <s v="United States"/>
    <s v="Austin"/>
    <s v="Texas"/>
    <n v="78745"/>
    <x v="2"/>
    <s v="OFF-BI-10001597"/>
    <x v="1"/>
    <s v="Binders"/>
    <s v="Wilson Jones Ledger-Size, Piano-Hinge Binder, 2&quot;, Blue"/>
    <n v="32.783999999999999"/>
    <n v="4"/>
    <n v="0.8"/>
    <n v="-52.4544"/>
    <n v="-62.5"/>
    <n v="6.5567999999999982"/>
    <n v="0"/>
  </r>
  <r>
    <n v="6388"/>
    <s v="CA-2014-134103"/>
    <s v="1/30/2014"/>
    <x v="1106"/>
    <s v="2/4/2014"/>
    <s v="Standard Class"/>
    <s v="MV-18190"/>
    <s v="Mike Vittorini"/>
    <s v="Consumer"/>
    <s v="United States"/>
    <s v="Detroit"/>
    <s v="Michigan"/>
    <n v="48234"/>
    <x v="2"/>
    <s v="OFF-PA-10001204"/>
    <x v="1"/>
    <s v="Paper"/>
    <s v="Xerox 1972"/>
    <n v="10.56"/>
    <n v="2"/>
    <n v="0"/>
    <n v="4.7519999999999998"/>
    <n v="222.22222222222223"/>
    <n v="10.56"/>
    <n v="0"/>
  </r>
  <r>
    <n v="6390"/>
    <s v="CA-2015-147529"/>
    <s v="2/7/2015"/>
    <x v="1107"/>
    <s v="2/11/2015"/>
    <s v="Standard Class"/>
    <s v="DK-12835"/>
    <s v="Damala Kotsonis"/>
    <s v="Corporate"/>
    <s v="United States"/>
    <s v="Springfield"/>
    <s v="Virginia"/>
    <n v="22153"/>
    <x v="0"/>
    <s v="OFF-EN-10000056"/>
    <x v="1"/>
    <s v="Envelopes"/>
    <s v="Cameo Buff Policy Envelopes"/>
    <n v="311.14999999999998"/>
    <n v="5"/>
    <n v="0"/>
    <n v="146.2405"/>
    <n v="212.7659574468085"/>
    <n v="311.14999999999998"/>
    <n v="0"/>
  </r>
  <r>
    <n v="6392"/>
    <s v="CA-2016-129126"/>
    <s v="12/14/2016"/>
    <x v="882"/>
    <s v="12/19/2016"/>
    <s v="Standard Class"/>
    <s v="PK-19075"/>
    <s v="Pete Kriz"/>
    <s v="Consumer"/>
    <s v="United States"/>
    <s v="New York City"/>
    <s v="New York"/>
    <n v="10011"/>
    <x v="3"/>
    <s v="OFF-PA-10001471"/>
    <x v="1"/>
    <s v="Paper"/>
    <s v="Strathmore Photo Frame Cards"/>
    <n v="14.62"/>
    <n v="2"/>
    <n v="0"/>
    <n v="6.7252000000000001"/>
    <n v="217.39130434782606"/>
    <n v="14.62"/>
    <n v="0"/>
  </r>
  <r>
    <n v="6398"/>
    <s v="CA-2017-131632"/>
    <s v="10/31/2017"/>
    <x v="1108"/>
    <s v="11/4/2017"/>
    <s v="Standard Class"/>
    <s v="AH-10120"/>
    <s v="Adrian Hane"/>
    <s v="Home Office"/>
    <s v="United States"/>
    <s v="Dallas"/>
    <s v="Texas"/>
    <n v="75217"/>
    <x v="2"/>
    <s v="OFF-AR-10003651"/>
    <x v="1"/>
    <s v="Art"/>
    <s v="Newell 350"/>
    <n v="5.2480000000000002"/>
    <n v="2"/>
    <n v="0.2"/>
    <n v="0.59040000000000004"/>
    <n v="888.88888888888891"/>
    <n v="4.1984000000000004"/>
    <n v="0"/>
  </r>
  <r>
    <n v="6399"/>
    <s v="CA-2017-151981"/>
    <s v="8/6/2017"/>
    <x v="634"/>
    <s v="8/12/2017"/>
    <s v="Standard Class"/>
    <s v="GM-14455"/>
    <s v="Gary Mitchum"/>
    <s v="Home Office"/>
    <s v="United States"/>
    <s v="Concord"/>
    <s v="New Hampshire"/>
    <n v="3301"/>
    <x v="3"/>
    <s v="TEC-PH-10003601"/>
    <x v="2"/>
    <s v="Phones"/>
    <s v="Ativa D5772 2-Line 5.8GHz Digital Expandable Corded/Cordless Phone System with Answering &amp; Caller ID/Call Waiting, Black/Silver"/>
    <n v="824.95"/>
    <n v="5"/>
    <n v="0"/>
    <n v="247.48500000000001"/>
    <n v="333.33333333333337"/>
    <n v="824.95"/>
    <n v="0"/>
  </r>
  <r>
    <n v="6402"/>
    <s v="CA-2017-125472"/>
    <s v="5/30/2017"/>
    <x v="1109"/>
    <s v="5/31/2017"/>
    <s v="First Class"/>
    <s v="BD-11725"/>
    <s v="Bruce Degenhardt"/>
    <s v="Consumer"/>
    <s v="United States"/>
    <s v="Lafayette"/>
    <s v="Louisiana"/>
    <n v="70506"/>
    <x v="0"/>
    <s v="FUR-BO-10000330"/>
    <x v="0"/>
    <s v="Bookcases"/>
    <s v="Sauder Camden County Barrister Bookcase, Planked Cherry Finish"/>
    <n v="241.96"/>
    <n v="2"/>
    <n v="0"/>
    <n v="33.874400000000001"/>
    <n v="714.28571428571433"/>
    <n v="241.96"/>
    <n v="0"/>
  </r>
  <r>
    <n v="6405"/>
    <s v="CA-2015-156328"/>
    <s v="11/30/2015"/>
    <x v="672"/>
    <s v="12/5/2015"/>
    <s v="Standard Class"/>
    <s v="RM-19375"/>
    <s v="Raymond Messe"/>
    <s v="Consumer"/>
    <s v="United States"/>
    <s v="Raleigh"/>
    <s v="North Carolina"/>
    <n v="27604"/>
    <x v="0"/>
    <s v="TEC-PH-10001198"/>
    <x v="2"/>
    <s v="Phones"/>
    <s v="Avaya 4621SW VoIP phone"/>
    <n v="177.48"/>
    <n v="3"/>
    <n v="0.2"/>
    <n v="19.9665"/>
    <n v="888.88888888888891"/>
    <n v="141.98400000000001"/>
    <n v="0"/>
  </r>
  <r>
    <n v="6406"/>
    <s v="CA-2017-154074"/>
    <s v="8/31/2017"/>
    <x v="515"/>
    <s v="9/2/2017"/>
    <s v="Second Class"/>
    <s v="BW-11110"/>
    <s v="Bart Watters"/>
    <s v="Corporate"/>
    <s v="United States"/>
    <s v="Spokane"/>
    <s v="Washington"/>
    <n v="99207"/>
    <x v="1"/>
    <s v="FUR-CH-10002331"/>
    <x v="0"/>
    <s v="Chairs"/>
    <s v="Hon 4700 Series Mobuis Mid-Back Task Chairs with Adjustable Arms"/>
    <n v="569.56799999999998"/>
    <n v="2"/>
    <n v="0.2"/>
    <n v="7.1196000000000002"/>
    <n v="8000"/>
    <n v="455.65440000000001"/>
    <n v="0"/>
  </r>
  <r>
    <n v="6408"/>
    <s v="CA-2017-161774"/>
    <s v="5/14/2017"/>
    <x v="304"/>
    <s v="5/15/2017"/>
    <s v="First Class"/>
    <s v="GT-14710"/>
    <s v="Greg Tran"/>
    <s v="Consumer"/>
    <s v="United States"/>
    <s v="Houston"/>
    <s v="Texas"/>
    <n v="77041"/>
    <x v="2"/>
    <s v="FUR-CH-10003981"/>
    <x v="0"/>
    <s v="Chairs"/>
    <s v="Global Commerce Series Low-Back Swivel/Tilt Chairs"/>
    <n v="899.43"/>
    <n v="5"/>
    <n v="0.3"/>
    <n v="-12.849"/>
    <n v="-7000"/>
    <n v="629.60099999999989"/>
    <n v="0"/>
  </r>
  <r>
    <n v="6413"/>
    <s v="CA-2017-151211"/>
    <s v="8/17/2017"/>
    <x v="629"/>
    <s v="8/23/2017"/>
    <s v="Standard Class"/>
    <s v="AH-10120"/>
    <s v="Adrian Hane"/>
    <s v="Home Office"/>
    <s v="United States"/>
    <s v="Louisville"/>
    <s v="Kentucky"/>
    <n v="40214"/>
    <x v="0"/>
    <s v="OFF-BI-10002735"/>
    <x v="1"/>
    <s v="Binders"/>
    <s v="GBC Prestige Therm-A-Bind Covers"/>
    <n v="102.93"/>
    <n v="3"/>
    <n v="0"/>
    <n v="48.377099999999999"/>
    <n v="212.76595744680856"/>
    <n v="102.93"/>
    <n v="0"/>
  </r>
  <r>
    <n v="6415"/>
    <s v="CA-2017-142671"/>
    <s v="11/10/2017"/>
    <x v="468"/>
    <s v="11/14/2017"/>
    <s v="Second Class"/>
    <s v="DR-12940"/>
    <s v="Daniel Raglin"/>
    <s v="Home Office"/>
    <s v="United States"/>
    <s v="Hollywood"/>
    <s v="Florida"/>
    <n v="33021"/>
    <x v="0"/>
    <s v="OFF-BI-10004099"/>
    <x v="1"/>
    <s v="Binders"/>
    <s v="GBC VeloBinder Strips"/>
    <n v="11.52"/>
    <n v="5"/>
    <n v="0.7"/>
    <n v="-7.68"/>
    <n v="-150"/>
    <n v="3.4560000000000004"/>
    <n v="0"/>
  </r>
  <r>
    <n v="6416"/>
    <s v="CA-2017-144750"/>
    <s v="8/21/2017"/>
    <x v="170"/>
    <s v="8/21/2017"/>
    <s v="Same Day"/>
    <s v="DL-13495"/>
    <s v="Dionis Lloyd"/>
    <s v="Corporate"/>
    <s v="United States"/>
    <s v="Chandler"/>
    <s v="Arizona"/>
    <n v="85224"/>
    <x v="1"/>
    <s v="OFF-PA-10003395"/>
    <x v="1"/>
    <s v="Paper"/>
    <s v="Xerox 1941"/>
    <n v="83.88"/>
    <n v="1"/>
    <n v="0.2"/>
    <n v="29.358000000000001"/>
    <n v="285.71428571428567"/>
    <n v="67.103999999999999"/>
    <n v="0"/>
  </r>
  <r>
    <n v="6417"/>
    <s v="CA-2016-111976"/>
    <s v="3/8/2016"/>
    <x v="387"/>
    <s v="3/12/2016"/>
    <s v="Standard Class"/>
    <s v="BD-11620"/>
    <s v="Brian DeCherney"/>
    <s v="Consumer"/>
    <s v="United States"/>
    <s v="Philadelphia"/>
    <s v="Pennsylvania"/>
    <n v="19120"/>
    <x v="3"/>
    <s v="TEC-PH-10002890"/>
    <x v="2"/>
    <s v="Phones"/>
    <s v="AT&amp;T 17929 Lendline Telephone"/>
    <n v="108.57599999999999"/>
    <n v="4"/>
    <n v="0.4"/>
    <n v="-25.334399999999999"/>
    <n v="-428.57142857142856"/>
    <n v="65.145599999999988"/>
    <n v="0"/>
  </r>
  <r>
    <n v="6419"/>
    <s v="CA-2016-140130"/>
    <s v="10/31/2016"/>
    <x v="731"/>
    <s v="11/5/2016"/>
    <s v="Standard Class"/>
    <s v="HW-14935"/>
    <s v="Helen Wasserman"/>
    <s v="Corporate"/>
    <s v="United States"/>
    <s v="Tulsa"/>
    <s v="Oklahoma"/>
    <n v="74133"/>
    <x v="2"/>
    <s v="OFF-SU-10001218"/>
    <x v="1"/>
    <s v="Supplies"/>
    <s v="Fiskars Softgrip Scissors"/>
    <n v="21.96"/>
    <n v="2"/>
    <n v="0"/>
    <n v="6.1487999999999996"/>
    <n v="357.14285714285717"/>
    <n v="21.96"/>
    <n v="0"/>
  </r>
  <r>
    <n v="6423"/>
    <s v="CA-2014-159121"/>
    <s v="7/26/2014"/>
    <x v="711"/>
    <s v="8/1/2014"/>
    <s v="Standard Class"/>
    <s v="JO-15145"/>
    <s v="Jack O'Briant"/>
    <s v="Corporate"/>
    <s v="United States"/>
    <s v="Draper"/>
    <s v="Utah"/>
    <n v="84020"/>
    <x v="1"/>
    <s v="TEC-AC-10002006"/>
    <x v="2"/>
    <s v="Accessories"/>
    <s v="Memorex Micro Travel Drive 16 GB"/>
    <n v="111.93"/>
    <n v="7"/>
    <n v="0"/>
    <n v="34.698300000000003"/>
    <n v="322.58064516129031"/>
    <n v="111.93"/>
    <n v="0"/>
  </r>
  <r>
    <n v="6424"/>
    <s v="CA-2015-149650"/>
    <s v="10/24/2015"/>
    <x v="1040"/>
    <s v="10/27/2015"/>
    <s v="First Class"/>
    <s v="RD-19660"/>
    <s v="Robert Dilbeck"/>
    <s v="Home Office"/>
    <s v="United States"/>
    <s v="Oakland"/>
    <s v="California"/>
    <n v="94601"/>
    <x v="1"/>
    <s v="FUR-CH-10003956"/>
    <x v="0"/>
    <s v="Chairs"/>
    <s v="Novimex High-Tech Fabric Mesh Task Chair"/>
    <n v="454.27199999999999"/>
    <n v="8"/>
    <n v="0.2"/>
    <n v="-73.819199999999995"/>
    <n v="-615.38461538461547"/>
    <n v="363.41759999999999"/>
    <n v="0"/>
  </r>
  <r>
    <n v="6425"/>
    <s v="CA-2017-115777"/>
    <s v="8/19/2017"/>
    <x v="971"/>
    <s v="8/24/2017"/>
    <s v="Standard Class"/>
    <s v="DO-13645"/>
    <s v="Doug O'Connell"/>
    <s v="Consumer"/>
    <s v="United States"/>
    <s v="Lawrence"/>
    <s v="Massachusetts"/>
    <n v="1841"/>
    <x v="3"/>
    <s v="OFF-PA-10000552"/>
    <x v="1"/>
    <s v="Paper"/>
    <s v="Xerox 200"/>
    <n v="19.440000000000001"/>
    <n v="3"/>
    <n v="0"/>
    <n v="9.3312000000000008"/>
    <n v="208.33333333333334"/>
    <n v="19.440000000000001"/>
    <n v="0"/>
  </r>
  <r>
    <n v="6426"/>
    <s v="CA-2016-143714"/>
    <s v="5/23/2016"/>
    <x v="454"/>
    <s v="5/27/2016"/>
    <s v="Standard Class"/>
    <s v="CC-12370"/>
    <s v="Christopher Conant"/>
    <s v="Consumer"/>
    <s v="United States"/>
    <s v="Philadelphia"/>
    <s v="Pennsylvania"/>
    <n v="19120"/>
    <x v="3"/>
    <s v="TEC-CO-10004722"/>
    <x v="2"/>
    <s v="Copiers"/>
    <s v="Canon imageCLASS 2200 Advanced Copier"/>
    <n v="8399.9760000000006"/>
    <n v="4"/>
    <n v="0.4"/>
    <n v="1119.9967999999999"/>
    <n v="750.00000000000011"/>
    <n v="5039.9856"/>
    <n v="0"/>
  </r>
  <r>
    <n v="6430"/>
    <s v="CA-2014-165764"/>
    <s v="11/3/2014"/>
    <x v="935"/>
    <s v="11/7/2014"/>
    <s v="Standard Class"/>
    <s v="SH-20395"/>
    <s v="Shahid Hopkins"/>
    <s v="Consumer"/>
    <s v="United States"/>
    <s v="Jacksonville"/>
    <s v="North Carolina"/>
    <n v="28540"/>
    <x v="0"/>
    <s v="OFF-ST-10001558"/>
    <x v="1"/>
    <s v="Storage"/>
    <s v="Acco Perma 4000 Stacking Storage Drawers"/>
    <n v="25.984000000000002"/>
    <n v="2"/>
    <n v="0.2"/>
    <n v="-1.6240000000000001"/>
    <n v="-1600"/>
    <n v="20.787200000000002"/>
    <n v="0"/>
  </r>
  <r>
    <n v="6434"/>
    <s v="CA-2015-121405"/>
    <s v="3/30/2015"/>
    <x v="1110"/>
    <s v="4/4/2015"/>
    <s v="Standard Class"/>
    <s v="FC-14335"/>
    <s v="Fred Chung"/>
    <s v="Corporate"/>
    <s v="United States"/>
    <s v="Chicago"/>
    <s v="Illinois"/>
    <n v="60610"/>
    <x v="2"/>
    <s v="OFF-PA-10001838"/>
    <x v="1"/>
    <s v="Paper"/>
    <s v="Adams Telephone Message Book W/Dividers/Space For Phone Numbers, 5 1/4&quot;X8 1/2&quot;, 300/Messages"/>
    <n v="23.52"/>
    <n v="5"/>
    <n v="0.2"/>
    <n v="8.5259999999999998"/>
    <n v="275.86206896551727"/>
    <n v="18.815999999999999"/>
    <n v="0"/>
  </r>
  <r>
    <n v="6436"/>
    <s v="US-2017-116897"/>
    <s v="5/27/2017"/>
    <x v="837"/>
    <s v="5/29/2017"/>
    <s v="First Class"/>
    <s v="JG-15160"/>
    <s v="James Galang"/>
    <s v="Consumer"/>
    <s v="United States"/>
    <s v="Pocatello"/>
    <s v="Idaho"/>
    <n v="83201"/>
    <x v="1"/>
    <s v="FUR-FU-10004963"/>
    <x v="0"/>
    <s v="Furnishings"/>
    <s v="Eldon 400 Class Desk Accessories, Black Carbon"/>
    <n v="35"/>
    <n v="4"/>
    <n v="0"/>
    <n v="14.7"/>
    <n v="238.0952380952381"/>
    <n v="35"/>
    <n v="0"/>
  </r>
  <r>
    <n v="6439"/>
    <s v="US-2017-113992"/>
    <s v="12/14/2017"/>
    <x v="817"/>
    <s v="12/19/2017"/>
    <s v="Standard Class"/>
    <s v="LC-16885"/>
    <s v="Lena Creighton"/>
    <s v="Consumer"/>
    <s v="United States"/>
    <s v="Plano"/>
    <s v="Texas"/>
    <n v="75023"/>
    <x v="2"/>
    <s v="FUR-TA-10000577"/>
    <x v="0"/>
    <s v="Tables"/>
    <s v="Bretford CR4500 Series Slim Rectangular Table"/>
    <n v="974.98800000000006"/>
    <n v="4"/>
    <n v="0.3"/>
    <n v="-97.498800000000003"/>
    <n v="-1000"/>
    <n v="682.49159999999995"/>
    <n v="0"/>
  </r>
  <r>
    <n v="6440"/>
    <s v="CA-2014-166891"/>
    <s v="10/4/2014"/>
    <x v="777"/>
    <s v="10/6/2014"/>
    <s v="First Class"/>
    <s v="CC-12220"/>
    <s v="Chris Cortes"/>
    <s v="Consumer"/>
    <s v="United States"/>
    <s v="New York City"/>
    <s v="New York"/>
    <n v="10024"/>
    <x v="3"/>
    <s v="FUR-CH-10003298"/>
    <x v="0"/>
    <s v="Chairs"/>
    <s v="Office Star - Contemporary Task Swivel chair with Loop Arms, Charcoal"/>
    <n v="589.41"/>
    <n v="5"/>
    <n v="0.1"/>
    <n v="-6.5490000000000004"/>
    <n v="-8999.9999999999982"/>
    <n v="530.46899999999994"/>
    <n v="0"/>
  </r>
  <r>
    <n v="6441"/>
    <s v="CA-2016-101161"/>
    <s v="10/13/2016"/>
    <x v="63"/>
    <s v="10/20/2016"/>
    <s v="Standard Class"/>
    <s v="BW-11110"/>
    <s v="Bart Watters"/>
    <s v="Corporate"/>
    <s v="United States"/>
    <s v="New York City"/>
    <s v="New York"/>
    <n v="10024"/>
    <x v="3"/>
    <s v="OFF-AR-10001860"/>
    <x v="1"/>
    <s v="Art"/>
    <s v="BIC Liqua Brite Liner"/>
    <n v="34.700000000000003"/>
    <n v="5"/>
    <n v="0"/>
    <n v="12.492000000000001"/>
    <n v="277.77777777777777"/>
    <n v="34.700000000000003"/>
    <n v="0"/>
  </r>
  <r>
    <n v="6446"/>
    <s v="CA-2015-151785"/>
    <s v="3/5/2015"/>
    <x v="616"/>
    <s v="3/10/2015"/>
    <s v="Standard Class"/>
    <s v="JJ-15445"/>
    <s v="Jennifer Jackson"/>
    <s v="Consumer"/>
    <s v="United States"/>
    <s v="Chicago"/>
    <s v="Illinois"/>
    <n v="60623"/>
    <x v="2"/>
    <s v="OFF-FA-10000611"/>
    <x v="1"/>
    <s v="Fasteners"/>
    <s v="Binder Clips by OIC"/>
    <n v="7.1040000000000001"/>
    <n v="6"/>
    <n v="0.2"/>
    <n v="2.4864000000000002"/>
    <n v="285.71428571428572"/>
    <n v="5.6832000000000003"/>
    <n v="0"/>
  </r>
  <r>
    <n v="6447"/>
    <s v="US-2017-119816"/>
    <s v="3/4/2017"/>
    <x v="168"/>
    <s v="3/6/2017"/>
    <s v="Second Class"/>
    <s v="TT-21460"/>
    <s v="Tonja Turnell"/>
    <s v="Home Office"/>
    <s v="United States"/>
    <s v="Houston"/>
    <s v="Texas"/>
    <n v="77095"/>
    <x v="2"/>
    <s v="FUR-FU-10004848"/>
    <x v="0"/>
    <s v="Furnishings"/>
    <s v="Howard Miller 13-3/4&quot; Diameter Brushed Chrome Round Wall Clock"/>
    <n v="103.5"/>
    <n v="5"/>
    <n v="0.6"/>
    <n v="-77.625"/>
    <n v="-133.33333333333331"/>
    <n v="41.400000000000006"/>
    <n v="0"/>
  </r>
  <r>
    <n v="6450"/>
    <s v="CA-2015-156510"/>
    <s v="9/25/2015"/>
    <x v="12"/>
    <s v="9/29/2015"/>
    <s v="Standard Class"/>
    <s v="EH-13990"/>
    <s v="Erica Hackney"/>
    <s v="Consumer"/>
    <s v="United States"/>
    <s v="Meriden"/>
    <s v="Connecticut"/>
    <n v="6450"/>
    <x v="3"/>
    <s v="OFF-BI-10000822"/>
    <x v="1"/>
    <s v="Binders"/>
    <s v="Acco PRESSTEX Data Binder with Storage Hooks, Light Blue, 9 1/2&quot; X 11&quot;"/>
    <n v="10.76"/>
    <n v="2"/>
    <n v="0"/>
    <n v="5.1647999999999996"/>
    <n v="208.33333333333334"/>
    <n v="10.76"/>
    <n v="0"/>
  </r>
  <r>
    <n v="6453"/>
    <s v="US-2015-110261"/>
    <s v="12/19/2015"/>
    <x v="546"/>
    <s v="12/23/2015"/>
    <s v="Second Class"/>
    <s v="PR-18880"/>
    <s v="Patrick Ryan"/>
    <s v="Consumer"/>
    <s v="United States"/>
    <s v="Glenview"/>
    <s v="Illinois"/>
    <n v="60025"/>
    <x v="2"/>
    <s v="TEC-PH-10001750"/>
    <x v="2"/>
    <s v="Phones"/>
    <s v="Samsung Rugby III"/>
    <n v="158.376"/>
    <n v="3"/>
    <n v="0.2"/>
    <n v="13.857900000000001"/>
    <n v="1142.8571428571429"/>
    <n v="126.70080000000002"/>
    <n v="0"/>
  </r>
  <r>
    <n v="6454"/>
    <s v="CA-2015-125710"/>
    <s v="10/8/2015"/>
    <x v="1049"/>
    <s v="10/13/2015"/>
    <s v="Standard Class"/>
    <s v="BT-11680"/>
    <s v="Brian Thompson"/>
    <s v="Consumer"/>
    <s v="United States"/>
    <s v="Houston"/>
    <s v="Texas"/>
    <n v="77036"/>
    <x v="2"/>
    <s v="OFF-AR-10000657"/>
    <x v="1"/>
    <s v="Art"/>
    <s v="Binney &amp; Smith inkTank Desk Highlighter, Chisel Tip, Yellow, 12/Box"/>
    <n v="3.44"/>
    <n v="2"/>
    <n v="0.2"/>
    <n v="0.55900000000000005"/>
    <n v="615.38461538461536"/>
    <n v="2.7520000000000002"/>
    <n v="0"/>
  </r>
  <r>
    <n v="6455"/>
    <s v="CA-2017-161102"/>
    <s v="7/31/2017"/>
    <x v="689"/>
    <s v="8/3/2017"/>
    <s v="First Class"/>
    <s v="EC-14050"/>
    <s v="Erin Creighton"/>
    <s v="Consumer"/>
    <s v="United States"/>
    <s v="San Francisco"/>
    <s v="California"/>
    <n v="94110"/>
    <x v="1"/>
    <s v="OFF-ST-10003442"/>
    <x v="1"/>
    <s v="Storage"/>
    <s v="Eldon Portable Mobile Manager"/>
    <n v="56.56"/>
    <n v="2"/>
    <n v="0"/>
    <n v="15.2712"/>
    <n v="370.37037037037038"/>
    <n v="56.56"/>
    <n v="0"/>
  </r>
  <r>
    <n v="6457"/>
    <s v="CA-2014-110065"/>
    <s v="8/5/2014"/>
    <x v="79"/>
    <s v="8/11/2014"/>
    <s v="Standard Class"/>
    <s v="SP-20650"/>
    <s v="Stephanie Phelps"/>
    <s v="Corporate"/>
    <s v="United States"/>
    <s v="New York City"/>
    <s v="New York"/>
    <n v="10009"/>
    <x v="3"/>
    <s v="TEC-PH-10002468"/>
    <x v="2"/>
    <s v="Phones"/>
    <s v="Plantronics CS 50-USB - headset - Convertible, Monaural"/>
    <n v="135.99"/>
    <n v="1"/>
    <n v="0"/>
    <n v="36.717300000000002"/>
    <n v="370.37037037037038"/>
    <n v="135.99"/>
    <n v="0"/>
  </r>
  <r>
    <n v="6459"/>
    <s v="US-2017-133361"/>
    <s v="5/14/2017"/>
    <x v="304"/>
    <s v="5/17/2017"/>
    <s v="First Class"/>
    <s v="AJ-10780"/>
    <s v="Anthony Jacobs"/>
    <s v="Corporate"/>
    <s v="United States"/>
    <s v="Baltimore"/>
    <s v="Maryland"/>
    <n v="21215"/>
    <x v="3"/>
    <s v="OFF-AR-10001919"/>
    <x v="1"/>
    <s v="Art"/>
    <s v="OIC #2 Pencils, Medium Soft"/>
    <n v="3.76"/>
    <n v="2"/>
    <n v="0"/>
    <n v="1.0904"/>
    <n v="344.82758620689651"/>
    <n v="3.76"/>
    <n v="0"/>
  </r>
  <r>
    <n v="6465"/>
    <s v="US-2016-155404"/>
    <s v="9/22/2016"/>
    <x v="897"/>
    <s v="9/28/2016"/>
    <s v="Standard Class"/>
    <s v="AS-10630"/>
    <s v="Ann Steele"/>
    <s v="Home Office"/>
    <s v="United States"/>
    <s v="Louisville"/>
    <s v="Kentucky"/>
    <n v="40214"/>
    <x v="0"/>
    <s v="FUR-FU-10004586"/>
    <x v="0"/>
    <s v="Furnishings"/>
    <s v="G.E. Longer-Life Indoor Recessed Floodlight Bulbs"/>
    <n v="13.28"/>
    <n v="2"/>
    <n v="0"/>
    <n v="6.3743999999999996"/>
    <n v="208.33333333333334"/>
    <n v="13.28"/>
    <n v="0"/>
  </r>
  <r>
    <n v="6466"/>
    <s v="CA-2015-114503"/>
    <s v="11/13/2015"/>
    <x v="50"/>
    <s v="11/17/2015"/>
    <s v="Standard Class"/>
    <s v="AA-10375"/>
    <s v="Allen Armold"/>
    <s v="Consumer"/>
    <s v="United States"/>
    <s v="Lebanon"/>
    <s v="Tennessee"/>
    <n v="37087"/>
    <x v="0"/>
    <s v="OFF-ST-10003572"/>
    <x v="1"/>
    <s v="Storage"/>
    <s v="Portfile Personal File Boxes"/>
    <n v="84.96"/>
    <n v="6"/>
    <n v="0.2"/>
    <n v="6.3719999999999999"/>
    <n v="1333.3333333333333"/>
    <n v="67.968000000000004"/>
    <n v="0"/>
  </r>
  <r>
    <n v="6467"/>
    <s v="CA-2017-153080"/>
    <s v="5/22/2017"/>
    <x v="1053"/>
    <s v="5/25/2017"/>
    <s v="Second Class"/>
    <s v="EH-13945"/>
    <s v="Eric Hoffmann"/>
    <s v="Consumer"/>
    <s v="United States"/>
    <s v="Los Angeles"/>
    <s v="California"/>
    <n v="90008"/>
    <x v="1"/>
    <s v="TEC-AC-10002331"/>
    <x v="2"/>
    <s v="Accessories"/>
    <s v="Maxell 74 Minute CDR, 10/Pack"/>
    <n v="68.459999999999994"/>
    <n v="7"/>
    <n v="0"/>
    <n v="25.330200000000001"/>
    <n v="270.2702702702702"/>
    <n v="68.459999999999994"/>
    <n v="0"/>
  </r>
  <r>
    <n v="6468"/>
    <s v="CA-2016-163804"/>
    <s v="12/2/2016"/>
    <x v="499"/>
    <s v="12/8/2016"/>
    <s v="Standard Class"/>
    <s v="DB-13270"/>
    <s v="Deborah Brumfield"/>
    <s v="Home Office"/>
    <s v="United States"/>
    <s v="Providence"/>
    <s v="Rhode Island"/>
    <n v="2908"/>
    <x v="3"/>
    <s v="OFF-ST-10000142"/>
    <x v="1"/>
    <s v="Storage"/>
    <s v="Deluxe Rollaway Locking File with Drawer"/>
    <n v="2079.4"/>
    <n v="5"/>
    <n v="0"/>
    <n v="582.23199999999997"/>
    <n v="357.14285714285717"/>
    <n v="2079.4"/>
    <n v="0"/>
  </r>
  <r>
    <n v="6471"/>
    <s v="CA-2015-108532"/>
    <s v="8/29/2015"/>
    <x v="1111"/>
    <s v="9/2/2015"/>
    <s v="Standard Class"/>
    <s v="CC-12100"/>
    <s v="Chad Cunningham"/>
    <s v="Home Office"/>
    <s v="United States"/>
    <s v="Detroit"/>
    <s v="Michigan"/>
    <n v="48234"/>
    <x v="2"/>
    <s v="TEC-PH-10001750"/>
    <x v="2"/>
    <s v="Phones"/>
    <s v="Samsung Rugby III"/>
    <n v="131.97999999999999"/>
    <n v="2"/>
    <n v="0"/>
    <n v="35.634599999999999"/>
    <n v="370.37037037037038"/>
    <n v="131.97999999999999"/>
    <n v="0"/>
  </r>
  <r>
    <n v="6473"/>
    <s v="CA-2014-151897"/>
    <s v="6/6/2014"/>
    <x v="571"/>
    <s v="6/10/2014"/>
    <s v="Standard Class"/>
    <s v="VT-21700"/>
    <s v="Valerie Takahito"/>
    <s v="Home Office"/>
    <s v="United States"/>
    <s v="Houston"/>
    <s v="Texas"/>
    <n v="77070"/>
    <x v="2"/>
    <s v="OFF-LA-10001074"/>
    <x v="1"/>
    <s v="Labels"/>
    <s v="Round Specialty Laser Printer Labels"/>
    <n v="100.24"/>
    <n v="10"/>
    <n v="0.2"/>
    <n v="33.831000000000003"/>
    <n v="296.29629629629625"/>
    <n v="80.192000000000007"/>
    <n v="0"/>
  </r>
  <r>
    <n v="6474"/>
    <s v="CA-2016-113292"/>
    <s v="3/18/2016"/>
    <x v="196"/>
    <s v="3/20/2016"/>
    <s v="Second Class"/>
    <s v="DB-13060"/>
    <s v="Dave Brooks"/>
    <s v="Consumer"/>
    <s v="United States"/>
    <s v="Columbia"/>
    <s v="Tennessee"/>
    <n v="38401"/>
    <x v="0"/>
    <s v="OFF-AP-10003590"/>
    <x v="1"/>
    <s v="Appliances"/>
    <s v="Hoover WindTunnel Plus Canister Vacuum"/>
    <n v="871.8"/>
    <n v="3"/>
    <n v="0.2"/>
    <n v="87.18"/>
    <n v="999.99999999999977"/>
    <n v="697.44"/>
    <n v="0"/>
  </r>
  <r>
    <n v="6475"/>
    <s v="CA-2014-149524"/>
    <s v="1/14/2014"/>
    <x v="1112"/>
    <s v="1/15/2014"/>
    <s v="First Class"/>
    <s v="BS-11590"/>
    <s v="Brendan Sweed"/>
    <s v="Corporate"/>
    <s v="United States"/>
    <s v="Philadelphia"/>
    <s v="Pennsylvania"/>
    <n v="19140"/>
    <x v="3"/>
    <s v="FUR-BO-10003433"/>
    <x v="0"/>
    <s v="Bookcases"/>
    <s v="Sauder Cornerstone Collection Library"/>
    <n v="61.96"/>
    <n v="4"/>
    <n v="0.5"/>
    <n v="-53.285600000000002"/>
    <n v="-116.27906976744187"/>
    <n v="30.98"/>
    <n v="0"/>
  </r>
  <r>
    <n v="6476"/>
    <s v="CA-2017-140872"/>
    <s v="6/3/2017"/>
    <x v="95"/>
    <s v="6/10/2017"/>
    <s v="Standard Class"/>
    <s v="NR-18550"/>
    <s v="Nick Radford"/>
    <s v="Consumer"/>
    <s v="United States"/>
    <s v="Pembroke Pines"/>
    <s v="Florida"/>
    <n v="33024"/>
    <x v="0"/>
    <s v="OFF-BI-10002432"/>
    <x v="1"/>
    <s v="Binders"/>
    <s v="Wilson Jones Standard D-Ring Binders"/>
    <n v="4.5540000000000003"/>
    <n v="3"/>
    <n v="0.7"/>
    <n v="-3.4914000000000001"/>
    <n v="-130.43478260869566"/>
    <n v="1.3662000000000003"/>
    <n v="0"/>
  </r>
  <r>
    <n v="6484"/>
    <s v="CA-2017-113908"/>
    <s v="6/3/2017"/>
    <x v="95"/>
    <s v="6/9/2017"/>
    <s v="Standard Class"/>
    <s v="KN-16390"/>
    <s v="Katherine Nockton"/>
    <s v="Corporate"/>
    <s v="United States"/>
    <s v="New York City"/>
    <s v="New York"/>
    <n v="10011"/>
    <x v="3"/>
    <s v="FUR-TA-10001932"/>
    <x v="0"/>
    <s v="Tables"/>
    <s v="Chromcraft 48&quot; x 96&quot; Racetrack Double Pedestal Table"/>
    <n v="384.76799999999997"/>
    <n v="2"/>
    <n v="0.4"/>
    <n v="-115.43040000000001"/>
    <n v="-333.33333333333331"/>
    <n v="230.86079999999998"/>
    <n v="0"/>
  </r>
  <r>
    <n v="6487"/>
    <s v="CA-2015-120621"/>
    <s v="3/21/2015"/>
    <x v="1113"/>
    <s v="3/26/2015"/>
    <s v="Standard Class"/>
    <s v="JW-16075"/>
    <s v="Julia West"/>
    <s v="Consumer"/>
    <s v="United States"/>
    <s v="Jacksonville"/>
    <s v="North Carolina"/>
    <n v="28540"/>
    <x v="0"/>
    <s v="OFF-AP-10002945"/>
    <x v="1"/>
    <s v="Appliances"/>
    <s v="Honeywell Enviracaire Portable HEPA Air Cleaner for 17' x 22' Room"/>
    <n v="962.08"/>
    <n v="4"/>
    <n v="0.2"/>
    <n v="156.33799999999999"/>
    <n v="615.38461538461547"/>
    <n v="769.6640000000001"/>
    <n v="0"/>
  </r>
  <r>
    <n v="6490"/>
    <s v="US-2017-148866"/>
    <s v="9/19/2017"/>
    <x v="20"/>
    <s v="9/24/2017"/>
    <s v="Standard Class"/>
    <s v="JM-15535"/>
    <s v="Jessica Myrick"/>
    <s v="Consumer"/>
    <s v="United States"/>
    <s v="New York City"/>
    <s v="New York"/>
    <n v="10011"/>
    <x v="3"/>
    <s v="OFF-PA-10004782"/>
    <x v="1"/>
    <s v="Paper"/>
    <s v="Xerox 228"/>
    <n v="32.4"/>
    <n v="5"/>
    <n v="0"/>
    <n v="15.552"/>
    <n v="208.33333333333334"/>
    <n v="32.4"/>
    <n v="0"/>
  </r>
  <r>
    <n v="6491"/>
    <s v="CA-2014-149594"/>
    <s v="9/15/2014"/>
    <x v="1114"/>
    <s v="9/19/2014"/>
    <s v="Standard Class"/>
    <s v="MF-18250"/>
    <s v="Monica Federle"/>
    <s v="Corporate"/>
    <s v="United States"/>
    <s v="Philadelphia"/>
    <s v="Pennsylvania"/>
    <n v="19120"/>
    <x v="3"/>
    <s v="FUR-FU-10000222"/>
    <x v="0"/>
    <s v="Furnishings"/>
    <s v="Seth Thomas 16&quot; Steel Case Clock"/>
    <n v="103.93600000000001"/>
    <n v="4"/>
    <n v="0.2"/>
    <n v="16.889600000000002"/>
    <n v="615.38461538461536"/>
    <n v="83.148800000000008"/>
    <n v="0"/>
  </r>
  <r>
    <n v="6492"/>
    <s v="CA-2016-113845"/>
    <s v="11/20/2016"/>
    <x v="73"/>
    <s v="11/25/2016"/>
    <s v="Standard Class"/>
    <s v="FA-14230"/>
    <s v="Frank Atkinson"/>
    <s v="Corporate"/>
    <s v="United States"/>
    <s v="Orlando"/>
    <s v="Florida"/>
    <n v="32839"/>
    <x v="0"/>
    <s v="FUR-BO-10004695"/>
    <x v="0"/>
    <s v="Bookcases"/>
    <s v="O'Sullivan 2-Door Barrister Bookcase in Odessa Pine"/>
    <n v="289.56799999999998"/>
    <n v="2"/>
    <n v="0.2"/>
    <n v="10.8588"/>
    <n v="2666.6666666666665"/>
    <n v="231.65440000000001"/>
    <n v="0"/>
  </r>
  <r>
    <n v="6495"/>
    <s v="CA-2017-111262"/>
    <s v="10/28/2017"/>
    <x v="960"/>
    <s v="11/1/2017"/>
    <s v="Second Class"/>
    <s v="KH-16510"/>
    <s v="Keith Herrera"/>
    <s v="Consumer"/>
    <s v="United States"/>
    <s v="Houston"/>
    <s v="Texas"/>
    <n v="77095"/>
    <x v="2"/>
    <s v="TEC-AC-10002167"/>
    <x v="2"/>
    <s v="Accessories"/>
    <s v="Imation 8gb Micro Traveldrive Usb 2.0 Flash Drive"/>
    <n v="24"/>
    <n v="2"/>
    <n v="0.2"/>
    <n v="-2.7"/>
    <n v="-888.8888888888888"/>
    <n v="19.200000000000003"/>
    <n v="0"/>
  </r>
  <r>
    <n v="6498"/>
    <s v="CA-2015-103135"/>
    <s v="7/24/2015"/>
    <x v="1115"/>
    <s v="7/28/2015"/>
    <s v="Standard Class"/>
    <s v="SS-20515"/>
    <s v="Shirley Schmidt"/>
    <s v="Home Office"/>
    <s v="United States"/>
    <s v="Louisville"/>
    <s v="Kentucky"/>
    <n v="40214"/>
    <x v="0"/>
    <s v="FUR-FU-10001487"/>
    <x v="0"/>
    <s v="Furnishings"/>
    <s v="Eldon Expressions Wood and Plastic Desk Accessories, Cherry Wood"/>
    <n v="20.94"/>
    <n v="3"/>
    <n v="0"/>
    <n v="6.0726000000000004"/>
    <n v="344.82758620689651"/>
    <n v="20.94"/>
    <n v="0"/>
  </r>
  <r>
    <n v="6502"/>
    <s v="CA-2014-129147"/>
    <s v="11/2/2014"/>
    <x v="981"/>
    <s v="11/6/2014"/>
    <s v="Standard Class"/>
    <s v="LC-17050"/>
    <s v="Liz Carlisle"/>
    <s v="Consumer"/>
    <s v="United States"/>
    <s v="Medina"/>
    <s v="Ohio"/>
    <n v="44256"/>
    <x v="3"/>
    <s v="TEC-PH-10001299"/>
    <x v="2"/>
    <s v="Phones"/>
    <s v="Polycom CX300 Desktop Phone USB VoIP phone"/>
    <n v="539.96400000000006"/>
    <n v="6"/>
    <n v="0.4"/>
    <n v="-107.9928"/>
    <n v="-500"/>
    <n v="323.97840000000002"/>
    <n v="0"/>
  </r>
  <r>
    <n v="6505"/>
    <s v="CA-2017-128265"/>
    <s v="11/17/2017"/>
    <x v="701"/>
    <s v="11/22/2017"/>
    <s v="Second Class"/>
    <s v="VW-21775"/>
    <s v="Victoria Wilson"/>
    <s v="Corporate"/>
    <s v="United States"/>
    <s v="New York City"/>
    <s v="New York"/>
    <n v="10011"/>
    <x v="3"/>
    <s v="OFF-ST-10000142"/>
    <x v="1"/>
    <s v="Storage"/>
    <s v="Deluxe Rollaway Locking File with Drawer"/>
    <n v="1247.6400000000001"/>
    <n v="3"/>
    <n v="0"/>
    <n v="349.33920000000001"/>
    <n v="357.14285714285717"/>
    <n v="1247.6400000000001"/>
    <n v="0"/>
  </r>
  <r>
    <n v="6506"/>
    <s v="CA-2016-152331"/>
    <s v="6/26/2016"/>
    <x v="190"/>
    <s v="6/30/2016"/>
    <s v="Standard Class"/>
    <s v="LD-16855"/>
    <s v="Lela Donovan"/>
    <s v="Corporate"/>
    <s v="United States"/>
    <s v="Chicago"/>
    <s v="Illinois"/>
    <n v="60653"/>
    <x v="2"/>
    <s v="OFF-AR-10001547"/>
    <x v="1"/>
    <s v="Art"/>
    <s v="Newell 311"/>
    <n v="5.3040000000000003"/>
    <n v="3"/>
    <n v="0.2"/>
    <n v="0.46410000000000001"/>
    <n v="1142.8571428571429"/>
    <n v="4.2432000000000007"/>
    <n v="0"/>
  </r>
  <r>
    <n v="6507"/>
    <s v="US-2016-128909"/>
    <s v="10/9/2016"/>
    <x v="790"/>
    <s v="10/11/2016"/>
    <s v="Second Class"/>
    <s v="SP-20545"/>
    <s v="Sibella Parks"/>
    <s v="Corporate"/>
    <s v="United States"/>
    <s v="Philadelphia"/>
    <s v="Pennsylvania"/>
    <n v="19143"/>
    <x v="3"/>
    <s v="OFF-PA-10001593"/>
    <x v="1"/>
    <s v="Paper"/>
    <s v="Xerox 1947"/>
    <n v="19.135999999999999"/>
    <n v="4"/>
    <n v="0.2"/>
    <n v="5.98"/>
    <n v="320"/>
    <n v="15.3088"/>
    <n v="0"/>
  </r>
  <r>
    <n v="6509"/>
    <s v="CA-2017-102197"/>
    <s v="12/20/2017"/>
    <x v="698"/>
    <s v="12/26/2017"/>
    <s v="Standard Class"/>
    <s v="DK-13150"/>
    <s v="David Kendrick"/>
    <s v="Corporate"/>
    <s v="United States"/>
    <s v="New York City"/>
    <s v="New York"/>
    <n v="10009"/>
    <x v="3"/>
    <s v="OFF-PA-10001970"/>
    <x v="1"/>
    <s v="Paper"/>
    <s v="Xerox 1908"/>
    <n v="279.89999999999998"/>
    <n v="5"/>
    <n v="0"/>
    <n v="137.15100000000001"/>
    <n v="204.08163265306118"/>
    <n v="279.89999999999998"/>
    <n v="0"/>
  </r>
  <r>
    <n v="6512"/>
    <s v="CA-2017-167640"/>
    <s v="3/6/2017"/>
    <x v="904"/>
    <s v="3/10/2017"/>
    <s v="Standard Class"/>
    <s v="FC-14245"/>
    <s v="Frank Carlisle"/>
    <s v="Home Office"/>
    <s v="United States"/>
    <s v="San Francisco"/>
    <s v="California"/>
    <n v="94109"/>
    <x v="1"/>
    <s v="OFF-AR-10003158"/>
    <x v="1"/>
    <s v="Art"/>
    <s v="Fluorescent Highlighters by Dixon"/>
    <n v="23.88"/>
    <n v="6"/>
    <n v="0"/>
    <n v="8.1191999999999993"/>
    <n v="294.11764705882354"/>
    <n v="23.88"/>
    <n v="0"/>
  </r>
  <r>
    <n v="6516"/>
    <s v="US-2017-116652"/>
    <s v="9/15/2017"/>
    <x v="175"/>
    <s v="9/19/2017"/>
    <s v="Standard Class"/>
    <s v="RD-19480"/>
    <s v="Rick Duston"/>
    <s v="Consumer"/>
    <s v="United States"/>
    <s v="San Francisco"/>
    <s v="California"/>
    <n v="94122"/>
    <x v="1"/>
    <s v="FUR-CH-10002961"/>
    <x v="0"/>
    <s v="Chairs"/>
    <s v="Leather Task Chair, Black"/>
    <n v="218.352"/>
    <n v="3"/>
    <n v="0.2"/>
    <n v="0"/>
    <e v="#DIV/0!"/>
    <n v="174.6816"/>
    <n v="0"/>
  </r>
  <r>
    <n v="6521"/>
    <s v="CA-2017-138289"/>
    <s v="1/16/2017"/>
    <x v="1034"/>
    <s v="1/18/2017"/>
    <s v="Second Class"/>
    <s v="AR-10540"/>
    <s v="Andy Reiter"/>
    <s v="Consumer"/>
    <s v="United States"/>
    <s v="Jackson"/>
    <s v="Michigan"/>
    <n v="49201"/>
    <x v="2"/>
    <s v="OFF-BI-10004995"/>
    <x v="1"/>
    <s v="Binders"/>
    <s v="GBC DocuBind P400 Electric Binding System"/>
    <n v="5443.96"/>
    <n v="4"/>
    <n v="0"/>
    <n v="2504.2215999999999"/>
    <n v="217.39130434782612"/>
    <n v="5443.96"/>
    <n v="0"/>
  </r>
  <r>
    <n v="6524"/>
    <s v="CA-2016-129308"/>
    <s v="7/7/2016"/>
    <x v="274"/>
    <s v="7/13/2016"/>
    <s v="Standard Class"/>
    <s v="CC-12100"/>
    <s v="Chad Cunningham"/>
    <s v="Home Office"/>
    <s v="United States"/>
    <s v="Philadelphia"/>
    <s v="Pennsylvania"/>
    <n v="19120"/>
    <x v="3"/>
    <s v="OFF-LA-10002945"/>
    <x v="1"/>
    <s v="Labels"/>
    <s v="Permanent Self-Adhesive File Folder Labels for Typewriters, 1 1/8 x 3 1/2, White"/>
    <n v="10.08"/>
    <n v="2"/>
    <n v="0.2"/>
    <n v="3.2759999999999998"/>
    <n v="307.69230769230774"/>
    <n v="8.0640000000000001"/>
    <n v="0"/>
  </r>
  <r>
    <n v="6528"/>
    <s v="CA-2016-157791"/>
    <s v="12/23/2016"/>
    <x v="443"/>
    <s v="12/28/2016"/>
    <s v="Second Class"/>
    <s v="CA-11965"/>
    <s v="Carol Adams"/>
    <s v="Corporate"/>
    <s v="United States"/>
    <s v="Warwick"/>
    <s v="Rhode Island"/>
    <n v="2886"/>
    <x v="3"/>
    <s v="TEC-CO-10002095"/>
    <x v="2"/>
    <s v="Copiers"/>
    <s v="Hewlett Packard 610 Color Digital Copier / Printer"/>
    <n v="1999.96"/>
    <n v="4"/>
    <n v="0"/>
    <n v="899.98199999999997"/>
    <n v="222.22222222222223"/>
    <n v="1999.96"/>
    <n v="0"/>
  </r>
  <r>
    <n v="6529"/>
    <s v="CA-2014-146864"/>
    <s v="12/22/2014"/>
    <x v="1091"/>
    <s v="12/26/2014"/>
    <s v="Standard Class"/>
    <s v="BT-11530"/>
    <s v="Bradley Talbott"/>
    <s v="Home Office"/>
    <s v="United States"/>
    <s v="New York City"/>
    <s v="New York"/>
    <n v="10024"/>
    <x v="3"/>
    <s v="OFF-ST-10004946"/>
    <x v="1"/>
    <s v="Storage"/>
    <s v="Desktop 3-Pocket Hot File"/>
    <n v="216.4"/>
    <n v="4"/>
    <n v="0"/>
    <n v="56.264000000000003"/>
    <n v="384.61538461538464"/>
    <n v="216.4"/>
    <n v="0"/>
  </r>
  <r>
    <n v="6530"/>
    <s v="CA-2014-103744"/>
    <s v="2/23/2014"/>
    <x v="1116"/>
    <s v="2/27/2014"/>
    <s v="Standard Class"/>
    <s v="MG-17875"/>
    <s v="Michael Grace"/>
    <s v="Home Office"/>
    <s v="United States"/>
    <s v="El Paso"/>
    <s v="Texas"/>
    <n v="79907"/>
    <x v="2"/>
    <s v="OFF-LA-10004425"/>
    <x v="1"/>
    <s v="Labels"/>
    <s v="Staple-on labels"/>
    <n v="6.9359999999999999"/>
    <n v="3"/>
    <n v="0.2"/>
    <n v="2.3409"/>
    <n v="296.2962962962963"/>
    <n v="5.5488"/>
    <n v="0"/>
  </r>
  <r>
    <n v="6532"/>
    <s v="US-2017-107384"/>
    <s v="12/4/2017"/>
    <x v="769"/>
    <s v="12/8/2017"/>
    <s v="Standard Class"/>
    <s v="TP-21130"/>
    <s v="Theone Pippenger"/>
    <s v="Consumer"/>
    <s v="United States"/>
    <s v="Rochester"/>
    <s v="Minnesota"/>
    <n v="55901"/>
    <x v="2"/>
    <s v="OFF-AR-10001315"/>
    <x v="1"/>
    <s v="Art"/>
    <s v="Newell 310"/>
    <n v="8.8000000000000007"/>
    <n v="5"/>
    <n v="0"/>
    <n v="2.552"/>
    <n v="344.82758620689657"/>
    <n v="8.8000000000000007"/>
    <n v="0"/>
  </r>
  <r>
    <n v="6535"/>
    <s v="CA-2014-128209"/>
    <s v="11/17/2014"/>
    <x v="664"/>
    <s v="11/22/2014"/>
    <s v="Standard Class"/>
    <s v="GT-14710"/>
    <s v="Greg Tran"/>
    <s v="Consumer"/>
    <s v="United States"/>
    <s v="Buffalo"/>
    <s v="New York"/>
    <n v="14215"/>
    <x v="3"/>
    <s v="OFF-BI-10001359"/>
    <x v="1"/>
    <s v="Binders"/>
    <s v="GBC DocuBind TL300 Electric Binding System"/>
    <n v="2152.7759999999998"/>
    <n v="3"/>
    <n v="0.2"/>
    <n v="726.56190000000004"/>
    <n v="296.2962962962963"/>
    <n v="1722.2208000000001"/>
    <n v="0"/>
  </r>
  <r>
    <n v="6537"/>
    <s v="CA-2014-169684"/>
    <s v="10/20/2014"/>
    <x v="22"/>
    <s v="10/23/2014"/>
    <s v="First Class"/>
    <s v="FH-14365"/>
    <s v="Fred Hopkins"/>
    <s v="Corporate"/>
    <s v="United States"/>
    <s v="Knoxville"/>
    <s v="Tennessee"/>
    <n v="37918"/>
    <x v="0"/>
    <s v="FUR-TA-10003008"/>
    <x v="0"/>
    <s v="Tables"/>
    <s v="Lesro Round Back Collection Coffee Table, End Table"/>
    <n v="328.59"/>
    <n v="3"/>
    <n v="0.4"/>
    <n v="-147.8655"/>
    <n v="-222.2222222222222"/>
    <n v="197.15399999999997"/>
    <n v="0"/>
  </r>
  <r>
    <n v="6539"/>
    <s v="CA-2015-109862"/>
    <s v="10/25/2015"/>
    <x v="969"/>
    <s v="10/30/2015"/>
    <s v="Standard Class"/>
    <s v="HK-14890"/>
    <s v="Heather Kirkland"/>
    <s v="Corporate"/>
    <s v="United States"/>
    <s v="Newark"/>
    <s v="Delaware"/>
    <n v="19711"/>
    <x v="3"/>
    <s v="TEC-PH-10004042"/>
    <x v="2"/>
    <s v="Phones"/>
    <s v="ClearOne Communications CHAT 70 OC Speaker Phone"/>
    <n v="158.99"/>
    <n v="1"/>
    <n v="0"/>
    <n v="41.337400000000002"/>
    <n v="384.61538461538464"/>
    <n v="158.99"/>
    <n v="0"/>
  </r>
  <r>
    <n v="6541"/>
    <s v="US-2017-107888"/>
    <s v="11/16/2017"/>
    <x v="673"/>
    <s v="11/19/2017"/>
    <s v="First Class"/>
    <s v="CC-12220"/>
    <s v="Chris Cortes"/>
    <s v="Consumer"/>
    <s v="United States"/>
    <s v="Seattle"/>
    <s v="Washington"/>
    <n v="98103"/>
    <x v="1"/>
    <s v="OFF-PA-10001363"/>
    <x v="1"/>
    <s v="Paper"/>
    <s v="Xerox 1933"/>
    <n v="73.680000000000007"/>
    <n v="6"/>
    <n v="0"/>
    <n v="34.629600000000003"/>
    <n v="212.7659574468085"/>
    <n v="73.680000000000007"/>
    <n v="0"/>
  </r>
  <r>
    <n v="6545"/>
    <s v="US-2017-154872"/>
    <s v="5/14/2017"/>
    <x v="304"/>
    <s v="5/18/2017"/>
    <s v="Standard Class"/>
    <s v="DP-13000"/>
    <s v="Darren Powers"/>
    <s v="Consumer"/>
    <s v="United States"/>
    <s v="Cleveland"/>
    <s v="Ohio"/>
    <n v="44105"/>
    <x v="3"/>
    <s v="OFF-BI-10003007"/>
    <x v="1"/>
    <s v="Binders"/>
    <s v="Premium Transparent Presentation Covers, No Pattern/Clear, 8 1/2&quot; x 11&quot;"/>
    <n v="58.17"/>
    <n v="5"/>
    <n v="0.7"/>
    <n v="-46.536000000000001"/>
    <n v="-125"/>
    <n v="17.451000000000004"/>
    <n v="0"/>
  </r>
  <r>
    <n v="6548"/>
    <s v="CA-2014-113880"/>
    <s v="3/1/2014"/>
    <x v="72"/>
    <s v="3/5/2014"/>
    <s v="Standard Class"/>
    <s v="VF-21715"/>
    <s v="Vicky Freymann"/>
    <s v="Home Office"/>
    <s v="United States"/>
    <s v="Elmhurst"/>
    <s v="Illinois"/>
    <n v="60126"/>
    <x v="2"/>
    <s v="FUR-CH-10000863"/>
    <x v="0"/>
    <s v="Chairs"/>
    <s v="Novimex Swivel Fabric Task Chair"/>
    <n v="634.11599999999999"/>
    <n v="6"/>
    <n v="0.3"/>
    <n v="-172.1172"/>
    <n v="-368.42105263157896"/>
    <n v="443.88119999999998"/>
    <n v="0"/>
  </r>
  <r>
    <n v="6550"/>
    <s v="US-2015-164966"/>
    <s v="7/30/2015"/>
    <x v="117"/>
    <s v="8/1/2015"/>
    <s v="First Class"/>
    <s v="GH-14410"/>
    <s v="Gary Hansen"/>
    <s v="Home Office"/>
    <s v="United States"/>
    <s v="Lakeville"/>
    <s v="Minnesota"/>
    <n v="55044"/>
    <x v="2"/>
    <s v="FUR-CH-10002304"/>
    <x v="0"/>
    <s v="Chairs"/>
    <s v="Global Stack Chair without Arms, Black"/>
    <n v="155.88"/>
    <n v="6"/>
    <n v="0"/>
    <n v="38.97"/>
    <n v="400"/>
    <n v="155.88"/>
    <n v="0"/>
  </r>
  <r>
    <n v="6551"/>
    <s v="CA-2015-126739"/>
    <s v="11/1/2015"/>
    <x v="549"/>
    <s v="11/3/2015"/>
    <s v="Second Class"/>
    <s v="JH-16180"/>
    <s v="Justin Hirsh"/>
    <s v="Consumer"/>
    <s v="United States"/>
    <s v="New York City"/>
    <s v="New York"/>
    <n v="10035"/>
    <x v="3"/>
    <s v="FUR-CH-10000422"/>
    <x v="0"/>
    <s v="Chairs"/>
    <s v="Global Highback Leather Tilter in Burgundy"/>
    <n v="327.56400000000002"/>
    <n v="4"/>
    <n v="0.1"/>
    <n v="21.837599999999998"/>
    <n v="1500.0000000000002"/>
    <n v="294.80760000000004"/>
    <n v="0"/>
  </r>
  <r>
    <n v="6552"/>
    <s v="CA-2017-161578"/>
    <s v="12/16/2017"/>
    <x v="819"/>
    <s v="12/21/2017"/>
    <s v="Second Class"/>
    <s v="RB-19465"/>
    <s v="Rick Bensley"/>
    <s v="Home Office"/>
    <s v="United States"/>
    <s v="Los Angeles"/>
    <s v="California"/>
    <n v="90036"/>
    <x v="1"/>
    <s v="OFF-PA-10002986"/>
    <x v="1"/>
    <s v="Paper"/>
    <s v="Xerox 1898"/>
    <n v="13.36"/>
    <n v="2"/>
    <n v="0"/>
    <n v="6.4127999999999998"/>
    <n v="208.33333333333334"/>
    <n v="13.36"/>
    <n v="0"/>
  </r>
  <r>
    <n v="6554"/>
    <s v="CA-2014-137092"/>
    <s v="10/20/2014"/>
    <x v="22"/>
    <s v="10/22/2014"/>
    <s v="Second Class"/>
    <s v="LS-16975"/>
    <s v="Lindsay Shagiari"/>
    <s v="Home Office"/>
    <s v="United States"/>
    <s v="Chicago"/>
    <s v="Illinois"/>
    <n v="60653"/>
    <x v="2"/>
    <s v="TEC-AC-10001606"/>
    <x v="2"/>
    <s v="Accessories"/>
    <s v="Logitech Wireless Performance Mouse MX for PC and Mac"/>
    <n v="319.96800000000002"/>
    <n v="4"/>
    <n v="0.2"/>
    <n v="71.992800000000003"/>
    <n v="444.44444444444446"/>
    <n v="255.97440000000003"/>
    <n v="0"/>
  </r>
  <r>
    <n v="6559"/>
    <s v="CA-2015-166947"/>
    <s v="6/5/2015"/>
    <x v="1117"/>
    <s v="6/10/2015"/>
    <s v="Standard Class"/>
    <s v="EB-13750"/>
    <s v="Edward Becker"/>
    <s v="Corporate"/>
    <s v="United States"/>
    <s v="Buffalo"/>
    <s v="New York"/>
    <n v="14215"/>
    <x v="3"/>
    <s v="FUR-CH-10004997"/>
    <x v="0"/>
    <s v="Chairs"/>
    <s v="Hon Every-Day Series Multi-Task Chairs"/>
    <n v="1522.6379999999999"/>
    <n v="9"/>
    <n v="0.1"/>
    <n v="169.18199999999999"/>
    <n v="900"/>
    <n v="1370.3742"/>
    <n v="0"/>
  </r>
  <r>
    <n v="6560"/>
    <s v="CA-2016-160941"/>
    <s v="7/21/2016"/>
    <x v="658"/>
    <s v="7/26/2016"/>
    <s v="Standard Class"/>
    <s v="DK-12835"/>
    <s v="Damala Kotsonis"/>
    <s v="Corporate"/>
    <s v="United States"/>
    <s v="Roseville"/>
    <s v="California"/>
    <n v="95661"/>
    <x v="1"/>
    <s v="OFF-EN-10003001"/>
    <x v="1"/>
    <s v="Envelopes"/>
    <s v="Ames Color-File Green Diamond Border X-ray Mailers"/>
    <n v="419.9"/>
    <n v="5"/>
    <n v="0"/>
    <n v="197.35300000000001"/>
    <n v="212.7659574468085"/>
    <n v="419.9"/>
    <n v="0"/>
  </r>
  <r>
    <n v="6562"/>
    <s v="CA-2017-144680"/>
    <s v="3/31/2017"/>
    <x v="185"/>
    <s v="4/2/2017"/>
    <s v="First Class"/>
    <s v="SC-20260"/>
    <s v="Scott Cohen"/>
    <s v="Corporate"/>
    <s v="United States"/>
    <s v="Arlington"/>
    <s v="Texas"/>
    <n v="76017"/>
    <x v="2"/>
    <s v="OFF-AP-10003040"/>
    <x v="1"/>
    <s v="Appliances"/>
    <s v="Fellowes 8 Outlet Superior Workstation Surge Protector w/o Phone/Fax/Modem Protection"/>
    <n v="33.619999999999997"/>
    <n v="5"/>
    <n v="0.8"/>
    <n v="-90.774000000000001"/>
    <n v="-37.037037037037038"/>
    <n v="6.7239999999999984"/>
    <n v="0"/>
  </r>
  <r>
    <n v="6563"/>
    <s v="CA-2014-166086"/>
    <s v="5/7/2014"/>
    <x v="1118"/>
    <s v="5/12/2014"/>
    <s v="Standard Class"/>
    <s v="CT-11995"/>
    <s v="Carol Triggs"/>
    <s v="Consumer"/>
    <s v="United States"/>
    <s v="Lawrence"/>
    <s v="Massachusetts"/>
    <n v="1841"/>
    <x v="3"/>
    <s v="OFF-BI-10001078"/>
    <x v="1"/>
    <s v="Binders"/>
    <s v="Acco PRESSTEX Data Binder with Storage Hooks, Dark Blue, 14 7/8&quot; X 11&quot;"/>
    <n v="16.14"/>
    <n v="3"/>
    <n v="0"/>
    <n v="7.9085999999999999"/>
    <n v="204.08163265306123"/>
    <n v="16.14"/>
    <n v="0"/>
  </r>
  <r>
    <n v="6567"/>
    <s v="CA-2017-131282"/>
    <s v="2/5/2017"/>
    <x v="1119"/>
    <s v="2/8/2017"/>
    <s v="Second Class"/>
    <s v="CB-12025"/>
    <s v="Cassandra Brandow"/>
    <s v="Consumer"/>
    <s v="United States"/>
    <s v="Waco"/>
    <s v="Texas"/>
    <n v="76706"/>
    <x v="2"/>
    <s v="OFF-BI-10004632"/>
    <x v="1"/>
    <s v="Binders"/>
    <s v="Ibico Hi-Tech Manual Binding System"/>
    <n v="243.99199999999999"/>
    <n v="4"/>
    <n v="0.8"/>
    <n v="-426.98599999999999"/>
    <n v="-57.142857142857139"/>
    <n v="48.798399999999987"/>
    <n v="0"/>
  </r>
  <r>
    <n v="6569"/>
    <s v="CA-2014-100678"/>
    <s v="4/18/2014"/>
    <x v="891"/>
    <s v="4/22/2014"/>
    <s v="Standard Class"/>
    <s v="KM-16720"/>
    <s v="Kunst Miller"/>
    <s v="Consumer"/>
    <s v="United States"/>
    <s v="Houston"/>
    <s v="Texas"/>
    <n v="77095"/>
    <x v="2"/>
    <s v="OFF-AR-10001868"/>
    <x v="1"/>
    <s v="Art"/>
    <s v="Prang Dustless Chalk Sticks"/>
    <n v="2.6880000000000002"/>
    <n v="2"/>
    <n v="0.2"/>
    <n v="1.008"/>
    <n v="266.66666666666669"/>
    <n v="2.1504000000000003"/>
    <n v="0"/>
  </r>
  <r>
    <n v="6573"/>
    <s v="CA-2016-161543"/>
    <s v="5/10/2016"/>
    <x v="1120"/>
    <s v="5/16/2016"/>
    <s v="Standard Class"/>
    <s v="RD-19720"/>
    <s v="Roger Demir"/>
    <s v="Consumer"/>
    <s v="United States"/>
    <s v="Seattle"/>
    <s v="Washington"/>
    <n v="98105"/>
    <x v="1"/>
    <s v="OFF-PA-10003971"/>
    <x v="1"/>
    <s v="Paper"/>
    <s v="Xerox 1965"/>
    <n v="11.96"/>
    <n v="2"/>
    <n v="0"/>
    <n v="5.8604000000000003"/>
    <n v="204.08163265306123"/>
    <n v="11.96"/>
    <n v="0"/>
  </r>
  <r>
    <n v="6574"/>
    <s v="CA-2016-160535"/>
    <s v="11/25/2016"/>
    <x v="881"/>
    <s v="11/30/2016"/>
    <s v="Standard Class"/>
    <s v="BP-11050"/>
    <s v="Barry Pond"/>
    <s v="Corporate"/>
    <s v="United States"/>
    <s v="Plainfield"/>
    <s v="New Jersey"/>
    <n v="7060"/>
    <x v="3"/>
    <s v="OFF-ST-10000689"/>
    <x v="1"/>
    <s v="Storage"/>
    <s v="Fellowes Strictly Business Drawer File, Letter/Legal Size"/>
    <n v="563.4"/>
    <n v="4"/>
    <n v="0"/>
    <n v="67.608000000000004"/>
    <n v="833.33333333333326"/>
    <n v="563.4"/>
    <n v="0"/>
  </r>
  <r>
    <n v="6576"/>
    <s v="CA-2017-123085"/>
    <s v="3/3/2017"/>
    <x v="448"/>
    <s v="3/8/2017"/>
    <s v="Standard Class"/>
    <s v="EJ-13720"/>
    <s v="Ed Jacobs"/>
    <s v="Consumer"/>
    <s v="United States"/>
    <s v="Los Angeles"/>
    <s v="California"/>
    <n v="90008"/>
    <x v="1"/>
    <s v="TEC-AC-10000990"/>
    <x v="2"/>
    <s v="Accessories"/>
    <s v="Imation Bio 2GB USB Flash Drive Imation Corp"/>
    <n v="1049.44"/>
    <n v="8"/>
    <n v="0"/>
    <n v="440.76479999999998"/>
    <n v="238.09523809523813"/>
    <n v="1049.44"/>
    <n v="0"/>
  </r>
  <r>
    <n v="6578"/>
    <s v="CA-2015-153752"/>
    <s v="12/6/2015"/>
    <x v="401"/>
    <s v="12/11/2015"/>
    <s v="Second Class"/>
    <s v="RO-19780"/>
    <s v="Rose O'Brian"/>
    <s v="Consumer"/>
    <s v="United States"/>
    <s v="Arlington"/>
    <s v="Virginia"/>
    <n v="22204"/>
    <x v="0"/>
    <s v="TEC-PH-10001615"/>
    <x v="2"/>
    <s v="Phones"/>
    <s v="AT&amp;T CL82213"/>
    <n v="173.94"/>
    <n v="6"/>
    <n v="0"/>
    <n v="50.442599999999999"/>
    <n v="344.82758620689657"/>
    <n v="173.94"/>
    <n v="0"/>
  </r>
  <r>
    <n v="6579"/>
    <s v="CA-2014-103660"/>
    <s v="8/25/2014"/>
    <x v="55"/>
    <s v="8/30/2014"/>
    <s v="Standard Class"/>
    <s v="MW-18220"/>
    <s v="Mitch Webber"/>
    <s v="Consumer"/>
    <s v="United States"/>
    <s v="Seattle"/>
    <s v="Washington"/>
    <n v="98103"/>
    <x v="1"/>
    <s v="TEC-PH-10000895"/>
    <x v="2"/>
    <s v="Phones"/>
    <s v="Polycom VVX 310 VoIP phone"/>
    <n v="1007.944"/>
    <n v="7"/>
    <n v="0.2"/>
    <n v="75.595799999999997"/>
    <n v="1333.3333333333335"/>
    <n v="806.35519999999997"/>
    <n v="0"/>
  </r>
  <r>
    <n v="6580"/>
    <s v="CA-2016-169887"/>
    <s v="10/22/2016"/>
    <x v="332"/>
    <s v="10/22/2016"/>
    <s v="Same Day"/>
    <s v="MS-17530"/>
    <s v="MaryBeth Skach"/>
    <s v="Consumer"/>
    <s v="United States"/>
    <s v="Seattle"/>
    <s v="Washington"/>
    <n v="98105"/>
    <x v="1"/>
    <s v="OFF-PA-10003001"/>
    <x v="1"/>
    <s v="Paper"/>
    <s v="Xerox 1986"/>
    <n v="6.68"/>
    <n v="1"/>
    <n v="0"/>
    <n v="3.2063999999999999"/>
    <n v="208.33333333333334"/>
    <n v="6.68"/>
    <n v="0"/>
  </r>
  <r>
    <n v="6583"/>
    <s v="CA-2016-148516"/>
    <s v="8/7/2016"/>
    <x v="1121"/>
    <s v="8/11/2016"/>
    <s v="Standard Class"/>
    <s v="DW-13585"/>
    <s v="Dorothy Wardle"/>
    <s v="Corporate"/>
    <s v="United States"/>
    <s v="Edmonds"/>
    <s v="Washington"/>
    <n v="98026"/>
    <x v="1"/>
    <s v="TEC-AC-10003610"/>
    <x v="2"/>
    <s v="Accessories"/>
    <s v="Logitech Illuminated - Keyboard"/>
    <n v="179.97"/>
    <n v="3"/>
    <n v="0"/>
    <n v="86.385599999999997"/>
    <n v="208.33333333333334"/>
    <n v="179.97"/>
    <n v="0"/>
  </r>
  <r>
    <n v="6584"/>
    <s v="CA-2017-104731"/>
    <s v="7/21/2017"/>
    <x v="246"/>
    <s v="7/27/2017"/>
    <s v="Standard Class"/>
    <s v="AM-10705"/>
    <s v="Anne McFarland"/>
    <s v="Consumer"/>
    <s v="United States"/>
    <s v="Salem"/>
    <s v="Virginia"/>
    <n v="24153"/>
    <x v="0"/>
    <s v="OFF-AR-10003727"/>
    <x v="1"/>
    <s v="Art"/>
    <s v="Berol Giant Pencil Sharpener"/>
    <n v="101.94"/>
    <n v="6"/>
    <n v="0"/>
    <n v="29.5626"/>
    <n v="344.82758620689651"/>
    <n v="101.94"/>
    <n v="0"/>
  </r>
  <r>
    <n v="6591"/>
    <s v="CA-2014-164749"/>
    <s v="3/23/2014"/>
    <x v="893"/>
    <s v="3/26/2014"/>
    <s v="First Class"/>
    <s v="BG-11740"/>
    <s v="Bruce Geld"/>
    <s v="Consumer"/>
    <s v="United States"/>
    <s v="Delray Beach"/>
    <s v="Florida"/>
    <n v="33445"/>
    <x v="0"/>
    <s v="OFF-LA-10004484"/>
    <x v="1"/>
    <s v="Labels"/>
    <s v="Avery 476"/>
    <n v="9.9120000000000008"/>
    <n v="3"/>
    <n v="0.2"/>
    <n v="3.2214"/>
    <n v="307.69230769230774"/>
    <n v="7.9296000000000006"/>
    <n v="0"/>
  </r>
  <r>
    <n v="6592"/>
    <s v="CA-2015-103716"/>
    <s v="4/30/2015"/>
    <x v="28"/>
    <s v="5/6/2015"/>
    <s v="Standard Class"/>
    <s v="KB-16585"/>
    <s v="Ken Black"/>
    <s v="Corporate"/>
    <s v="United States"/>
    <s v="San Francisco"/>
    <s v="California"/>
    <n v="94110"/>
    <x v="1"/>
    <s v="OFF-AR-10000658"/>
    <x v="1"/>
    <s v="Art"/>
    <s v="Newell 324"/>
    <n v="34.65"/>
    <n v="3"/>
    <n v="0"/>
    <n v="9.702"/>
    <n v="357.14285714285711"/>
    <n v="34.65"/>
    <n v="0"/>
  </r>
  <r>
    <n v="6594"/>
    <s v="CA-2016-126795"/>
    <s v="6/13/2016"/>
    <x v="900"/>
    <s v="6/16/2016"/>
    <s v="Second Class"/>
    <s v="GT-14710"/>
    <s v="Greg Tran"/>
    <s v="Consumer"/>
    <s v="United States"/>
    <s v="New York City"/>
    <s v="New York"/>
    <n v="10024"/>
    <x v="3"/>
    <s v="OFF-BI-10001989"/>
    <x v="1"/>
    <s v="Binders"/>
    <s v="Premium Transparent Presentation Covers by GBC"/>
    <n v="33.567999999999998"/>
    <n v="2"/>
    <n v="0.2"/>
    <n v="11.748799999999999"/>
    <n v="285.71428571428572"/>
    <n v="26.854399999999998"/>
    <n v="0"/>
  </r>
  <r>
    <n v="6595"/>
    <s v="CA-2015-146290"/>
    <s v="5/4/2015"/>
    <x v="124"/>
    <s v="5/11/2015"/>
    <s v="Standard Class"/>
    <s v="SV-20815"/>
    <s v="Stuart Van"/>
    <s v="Corporate"/>
    <s v="United States"/>
    <s v="Indianapolis"/>
    <s v="Indiana"/>
    <n v="46203"/>
    <x v="2"/>
    <s v="OFF-AR-10001897"/>
    <x v="1"/>
    <s v="Art"/>
    <s v="Model L Table or Wall-Mount Pencil Sharpener"/>
    <n v="125.93"/>
    <n v="7"/>
    <n v="0"/>
    <n v="35.260399999999997"/>
    <n v="357.14285714285722"/>
    <n v="125.93"/>
    <n v="0"/>
  </r>
  <r>
    <n v="6596"/>
    <s v="CA-2017-157112"/>
    <s v="4/23/2017"/>
    <x v="756"/>
    <s v="4/26/2017"/>
    <s v="First Class"/>
    <s v="GG-14650"/>
    <s v="Greg Guthrie"/>
    <s v="Corporate"/>
    <s v="United States"/>
    <s v="Columbus"/>
    <s v="Ohio"/>
    <n v="43229"/>
    <x v="3"/>
    <s v="OFF-BI-10000285"/>
    <x v="1"/>
    <s v="Binders"/>
    <s v="XtraLife ClearVue Slant-D Ring Binders by Cardinal"/>
    <n v="11.76"/>
    <n v="5"/>
    <n v="0.7"/>
    <n v="-7.84"/>
    <n v="-150"/>
    <n v="3.5280000000000005"/>
    <n v="0"/>
  </r>
  <r>
    <n v="6598"/>
    <s v="CA-2014-169257"/>
    <s v="6/6/2014"/>
    <x v="571"/>
    <s v="6/12/2014"/>
    <s v="Standard Class"/>
    <s v="SV-20785"/>
    <s v="Stewart Visinsky"/>
    <s v="Consumer"/>
    <s v="United States"/>
    <s v="Jacksonville"/>
    <s v="Florida"/>
    <n v="32216"/>
    <x v="0"/>
    <s v="OFF-BI-10002557"/>
    <x v="1"/>
    <s v="Binders"/>
    <s v="Presstex Flexible Ring Binders"/>
    <n v="1.365"/>
    <n v="1"/>
    <n v="0.7"/>
    <n v="-0.91"/>
    <n v="-150"/>
    <n v="0.40950000000000003"/>
    <n v="0"/>
  </r>
  <r>
    <n v="6600"/>
    <s v="CA-2014-154095"/>
    <s v="12/2/2014"/>
    <x v="266"/>
    <s v="12/7/2014"/>
    <s v="Standard Class"/>
    <s v="ON-18715"/>
    <s v="Odella Nelson"/>
    <s v="Corporate"/>
    <s v="United States"/>
    <s v="Clinton"/>
    <s v="Maryland"/>
    <n v="20735"/>
    <x v="3"/>
    <s v="FUR-FU-10003849"/>
    <x v="0"/>
    <s v="Furnishings"/>
    <s v="DAX Metal Frame, Desktop, Stepped-Edge"/>
    <n v="60.72"/>
    <n v="3"/>
    <n v="0"/>
    <n v="23.680800000000001"/>
    <n v="256.41025641025641"/>
    <n v="60.72"/>
    <n v="0"/>
  </r>
  <r>
    <n v="6604"/>
    <s v="CA-2017-146346"/>
    <s v="6/17/2017"/>
    <x v="46"/>
    <s v="6/20/2017"/>
    <s v="First Class"/>
    <s v="RA-19945"/>
    <s v="Ryan Akin"/>
    <s v="Consumer"/>
    <s v="United States"/>
    <s v="Commerce City"/>
    <s v="Colorado"/>
    <n v="80022"/>
    <x v="1"/>
    <s v="OFF-ST-10001418"/>
    <x v="1"/>
    <s v="Storage"/>
    <s v="Carina Media Storage Towers in Natural &amp; Black"/>
    <n v="146.352"/>
    <n v="3"/>
    <n v="0.2"/>
    <n v="-32.929200000000002"/>
    <n v="-444.44444444444446"/>
    <n v="117.08160000000001"/>
    <n v="0"/>
  </r>
  <r>
    <n v="6605"/>
    <s v="CA-2016-148852"/>
    <s v="5/26/2016"/>
    <x v="439"/>
    <s v="5/31/2016"/>
    <s v="Standard Class"/>
    <s v="SV-20785"/>
    <s v="Stewart Visinsky"/>
    <s v="Consumer"/>
    <s v="United States"/>
    <s v="Santa Ana"/>
    <s v="California"/>
    <n v="92704"/>
    <x v="1"/>
    <s v="OFF-FA-10003467"/>
    <x v="1"/>
    <s v="Fasteners"/>
    <s v="Alliance Big Bands Rubber Bands, 12/Pack"/>
    <n v="5.94"/>
    <n v="3"/>
    <n v="0"/>
    <n v="0"/>
    <e v="#DIV/0!"/>
    <n v="5.94"/>
    <n v="0"/>
  </r>
  <r>
    <n v="6610"/>
    <s v="US-2015-118906"/>
    <s v="3/10/2015"/>
    <x v="366"/>
    <s v="3/10/2015"/>
    <s v="Same Day"/>
    <s v="KB-16585"/>
    <s v="Ken Black"/>
    <s v="Corporate"/>
    <s v="United States"/>
    <s v="Clinton"/>
    <s v="Maryland"/>
    <n v="20735"/>
    <x v="3"/>
    <s v="OFF-ST-10002406"/>
    <x v="1"/>
    <s v="Storage"/>
    <s v="Pizazz Global Quick File"/>
    <n v="89.82"/>
    <n v="6"/>
    <n v="0"/>
    <n v="25.1496"/>
    <n v="357.14285714285711"/>
    <n v="89.82"/>
    <n v="0"/>
  </r>
  <r>
    <n v="6611"/>
    <s v="CA-2016-168921"/>
    <s v="10/20/2016"/>
    <x v="201"/>
    <s v="10/22/2016"/>
    <s v="First Class"/>
    <s v="AG-10495"/>
    <s v="Andrew Gjertsen"/>
    <s v="Corporate"/>
    <s v="United States"/>
    <s v="Los Angeles"/>
    <s v="California"/>
    <n v="90049"/>
    <x v="1"/>
    <s v="OFF-BI-10004209"/>
    <x v="1"/>
    <s v="Binders"/>
    <s v="Fellowes Twister Kit, Gray/Clear, 3/pkg"/>
    <n v="19.295999999999999"/>
    <n v="3"/>
    <n v="0.2"/>
    <n v="6.03"/>
    <n v="320"/>
    <n v="15.4368"/>
    <n v="0"/>
  </r>
  <r>
    <n v="6612"/>
    <s v="CA-2015-107678"/>
    <s v="4/21/2015"/>
    <x v="1122"/>
    <s v="4/28/2015"/>
    <s v="Standard Class"/>
    <s v="JK-16090"/>
    <s v="Juliana Krohn"/>
    <s v="Consumer"/>
    <s v="United States"/>
    <s v="Louisville"/>
    <s v="Kentucky"/>
    <n v="40214"/>
    <x v="0"/>
    <s v="FUR-CH-10001891"/>
    <x v="0"/>
    <s v="Chairs"/>
    <s v="Global Deluxe Office Fabric Chairs"/>
    <n v="191.96"/>
    <n v="2"/>
    <n v="0"/>
    <n v="51.8292"/>
    <n v="370.37037037037038"/>
    <n v="191.96"/>
    <n v="0"/>
  </r>
  <r>
    <n v="6616"/>
    <s v="CA-2016-123512"/>
    <s v="6/17/2016"/>
    <x v="26"/>
    <s v="6/19/2016"/>
    <s v="First Class"/>
    <s v="MV-18190"/>
    <s v="Mike Vittorini"/>
    <s v="Consumer"/>
    <s v="United States"/>
    <s v="Los Angeles"/>
    <s v="California"/>
    <n v="90045"/>
    <x v="1"/>
    <s v="FUR-BO-10004218"/>
    <x v="0"/>
    <s v="Bookcases"/>
    <s v="Bush Heritage Pine Collection 5-Shelf Bookcase, Albany Pine Finish, *Special Order"/>
    <n v="239.666"/>
    <n v="2"/>
    <n v="0.15"/>
    <n v="14.098000000000001"/>
    <n v="1700"/>
    <n v="203.71609999999998"/>
    <n v="0"/>
  </r>
  <r>
    <n v="6619"/>
    <s v="US-2017-167402"/>
    <s v="1/13/2017"/>
    <x v="1123"/>
    <s v="1/18/2017"/>
    <s v="Second Class"/>
    <s v="CP-12085"/>
    <s v="Cathy Prescott"/>
    <s v="Corporate"/>
    <s v="United States"/>
    <s v="Springfield"/>
    <s v="Missouri"/>
    <n v="65807"/>
    <x v="2"/>
    <s v="OFF-PA-10004983"/>
    <x v="1"/>
    <s v="Paper"/>
    <s v="Xerox 23"/>
    <n v="32.4"/>
    <n v="5"/>
    <n v="0"/>
    <n v="15.552"/>
    <n v="208.33333333333334"/>
    <n v="32.4"/>
    <n v="0"/>
  </r>
  <r>
    <n v="6623"/>
    <s v="CA-2014-130449"/>
    <s v="9/6/2014"/>
    <x v="1124"/>
    <s v="9/9/2014"/>
    <s v="First Class"/>
    <s v="VP-21760"/>
    <s v="Victoria Pisteka"/>
    <s v="Corporate"/>
    <s v="United States"/>
    <s v="San Francisco"/>
    <s v="California"/>
    <n v="94109"/>
    <x v="1"/>
    <s v="FUR-FU-10001487"/>
    <x v="0"/>
    <s v="Furnishings"/>
    <s v="Eldon Expressions Wood and Plastic Desk Accessories, Cherry Wood"/>
    <n v="41.88"/>
    <n v="6"/>
    <n v="0"/>
    <n v="12.145200000000001"/>
    <n v="344.82758620689651"/>
    <n v="41.88"/>
    <n v="0"/>
  </r>
  <r>
    <n v="6625"/>
    <s v="CA-2015-141250"/>
    <s v="1/19/2015"/>
    <x v="1125"/>
    <s v="1/23/2015"/>
    <s v="Standard Class"/>
    <s v="PM-18940"/>
    <s v="Paul MacIntyre"/>
    <s v="Consumer"/>
    <s v="United States"/>
    <s v="Texas City"/>
    <s v="Texas"/>
    <n v="77590"/>
    <x v="2"/>
    <s v="FUR-TA-10002855"/>
    <x v="0"/>
    <s v="Tables"/>
    <s v="Bevis Round Conference Table Top &amp; Single Column Base"/>
    <n v="102.438"/>
    <n v="1"/>
    <n v="0.3"/>
    <n v="-13.1706"/>
    <n v="-777.77777777777771"/>
    <n v="71.706599999999995"/>
    <n v="0"/>
  </r>
  <r>
    <n v="6627"/>
    <s v="CA-2014-145541"/>
    <s v="12/14/2014"/>
    <x v="637"/>
    <s v="12/21/2014"/>
    <s v="Standard Class"/>
    <s v="TB-21400"/>
    <s v="Tom Boeckenhauer"/>
    <s v="Consumer"/>
    <s v="United States"/>
    <s v="New York City"/>
    <s v="New York"/>
    <n v="10024"/>
    <x v="3"/>
    <s v="TEC-MA-10001127"/>
    <x v="2"/>
    <s v="Machines"/>
    <s v="HP Designjet T520 Inkjet Large Format Printer - 24&quot; Color"/>
    <n v="6999.96"/>
    <n v="4"/>
    <n v="0"/>
    <n v="2239.9872"/>
    <n v="312.5"/>
    <n v="6999.96"/>
    <n v="0"/>
  </r>
  <r>
    <n v="6628"/>
    <s v="CA-2014-138513"/>
    <s v="5/23/2014"/>
    <x v="235"/>
    <s v="5/27/2014"/>
    <s v="Standard Class"/>
    <s v="EH-13990"/>
    <s v="Erica Hackney"/>
    <s v="Consumer"/>
    <s v="United States"/>
    <s v="Bellevue"/>
    <s v="Washington"/>
    <n v="98006"/>
    <x v="1"/>
    <s v="OFF-PA-10003177"/>
    <x v="1"/>
    <s v="Paper"/>
    <s v="Xerox 1999"/>
    <n v="12.96"/>
    <n v="2"/>
    <n v="0"/>
    <n v="6.2207999999999997"/>
    <n v="208.33333333333334"/>
    <n v="12.96"/>
    <n v="0"/>
  </r>
  <r>
    <n v="6629"/>
    <s v="CA-2015-135489"/>
    <s v="9/19/2015"/>
    <x v="444"/>
    <s v="9/22/2015"/>
    <s v="Second Class"/>
    <s v="GW-14605"/>
    <s v="Giulietta Weimer"/>
    <s v="Consumer"/>
    <s v="United States"/>
    <s v="New York City"/>
    <s v="New York"/>
    <n v="10024"/>
    <x v="3"/>
    <s v="TEC-PH-10000011"/>
    <x v="2"/>
    <s v="Phones"/>
    <s v="PureGear Roll-On Screen Protector"/>
    <n v="279.86"/>
    <n v="14"/>
    <n v="0"/>
    <n v="134.33279999999999"/>
    <n v="208.33333333333334"/>
    <n v="279.86"/>
    <n v="0"/>
  </r>
  <r>
    <n v="6630"/>
    <s v="CA-2015-125696"/>
    <s v="10/2/2015"/>
    <x v="653"/>
    <s v="10/6/2015"/>
    <s v="Standard Class"/>
    <s v="NP-18685"/>
    <s v="Nora Pelletier"/>
    <s v="Home Office"/>
    <s v="United States"/>
    <s v="Wilson"/>
    <s v="North Carolina"/>
    <n v="27893"/>
    <x v="0"/>
    <s v="OFF-BI-10001757"/>
    <x v="1"/>
    <s v="Binders"/>
    <s v="Pressboard Hanging Data Binders for Unburst Sheets"/>
    <n v="7.38"/>
    <n v="5"/>
    <n v="0.7"/>
    <n v="-5.4119999999999999"/>
    <n v="-136.36363636363635"/>
    <n v="2.2140000000000004"/>
    <n v="0"/>
  </r>
  <r>
    <n v="6631"/>
    <s v="CA-2016-105081"/>
    <s v="12/25/2016"/>
    <x v="591"/>
    <s v="12/30/2016"/>
    <s v="Standard Class"/>
    <s v="JE-15715"/>
    <s v="Joe Elijah"/>
    <s v="Consumer"/>
    <s v="United States"/>
    <s v="Seattle"/>
    <s v="Washington"/>
    <n v="98115"/>
    <x v="1"/>
    <s v="FUR-CH-10000847"/>
    <x v="0"/>
    <s v="Chairs"/>
    <s v="Global Executive Mid-Back Manager's Chair"/>
    <n v="698.35199999999998"/>
    <n v="3"/>
    <n v="0.2"/>
    <n v="52.376399999999997"/>
    <n v="1333.3333333333335"/>
    <n v="558.6816"/>
    <n v="0"/>
  </r>
  <r>
    <n v="6633"/>
    <s v="US-2016-146857"/>
    <s v="5/6/2016"/>
    <x v="715"/>
    <s v="5/8/2016"/>
    <s v="Second Class"/>
    <s v="BE-11455"/>
    <s v="Brad Eason"/>
    <s v="Home Office"/>
    <s v="United States"/>
    <s v="Springfield"/>
    <s v="Missouri"/>
    <n v="65807"/>
    <x v="2"/>
    <s v="OFF-AP-10001205"/>
    <x v="1"/>
    <s v="Appliances"/>
    <s v="Belkin 5 Outlet SurgeMaster Power Centers"/>
    <n v="54.48"/>
    <n v="1"/>
    <n v="0"/>
    <n v="15.2544"/>
    <n v="357.14285714285711"/>
    <n v="54.48"/>
    <n v="0"/>
  </r>
  <r>
    <n v="6634"/>
    <s v="CA-2016-166275"/>
    <s v="10/24/2016"/>
    <x v="1057"/>
    <s v="10/24/2016"/>
    <s v="Same Day"/>
    <s v="SS-20590"/>
    <s v="Sonia Sunley"/>
    <s v="Consumer"/>
    <s v="United States"/>
    <s v="San Francisco"/>
    <s v="California"/>
    <n v="94109"/>
    <x v="1"/>
    <s v="TEC-AC-10001838"/>
    <x v="2"/>
    <s v="Accessories"/>
    <s v="Razer Tiamat Over Ear 7.1 Surround Sound PC Gaming Headset"/>
    <n v="199.99"/>
    <n v="1"/>
    <n v="0"/>
    <n v="85.995699999999999"/>
    <n v="232.55813953488374"/>
    <n v="199.99"/>
    <n v="0"/>
  </r>
  <r>
    <n v="6635"/>
    <s v="CA-2017-144498"/>
    <s v="5/6/2017"/>
    <x v="636"/>
    <s v="5/6/2017"/>
    <s v="Same Day"/>
    <s v="MB-18085"/>
    <s v="Mick Brown"/>
    <s v="Consumer"/>
    <s v="United States"/>
    <s v="Charlotte"/>
    <s v="North Carolina"/>
    <n v="28205"/>
    <x v="0"/>
    <s v="OFF-BI-10003982"/>
    <x v="1"/>
    <s v="Binders"/>
    <s v="Wilson Jones Century Plastic Molded Ring Binders"/>
    <n v="68.540999999999997"/>
    <n v="11"/>
    <n v="0.7"/>
    <n v="-52.548099999999998"/>
    <n v="-130.43478260869566"/>
    <n v="20.5623"/>
    <n v="0"/>
  </r>
  <r>
    <n v="6638"/>
    <s v="CA-2017-103352"/>
    <s v="11/27/2017"/>
    <x v="344"/>
    <s v="11/30/2017"/>
    <s v="Second Class"/>
    <s v="RP-19390"/>
    <s v="Resi Pölking"/>
    <s v="Consumer"/>
    <s v="United States"/>
    <s v="New York City"/>
    <s v="New York"/>
    <n v="10011"/>
    <x v="3"/>
    <s v="OFF-AR-10001573"/>
    <x v="1"/>
    <s v="Art"/>
    <s v="American Pencil"/>
    <n v="6.99"/>
    <n v="3"/>
    <n v="0"/>
    <n v="2.0270999999999999"/>
    <n v="344.82758620689657"/>
    <n v="6.99"/>
    <n v="0"/>
  </r>
  <r>
    <n v="6640"/>
    <s v="CA-2014-108609"/>
    <s v="10/31/2014"/>
    <x v="656"/>
    <s v="11/2/2014"/>
    <s v="Second Class"/>
    <s v="AJ-10780"/>
    <s v="Anthony Jacobs"/>
    <s v="Corporate"/>
    <s v="United States"/>
    <s v="Lorain"/>
    <s v="Ohio"/>
    <n v="44052"/>
    <x v="3"/>
    <s v="FUR-TA-10003954"/>
    <x v="0"/>
    <s v="Tables"/>
    <s v="Hon 94000 Series Round Tables"/>
    <n v="1421.664"/>
    <n v="8"/>
    <n v="0.4"/>
    <n v="-734.52639999999997"/>
    <n v="-193.54838709677421"/>
    <n v="852.99839999999995"/>
    <n v="0"/>
  </r>
  <r>
    <n v="6641"/>
    <s v="CA-2017-128328"/>
    <s v="8/5/2017"/>
    <x v="485"/>
    <s v="8/9/2017"/>
    <s v="Standard Class"/>
    <s v="PO-18865"/>
    <s v="Patrick O'Donnell"/>
    <s v="Consumer"/>
    <s v="United States"/>
    <s v="Indianapolis"/>
    <s v="Indiana"/>
    <n v="46203"/>
    <x v="2"/>
    <s v="OFF-BI-10001989"/>
    <x v="1"/>
    <s v="Binders"/>
    <s v="Premium Transparent Presentation Covers by GBC"/>
    <n v="125.88"/>
    <n v="6"/>
    <n v="0"/>
    <n v="60.422400000000003"/>
    <n v="208.33333333333331"/>
    <n v="125.88"/>
    <n v="0"/>
  </r>
  <r>
    <n v="6644"/>
    <s v="US-2015-156496"/>
    <s v="8/10/2015"/>
    <x v="544"/>
    <s v="8/16/2015"/>
    <s v="Standard Class"/>
    <s v="WB-21850"/>
    <s v="William Brown"/>
    <s v="Consumer"/>
    <s v="United States"/>
    <s v="Redmond"/>
    <s v="Oregon"/>
    <n v="97756"/>
    <x v="1"/>
    <s v="TEC-PH-10000576"/>
    <x v="2"/>
    <s v="Phones"/>
    <s v="AT&amp;T 1080 Corded phone"/>
    <n v="438.36799999999999"/>
    <n v="4"/>
    <n v="0.2"/>
    <n v="38.357199999999999"/>
    <n v="1142.8571428571429"/>
    <n v="350.69440000000003"/>
    <n v="0"/>
  </r>
  <r>
    <n v="6647"/>
    <s v="US-2016-127334"/>
    <s v="12/15/2016"/>
    <x v="272"/>
    <s v="12/21/2016"/>
    <s v="Standard Class"/>
    <s v="MP-18175"/>
    <s v="Mike Pelletier"/>
    <s v="Home Office"/>
    <s v="United States"/>
    <s v="Springfield"/>
    <s v="Oregon"/>
    <n v="97477"/>
    <x v="1"/>
    <s v="FUR-TA-10003473"/>
    <x v="0"/>
    <s v="Tables"/>
    <s v="Bretford Rectangular Conference Table Tops"/>
    <n v="564.19500000000005"/>
    <n v="3"/>
    <n v="0.5"/>
    <n v="-304.6653"/>
    <n v="-185.18518518518522"/>
    <n v="282.09750000000003"/>
    <n v="0"/>
  </r>
  <r>
    <n v="6649"/>
    <s v="US-2017-124779"/>
    <s v="9/8/2017"/>
    <x v="565"/>
    <s v="9/11/2017"/>
    <s v="First Class"/>
    <s v="BF-11020"/>
    <s v="Barry Französisch"/>
    <s v="Corporate"/>
    <s v="United States"/>
    <s v="Arlington"/>
    <s v="Texas"/>
    <n v="76017"/>
    <x v="2"/>
    <s v="OFF-BI-10002429"/>
    <x v="1"/>
    <s v="Binders"/>
    <s v="Premier Elliptical Ring Binder, Black"/>
    <n v="42.616"/>
    <n v="7"/>
    <n v="0.8"/>
    <n v="-68.185599999999994"/>
    <n v="-62.5"/>
    <n v="8.5231999999999974"/>
    <n v="0"/>
  </r>
  <r>
    <n v="6655"/>
    <s v="CA-2017-135937"/>
    <s v="2/20/2017"/>
    <x v="297"/>
    <s v="2/27/2017"/>
    <s v="Standard Class"/>
    <s v="KM-16375"/>
    <s v="Katherine Murray"/>
    <s v="Home Office"/>
    <s v="United States"/>
    <s v="Gilbert"/>
    <s v="Arizona"/>
    <n v="85234"/>
    <x v="1"/>
    <s v="TEC-PH-10004447"/>
    <x v="2"/>
    <s v="Phones"/>
    <s v="Toshiba IPT2010-SD IP Telephone"/>
    <n v="333.57600000000002"/>
    <n v="3"/>
    <n v="0.2"/>
    <n v="25.0182"/>
    <n v="1333.3333333333335"/>
    <n v="266.86080000000004"/>
    <n v="0"/>
  </r>
  <r>
    <n v="6661"/>
    <s v="CA-2015-129322"/>
    <s v="8/8/2015"/>
    <x v="816"/>
    <s v="8/10/2015"/>
    <s v="Second Class"/>
    <s v="DB-13405"/>
    <s v="Denny Blanton"/>
    <s v="Consumer"/>
    <s v="United States"/>
    <s v="Lawrence"/>
    <s v="Massachusetts"/>
    <n v="1841"/>
    <x v="3"/>
    <s v="OFF-AR-10004587"/>
    <x v="1"/>
    <s v="Art"/>
    <s v="Boston 1827 Commercial Additional Cutter, Drive Gear &amp; Gear Rack for 1606"/>
    <n v="39.659999999999997"/>
    <n v="2"/>
    <n v="0"/>
    <n v="11.898"/>
    <n v="333.33333333333331"/>
    <n v="39.659999999999997"/>
    <n v="0"/>
  </r>
  <r>
    <n v="6664"/>
    <s v="CA-2017-162173"/>
    <s v="10/26/2017"/>
    <x v="40"/>
    <s v="11/1/2017"/>
    <s v="Standard Class"/>
    <s v="OT-18730"/>
    <s v="Olvera Toch"/>
    <s v="Consumer"/>
    <s v="United States"/>
    <s v="Virginia Beach"/>
    <s v="Virginia"/>
    <n v="23464"/>
    <x v="0"/>
    <s v="FUR-TA-10001520"/>
    <x v="0"/>
    <s v="Tables"/>
    <s v="Lesro Sheffield Collection Coffee Table, End Table, Center Table, Corner Table"/>
    <n v="356.85"/>
    <n v="5"/>
    <n v="0"/>
    <n v="60.664499999999997"/>
    <n v="588.23529411764707"/>
    <n v="356.85"/>
    <n v="0"/>
  </r>
  <r>
    <n v="6666"/>
    <s v="CA-2016-115483"/>
    <s v="7/14/2016"/>
    <x v="216"/>
    <s v="7/18/2016"/>
    <s v="Second Class"/>
    <s v="JS-15880"/>
    <s v="John Stevenson"/>
    <s v="Consumer"/>
    <s v="United States"/>
    <s v="Irving"/>
    <s v="Texas"/>
    <n v="75061"/>
    <x v="2"/>
    <s v="OFF-PA-10001497"/>
    <x v="1"/>
    <s v="Paper"/>
    <s v="Xerox 1914"/>
    <n v="219.84"/>
    <n v="5"/>
    <n v="0.2"/>
    <n v="79.691999999999993"/>
    <n v="275.86206896551727"/>
    <n v="175.87200000000001"/>
    <n v="0"/>
  </r>
  <r>
    <n v="6667"/>
    <s v="CA-2017-122175"/>
    <s v="5/12/2017"/>
    <x v="605"/>
    <s v="5/14/2017"/>
    <s v="Second Class"/>
    <s v="CA-12775"/>
    <s v="Cynthia Arntzen"/>
    <s v="Consumer"/>
    <s v="United States"/>
    <s v="Vineland"/>
    <s v="New Jersey"/>
    <n v="8360"/>
    <x v="3"/>
    <s v="FUR-FU-10000719"/>
    <x v="0"/>
    <s v="Furnishings"/>
    <s v="DAX Cubicle Frames, 8-1/2 x 11"/>
    <n v="42.85"/>
    <n v="5"/>
    <n v="0"/>
    <n v="15.426"/>
    <n v="277.77777777777777"/>
    <n v="42.85"/>
    <n v="0"/>
  </r>
  <r>
    <n v="6671"/>
    <s v="CA-2017-161088"/>
    <s v="5/25/2017"/>
    <x v="1126"/>
    <s v="5/29/2017"/>
    <s v="Standard Class"/>
    <s v="MH-18115"/>
    <s v="Mick Hernandez"/>
    <s v="Home Office"/>
    <s v="United States"/>
    <s v="Columbus"/>
    <s v="Georgia"/>
    <n v="31907"/>
    <x v="0"/>
    <s v="OFF-BI-10002824"/>
    <x v="1"/>
    <s v="Binders"/>
    <s v="Recycled Easel Ring Binders"/>
    <n v="29.84"/>
    <n v="2"/>
    <n v="0"/>
    <n v="13.428000000000001"/>
    <n v="222.2222222222222"/>
    <n v="29.84"/>
    <n v="0"/>
  </r>
  <r>
    <n v="6672"/>
    <s v="CA-2014-154837"/>
    <s v="8/23/2014"/>
    <x v="709"/>
    <s v="8/27/2014"/>
    <s v="Second Class"/>
    <s v="RB-19645"/>
    <s v="Robert Barroso"/>
    <s v="Corporate"/>
    <s v="United States"/>
    <s v="Los Angeles"/>
    <s v="California"/>
    <n v="90032"/>
    <x v="1"/>
    <s v="OFF-BI-10001575"/>
    <x v="1"/>
    <s v="Binders"/>
    <s v="GBC Linen Binding Covers"/>
    <n v="49.567999999999998"/>
    <n v="2"/>
    <n v="0.2"/>
    <n v="17.348800000000001"/>
    <n v="285.71428571428567"/>
    <n v="39.654400000000003"/>
    <n v="0"/>
  </r>
  <r>
    <n v="6673"/>
    <s v="CA-2015-153794"/>
    <s v="9/11/2015"/>
    <x v="861"/>
    <s v="9/16/2015"/>
    <s v="Standard Class"/>
    <s v="SB-20290"/>
    <s v="Sean Braxton"/>
    <s v="Corporate"/>
    <s v="United States"/>
    <s v="San Diego"/>
    <s v="California"/>
    <n v="92024"/>
    <x v="1"/>
    <s v="OFF-AR-10000380"/>
    <x v="1"/>
    <s v="Art"/>
    <s v="Hunt PowerHouse Electric Pencil Sharpener, Blue"/>
    <n v="265.86"/>
    <n v="7"/>
    <n v="0"/>
    <n v="79.757999999999996"/>
    <n v="333.33333333333337"/>
    <n v="265.86"/>
    <n v="0"/>
  </r>
  <r>
    <n v="6674"/>
    <s v="CA-2015-135510"/>
    <s v="9/5/2015"/>
    <x v="577"/>
    <s v="9/12/2015"/>
    <s v="Standard Class"/>
    <s v="TW-21025"/>
    <s v="Tamara Willingham"/>
    <s v="Home Office"/>
    <s v="United States"/>
    <s v="Charlottesville"/>
    <s v="Virginia"/>
    <n v="22901"/>
    <x v="0"/>
    <s v="FUR-FU-10000820"/>
    <x v="0"/>
    <s v="Furnishings"/>
    <s v="Tensor Brushed Steel Torchiere Floor Lamp"/>
    <n v="67.959999999999994"/>
    <n v="4"/>
    <n v="0"/>
    <n v="12.232799999999999"/>
    <n v="555.55555555555554"/>
    <n v="67.959999999999994"/>
    <n v="0"/>
  </r>
  <r>
    <n v="6675"/>
    <s v="CA-2015-109337"/>
    <s v="11/21/2015"/>
    <x v="82"/>
    <s v="11/23/2015"/>
    <s v="Second Class"/>
    <s v="DL-13330"/>
    <s v="Denise Leinenbach"/>
    <s v="Consumer"/>
    <s v="United States"/>
    <s v="Lawrence"/>
    <s v="Indiana"/>
    <n v="46226"/>
    <x v="2"/>
    <s v="OFF-AR-10003759"/>
    <x v="1"/>
    <s v="Art"/>
    <s v="Crayola Anti Dust Chalk, 12/Pack"/>
    <n v="10.92"/>
    <n v="6"/>
    <n v="0"/>
    <n v="4.9139999999999997"/>
    <n v="222.22222222222223"/>
    <n v="10.92"/>
    <n v="0"/>
  </r>
  <r>
    <n v="6679"/>
    <s v="CA-2014-150329"/>
    <s v="10/10/2014"/>
    <x v="982"/>
    <s v="10/14/2014"/>
    <s v="Standard Class"/>
    <s v="SD-20485"/>
    <s v="Shirley Daniels"/>
    <s v="Home Office"/>
    <s v="United States"/>
    <s v="Phoenix"/>
    <s v="Arizona"/>
    <n v="85023"/>
    <x v="1"/>
    <s v="FUR-FU-10003724"/>
    <x v="0"/>
    <s v="Furnishings"/>
    <s v="Westinghouse Clip-On Gooseneck Lamps"/>
    <n v="46.872"/>
    <n v="7"/>
    <n v="0.2"/>
    <n v="3.5154000000000001"/>
    <n v="1333.3333333333333"/>
    <n v="37.497599999999998"/>
    <n v="0"/>
  </r>
  <r>
    <n v="6680"/>
    <s v="CA-2017-145037"/>
    <s v="9/2/2017"/>
    <x v="264"/>
    <s v="9/7/2017"/>
    <s v="Second Class"/>
    <s v="TB-21055"/>
    <s v="Ted Butterfield"/>
    <s v="Consumer"/>
    <s v="United States"/>
    <s v="Meriden"/>
    <s v="Connecticut"/>
    <n v="6450"/>
    <x v="3"/>
    <s v="OFF-ST-10000918"/>
    <x v="1"/>
    <s v="Storage"/>
    <s v="Crate-A-Files"/>
    <n v="10.9"/>
    <n v="1"/>
    <n v="0"/>
    <n v="2.8340000000000001"/>
    <n v="384.61538461538464"/>
    <n v="10.9"/>
    <n v="0"/>
  </r>
  <r>
    <n v="6683"/>
    <s v="CA-2017-154466"/>
    <s v="1/1/2017"/>
    <x v="314"/>
    <s v="1/2/2017"/>
    <s v="First Class"/>
    <s v="DP-13390"/>
    <s v="Dennis Pardue"/>
    <s v="Home Office"/>
    <s v="United States"/>
    <s v="Franklin"/>
    <s v="Wisconsin"/>
    <n v="53132"/>
    <x v="2"/>
    <s v="OFF-BI-10002012"/>
    <x v="1"/>
    <s v="Binders"/>
    <s v="Wilson Jones Easy Flow II Sheet Lifters"/>
    <n v="3.6"/>
    <n v="2"/>
    <n v="0"/>
    <n v="1.728"/>
    <n v="208.33333333333334"/>
    <n v="3.6"/>
    <n v="0"/>
  </r>
  <r>
    <n v="6684"/>
    <s v="CA-2014-109134"/>
    <s v="11/5/2014"/>
    <x v="1127"/>
    <s v="11/10/2014"/>
    <s v="Standard Class"/>
    <s v="DE-13255"/>
    <s v="Deanra Eno"/>
    <s v="Home Office"/>
    <s v="United States"/>
    <s v="Los Angeles"/>
    <s v="California"/>
    <n v="90008"/>
    <x v="1"/>
    <s v="FUR-FU-10000320"/>
    <x v="0"/>
    <s v="Furnishings"/>
    <s v="OIC Stacking Trays"/>
    <n v="20.04"/>
    <n v="6"/>
    <n v="0"/>
    <n v="8.8176000000000005"/>
    <n v="227.27272727272725"/>
    <n v="20.04"/>
    <n v="0"/>
  </r>
  <r>
    <n v="6685"/>
    <s v="US-2015-129637"/>
    <s v="12/17/2015"/>
    <x v="997"/>
    <s v="12/22/2015"/>
    <s v="Standard Class"/>
    <s v="MC-18100"/>
    <s v="Mick Crebagga"/>
    <s v="Consumer"/>
    <s v="United States"/>
    <s v="Bloomington"/>
    <s v="Illinois"/>
    <n v="61701"/>
    <x v="2"/>
    <s v="OFF-ST-10003716"/>
    <x v="1"/>
    <s v="Storage"/>
    <s v="Tennsco Double-Tier Lockers"/>
    <n v="180.01599999999999"/>
    <n v="1"/>
    <n v="0.2"/>
    <n v="-15.7514"/>
    <n v="-1142.8571428571427"/>
    <n v="144.0128"/>
    <n v="0"/>
  </r>
  <r>
    <n v="6688"/>
    <s v="CA-2015-165162"/>
    <s v="5/14/2015"/>
    <x v="263"/>
    <s v="5/21/2015"/>
    <s v="Standard Class"/>
    <s v="HG-15025"/>
    <s v="Hunter Glantz"/>
    <s v="Consumer"/>
    <s v="United States"/>
    <s v="Los Angeles"/>
    <s v="California"/>
    <n v="90032"/>
    <x v="1"/>
    <s v="OFF-ST-10003470"/>
    <x v="1"/>
    <s v="Storage"/>
    <s v="Tennsco Snap-Together Open Shelving Units, Starter Sets and Add-On Units"/>
    <n v="1117.92"/>
    <n v="4"/>
    <n v="0"/>
    <n v="55.896000000000001"/>
    <n v="2000"/>
    <n v="1117.92"/>
    <n v="0"/>
  </r>
  <r>
    <n v="6689"/>
    <s v="CA-2017-140494"/>
    <s v="3/10/2017"/>
    <x v="434"/>
    <s v="3/15/2017"/>
    <s v="Second Class"/>
    <s v="CM-11815"/>
    <s v="Candace McMahon"/>
    <s v="Corporate"/>
    <s v="United States"/>
    <s v="San Francisco"/>
    <s v="California"/>
    <n v="94109"/>
    <x v="1"/>
    <s v="TEC-AC-10004568"/>
    <x v="2"/>
    <s v="Accessories"/>
    <s v="Maxell LTO Ultrium - 800 GB"/>
    <n v="111.96"/>
    <n v="4"/>
    <n v="0"/>
    <n v="21.272400000000001"/>
    <n v="526.31578947368416"/>
    <n v="111.96"/>
    <n v="0"/>
  </r>
  <r>
    <n v="6690"/>
    <s v="CA-2017-104108"/>
    <s v="12/2/2017"/>
    <x v="574"/>
    <s v="12/9/2017"/>
    <s v="Standard Class"/>
    <s v="RP-19855"/>
    <s v="Roy Phan"/>
    <s v="Corporate"/>
    <s v="United States"/>
    <s v="Houston"/>
    <s v="Texas"/>
    <n v="77095"/>
    <x v="2"/>
    <s v="OFF-AR-10000817"/>
    <x v="1"/>
    <s v="Art"/>
    <s v="Manco Dry-Lighter Erasable Highlighter"/>
    <n v="12.16"/>
    <n v="5"/>
    <n v="0.2"/>
    <n v="2.1280000000000001"/>
    <n v="571.42857142857144"/>
    <n v="9.7280000000000015"/>
    <n v="0"/>
  </r>
  <r>
    <n v="6691"/>
    <s v="US-2017-165869"/>
    <s v="7/31/2017"/>
    <x v="689"/>
    <s v="8/5/2017"/>
    <s v="Standard Class"/>
    <s v="LS-17200"/>
    <s v="Luke Schmidt"/>
    <s v="Corporate"/>
    <s v="United States"/>
    <s v="Milwaukee"/>
    <s v="Wisconsin"/>
    <n v="53209"/>
    <x v="2"/>
    <s v="OFF-BI-10003460"/>
    <x v="1"/>
    <s v="Binders"/>
    <s v="Acco 3-Hole Punch"/>
    <n v="17.52"/>
    <n v="4"/>
    <n v="0"/>
    <n v="8.4095999999999993"/>
    <n v="208.33333333333334"/>
    <n v="17.52"/>
    <n v="0"/>
  </r>
  <r>
    <n v="6693"/>
    <s v="CA-2017-160899"/>
    <s v="8/11/2017"/>
    <x v="938"/>
    <s v="8/13/2017"/>
    <s v="Second Class"/>
    <s v="DR-12940"/>
    <s v="Daniel Raglin"/>
    <s v="Home Office"/>
    <s v="United States"/>
    <s v="Lake Charles"/>
    <s v="Louisiana"/>
    <n v="70601"/>
    <x v="0"/>
    <s v="OFF-BI-10000632"/>
    <x v="1"/>
    <s v="Binders"/>
    <s v="Satellite Sectional Post Binders"/>
    <n v="477.51"/>
    <n v="11"/>
    <n v="0"/>
    <n v="219.65459999999999"/>
    <n v="217.39130434782606"/>
    <n v="477.51"/>
    <n v="0"/>
  </r>
  <r>
    <n v="6694"/>
    <s v="CA-2017-144225"/>
    <s v="9/30/2017"/>
    <x v="1033"/>
    <s v="10/2/2017"/>
    <s v="Second Class"/>
    <s v="CC-12475"/>
    <s v="Cindy Chapman"/>
    <s v="Consumer"/>
    <s v="United States"/>
    <s v="Baltimore"/>
    <s v="Maryland"/>
    <n v="21215"/>
    <x v="3"/>
    <s v="OFF-PA-10000062"/>
    <x v="1"/>
    <s v="Paper"/>
    <s v="Green Bar Computer Printout Paper"/>
    <n v="164.88"/>
    <n v="3"/>
    <n v="0"/>
    <n v="80.791200000000003"/>
    <n v="204.08163265306123"/>
    <n v="164.88"/>
    <n v="0"/>
  </r>
  <r>
    <n v="6695"/>
    <s v="US-2016-163538"/>
    <s v="8/26/2016"/>
    <x v="370"/>
    <s v="8/30/2016"/>
    <s v="Standard Class"/>
    <s v="SS-20515"/>
    <s v="Shirley Schmidt"/>
    <s v="Home Office"/>
    <s v="United States"/>
    <s v="Franklin"/>
    <s v="Wisconsin"/>
    <n v="53132"/>
    <x v="2"/>
    <s v="TEC-AC-10002006"/>
    <x v="2"/>
    <s v="Accessories"/>
    <s v="Memorex Micro Travel Drive 16 GB"/>
    <n v="47.97"/>
    <n v="3"/>
    <n v="0"/>
    <n v="14.870699999999999"/>
    <n v="322.58064516129036"/>
    <n v="47.97"/>
    <n v="0"/>
  </r>
  <r>
    <n v="6696"/>
    <s v="US-2016-155103"/>
    <s v="12/2/2016"/>
    <x v="499"/>
    <s v="12/7/2016"/>
    <s v="Standard Class"/>
    <s v="JF-15190"/>
    <s v="Jamie Frazer"/>
    <s v="Consumer"/>
    <s v="United States"/>
    <s v="New York City"/>
    <s v="New York"/>
    <n v="10024"/>
    <x v="3"/>
    <s v="OFF-BI-10004318"/>
    <x v="1"/>
    <s v="Binders"/>
    <s v="Ibico EB-19 Dual Function Manual Binding System"/>
    <n v="415.17599999999999"/>
    <n v="3"/>
    <n v="0.2"/>
    <n v="134.93219999999999"/>
    <n v="307.69230769230774"/>
    <n v="332.14080000000001"/>
    <n v="0"/>
  </r>
  <r>
    <n v="6699"/>
    <s v="CA-2017-145429"/>
    <s v="7/21/2017"/>
    <x v="246"/>
    <s v="7/25/2017"/>
    <s v="Standard Class"/>
    <s v="SW-20455"/>
    <s v="Shaun Weien"/>
    <s v="Consumer"/>
    <s v="United States"/>
    <s v="San Diego"/>
    <s v="California"/>
    <n v="92024"/>
    <x v="1"/>
    <s v="OFF-PA-10003205"/>
    <x v="1"/>
    <s v="Paper"/>
    <s v="Wirebound Message Forms, Four 2 3/4 x 5 Forms per Page, Pink Paper"/>
    <n v="16.34"/>
    <n v="2"/>
    <n v="0"/>
    <n v="7.6798000000000002"/>
    <n v="212.7659574468085"/>
    <n v="16.34"/>
    <n v="0"/>
  </r>
  <r>
    <n v="6702"/>
    <s v="CA-2015-153535"/>
    <s v="5/20/2015"/>
    <x v="1128"/>
    <s v="5/24/2015"/>
    <s v="Standard Class"/>
    <s v="SG-20470"/>
    <s v="Sheri Gordon"/>
    <s v="Consumer"/>
    <s v="United States"/>
    <s v="Wilson"/>
    <s v="North Carolina"/>
    <n v="27893"/>
    <x v="0"/>
    <s v="FUR-FU-10001986"/>
    <x v="0"/>
    <s v="Furnishings"/>
    <s v="Dana Fluorescent Magnifying Lamp, White, 36&quot;"/>
    <n v="163.136"/>
    <n v="4"/>
    <n v="0.2"/>
    <n v="20.391999999999999"/>
    <n v="800"/>
    <n v="130.50880000000001"/>
    <n v="0"/>
  </r>
  <r>
    <n v="6704"/>
    <s v="CA-2015-139164"/>
    <s v="6/23/2015"/>
    <x v="537"/>
    <s v="6/28/2015"/>
    <s v="Standard Class"/>
    <s v="CS-12355"/>
    <s v="Christine Sundaresam"/>
    <s v="Consumer"/>
    <s v="United States"/>
    <s v="Long Beach"/>
    <s v="California"/>
    <n v="90805"/>
    <x v="1"/>
    <s v="TEC-PH-10002468"/>
    <x v="2"/>
    <s v="Phones"/>
    <s v="Plantronics CS 50-USB - headset - Convertible, Monaural"/>
    <n v="217.584"/>
    <n v="2"/>
    <n v="0.2"/>
    <n v="19.038599999999999"/>
    <n v="1142.8571428571429"/>
    <n v="174.06720000000001"/>
    <n v="0"/>
  </r>
  <r>
    <n v="6707"/>
    <s v="CA-2016-112277"/>
    <s v="9/10/2016"/>
    <x v="545"/>
    <s v="9/15/2016"/>
    <s v="Standard Class"/>
    <s v="SC-20695"/>
    <s v="Steve Chapman"/>
    <s v="Corporate"/>
    <s v="United States"/>
    <s v="Fort Lauderdale"/>
    <s v="Florida"/>
    <n v="33311"/>
    <x v="0"/>
    <s v="TEC-PH-10003505"/>
    <x v="2"/>
    <s v="Phones"/>
    <s v="Geemarc AmpliPOWER60"/>
    <n v="519.67999999999995"/>
    <n v="7"/>
    <n v="0.2"/>
    <n v="58.463999999999999"/>
    <n v="888.8888888888888"/>
    <n v="415.74399999999997"/>
    <n v="0"/>
  </r>
  <r>
    <n v="6708"/>
    <s v="CA-2014-167724"/>
    <s v="4/13/2014"/>
    <x v="138"/>
    <s v="4/18/2014"/>
    <s v="Standard Class"/>
    <s v="BF-11170"/>
    <s v="Ben Ferrer"/>
    <s v="Home Office"/>
    <s v="United States"/>
    <s v="Baltimore"/>
    <s v="Maryland"/>
    <n v="21215"/>
    <x v="3"/>
    <s v="OFF-LA-10002368"/>
    <x v="1"/>
    <s v="Labels"/>
    <s v="Avery 479"/>
    <n v="7.83"/>
    <n v="3"/>
    <n v="0"/>
    <n v="3.6017999999999999"/>
    <n v="217.39130434782606"/>
    <n v="7.83"/>
    <n v="0"/>
  </r>
  <r>
    <n v="6709"/>
    <s v="CA-2015-123141"/>
    <s v="11/14/2015"/>
    <x v="717"/>
    <s v="11/19/2015"/>
    <s v="Standard Class"/>
    <s v="GZ-14470"/>
    <s v="Gary Zandusky"/>
    <s v="Consumer"/>
    <s v="United States"/>
    <s v="Rio Rancho"/>
    <s v="New Mexico"/>
    <n v="87124"/>
    <x v="1"/>
    <s v="FUR-CH-10004287"/>
    <x v="0"/>
    <s v="Chairs"/>
    <s v="SAFCO Arco Folding Chair"/>
    <n v="883.84"/>
    <n v="4"/>
    <n v="0.2"/>
    <n v="99.432000000000002"/>
    <n v="888.88888888888891"/>
    <n v="707.07200000000012"/>
    <n v="0"/>
  </r>
  <r>
    <n v="6711"/>
    <s v="CA-2016-149503"/>
    <s v="12/9/2016"/>
    <x v="10"/>
    <s v="12/12/2016"/>
    <s v="First Class"/>
    <s v="SP-20650"/>
    <s v="Stephanie Phelps"/>
    <s v="Corporate"/>
    <s v="United States"/>
    <s v="Stockton"/>
    <s v="California"/>
    <n v="95207"/>
    <x v="1"/>
    <s v="OFF-BI-10002133"/>
    <x v="1"/>
    <s v="Binders"/>
    <s v="Wilson Jones Elliptical Ring 3 1/2&quot; Capacity Binders, 800 sheets"/>
    <n v="273.92"/>
    <n v="8"/>
    <n v="0.2"/>
    <n v="99.296000000000006"/>
    <n v="275.86206896551727"/>
    <n v="219.13600000000002"/>
    <n v="0"/>
  </r>
  <r>
    <n v="6712"/>
    <s v="CA-2017-163069"/>
    <s v="8/18/2017"/>
    <x v="238"/>
    <s v="8/21/2017"/>
    <s v="Second Class"/>
    <s v="PJ-19015"/>
    <s v="Pauline Johnson"/>
    <s v="Consumer"/>
    <s v="United States"/>
    <s v="Columbus"/>
    <s v="Ohio"/>
    <n v="43229"/>
    <x v="3"/>
    <s v="OFF-AR-10001419"/>
    <x v="1"/>
    <s v="Art"/>
    <s v="Newell 325"/>
    <n v="9.9120000000000008"/>
    <n v="3"/>
    <n v="0.2"/>
    <n v="1.2390000000000001"/>
    <n v="800"/>
    <n v="7.9296000000000006"/>
    <n v="0"/>
  </r>
  <r>
    <n v="6713"/>
    <s v="CA-2017-107629"/>
    <s v="12/14/2017"/>
    <x v="817"/>
    <s v="12/14/2017"/>
    <s v="Same Day"/>
    <s v="DB-13060"/>
    <s v="Dave Brooks"/>
    <s v="Consumer"/>
    <s v="United States"/>
    <s v="Skokie"/>
    <s v="Illinois"/>
    <n v="60076"/>
    <x v="2"/>
    <s v="FUR-FU-10002298"/>
    <x v="0"/>
    <s v="Furnishings"/>
    <s v="Rubbermaid ClusterMat Chairmats, Mat Size- 66&quot; x 60&quot;, Lip 20&quot; x 11&quot; -90 Degree Angle"/>
    <n v="266.35199999999998"/>
    <n v="6"/>
    <n v="0.6"/>
    <n v="-292.98719999999997"/>
    <n v="-90.909090909090907"/>
    <n v="106.54079999999999"/>
    <n v="0"/>
  </r>
  <r>
    <n v="6717"/>
    <s v="CA-2016-134789"/>
    <s v="4/8/2016"/>
    <x v="143"/>
    <s v="4/15/2016"/>
    <s v="Standard Class"/>
    <s v="CK-12325"/>
    <s v="Christine Kargatis"/>
    <s v="Home Office"/>
    <s v="United States"/>
    <s v="Hot Springs"/>
    <s v="Arkansas"/>
    <n v="71901"/>
    <x v="0"/>
    <s v="OFF-FA-10002280"/>
    <x v="1"/>
    <s v="Fasteners"/>
    <s v="Advantus Plastic Paper Clips"/>
    <n v="30"/>
    <n v="6"/>
    <n v="0"/>
    <n v="14.4"/>
    <n v="208.33333333333334"/>
    <n v="30"/>
    <n v="0"/>
  </r>
  <r>
    <n v="6720"/>
    <s v="CA-2016-130442"/>
    <s v="12/16/2016"/>
    <x v="186"/>
    <s v="12/19/2016"/>
    <s v="First Class"/>
    <s v="SF-20065"/>
    <s v="Sandra Flanagan"/>
    <s v="Consumer"/>
    <s v="United States"/>
    <s v="Goldsboro"/>
    <s v="North Carolina"/>
    <n v="27534"/>
    <x v="0"/>
    <s v="OFF-AP-10004859"/>
    <x v="1"/>
    <s v="Appliances"/>
    <s v="Acco 6 Outlet Guardian Premium Surge Suppressor"/>
    <n v="34.944000000000003"/>
    <n v="3"/>
    <n v="0.2"/>
    <n v="3.0575999999999999"/>
    <n v="1142.8571428571431"/>
    <n v="27.955200000000005"/>
    <n v="0"/>
  </r>
  <r>
    <n v="6721"/>
    <s v="CA-2017-102974"/>
    <s v="9/19/2017"/>
    <x v="20"/>
    <s v="9/24/2017"/>
    <s v="Standard Class"/>
    <s v="DP-13105"/>
    <s v="Dave Poirier"/>
    <s v="Corporate"/>
    <s v="United States"/>
    <s v="Los Angeles"/>
    <s v="California"/>
    <n v="90032"/>
    <x v="1"/>
    <s v="TEC-AC-10000057"/>
    <x v="2"/>
    <s v="Accessories"/>
    <s v="Microsoft Natural Ergonomic Keyboard 4000"/>
    <n v="149.94999999999999"/>
    <n v="5"/>
    <n v="0"/>
    <n v="31.4895"/>
    <n v="476.1904761904762"/>
    <n v="149.94999999999999"/>
    <n v="0"/>
  </r>
  <r>
    <n v="6724"/>
    <s v="US-2017-166394"/>
    <s v="9/4/2017"/>
    <x v="507"/>
    <s v="9/6/2017"/>
    <s v="Second Class"/>
    <s v="VM-21835"/>
    <s v="Vivian Mathis"/>
    <s v="Consumer"/>
    <s v="United States"/>
    <s v="Nashua"/>
    <s v="New Hampshire"/>
    <n v="3060"/>
    <x v="3"/>
    <s v="OFF-FA-10001843"/>
    <x v="1"/>
    <s v="Fasteners"/>
    <s v="Staples"/>
    <n v="14.82"/>
    <n v="6"/>
    <n v="0"/>
    <n v="6.9653999999999998"/>
    <n v="212.7659574468085"/>
    <n v="14.82"/>
    <n v="0"/>
  </r>
  <r>
    <n v="6725"/>
    <s v="CA-2016-128811"/>
    <s v="9/12/2016"/>
    <x v="126"/>
    <s v="9/16/2016"/>
    <s v="Standard Class"/>
    <s v="SF-20200"/>
    <s v="Sarah Foster"/>
    <s v="Consumer"/>
    <s v="United States"/>
    <s v="Seattle"/>
    <s v="Washington"/>
    <n v="98103"/>
    <x v="1"/>
    <s v="OFF-FA-10000585"/>
    <x v="1"/>
    <s v="Fasteners"/>
    <s v="OIC Bulk Pack Metal Binder Clips"/>
    <n v="10.47"/>
    <n v="3"/>
    <n v="0"/>
    <n v="4.8162000000000003"/>
    <n v="217.39130434782606"/>
    <n v="10.47"/>
    <n v="0"/>
  </r>
  <r>
    <n v="6728"/>
    <s v="CA-2017-145443"/>
    <s v="8/10/2017"/>
    <x v="682"/>
    <s v="8/15/2017"/>
    <s v="Second Class"/>
    <s v="SC-20695"/>
    <s v="Steve Chapman"/>
    <s v="Corporate"/>
    <s v="United States"/>
    <s v="Richmond"/>
    <s v="Indiana"/>
    <n v="47374"/>
    <x v="2"/>
    <s v="OFF-PA-10003302"/>
    <x v="1"/>
    <s v="Paper"/>
    <s v="Xerox 1906"/>
    <n v="177.2"/>
    <n v="5"/>
    <n v="0"/>
    <n v="83.284000000000006"/>
    <n v="212.76595744680847"/>
    <n v="177.2"/>
    <n v="0"/>
  </r>
  <r>
    <n v="6729"/>
    <s v="CA-2016-165827"/>
    <s v="11/4/2016"/>
    <x v="254"/>
    <s v="11/9/2016"/>
    <s v="Standard Class"/>
    <s v="MF-17665"/>
    <s v="Maureen Fritzler"/>
    <s v="Corporate"/>
    <s v="United States"/>
    <s v="Miami"/>
    <s v="Florida"/>
    <n v="33180"/>
    <x v="0"/>
    <s v="FUR-FU-10001889"/>
    <x v="0"/>
    <s v="Furnishings"/>
    <s v="Ultra Door Pull Handle"/>
    <n v="50.496000000000002"/>
    <n v="6"/>
    <n v="0.2"/>
    <n v="8.2056000000000004"/>
    <n v="615.38461538461547"/>
    <n v="40.396800000000006"/>
    <n v="0"/>
  </r>
  <r>
    <n v="6730"/>
    <s v="CA-2015-156734"/>
    <s v="6/18/2015"/>
    <x v="652"/>
    <s v="6/20/2015"/>
    <s v="First Class"/>
    <s v="BV-11245"/>
    <s v="Benjamin Venier"/>
    <s v="Corporate"/>
    <s v="United States"/>
    <s v="Smyrna"/>
    <s v="Tennessee"/>
    <n v="37167"/>
    <x v="0"/>
    <s v="OFF-BI-10002982"/>
    <x v="1"/>
    <s v="Binders"/>
    <s v="Avery Self-Adhesive Photo Pockets for Polaroid Photos"/>
    <n v="6.1289999999999996"/>
    <n v="3"/>
    <n v="0.7"/>
    <n v="-4.4946000000000002"/>
    <n v="-136.36363636363635"/>
    <n v="1.8387000000000002"/>
    <n v="0"/>
  </r>
  <r>
    <n v="6733"/>
    <s v="CA-2014-120096"/>
    <s v="7/4/2014"/>
    <x v="1129"/>
    <s v="7/7/2014"/>
    <s v="First Class"/>
    <s v="KE-16420"/>
    <s v="Katrina Edelman"/>
    <s v="Corporate"/>
    <s v="United States"/>
    <s v="Aurora"/>
    <s v="Colorado"/>
    <n v="80013"/>
    <x v="1"/>
    <s v="OFF-PA-10001977"/>
    <x v="1"/>
    <s v="Paper"/>
    <s v="Xerox 194"/>
    <n v="177.536"/>
    <n v="4"/>
    <n v="0.2"/>
    <n v="62.137599999999999"/>
    <n v="285.71428571428572"/>
    <n v="142.02880000000002"/>
    <n v="0"/>
  </r>
  <r>
    <n v="6735"/>
    <s v="CA-2015-141754"/>
    <s v="12/20/2015"/>
    <x v="139"/>
    <s v="12/25/2015"/>
    <s v="Standard Class"/>
    <s v="EM-14200"/>
    <s v="Evan Minnotte"/>
    <s v="Home Office"/>
    <s v="United States"/>
    <s v="Miami"/>
    <s v="Florida"/>
    <n v="33142"/>
    <x v="0"/>
    <s v="OFF-LA-10004093"/>
    <x v="1"/>
    <s v="Labels"/>
    <s v="Avery 486"/>
    <n v="11.696"/>
    <n v="2"/>
    <n v="0.2"/>
    <n v="3.9474"/>
    <n v="296.2962962962963"/>
    <n v="9.3567999999999998"/>
    <n v="0"/>
  </r>
  <r>
    <n v="6736"/>
    <s v="CA-2016-123358"/>
    <s v="4/10/2016"/>
    <x v="342"/>
    <s v="4/17/2016"/>
    <s v="Standard Class"/>
    <s v="BT-11680"/>
    <s v="Brian Thompson"/>
    <s v="Consumer"/>
    <s v="United States"/>
    <s v="San Francisco"/>
    <s v="California"/>
    <n v="94122"/>
    <x v="1"/>
    <s v="OFF-AP-10004980"/>
    <x v="1"/>
    <s v="Appliances"/>
    <s v="3M Replacement Filter for Office Air Cleaner for 20' x 33' Room"/>
    <n v="113.76"/>
    <n v="3"/>
    <n v="0"/>
    <n v="44.366399999999999"/>
    <n v="256.41025641025641"/>
    <n v="113.76"/>
    <n v="0"/>
  </r>
  <r>
    <n v="6740"/>
    <s v="CA-2014-144029"/>
    <s v="5/26/2014"/>
    <x v="542"/>
    <s v="5/31/2014"/>
    <s v="Standard Class"/>
    <s v="MM-18055"/>
    <s v="Michelle Moray"/>
    <s v="Consumer"/>
    <s v="United States"/>
    <s v="Chicago"/>
    <s v="Illinois"/>
    <n v="60623"/>
    <x v="2"/>
    <s v="OFF-ST-10001837"/>
    <x v="1"/>
    <s v="Storage"/>
    <s v="SAFCO Mobile Desk Side File, Wire Frame"/>
    <n v="102.624"/>
    <n v="3"/>
    <n v="0.2"/>
    <n v="7.6967999999999996"/>
    <n v="1333.3333333333335"/>
    <n v="82.099199999999996"/>
    <n v="0"/>
  </r>
  <r>
    <n v="6743"/>
    <s v="US-2017-101784"/>
    <s v="7/6/2017"/>
    <x v="91"/>
    <s v="7/11/2017"/>
    <s v="Standard Class"/>
    <s v="PO-18850"/>
    <s v="Patrick O'Brill"/>
    <s v="Consumer"/>
    <s v="United States"/>
    <s v="Los Angeles"/>
    <s v="California"/>
    <n v="90008"/>
    <x v="1"/>
    <s v="FUR-CH-10001146"/>
    <x v="0"/>
    <s v="Chairs"/>
    <s v="Global Task Chair, Black"/>
    <n v="122.136"/>
    <n v="3"/>
    <n v="0.2"/>
    <n v="-13.7403"/>
    <n v="-888.88888888888891"/>
    <n v="97.708799999999997"/>
    <n v="0"/>
  </r>
  <r>
    <n v="6744"/>
    <s v="CA-2015-156923"/>
    <s v="2/16/2015"/>
    <x v="1130"/>
    <s v="2/20/2015"/>
    <s v="Standard Class"/>
    <s v="SP-20860"/>
    <s v="Sung Pak"/>
    <s v="Corporate"/>
    <s v="United States"/>
    <s v="Dover"/>
    <s v="New Hampshire"/>
    <n v="3820"/>
    <x v="3"/>
    <s v="OFF-PA-10002751"/>
    <x v="1"/>
    <s v="Paper"/>
    <s v="Xerox 1920"/>
    <n v="35.880000000000003"/>
    <n v="6"/>
    <n v="0"/>
    <n v="16.146000000000001"/>
    <n v="222.22222222222223"/>
    <n v="35.880000000000003"/>
    <n v="0"/>
  </r>
  <r>
    <n v="6745"/>
    <s v="CA-2017-111269"/>
    <s v="6/16/2017"/>
    <x v="114"/>
    <s v="6/18/2017"/>
    <s v="Second Class"/>
    <s v="CS-12355"/>
    <s v="Christine Sundaresam"/>
    <s v="Consumer"/>
    <s v="United States"/>
    <s v="Dublin"/>
    <s v="Ohio"/>
    <n v="43017"/>
    <x v="3"/>
    <s v="TEC-AC-10001606"/>
    <x v="2"/>
    <s v="Accessories"/>
    <s v="Logitech Wireless Performance Mouse MX for PC and Mac"/>
    <n v="479.952"/>
    <n v="6"/>
    <n v="0.2"/>
    <n v="107.9892"/>
    <n v="444.44444444444446"/>
    <n v="383.96160000000003"/>
    <n v="0"/>
  </r>
  <r>
    <n v="6747"/>
    <s v="CA-2017-159156"/>
    <s v="11/13/2017"/>
    <x v="38"/>
    <s v="11/16/2017"/>
    <s v="First Class"/>
    <s v="KB-16600"/>
    <s v="Ken Brennan"/>
    <s v="Corporate"/>
    <s v="United States"/>
    <s v="New York City"/>
    <s v="New York"/>
    <n v="10009"/>
    <x v="3"/>
    <s v="TEC-PH-10004389"/>
    <x v="2"/>
    <s v="Phones"/>
    <s v="Nokia Lumia 925"/>
    <n v="629.95000000000005"/>
    <n v="5"/>
    <n v="0"/>
    <n v="163.78700000000001"/>
    <n v="384.61538461538464"/>
    <n v="629.95000000000005"/>
    <n v="0"/>
  </r>
  <r>
    <n v="6748"/>
    <s v="CA-2017-100230"/>
    <s v="12/11/2017"/>
    <x v="157"/>
    <s v="12/15/2017"/>
    <s v="Standard Class"/>
    <s v="AA-10375"/>
    <s v="Allen Armold"/>
    <s v="Consumer"/>
    <s v="United States"/>
    <s v="New York City"/>
    <s v="New York"/>
    <n v="10035"/>
    <x v="3"/>
    <s v="OFF-BI-10002498"/>
    <x v="1"/>
    <s v="Binders"/>
    <s v="Clear Mylar Reinforcing Strips"/>
    <n v="14.952"/>
    <n v="1"/>
    <n v="0.2"/>
    <n v="5.0462999999999996"/>
    <n v="296.2962962962963"/>
    <n v="11.961600000000001"/>
    <n v="0"/>
  </r>
  <r>
    <n v="6751"/>
    <s v="CA-2016-154767"/>
    <s v="6/28/2016"/>
    <x v="931"/>
    <s v="6/30/2016"/>
    <s v="Second Class"/>
    <s v="BP-11155"/>
    <s v="Becky Pak"/>
    <s v="Consumer"/>
    <s v="United States"/>
    <s v="Paterson"/>
    <s v="New Jersey"/>
    <n v="7501"/>
    <x v="3"/>
    <s v="FUR-CH-10003535"/>
    <x v="0"/>
    <s v="Chairs"/>
    <s v="Global Armless Task Chair, Royal Blue"/>
    <n v="121.96"/>
    <n v="2"/>
    <n v="0"/>
    <n v="20.7332"/>
    <n v="588.23529411764696"/>
    <n v="121.96"/>
    <n v="0"/>
  </r>
  <r>
    <n v="6756"/>
    <s v="CA-2017-124205"/>
    <s v="9/15/2017"/>
    <x v="175"/>
    <s v="9/19/2017"/>
    <s v="Standard Class"/>
    <s v="TC-21145"/>
    <s v="Theresa Coyne"/>
    <s v="Corporate"/>
    <s v="United States"/>
    <s v="Lakewood"/>
    <s v="New Jersey"/>
    <n v="8701"/>
    <x v="3"/>
    <s v="FUR-FU-10002445"/>
    <x v="0"/>
    <s v="Furnishings"/>
    <s v="DAX Two-Tone Rosewood/Black Document Frame, Desktop, 5 x 7"/>
    <n v="47.4"/>
    <n v="5"/>
    <n v="0"/>
    <n v="18.96"/>
    <n v="250"/>
    <n v="47.4"/>
    <n v="0"/>
  </r>
  <r>
    <n v="6760"/>
    <s v="CA-2017-165715"/>
    <s v="12/2/2017"/>
    <x v="574"/>
    <s v="12/8/2017"/>
    <s v="Standard Class"/>
    <s v="BG-11035"/>
    <s v="Barry Gonzalez"/>
    <s v="Consumer"/>
    <s v="United States"/>
    <s v="Greensboro"/>
    <s v="North Carolina"/>
    <n v="27405"/>
    <x v="0"/>
    <s v="OFF-AR-10003903"/>
    <x v="1"/>
    <s v="Art"/>
    <s v="Sanford 52201 APSCO Electric Pencil Sharpener"/>
    <n v="32.776000000000003"/>
    <n v="1"/>
    <n v="0.2"/>
    <n v="2.4582000000000002"/>
    <n v="1333.3333333333335"/>
    <n v="26.220800000000004"/>
    <n v="0"/>
  </r>
  <r>
    <n v="6761"/>
    <s v="CA-2017-100636"/>
    <s v="6/26/2017"/>
    <x v="335"/>
    <s v="6/30/2017"/>
    <s v="Standard Class"/>
    <s v="DO-13435"/>
    <s v="Denny Ordway"/>
    <s v="Consumer"/>
    <s v="United States"/>
    <s v="New York City"/>
    <s v="New York"/>
    <n v="10035"/>
    <x v="3"/>
    <s v="OFF-ST-10004123"/>
    <x v="1"/>
    <s v="Storage"/>
    <s v="Safco Industrial Wire Shelving System"/>
    <n v="272.94"/>
    <n v="3"/>
    <n v="0"/>
    <n v="0"/>
    <e v="#DIV/0!"/>
    <n v="272.94"/>
    <n v="0"/>
  </r>
  <r>
    <n v="6762"/>
    <s v="CA-2016-162943"/>
    <s v="7/24/2016"/>
    <x v="1131"/>
    <s v="7/26/2016"/>
    <s v="Second Class"/>
    <s v="DB-12970"/>
    <s v="Darren Budd"/>
    <s v="Corporate"/>
    <s v="United States"/>
    <s v="New York City"/>
    <s v="New York"/>
    <n v="10035"/>
    <x v="3"/>
    <s v="FUR-CH-10001708"/>
    <x v="0"/>
    <s v="Chairs"/>
    <s v="Office Star - Contemporary Swivel Chair with Padded Adjustable Arms and Flex Back"/>
    <n v="253.76400000000001"/>
    <n v="2"/>
    <n v="0.1"/>
    <n v="31.015599999999999"/>
    <n v="818.18181818181813"/>
    <n v="228.38760000000002"/>
    <n v="0"/>
  </r>
  <r>
    <n v="6763"/>
    <s v="CA-2016-144764"/>
    <s v="9/2/2016"/>
    <x v="476"/>
    <s v="9/8/2016"/>
    <s v="Standard Class"/>
    <s v="RL-19615"/>
    <s v="Rob Lucas"/>
    <s v="Consumer"/>
    <s v="United States"/>
    <s v="Chicago"/>
    <s v="Illinois"/>
    <n v="60623"/>
    <x v="2"/>
    <s v="OFF-LA-10000240"/>
    <x v="1"/>
    <s v="Labels"/>
    <s v="Self-Adhesive Address Labels for Typewriters by Universal"/>
    <n v="29.24"/>
    <n v="5"/>
    <n v="0.2"/>
    <n v="9.8684999999999992"/>
    <n v="296.2962962962963"/>
    <n v="23.391999999999999"/>
    <n v="0"/>
  </r>
  <r>
    <n v="6766"/>
    <s v="CA-2017-100615"/>
    <s v="4/20/2017"/>
    <x v="693"/>
    <s v="4/24/2017"/>
    <s v="Standard Class"/>
    <s v="SJ-20215"/>
    <s v="Sarah Jordon"/>
    <s v="Consumer"/>
    <s v="United States"/>
    <s v="Chicago"/>
    <s v="Illinois"/>
    <n v="60653"/>
    <x v="2"/>
    <s v="FUR-CH-10002602"/>
    <x v="0"/>
    <s v="Chairs"/>
    <s v="DMI Arturo Collection Mission-style Design Wood Chair"/>
    <n v="317.05799999999999"/>
    <n v="3"/>
    <n v="0.3"/>
    <n v="-18.117599999999999"/>
    <n v="-1750"/>
    <n v="221.94059999999999"/>
    <n v="0"/>
  </r>
  <r>
    <n v="6769"/>
    <s v="CA-2014-109302"/>
    <s v="8/12/2014"/>
    <x v="1132"/>
    <s v="8/16/2014"/>
    <s v="Standard Class"/>
    <s v="CS-12175"/>
    <s v="Charles Sheldon"/>
    <s v="Corporate"/>
    <s v="United States"/>
    <s v="Lakewood"/>
    <s v="New Jersey"/>
    <n v="8701"/>
    <x v="3"/>
    <s v="OFF-BI-10002854"/>
    <x v="1"/>
    <s v="Binders"/>
    <s v="Performers Binder/Pad Holder, Black"/>
    <n v="196.21"/>
    <n v="7"/>
    <n v="0"/>
    <n v="98.105000000000004"/>
    <n v="200"/>
    <n v="196.21"/>
    <n v="0"/>
  </r>
  <r>
    <n v="6770"/>
    <s v="CA-2017-139787"/>
    <s v="9/19/2017"/>
    <x v="20"/>
    <s v="9/23/2017"/>
    <s v="Standard Class"/>
    <s v="JP-16135"/>
    <s v="Julie Prescott"/>
    <s v="Home Office"/>
    <s v="United States"/>
    <s v="Columbus"/>
    <s v="Georgia"/>
    <n v="31907"/>
    <x v="0"/>
    <s v="OFF-AR-10002445"/>
    <x v="1"/>
    <s v="Art"/>
    <s v="SANFORD Major Accent Highlighters"/>
    <n v="35.4"/>
    <n v="5"/>
    <n v="0"/>
    <n v="13.452"/>
    <n v="263.15789473684208"/>
    <n v="35.4"/>
    <n v="0"/>
  </r>
  <r>
    <n v="6771"/>
    <s v="CA-2017-139402"/>
    <s v="12/9/2017"/>
    <x v="34"/>
    <s v="12/13/2017"/>
    <s v="Standard Class"/>
    <s v="NC-18535"/>
    <s v="Nick Crebassa"/>
    <s v="Corporate"/>
    <s v="United States"/>
    <s v="Phoenix"/>
    <s v="Arizona"/>
    <n v="85023"/>
    <x v="1"/>
    <s v="OFF-PA-10004359"/>
    <x v="1"/>
    <s v="Paper"/>
    <s v="Multicolor Computer Printout Paper"/>
    <n v="419.4"/>
    <n v="5"/>
    <n v="0.2"/>
    <n v="146.79"/>
    <n v="285.71428571428572"/>
    <n v="335.52"/>
    <n v="0"/>
  </r>
  <r>
    <n v="6773"/>
    <s v="CA-2016-119018"/>
    <s v="11/4/2016"/>
    <x v="254"/>
    <s v="11/8/2016"/>
    <s v="Standard Class"/>
    <s v="CW-11905"/>
    <s v="Carl Weiss"/>
    <s v="Home Office"/>
    <s v="United States"/>
    <s v="Los Angeles"/>
    <s v="California"/>
    <n v="90004"/>
    <x v="1"/>
    <s v="OFF-BI-10003314"/>
    <x v="1"/>
    <s v="Binders"/>
    <s v="Tuff Stuff Recycled Round Ring Binders"/>
    <n v="7.7119999999999997"/>
    <n v="2"/>
    <n v="0.2"/>
    <n v="2.7955999999999999"/>
    <n v="275.86206896551727"/>
    <n v="6.1696"/>
    <n v="0"/>
  </r>
  <r>
    <n v="6776"/>
    <s v="CA-2015-105361"/>
    <s v="3/29/2015"/>
    <x v="368"/>
    <s v="4/4/2015"/>
    <s v="Standard Class"/>
    <s v="CM-12115"/>
    <s v="Chad McGuire"/>
    <s v="Consumer"/>
    <s v="United States"/>
    <s v="New York City"/>
    <s v="New York"/>
    <n v="10024"/>
    <x v="3"/>
    <s v="OFF-PA-10002615"/>
    <x v="1"/>
    <s v="Paper"/>
    <s v="Ampad Gold Fibre Wirebound Steno Books, 6&quot; x 9&quot;, Gregg Ruled"/>
    <n v="17.64"/>
    <n v="4"/>
    <n v="0"/>
    <n v="8.1143999999999998"/>
    <n v="217.39130434782612"/>
    <n v="17.64"/>
    <n v="0"/>
  </r>
  <r>
    <n v="6777"/>
    <s v="US-2016-152373"/>
    <s v="9/5/2016"/>
    <x v="64"/>
    <s v="9/11/2016"/>
    <s v="Standard Class"/>
    <s v="PT-19090"/>
    <s v="Pete Takahito"/>
    <s v="Consumer"/>
    <s v="United States"/>
    <s v="San Antonio"/>
    <s v="Texas"/>
    <n v="78207"/>
    <x v="2"/>
    <s v="OFF-ST-10003479"/>
    <x v="1"/>
    <s v="Storage"/>
    <s v="Eldon Base for stackable storage shelf, platinum"/>
    <n v="93.456000000000003"/>
    <n v="3"/>
    <n v="0.2"/>
    <n v="-17.523"/>
    <n v="-533.33333333333337"/>
    <n v="74.764800000000008"/>
    <n v="0"/>
  </r>
  <r>
    <n v="6778"/>
    <s v="US-2017-166037"/>
    <s v="1/28/2017"/>
    <x v="480"/>
    <s v="2/1/2017"/>
    <s v="Standard Class"/>
    <s v="CL-12700"/>
    <s v="Craig Leslie"/>
    <s v="Home Office"/>
    <s v="United States"/>
    <s v="New York City"/>
    <s v="New York"/>
    <n v="10009"/>
    <x v="3"/>
    <s v="TEC-AC-10002800"/>
    <x v="2"/>
    <s v="Accessories"/>
    <s v="Plantronics Audio 478 Stereo USB Headset"/>
    <n v="449.91"/>
    <n v="9"/>
    <n v="0"/>
    <n v="157.46850000000001"/>
    <n v="285.71428571428572"/>
    <n v="449.91"/>
    <n v="0"/>
  </r>
  <r>
    <n v="6779"/>
    <s v="US-2016-147711"/>
    <s v="9/3/2016"/>
    <x v="323"/>
    <s v="9/8/2016"/>
    <s v="Second Class"/>
    <s v="HF-14995"/>
    <s v="Herbert Flentye"/>
    <s v="Consumer"/>
    <s v="United States"/>
    <s v="Baltimore"/>
    <s v="Maryland"/>
    <n v="21215"/>
    <x v="3"/>
    <s v="FUR-BO-10003159"/>
    <x v="0"/>
    <s v="Bookcases"/>
    <s v="Sauder Camden County Collection Libraries, Planked Cherry Finish"/>
    <n v="344.94"/>
    <n v="3"/>
    <n v="0"/>
    <n v="31.044599999999999"/>
    <n v="1111.1111111111111"/>
    <n v="344.94"/>
    <n v="0"/>
  </r>
  <r>
    <n v="6783"/>
    <s v="CA-2017-121293"/>
    <s v="7/25/2017"/>
    <x v="800"/>
    <s v="7/28/2017"/>
    <s v="Second Class"/>
    <s v="JC-15775"/>
    <s v="John Castell"/>
    <s v="Consumer"/>
    <s v="United States"/>
    <s v="Philadelphia"/>
    <s v="Pennsylvania"/>
    <n v="19143"/>
    <x v="3"/>
    <s v="FUR-FU-10000732"/>
    <x v="0"/>
    <s v="Furnishings"/>
    <s v="Eldon 200 Class Desk Accessories"/>
    <n v="20.096"/>
    <n v="4"/>
    <n v="0.2"/>
    <n v="3.0144000000000002"/>
    <n v="666.66666666666663"/>
    <n v="16.076800000000002"/>
    <n v="0"/>
  </r>
  <r>
    <n v="6788"/>
    <s v="CA-2015-118843"/>
    <s v="9/13/2015"/>
    <x v="1023"/>
    <s v="9/20/2015"/>
    <s v="Standard Class"/>
    <s v="JH-15910"/>
    <s v="Jonathan Howell"/>
    <s v="Consumer"/>
    <s v="United States"/>
    <s v="Atlanta"/>
    <s v="Georgia"/>
    <n v="30318"/>
    <x v="0"/>
    <s v="FUR-FU-10003975"/>
    <x v="0"/>
    <s v="Furnishings"/>
    <s v="Eldon Advantage Chair Mats for Low to Medium Pile Carpets"/>
    <n v="129.93"/>
    <n v="3"/>
    <n v="0"/>
    <n v="12.993"/>
    <n v="1000"/>
    <n v="129.93"/>
    <n v="0"/>
  </r>
  <r>
    <n v="6790"/>
    <s v="CA-2015-161445"/>
    <s v="9/7/2015"/>
    <x v="67"/>
    <s v="9/9/2015"/>
    <s v="Second Class"/>
    <s v="CC-12610"/>
    <s v="Corey Catlett"/>
    <s v="Corporate"/>
    <s v="United States"/>
    <s v="Durham"/>
    <s v="North Carolina"/>
    <n v="27707"/>
    <x v="0"/>
    <s v="OFF-AR-10001953"/>
    <x v="1"/>
    <s v="Art"/>
    <s v="Boston 1645 Deluxe Heavier-Duty Electric Pencil Sharpener"/>
    <n v="140.73599999999999"/>
    <n v="4"/>
    <n v="0.2"/>
    <n v="12.314399999999999"/>
    <n v="1142.8571428571429"/>
    <n v="112.58879999999999"/>
    <n v="0"/>
  </r>
  <r>
    <n v="6791"/>
    <s v="CA-2016-124527"/>
    <s v="11/16/2016"/>
    <x v="76"/>
    <s v="11/17/2016"/>
    <s v="First Class"/>
    <s v="IM-15055"/>
    <s v="Ionia McGrath"/>
    <s v="Consumer"/>
    <s v="United States"/>
    <s v="Roseville"/>
    <s v="California"/>
    <n v="95661"/>
    <x v="1"/>
    <s v="OFF-BI-10004967"/>
    <x v="1"/>
    <s v="Binders"/>
    <s v="Round Ring Binders"/>
    <n v="8.32"/>
    <n v="5"/>
    <n v="0.2"/>
    <n v="2.8079999999999998"/>
    <n v="296.2962962962963"/>
    <n v="6.6560000000000006"/>
    <n v="0"/>
  </r>
  <r>
    <n v="6792"/>
    <s v="CA-2016-162348"/>
    <s v="11/10/2016"/>
    <x v="338"/>
    <s v="11/15/2016"/>
    <s v="Standard Class"/>
    <s v="BF-11170"/>
    <s v="Ben Ferrer"/>
    <s v="Home Office"/>
    <s v="United States"/>
    <s v="Sacramento"/>
    <s v="California"/>
    <n v="95823"/>
    <x v="1"/>
    <s v="FUR-FU-10003731"/>
    <x v="0"/>
    <s v="Furnishings"/>
    <s v="Eldon Expressions Wood and Plastic Desk Accessories, Oak"/>
    <n v="9.98"/>
    <n v="1"/>
    <n v="0"/>
    <n v="2.7944"/>
    <n v="357.14285714285717"/>
    <n v="9.98"/>
    <n v="0"/>
  </r>
  <r>
    <n v="6793"/>
    <s v="CA-2014-141005"/>
    <s v="8/15/2014"/>
    <x v="860"/>
    <s v="8/18/2014"/>
    <s v="First Class"/>
    <s v="CS-12355"/>
    <s v="Christine Sundaresam"/>
    <s v="Consumer"/>
    <s v="United States"/>
    <s v="Fairfield"/>
    <s v="Connecticut"/>
    <n v="6824"/>
    <x v="3"/>
    <s v="OFF-BI-10001989"/>
    <x v="1"/>
    <s v="Binders"/>
    <s v="Premium Transparent Presentation Covers by GBC"/>
    <n v="62.94"/>
    <n v="3"/>
    <n v="0"/>
    <n v="30.211200000000002"/>
    <n v="208.33333333333331"/>
    <n v="62.94"/>
    <n v="0"/>
  </r>
  <r>
    <n v="6794"/>
    <s v="CA-2015-145394"/>
    <s v="11/16/2015"/>
    <x v="547"/>
    <s v="11/20/2015"/>
    <s v="Standard Class"/>
    <s v="MC-17605"/>
    <s v="Matt Connell"/>
    <s v="Corporate"/>
    <s v="United States"/>
    <s v="Chicago"/>
    <s v="Illinois"/>
    <n v="60610"/>
    <x v="2"/>
    <s v="OFF-ST-10000344"/>
    <x v="1"/>
    <s v="Storage"/>
    <s v="Neat Ideas Personal Hanging Folder Files, Black"/>
    <n v="21.488"/>
    <n v="2"/>
    <n v="0.2"/>
    <n v="1.6115999999999999"/>
    <n v="1333.3333333333335"/>
    <n v="17.1904"/>
    <n v="0"/>
  </r>
  <r>
    <n v="6797"/>
    <s v="CA-2015-168809"/>
    <s v="8/25/2015"/>
    <x v="767"/>
    <s v="8/25/2015"/>
    <s v="Same Day"/>
    <s v="MC-18100"/>
    <s v="Mick Crebagga"/>
    <s v="Consumer"/>
    <s v="United States"/>
    <s v="Houston"/>
    <s v="Texas"/>
    <n v="77041"/>
    <x v="2"/>
    <s v="FUR-FU-10001473"/>
    <x v="0"/>
    <s v="Furnishings"/>
    <s v="Eldon Executive Woodline II Desk Accessories, Mahogany"/>
    <n v="20.103999999999999"/>
    <n v="2"/>
    <n v="0.6"/>
    <n v="-16.585799999999999"/>
    <n v="-121.21212121212122"/>
    <n v="8.0416000000000007"/>
    <n v="0"/>
  </r>
  <r>
    <n v="6800"/>
    <s v="CA-2016-109827"/>
    <s v="12/25/2016"/>
    <x v="591"/>
    <s v="1/1/2017"/>
    <s v="Standard Class"/>
    <s v="LW-16825"/>
    <s v="Laurel Workman"/>
    <s v="Corporate"/>
    <s v="United States"/>
    <s v="Phoenix"/>
    <s v="Arizona"/>
    <n v="85023"/>
    <x v="1"/>
    <s v="FUR-TA-10002607"/>
    <x v="0"/>
    <s v="Tables"/>
    <s v="KI Conference Tables"/>
    <n v="35.445"/>
    <n v="1"/>
    <n v="0.5"/>
    <n v="-24.102599999999999"/>
    <n v="-147.05882352941177"/>
    <n v="17.7225"/>
    <n v="0"/>
  </r>
  <r>
    <n v="6805"/>
    <s v="CA-2014-152233"/>
    <s v="10/5/2014"/>
    <x v="1082"/>
    <s v="10/6/2014"/>
    <s v="First Class"/>
    <s v="KH-16510"/>
    <s v="Keith Herrera"/>
    <s v="Consumer"/>
    <s v="United States"/>
    <s v="Pomona"/>
    <s v="California"/>
    <n v="91767"/>
    <x v="1"/>
    <s v="TEC-AC-10002800"/>
    <x v="2"/>
    <s v="Accessories"/>
    <s v="Plantronics Audio 478 Stereo USB Headset"/>
    <n v="99.98"/>
    <n v="2"/>
    <n v="0"/>
    <n v="34.993000000000002"/>
    <n v="285.71428571428572"/>
    <n v="99.98"/>
    <n v="0"/>
  </r>
  <r>
    <n v="6806"/>
    <s v="CA-2014-125682"/>
    <s v="11/22/2014"/>
    <x v="754"/>
    <s v="11/25/2014"/>
    <s v="First Class"/>
    <s v="RB-19645"/>
    <s v="Robert Barroso"/>
    <s v="Corporate"/>
    <s v="United States"/>
    <s v="Atlanta"/>
    <s v="Georgia"/>
    <n v="30318"/>
    <x v="0"/>
    <s v="OFF-PA-10001752"/>
    <x v="1"/>
    <s v="Paper"/>
    <s v="Hammermill CopyPlus Copy Paper (20Lb. and 84 Bright)"/>
    <n v="9.9600000000000009"/>
    <n v="2"/>
    <n v="0"/>
    <n v="4.8803999999999998"/>
    <n v="204.08163265306123"/>
    <n v="9.9600000000000009"/>
    <n v="0"/>
  </r>
  <r>
    <n v="6807"/>
    <s v="CA-2017-162880"/>
    <s v="12/25/2017"/>
    <x v="53"/>
    <s v="12/29/2017"/>
    <s v="Standard Class"/>
    <s v="GD-14590"/>
    <s v="Giulietta Dortch"/>
    <s v="Corporate"/>
    <s v="United States"/>
    <s v="Everett"/>
    <s v="Washington"/>
    <n v="98208"/>
    <x v="1"/>
    <s v="OFF-BI-10003314"/>
    <x v="1"/>
    <s v="Binders"/>
    <s v="Tuff Stuff Recycled Round Ring Binders"/>
    <n v="3.8559999999999999"/>
    <n v="1"/>
    <n v="0.2"/>
    <n v="1.3977999999999999"/>
    <n v="275.86206896551727"/>
    <n v="3.0848"/>
    <n v="0"/>
  </r>
  <r>
    <n v="6808"/>
    <s v="CA-2015-128125"/>
    <s v="3/31/2015"/>
    <x v="1052"/>
    <s v="4/5/2015"/>
    <s v="Standard Class"/>
    <s v="EB-13705"/>
    <s v="Ed Braxton"/>
    <s v="Corporate"/>
    <s v="United States"/>
    <s v="Houston"/>
    <s v="Texas"/>
    <n v="77095"/>
    <x v="2"/>
    <s v="OFF-PA-10000357"/>
    <x v="1"/>
    <s v="Paper"/>
    <s v="White Dual Perf Computer Printout Paper, 2700 Sheets, 1 Part, Heavyweight, 20 lbs., 14 7/8 x 11"/>
    <n v="98.376000000000005"/>
    <n v="3"/>
    <n v="0.2"/>
    <n v="35.661299999999997"/>
    <n v="275.86206896551727"/>
    <n v="78.700800000000015"/>
    <n v="0"/>
  </r>
  <r>
    <n v="6810"/>
    <s v="CA-2017-156237"/>
    <s v="9/14/2017"/>
    <x v="32"/>
    <s v="9/15/2017"/>
    <s v="First Class"/>
    <s v="PS-18760"/>
    <s v="Pamela Stobb"/>
    <s v="Consumer"/>
    <s v="United States"/>
    <s v="Philadelphia"/>
    <s v="Pennsylvania"/>
    <n v="19140"/>
    <x v="3"/>
    <s v="OFF-BI-10000301"/>
    <x v="1"/>
    <s v="Binders"/>
    <s v="GBC Instant Report Kit"/>
    <n v="3.8820000000000001"/>
    <n v="2"/>
    <n v="0.7"/>
    <n v="-2.5880000000000001"/>
    <n v="-150"/>
    <n v="1.1646000000000003"/>
    <n v="0"/>
  </r>
  <r>
    <n v="6816"/>
    <s v="CA-2014-144414"/>
    <s v="6/17/2014"/>
    <x v="1103"/>
    <s v="6/21/2014"/>
    <s v="Standard Class"/>
    <s v="GH-14425"/>
    <s v="Gary Hwang"/>
    <s v="Consumer"/>
    <s v="United States"/>
    <s v="Seattle"/>
    <s v="Washington"/>
    <n v="98105"/>
    <x v="1"/>
    <s v="FUR-FU-10003981"/>
    <x v="0"/>
    <s v="Furnishings"/>
    <s v="Eldon Wave Desk Accessories"/>
    <n v="6.24"/>
    <n v="3"/>
    <n v="0"/>
    <n v="2.6208"/>
    <n v="238.0952380952381"/>
    <n v="6.24"/>
    <n v="0"/>
  </r>
  <r>
    <n v="6819"/>
    <s v="CA-2017-163860"/>
    <s v="12/28/2017"/>
    <x v="116"/>
    <s v="1/1/2018"/>
    <s v="Standard Class"/>
    <s v="LO-17170"/>
    <s v="Lori Olson"/>
    <s v="Corporate"/>
    <s v="United States"/>
    <s v="Peoria"/>
    <s v="Illinois"/>
    <n v="61604"/>
    <x v="2"/>
    <s v="OFF-BI-10003784"/>
    <x v="1"/>
    <s v="Binders"/>
    <s v="Computer Printout Index Tabs"/>
    <n v="1.68"/>
    <n v="5"/>
    <n v="0.8"/>
    <n v="-2.6880000000000002"/>
    <n v="-62.499999999999986"/>
    <n v="0.33599999999999991"/>
    <n v="0"/>
  </r>
  <r>
    <n v="6823"/>
    <s v="US-2017-115609"/>
    <s v="11/2/2017"/>
    <x v="808"/>
    <s v="11/7/2017"/>
    <s v="Standard Class"/>
    <s v="CS-12505"/>
    <s v="Cindy Stewart"/>
    <s v="Consumer"/>
    <s v="United States"/>
    <s v="Los Angeles"/>
    <s v="California"/>
    <n v="90036"/>
    <x v="1"/>
    <s v="OFF-AP-10003040"/>
    <x v="1"/>
    <s v="Appliances"/>
    <s v="Fellowes 8 Outlet Superior Workstation Surge Protector w/o Phone/Fax/Modem Protection"/>
    <n v="168.1"/>
    <n v="5"/>
    <n v="0"/>
    <n v="43.706000000000003"/>
    <n v="384.61538461538458"/>
    <n v="168.1"/>
    <n v="0"/>
  </r>
  <r>
    <n v="6824"/>
    <s v="CA-2015-154291"/>
    <s v="7/25/2015"/>
    <x v="395"/>
    <s v="7/29/2015"/>
    <s v="Standard Class"/>
    <s v="YS-21880"/>
    <s v="Yana Sorensen"/>
    <s v="Corporate"/>
    <s v="United States"/>
    <s v="Montgomery"/>
    <s v="Alabama"/>
    <n v="36116"/>
    <x v="0"/>
    <s v="OFF-EN-10001335"/>
    <x v="1"/>
    <s v="Envelopes"/>
    <s v="White Business Envelopes with Contemporary Seam, Recycled White Business Envelopes"/>
    <n v="98.46"/>
    <n v="9"/>
    <n v="0"/>
    <n v="49.23"/>
    <n v="200"/>
    <n v="98.46"/>
    <n v="0"/>
  </r>
  <r>
    <n v="6826"/>
    <s v="CA-2016-118689"/>
    <s v="10/2/2016"/>
    <x v="824"/>
    <s v="10/9/2016"/>
    <s v="Standard Class"/>
    <s v="TC-20980"/>
    <s v="Tamara Chand"/>
    <s v="Corporate"/>
    <s v="United States"/>
    <s v="Lafayette"/>
    <s v="Indiana"/>
    <n v="47905"/>
    <x v="2"/>
    <s v="OFF-ST-10001558"/>
    <x v="1"/>
    <s v="Storage"/>
    <s v="Acco Perma 4000 Stacking Storage Drawers"/>
    <n v="32.479999999999997"/>
    <n v="2"/>
    <n v="0"/>
    <n v="4.8719999999999999"/>
    <n v="666.66666666666663"/>
    <n v="32.479999999999997"/>
    <n v="0"/>
  </r>
  <r>
    <n v="6831"/>
    <s v="CA-2016-140438"/>
    <s v="12/24/2016"/>
    <x v="435"/>
    <s v="12/27/2016"/>
    <s v="Second Class"/>
    <s v="PW-19030"/>
    <s v="Pauline Webber"/>
    <s v="Corporate"/>
    <s v="United States"/>
    <s v="New York City"/>
    <s v="New York"/>
    <n v="10009"/>
    <x v="3"/>
    <s v="TEC-PH-10001750"/>
    <x v="2"/>
    <s v="Phones"/>
    <s v="Samsung Rugby III"/>
    <n v="197.97"/>
    <n v="3"/>
    <n v="0"/>
    <n v="53.451900000000002"/>
    <n v="370.37037037037038"/>
    <n v="197.97"/>
    <n v="0"/>
  </r>
  <r>
    <n v="6832"/>
    <s v="US-2017-123204"/>
    <s v="7/21/2017"/>
    <x v="246"/>
    <s v="7/27/2017"/>
    <s v="Standard Class"/>
    <s v="CS-11860"/>
    <s v="Cari Schnelling"/>
    <s v="Consumer"/>
    <s v="United States"/>
    <s v="New York City"/>
    <s v="New York"/>
    <n v="10024"/>
    <x v="3"/>
    <s v="OFF-AP-10002287"/>
    <x v="1"/>
    <s v="Appliances"/>
    <s v="Eureka Sanitaire  Multi-Pro Heavy-Duty Upright, Disposable Bags"/>
    <n v="17.48"/>
    <n v="4"/>
    <n v="0"/>
    <n v="4.5448000000000004"/>
    <n v="384.61538461538458"/>
    <n v="17.48"/>
    <n v="0"/>
  </r>
  <r>
    <n v="6833"/>
    <s v="CA-2015-112522"/>
    <s v="10/10/2015"/>
    <x v="998"/>
    <s v="10/17/2015"/>
    <s v="Standard Class"/>
    <s v="DP-13165"/>
    <s v="David Philippe"/>
    <s v="Consumer"/>
    <s v="United States"/>
    <s v="Chicago"/>
    <s v="Illinois"/>
    <n v="60610"/>
    <x v="2"/>
    <s v="OFF-AR-10003183"/>
    <x v="1"/>
    <s v="Art"/>
    <s v="Avery Fluorescent Highlighter Four-Color Set"/>
    <n v="8.016"/>
    <n v="3"/>
    <n v="0.2"/>
    <n v="1.002"/>
    <n v="800"/>
    <n v="6.4128000000000007"/>
    <n v="0"/>
  </r>
  <r>
    <n v="6834"/>
    <s v="CA-2016-153101"/>
    <s v="9/8/2016"/>
    <x v="162"/>
    <s v="9/8/2016"/>
    <s v="Same Day"/>
    <s v="PJ-19015"/>
    <s v="Pauline Johnson"/>
    <s v="Consumer"/>
    <s v="United States"/>
    <s v="Santa Ana"/>
    <s v="California"/>
    <n v="92704"/>
    <x v="1"/>
    <s v="FUR-TA-10003008"/>
    <x v="0"/>
    <s v="Tables"/>
    <s v="Lesro Round Back Collection Coffee Table, End Table"/>
    <n v="146.04"/>
    <n v="1"/>
    <n v="0.2"/>
    <n v="-12.778499999999999"/>
    <n v="-1142.8571428571429"/>
    <n v="116.83199999999999"/>
    <n v="0"/>
  </r>
  <r>
    <n v="6835"/>
    <s v="CA-2016-142615"/>
    <s v="11/20/2016"/>
    <x v="73"/>
    <s v="11/24/2016"/>
    <s v="Standard Class"/>
    <s v="BM-11575"/>
    <s v="Brendan Murry"/>
    <s v="Corporate"/>
    <s v="United States"/>
    <s v="Montebello"/>
    <s v="California"/>
    <n v="90640"/>
    <x v="1"/>
    <s v="TEC-AC-10004803"/>
    <x v="2"/>
    <s v="Accessories"/>
    <s v="Sony Micro Vault Click 4 GB USB 2.0 Flash Drive"/>
    <n v="27.88"/>
    <n v="2"/>
    <n v="0"/>
    <n v="3.9032"/>
    <n v="714.28571428571422"/>
    <n v="27.88"/>
    <n v="0"/>
  </r>
  <r>
    <n v="6836"/>
    <s v="CA-2017-142643"/>
    <s v="10/15/2017"/>
    <x v="453"/>
    <s v="10/20/2017"/>
    <s v="Standard Class"/>
    <s v="DL-13495"/>
    <s v="Dionis Lloyd"/>
    <s v="Corporate"/>
    <s v="United States"/>
    <s v="Thousand Oaks"/>
    <s v="California"/>
    <n v="91360"/>
    <x v="1"/>
    <s v="OFF-LA-10003510"/>
    <x v="1"/>
    <s v="Labels"/>
    <s v="Avery 4027 File Folder Labels for Dot Matrix Printers, 5000 Labels per Box, White"/>
    <n v="152.65"/>
    <n v="5"/>
    <n v="0"/>
    <n v="70.218999999999994"/>
    <n v="217.39130434782612"/>
    <n v="152.65"/>
    <n v="0"/>
  </r>
  <r>
    <n v="6838"/>
    <s v="CA-2015-116260"/>
    <s v="7/6/2015"/>
    <x v="380"/>
    <s v="7/12/2015"/>
    <s v="Standard Class"/>
    <s v="BF-10975"/>
    <s v="Barbara Fisher"/>
    <s v="Corporate"/>
    <s v="United States"/>
    <s v="Vineland"/>
    <s v="New Jersey"/>
    <n v="8360"/>
    <x v="3"/>
    <s v="OFF-AR-10003732"/>
    <x v="1"/>
    <s v="Art"/>
    <s v="Newell 333"/>
    <n v="11.12"/>
    <n v="4"/>
    <n v="0"/>
    <n v="2.8912"/>
    <n v="384.61538461538458"/>
    <n v="11.12"/>
    <n v="0"/>
  </r>
  <r>
    <n v="6839"/>
    <s v="CA-2017-107517"/>
    <s v="2/5/2017"/>
    <x v="1119"/>
    <s v="2/9/2017"/>
    <s v="Standard Class"/>
    <s v="FC-14335"/>
    <s v="Fred Chung"/>
    <s v="Corporate"/>
    <s v="United States"/>
    <s v="Torrance"/>
    <s v="California"/>
    <n v="90503"/>
    <x v="1"/>
    <s v="OFF-AP-10000275"/>
    <x v="1"/>
    <s v="Appliances"/>
    <s v="Sanyo Counter Height Refrigerator with Crisper, 3.6 Cubic Foot, Stainless Steel/Black"/>
    <n v="1640.7"/>
    <n v="5"/>
    <n v="0"/>
    <n v="459.39600000000002"/>
    <n v="357.14285714285717"/>
    <n v="1640.7"/>
    <n v="0"/>
  </r>
  <r>
    <n v="6841"/>
    <s v="CA-2015-166338"/>
    <s v="12/6/2015"/>
    <x v="401"/>
    <s v="12/7/2015"/>
    <s v="First Class"/>
    <s v="MP-18175"/>
    <s v="Mike Pelletier"/>
    <s v="Home Office"/>
    <s v="United States"/>
    <s v="Troy"/>
    <s v="Ohio"/>
    <n v="45373"/>
    <x v="3"/>
    <s v="OFF-BI-10002852"/>
    <x v="1"/>
    <s v="Binders"/>
    <s v="Ibico Standard Transparent Covers"/>
    <n v="14.832000000000001"/>
    <n v="3"/>
    <n v="0.7"/>
    <n v="-10.382400000000001"/>
    <n v="-142.85714285714286"/>
    <n v="4.4496000000000011"/>
    <n v="0"/>
  </r>
  <r>
    <n v="6842"/>
    <s v="CA-2016-123946"/>
    <s v="9/12/2016"/>
    <x v="126"/>
    <s v="9/17/2016"/>
    <s v="Standard Class"/>
    <s v="AJ-10795"/>
    <s v="Anthony Johnson"/>
    <s v="Corporate"/>
    <s v="United States"/>
    <s v="Springfield"/>
    <s v="Virginia"/>
    <n v="22153"/>
    <x v="0"/>
    <s v="TEC-AC-10004877"/>
    <x v="2"/>
    <s v="Accessories"/>
    <s v="Imation 30456 USB Flash Drive 8GB"/>
    <n v="20.7"/>
    <n v="3"/>
    <n v="0"/>
    <n v="1.6559999999999999"/>
    <n v="1250"/>
    <n v="20.7"/>
    <n v="0"/>
  </r>
  <r>
    <n v="6846"/>
    <s v="CA-2014-147543"/>
    <s v="7/6/2014"/>
    <x v="522"/>
    <s v="7/12/2014"/>
    <s v="Standard Class"/>
    <s v="BC-11125"/>
    <s v="Becky Castell"/>
    <s v="Home Office"/>
    <s v="United States"/>
    <s v="El Cajon"/>
    <s v="California"/>
    <n v="92020"/>
    <x v="1"/>
    <s v="FUR-CH-10000155"/>
    <x v="0"/>
    <s v="Chairs"/>
    <s v="Global Comet Stacking Armless Chair"/>
    <n v="478.48"/>
    <n v="2"/>
    <n v="0.2"/>
    <n v="47.847999999999999"/>
    <n v="1000"/>
    <n v="382.78400000000005"/>
    <n v="0"/>
  </r>
  <r>
    <n v="6847"/>
    <s v="US-2016-159093"/>
    <s v="5/9/2016"/>
    <x v="195"/>
    <s v="5/14/2016"/>
    <s v="Standard Class"/>
    <s v="RS-19420"/>
    <s v="Ricardo Sperren"/>
    <s v="Corporate"/>
    <s v="United States"/>
    <s v="Los Angeles"/>
    <s v="California"/>
    <n v="90036"/>
    <x v="1"/>
    <s v="OFF-PA-10001260"/>
    <x v="1"/>
    <s v="Paper"/>
    <s v="TOPS Money Receipt Book, Consecutively Numbered in Red,"/>
    <n v="32.04"/>
    <n v="4"/>
    <n v="0"/>
    <n v="14.417999999999999"/>
    <n v="222.22222222222223"/>
    <n v="32.04"/>
    <n v="0"/>
  </r>
  <r>
    <n v="6848"/>
    <s v="CA-2016-162110"/>
    <s v="7/18/2016"/>
    <x v="427"/>
    <s v="7/22/2016"/>
    <s v="Standard Class"/>
    <s v="NP-18670"/>
    <s v="Nora Paige"/>
    <s v="Consumer"/>
    <s v="United States"/>
    <s v="Phoenix"/>
    <s v="Arizona"/>
    <n v="85023"/>
    <x v="1"/>
    <s v="TEC-PH-10001924"/>
    <x v="2"/>
    <s v="Phones"/>
    <s v="iHome FM Clock Radio with Lightning Dock"/>
    <n v="55.991999999999997"/>
    <n v="1"/>
    <n v="0.2"/>
    <n v="3.4994999999999998"/>
    <n v="1600"/>
    <n v="44.793599999999998"/>
    <n v="0"/>
  </r>
  <r>
    <n v="6849"/>
    <s v="US-2016-163461"/>
    <s v="6/18/2016"/>
    <x v="1133"/>
    <s v="6/21/2016"/>
    <s v="First Class"/>
    <s v="BT-11440"/>
    <s v="Bobby Trafton"/>
    <s v="Consumer"/>
    <s v="United States"/>
    <s v="Frankfort"/>
    <s v="Illinois"/>
    <n v="60423"/>
    <x v="2"/>
    <s v="OFF-PA-10003134"/>
    <x v="1"/>
    <s v="Paper"/>
    <s v="Xerox 1937"/>
    <n v="76.864000000000004"/>
    <n v="2"/>
    <n v="0.2"/>
    <n v="26.9024"/>
    <n v="285.71428571428572"/>
    <n v="61.491200000000006"/>
    <n v="0"/>
  </r>
  <r>
    <n v="6850"/>
    <s v="CA-2014-101462"/>
    <s v="4/20/2014"/>
    <x v="1017"/>
    <s v="4/25/2014"/>
    <s v="Standard Class"/>
    <s v="BP-11230"/>
    <s v="Benjamin Patterson"/>
    <s v="Consumer"/>
    <s v="United States"/>
    <s v="Los Angeles"/>
    <s v="California"/>
    <n v="90045"/>
    <x v="1"/>
    <s v="FUR-FU-10000409"/>
    <x v="0"/>
    <s v="Furnishings"/>
    <s v="GE 4 Foot Flourescent Tube, 40 Watt"/>
    <n v="59.92"/>
    <n v="4"/>
    <n v="0"/>
    <n v="27.563199999999998"/>
    <n v="217.39130434782612"/>
    <n v="59.92"/>
    <n v="0"/>
  </r>
  <r>
    <n v="6851"/>
    <s v="US-2016-100461"/>
    <s v="1/8/2016"/>
    <x v="1134"/>
    <s v="1/12/2016"/>
    <s v="Standard Class"/>
    <s v="JO-15145"/>
    <s v="Jack O'Briant"/>
    <s v="Corporate"/>
    <s v="United States"/>
    <s v="Franklin"/>
    <s v="Wisconsin"/>
    <n v="53132"/>
    <x v="2"/>
    <s v="FUR-BO-10002545"/>
    <x v="0"/>
    <s v="Bookcases"/>
    <s v="Atlantic Metals Mobile 3-Shelf Bookcases, Custom Colors"/>
    <n v="1565.88"/>
    <n v="6"/>
    <n v="0"/>
    <n v="407.12880000000001"/>
    <n v="384.61538461538464"/>
    <n v="1565.88"/>
    <n v="0"/>
  </r>
  <r>
    <n v="6853"/>
    <s v="US-2017-162670"/>
    <s v="12/23/2017"/>
    <x v="331"/>
    <s v="12/28/2017"/>
    <s v="Second Class"/>
    <s v="MF-18250"/>
    <s v="Monica Federle"/>
    <s v="Corporate"/>
    <s v="United States"/>
    <s v="Little Rock"/>
    <s v="Arkansas"/>
    <n v="72209"/>
    <x v="0"/>
    <s v="OFF-ST-10001328"/>
    <x v="1"/>
    <s v="Storage"/>
    <s v="Personal Filing Tote with Lid, Black/Gray"/>
    <n v="62.04"/>
    <n v="4"/>
    <n v="0"/>
    <n v="17.371200000000002"/>
    <n v="357.14285714285711"/>
    <n v="62.04"/>
    <n v="0"/>
  </r>
  <r>
    <n v="6858"/>
    <s v="CA-2017-128965"/>
    <s v="4/17/2017"/>
    <x v="827"/>
    <s v="4/22/2017"/>
    <s v="Standard Class"/>
    <s v="PS-18760"/>
    <s v="Pamela Stobb"/>
    <s v="Consumer"/>
    <s v="United States"/>
    <s v="Los Angeles"/>
    <s v="California"/>
    <n v="90008"/>
    <x v="1"/>
    <s v="OFF-PA-10004911"/>
    <x v="1"/>
    <s v="Paper"/>
    <s v="Rediform S.O.S. 1-Up Phone Message Bk, 4-1/4x3-1/16 Bk, 1 Form/Pg, 40 Messages/Bk, 3/Pk"/>
    <n v="28.14"/>
    <n v="3"/>
    <n v="0"/>
    <n v="13.507199999999999"/>
    <n v="208.33333333333334"/>
    <n v="28.14"/>
    <n v="0"/>
  </r>
  <r>
    <n v="6864"/>
    <s v="CA-2017-138618"/>
    <s v="12/1/2017"/>
    <x v="96"/>
    <s v="12/8/2017"/>
    <s v="Standard Class"/>
    <s v="MY-17380"/>
    <s v="Maribeth Yedwab"/>
    <s v="Corporate"/>
    <s v="United States"/>
    <s v="San Antonio"/>
    <s v="Texas"/>
    <n v="78207"/>
    <x v="2"/>
    <s v="OFF-PA-10000520"/>
    <x v="1"/>
    <s v="Paper"/>
    <s v="Xerox 201"/>
    <n v="10.368"/>
    <n v="2"/>
    <n v="0.2"/>
    <n v="3.6288"/>
    <n v="285.71428571428572"/>
    <n v="8.2944000000000013"/>
    <n v="0"/>
  </r>
  <r>
    <n v="6865"/>
    <s v="US-2016-126452"/>
    <s v="8/21/2016"/>
    <x v="1036"/>
    <s v="8/28/2016"/>
    <s v="Standard Class"/>
    <s v="SC-20230"/>
    <s v="Scot Coram"/>
    <s v="Corporate"/>
    <s v="United States"/>
    <s v="Los Angeles"/>
    <s v="California"/>
    <n v="90004"/>
    <x v="1"/>
    <s v="OFF-BI-10004465"/>
    <x v="1"/>
    <s v="Binders"/>
    <s v="Avery Durable Slant Ring Binders"/>
    <n v="12.672000000000001"/>
    <n v="2"/>
    <n v="0.2"/>
    <n v="4.7519999999999998"/>
    <n v="266.66666666666669"/>
    <n v="10.137600000000001"/>
    <n v="0"/>
  </r>
  <r>
    <n v="6872"/>
    <s v="CA-2016-145009"/>
    <s v="12/5/2016"/>
    <x v="5"/>
    <s v="12/8/2016"/>
    <s v="Second Class"/>
    <s v="RF-19345"/>
    <s v="Randy Ferguson"/>
    <s v="Corporate"/>
    <s v="United States"/>
    <s v="Chicago"/>
    <s v="Illinois"/>
    <n v="60610"/>
    <x v="2"/>
    <s v="OFF-LA-10004853"/>
    <x v="1"/>
    <s v="Labels"/>
    <s v="Avery 483"/>
    <n v="11.952"/>
    <n v="3"/>
    <n v="0.2"/>
    <n v="3.8843999999999999"/>
    <n v="307.69230769230774"/>
    <n v="9.5616000000000003"/>
    <n v="0"/>
  </r>
  <r>
    <n v="6873"/>
    <s v="CA-2015-162544"/>
    <s v="12/16/2015"/>
    <x v="1135"/>
    <s v="12/19/2015"/>
    <s v="First Class"/>
    <s v="SG-20080"/>
    <s v="Sandra Glassco"/>
    <s v="Consumer"/>
    <s v="United States"/>
    <s v="Seattle"/>
    <s v="Washington"/>
    <n v="98105"/>
    <x v="1"/>
    <s v="OFF-PA-10004948"/>
    <x v="1"/>
    <s v="Paper"/>
    <s v="Xerox 190"/>
    <n v="4.9800000000000004"/>
    <n v="1"/>
    <n v="0"/>
    <n v="2.3405999999999998"/>
    <n v="212.76595744680856"/>
    <n v="4.9800000000000004"/>
    <n v="0"/>
  </r>
  <r>
    <n v="6874"/>
    <s v="CA-2014-124394"/>
    <s v="10/17/2014"/>
    <x v="1136"/>
    <s v="10/22/2014"/>
    <s v="Second Class"/>
    <s v="TB-21520"/>
    <s v="Tracy Blumstein"/>
    <s v="Consumer"/>
    <s v="United States"/>
    <s v="Beaumont"/>
    <s v="Texas"/>
    <n v="77705"/>
    <x v="2"/>
    <s v="OFF-BI-10003676"/>
    <x v="1"/>
    <s v="Binders"/>
    <s v="GBC Standard Recycled Report Covers, Clear Plastic Sheets"/>
    <n v="10.78"/>
    <n v="5"/>
    <n v="0.8"/>
    <n v="-17.248000000000001"/>
    <n v="-62.499999999999986"/>
    <n v="2.1559999999999993"/>
    <n v="0"/>
  </r>
  <r>
    <n v="6876"/>
    <s v="US-2016-121013"/>
    <s v="9/5/2016"/>
    <x v="64"/>
    <s v="9/10/2016"/>
    <s v="Standard Class"/>
    <s v="MM-17920"/>
    <s v="Michael Moore"/>
    <s v="Consumer"/>
    <s v="United States"/>
    <s v="Chesapeake"/>
    <s v="Virginia"/>
    <n v="23320"/>
    <x v="0"/>
    <s v="OFF-LA-10004545"/>
    <x v="1"/>
    <s v="Labels"/>
    <s v="Avery 50"/>
    <n v="25.06"/>
    <n v="2"/>
    <n v="0"/>
    <n v="11.7782"/>
    <n v="212.7659574468085"/>
    <n v="25.06"/>
    <n v="0"/>
  </r>
  <r>
    <n v="6878"/>
    <s v="US-2015-123918"/>
    <s v="10/15/2015"/>
    <x v="52"/>
    <s v="10/15/2015"/>
    <s v="Same Day"/>
    <s v="CG-12520"/>
    <s v="Claire Gute"/>
    <s v="Consumer"/>
    <s v="United States"/>
    <s v="Dallas"/>
    <s v="Texas"/>
    <n v="75217"/>
    <x v="2"/>
    <s v="FUR-FU-10004952"/>
    <x v="0"/>
    <s v="Furnishings"/>
    <s v="C-Line Cubicle Keepers Polyproplyene Holder w/Velcro Back, 8-1/2x11, 25/Bx"/>
    <n v="131.376"/>
    <n v="6"/>
    <n v="0.6"/>
    <n v="-95.247600000000006"/>
    <n v="-137.93103448275861"/>
    <n v="52.550400000000003"/>
    <n v="0"/>
  </r>
  <r>
    <n v="6880"/>
    <s v="CA-2015-137113"/>
    <s v="12/1/2015"/>
    <x v="494"/>
    <s v="12/5/2015"/>
    <s v="Second Class"/>
    <s v="TW-21025"/>
    <s v="Tamara Willingham"/>
    <s v="Home Office"/>
    <s v="United States"/>
    <s v="Seattle"/>
    <s v="Washington"/>
    <n v="98105"/>
    <x v="1"/>
    <s v="FUR-CH-10001215"/>
    <x v="0"/>
    <s v="Chairs"/>
    <s v="Global Troy Executive Leather Low-Back Tilter"/>
    <n v="2003.92"/>
    <n v="5"/>
    <n v="0.2"/>
    <n v="125.245"/>
    <n v="1600"/>
    <n v="1603.1360000000002"/>
    <n v="0"/>
  </r>
  <r>
    <n v="6885"/>
    <s v="CA-2015-120677"/>
    <s v="5/31/2015"/>
    <x v="70"/>
    <s v="6/4/2015"/>
    <s v="Standard Class"/>
    <s v="BD-11320"/>
    <s v="Bill Donatelli"/>
    <s v="Consumer"/>
    <s v="United States"/>
    <s v="Minneapolis"/>
    <s v="Minnesota"/>
    <n v="55407"/>
    <x v="2"/>
    <s v="FUR-CH-10002320"/>
    <x v="0"/>
    <s v="Chairs"/>
    <s v="Hon Pagoda Stacking Chairs"/>
    <n v="2567.84"/>
    <n v="8"/>
    <n v="0"/>
    <n v="770.35199999999998"/>
    <n v="333.33333333333337"/>
    <n v="2567.84"/>
    <n v="0"/>
  </r>
  <r>
    <n v="6886"/>
    <s v="CA-2017-123036"/>
    <s v="9/10/2017"/>
    <x v="18"/>
    <s v="9/17/2017"/>
    <s v="Standard Class"/>
    <s v="HA-14905"/>
    <s v="Helen Abelman"/>
    <s v="Consumer"/>
    <s v="United States"/>
    <s v="Springfield"/>
    <s v="Ohio"/>
    <n v="45503"/>
    <x v="3"/>
    <s v="TEC-AC-10003499"/>
    <x v="2"/>
    <s v="Accessories"/>
    <s v="Memorex Mini Travel Drive 8 GB USB 2.0 Flash Drive"/>
    <n v="37.055999999999997"/>
    <n v="4"/>
    <n v="0.2"/>
    <n v="8.8008000000000006"/>
    <n v="421.05263157894734"/>
    <n v="29.6448"/>
    <n v="0"/>
  </r>
  <r>
    <n v="6888"/>
    <s v="CA-2017-120222"/>
    <s v="4/25/2017"/>
    <x v="1016"/>
    <s v="5/2/2017"/>
    <s v="Standard Class"/>
    <s v="LL-16840"/>
    <s v="Lauren Leatherbury"/>
    <s v="Consumer"/>
    <s v="United States"/>
    <s v="Los Angeles"/>
    <s v="California"/>
    <n v="90032"/>
    <x v="1"/>
    <s v="OFF-PA-10004675"/>
    <x v="1"/>
    <s v="Paper"/>
    <s v="Telephone Message Books with Fax/Mobile Section, 5 1/2&quot; x 3 3/16&quot;"/>
    <n v="19.05"/>
    <n v="3"/>
    <n v="0"/>
    <n v="8.7629999999999999"/>
    <n v="217.39130434782606"/>
    <n v="19.05"/>
    <n v="0"/>
  </r>
  <r>
    <n v="6890"/>
    <s v="CA-2017-164756"/>
    <s v="9/18/2017"/>
    <x v="65"/>
    <s v="9/22/2017"/>
    <s v="Standard Class"/>
    <s v="SS-20140"/>
    <s v="Saphhira Shifley"/>
    <s v="Corporate"/>
    <s v="United States"/>
    <s v="Columbus"/>
    <s v="Georgia"/>
    <n v="31907"/>
    <x v="0"/>
    <s v="TEC-PH-10001552"/>
    <x v="2"/>
    <s v="Phones"/>
    <s v="I Need's 3d Hello Kitty Hybrid Silicone Case Cover for HTC One X 4g with 3d Hello Kitty Stylus Pen Green/pink"/>
    <n v="95.68"/>
    <n v="8"/>
    <n v="0"/>
    <n v="26.790400000000002"/>
    <n v="357.14285714285717"/>
    <n v="95.68"/>
    <n v="0"/>
  </r>
  <r>
    <n v="6898"/>
    <s v="CA-2017-122028"/>
    <s v="8/18/2017"/>
    <x v="238"/>
    <s v="8/25/2017"/>
    <s v="Standard Class"/>
    <s v="CK-12205"/>
    <s v="Chloris Kastensmidt"/>
    <s v="Consumer"/>
    <s v="United States"/>
    <s v="Lakewood"/>
    <s v="Ohio"/>
    <n v="44107"/>
    <x v="3"/>
    <s v="OFF-BI-10004817"/>
    <x v="1"/>
    <s v="Binders"/>
    <s v="GBC Personal VeloBind Strips"/>
    <n v="10.782"/>
    <n v="3"/>
    <n v="0.7"/>
    <n v="-7.9067999999999996"/>
    <n v="-136.36363636363637"/>
    <n v="3.2346000000000004"/>
    <n v="0"/>
  </r>
  <r>
    <n v="6899"/>
    <s v="US-2015-165512"/>
    <s v="5/24/2015"/>
    <x v="1137"/>
    <s v="5/26/2015"/>
    <s v="Second Class"/>
    <s v="VS-21820"/>
    <s v="Vivek Sundaresam"/>
    <s v="Consumer"/>
    <s v="United States"/>
    <s v="Naperville"/>
    <s v="Illinois"/>
    <n v="60540"/>
    <x v="2"/>
    <s v="FUR-CH-10002880"/>
    <x v="0"/>
    <s v="Chairs"/>
    <s v="Global High-Back Leather Tilter, Burgundy"/>
    <n v="602.65099999999995"/>
    <n v="7"/>
    <n v="0.3"/>
    <n v="-163.57669999999999"/>
    <n v="-368.42105263157896"/>
    <n v="421.85569999999996"/>
    <n v="0"/>
  </r>
  <r>
    <n v="6901"/>
    <s v="CA-2015-140557"/>
    <s v="9/7/2015"/>
    <x v="67"/>
    <s v="9/11/2015"/>
    <s v="Standard Class"/>
    <s v="TN-21040"/>
    <s v="Tanja Norvell"/>
    <s v="Home Office"/>
    <s v="United States"/>
    <s v="New York City"/>
    <s v="New York"/>
    <n v="10009"/>
    <x v="3"/>
    <s v="TEC-AC-10002402"/>
    <x v="2"/>
    <s v="Accessories"/>
    <s v="Razer Kraken PRO Over Ear PC and Music Headset"/>
    <n v="559.92999999999995"/>
    <n v="7"/>
    <n v="0"/>
    <n v="167.97900000000001"/>
    <n v="333.33333333333326"/>
    <n v="559.92999999999995"/>
    <n v="0"/>
  </r>
  <r>
    <n v="6902"/>
    <s v="US-2017-135013"/>
    <s v="7/24/2017"/>
    <x v="1138"/>
    <s v="7/24/2017"/>
    <s v="Same Day"/>
    <s v="HR-14830"/>
    <s v="Harold Ryan"/>
    <s v="Corporate"/>
    <s v="United States"/>
    <s v="Huntington Beach"/>
    <s v="California"/>
    <n v="92646"/>
    <x v="1"/>
    <s v="TEC-CO-10001449"/>
    <x v="2"/>
    <s v="Copiers"/>
    <s v="Hewlett Packard LaserJet 3310 Copier"/>
    <n v="2399.96"/>
    <n v="5"/>
    <n v="0.2"/>
    <n v="839.98599999999999"/>
    <n v="285.71428571428572"/>
    <n v="1919.9680000000001"/>
    <n v="0"/>
  </r>
  <r>
    <n v="6903"/>
    <s v="CA-2017-111220"/>
    <s v="9/2/2017"/>
    <x v="264"/>
    <s v="9/8/2017"/>
    <s v="Standard Class"/>
    <s v="JS-15595"/>
    <s v="Jill Stevenson"/>
    <s v="Corporate"/>
    <s v="United States"/>
    <s v="Chicago"/>
    <s v="Illinois"/>
    <n v="60653"/>
    <x v="2"/>
    <s v="OFF-FA-10002280"/>
    <x v="1"/>
    <s v="Fasteners"/>
    <s v="Advantus Plastic Paper Clips"/>
    <n v="16"/>
    <n v="4"/>
    <n v="0.2"/>
    <n v="5.6"/>
    <n v="285.71428571428572"/>
    <n v="12.8"/>
    <n v="0"/>
  </r>
  <r>
    <n v="6906"/>
    <s v="US-2017-149006"/>
    <s v="12/6/2017"/>
    <x v="1139"/>
    <s v="12/8/2017"/>
    <s v="Second Class"/>
    <s v="BN-11470"/>
    <s v="Brad Norvell"/>
    <s v="Corporate"/>
    <s v="United States"/>
    <s v="Brentwood"/>
    <s v="California"/>
    <n v="94513"/>
    <x v="1"/>
    <s v="OFF-ST-10003221"/>
    <x v="1"/>
    <s v="Storage"/>
    <s v="Staple magnet"/>
    <n v="10.68"/>
    <n v="1"/>
    <n v="0"/>
    <n v="2.8835999999999999"/>
    <n v="370.37037037037038"/>
    <n v="10.68"/>
    <n v="0"/>
  </r>
  <r>
    <n v="6907"/>
    <s v="CA-2017-149468"/>
    <s v="5/20/2017"/>
    <x v="968"/>
    <s v="5/20/2017"/>
    <s v="Same Day"/>
    <s v="AR-10405"/>
    <s v="Allen Rosenblatt"/>
    <s v="Corporate"/>
    <s v="United States"/>
    <s v="Trenton"/>
    <s v="Michigan"/>
    <n v="48183"/>
    <x v="2"/>
    <s v="OFF-BI-10002225"/>
    <x v="1"/>
    <s v="Binders"/>
    <s v="Square Ring Data Binders, Rigid 75 Pt. Covers, 11&quot; x 14-7/8&quot;"/>
    <n v="41.28"/>
    <n v="2"/>
    <n v="0"/>
    <n v="19.814399999999999"/>
    <n v="208.33333333333334"/>
    <n v="41.28"/>
    <n v="0"/>
  </r>
  <r>
    <n v="6908"/>
    <s v="CA-2016-140249"/>
    <s v="9/27/2016"/>
    <x v="720"/>
    <s v="10/3/2016"/>
    <s v="Standard Class"/>
    <s v="SW-20455"/>
    <s v="Shaun Weien"/>
    <s v="Consumer"/>
    <s v="United States"/>
    <s v="Seattle"/>
    <s v="Washington"/>
    <n v="98103"/>
    <x v="1"/>
    <s v="TEC-PH-10002584"/>
    <x v="2"/>
    <s v="Phones"/>
    <s v="Samsung Galaxy S4"/>
    <n v="1001.5839999999999"/>
    <n v="2"/>
    <n v="0.2"/>
    <n v="125.19799999999999"/>
    <n v="800"/>
    <n v="801.2672"/>
    <n v="0"/>
  </r>
  <r>
    <n v="6909"/>
    <s v="US-2017-135503"/>
    <s v="12/10/2017"/>
    <x v="389"/>
    <s v="12/15/2017"/>
    <s v="Standard Class"/>
    <s v="JE-16165"/>
    <s v="Justin Ellison"/>
    <s v="Corporate"/>
    <s v="United States"/>
    <s v="North Charleston"/>
    <s v="South Carolina"/>
    <n v="29406"/>
    <x v="0"/>
    <s v="FUR-FU-10002364"/>
    <x v="0"/>
    <s v="Furnishings"/>
    <s v="Eldon Expressions Wood Desk Accessories, Oak"/>
    <n v="14.76"/>
    <n v="2"/>
    <n v="0"/>
    <n v="4.2804000000000002"/>
    <n v="344.82758620689651"/>
    <n v="14.76"/>
    <n v="0"/>
  </r>
  <r>
    <n v="6910"/>
    <s v="CA-2014-126277"/>
    <s v="9/13/2014"/>
    <x v="103"/>
    <s v="9/18/2014"/>
    <s v="Second Class"/>
    <s v="LH-16900"/>
    <s v="Lena Hernandez"/>
    <s v="Consumer"/>
    <s v="United States"/>
    <s v="Columbus"/>
    <s v="Ohio"/>
    <n v="43229"/>
    <x v="3"/>
    <s v="OFF-BI-10004022"/>
    <x v="1"/>
    <s v="Binders"/>
    <s v="Acco Suede Grain Vinyl Round Ring Binder"/>
    <n v="2.5019999999999998"/>
    <n v="3"/>
    <n v="0.7"/>
    <n v="-2.0015999999999998"/>
    <n v="-125"/>
    <n v="0.75060000000000004"/>
    <n v="0"/>
  </r>
  <r>
    <n v="6911"/>
    <s v="US-2017-115301"/>
    <s v="7/29/2017"/>
    <x v="570"/>
    <s v="8/2/2017"/>
    <s v="Standard Class"/>
    <s v="VG-21790"/>
    <s v="Vivek Gonzalez"/>
    <s v="Consumer"/>
    <s v="United States"/>
    <s v="Seattle"/>
    <s v="Washington"/>
    <n v="98103"/>
    <x v="1"/>
    <s v="FUR-BO-10004709"/>
    <x v="0"/>
    <s v="Bookcases"/>
    <s v="Bush Westfield Collection Bookcases, Medium Cherry Finish"/>
    <n v="115.96"/>
    <n v="2"/>
    <n v="0"/>
    <n v="25.511199999999999"/>
    <n v="454.54545454545456"/>
    <n v="115.96"/>
    <n v="0"/>
  </r>
  <r>
    <n v="6912"/>
    <s v="CA-2017-168942"/>
    <s v="8/1/2017"/>
    <x v="378"/>
    <s v="8/5/2017"/>
    <s v="Second Class"/>
    <s v="EM-13960"/>
    <s v="Eric Murdock"/>
    <s v="Consumer"/>
    <s v="United States"/>
    <s v="San Francisco"/>
    <s v="California"/>
    <n v="94109"/>
    <x v="1"/>
    <s v="OFF-ST-10004340"/>
    <x v="1"/>
    <s v="Storage"/>
    <s v="Fellowes Mobile File Cart, Black"/>
    <n v="186.54"/>
    <n v="3"/>
    <n v="0"/>
    <n v="50.3658"/>
    <n v="370.37037037037038"/>
    <n v="186.54"/>
    <n v="0"/>
  </r>
  <r>
    <n v="6913"/>
    <s v="US-2017-128398"/>
    <s v="5/2/2017"/>
    <x v="743"/>
    <s v="5/5/2017"/>
    <s v="Second Class"/>
    <s v="EM-13825"/>
    <s v="Elizabeth Moffitt"/>
    <s v="Corporate"/>
    <s v="United States"/>
    <s v="Los Angeles"/>
    <s v="California"/>
    <n v="90049"/>
    <x v="1"/>
    <s v="TEC-AC-10001714"/>
    <x v="2"/>
    <s v="Accessories"/>
    <s v="Logitech MX Performance Wireless Mouse"/>
    <n v="159.56"/>
    <n v="4"/>
    <n v="0"/>
    <n v="59.037199999999999"/>
    <n v="270.27027027027026"/>
    <n v="159.56"/>
    <n v="0"/>
  </r>
  <r>
    <n v="6914"/>
    <s v="CA-2015-104115"/>
    <s v="6/12/2015"/>
    <x v="821"/>
    <s v="6/16/2015"/>
    <s v="Standard Class"/>
    <s v="JH-15910"/>
    <s v="Jonathan Howell"/>
    <s v="Consumer"/>
    <s v="United States"/>
    <s v="West Palm Beach"/>
    <s v="Florida"/>
    <n v="33407"/>
    <x v="0"/>
    <s v="TEC-PH-10002844"/>
    <x v="2"/>
    <s v="Phones"/>
    <s v="Speck Products Candyshell Flip Case"/>
    <n v="55.984000000000002"/>
    <n v="2"/>
    <n v="0.2"/>
    <n v="4.1988000000000003"/>
    <n v="1333.3333333333333"/>
    <n v="44.787200000000006"/>
    <n v="0"/>
  </r>
  <r>
    <n v="6915"/>
    <s v="CA-2014-142510"/>
    <s v="12/22/2014"/>
    <x v="1091"/>
    <s v="12/29/2014"/>
    <s v="Standard Class"/>
    <s v="NP-18700"/>
    <s v="Nora Preis"/>
    <s v="Consumer"/>
    <s v="United States"/>
    <s v="Chicago"/>
    <s v="Illinois"/>
    <n v="60623"/>
    <x v="2"/>
    <s v="OFF-ST-10000585"/>
    <x v="1"/>
    <s v="Storage"/>
    <s v="Economy Rollaway Files"/>
    <n v="132.16"/>
    <n v="1"/>
    <n v="0.2"/>
    <n v="9.9120000000000008"/>
    <n v="1333.3333333333333"/>
    <n v="105.72800000000001"/>
    <n v="0"/>
  </r>
  <r>
    <n v="6918"/>
    <s v="CA-2014-124247"/>
    <s v="12/16/2014"/>
    <x v="757"/>
    <s v="12/21/2014"/>
    <s v="Standard Class"/>
    <s v="SH-20635"/>
    <s v="Stefanie Holloman"/>
    <s v="Corporate"/>
    <s v="United States"/>
    <s v="Sacramento"/>
    <s v="California"/>
    <n v="95823"/>
    <x v="1"/>
    <s v="FUR-CH-10001854"/>
    <x v="0"/>
    <s v="Chairs"/>
    <s v="Office Star - Professional Matrix Back Chair with 2-to-1 Synchro Tilt and Mesh Fabric Seat"/>
    <n v="1403.92"/>
    <n v="5"/>
    <n v="0.2"/>
    <n v="70.195999999999998"/>
    <n v="2000"/>
    <n v="1123.1360000000002"/>
    <n v="0"/>
  </r>
  <r>
    <n v="6919"/>
    <s v="CA-2016-105473"/>
    <s v="4/16/2016"/>
    <x v="947"/>
    <s v="4/18/2016"/>
    <s v="Second Class"/>
    <s v="BM-11785"/>
    <s v="Bryan Mills"/>
    <s v="Consumer"/>
    <s v="United States"/>
    <s v="Seattle"/>
    <s v="Washington"/>
    <n v="98115"/>
    <x v="1"/>
    <s v="OFF-SU-10003567"/>
    <x v="1"/>
    <s v="Supplies"/>
    <s v="Stiletto Hand Letter Openers"/>
    <n v="28.8"/>
    <n v="3"/>
    <n v="0"/>
    <n v="0.86399999999999999"/>
    <n v="3333.3333333333335"/>
    <n v="28.8"/>
    <n v="0"/>
  </r>
  <r>
    <n v="6920"/>
    <s v="CA-2015-102806"/>
    <s v="5/21/2015"/>
    <x v="1031"/>
    <s v="5/28/2015"/>
    <s v="Standard Class"/>
    <s v="HG-14965"/>
    <s v="Henry Goldwyn"/>
    <s v="Corporate"/>
    <s v="United States"/>
    <s v="Philadelphia"/>
    <s v="Pennsylvania"/>
    <n v="19143"/>
    <x v="3"/>
    <s v="OFF-BI-10001597"/>
    <x v="1"/>
    <s v="Binders"/>
    <s v="Wilson Jones Ledger-Size, Piano-Hinge Binder, 2&quot;, Blue"/>
    <n v="24.588000000000001"/>
    <n v="2"/>
    <n v="0.7"/>
    <n v="-18.031199999999998"/>
    <n v="-136.36363636363637"/>
    <n v="7.3764000000000012"/>
    <n v="0"/>
  </r>
  <r>
    <n v="6921"/>
    <s v="CA-2017-121706"/>
    <s v="2/26/2017"/>
    <x v="425"/>
    <s v="3/2/2017"/>
    <s v="Standard Class"/>
    <s v="BM-11140"/>
    <s v="Becky Martin"/>
    <s v="Consumer"/>
    <s v="United States"/>
    <s v="Santa Barbara"/>
    <s v="California"/>
    <n v="93101"/>
    <x v="1"/>
    <s v="OFF-AP-10003287"/>
    <x v="1"/>
    <s v="Appliances"/>
    <s v="Tripp Lite TLP810NET Broadband Surge for Modem/Fax"/>
    <n v="356.79"/>
    <n v="7"/>
    <n v="0"/>
    <n v="99.901200000000003"/>
    <n v="357.14285714285717"/>
    <n v="356.79"/>
    <n v="0"/>
  </r>
  <r>
    <n v="6922"/>
    <s v="CA-2017-109211"/>
    <s v="4/4/2017"/>
    <x v="1095"/>
    <s v="4/10/2017"/>
    <s v="Standard Class"/>
    <s v="PS-19045"/>
    <s v="Penelope Sewall"/>
    <s v="Home Office"/>
    <s v="United States"/>
    <s v="New York City"/>
    <s v="New York"/>
    <n v="10011"/>
    <x v="3"/>
    <s v="OFF-EN-10001532"/>
    <x v="1"/>
    <s v="Envelopes"/>
    <s v="Brown Kraft Recycled Envelopes"/>
    <n v="16.98"/>
    <n v="1"/>
    <n v="0"/>
    <n v="8.49"/>
    <n v="200"/>
    <n v="16.98"/>
    <n v="0"/>
  </r>
  <r>
    <n v="6923"/>
    <s v="CA-2015-134257"/>
    <s v="3/16/2015"/>
    <x v="199"/>
    <s v="3/19/2015"/>
    <s v="Second Class"/>
    <s v="MS-17710"/>
    <s v="Maurice Satty"/>
    <s v="Consumer"/>
    <s v="United States"/>
    <s v="Auburn"/>
    <s v="Alabama"/>
    <n v="36830"/>
    <x v="0"/>
    <s v="OFF-LA-10003930"/>
    <x v="1"/>
    <s v="Labels"/>
    <s v="Dot Matrix Printer Tape Reel Labels, White, 5000/Box"/>
    <n v="491.55"/>
    <n v="5"/>
    <n v="0"/>
    <n v="240.8595"/>
    <n v="204.08163265306123"/>
    <n v="491.55"/>
    <n v="0"/>
  </r>
  <r>
    <n v="6925"/>
    <s v="CA-2015-137925"/>
    <s v="11/30/2015"/>
    <x v="672"/>
    <s v="12/4/2015"/>
    <s v="Standard Class"/>
    <s v="JL-15235"/>
    <s v="Janet Lee"/>
    <s v="Consumer"/>
    <s v="United States"/>
    <s v="New York City"/>
    <s v="New York"/>
    <n v="10035"/>
    <x v="3"/>
    <s v="OFF-PA-10002659"/>
    <x v="1"/>
    <s v="Paper"/>
    <s v="Avoid Verbal Orders Carbonless Minifold Book"/>
    <n v="23.66"/>
    <n v="7"/>
    <n v="0"/>
    <n v="10.883599999999999"/>
    <n v="217.39130434782612"/>
    <n v="23.66"/>
    <n v="0"/>
  </r>
  <r>
    <n v="6927"/>
    <s v="CA-2016-140046"/>
    <s v="7/28/2016"/>
    <x v="1062"/>
    <s v="8/3/2016"/>
    <s v="Standard Class"/>
    <s v="KM-16660"/>
    <s v="Khloe Miller"/>
    <s v="Consumer"/>
    <s v="United States"/>
    <s v="Los Angeles"/>
    <s v="California"/>
    <n v="90032"/>
    <x v="1"/>
    <s v="OFF-LA-10000305"/>
    <x v="1"/>
    <s v="Labels"/>
    <s v="Avery 495"/>
    <n v="18.899999999999999"/>
    <n v="3"/>
    <n v="0"/>
    <n v="8.6940000000000008"/>
    <n v="217.39130434782604"/>
    <n v="18.899999999999999"/>
    <n v="0"/>
  </r>
  <r>
    <n v="6928"/>
    <s v="CA-2016-140382"/>
    <s v="6/23/2016"/>
    <x v="661"/>
    <s v="6/25/2016"/>
    <s v="Second Class"/>
    <s v="RD-19900"/>
    <s v="Ruben Dartt"/>
    <s v="Consumer"/>
    <s v="United States"/>
    <s v="San Francisco"/>
    <s v="California"/>
    <n v="94109"/>
    <x v="1"/>
    <s v="OFF-ST-10003638"/>
    <x v="1"/>
    <s v="Storage"/>
    <s v="Mobile Personal File Cube"/>
    <n v="93.68"/>
    <n v="4"/>
    <n v="0"/>
    <n v="25.293600000000001"/>
    <n v="370.37037037037038"/>
    <n v="93.68"/>
    <n v="0"/>
  </r>
  <r>
    <n v="6932"/>
    <s v="CA-2014-164182"/>
    <s v="7/14/2014"/>
    <x v="686"/>
    <s v="7/18/2014"/>
    <s v="Standard Class"/>
    <s v="ST-20530"/>
    <s v="Shui Tom"/>
    <s v="Consumer"/>
    <s v="United States"/>
    <s v="Philadelphia"/>
    <s v="Pennsylvania"/>
    <n v="19140"/>
    <x v="3"/>
    <s v="TEC-PH-10002070"/>
    <x v="2"/>
    <s v="Phones"/>
    <s v="Griffin GC36547 PowerJolt SE Lightning Charger"/>
    <n v="13.494"/>
    <n v="1"/>
    <n v="0.4"/>
    <n v="-2.2490000000000001"/>
    <n v="-600"/>
    <n v="8.0963999999999992"/>
    <n v="0"/>
  </r>
  <r>
    <n v="6936"/>
    <s v="CA-2017-137365"/>
    <s v="11/30/2017"/>
    <x v="329"/>
    <s v="12/3/2017"/>
    <s v="Second Class"/>
    <s v="BP-11095"/>
    <s v="Bart Pistole"/>
    <s v="Corporate"/>
    <s v="United States"/>
    <s v="El Paso"/>
    <s v="Texas"/>
    <n v="79907"/>
    <x v="2"/>
    <s v="TEC-AC-10001767"/>
    <x v="2"/>
    <s v="Accessories"/>
    <s v="SanDisk Ultra 64 GB MicroSDHC Class 10 Memory Card"/>
    <n v="95.975999999999999"/>
    <n v="3"/>
    <n v="0.2"/>
    <n v="-10.7973"/>
    <n v="-888.88888888888891"/>
    <n v="76.780799999999999"/>
    <n v="0"/>
  </r>
  <r>
    <n v="6937"/>
    <s v="CA-2016-129847"/>
    <s v="9/2/2016"/>
    <x v="476"/>
    <s v="9/4/2016"/>
    <s v="First Class"/>
    <s v="TA-21385"/>
    <s v="Tom Ashbrook"/>
    <s v="Home Office"/>
    <s v="United States"/>
    <s v="Chicago"/>
    <s v="Illinois"/>
    <n v="60653"/>
    <x v="2"/>
    <s v="FUR-FU-10000277"/>
    <x v="0"/>
    <s v="Furnishings"/>
    <s v="Deflect-o DuraMat Antistatic Studded Beveled Mat for Medium Pile Carpeting"/>
    <n v="84.272000000000006"/>
    <n v="2"/>
    <n v="0.6"/>
    <n v="-75.844800000000006"/>
    <n v="-111.11111111111111"/>
    <n v="33.708800000000004"/>
    <n v="0"/>
  </r>
  <r>
    <n v="6938"/>
    <s v="CA-2014-126963"/>
    <s v="6/15/2014"/>
    <x v="345"/>
    <s v="6/15/2014"/>
    <s v="Same Day"/>
    <s v="PS-18760"/>
    <s v="Pamela Stobb"/>
    <s v="Consumer"/>
    <s v="United States"/>
    <s v="El Paso"/>
    <s v="Texas"/>
    <n v="79907"/>
    <x v="2"/>
    <s v="OFF-PA-10001952"/>
    <x v="1"/>
    <s v="Paper"/>
    <s v="Xerox 1902"/>
    <n v="36.543999999999997"/>
    <n v="2"/>
    <n v="0.2"/>
    <n v="11.876799999999999"/>
    <n v="307.69230769230768"/>
    <n v="29.235199999999999"/>
    <n v="0"/>
  </r>
  <r>
    <n v="6939"/>
    <s v="CA-2016-125094"/>
    <s v="11/5/2016"/>
    <x v="732"/>
    <s v="11/9/2016"/>
    <s v="Standard Class"/>
    <s v="NP-18700"/>
    <s v="Nora Preis"/>
    <s v="Consumer"/>
    <s v="United States"/>
    <s v="Seattle"/>
    <s v="Washington"/>
    <n v="98105"/>
    <x v="1"/>
    <s v="TEC-AC-10004420"/>
    <x v="2"/>
    <s v="Accessories"/>
    <s v="Cherry 142-key Programmable Keyboard"/>
    <n v="479.72"/>
    <n v="4"/>
    <n v="0"/>
    <n v="52.769199999999998"/>
    <n v="909.09090909090912"/>
    <n v="479.72"/>
    <n v="0"/>
  </r>
  <r>
    <n v="6940"/>
    <s v="CA-2017-107132"/>
    <s v="6/26/2017"/>
    <x v="335"/>
    <s v="6/30/2017"/>
    <s v="Standard Class"/>
    <s v="SC-20260"/>
    <s v="Scott Cohen"/>
    <s v="Corporate"/>
    <s v="United States"/>
    <s v="New York City"/>
    <s v="New York"/>
    <n v="10009"/>
    <x v="3"/>
    <s v="OFF-BI-10001071"/>
    <x v="1"/>
    <s v="Binders"/>
    <s v="GBC ProClick Punch Binding System"/>
    <n v="102.36799999999999"/>
    <n v="2"/>
    <n v="0.2"/>
    <n v="37.108400000000003"/>
    <n v="275.86206896551721"/>
    <n v="81.894400000000005"/>
    <n v="0"/>
  </r>
  <r>
    <n v="6944"/>
    <s v="CA-2015-139248"/>
    <s v="7/25/2015"/>
    <x v="395"/>
    <s v="7/30/2015"/>
    <s v="Standard Class"/>
    <s v="RD-19930"/>
    <s v="Russell D'Ascenzo"/>
    <s v="Consumer"/>
    <s v="United States"/>
    <s v="Los Angeles"/>
    <s v="California"/>
    <n v="90032"/>
    <x v="1"/>
    <s v="TEC-PH-10004094"/>
    <x v="2"/>
    <s v="Phones"/>
    <s v="Motorola L703CM"/>
    <n v="623.96"/>
    <n v="5"/>
    <n v="0.2"/>
    <n v="38.997500000000002"/>
    <n v="1600"/>
    <n v="499.16800000000006"/>
    <n v="0"/>
  </r>
  <r>
    <n v="6945"/>
    <s v="CA-2014-148369"/>
    <s v="9/23/2014"/>
    <x v="865"/>
    <s v="9/27/2014"/>
    <s v="Standard Class"/>
    <s v="TH-21115"/>
    <s v="Thea Hudgings"/>
    <s v="Corporate"/>
    <s v="United States"/>
    <s v="Newark"/>
    <s v="Delaware"/>
    <n v="19711"/>
    <x v="3"/>
    <s v="OFF-BI-10004876"/>
    <x v="1"/>
    <s v="Binders"/>
    <s v="Wilson Jones Suede Grain Vinyl Binders"/>
    <n v="11.12"/>
    <n v="4"/>
    <n v="0"/>
    <n v="5.4488000000000003"/>
    <n v="204.08163265306118"/>
    <n v="11.12"/>
    <n v="0"/>
  </r>
  <r>
    <n v="6946"/>
    <s v="CA-2016-106243"/>
    <s v="9/30/2016"/>
    <x v="955"/>
    <s v="10/4/2016"/>
    <s v="Standard Class"/>
    <s v="GM-14680"/>
    <s v="Greg Matthias"/>
    <s v="Consumer"/>
    <s v="United States"/>
    <s v="New York City"/>
    <s v="New York"/>
    <n v="10011"/>
    <x v="3"/>
    <s v="FUR-BO-10003034"/>
    <x v="0"/>
    <s v="Bookcases"/>
    <s v="O'Sullivan Elevations Bookcase, Cherry Finish"/>
    <n v="523.91999999999996"/>
    <n v="5"/>
    <n v="0.2"/>
    <n v="-26.196000000000002"/>
    <n v="-1999.9999999999995"/>
    <n v="419.13599999999997"/>
    <n v="0"/>
  </r>
  <r>
    <n v="6947"/>
    <s v="CA-2015-126466"/>
    <s v="11/9/2015"/>
    <x v="529"/>
    <s v="11/13/2015"/>
    <s v="Standard Class"/>
    <s v="JO-15550"/>
    <s v="Jesus Ocampo"/>
    <s v="Home Office"/>
    <s v="United States"/>
    <s v="Roseville"/>
    <s v="California"/>
    <n v="95661"/>
    <x v="1"/>
    <s v="OFF-FA-10000490"/>
    <x v="1"/>
    <s v="Fasteners"/>
    <s v="OIC Binder Clips, Mini, 1/4&quot; Capacity, Black"/>
    <n v="2.48"/>
    <n v="2"/>
    <n v="0"/>
    <n v="1.1656"/>
    <n v="212.7659574468085"/>
    <n v="2.48"/>
    <n v="0"/>
  </r>
  <r>
    <n v="6948"/>
    <s v="CA-2015-130365"/>
    <s v="4/25/2015"/>
    <x v="334"/>
    <s v="4/29/2015"/>
    <s v="Standard Class"/>
    <s v="ZC-21910"/>
    <s v="Zuschuss Carroll"/>
    <s v="Consumer"/>
    <s v="United States"/>
    <s v="Aurora"/>
    <s v="Illinois"/>
    <n v="60505"/>
    <x v="2"/>
    <s v="OFF-ST-10002574"/>
    <x v="1"/>
    <s v="Storage"/>
    <s v="SAFCO Commercial Wire Shelving, Black"/>
    <n v="221.024"/>
    <n v="2"/>
    <n v="0.2"/>
    <n v="-55.256"/>
    <n v="-400"/>
    <n v="176.81920000000002"/>
    <n v="0"/>
  </r>
  <r>
    <n v="6950"/>
    <s v="CA-2017-143021"/>
    <s v="11/19/2017"/>
    <x v="123"/>
    <s v="11/19/2017"/>
    <s v="Same Day"/>
    <s v="AP-10720"/>
    <s v="Anne Pryor"/>
    <s v="Home Office"/>
    <s v="United States"/>
    <s v="New York City"/>
    <s v="New York"/>
    <n v="10011"/>
    <x v="3"/>
    <s v="OFF-BI-10001628"/>
    <x v="1"/>
    <s v="Binders"/>
    <s v="Acco Data Flex Cable Posts For Top &amp; Bottom Load Binders, 6&quot; Capacity"/>
    <n v="58.408000000000001"/>
    <n v="7"/>
    <n v="0.2"/>
    <n v="18.252500000000001"/>
    <n v="320"/>
    <n v="46.726400000000005"/>
    <n v="0"/>
  </r>
  <r>
    <n v="6952"/>
    <s v="CA-2015-161767"/>
    <s v="11/20/2015"/>
    <x v="312"/>
    <s v="11/24/2015"/>
    <s v="Standard Class"/>
    <s v="GK-14620"/>
    <s v="Grace Kelly"/>
    <s v="Corporate"/>
    <s v="United States"/>
    <s v="Dallas"/>
    <s v="Texas"/>
    <n v="75217"/>
    <x v="2"/>
    <s v="TEC-MA-10002790"/>
    <x v="2"/>
    <s v="Machines"/>
    <s v="NeatDesk Desktop Scanner &amp; Digital Filing System"/>
    <n v="479.988"/>
    <n v="2"/>
    <n v="0.4"/>
    <n v="55.998600000000003"/>
    <n v="857.14285714285711"/>
    <n v="287.99279999999999"/>
    <n v="0"/>
  </r>
  <r>
    <n v="6953"/>
    <s v="CA-2015-129917"/>
    <s v="10/2/2015"/>
    <x v="653"/>
    <s v="10/3/2015"/>
    <s v="First Class"/>
    <s v="HM-14980"/>
    <s v="Henry MacAllister"/>
    <s v="Consumer"/>
    <s v="United States"/>
    <s v="Los Angeles"/>
    <s v="California"/>
    <n v="90008"/>
    <x v="1"/>
    <s v="OFF-BI-10001757"/>
    <x v="1"/>
    <s v="Binders"/>
    <s v="Pressboard Hanging Data Binders for Unburst Sheets"/>
    <n v="11.808"/>
    <n v="3"/>
    <n v="0.2"/>
    <n v="4.1327999999999996"/>
    <n v="285.71428571428572"/>
    <n v="9.4464000000000006"/>
    <n v="0"/>
  </r>
  <r>
    <n v="6956"/>
    <s v="CA-2015-115420"/>
    <s v="4/25/2015"/>
    <x v="334"/>
    <s v="5/2/2015"/>
    <s v="Standard Class"/>
    <s v="LS-16945"/>
    <s v="Linda Southworth"/>
    <s v="Corporate"/>
    <s v="United States"/>
    <s v="Los Angeles"/>
    <s v="California"/>
    <n v="90004"/>
    <x v="1"/>
    <s v="OFF-EN-10003862"/>
    <x v="1"/>
    <s v="Envelopes"/>
    <s v="Laser &amp; Ink Jet Business Envelopes"/>
    <n v="21.34"/>
    <n v="2"/>
    <n v="0"/>
    <n v="9.8163999999999998"/>
    <n v="217.39130434782606"/>
    <n v="21.34"/>
    <n v="0"/>
  </r>
  <r>
    <n v="6957"/>
    <s v="CA-2016-157588"/>
    <s v="7/14/2016"/>
    <x v="216"/>
    <s v="7/19/2016"/>
    <s v="Standard Class"/>
    <s v="AR-10570"/>
    <s v="Anemone Ratner"/>
    <s v="Consumer"/>
    <s v="United States"/>
    <s v="Columbus"/>
    <s v="Georgia"/>
    <n v="31907"/>
    <x v="0"/>
    <s v="OFF-BI-10003963"/>
    <x v="1"/>
    <s v="Binders"/>
    <s v="Cardinal Holdit Data Disk Pockets"/>
    <n v="36.4"/>
    <n v="5"/>
    <n v="0"/>
    <n v="17.108000000000001"/>
    <n v="212.7659574468085"/>
    <n v="36.4"/>
    <n v="0"/>
  </r>
  <r>
    <n v="6959"/>
    <s v="CA-2015-167255"/>
    <s v="9/27/2015"/>
    <x v="874"/>
    <s v="9/29/2015"/>
    <s v="Second Class"/>
    <s v="RH-19510"/>
    <s v="Rick Huthwaite"/>
    <s v="Home Office"/>
    <s v="United States"/>
    <s v="San Francisco"/>
    <s v="California"/>
    <n v="94110"/>
    <x v="1"/>
    <s v="OFF-ST-10001328"/>
    <x v="1"/>
    <s v="Storage"/>
    <s v="Personal Filing Tote with Lid, Black/Gray"/>
    <n v="15.51"/>
    <n v="1"/>
    <n v="0"/>
    <n v="4.3428000000000004"/>
    <n v="357.14285714285711"/>
    <n v="15.51"/>
    <n v="0"/>
  </r>
  <r>
    <n v="6962"/>
    <s v="CA-2017-162096"/>
    <s v="11/10/2017"/>
    <x v="259"/>
    <s v="11/10/2017"/>
    <s v="Same Day"/>
    <s v="TB-21190"/>
    <s v="Thomas Brumley"/>
    <s v="Home Office"/>
    <s v="United States"/>
    <s v="Riverside"/>
    <s v="California"/>
    <n v="92503"/>
    <x v="1"/>
    <s v="OFF-AR-10002221"/>
    <x v="1"/>
    <s v="Art"/>
    <s v="12 Colored Short Pencils"/>
    <n v="7.8"/>
    <n v="3"/>
    <n v="0"/>
    <n v="2.1059999999999999"/>
    <n v="370.37037037037038"/>
    <n v="7.8"/>
    <n v="0"/>
  </r>
  <r>
    <n v="6963"/>
    <s v="CA-2016-157161"/>
    <s v="7/16/2016"/>
    <x v="87"/>
    <s v="7/20/2016"/>
    <s v="Second Class"/>
    <s v="JD-15895"/>
    <s v="Jonathan Doherty"/>
    <s v="Corporate"/>
    <s v="United States"/>
    <s v="Columbia"/>
    <s v="South Carolina"/>
    <n v="29203"/>
    <x v="0"/>
    <s v="OFF-EN-10001509"/>
    <x v="1"/>
    <s v="Envelopes"/>
    <s v="Poly String Tie Envelopes"/>
    <n v="10.199999999999999"/>
    <n v="5"/>
    <n v="0"/>
    <n v="4.7939999999999996"/>
    <n v="212.7659574468085"/>
    <n v="10.199999999999999"/>
    <n v="0"/>
  </r>
  <r>
    <n v="6969"/>
    <s v="CA-2015-110765"/>
    <s v="10/16/2015"/>
    <x v="1140"/>
    <s v="10/20/2015"/>
    <s v="Second Class"/>
    <s v="MP-17965"/>
    <s v="Michael Paige"/>
    <s v="Corporate"/>
    <s v="United States"/>
    <s v="New York City"/>
    <s v="New York"/>
    <n v="10011"/>
    <x v="3"/>
    <s v="TEC-PH-10004165"/>
    <x v="2"/>
    <s v="Phones"/>
    <s v="Mitel MiVoice 5330e IP Phone"/>
    <n v="824.97"/>
    <n v="3"/>
    <n v="0"/>
    <n v="214.4922"/>
    <n v="384.61538461538464"/>
    <n v="824.97"/>
    <n v="0"/>
  </r>
  <r>
    <n v="6970"/>
    <s v="CA-2016-163937"/>
    <s v="1/10/2016"/>
    <x v="994"/>
    <s v="1/13/2016"/>
    <s v="Second Class"/>
    <s v="JB-16000"/>
    <s v="Joy Bell-"/>
    <s v="Consumer"/>
    <s v="United States"/>
    <s v="Longview"/>
    <s v="Washington"/>
    <n v="98632"/>
    <x v="1"/>
    <s v="FUR-FU-10000010"/>
    <x v="0"/>
    <s v="Furnishings"/>
    <s v="DAX Value U-Channel Document Frames, Easel Back"/>
    <n v="24.85"/>
    <n v="5"/>
    <n v="0"/>
    <n v="7.7035"/>
    <n v="322.58064516129036"/>
    <n v="24.85"/>
    <n v="0"/>
  </r>
  <r>
    <n v="6971"/>
    <s v="CA-2017-153822"/>
    <s v="9/19/2017"/>
    <x v="20"/>
    <s v="9/25/2017"/>
    <s v="Standard Class"/>
    <s v="AB-10105"/>
    <s v="Adrian Barton"/>
    <s v="Consumer"/>
    <s v="United States"/>
    <s v="Phoenix"/>
    <s v="Arizona"/>
    <n v="85023"/>
    <x v="1"/>
    <s v="OFF-ST-10000321"/>
    <x v="1"/>
    <s v="Storage"/>
    <s v="Akro Stacking Bins"/>
    <n v="12.624000000000001"/>
    <n v="2"/>
    <n v="0.2"/>
    <n v="-2.5247999999999999"/>
    <n v="-500"/>
    <n v="10.099200000000002"/>
    <n v="0"/>
  </r>
  <r>
    <n v="6975"/>
    <s v="CA-2017-146185"/>
    <s v="9/15/2017"/>
    <x v="175"/>
    <s v="9/19/2017"/>
    <s v="Standard Class"/>
    <s v="CC-12145"/>
    <s v="Charles Crestani"/>
    <s v="Consumer"/>
    <s v="United States"/>
    <s v="Houston"/>
    <s v="Texas"/>
    <n v="77095"/>
    <x v="2"/>
    <s v="OFF-AR-10002987"/>
    <x v="1"/>
    <s v="Art"/>
    <s v="Prismacolor Color Pencil Set"/>
    <n v="31.744"/>
    <n v="2"/>
    <n v="0.2"/>
    <n v="8.3328000000000007"/>
    <n v="380.95238095238091"/>
    <n v="25.395200000000003"/>
    <n v="0"/>
  </r>
  <r>
    <n v="6976"/>
    <s v="CA-2015-112144"/>
    <s v="6/28/2015"/>
    <x v="1141"/>
    <s v="7/2/2015"/>
    <s v="Standard Class"/>
    <s v="CY-12745"/>
    <s v="Craig Yedwab"/>
    <s v="Corporate"/>
    <s v="United States"/>
    <s v="Gilbert"/>
    <s v="Arizona"/>
    <n v="85234"/>
    <x v="1"/>
    <s v="OFF-LA-10000443"/>
    <x v="1"/>
    <s v="Labels"/>
    <s v="Avery 501"/>
    <n v="5.9039999999999999"/>
    <n v="2"/>
    <n v="0.2"/>
    <n v="1.9925999999999999"/>
    <n v="296.2962962962963"/>
    <n v="4.7232000000000003"/>
    <n v="0"/>
  </r>
  <r>
    <n v="6978"/>
    <s v="US-2016-119298"/>
    <s v="11/25/2016"/>
    <x v="881"/>
    <s v="11/28/2016"/>
    <s v="First Class"/>
    <s v="EP-13915"/>
    <s v="Emily Phan"/>
    <s v="Consumer"/>
    <s v="United States"/>
    <s v="Jonesboro"/>
    <s v="Arkansas"/>
    <n v="72401"/>
    <x v="0"/>
    <s v="TEC-PH-10002564"/>
    <x v="2"/>
    <s v="Phones"/>
    <s v="OtterBox Defender Series Case - Samsung Galaxy S4"/>
    <n v="59.98"/>
    <n v="2"/>
    <n v="0"/>
    <n v="17.994"/>
    <n v="333.33333333333331"/>
    <n v="59.98"/>
    <n v="0"/>
  </r>
  <r>
    <n v="6979"/>
    <s v="CA-2017-155159"/>
    <s v="11/25/2017"/>
    <x v="920"/>
    <s v="11/29/2017"/>
    <s v="Second Class"/>
    <s v="DL-13315"/>
    <s v="Delfina Latchford"/>
    <s v="Consumer"/>
    <s v="United States"/>
    <s v="Atlanta"/>
    <s v="Georgia"/>
    <n v="30318"/>
    <x v="0"/>
    <s v="OFF-PA-10003724"/>
    <x v="1"/>
    <s v="Paper"/>
    <s v="Wirebound Message Book, 4 per Page"/>
    <n v="48.87"/>
    <n v="9"/>
    <n v="0"/>
    <n v="23.946300000000001"/>
    <n v="204.08163265306123"/>
    <n v="48.87"/>
    <n v="0"/>
  </r>
  <r>
    <n v="6980"/>
    <s v="CA-2017-149076"/>
    <s v="1/14/2017"/>
    <x v="424"/>
    <s v="1/19/2017"/>
    <s v="Standard Class"/>
    <s v="SO-20335"/>
    <s v="Sean O'Donnell"/>
    <s v="Consumer"/>
    <s v="United States"/>
    <s v="Los Angeles"/>
    <s v="California"/>
    <n v="90036"/>
    <x v="1"/>
    <s v="OFF-PA-10000483"/>
    <x v="1"/>
    <s v="Paper"/>
    <s v="Xerox 19"/>
    <n v="154.9"/>
    <n v="5"/>
    <n v="0"/>
    <n v="69.704999999999998"/>
    <n v="222.22222222222223"/>
    <n v="154.9"/>
    <n v="0"/>
  </r>
  <r>
    <n v="6981"/>
    <s v="CA-2014-146990"/>
    <s v="11/7/2014"/>
    <x v="845"/>
    <s v="11/8/2014"/>
    <s v="First Class"/>
    <s v="BP-11095"/>
    <s v="Bart Pistole"/>
    <s v="Corporate"/>
    <s v="United States"/>
    <s v="New York City"/>
    <s v="New York"/>
    <n v="10024"/>
    <x v="3"/>
    <s v="OFF-FA-10000611"/>
    <x v="1"/>
    <s v="Fasteners"/>
    <s v="Binder Clips by OIC"/>
    <n v="5.92"/>
    <n v="4"/>
    <n v="0"/>
    <n v="2.8416000000000001"/>
    <n v="208.33333333333331"/>
    <n v="5.92"/>
    <n v="0"/>
  </r>
  <r>
    <n v="6983"/>
    <s v="CA-2016-116526"/>
    <s v="9/1/2016"/>
    <x v="142"/>
    <s v="9/5/2016"/>
    <s v="Standard Class"/>
    <s v="JA-15970"/>
    <s v="Joseph Airdo"/>
    <s v="Consumer"/>
    <s v="United States"/>
    <s v="Detroit"/>
    <s v="Michigan"/>
    <n v="48227"/>
    <x v="2"/>
    <s v="OFF-BI-10004728"/>
    <x v="1"/>
    <s v="Binders"/>
    <s v="Wilson Jones Turn Tabs Binder Tool for Ring Binders"/>
    <n v="24.1"/>
    <n v="5"/>
    <n v="0"/>
    <n v="11.086"/>
    <n v="217.39130434782606"/>
    <n v="24.1"/>
    <n v="0"/>
  </r>
  <r>
    <n v="6989"/>
    <s v="CA-2017-158561"/>
    <s v="11/11/2017"/>
    <x v="343"/>
    <s v="11/16/2017"/>
    <s v="Second Class"/>
    <s v="BB-11545"/>
    <s v="Brenda Bowman"/>
    <s v="Corporate"/>
    <s v="United States"/>
    <s v="Fort Lauderdale"/>
    <s v="Florida"/>
    <n v="33311"/>
    <x v="0"/>
    <s v="OFF-AP-10002651"/>
    <x v="1"/>
    <s v="Appliances"/>
    <s v="Hoover Upright Vacuum With Dirt Cup"/>
    <n v="1158.1199999999999"/>
    <n v="5"/>
    <n v="0.2"/>
    <n v="130.2885"/>
    <n v="888.8888888888888"/>
    <n v="926.49599999999998"/>
    <n v="0"/>
  </r>
  <r>
    <n v="6990"/>
    <s v="CA-2017-165099"/>
    <s v="12/11/2017"/>
    <x v="105"/>
    <s v="12/13/2017"/>
    <s v="First Class"/>
    <s v="DK-13375"/>
    <s v="Dennis Kane"/>
    <s v="Consumer"/>
    <s v="United States"/>
    <s v="Abilene"/>
    <s v="Texas"/>
    <n v="79605"/>
    <x v="2"/>
    <s v="OFF-AP-10001634"/>
    <x v="1"/>
    <s v="Appliances"/>
    <s v="Hoover Commercial Lightweight Upright Vacuum"/>
    <n v="1.3919999999999999"/>
    <n v="2"/>
    <n v="0.8"/>
    <n v="-3.7584"/>
    <n v="-37.037037037037038"/>
    <n v="0.27839999999999993"/>
    <n v="0"/>
  </r>
  <r>
    <n v="6991"/>
    <s v="CA-2015-109386"/>
    <s v="11/8/2015"/>
    <x v="627"/>
    <s v="11/13/2015"/>
    <s v="Second Class"/>
    <s v="RH-19600"/>
    <s v="Rob Haberlin"/>
    <s v="Consumer"/>
    <s v="United States"/>
    <s v="Hampton"/>
    <s v="Virginia"/>
    <n v="23666"/>
    <x v="0"/>
    <s v="OFF-AP-10003266"/>
    <x v="1"/>
    <s v="Appliances"/>
    <s v="Holmes Replacement Filter for HEPA Air Cleaner, Large Room"/>
    <n v="44.43"/>
    <n v="3"/>
    <n v="0"/>
    <n v="18.660599999999999"/>
    <n v="238.0952380952381"/>
    <n v="44.43"/>
    <n v="0"/>
  </r>
  <r>
    <n v="6996"/>
    <s v="CA-2015-166800"/>
    <s v="11/19/2015"/>
    <x v="902"/>
    <s v="11/26/2015"/>
    <s v="Standard Class"/>
    <s v="AG-10300"/>
    <s v="Aleksandra Gannaway"/>
    <s v="Corporate"/>
    <s v="United States"/>
    <s v="Las Vegas"/>
    <s v="Nevada"/>
    <n v="89115"/>
    <x v="1"/>
    <s v="OFF-AP-10004868"/>
    <x v="1"/>
    <s v="Appliances"/>
    <s v="Hoover Commercial Soft Guard Upright Vacuum And Disposable Filtration Bags"/>
    <n v="31.08"/>
    <n v="4"/>
    <n v="0"/>
    <n v="8.3916000000000004"/>
    <n v="370.37037037037032"/>
    <n v="31.08"/>
    <n v="0"/>
  </r>
  <r>
    <n v="6997"/>
    <s v="CA-2017-117443"/>
    <s v="12/23/2017"/>
    <x v="331"/>
    <s v="12/25/2017"/>
    <s v="Second Class"/>
    <s v="JB-15400"/>
    <s v="Jennifer Braxton"/>
    <s v="Corporate"/>
    <s v="United States"/>
    <s v="Rockford"/>
    <s v="Illinois"/>
    <n v="61107"/>
    <x v="2"/>
    <s v="OFF-BI-10004002"/>
    <x v="1"/>
    <s v="Binders"/>
    <s v="Wilson Jones International Size A4 Ring Binders"/>
    <n v="13.84"/>
    <n v="4"/>
    <n v="0.8"/>
    <n v="-22.143999999999998"/>
    <n v="-62.5"/>
    <n v="2.7679999999999993"/>
    <n v="0"/>
  </r>
  <r>
    <n v="6999"/>
    <s v="US-2016-134369"/>
    <s v="9/16/2016"/>
    <x v="1142"/>
    <s v="9/22/2016"/>
    <s v="Standard Class"/>
    <s v="BC-11125"/>
    <s v="Becky Castell"/>
    <s v="Home Office"/>
    <s v="United States"/>
    <s v="Laguna Niguel"/>
    <s v="California"/>
    <n v="92677"/>
    <x v="1"/>
    <s v="OFF-PA-10002195"/>
    <x v="1"/>
    <s v="Paper"/>
    <s v="Xerox 1966"/>
    <n v="12.96"/>
    <n v="2"/>
    <n v="0"/>
    <n v="6.3503999999999996"/>
    <n v="204.08163265306123"/>
    <n v="12.96"/>
    <n v="0"/>
  </r>
  <r>
    <n v="7000"/>
    <s v="CA-2017-123687"/>
    <s v="5/26/2017"/>
    <x v="1143"/>
    <s v="5/29/2017"/>
    <s v="First Class"/>
    <s v="KC-16675"/>
    <s v="Kimberly Carter"/>
    <s v="Corporate"/>
    <s v="United States"/>
    <s v="Louisville"/>
    <s v="Kentucky"/>
    <n v="40214"/>
    <x v="0"/>
    <s v="OFF-AP-10002670"/>
    <x v="1"/>
    <s v="Appliances"/>
    <s v="Belkin 8-Outlet Premiere SurgeMaster II Surge Protectors"/>
    <n v="208.44"/>
    <n v="3"/>
    <n v="0"/>
    <n v="62.531999999999996"/>
    <n v="333.33333333333337"/>
    <n v="208.44"/>
    <n v="0"/>
  </r>
  <r>
    <n v="7002"/>
    <s v="CA-2015-104871"/>
    <s v="3/30/2015"/>
    <x v="1110"/>
    <s v="4/3/2015"/>
    <s v="Standard Class"/>
    <s v="DR-12940"/>
    <s v="Daniel Raglin"/>
    <s v="Home Office"/>
    <s v="United States"/>
    <s v="Normal"/>
    <s v="Illinois"/>
    <n v="61761"/>
    <x v="2"/>
    <s v="FUR-CH-10003298"/>
    <x v="0"/>
    <s v="Chairs"/>
    <s v="Office Star - Contemporary Task Swivel chair with Loop Arms, Charcoal"/>
    <n v="366.74400000000003"/>
    <n v="4"/>
    <n v="0.3"/>
    <n v="-110.0232"/>
    <n v="-333.33333333333337"/>
    <n v="256.7208"/>
    <n v="0"/>
  </r>
  <r>
    <n v="7003"/>
    <s v="CA-2014-133158"/>
    <s v="8/19/2014"/>
    <x v="710"/>
    <s v="8/21/2014"/>
    <s v="Second Class"/>
    <s v="DW-13195"/>
    <s v="David Wiener"/>
    <s v="Corporate"/>
    <s v="United States"/>
    <s v="Los Angeles"/>
    <s v="California"/>
    <n v="90045"/>
    <x v="1"/>
    <s v="FUR-FU-10000723"/>
    <x v="0"/>
    <s v="Furnishings"/>
    <s v="Deflect-o EconoMat Studded, No Bevel Mat for Low Pile Carpeting"/>
    <n v="289.24"/>
    <n v="7"/>
    <n v="0"/>
    <n v="26.031600000000001"/>
    <n v="1111.1111111111111"/>
    <n v="289.24"/>
    <n v="0"/>
  </r>
  <r>
    <n v="7005"/>
    <s v="CA-2014-126333"/>
    <s v="12/23/2014"/>
    <x v="851"/>
    <s v="12/28/2014"/>
    <s v="Standard Class"/>
    <s v="ME-18010"/>
    <s v="Michelle Ellison"/>
    <s v="Corporate"/>
    <s v="United States"/>
    <s v="Port Arthur"/>
    <s v="Texas"/>
    <n v="77642"/>
    <x v="2"/>
    <s v="OFF-PA-10000223"/>
    <x v="1"/>
    <s v="Paper"/>
    <s v="Xerox 2000"/>
    <n v="5.1840000000000002"/>
    <n v="1"/>
    <n v="0.2"/>
    <n v="1.8144"/>
    <n v="285.71428571428572"/>
    <n v="4.1472000000000007"/>
    <n v="0"/>
  </r>
  <r>
    <n v="7006"/>
    <s v="CA-2015-141740"/>
    <s v="11/1/2015"/>
    <x v="549"/>
    <s v="11/5/2015"/>
    <s v="Standard Class"/>
    <s v="JF-15490"/>
    <s v="Jeremy Farry"/>
    <s v="Consumer"/>
    <s v="United States"/>
    <s v="New York City"/>
    <s v="New York"/>
    <n v="10009"/>
    <x v="3"/>
    <s v="FUR-CH-10001545"/>
    <x v="0"/>
    <s v="Chairs"/>
    <s v="Hon Comfortask Task/Swivel Chairs"/>
    <n v="205.16399999999999"/>
    <n v="2"/>
    <n v="0.1"/>
    <n v="13.6776"/>
    <n v="1499.9999999999998"/>
    <n v="184.64759999999998"/>
    <n v="0"/>
  </r>
  <r>
    <n v="7007"/>
    <s v="CA-2014-119466"/>
    <s v="12/15/2014"/>
    <x v="534"/>
    <s v="12/21/2014"/>
    <s v="Standard Class"/>
    <s v="SP-20860"/>
    <s v="Sung Pak"/>
    <s v="Corporate"/>
    <s v="United States"/>
    <s v="Chicago"/>
    <s v="Illinois"/>
    <n v="60623"/>
    <x v="2"/>
    <s v="FUR-FU-10001546"/>
    <x v="0"/>
    <s v="Furnishings"/>
    <s v="Dana Swing-Arm Lamps"/>
    <n v="8.5440000000000005"/>
    <n v="2"/>
    <n v="0.6"/>
    <n v="-7.476"/>
    <n v="-114.28571428571431"/>
    <n v="3.4176000000000002"/>
    <n v="0"/>
  </r>
  <r>
    <n v="7008"/>
    <s v="CA-2015-154823"/>
    <s v="8/21/2015"/>
    <x v="291"/>
    <s v="8/25/2015"/>
    <s v="Standard Class"/>
    <s v="KN-16390"/>
    <s v="Katherine Nockton"/>
    <s v="Corporate"/>
    <s v="United States"/>
    <s v="Springfield"/>
    <s v="Ohio"/>
    <n v="45503"/>
    <x v="3"/>
    <s v="OFF-BI-10001098"/>
    <x v="1"/>
    <s v="Binders"/>
    <s v="Acco D-Ring Binder w/DublLock"/>
    <n v="12.827999999999999"/>
    <n v="2"/>
    <n v="0.7"/>
    <n v="-8.9795999999999996"/>
    <n v="-142.85714285714286"/>
    <n v="3.8484000000000003"/>
    <n v="0"/>
  </r>
  <r>
    <n v="7011"/>
    <s v="US-2014-135881"/>
    <s v="5/23/2014"/>
    <x v="235"/>
    <s v="5/27/2014"/>
    <s v="Standard Class"/>
    <s v="GT-14710"/>
    <s v="Greg Tran"/>
    <s v="Consumer"/>
    <s v="United States"/>
    <s v="New York City"/>
    <s v="New York"/>
    <n v="10035"/>
    <x v="3"/>
    <s v="OFF-BI-10000829"/>
    <x v="1"/>
    <s v="Binders"/>
    <s v="Avery Non-Stick Binders"/>
    <n v="17.96"/>
    <n v="5"/>
    <n v="0.2"/>
    <n v="5.8369999999999997"/>
    <n v="307.69230769230774"/>
    <n v="14.368000000000002"/>
    <n v="0"/>
  </r>
  <r>
    <n v="7014"/>
    <s v="CA-2017-141201"/>
    <s v="12/9/2017"/>
    <x v="34"/>
    <s v="12/11/2017"/>
    <s v="Second Class"/>
    <s v="DB-12910"/>
    <s v="Daniel Byrd"/>
    <s v="Home Office"/>
    <s v="United States"/>
    <s v="Salinas"/>
    <s v="California"/>
    <n v="93905"/>
    <x v="1"/>
    <s v="FUR-BO-10001519"/>
    <x v="0"/>
    <s v="Bookcases"/>
    <s v="O'Sullivan 3-Shelf Heavy-Duty Bookcases"/>
    <n v="148.25700000000001"/>
    <n v="3"/>
    <n v="0.15"/>
    <n v="15.697800000000001"/>
    <n v="944.44444444444446"/>
    <n v="126.01845"/>
    <n v="0"/>
  </r>
  <r>
    <n v="7015"/>
    <s v="CA-2014-114790"/>
    <s v="3/11/2014"/>
    <x v="518"/>
    <s v="3/13/2014"/>
    <s v="Second Class"/>
    <s v="FM-14215"/>
    <s v="Filia McAdams"/>
    <s v="Corporate"/>
    <s v="United States"/>
    <s v="Richmond"/>
    <s v="Kentucky"/>
    <n v="40475"/>
    <x v="0"/>
    <s v="OFF-AP-10002578"/>
    <x v="1"/>
    <s v="Appliances"/>
    <s v="Fellowes Premier Superior Surge Suppressor, 10-Outlet, With Phone and Remote"/>
    <n v="146.76"/>
    <n v="3"/>
    <n v="0"/>
    <n v="38.157600000000002"/>
    <n v="384.61538461538458"/>
    <n v="146.76"/>
    <n v="0"/>
  </r>
  <r>
    <n v="7019"/>
    <s v="US-2016-154256"/>
    <s v="6/23/2016"/>
    <x v="661"/>
    <s v="6/27/2016"/>
    <s v="Second Class"/>
    <s v="SM-20005"/>
    <s v="Sally Matthias"/>
    <s v="Consumer"/>
    <s v="United States"/>
    <s v="New York City"/>
    <s v="New York"/>
    <n v="10035"/>
    <x v="3"/>
    <s v="OFF-LA-10003720"/>
    <x v="1"/>
    <s v="Labels"/>
    <s v="Avery 487"/>
    <n v="25.83"/>
    <n v="7"/>
    <n v="0"/>
    <n v="12.1401"/>
    <n v="212.7659574468085"/>
    <n v="25.83"/>
    <n v="0"/>
  </r>
  <r>
    <n v="7020"/>
    <s v="CA-2014-124737"/>
    <s v="8/23/2014"/>
    <x v="709"/>
    <s v="8/27/2014"/>
    <s v="Standard Class"/>
    <s v="AP-10915"/>
    <s v="Arthur Prichep"/>
    <s v="Consumer"/>
    <s v="United States"/>
    <s v="Denver"/>
    <s v="Colorado"/>
    <n v="80219"/>
    <x v="1"/>
    <s v="OFF-PA-10001837"/>
    <x v="1"/>
    <s v="Paper"/>
    <s v="Xerox 1976"/>
    <n v="15.552"/>
    <n v="3"/>
    <n v="0.2"/>
    <n v="5.4432"/>
    <n v="285.71428571428572"/>
    <n v="12.441600000000001"/>
    <n v="0"/>
  </r>
  <r>
    <n v="7026"/>
    <s v="US-2017-101840"/>
    <s v="2/6/2017"/>
    <x v="695"/>
    <s v="2/12/2017"/>
    <s v="Standard Class"/>
    <s v="SP-20545"/>
    <s v="Sibella Parks"/>
    <s v="Corporate"/>
    <s v="United States"/>
    <s v="New York City"/>
    <s v="New York"/>
    <n v="10024"/>
    <x v="3"/>
    <s v="TEC-PH-10002538"/>
    <x v="2"/>
    <s v="Phones"/>
    <s v="Grandstream GXP1160 VoIP phone"/>
    <n v="227.46"/>
    <n v="6"/>
    <n v="0"/>
    <n v="65.963399999999993"/>
    <n v="344.82758620689663"/>
    <n v="227.46"/>
    <n v="0"/>
  </r>
  <r>
    <n v="7028"/>
    <s v="CA-2017-131653"/>
    <s v="1/29/2017"/>
    <x v="926"/>
    <s v="2/5/2017"/>
    <s v="Standard Class"/>
    <s v="RD-19585"/>
    <s v="Rob Dowd"/>
    <s v="Consumer"/>
    <s v="United States"/>
    <s v="New York City"/>
    <s v="New York"/>
    <n v="10011"/>
    <x v="3"/>
    <s v="OFF-LA-10001045"/>
    <x v="1"/>
    <s v="Labels"/>
    <s v="Permanent Self-Adhesive File Folder Labels for Typewriters by Universal"/>
    <n v="5.22"/>
    <n v="2"/>
    <n v="0"/>
    <n v="2.4011999999999998"/>
    <n v="217.39130434782606"/>
    <n v="5.22"/>
    <n v="0"/>
  </r>
  <r>
    <n v="7029"/>
    <s v="US-2016-157840"/>
    <s v="12/20/2016"/>
    <x v="887"/>
    <s v="12/23/2016"/>
    <s v="Second Class"/>
    <s v="MC-17575"/>
    <s v="Matt Collins"/>
    <s v="Consumer"/>
    <s v="United States"/>
    <s v="Fremont"/>
    <s v="Nebraska"/>
    <n v="68025"/>
    <x v="2"/>
    <s v="OFF-PA-10003673"/>
    <x v="1"/>
    <s v="Paper"/>
    <s v="Strathmore Photo Mount Cards"/>
    <n v="33.9"/>
    <n v="5"/>
    <n v="0"/>
    <n v="15.593999999999999"/>
    <n v="217.39130434782606"/>
    <n v="33.9"/>
    <n v="0"/>
  </r>
  <r>
    <n v="7030"/>
    <s v="CA-2016-145548"/>
    <s v="11/11/2016"/>
    <x v="583"/>
    <s v="11/16/2016"/>
    <s v="Standard Class"/>
    <s v="EB-13750"/>
    <s v="Edward Becker"/>
    <s v="Corporate"/>
    <s v="United States"/>
    <s v="New York City"/>
    <s v="New York"/>
    <n v="10011"/>
    <x v="3"/>
    <s v="OFF-ST-10002562"/>
    <x v="1"/>
    <s v="Storage"/>
    <s v="Staple magnet"/>
    <n v="28.14"/>
    <n v="3"/>
    <n v="0"/>
    <n v="7.8792"/>
    <n v="357.14285714285717"/>
    <n v="28.14"/>
    <n v="0"/>
  </r>
  <r>
    <n v="7036"/>
    <s v="CA-2017-119494"/>
    <s v="11/9/2017"/>
    <x v="45"/>
    <s v="11/13/2017"/>
    <s v="Standard Class"/>
    <s v="JE-15610"/>
    <s v="Jim Epp"/>
    <s v="Corporate"/>
    <s v="United States"/>
    <s v="San Diego"/>
    <s v="California"/>
    <n v="92105"/>
    <x v="1"/>
    <s v="FUR-CH-10004675"/>
    <x v="0"/>
    <s v="Chairs"/>
    <s v="Lifetime Advantage Folding Chairs, 4/Carton"/>
    <n v="523.39200000000005"/>
    <n v="3"/>
    <n v="0.2"/>
    <n v="52.339199999999998"/>
    <n v="1000.0000000000002"/>
    <n v="418.71360000000004"/>
    <n v="0"/>
  </r>
  <r>
    <n v="7037"/>
    <s v="CA-2014-124618"/>
    <s v="5/2/2014"/>
    <x v="1073"/>
    <s v="5/4/2014"/>
    <s v="Second Class"/>
    <s v="CS-11860"/>
    <s v="Cari Schnelling"/>
    <s v="Consumer"/>
    <s v="United States"/>
    <s v="Lakeland"/>
    <s v="Florida"/>
    <n v="33801"/>
    <x v="0"/>
    <s v="TEC-CO-10004202"/>
    <x v="2"/>
    <s v="Copiers"/>
    <s v="Brother DCP1000 Digital 3 in 1 Multifunction Machine"/>
    <n v="479.98399999999998"/>
    <n v="2"/>
    <n v="0.2"/>
    <n v="89.997"/>
    <n v="533.33333333333326"/>
    <n v="383.98720000000003"/>
    <n v="0"/>
  </r>
  <r>
    <n v="7038"/>
    <s v="CA-2017-161970"/>
    <s v="9/22/2017"/>
    <x v="585"/>
    <s v="9/27/2017"/>
    <s v="Standard Class"/>
    <s v="PB-19105"/>
    <s v="Peter Bühler"/>
    <s v="Consumer"/>
    <s v="United States"/>
    <s v="Smyrna"/>
    <s v="Georgia"/>
    <n v="30080"/>
    <x v="0"/>
    <s v="OFF-PA-10004255"/>
    <x v="1"/>
    <s v="Paper"/>
    <s v="Xerox 219"/>
    <n v="12.96"/>
    <n v="2"/>
    <n v="0"/>
    <n v="6.2207999999999997"/>
    <n v="208.33333333333334"/>
    <n v="12.96"/>
    <n v="0"/>
  </r>
  <r>
    <n v="7040"/>
    <s v="CA-2017-103443"/>
    <s v="12/17/2017"/>
    <x v="94"/>
    <s v="12/23/2017"/>
    <s v="Standard Class"/>
    <s v="AT-10735"/>
    <s v="Annie Thurman"/>
    <s v="Consumer"/>
    <s v="United States"/>
    <s v="New York City"/>
    <s v="New York"/>
    <n v="10009"/>
    <x v="3"/>
    <s v="OFF-ST-10002276"/>
    <x v="1"/>
    <s v="Storage"/>
    <s v="Safco Steel Mobile File Cart"/>
    <n v="166.72"/>
    <n v="2"/>
    <n v="0"/>
    <n v="41.68"/>
    <n v="400"/>
    <n v="166.72"/>
    <n v="0"/>
  </r>
  <r>
    <n v="7043"/>
    <s v="US-2017-165358"/>
    <s v="7/18/2017"/>
    <x v="930"/>
    <s v="7/23/2017"/>
    <s v="Standard Class"/>
    <s v="SV-20365"/>
    <s v="Seth Vernon"/>
    <s v="Consumer"/>
    <s v="United States"/>
    <s v="Philadelphia"/>
    <s v="Pennsylvania"/>
    <n v="19134"/>
    <x v="3"/>
    <s v="TEC-CO-10001943"/>
    <x v="2"/>
    <s v="Copiers"/>
    <s v="Canon PC-428 Personal Copier"/>
    <n v="599.97"/>
    <n v="5"/>
    <n v="0.4"/>
    <n v="69.996499999999997"/>
    <n v="857.14285714285734"/>
    <n v="359.98200000000003"/>
    <n v="0"/>
  </r>
  <r>
    <n v="7046"/>
    <s v="CA-2016-160136"/>
    <s v="11/3/2016"/>
    <x v="54"/>
    <s v="11/9/2016"/>
    <s v="Standard Class"/>
    <s v="PJ-18835"/>
    <s v="Patrick Jones"/>
    <s v="Corporate"/>
    <s v="United States"/>
    <s v="Dallas"/>
    <s v="Texas"/>
    <n v="75217"/>
    <x v="2"/>
    <s v="OFF-PA-10002160"/>
    <x v="1"/>
    <s v="Paper"/>
    <s v="Xerox 1978"/>
    <n v="9.2479999999999993"/>
    <n v="2"/>
    <n v="0.2"/>
    <n v="3.3523999999999998"/>
    <n v="275.86206896551721"/>
    <n v="7.3983999999999996"/>
    <n v="0"/>
  </r>
  <r>
    <n v="7047"/>
    <s v="CA-2014-150581"/>
    <s v="4/8/2014"/>
    <x v="918"/>
    <s v="4/12/2014"/>
    <s v="Standard Class"/>
    <s v="NM-18445"/>
    <s v="Nathan Mautz"/>
    <s v="Home Office"/>
    <s v="United States"/>
    <s v="Concord"/>
    <s v="California"/>
    <n v="94521"/>
    <x v="1"/>
    <s v="FUR-TA-10003748"/>
    <x v="0"/>
    <s v="Tables"/>
    <s v="Bevis 36 x 72 Conference Tables"/>
    <n v="99.591999999999999"/>
    <n v="1"/>
    <n v="0.2"/>
    <n v="2.4897999999999998"/>
    <n v="4000"/>
    <n v="79.673600000000008"/>
    <n v="0"/>
  </r>
  <r>
    <n v="7049"/>
    <s v="CA-2016-119515"/>
    <s v="8/14/2016"/>
    <x v="1041"/>
    <s v="8/16/2016"/>
    <s v="First Class"/>
    <s v="TR-21325"/>
    <s v="Toby Ritter"/>
    <s v="Consumer"/>
    <s v="United States"/>
    <s v="Nashville"/>
    <s v="Tennessee"/>
    <n v="37211"/>
    <x v="0"/>
    <s v="OFF-PA-10000552"/>
    <x v="1"/>
    <s v="Paper"/>
    <s v="Xerox 200"/>
    <n v="15.552"/>
    <n v="3"/>
    <n v="0.2"/>
    <n v="5.4432"/>
    <n v="285.71428571428572"/>
    <n v="12.441600000000001"/>
    <n v="0"/>
  </r>
  <r>
    <n v="7050"/>
    <s v="CA-2014-141355"/>
    <s v="9/25/2014"/>
    <x v="794"/>
    <s v="9/30/2014"/>
    <s v="Standard Class"/>
    <s v="BF-11005"/>
    <s v="Barry Franz"/>
    <s v="Home Office"/>
    <s v="United States"/>
    <s v="Aurora"/>
    <s v="Colorado"/>
    <n v="80013"/>
    <x v="1"/>
    <s v="OFF-AR-10003179"/>
    <x v="1"/>
    <s v="Art"/>
    <s v="Dixon Ticonderoga Core-Lock Colored Pencils"/>
    <n v="14.576000000000001"/>
    <n v="2"/>
    <n v="0.2"/>
    <n v="2.3685999999999998"/>
    <n v="615.38461538461547"/>
    <n v="11.660800000000002"/>
    <n v="0"/>
  </r>
  <r>
    <n v="7051"/>
    <s v="CA-2016-165330"/>
    <s v="12/11/2016"/>
    <x v="25"/>
    <s v="12/11/2016"/>
    <s v="Same Day"/>
    <s v="WB-21850"/>
    <s v="William Brown"/>
    <s v="Consumer"/>
    <s v="United States"/>
    <s v="Anaheim"/>
    <s v="California"/>
    <n v="92804"/>
    <x v="1"/>
    <s v="OFF-BI-10004593"/>
    <x v="1"/>
    <s v="Binders"/>
    <s v="Ibico Laser Imprintable Binding System Covers"/>
    <n v="209.6"/>
    <n v="5"/>
    <n v="0.2"/>
    <n v="68.12"/>
    <n v="307.69230769230768"/>
    <n v="167.68"/>
    <n v="0"/>
  </r>
  <r>
    <n v="7062"/>
    <s v="CA-2015-132633"/>
    <s v="2/3/2015"/>
    <x v="302"/>
    <s v="2/5/2015"/>
    <s v="Second Class"/>
    <s v="KH-16630"/>
    <s v="Ken Heidel"/>
    <s v="Corporate"/>
    <s v="United States"/>
    <s v="Pleasant Grove"/>
    <s v="Utah"/>
    <n v="84062"/>
    <x v="1"/>
    <s v="OFF-BI-10002432"/>
    <x v="1"/>
    <s v="Binders"/>
    <s v="Wilson Jones Standard D-Ring Binders"/>
    <n v="12.144"/>
    <n v="3"/>
    <n v="0.2"/>
    <n v="4.0986000000000002"/>
    <n v="296.2962962962963"/>
    <n v="9.7152000000000012"/>
    <n v="0"/>
  </r>
  <r>
    <n v="7063"/>
    <s v="CA-2016-157742"/>
    <s v="12/29/2016"/>
    <x v="723"/>
    <s v="12/31/2016"/>
    <s v="Second Class"/>
    <s v="KL-16645"/>
    <s v="Ken Lonsdale"/>
    <s v="Consumer"/>
    <s v="United States"/>
    <s v="Springfield"/>
    <s v="Oregon"/>
    <n v="97477"/>
    <x v="1"/>
    <s v="OFF-EN-10002592"/>
    <x v="1"/>
    <s v="Envelopes"/>
    <s v="Peel &amp; Seel Recycled Catalog Envelopes, Brown"/>
    <n v="27.792000000000002"/>
    <n v="3"/>
    <n v="0.2"/>
    <n v="10.422000000000001"/>
    <n v="266.66666666666663"/>
    <n v="22.233600000000003"/>
    <n v="0"/>
  </r>
  <r>
    <n v="7064"/>
    <s v="CA-2017-127712"/>
    <s v="8/31/2017"/>
    <x v="515"/>
    <s v="9/5/2017"/>
    <s v="Standard Class"/>
    <s v="MG-17890"/>
    <s v="Michael Granlund"/>
    <s v="Home Office"/>
    <s v="United States"/>
    <s v="Salem"/>
    <s v="Oregon"/>
    <n v="97301"/>
    <x v="1"/>
    <s v="OFF-SU-10002522"/>
    <x v="1"/>
    <s v="Supplies"/>
    <s v="Acme Kleen Earth Office Shears"/>
    <n v="6.2080000000000002"/>
    <n v="2"/>
    <n v="0.2"/>
    <n v="0.69840000000000002"/>
    <n v="888.88888888888891"/>
    <n v="4.9664000000000001"/>
    <n v="0"/>
  </r>
  <r>
    <n v="7065"/>
    <s v="CA-2017-169474"/>
    <s v="2/4/2017"/>
    <x v="1144"/>
    <s v="2/9/2017"/>
    <s v="Standard Class"/>
    <s v="JF-15355"/>
    <s v="Jay Fein"/>
    <s v="Consumer"/>
    <s v="United States"/>
    <s v="Rochester"/>
    <s v="New York"/>
    <n v="14609"/>
    <x v="3"/>
    <s v="OFF-AP-10003971"/>
    <x v="1"/>
    <s v="Appliances"/>
    <s v="Belkin 6 Outlet Metallic Surge Strip"/>
    <n v="32.67"/>
    <n v="3"/>
    <n v="0"/>
    <n v="8.4941999999999993"/>
    <n v="384.61538461538464"/>
    <n v="32.67"/>
    <n v="0"/>
  </r>
  <r>
    <n v="7066"/>
    <s v="CA-2014-106726"/>
    <s v="12/6/2014"/>
    <x v="776"/>
    <s v="12/8/2014"/>
    <s v="First Class"/>
    <s v="RS-19765"/>
    <s v="Roland Schwarz"/>
    <s v="Corporate"/>
    <s v="United States"/>
    <s v="Los Angeles"/>
    <s v="California"/>
    <n v="90008"/>
    <x v="1"/>
    <s v="OFF-ST-10001496"/>
    <x v="1"/>
    <s v="Storage"/>
    <s v="Standard Rollaway File with Lock"/>
    <n v="1261.33"/>
    <n v="7"/>
    <n v="0"/>
    <n v="327.94580000000002"/>
    <n v="384.61538461538458"/>
    <n v="1261.33"/>
    <n v="0"/>
  </r>
  <r>
    <n v="7067"/>
    <s v="CA-2016-147473"/>
    <s v="5/30/2016"/>
    <x v="198"/>
    <s v="6/3/2016"/>
    <s v="Standard Class"/>
    <s v="NL-18310"/>
    <s v="Nancy Lomonaco"/>
    <s v="Home Office"/>
    <s v="United States"/>
    <s v="Los Angeles"/>
    <s v="California"/>
    <n v="90049"/>
    <x v="1"/>
    <s v="OFF-PA-10004782"/>
    <x v="1"/>
    <s v="Paper"/>
    <s v="Xerox 228"/>
    <n v="38.880000000000003"/>
    <n v="6"/>
    <n v="0"/>
    <n v="18.662400000000002"/>
    <n v="208.33333333333334"/>
    <n v="38.880000000000003"/>
    <n v="0"/>
  </r>
  <r>
    <n v="7068"/>
    <s v="CA-2016-114209"/>
    <s v="5/21/2016"/>
    <x v="206"/>
    <s v="5/26/2016"/>
    <s v="Standard Class"/>
    <s v="AS-10285"/>
    <s v="Alejandro Savely"/>
    <s v="Corporate"/>
    <s v="United States"/>
    <s v="Dallas"/>
    <s v="Texas"/>
    <n v="75081"/>
    <x v="2"/>
    <s v="OFF-BI-10000343"/>
    <x v="1"/>
    <s v="Binders"/>
    <s v="Pressboard Covers with Storage Hooks, 9 1/2&quot; x 11&quot;, Light Blue"/>
    <n v="1.964"/>
    <n v="2"/>
    <n v="0.8"/>
    <n v="-3.2406000000000001"/>
    <n v="-60.606060606060609"/>
    <n v="0.39279999999999993"/>
    <n v="0"/>
  </r>
  <r>
    <n v="7070"/>
    <s v="CA-2014-141901"/>
    <s v="8/9/2014"/>
    <x v="128"/>
    <s v="8/14/2014"/>
    <s v="Standard Class"/>
    <s v="GM-14500"/>
    <s v="Gene McClure"/>
    <s v="Consumer"/>
    <s v="United States"/>
    <s v="Fresno"/>
    <s v="California"/>
    <n v="93727"/>
    <x v="1"/>
    <s v="OFF-PA-10001667"/>
    <x v="1"/>
    <s v="Paper"/>
    <s v="Great White Multi-Use Recycled Paper (20Lb. and 84 Bright)"/>
    <n v="5.98"/>
    <n v="1"/>
    <n v="0"/>
    <n v="2.6909999999999998"/>
    <n v="222.22222222222223"/>
    <n v="5.98"/>
    <n v="0"/>
  </r>
  <r>
    <n v="7071"/>
    <s v="CA-2016-164490"/>
    <s v="9/5/2016"/>
    <x v="64"/>
    <s v="9/10/2016"/>
    <s v="Second Class"/>
    <s v="SU-20665"/>
    <s v="Stephanie Ulpright"/>
    <s v="Home Office"/>
    <s v="United States"/>
    <s v="Chicago"/>
    <s v="Illinois"/>
    <n v="60653"/>
    <x v="2"/>
    <s v="OFF-PA-10004971"/>
    <x v="1"/>
    <s v="Paper"/>
    <s v="Xerox 196"/>
    <n v="9.2479999999999993"/>
    <n v="2"/>
    <n v="0.2"/>
    <n v="3.3523999999999998"/>
    <n v="275.86206896551721"/>
    <n v="7.3983999999999996"/>
    <n v="0"/>
  </r>
  <r>
    <n v="7072"/>
    <s v="CA-2016-112256"/>
    <s v="7/23/2016"/>
    <x v="310"/>
    <s v="7/28/2016"/>
    <s v="Standard Class"/>
    <s v="CK-12205"/>
    <s v="Chloris Kastensmidt"/>
    <s v="Consumer"/>
    <s v="United States"/>
    <s v="Mcallen"/>
    <s v="Texas"/>
    <n v="78501"/>
    <x v="2"/>
    <s v="OFF-AR-10001216"/>
    <x v="1"/>
    <s v="Art"/>
    <s v="Newell 339"/>
    <n v="4.4480000000000004"/>
    <n v="2"/>
    <n v="0.2"/>
    <n v="0.33360000000000001"/>
    <n v="1333.3333333333335"/>
    <n v="3.5584000000000007"/>
    <n v="0"/>
  </r>
  <r>
    <n v="7077"/>
    <s v="CA-2016-167416"/>
    <s v="5/12/2016"/>
    <x v="536"/>
    <s v="5/17/2016"/>
    <s v="Standard Class"/>
    <s v="JM-15580"/>
    <s v="Jill Matthias"/>
    <s v="Consumer"/>
    <s v="United States"/>
    <s v="Seattle"/>
    <s v="Washington"/>
    <n v="98105"/>
    <x v="1"/>
    <s v="OFF-EN-10001141"/>
    <x v="1"/>
    <s v="Envelopes"/>
    <s v="Manila Recycled Extra-Heavyweight Clasp Envelopes, 6&quot; x 9&quot;"/>
    <n v="54.9"/>
    <n v="5"/>
    <n v="0"/>
    <n v="26.901"/>
    <n v="204.08163265306123"/>
    <n v="54.9"/>
    <n v="0"/>
  </r>
  <r>
    <n v="7078"/>
    <s v="CA-2016-106950"/>
    <s v="9/2/2016"/>
    <x v="476"/>
    <s v="9/6/2016"/>
    <s v="Standard Class"/>
    <s v="JE-15715"/>
    <s v="Joe Elijah"/>
    <s v="Consumer"/>
    <s v="United States"/>
    <s v="Charlotte"/>
    <s v="North Carolina"/>
    <n v="28205"/>
    <x v="0"/>
    <s v="OFF-BI-10000014"/>
    <x v="1"/>
    <s v="Binders"/>
    <s v="Heavy-Duty E-Z-D Binders"/>
    <n v="22.911000000000001"/>
    <n v="7"/>
    <n v="0.7"/>
    <n v="-17.565100000000001"/>
    <n v="-130.43478260869566"/>
    <n v="6.8733000000000013"/>
    <n v="0"/>
  </r>
  <r>
    <n v="7084"/>
    <s v="CA-2017-118724"/>
    <s v="7/21/2017"/>
    <x v="246"/>
    <s v="7/25/2017"/>
    <s v="Second Class"/>
    <s v="AR-10825"/>
    <s v="Anthony Rawles"/>
    <s v="Corporate"/>
    <s v="United States"/>
    <s v="Concord"/>
    <s v="California"/>
    <n v="94521"/>
    <x v="1"/>
    <s v="OFF-AR-10003469"/>
    <x v="1"/>
    <s v="Art"/>
    <s v="Nontoxic Chalk"/>
    <n v="3.52"/>
    <n v="2"/>
    <n v="0"/>
    <n v="1.6896"/>
    <n v="208.33333333333334"/>
    <n v="3.52"/>
    <n v="0"/>
  </r>
  <r>
    <n v="7086"/>
    <s v="CA-2017-112004"/>
    <s v="9/25/2017"/>
    <x v="145"/>
    <s v="9/28/2017"/>
    <s v="First Class"/>
    <s v="AH-10075"/>
    <s v="Adam Hart"/>
    <s v="Corporate"/>
    <s v="United States"/>
    <s v="Chester"/>
    <s v="Pennsylvania"/>
    <n v="19013"/>
    <x v="3"/>
    <s v="OFF-BI-10003476"/>
    <x v="1"/>
    <s v="Binders"/>
    <s v="Avery Metallic Poly Binders"/>
    <n v="8.5950000000000006"/>
    <n v="5"/>
    <n v="0.7"/>
    <n v="-6.3029999999999999"/>
    <n v="-136.36363636363637"/>
    <n v="2.5785000000000005"/>
    <n v="0"/>
  </r>
  <r>
    <n v="7088"/>
    <s v="US-2017-143175"/>
    <s v="8/3/2017"/>
    <x v="646"/>
    <s v="8/6/2017"/>
    <s v="Second Class"/>
    <s v="GA-14515"/>
    <s v="George Ashbrook"/>
    <s v="Consumer"/>
    <s v="United States"/>
    <s v="Los Angeles"/>
    <s v="California"/>
    <n v="90004"/>
    <x v="1"/>
    <s v="OFF-ST-10003123"/>
    <x v="1"/>
    <s v="Storage"/>
    <s v="Fellowes Bases and Tops For Staxonsteel/High-Stak Systems"/>
    <n v="99.87"/>
    <n v="3"/>
    <n v="0"/>
    <n v="23.968800000000002"/>
    <n v="416.66666666666669"/>
    <n v="99.87"/>
    <n v="0"/>
  </r>
  <r>
    <n v="7089"/>
    <s v="CA-2015-105844"/>
    <s v="10/25/2015"/>
    <x v="969"/>
    <s v="10/27/2015"/>
    <s v="Second Class"/>
    <s v="JF-15415"/>
    <s v="Jennifer Ferguson"/>
    <s v="Consumer"/>
    <s v="United States"/>
    <s v="Sparks"/>
    <s v="Nevada"/>
    <n v="89431"/>
    <x v="1"/>
    <s v="OFF-AR-10001955"/>
    <x v="1"/>
    <s v="Art"/>
    <s v="Newell 319"/>
    <n v="79.36"/>
    <n v="4"/>
    <n v="0"/>
    <n v="23.808"/>
    <n v="333.33333333333337"/>
    <n v="79.36"/>
    <n v="0"/>
  </r>
  <r>
    <n v="7090"/>
    <s v="CA-2017-118864"/>
    <s v="6/15/2017"/>
    <x v="140"/>
    <s v="6/19/2017"/>
    <s v="Second Class"/>
    <s v="KH-16690"/>
    <s v="Kristen Hastings"/>
    <s v="Corporate"/>
    <s v="United States"/>
    <s v="Los Angeles"/>
    <s v="California"/>
    <n v="90032"/>
    <x v="1"/>
    <s v="TEC-PH-10001809"/>
    <x v="2"/>
    <s v="Phones"/>
    <s v="Panasonic KX T7736-B Digital phone"/>
    <n v="119.96"/>
    <n v="1"/>
    <n v="0.2"/>
    <n v="7.4974999999999996"/>
    <n v="1600"/>
    <n v="95.968000000000004"/>
    <n v="0"/>
  </r>
  <r>
    <n v="7091"/>
    <s v="CA-2015-119480"/>
    <s v="1/9/2015"/>
    <x v="1145"/>
    <s v="1/13/2015"/>
    <s v="Standard Class"/>
    <s v="CC-12685"/>
    <s v="Craig Carroll"/>
    <s v="Consumer"/>
    <s v="United States"/>
    <s v="Henderson"/>
    <s v="Kentucky"/>
    <n v="42420"/>
    <x v="0"/>
    <s v="OFF-PA-10000474"/>
    <x v="1"/>
    <s v="Paper"/>
    <s v="Easy-staple paper"/>
    <n v="106.32"/>
    <n v="3"/>
    <n v="0"/>
    <n v="49.970399999999998"/>
    <n v="212.7659574468085"/>
    <n v="106.32"/>
    <n v="0"/>
  </r>
  <r>
    <n v="7095"/>
    <s v="US-2015-153374"/>
    <s v="2/9/2015"/>
    <x v="97"/>
    <s v="2/13/2015"/>
    <s v="Second Class"/>
    <s v="JF-15565"/>
    <s v="Jill Fjeld"/>
    <s v="Consumer"/>
    <s v="United States"/>
    <s v="Decatur"/>
    <s v="Illinois"/>
    <n v="62521"/>
    <x v="2"/>
    <s v="TEC-AC-10001908"/>
    <x v="2"/>
    <s v="Accessories"/>
    <s v="Logitech Wireless Headset h800"/>
    <n v="479.952"/>
    <n v="6"/>
    <n v="0.2"/>
    <n v="89.991"/>
    <n v="533.33333333333326"/>
    <n v="383.96160000000003"/>
    <n v="0"/>
  </r>
  <r>
    <n v="7096"/>
    <s v="CA-2016-101980"/>
    <s v="8/19/2016"/>
    <x v="1146"/>
    <s v="8/20/2016"/>
    <s v="First Class"/>
    <s v="RP-19390"/>
    <s v="Resi Pölking"/>
    <s v="Consumer"/>
    <s v="United States"/>
    <s v="New York City"/>
    <s v="New York"/>
    <n v="10009"/>
    <x v="3"/>
    <s v="OFF-BI-10000666"/>
    <x v="1"/>
    <s v="Binders"/>
    <s v="Surelock Post Binders"/>
    <n v="146.68799999999999"/>
    <n v="6"/>
    <n v="0.2"/>
    <n v="55.008000000000003"/>
    <n v="266.66666666666663"/>
    <n v="117.35039999999999"/>
    <n v="0"/>
  </r>
  <r>
    <n v="7099"/>
    <s v="CA-2017-144596"/>
    <s v="11/6/2017"/>
    <x v="44"/>
    <s v="11/10/2017"/>
    <s v="Standard Class"/>
    <s v="CD-11980"/>
    <s v="Carol Darley"/>
    <s v="Consumer"/>
    <s v="United States"/>
    <s v="New York City"/>
    <s v="New York"/>
    <n v="10011"/>
    <x v="3"/>
    <s v="OFF-PA-10003302"/>
    <x v="1"/>
    <s v="Paper"/>
    <s v="Xerox 1906"/>
    <n v="318.95999999999998"/>
    <n v="9"/>
    <n v="0"/>
    <n v="149.91120000000001"/>
    <n v="212.7659574468085"/>
    <n v="318.95999999999998"/>
    <n v="0"/>
  </r>
  <r>
    <n v="7100"/>
    <s v="CA-2015-124933"/>
    <s v="12/26/2015"/>
    <x v="207"/>
    <s v="12/30/2015"/>
    <s v="Second Class"/>
    <s v="DF-13135"/>
    <s v="David Flashing"/>
    <s v="Consumer"/>
    <s v="United States"/>
    <s v="New York City"/>
    <s v="New York"/>
    <n v="10009"/>
    <x v="3"/>
    <s v="OFF-PA-10003302"/>
    <x v="1"/>
    <s v="Paper"/>
    <s v="Xerox 1906"/>
    <n v="212.64"/>
    <n v="6"/>
    <n v="0"/>
    <n v="99.940799999999996"/>
    <n v="212.7659574468085"/>
    <n v="212.64"/>
    <n v="0"/>
  </r>
  <r>
    <n v="7101"/>
    <s v="CA-2014-159625"/>
    <s v="11/23/2014"/>
    <x v="533"/>
    <s v="11/28/2014"/>
    <s v="Standard Class"/>
    <s v="SM-20005"/>
    <s v="Sally Matthias"/>
    <s v="Consumer"/>
    <s v="United States"/>
    <s v="Scottsdale"/>
    <s v="Arizona"/>
    <n v="85254"/>
    <x v="1"/>
    <s v="OFF-EN-10002621"/>
    <x v="1"/>
    <s v="Envelopes"/>
    <s v="Staple envelope"/>
    <n v="23.472000000000001"/>
    <n v="3"/>
    <n v="0.2"/>
    <n v="8.8019999999999996"/>
    <n v="266.66666666666669"/>
    <n v="18.777600000000003"/>
    <n v="0"/>
  </r>
  <r>
    <n v="7102"/>
    <s v="CA-2016-144337"/>
    <s v="8/1/2016"/>
    <x v="1147"/>
    <s v="8/5/2016"/>
    <s v="Second Class"/>
    <s v="SG-20890"/>
    <s v="Susan Gilcrest"/>
    <s v="Corporate"/>
    <s v="United States"/>
    <s v="Amarillo"/>
    <s v="Texas"/>
    <n v="79109"/>
    <x v="2"/>
    <s v="OFF-PA-10000249"/>
    <x v="1"/>
    <s v="Paper"/>
    <s v="Easy-staple paper"/>
    <n v="19.648"/>
    <n v="2"/>
    <n v="0.2"/>
    <n v="6.6311999999999998"/>
    <n v="296.2962962962963"/>
    <n v="15.718400000000001"/>
    <n v="0"/>
  </r>
  <r>
    <n v="7103"/>
    <s v="CA-2014-117478"/>
    <s v="9/21/2014"/>
    <x v="158"/>
    <s v="9/24/2014"/>
    <s v="First Class"/>
    <s v="LH-16750"/>
    <s v="Larry Hughes"/>
    <s v="Consumer"/>
    <s v="United States"/>
    <s v="Philadelphia"/>
    <s v="Pennsylvania"/>
    <n v="19140"/>
    <x v="3"/>
    <s v="OFF-BI-10000050"/>
    <x v="1"/>
    <s v="Binders"/>
    <s v="Angle-D Binders with Locking Rings, Label Holders"/>
    <n v="6.57"/>
    <n v="3"/>
    <n v="0.7"/>
    <n v="-5.0369999999999999"/>
    <n v="-130.43478260869566"/>
    <n v="1.9710000000000003"/>
    <n v="0"/>
  </r>
  <r>
    <n v="7104"/>
    <s v="CA-2017-147410"/>
    <s v="9/4/2017"/>
    <x v="507"/>
    <s v="9/8/2017"/>
    <s v="Standard Class"/>
    <s v="EJ-14155"/>
    <s v="Eva Jacobs"/>
    <s v="Consumer"/>
    <s v="United States"/>
    <s v="Santa Ana"/>
    <s v="California"/>
    <n v="92704"/>
    <x v="1"/>
    <s v="OFF-ST-10003805"/>
    <x v="1"/>
    <s v="Storage"/>
    <s v="24 Capacity Maxi Data Binder Racks, Pearl"/>
    <n v="421.1"/>
    <n v="2"/>
    <n v="0"/>
    <n v="105.27500000000001"/>
    <n v="400"/>
    <n v="421.1"/>
    <n v="0"/>
  </r>
  <r>
    <n v="7105"/>
    <s v="CA-2017-128944"/>
    <s v="6/19/2017"/>
    <x v="249"/>
    <s v="6/21/2017"/>
    <s v="Second Class"/>
    <s v="KH-16330"/>
    <s v="Katharine Harms"/>
    <s v="Corporate"/>
    <s v="United States"/>
    <s v="Newark"/>
    <s v="Ohio"/>
    <n v="43055"/>
    <x v="3"/>
    <s v="FUR-CH-10000785"/>
    <x v="0"/>
    <s v="Chairs"/>
    <s v="Global Ergonomic Managers Chair"/>
    <n v="760.11599999999999"/>
    <n v="6"/>
    <n v="0.3"/>
    <n v="-43.435200000000002"/>
    <n v="-1750"/>
    <n v="532.08119999999997"/>
    <n v="0"/>
  </r>
  <r>
    <n v="7108"/>
    <s v="CA-2016-109666"/>
    <s v="4/19/2016"/>
    <x v="475"/>
    <s v="4/26/2016"/>
    <s v="Standard Class"/>
    <s v="KM-16720"/>
    <s v="Kunst Miller"/>
    <s v="Consumer"/>
    <s v="United States"/>
    <s v="New York City"/>
    <s v="New York"/>
    <n v="10035"/>
    <x v="3"/>
    <s v="TEC-PH-10004774"/>
    <x v="2"/>
    <s v="Phones"/>
    <s v="Gear Head AU3700S Headset"/>
    <n v="25.98"/>
    <n v="2"/>
    <n v="0"/>
    <n v="0.77939999999999998"/>
    <n v="3333.3333333333335"/>
    <n v="25.98"/>
    <n v="0"/>
  </r>
  <r>
    <n v="7115"/>
    <s v="US-2016-102239"/>
    <s v="5/5/2016"/>
    <x v="465"/>
    <s v="5/6/2016"/>
    <s v="First Class"/>
    <s v="LW-16990"/>
    <s v="Lindsay Williams"/>
    <s v="Corporate"/>
    <s v="United States"/>
    <s v="Henderson"/>
    <s v="Nevada"/>
    <n v="89015"/>
    <x v="1"/>
    <s v="FUR-TA-10003392"/>
    <x v="0"/>
    <s v="Tables"/>
    <s v="Global Adaptabilities Conference Tables"/>
    <n v="1685.88"/>
    <n v="6"/>
    <n v="0"/>
    <n v="320.31720000000001"/>
    <n v="526.31578947368428"/>
    <n v="1685.88"/>
    <n v="0"/>
  </r>
  <r>
    <n v="7117"/>
    <s v="CA-2014-143168"/>
    <s v="10/18/2014"/>
    <x v="638"/>
    <s v="10/23/2014"/>
    <s v="Second Class"/>
    <s v="IG-15085"/>
    <s v="Ivan Gibson"/>
    <s v="Consumer"/>
    <s v="United States"/>
    <s v="Seattle"/>
    <s v="Washington"/>
    <n v="98103"/>
    <x v="1"/>
    <s v="OFF-PA-10000167"/>
    <x v="1"/>
    <s v="Paper"/>
    <s v="Xerox 1925"/>
    <n v="61.96"/>
    <n v="2"/>
    <n v="0"/>
    <n v="27.882000000000001"/>
    <n v="222.22222222222223"/>
    <n v="61.96"/>
    <n v="0"/>
  </r>
  <r>
    <n v="7119"/>
    <s v="CA-2017-104906"/>
    <s v="2/13/2017"/>
    <x v="778"/>
    <s v="2/17/2017"/>
    <s v="Standard Class"/>
    <s v="JP-15460"/>
    <s v="Jennifer Patt"/>
    <s v="Corporate"/>
    <s v="United States"/>
    <s v="New York City"/>
    <s v="New York"/>
    <n v="10009"/>
    <x v="3"/>
    <s v="OFF-PA-10001184"/>
    <x v="1"/>
    <s v="Paper"/>
    <s v="Xerox 1903"/>
    <n v="17.940000000000001"/>
    <n v="3"/>
    <n v="0"/>
    <n v="8.7905999999999995"/>
    <n v="204.08163265306123"/>
    <n v="17.940000000000001"/>
    <n v="0"/>
  </r>
  <r>
    <n v="7120"/>
    <s v="CA-2017-118122"/>
    <s v="11/17/2017"/>
    <x v="701"/>
    <s v="11/24/2017"/>
    <s v="Standard Class"/>
    <s v="GG-14650"/>
    <s v="Greg Guthrie"/>
    <s v="Corporate"/>
    <s v="United States"/>
    <s v="Seattle"/>
    <s v="Washington"/>
    <n v="98103"/>
    <x v="1"/>
    <s v="OFF-BI-10002103"/>
    <x v="1"/>
    <s v="Binders"/>
    <s v="Cardinal Slant-D Ring Binder, Heavy Gauge Vinyl"/>
    <n v="13.904"/>
    <n v="2"/>
    <n v="0.2"/>
    <n v="4.5187999999999997"/>
    <n v="307.69230769230774"/>
    <n v="11.123200000000001"/>
    <n v="0"/>
  </r>
  <r>
    <n v="7121"/>
    <s v="US-2014-147774"/>
    <s v="1/20/2014"/>
    <x v="407"/>
    <s v="1/26/2014"/>
    <s v="Standard Class"/>
    <s v="MM-18280"/>
    <s v="Muhammed MacIntyre"/>
    <s v="Corporate"/>
    <s v="United States"/>
    <s v="Smyrna"/>
    <s v="Tennessee"/>
    <n v="37167"/>
    <x v="0"/>
    <s v="OFF-BI-10003091"/>
    <x v="1"/>
    <s v="Binders"/>
    <s v="GBC DocuBind TL200 Manual Binding Machine"/>
    <n v="67.194000000000003"/>
    <n v="1"/>
    <n v="0.7"/>
    <n v="-51.5154"/>
    <n v="-130.43478260869566"/>
    <n v="20.158200000000004"/>
    <n v="0"/>
  </r>
  <r>
    <n v="7122"/>
    <s v="CA-2017-166926"/>
    <s v="12/1/2017"/>
    <x v="96"/>
    <s v="12/8/2017"/>
    <s v="Standard Class"/>
    <s v="SO-20335"/>
    <s v="Sean O'Donnell"/>
    <s v="Consumer"/>
    <s v="United States"/>
    <s v="Seattle"/>
    <s v="Washington"/>
    <n v="98105"/>
    <x v="1"/>
    <s v="OFF-PA-10001593"/>
    <x v="1"/>
    <s v="Paper"/>
    <s v="Xerox 1947"/>
    <n v="41.86"/>
    <n v="7"/>
    <n v="0"/>
    <n v="18.837"/>
    <n v="222.22222222222223"/>
    <n v="41.86"/>
    <n v="0"/>
  </r>
  <r>
    <n v="7124"/>
    <s v="CA-2015-128013"/>
    <s v="8/9/2015"/>
    <x v="101"/>
    <s v="8/16/2015"/>
    <s v="Standard Class"/>
    <s v="MF-18250"/>
    <s v="Monica Federle"/>
    <s v="Corporate"/>
    <s v="United States"/>
    <s v="New York City"/>
    <s v="New York"/>
    <n v="10035"/>
    <x v="3"/>
    <s v="FUR-FU-10000320"/>
    <x v="0"/>
    <s v="Furnishings"/>
    <s v="OIC Stacking Trays"/>
    <n v="10.02"/>
    <n v="3"/>
    <n v="0"/>
    <n v="4.4088000000000003"/>
    <n v="227.27272727272725"/>
    <n v="10.02"/>
    <n v="0"/>
  </r>
  <r>
    <n v="7126"/>
    <s v="CA-2016-123176"/>
    <s v="9/27/2016"/>
    <x v="720"/>
    <s v="9/29/2016"/>
    <s v="Second Class"/>
    <s v="JG-15160"/>
    <s v="James Galang"/>
    <s v="Consumer"/>
    <s v="United States"/>
    <s v="Atlanta"/>
    <s v="Georgia"/>
    <n v="30318"/>
    <x v="0"/>
    <s v="OFF-PA-10003971"/>
    <x v="1"/>
    <s v="Paper"/>
    <s v="Xerox 1965"/>
    <n v="17.940000000000001"/>
    <n v="3"/>
    <n v="0"/>
    <n v="8.7905999999999995"/>
    <n v="204.08163265306123"/>
    <n v="17.940000000000001"/>
    <n v="0"/>
  </r>
  <r>
    <n v="7128"/>
    <s v="US-2016-117541"/>
    <s v="11/14/2016"/>
    <x v="696"/>
    <s v="11/20/2016"/>
    <s v="Standard Class"/>
    <s v="JM-16195"/>
    <s v="Justin MacKendrick"/>
    <s v="Consumer"/>
    <s v="United States"/>
    <s v="Newark"/>
    <s v="Delaware"/>
    <n v="19711"/>
    <x v="3"/>
    <s v="OFF-PA-10001609"/>
    <x v="1"/>
    <s v="Paper"/>
    <s v="Tops Wirebound Message Log Books"/>
    <n v="16.45"/>
    <n v="5"/>
    <n v="0"/>
    <n v="7.5670000000000002"/>
    <n v="217.39130434782606"/>
    <n v="16.45"/>
    <n v="0"/>
  </r>
  <r>
    <n v="7130"/>
    <s v="CA-2016-166282"/>
    <s v="4/16/2016"/>
    <x v="947"/>
    <s v="4/22/2016"/>
    <s v="Standard Class"/>
    <s v="PK-19075"/>
    <s v="Pete Kriz"/>
    <s v="Consumer"/>
    <s v="United States"/>
    <s v="Nashville"/>
    <s v="Tennessee"/>
    <n v="37211"/>
    <x v="0"/>
    <s v="TEC-AC-10004209"/>
    <x v="2"/>
    <s v="Accessories"/>
    <s v="Memorex Froggy Flash Drive 4 GB"/>
    <n v="35.167999999999999"/>
    <n v="4"/>
    <n v="0.2"/>
    <n v="8.3523999999999994"/>
    <n v="421.05263157894746"/>
    <n v="28.134399999999999"/>
    <n v="0"/>
  </r>
  <r>
    <n v="7132"/>
    <s v="CA-2017-141439"/>
    <s v="11/26/2017"/>
    <x v="200"/>
    <s v="12/1/2017"/>
    <s v="Standard Class"/>
    <s v="TT-21460"/>
    <s v="Tonja Turnell"/>
    <s v="Home Office"/>
    <s v="United States"/>
    <s v="Richmond"/>
    <s v="Indiana"/>
    <n v="47374"/>
    <x v="2"/>
    <s v="FUR-TA-10001039"/>
    <x v="0"/>
    <s v="Tables"/>
    <s v="KI Adjustable-Height Table"/>
    <n v="257.94"/>
    <n v="3"/>
    <n v="0"/>
    <n v="67.064400000000006"/>
    <n v="384.61538461538458"/>
    <n v="257.94"/>
    <n v="0"/>
  </r>
  <r>
    <n v="7137"/>
    <s v="CA-2015-163965"/>
    <s v="11/20/2015"/>
    <x v="312"/>
    <s v="11/27/2015"/>
    <s v="Standard Class"/>
    <s v="SS-20875"/>
    <s v="Sung Shariari"/>
    <s v="Consumer"/>
    <s v="United States"/>
    <s v="Miami"/>
    <s v="Florida"/>
    <n v="33180"/>
    <x v="0"/>
    <s v="OFF-BI-10004728"/>
    <x v="1"/>
    <s v="Binders"/>
    <s v="Wilson Jones Turn Tabs Binder Tool for Ring Binders"/>
    <n v="7.23"/>
    <n v="5"/>
    <n v="0.7"/>
    <n v="-5.7839999999999998"/>
    <n v="-125.00000000000003"/>
    <n v="2.1690000000000005"/>
    <n v="0"/>
  </r>
  <r>
    <n v="7141"/>
    <s v="CA-2017-128783"/>
    <s v="9/7/2017"/>
    <x v="210"/>
    <s v="9/7/2017"/>
    <s v="Same Day"/>
    <s v="TG-21640"/>
    <s v="Trudy Glocke"/>
    <s v="Consumer"/>
    <s v="United States"/>
    <s v="Saint Charles"/>
    <s v="Missouri"/>
    <n v="63301"/>
    <x v="2"/>
    <s v="TEC-AC-10002473"/>
    <x v="2"/>
    <s v="Accessories"/>
    <s v="Maxell 4.7GB DVD-R"/>
    <n v="113.52"/>
    <n v="4"/>
    <n v="0"/>
    <n v="46.543199999999999"/>
    <n v="243.90243902439025"/>
    <n v="113.52"/>
    <n v="0"/>
  </r>
  <r>
    <n v="7143"/>
    <s v="CA-2014-122217"/>
    <s v="11/24/2014"/>
    <x v="156"/>
    <s v="11/29/2014"/>
    <s v="Standard Class"/>
    <s v="HP-14815"/>
    <s v="Harold Pawlan"/>
    <s v="Home Office"/>
    <s v="United States"/>
    <s v="Virginia Beach"/>
    <s v="Virginia"/>
    <n v="23464"/>
    <x v="0"/>
    <s v="FUR-FU-10002045"/>
    <x v="0"/>
    <s v="Furnishings"/>
    <s v="Executive Impressions 14&quot;"/>
    <n v="111.15"/>
    <n v="5"/>
    <n v="0"/>
    <n v="48.905999999999999"/>
    <n v="227.27272727272728"/>
    <n v="111.15"/>
    <n v="0"/>
  </r>
  <r>
    <n v="7144"/>
    <s v="US-2017-141558"/>
    <s v="3/11/2017"/>
    <x v="825"/>
    <s v="3/16/2017"/>
    <s v="Standard Class"/>
    <s v="MH-17290"/>
    <s v="Marc Harrigan"/>
    <s v="Home Office"/>
    <s v="United States"/>
    <s v="Philadelphia"/>
    <s v="Pennsylvania"/>
    <n v="19140"/>
    <x v="3"/>
    <s v="TEC-PH-10002555"/>
    <x v="2"/>
    <s v="Phones"/>
    <s v="Nortel Meridian M5316 Digital phone"/>
    <n v="776.85"/>
    <n v="5"/>
    <n v="0.4"/>
    <n v="-181.26499999999999"/>
    <n v="-428.57142857142867"/>
    <n v="466.11"/>
    <n v="0"/>
  </r>
  <r>
    <n v="7148"/>
    <s v="CA-2016-139941"/>
    <s v="6/12/2016"/>
    <x v="1"/>
    <s v="6/17/2016"/>
    <s v="Standard Class"/>
    <s v="CB-12415"/>
    <s v="Christy Brittain"/>
    <s v="Consumer"/>
    <s v="United States"/>
    <s v="Long Beach"/>
    <s v="New York"/>
    <n v="11561"/>
    <x v="3"/>
    <s v="OFF-PA-10000241"/>
    <x v="1"/>
    <s v="Paper"/>
    <s v="IBM Multi-Purpose Copy Paper, 8 1/2 x 11&quot;, Case"/>
    <n v="92.94"/>
    <n v="3"/>
    <n v="0"/>
    <n v="41.823"/>
    <n v="222.22222222222223"/>
    <n v="92.94"/>
    <n v="0"/>
  </r>
  <r>
    <n v="7150"/>
    <s v="CA-2015-166583"/>
    <s v="6/26/2015"/>
    <x v="153"/>
    <s v="6/30/2015"/>
    <s v="Standard Class"/>
    <s v="VD-21670"/>
    <s v="Valerie Dominguez"/>
    <s v="Consumer"/>
    <s v="United States"/>
    <s v="Houston"/>
    <s v="Texas"/>
    <n v="77070"/>
    <x v="2"/>
    <s v="TEC-PH-10001578"/>
    <x v="2"/>
    <s v="Phones"/>
    <s v="Polycom SoundStation2 EX Conference phone"/>
    <n v="971.88"/>
    <n v="3"/>
    <n v="0.2"/>
    <n v="109.3365"/>
    <n v="888.88888888888891"/>
    <n v="777.50400000000002"/>
    <n v="0"/>
  </r>
  <r>
    <n v="7151"/>
    <s v="CA-2017-100412"/>
    <s v="12/22/2017"/>
    <x v="66"/>
    <s v="12/26/2017"/>
    <s v="Standard Class"/>
    <s v="SR-20425"/>
    <s v="Sharelle Roach"/>
    <s v="Home Office"/>
    <s v="United States"/>
    <s v="Tuscaloosa"/>
    <s v="Alabama"/>
    <n v="35401"/>
    <x v="0"/>
    <s v="FUR-CH-10002647"/>
    <x v="0"/>
    <s v="Chairs"/>
    <s v="Situations Contoured Folding Chairs, 4/Set"/>
    <n v="141.96"/>
    <n v="2"/>
    <n v="0"/>
    <n v="35.49"/>
    <n v="400"/>
    <n v="141.96"/>
    <n v="0"/>
  </r>
  <r>
    <n v="7152"/>
    <s v="CA-2017-142909"/>
    <s v="12/22/2017"/>
    <x v="66"/>
    <s v="12/25/2017"/>
    <s v="Second Class"/>
    <s v="AG-10330"/>
    <s v="Alex Grayson"/>
    <s v="Consumer"/>
    <s v="United States"/>
    <s v="Mesa"/>
    <s v="Arizona"/>
    <n v="85204"/>
    <x v="1"/>
    <s v="FUR-TA-10003008"/>
    <x v="0"/>
    <s v="Tables"/>
    <s v="Lesro Round Back Collection Coffee Table, End Table"/>
    <n v="182.55"/>
    <n v="2"/>
    <n v="0.5"/>
    <n v="-135.08699999999999"/>
    <n v="-135.13513513513516"/>
    <n v="91.275000000000006"/>
    <n v="0"/>
  </r>
  <r>
    <n v="7153"/>
    <s v="CA-2014-137911"/>
    <s v="10/9/2014"/>
    <x v="1148"/>
    <s v="10/15/2014"/>
    <s v="Standard Class"/>
    <s v="BP-11095"/>
    <s v="Bart Pistole"/>
    <s v="Corporate"/>
    <s v="United States"/>
    <s v="Jacksonville"/>
    <s v="North Carolina"/>
    <n v="28540"/>
    <x v="0"/>
    <s v="OFF-PA-10004071"/>
    <x v="1"/>
    <s v="Paper"/>
    <s v="Eaton Premium Continuous-Feed Paper, 25% Cotton, Letter Size, White, 1000 Shts/Box"/>
    <n v="88.768000000000001"/>
    <n v="2"/>
    <n v="0.2"/>
    <n v="31.0688"/>
    <n v="285.71428571428572"/>
    <n v="71.014400000000009"/>
    <n v="0"/>
  </r>
  <r>
    <n v="7154"/>
    <s v="CA-2015-106208"/>
    <s v="12/10/2015"/>
    <x v="895"/>
    <s v="12/15/2015"/>
    <s v="Standard Class"/>
    <s v="JW-16075"/>
    <s v="Julia West"/>
    <s v="Consumer"/>
    <s v="United States"/>
    <s v="Chicago"/>
    <s v="Illinois"/>
    <n v="60610"/>
    <x v="2"/>
    <s v="OFF-AP-10004980"/>
    <x v="1"/>
    <s v="Appliances"/>
    <s v="3M Replacement Filter for Office Air Cleaner for 20' x 33' Room"/>
    <n v="53.088000000000001"/>
    <n v="7"/>
    <n v="0.8"/>
    <n v="-108.8304"/>
    <n v="-48.780487804878057"/>
    <n v="10.617599999999998"/>
    <n v="0"/>
  </r>
  <r>
    <n v="7155"/>
    <s v="US-2015-136749"/>
    <s v="12/25/2015"/>
    <x v="707"/>
    <s v="12/27/2015"/>
    <s v="Second Class"/>
    <s v="LH-16900"/>
    <s v="Lena Hernandez"/>
    <s v="Consumer"/>
    <s v="United States"/>
    <s v="Columbus"/>
    <s v="Georgia"/>
    <n v="31907"/>
    <x v="0"/>
    <s v="FUR-FU-10000747"/>
    <x v="0"/>
    <s v="Furnishings"/>
    <s v="Tenex B1-RE Series Chair Mats for Low Pile Carpets"/>
    <n v="275.88"/>
    <n v="6"/>
    <n v="0"/>
    <n v="46.8996"/>
    <n v="588.23529411764696"/>
    <n v="275.88"/>
    <n v="0"/>
  </r>
  <r>
    <n v="7157"/>
    <s v="CA-2017-126718"/>
    <s v="4/29/2017"/>
    <x v="568"/>
    <s v="5/4/2017"/>
    <s v="Standard Class"/>
    <s v="KT-16480"/>
    <s v="Kean Thornton"/>
    <s v="Consumer"/>
    <s v="United States"/>
    <s v="Orange"/>
    <s v="New Jersey"/>
    <n v="7050"/>
    <x v="3"/>
    <s v="OFF-LA-10004055"/>
    <x v="1"/>
    <s v="Labels"/>
    <s v="Color-Coded Legal Exhibit Labels"/>
    <n v="4.91"/>
    <n v="1"/>
    <n v="0"/>
    <n v="2.4058999999999999"/>
    <n v="204.08163265306123"/>
    <n v="4.91"/>
    <n v="0"/>
  </r>
  <r>
    <n v="7158"/>
    <s v="CA-2016-131380"/>
    <s v="3/28/2016"/>
    <x v="463"/>
    <s v="3/31/2016"/>
    <s v="Second Class"/>
    <s v="CC-12220"/>
    <s v="Chris Cortes"/>
    <s v="Consumer"/>
    <s v="United States"/>
    <s v="Los Angeles"/>
    <s v="California"/>
    <n v="90032"/>
    <x v="1"/>
    <s v="OFF-ST-10002485"/>
    <x v="1"/>
    <s v="Storage"/>
    <s v="Rogers Deluxe File Chest"/>
    <n v="87.92"/>
    <n v="4"/>
    <n v="0"/>
    <n v="0.87919999999999998"/>
    <n v="10000"/>
    <n v="87.92"/>
    <n v="0"/>
  </r>
  <r>
    <n v="7160"/>
    <s v="CA-2015-145835"/>
    <s v="5/13/2015"/>
    <x v="1149"/>
    <s v="5/18/2015"/>
    <s v="Second Class"/>
    <s v="BF-11170"/>
    <s v="Ben Ferrer"/>
    <s v="Home Office"/>
    <s v="United States"/>
    <s v="Chicago"/>
    <s v="Illinois"/>
    <n v="60623"/>
    <x v="2"/>
    <s v="TEC-PH-10004447"/>
    <x v="2"/>
    <s v="Phones"/>
    <s v="Toshiba IPT2010-SD IP Telephone"/>
    <n v="222.38399999999999"/>
    <n v="2"/>
    <n v="0.2"/>
    <n v="16.678799999999999"/>
    <n v="1333.3333333333335"/>
    <n v="177.90719999999999"/>
    <n v="0"/>
  </r>
  <r>
    <n v="7162"/>
    <s v="CA-2014-138709"/>
    <s v="7/4/2014"/>
    <x v="1129"/>
    <s v="7/9/2014"/>
    <s v="Standard Class"/>
    <s v="MS-17770"/>
    <s v="Maxwell Schwartz"/>
    <s v="Consumer"/>
    <s v="United States"/>
    <s v="Richmond"/>
    <s v="Virginia"/>
    <n v="23223"/>
    <x v="0"/>
    <s v="OFF-PA-10004734"/>
    <x v="1"/>
    <s v="Paper"/>
    <s v="Southworth Structures Collection"/>
    <n v="21.84"/>
    <n v="3"/>
    <n v="0"/>
    <n v="10.92"/>
    <n v="200"/>
    <n v="21.84"/>
    <n v="0"/>
  </r>
  <r>
    <n v="7164"/>
    <s v="CA-2014-122070"/>
    <s v="4/22/2014"/>
    <x v="1150"/>
    <s v="4/24/2014"/>
    <s v="Second Class"/>
    <s v="AH-10030"/>
    <s v="Aaron Hawkins"/>
    <s v="Corporate"/>
    <s v="United States"/>
    <s v="Troy"/>
    <s v="New York"/>
    <n v="12180"/>
    <x v="3"/>
    <s v="OFF-EN-10004773"/>
    <x v="1"/>
    <s v="Envelopes"/>
    <s v="Staple envelope"/>
    <n v="247.84"/>
    <n v="8"/>
    <n v="0"/>
    <n v="121.44159999999999"/>
    <n v="204.08163265306123"/>
    <n v="247.84"/>
    <n v="0"/>
  </r>
  <r>
    <n v="7166"/>
    <s v="CA-2016-158610"/>
    <s v="9/19/2016"/>
    <x v="251"/>
    <s v="9/22/2016"/>
    <s v="First Class"/>
    <s v="CK-12595"/>
    <s v="Clytie Kelty"/>
    <s v="Consumer"/>
    <s v="United States"/>
    <s v="Providence"/>
    <s v="Rhode Island"/>
    <n v="2908"/>
    <x v="3"/>
    <s v="OFF-ST-10000604"/>
    <x v="1"/>
    <s v="Storage"/>
    <s v="Home/Office Personal File Carts"/>
    <n v="69.52"/>
    <n v="2"/>
    <n v="0"/>
    <n v="17.38"/>
    <n v="400"/>
    <n v="69.52"/>
    <n v="0"/>
  </r>
  <r>
    <n v="7167"/>
    <s v="CA-2014-117464"/>
    <s v="7/22/2014"/>
    <x v="192"/>
    <s v="7/24/2014"/>
    <s v="Second Class"/>
    <s v="NP-18325"/>
    <s v="Naresj Patel"/>
    <s v="Consumer"/>
    <s v="United States"/>
    <s v="San Francisco"/>
    <s v="California"/>
    <n v="94122"/>
    <x v="1"/>
    <s v="OFF-AR-10003190"/>
    <x v="1"/>
    <s v="Art"/>
    <s v="Newell 32"/>
    <n v="11.52"/>
    <n v="4"/>
    <n v="0"/>
    <n v="3.2256"/>
    <n v="357.14285714285711"/>
    <n v="11.52"/>
    <n v="0"/>
  </r>
  <r>
    <n v="7171"/>
    <s v="US-2017-168613"/>
    <s v="10/8/2017"/>
    <x v="1048"/>
    <s v="10/14/2017"/>
    <s v="Standard Class"/>
    <s v="GM-14440"/>
    <s v="Gary McGarr"/>
    <s v="Consumer"/>
    <s v="United States"/>
    <s v="New York City"/>
    <s v="New York"/>
    <n v="10009"/>
    <x v="3"/>
    <s v="FUR-CH-10002372"/>
    <x v="0"/>
    <s v="Chairs"/>
    <s v="Office Star - Ergonomically Designed Knee Chair"/>
    <n v="145.76400000000001"/>
    <n v="2"/>
    <n v="0.1"/>
    <n v="3.2391999999999999"/>
    <n v="4500.0000000000009"/>
    <n v="131.1876"/>
    <n v="0"/>
  </r>
  <r>
    <n v="7172"/>
    <s v="CA-2017-125381"/>
    <s v="4/25/2017"/>
    <x v="1016"/>
    <s v="4/27/2017"/>
    <s v="Second Class"/>
    <s v="SG-20605"/>
    <s v="Speros Goranitis"/>
    <s v="Consumer"/>
    <s v="United States"/>
    <s v="San Francisco"/>
    <s v="California"/>
    <n v="94109"/>
    <x v="1"/>
    <s v="TEC-AC-10000158"/>
    <x v="2"/>
    <s v="Accessories"/>
    <s v="Sony 64GB Class 10 Micro SDHC R40 Memory Card"/>
    <n v="107.97"/>
    <n v="3"/>
    <n v="0"/>
    <n v="22.6737"/>
    <n v="476.1904761904762"/>
    <n v="107.97"/>
    <n v="0"/>
  </r>
  <r>
    <n v="7173"/>
    <s v="US-2017-141677"/>
    <s v="3/26/2017"/>
    <x v="606"/>
    <s v="3/30/2017"/>
    <s v="Standard Class"/>
    <s v="HK-14890"/>
    <s v="Heather Kirkland"/>
    <s v="Corporate"/>
    <s v="United States"/>
    <s v="Houston"/>
    <s v="Texas"/>
    <n v="77070"/>
    <x v="2"/>
    <s v="TEC-AC-10000158"/>
    <x v="2"/>
    <s v="Accessories"/>
    <s v="Sony 64GB Class 10 Micro SDHC R40 Memory Card"/>
    <n v="143.96"/>
    <n v="5"/>
    <n v="0.2"/>
    <n v="1.7995000000000001"/>
    <n v="8000"/>
    <n v="115.16800000000001"/>
    <n v="0"/>
  </r>
  <r>
    <n v="7178"/>
    <s v="CA-2017-133067"/>
    <s v="5/4/2017"/>
    <x v="464"/>
    <s v="5/10/2017"/>
    <s v="Standard Class"/>
    <s v="MY-18295"/>
    <s v="Muhammed Yedwab"/>
    <s v="Corporate"/>
    <s v="United States"/>
    <s v="Philadelphia"/>
    <s v="Pennsylvania"/>
    <n v="19140"/>
    <x v="3"/>
    <s v="OFF-BI-10002897"/>
    <x v="1"/>
    <s v="Binders"/>
    <s v="Black Avery Memo-Size 3-Ring Binder, 5 1/2&quot; x 8 1/2&quot;"/>
    <n v="2.202"/>
    <n v="2"/>
    <n v="0.7"/>
    <n v="-1.5414000000000001"/>
    <n v="-142.85714285714283"/>
    <n v="0.66060000000000008"/>
    <n v="0"/>
  </r>
  <r>
    <n v="7180"/>
    <s v="US-2016-144351"/>
    <s v="11/14/2016"/>
    <x v="696"/>
    <s v="11/18/2016"/>
    <s v="Standard Class"/>
    <s v="RC-19960"/>
    <s v="Ryan Crowe"/>
    <s v="Consumer"/>
    <s v="United States"/>
    <s v="Baltimore"/>
    <s v="Maryland"/>
    <n v="21215"/>
    <x v="3"/>
    <s v="TEC-PH-10001644"/>
    <x v="2"/>
    <s v="Phones"/>
    <s v="BlueLounge Milo Smartphone Stand, White/Metallic"/>
    <n v="89.97"/>
    <n v="3"/>
    <n v="0"/>
    <n v="25.191600000000001"/>
    <n v="357.14285714285711"/>
    <n v="89.97"/>
    <n v="0"/>
  </r>
  <r>
    <n v="7181"/>
    <s v="CA-2014-106054"/>
    <s v="1/6/2014"/>
    <x v="1037"/>
    <s v="1/7/2014"/>
    <s v="First Class"/>
    <s v="JO-15145"/>
    <s v="Jack O'Briant"/>
    <s v="Corporate"/>
    <s v="United States"/>
    <s v="Athens"/>
    <s v="Georgia"/>
    <n v="30605"/>
    <x v="0"/>
    <s v="OFF-AR-10002399"/>
    <x v="1"/>
    <s v="Art"/>
    <s v="Dixon Prang Watercolor Pencils, 10-Color Set with Brush"/>
    <n v="12.78"/>
    <n v="3"/>
    <n v="0"/>
    <n v="5.2397999999999998"/>
    <n v="243.90243902439025"/>
    <n v="12.78"/>
    <n v="0"/>
  </r>
  <r>
    <n v="7182"/>
    <s v="CA-2016-138667"/>
    <s v="12/27/2016"/>
    <x v="797"/>
    <s v="12/30/2016"/>
    <s v="Second Class"/>
    <s v="MW-18220"/>
    <s v="Mitch Webber"/>
    <s v="Consumer"/>
    <s v="United States"/>
    <s v="Lancaster"/>
    <s v="Ohio"/>
    <n v="43130"/>
    <x v="3"/>
    <s v="TEC-AC-10003063"/>
    <x v="2"/>
    <s v="Accessories"/>
    <s v="Micro Innovations USB RF Wireless Keyboard with Mouse"/>
    <n v="40"/>
    <n v="2"/>
    <n v="0.2"/>
    <n v="0.5"/>
    <n v="8000"/>
    <n v="32"/>
    <n v="0"/>
  </r>
  <r>
    <n v="7183"/>
    <s v="CA-2017-150609"/>
    <s v="4/30/2017"/>
    <x v="504"/>
    <s v="5/4/2017"/>
    <s v="Standard Class"/>
    <s v="NZ-18565"/>
    <s v="Nick Zandusky"/>
    <s v="Home Office"/>
    <s v="United States"/>
    <s v="Los Angeles"/>
    <s v="California"/>
    <n v="90032"/>
    <x v="1"/>
    <s v="OFF-BI-10002071"/>
    <x v="1"/>
    <s v="Binders"/>
    <s v="Fellowes Black Plastic Comb Bindings"/>
    <n v="23.24"/>
    <n v="5"/>
    <n v="0.2"/>
    <n v="7.5529999999999999"/>
    <n v="307.69230769230768"/>
    <n v="18.591999999999999"/>
    <n v="0"/>
  </r>
  <r>
    <n v="7184"/>
    <s v="CA-2017-128853"/>
    <s v="4/21/2017"/>
    <x v="81"/>
    <s v="4/23/2017"/>
    <s v="First Class"/>
    <s v="JM-15250"/>
    <s v="Janet Martin"/>
    <s v="Consumer"/>
    <s v="United States"/>
    <s v="Baltimore"/>
    <s v="Maryland"/>
    <n v="21215"/>
    <x v="3"/>
    <s v="FUR-CH-10004218"/>
    <x v="0"/>
    <s v="Chairs"/>
    <s v="Global Fabric Manager's Chair, Dark Gray"/>
    <n v="908.82"/>
    <n v="9"/>
    <n v="0"/>
    <n v="227.20500000000001"/>
    <n v="400"/>
    <n v="908.82"/>
    <n v="0"/>
  </r>
  <r>
    <n v="7185"/>
    <s v="CA-2017-133102"/>
    <s v="8/17/2017"/>
    <x v="629"/>
    <s v="8/24/2017"/>
    <s v="Standard Class"/>
    <s v="ED-13885"/>
    <s v="Emily Ducich"/>
    <s v="Home Office"/>
    <s v="United States"/>
    <s v="Houston"/>
    <s v="Texas"/>
    <n v="77095"/>
    <x v="2"/>
    <s v="OFF-SU-10000432"/>
    <x v="1"/>
    <s v="Supplies"/>
    <s v="Acco Side-Punched Conventional Columnar Pads"/>
    <n v="5.5519999999999996"/>
    <n v="2"/>
    <n v="0.2"/>
    <n v="-1.0409999999999999"/>
    <n v="-533.33333333333326"/>
    <n v="4.4416000000000002"/>
    <n v="0"/>
  </r>
  <r>
    <n v="7190"/>
    <s v="CA-2016-164399"/>
    <s v="11/12/2016"/>
    <x v="396"/>
    <s v="11/15/2016"/>
    <s v="First Class"/>
    <s v="DW-13480"/>
    <s v="Dianna Wilson"/>
    <s v="Home Office"/>
    <s v="United States"/>
    <s v="San Diego"/>
    <s v="California"/>
    <n v="92024"/>
    <x v="1"/>
    <s v="TEC-PH-10004908"/>
    <x v="2"/>
    <s v="Phones"/>
    <s v="Panasonic KX TS3282W Corded phone"/>
    <n v="203.976"/>
    <n v="3"/>
    <n v="0.2"/>
    <n v="25.497"/>
    <n v="800"/>
    <n v="163.1808"/>
    <n v="0"/>
  </r>
  <r>
    <n v="7192"/>
    <s v="CA-2016-116918"/>
    <s v="10/1/2016"/>
    <x v="393"/>
    <s v="10/6/2016"/>
    <s v="Second Class"/>
    <s v="JK-15205"/>
    <s v="Jamie Kunitz"/>
    <s v="Consumer"/>
    <s v="United States"/>
    <s v="Hialeah"/>
    <s v="Florida"/>
    <n v="33012"/>
    <x v="0"/>
    <s v="OFF-BI-10004140"/>
    <x v="1"/>
    <s v="Binders"/>
    <s v="Avery Non-Stick Binders"/>
    <n v="5.3879999999999999"/>
    <n v="4"/>
    <n v="0.7"/>
    <n v="-4.49"/>
    <n v="-120"/>
    <n v="1.6164000000000003"/>
    <n v="0"/>
  </r>
  <r>
    <n v="7194"/>
    <s v="CA-2016-110492"/>
    <s v="2/12/2016"/>
    <x v="1151"/>
    <s v="2/14/2016"/>
    <s v="First Class"/>
    <s v="JS-15880"/>
    <s v="John Stevenson"/>
    <s v="Consumer"/>
    <s v="United States"/>
    <s v="Atlanta"/>
    <s v="Georgia"/>
    <n v="30318"/>
    <x v="0"/>
    <s v="OFF-ST-10003716"/>
    <x v="1"/>
    <s v="Storage"/>
    <s v="Tennsco Double-Tier Lockers"/>
    <n v="1350.12"/>
    <n v="6"/>
    <n v="0"/>
    <n v="175.51560000000001"/>
    <n v="769.23076923076917"/>
    <n v="1350.12"/>
    <n v="0"/>
  </r>
  <r>
    <n v="7196"/>
    <s v="CA-2016-147683"/>
    <s v="11/13/2016"/>
    <x v="373"/>
    <s v="11/17/2016"/>
    <s v="Standard Class"/>
    <s v="PO-19180"/>
    <s v="Philisse Overcash"/>
    <s v="Home Office"/>
    <s v="United States"/>
    <s v="Seattle"/>
    <s v="Washington"/>
    <n v="98103"/>
    <x v="1"/>
    <s v="FUR-FU-10004848"/>
    <x v="0"/>
    <s v="Furnishings"/>
    <s v="DAX Solid Wood Frames"/>
    <n v="19.54"/>
    <n v="2"/>
    <n v="0"/>
    <n v="7.2298"/>
    <n v="270.27027027027026"/>
    <n v="19.54"/>
    <n v="0"/>
  </r>
  <r>
    <n v="7197"/>
    <s v="CA-2014-116785"/>
    <s v="4/26/2014"/>
    <x v="759"/>
    <s v="4/30/2014"/>
    <s v="Standard Class"/>
    <s v="MH-17290"/>
    <s v="Marc Harrigan"/>
    <s v="Home Office"/>
    <s v="United States"/>
    <s v="Los Angeles"/>
    <s v="California"/>
    <n v="90036"/>
    <x v="1"/>
    <s v="OFF-AR-10003504"/>
    <x v="1"/>
    <s v="Art"/>
    <s v="Newell 347"/>
    <n v="21.4"/>
    <n v="5"/>
    <n v="0"/>
    <n v="6.2060000000000004"/>
    <n v="344.82758620689651"/>
    <n v="21.4"/>
    <n v="0"/>
  </r>
  <r>
    <n v="7199"/>
    <s v="US-2015-156797"/>
    <s v="8/11/2015"/>
    <x v="1067"/>
    <s v="8/15/2015"/>
    <s v="Standard Class"/>
    <s v="PO-19180"/>
    <s v="Philisse Overcash"/>
    <s v="Home Office"/>
    <s v="United States"/>
    <s v="New York City"/>
    <s v="New York"/>
    <n v="10035"/>
    <x v="3"/>
    <s v="OFF-AR-10001427"/>
    <x v="1"/>
    <s v="Art"/>
    <s v="Newell 330"/>
    <n v="11.96"/>
    <n v="2"/>
    <n v="0"/>
    <n v="3.1095999999999999"/>
    <n v="384.61538461538464"/>
    <n v="11.96"/>
    <n v="0"/>
  </r>
  <r>
    <n v="7201"/>
    <s v="CA-2016-104276"/>
    <s v="11/27/2016"/>
    <x v="581"/>
    <s v="12/3/2016"/>
    <s v="Standard Class"/>
    <s v="HF-14995"/>
    <s v="Herbert Flentye"/>
    <s v="Consumer"/>
    <s v="United States"/>
    <s v="Fort Lauderdale"/>
    <s v="Florida"/>
    <n v="33311"/>
    <x v="0"/>
    <s v="TEC-PH-10001944"/>
    <x v="2"/>
    <s v="Phones"/>
    <s v="Wi-Ex zBoost YX540 Cellular Phone Signal Booster"/>
    <n v="116.76"/>
    <n v="1"/>
    <n v="0.2"/>
    <n v="14.595000000000001"/>
    <n v="800"/>
    <n v="93.408000000000015"/>
    <n v="0"/>
  </r>
  <r>
    <n v="7203"/>
    <s v="CA-2016-120369"/>
    <s v="10/28/2016"/>
    <x v="99"/>
    <s v="10/28/2016"/>
    <s v="Same Day"/>
    <s v="VB-21745"/>
    <s v="Victoria Brennan"/>
    <s v="Corporate"/>
    <s v="United States"/>
    <s v="Rochester"/>
    <s v="New York"/>
    <n v="14609"/>
    <x v="3"/>
    <s v="FUR-FU-10003806"/>
    <x v="0"/>
    <s v="Furnishings"/>
    <s v="Tenex Chairmat w/ Average Lip, 45&quot; x 53&quot;"/>
    <n v="756.8"/>
    <n v="5"/>
    <n v="0"/>
    <n v="75.680000000000007"/>
    <n v="999.99999999999977"/>
    <n v="756.8"/>
    <n v="0"/>
  </r>
  <r>
    <n v="7204"/>
    <s v="CA-2014-118276"/>
    <s v="12/29/2014"/>
    <x v="282"/>
    <s v="1/2/2015"/>
    <s v="Standard Class"/>
    <s v="MG-17890"/>
    <s v="Michael Granlund"/>
    <s v="Home Office"/>
    <s v="United States"/>
    <s v="Saint Charles"/>
    <s v="Illinois"/>
    <n v="60174"/>
    <x v="2"/>
    <s v="FUR-FU-10002111"/>
    <x v="0"/>
    <s v="Furnishings"/>
    <s v="Master Caster Door Stop, Large Brown"/>
    <n v="8.7360000000000007"/>
    <n v="3"/>
    <n v="0.6"/>
    <n v="-4.8048000000000002"/>
    <n v="-181.81818181818184"/>
    <n v="3.4944000000000006"/>
    <n v="0"/>
  </r>
  <r>
    <n v="7205"/>
    <s v="CA-2015-136658"/>
    <s v="9/10/2015"/>
    <x v="229"/>
    <s v="9/17/2015"/>
    <s v="Standard Class"/>
    <s v="BO-11425"/>
    <s v="Bobby Odegard"/>
    <s v="Consumer"/>
    <s v="United States"/>
    <s v="New York City"/>
    <s v="New York"/>
    <n v="10024"/>
    <x v="3"/>
    <s v="OFF-AR-10000817"/>
    <x v="1"/>
    <s v="Art"/>
    <s v="Manco Dry-Lighter Erasable Highlighter"/>
    <n v="6.08"/>
    <n v="2"/>
    <n v="0"/>
    <n v="2.0672000000000001"/>
    <n v="294.11764705882348"/>
    <n v="6.08"/>
    <n v="0"/>
  </r>
  <r>
    <n v="7206"/>
    <s v="CA-2017-137414"/>
    <s v="10/2/2017"/>
    <x v="280"/>
    <s v="10/6/2017"/>
    <s v="Standard Class"/>
    <s v="CM-12115"/>
    <s v="Chad McGuire"/>
    <s v="Consumer"/>
    <s v="United States"/>
    <s v="San Francisco"/>
    <s v="California"/>
    <n v="94109"/>
    <x v="1"/>
    <s v="FUR-FU-10001424"/>
    <x v="0"/>
    <s v="Furnishings"/>
    <s v="Dax Clear Box Frame"/>
    <n v="17.46"/>
    <n v="2"/>
    <n v="0"/>
    <n v="5.9363999999999999"/>
    <n v="294.11764705882354"/>
    <n v="17.46"/>
    <n v="0"/>
  </r>
  <r>
    <n v="7208"/>
    <s v="CA-2016-143476"/>
    <s v="9/11/2016"/>
    <x v="108"/>
    <s v="9/13/2016"/>
    <s v="First Class"/>
    <s v="LC-16930"/>
    <s v="Linda Cazamias"/>
    <s v="Corporate"/>
    <s v="United States"/>
    <s v="Phoenix"/>
    <s v="Arizona"/>
    <n v="85023"/>
    <x v="1"/>
    <s v="OFF-AR-10003759"/>
    <x v="1"/>
    <s v="Art"/>
    <s v="Crayola Anti Dust Chalk, 12/Pack"/>
    <n v="2.9119999999999999"/>
    <n v="2"/>
    <n v="0.2"/>
    <n v="0.91"/>
    <n v="320"/>
    <n v="2.3296000000000001"/>
    <n v="0"/>
  </r>
  <r>
    <n v="7211"/>
    <s v="US-2016-119046"/>
    <s v="6/2/2016"/>
    <x v="799"/>
    <s v="6/6/2016"/>
    <s v="Standard Class"/>
    <s v="EH-13765"/>
    <s v="Edward Hooks"/>
    <s v="Corporate"/>
    <s v="United States"/>
    <s v="Seattle"/>
    <s v="Washington"/>
    <n v="98115"/>
    <x v="1"/>
    <s v="OFF-PA-10000246"/>
    <x v="1"/>
    <s v="Paper"/>
    <s v="Riverleaf Stik-Withit Designer Note Cubes"/>
    <n v="30.18"/>
    <n v="3"/>
    <n v="0"/>
    <n v="13.8828"/>
    <n v="217.39130434782606"/>
    <n v="30.18"/>
    <n v="0"/>
  </r>
  <r>
    <n v="7214"/>
    <s v="CA-2017-154949"/>
    <s v="10/15/2017"/>
    <x v="453"/>
    <s v="10/19/2017"/>
    <s v="Standard Class"/>
    <s v="MC-17275"/>
    <s v="Marc Crier"/>
    <s v="Consumer"/>
    <s v="United States"/>
    <s v="Camarillo"/>
    <s v="California"/>
    <n v="93010"/>
    <x v="1"/>
    <s v="OFF-LA-10002034"/>
    <x v="1"/>
    <s v="Labels"/>
    <s v="Avery 478"/>
    <n v="14.73"/>
    <n v="3"/>
    <n v="0"/>
    <n v="7.2176999999999998"/>
    <n v="204.08163265306123"/>
    <n v="14.73"/>
    <n v="0"/>
  </r>
  <r>
    <n v="7215"/>
    <s v="CA-2015-103072"/>
    <s v="9/27/2015"/>
    <x v="874"/>
    <s v="9/30/2015"/>
    <s v="Second Class"/>
    <s v="HW-14935"/>
    <s v="Helen Wasserman"/>
    <s v="Corporate"/>
    <s v="United States"/>
    <s v="Detroit"/>
    <s v="Michigan"/>
    <n v="48205"/>
    <x v="2"/>
    <s v="OFF-AR-10000127"/>
    <x v="1"/>
    <s v="Art"/>
    <s v="Newell 321"/>
    <n v="16.399999999999999"/>
    <n v="5"/>
    <n v="0"/>
    <n v="4.7560000000000002"/>
    <n v="344.82758620689651"/>
    <n v="16.399999999999999"/>
    <n v="0"/>
  </r>
  <r>
    <n v="7217"/>
    <s v="CA-2015-150770"/>
    <s v="5/3/2015"/>
    <x v="910"/>
    <s v="5/6/2015"/>
    <s v="First Class"/>
    <s v="LC-16870"/>
    <s v="Lena Cacioppo"/>
    <s v="Consumer"/>
    <s v="United States"/>
    <s v="San Francisco"/>
    <s v="California"/>
    <n v="94109"/>
    <x v="1"/>
    <s v="OFF-AR-10001246"/>
    <x v="1"/>
    <s v="Art"/>
    <s v="Newell 317"/>
    <n v="8.82"/>
    <n v="3"/>
    <n v="0"/>
    <n v="2.5577999999999999"/>
    <n v="344.82758620689657"/>
    <n v="8.82"/>
    <n v="0"/>
  </r>
  <r>
    <n v="7221"/>
    <s v="CA-2017-154760"/>
    <s v="1/9/2017"/>
    <x v="1152"/>
    <s v="1/13/2017"/>
    <s v="Standard Class"/>
    <s v="BP-11290"/>
    <s v="Beth Paige"/>
    <s v="Consumer"/>
    <s v="United States"/>
    <s v="Philadelphia"/>
    <s v="Pennsylvania"/>
    <n v="19140"/>
    <x v="3"/>
    <s v="OFF-BI-10004632"/>
    <x v="1"/>
    <s v="Binders"/>
    <s v="Ibico Hi-Tech Manual Binding System"/>
    <n v="274.49099999999999"/>
    <n v="3"/>
    <n v="0.7"/>
    <n v="-228.74250000000001"/>
    <n v="-120"/>
    <n v="82.347300000000004"/>
    <n v="0"/>
  </r>
  <r>
    <n v="7222"/>
    <s v="US-2017-104437"/>
    <s v="1/27/2017"/>
    <x v="678"/>
    <s v="1/31/2017"/>
    <s v="Standard Class"/>
    <s v="TG-21310"/>
    <s v="Toby Gnade"/>
    <s v="Consumer"/>
    <s v="United States"/>
    <s v="New York City"/>
    <s v="New York"/>
    <n v="10035"/>
    <x v="3"/>
    <s v="TEC-PH-10000193"/>
    <x v="2"/>
    <s v="Phones"/>
    <s v="Jensen SMPS-640 - speaker phone"/>
    <n v="137.94"/>
    <n v="3"/>
    <n v="0"/>
    <n v="35.864400000000003"/>
    <n v="384.61538461538458"/>
    <n v="137.94"/>
    <n v="0"/>
  </r>
  <r>
    <n v="7223"/>
    <s v="CA-2017-113075"/>
    <s v="9/2/2017"/>
    <x v="264"/>
    <s v="9/6/2017"/>
    <s v="Standard Class"/>
    <s v="MC-18100"/>
    <s v="Mick Crebagga"/>
    <s v="Consumer"/>
    <s v="United States"/>
    <s v="Chicago"/>
    <s v="Illinois"/>
    <n v="60623"/>
    <x v="2"/>
    <s v="TEC-AC-10003441"/>
    <x v="2"/>
    <s v="Accessories"/>
    <s v="Kingston Digital DataTraveler 32GB USB 2.0"/>
    <n v="40.68"/>
    <n v="3"/>
    <n v="0.2"/>
    <n v="-7.1189999999999998"/>
    <n v="-571.42857142857144"/>
    <n v="32.544000000000004"/>
    <n v="0"/>
  </r>
  <r>
    <n v="7224"/>
    <s v="CA-2016-109953"/>
    <s v="7/14/2016"/>
    <x v="216"/>
    <s v="7/18/2016"/>
    <s v="Standard Class"/>
    <s v="RB-19360"/>
    <s v="Raymond Buch"/>
    <s v="Consumer"/>
    <s v="United States"/>
    <s v="San Francisco"/>
    <s v="California"/>
    <n v="94122"/>
    <x v="1"/>
    <s v="TEC-PH-10004093"/>
    <x v="2"/>
    <s v="Phones"/>
    <s v="Panasonic Kx-TS550"/>
    <n v="110.376"/>
    <n v="3"/>
    <n v="0.2"/>
    <n v="12.417299999999999"/>
    <n v="888.88888888888891"/>
    <n v="88.30080000000001"/>
    <n v="0"/>
  </r>
  <r>
    <n v="7227"/>
    <s v="CA-2017-127397"/>
    <s v="2/24/2017"/>
    <x v="642"/>
    <s v="2/28/2017"/>
    <s v="Standard Class"/>
    <s v="ES-14080"/>
    <s v="Erin Smith"/>
    <s v="Corporate"/>
    <s v="United States"/>
    <s v="Philadelphia"/>
    <s v="Pennsylvania"/>
    <n v="19134"/>
    <x v="3"/>
    <s v="OFF-PA-10001125"/>
    <x v="1"/>
    <s v="Paper"/>
    <s v="Xerox 1988"/>
    <n v="123.92"/>
    <n v="5"/>
    <n v="0.2"/>
    <n v="38.725000000000001"/>
    <n v="320"/>
    <n v="99.13600000000001"/>
    <n v="0"/>
  </r>
  <r>
    <n v="7229"/>
    <s v="CA-2014-157546"/>
    <s v="7/20/2014"/>
    <x v="836"/>
    <s v="7/22/2014"/>
    <s v="First Class"/>
    <s v="RD-19720"/>
    <s v="Roger Demir"/>
    <s v="Consumer"/>
    <s v="United States"/>
    <s v="San Francisco"/>
    <s v="California"/>
    <n v="94122"/>
    <x v="1"/>
    <s v="OFF-BI-10002498"/>
    <x v="1"/>
    <s v="Binders"/>
    <s v="Clear Mylar Reinforcing Strips"/>
    <n v="89.712000000000003"/>
    <n v="6"/>
    <n v="0.2"/>
    <n v="30.277799999999999"/>
    <n v="296.2962962962963"/>
    <n v="71.769600000000011"/>
    <n v="0"/>
  </r>
  <r>
    <n v="7231"/>
    <s v="CA-2017-153843"/>
    <s v="3/13/2017"/>
    <x v="677"/>
    <s v="3/15/2017"/>
    <s v="First Class"/>
    <s v="SC-20380"/>
    <s v="Shahid Collister"/>
    <s v="Consumer"/>
    <s v="United States"/>
    <s v="Fairfield"/>
    <s v="Connecticut"/>
    <n v="6824"/>
    <x v="3"/>
    <s v="OFF-BI-10002353"/>
    <x v="1"/>
    <s v="Binders"/>
    <s v="GBC VeloBind Cover Sets"/>
    <n v="30.88"/>
    <n v="2"/>
    <n v="0"/>
    <n v="15.44"/>
    <n v="200"/>
    <n v="30.88"/>
    <n v="0"/>
  </r>
  <r>
    <n v="7234"/>
    <s v="CA-2016-137337"/>
    <s v="3/8/2016"/>
    <x v="387"/>
    <s v="3/12/2016"/>
    <s v="Standard Class"/>
    <s v="GB-14575"/>
    <s v="Giulietta Baptist"/>
    <s v="Consumer"/>
    <s v="United States"/>
    <s v="New York City"/>
    <s v="New York"/>
    <n v="10011"/>
    <x v="3"/>
    <s v="FUR-FU-10003347"/>
    <x v="0"/>
    <s v="Furnishings"/>
    <s v="Coloredge Poster Frame"/>
    <n v="113.6"/>
    <n v="8"/>
    <n v="0"/>
    <n v="44.304000000000002"/>
    <n v="256.41025641025641"/>
    <n v="113.6"/>
    <n v="0"/>
  </r>
  <r>
    <n v="7237"/>
    <s v="CA-2014-138737"/>
    <s v="12/7/2014"/>
    <x v="1035"/>
    <s v="12/10/2014"/>
    <s v="First Class"/>
    <s v="FP-14320"/>
    <s v="Frank Preis"/>
    <s v="Consumer"/>
    <s v="United States"/>
    <s v="Los Angeles"/>
    <s v="California"/>
    <n v="90049"/>
    <x v="1"/>
    <s v="OFF-AR-10003190"/>
    <x v="1"/>
    <s v="Art"/>
    <s v="Newell 32"/>
    <n v="8.64"/>
    <n v="3"/>
    <n v="0"/>
    <n v="2.4192"/>
    <n v="357.14285714285717"/>
    <n v="8.64"/>
    <n v="0"/>
  </r>
  <r>
    <n v="7238"/>
    <s v="CA-2016-164924"/>
    <s v="7/10/2016"/>
    <x v="212"/>
    <s v="7/10/2016"/>
    <s v="Same Day"/>
    <s v="EA-14035"/>
    <s v="Erin Ashbrook"/>
    <s v="Corporate"/>
    <s v="United States"/>
    <s v="Philadelphia"/>
    <s v="Pennsylvania"/>
    <n v="19143"/>
    <x v="3"/>
    <s v="TEC-MA-10000904"/>
    <x v="2"/>
    <s v="Machines"/>
    <s v="Brother MFC-9340CDW LED All-In-One Printer, Copier Scanner"/>
    <n v="341.99099999999999"/>
    <n v="3"/>
    <n v="0.7"/>
    <n v="-319.19159999999999"/>
    <n v="-107.14285714285714"/>
    <n v="102.5973"/>
    <n v="0"/>
  </r>
  <r>
    <n v="7239"/>
    <s v="CA-2016-101651"/>
    <s v="12/24/2016"/>
    <x v="163"/>
    <s v="12/30/2016"/>
    <s v="Standard Class"/>
    <s v="SC-20305"/>
    <s v="Sean Christensen"/>
    <s v="Consumer"/>
    <s v="United States"/>
    <s v="San Jose"/>
    <s v="California"/>
    <n v="95123"/>
    <x v="1"/>
    <s v="FUR-FU-10000771"/>
    <x v="0"/>
    <s v="Furnishings"/>
    <s v="Eldon 200 Class Desk Accessories, Smoke"/>
    <n v="43.96"/>
    <n v="7"/>
    <n v="0"/>
    <n v="18.463200000000001"/>
    <n v="238.0952380952381"/>
    <n v="43.96"/>
    <n v="0"/>
  </r>
  <r>
    <n v="7241"/>
    <s v="CA-2017-136651"/>
    <s v="4/23/2017"/>
    <x v="756"/>
    <s v="4/25/2017"/>
    <s v="Second Class"/>
    <s v="JF-15355"/>
    <s v="Jay Fein"/>
    <s v="Consumer"/>
    <s v="United States"/>
    <s v="Pasadena"/>
    <s v="California"/>
    <n v="91104"/>
    <x v="1"/>
    <s v="FUR-FU-10002445"/>
    <x v="0"/>
    <s v="Furnishings"/>
    <s v="DAX Two-Tone Rosewood/Black Document Frame, Desktop, 5 x 7"/>
    <n v="66.36"/>
    <n v="7"/>
    <n v="0"/>
    <n v="26.544"/>
    <n v="250"/>
    <n v="66.36"/>
    <n v="0"/>
  </r>
  <r>
    <n v="7244"/>
    <s v="CA-2017-118892"/>
    <s v="8/17/2017"/>
    <x v="629"/>
    <s v="8/22/2017"/>
    <s v="Second Class"/>
    <s v="TP-21415"/>
    <s v="Tom Prescott"/>
    <s v="Consumer"/>
    <s v="United States"/>
    <s v="Philadelphia"/>
    <s v="Pennsylvania"/>
    <n v="19134"/>
    <x v="3"/>
    <s v="FUR-CH-10002024"/>
    <x v="0"/>
    <s v="Chairs"/>
    <s v="HON 5400 Series Task Chairs for Big and Tall"/>
    <n v="4416.174"/>
    <n v="9"/>
    <n v="0.3"/>
    <n v="-630.88199999999995"/>
    <n v="-700.00000000000011"/>
    <n v="3091.3217999999997"/>
    <n v="0"/>
  </r>
  <r>
    <n v="7245"/>
    <s v="US-2017-151127"/>
    <s v="5/22/2017"/>
    <x v="1053"/>
    <s v="5/25/2017"/>
    <s v="First Class"/>
    <s v="RL-19615"/>
    <s v="Rob Lucas"/>
    <s v="Consumer"/>
    <s v="United States"/>
    <s v="Los Angeles"/>
    <s v="California"/>
    <n v="90049"/>
    <x v="1"/>
    <s v="OFF-AR-10002445"/>
    <x v="1"/>
    <s v="Art"/>
    <s v="SANFORD Major Accent Highlighters"/>
    <n v="49.56"/>
    <n v="7"/>
    <n v="0"/>
    <n v="18.832799999999999"/>
    <n v="263.15789473684214"/>
    <n v="49.56"/>
    <n v="0"/>
  </r>
  <r>
    <n v="7246"/>
    <s v="CA-2017-145807"/>
    <s v="2/9/2017"/>
    <x v="839"/>
    <s v="2/13/2017"/>
    <s v="Standard Class"/>
    <s v="SB-20170"/>
    <s v="Sarah Bern"/>
    <s v="Consumer"/>
    <s v="United States"/>
    <s v="Los Angeles"/>
    <s v="California"/>
    <n v="90032"/>
    <x v="1"/>
    <s v="OFF-ST-10001370"/>
    <x v="1"/>
    <s v="Storage"/>
    <s v="Sensible Storage WireTech Storage Systems"/>
    <n v="354.9"/>
    <n v="5"/>
    <n v="0"/>
    <n v="17.745000000000001"/>
    <n v="1999.9999999999995"/>
    <n v="354.9"/>
    <n v="0"/>
  </r>
  <r>
    <n v="7247"/>
    <s v="US-2014-127978"/>
    <s v="3/3/2014"/>
    <x v="223"/>
    <s v="3/8/2014"/>
    <s v="Standard Class"/>
    <s v="JS-15595"/>
    <s v="Jill Stevenson"/>
    <s v="Corporate"/>
    <s v="United States"/>
    <s v="Columbus"/>
    <s v="Ohio"/>
    <n v="43229"/>
    <x v="3"/>
    <s v="OFF-LA-10000305"/>
    <x v="1"/>
    <s v="Labels"/>
    <s v="Avery 495"/>
    <n v="15.12"/>
    <n v="3"/>
    <n v="0.2"/>
    <n v="4.9139999999999997"/>
    <n v="307.69230769230774"/>
    <n v="12.096"/>
    <n v="0"/>
  </r>
  <r>
    <n v="7250"/>
    <s v="CA-2015-158491"/>
    <s v="6/4/2015"/>
    <x v="593"/>
    <s v="6/9/2015"/>
    <s v="Second Class"/>
    <s v="BP-11155"/>
    <s v="Becky Pak"/>
    <s v="Consumer"/>
    <s v="United States"/>
    <s v="Los Angeles"/>
    <s v="California"/>
    <n v="90008"/>
    <x v="1"/>
    <s v="TEC-AC-10001874"/>
    <x v="2"/>
    <s v="Accessories"/>
    <s v="Logitech Wireless Anywhere Mouse MX for PC and Mac"/>
    <n v="119.98"/>
    <n v="2"/>
    <n v="0"/>
    <n v="35.994"/>
    <n v="333.33333333333337"/>
    <n v="119.98"/>
    <n v="0"/>
  </r>
  <r>
    <n v="7252"/>
    <s v="CA-2016-116764"/>
    <s v="8/27/2016"/>
    <x v="278"/>
    <s v="9/2/2016"/>
    <s v="Standard Class"/>
    <s v="EM-13825"/>
    <s v="Elizabeth Moffitt"/>
    <s v="Corporate"/>
    <s v="United States"/>
    <s v="Hollywood"/>
    <s v="Florida"/>
    <n v="33021"/>
    <x v="0"/>
    <s v="OFF-LA-10002473"/>
    <x v="1"/>
    <s v="Labels"/>
    <s v="Avery 484"/>
    <n v="9.2159999999999993"/>
    <n v="4"/>
    <n v="0.2"/>
    <n v="3.3408000000000002"/>
    <n v="275.86206896551721"/>
    <n v="7.3727999999999998"/>
    <n v="0"/>
  </r>
  <r>
    <n v="7253"/>
    <s v="CA-2016-152457"/>
    <s v="9/12/2016"/>
    <x v="126"/>
    <s v="9/18/2016"/>
    <s v="Standard Class"/>
    <s v="SC-20695"/>
    <s v="Steve Chapman"/>
    <s v="Corporate"/>
    <s v="United States"/>
    <s v="Roseville"/>
    <s v="Michigan"/>
    <n v="48066"/>
    <x v="2"/>
    <s v="OFF-PA-10003790"/>
    <x v="1"/>
    <s v="Paper"/>
    <s v="Xerox 1991"/>
    <n v="68.52"/>
    <n v="3"/>
    <n v="0"/>
    <n v="31.519200000000001"/>
    <n v="217.39130434782606"/>
    <n v="68.52"/>
    <n v="0"/>
  </r>
  <r>
    <n v="7254"/>
    <s v="CA-2016-152730"/>
    <s v="5/30/2016"/>
    <x v="198"/>
    <s v="6/4/2016"/>
    <s v="Standard Class"/>
    <s v="EM-14140"/>
    <s v="Eugene Moren"/>
    <s v="Home Office"/>
    <s v="United States"/>
    <s v="Superior"/>
    <s v="Wisconsin"/>
    <n v="54880"/>
    <x v="2"/>
    <s v="OFF-AP-10002684"/>
    <x v="1"/>
    <s v="Appliances"/>
    <s v="Acco 7-Outlet Masterpiece Power Center, Wihtout Fax/Phone Line Protection"/>
    <n v="364.74"/>
    <n v="3"/>
    <n v="0"/>
    <n v="109.422"/>
    <n v="333.33333333333337"/>
    <n v="364.74"/>
    <n v="0"/>
  </r>
  <r>
    <n v="7262"/>
    <s v="CA-2017-137001"/>
    <s v="6/10/2017"/>
    <x v="193"/>
    <s v="6/13/2017"/>
    <s v="Second Class"/>
    <s v="GZ-14545"/>
    <s v="George Zrebassa"/>
    <s v="Corporate"/>
    <s v="United States"/>
    <s v="Thousand Oaks"/>
    <s v="California"/>
    <n v="91360"/>
    <x v="1"/>
    <s v="OFF-AR-10001231"/>
    <x v="1"/>
    <s v="Art"/>
    <s v="Sanford EarthWrite Recycled Pencils, Medium Soft, #2"/>
    <n v="14.7"/>
    <n v="7"/>
    <n v="0"/>
    <n v="4.1159999999999997"/>
    <n v="357.14285714285717"/>
    <n v="14.7"/>
    <n v="0"/>
  </r>
  <r>
    <n v="7263"/>
    <s v="CA-2017-156363"/>
    <s v="10/22/2017"/>
    <x v="760"/>
    <s v="10/28/2017"/>
    <s v="Standard Class"/>
    <s v="ML-17395"/>
    <s v="Marina Lichtenstein"/>
    <s v="Corporate"/>
    <s v="United States"/>
    <s v="Philadelphia"/>
    <s v="Pennsylvania"/>
    <n v="19134"/>
    <x v="3"/>
    <s v="TEC-PH-10003988"/>
    <x v="2"/>
    <s v="Phones"/>
    <s v="LF Elite 3D Dazzle Designer Hard Case Cover, Lf Stylus Pen and Wiper For Apple Iphone 5c Mini Lite"/>
    <n v="32.700000000000003"/>
    <n v="5"/>
    <n v="0.4"/>
    <n v="-6.54"/>
    <n v="-500"/>
    <n v="19.62"/>
    <n v="0"/>
  </r>
  <r>
    <n v="7265"/>
    <s v="CA-2017-122056"/>
    <s v="6/13/2017"/>
    <x v="487"/>
    <s v="6/17/2017"/>
    <s v="Standard Class"/>
    <s v="PG-18895"/>
    <s v="Paul Gonzalez"/>
    <s v="Consumer"/>
    <s v="United States"/>
    <s v="Springfield"/>
    <s v="Virginia"/>
    <n v="22153"/>
    <x v="0"/>
    <s v="OFF-AR-10004260"/>
    <x v="1"/>
    <s v="Art"/>
    <s v="Boston 1799 Powerhouse Electric Pencil Sharpener"/>
    <n v="181.86"/>
    <n v="7"/>
    <n v="0"/>
    <n v="50.9208"/>
    <n v="357.14285714285717"/>
    <n v="181.86"/>
    <n v="0"/>
  </r>
  <r>
    <n v="7266"/>
    <s v="US-2014-143721"/>
    <s v="11/23/2014"/>
    <x v="533"/>
    <s v="11/26/2014"/>
    <s v="Second Class"/>
    <s v="DK-12835"/>
    <s v="Damala Kotsonis"/>
    <s v="Corporate"/>
    <s v="United States"/>
    <s v="Houston"/>
    <s v="Texas"/>
    <n v="77095"/>
    <x v="2"/>
    <s v="FUR-CH-10001973"/>
    <x v="0"/>
    <s v="Chairs"/>
    <s v="Office Star Flex Back Scooter Chair with White Frame"/>
    <n v="155.37200000000001"/>
    <n v="2"/>
    <n v="0.3"/>
    <n v="-35.513599999999997"/>
    <n v="-437.50000000000011"/>
    <n v="108.7604"/>
    <n v="0"/>
  </r>
  <r>
    <n v="7267"/>
    <s v="CA-2017-122987"/>
    <s v="8/16/2017"/>
    <x v="1153"/>
    <s v="8/16/2017"/>
    <s v="Same Day"/>
    <s v="SJ-20215"/>
    <s v="Sarah Jordon"/>
    <s v="Consumer"/>
    <s v="United States"/>
    <s v="Columbia"/>
    <s v="Tennessee"/>
    <n v="38401"/>
    <x v="0"/>
    <s v="OFF-BI-10002824"/>
    <x v="1"/>
    <s v="Binders"/>
    <s v="Recycled Easel Ring Binders"/>
    <n v="13.428000000000001"/>
    <n v="3"/>
    <n v="0.7"/>
    <n v="-11.19"/>
    <n v="-120.00000000000001"/>
    <n v="4.0284000000000004"/>
    <n v="0"/>
  </r>
  <r>
    <n v="7269"/>
    <s v="CA-2016-133368"/>
    <s v="1/14/2016"/>
    <x v="1154"/>
    <s v="1/20/2016"/>
    <s v="Standard Class"/>
    <s v="AG-10675"/>
    <s v="Anna Gayman"/>
    <s v="Consumer"/>
    <s v="United States"/>
    <s v="Concord"/>
    <s v="North Carolina"/>
    <n v="28027"/>
    <x v="0"/>
    <s v="OFF-PA-10004039"/>
    <x v="1"/>
    <s v="Paper"/>
    <s v="Xerox 1882"/>
    <n v="89.567999999999998"/>
    <n v="2"/>
    <n v="0.2"/>
    <n v="32.468400000000003"/>
    <n v="275.86206896551721"/>
    <n v="71.654399999999995"/>
    <n v="0"/>
  </r>
  <r>
    <n v="7271"/>
    <s v="CA-2016-123337"/>
    <s v="9/16/2016"/>
    <x v="1142"/>
    <s v="9/22/2016"/>
    <s v="Standard Class"/>
    <s v="KD-16495"/>
    <s v="Keith Dawkins"/>
    <s v="Corporate"/>
    <s v="United States"/>
    <s v="San Jose"/>
    <s v="California"/>
    <n v="95123"/>
    <x v="1"/>
    <s v="FUR-BO-10001918"/>
    <x v="0"/>
    <s v="Bookcases"/>
    <s v="Sauder Forest Hills Library with Doors, Woodland Oak Finish"/>
    <n v="273.666"/>
    <n v="2"/>
    <n v="0.15"/>
    <n v="-12.878399999999999"/>
    <n v="-2125"/>
    <n v="232.61609999999999"/>
    <n v="0"/>
  </r>
  <r>
    <n v="7273"/>
    <s v="US-2016-150357"/>
    <s v="10/10/2016"/>
    <x v="1155"/>
    <s v="10/14/2016"/>
    <s v="Standard Class"/>
    <s v="EB-13975"/>
    <s v="Erica Bern"/>
    <s v="Corporate"/>
    <s v="United States"/>
    <s v="Greensboro"/>
    <s v="North Carolina"/>
    <n v="27405"/>
    <x v="0"/>
    <s v="OFF-SU-10004498"/>
    <x v="1"/>
    <s v="Supplies"/>
    <s v="Martin-Yale Premier Letter Opener"/>
    <n v="20.608000000000001"/>
    <n v="2"/>
    <n v="0.2"/>
    <n v="-4.3792"/>
    <n v="-470.58823529411768"/>
    <n v="16.4864"/>
    <n v="0"/>
  </r>
  <r>
    <n v="7275"/>
    <s v="CA-2015-144519"/>
    <s v="11/13/2015"/>
    <x v="50"/>
    <s v="11/17/2015"/>
    <s v="Standard Class"/>
    <s v="AW-10930"/>
    <s v="Arthur Wiediger"/>
    <s v="Home Office"/>
    <s v="United States"/>
    <s v="Helena"/>
    <s v="Montana"/>
    <n v="59601"/>
    <x v="1"/>
    <s v="TEC-PH-10004908"/>
    <x v="2"/>
    <s v="Phones"/>
    <s v="Panasonic KX TS3282W Corded phone"/>
    <n v="339.96"/>
    <n v="5"/>
    <n v="0.2"/>
    <n v="42.494999999999997"/>
    <n v="800"/>
    <n v="271.96800000000002"/>
    <n v="0"/>
  </r>
  <r>
    <n v="7277"/>
    <s v="CA-2014-120670"/>
    <s v="11/2/2014"/>
    <x v="981"/>
    <s v="11/6/2014"/>
    <s v="Standard Class"/>
    <s v="JK-16120"/>
    <s v="Julie Kriz"/>
    <s v="Home Office"/>
    <s v="United States"/>
    <s v="Fort Lauderdale"/>
    <s v="Florida"/>
    <n v="33311"/>
    <x v="0"/>
    <s v="TEC-AC-10004171"/>
    <x v="2"/>
    <s v="Accessories"/>
    <s v="Razer Kraken 7.1 Surround Sound Over Ear USB Gaming Headset"/>
    <n v="799.92"/>
    <n v="10"/>
    <n v="0.2"/>
    <n v="239.976"/>
    <n v="333.33333333333331"/>
    <n v="639.93600000000004"/>
    <n v="0"/>
  </r>
  <r>
    <n v="7278"/>
    <s v="CA-2016-157217"/>
    <s v="7/19/2016"/>
    <x v="1080"/>
    <s v="7/21/2016"/>
    <s v="First Class"/>
    <s v="TC-21535"/>
    <s v="Tracy Collins"/>
    <s v="Home Office"/>
    <s v="United States"/>
    <s v="San Francisco"/>
    <s v="California"/>
    <n v="94110"/>
    <x v="1"/>
    <s v="TEC-PH-10002070"/>
    <x v="2"/>
    <s v="Phones"/>
    <s v="Griffin GC36547 PowerJolt SE Lightning Charger"/>
    <n v="35.984000000000002"/>
    <n v="2"/>
    <n v="0.2"/>
    <n v="4.4980000000000002"/>
    <n v="800"/>
    <n v="28.787200000000002"/>
    <n v="0"/>
  </r>
  <r>
    <n v="7280"/>
    <s v="CA-2016-108224"/>
    <s v="5/14/2016"/>
    <x v="675"/>
    <s v="5/14/2016"/>
    <s v="Same Day"/>
    <s v="TH-21235"/>
    <s v="Tiffany House"/>
    <s v="Corporate"/>
    <s v="United States"/>
    <s v="Yuma"/>
    <s v="Arizona"/>
    <n v="85364"/>
    <x v="1"/>
    <s v="TEC-AC-10003832"/>
    <x v="2"/>
    <s v="Accessories"/>
    <s v="Imation 16GB Mini TravelDrive USB 2.0 Flash Drive"/>
    <n v="185.52799999999999"/>
    <n v="7"/>
    <n v="0.2"/>
    <n v="48.701099999999997"/>
    <n v="380.95238095238096"/>
    <n v="148.42240000000001"/>
    <n v="0"/>
  </r>
  <r>
    <n v="7281"/>
    <s v="CA-2015-162782"/>
    <s v="2/21/2015"/>
    <x v="780"/>
    <s v="2/27/2015"/>
    <s v="Standard Class"/>
    <s v="PW-19240"/>
    <s v="Pierre Wener"/>
    <s v="Consumer"/>
    <s v="United States"/>
    <s v="Columbia"/>
    <s v="Maryland"/>
    <n v="21044"/>
    <x v="3"/>
    <s v="OFF-BI-10003527"/>
    <x v="1"/>
    <s v="Binders"/>
    <s v="Fellowes PB500 Electric Punch Plastic Comb Binding Machine with Manual Bind"/>
    <n v="2541.98"/>
    <n v="2"/>
    <n v="0"/>
    <n v="1270.99"/>
    <n v="200"/>
    <n v="2541.98"/>
    <n v="0"/>
  </r>
  <r>
    <n v="7282"/>
    <s v="CA-2017-159282"/>
    <s v="10/16/2017"/>
    <x v="524"/>
    <s v="10/21/2017"/>
    <s v="Standard Class"/>
    <s v="GH-14410"/>
    <s v="Gary Hansen"/>
    <s v="Home Office"/>
    <s v="United States"/>
    <s v="Yuma"/>
    <s v="Arizona"/>
    <n v="85364"/>
    <x v="1"/>
    <s v="TEC-MA-10001148"/>
    <x v="2"/>
    <s v="Machines"/>
    <s v="Swingline SM12-08 MicroCut Jam Free Shredder"/>
    <n v="599.98500000000001"/>
    <n v="5"/>
    <n v="0.7"/>
    <n v="-479.988"/>
    <n v="-125"/>
    <n v="179.99550000000002"/>
    <n v="0"/>
  </r>
  <r>
    <n v="7283"/>
    <s v="CA-2017-155936"/>
    <s v="6/22/2017"/>
    <x v="738"/>
    <s v="6/29/2017"/>
    <s v="Standard Class"/>
    <s v="JK-15730"/>
    <s v="Joe Kamberova"/>
    <s v="Consumer"/>
    <s v="United States"/>
    <s v="Chicago"/>
    <s v="Illinois"/>
    <n v="60653"/>
    <x v="2"/>
    <s v="OFF-BI-10002432"/>
    <x v="1"/>
    <s v="Binders"/>
    <s v="Wilson Jones Standard D-Ring Binders"/>
    <n v="3.036"/>
    <n v="3"/>
    <n v="0.8"/>
    <n v="-5.0094000000000003"/>
    <n v="-60.606060606060609"/>
    <n v="0.60719999999999985"/>
    <n v="0"/>
  </r>
  <r>
    <n v="7284"/>
    <s v="CA-2017-169439"/>
    <s v="9/9/2017"/>
    <x v="428"/>
    <s v="9/13/2017"/>
    <s v="Standard Class"/>
    <s v="LC-17140"/>
    <s v="Logan Currie"/>
    <s v="Consumer"/>
    <s v="United States"/>
    <s v="Cleveland"/>
    <s v="Ohio"/>
    <n v="44105"/>
    <x v="3"/>
    <s v="OFF-AR-10001374"/>
    <x v="1"/>
    <s v="Art"/>
    <s v="BIC Brite Liner Highlighters, Chisel Tip"/>
    <n v="25.92"/>
    <n v="5"/>
    <n v="0.2"/>
    <n v="3.8879999999999999"/>
    <n v="666.66666666666674"/>
    <n v="20.736000000000004"/>
    <n v="0"/>
  </r>
  <r>
    <n v="7286"/>
    <s v="CA-2017-151183"/>
    <s v="10/14/2017"/>
    <x v="336"/>
    <s v="10/19/2017"/>
    <s v="Standard Class"/>
    <s v="BK-11260"/>
    <s v="Berenike Kampe"/>
    <s v="Consumer"/>
    <s v="United States"/>
    <s v="San Francisco"/>
    <s v="California"/>
    <n v="94110"/>
    <x v="1"/>
    <s v="TEC-AC-10003614"/>
    <x v="2"/>
    <s v="Accessories"/>
    <s v="Verbatim 25 GB 6x Blu-ray Single Layer Recordable Disc, 10/Pack"/>
    <n v="46.36"/>
    <n v="4"/>
    <n v="0"/>
    <n v="15.2988"/>
    <n v="303.030303030303"/>
    <n v="46.36"/>
    <n v="0"/>
  </r>
  <r>
    <n v="7287"/>
    <s v="CA-2016-149965"/>
    <s v="6/20/2016"/>
    <x v="23"/>
    <s v="6/25/2016"/>
    <s v="Standard Class"/>
    <s v="BS-11365"/>
    <s v="Bill Shonely"/>
    <s v="Corporate"/>
    <s v="United States"/>
    <s v="Oklahoma City"/>
    <s v="Oklahoma"/>
    <n v="73120"/>
    <x v="2"/>
    <s v="TEC-AC-10004877"/>
    <x v="2"/>
    <s v="Accessories"/>
    <s v="Imation 30456 USB Flash Drive 8GB"/>
    <n v="6.9"/>
    <n v="1"/>
    <n v="0"/>
    <n v="0.55200000000000005"/>
    <n v="1250"/>
    <n v="6.9"/>
    <n v="0"/>
  </r>
  <r>
    <n v="7289"/>
    <s v="CA-2014-158281"/>
    <s v="9/2/2014"/>
    <x v="814"/>
    <s v="9/7/2014"/>
    <s v="Standard Class"/>
    <s v="AG-10525"/>
    <s v="Andy Gerbode"/>
    <s v="Corporate"/>
    <s v="United States"/>
    <s v="Houston"/>
    <s v="Texas"/>
    <n v="77095"/>
    <x v="2"/>
    <s v="TEC-MA-10002210"/>
    <x v="2"/>
    <s v="Machines"/>
    <s v="Epson TM-T88V Direct Thermal Printer - Monochrome - Desktop"/>
    <n v="559.71"/>
    <n v="3"/>
    <n v="0.4"/>
    <n v="-121.2705"/>
    <n v="-461.5384615384616"/>
    <n v="335.82600000000002"/>
    <n v="0"/>
  </r>
  <r>
    <n v="7290"/>
    <s v="CA-2016-153661"/>
    <s v="1/30/2016"/>
    <x v="806"/>
    <s v="1/31/2016"/>
    <s v="First Class"/>
    <s v="SC-20725"/>
    <s v="Steven Cartwright"/>
    <s v="Consumer"/>
    <s v="United States"/>
    <s v="San Francisco"/>
    <s v="California"/>
    <n v="94122"/>
    <x v="1"/>
    <s v="OFF-ST-10000675"/>
    <x v="1"/>
    <s v="Storage"/>
    <s v="File Shuttle II and Handi-File, Black"/>
    <n v="305.01"/>
    <n v="9"/>
    <n v="0"/>
    <n v="76.252499999999998"/>
    <n v="400"/>
    <n v="305.01"/>
    <n v="0"/>
  </r>
  <r>
    <n v="7293"/>
    <s v="CA-2017-109183"/>
    <s v="12/4/2017"/>
    <x v="769"/>
    <s v="12/9/2017"/>
    <s v="Standard Class"/>
    <s v="LR-16915"/>
    <s v="Lena Radford"/>
    <s v="Consumer"/>
    <s v="United States"/>
    <s v="Nashville"/>
    <s v="Tennessee"/>
    <n v="37211"/>
    <x v="0"/>
    <s v="TEC-MA-10001856"/>
    <x v="2"/>
    <s v="Machines"/>
    <s v="Okidata C610n Printer"/>
    <n v="649"/>
    <n v="2"/>
    <n v="0.5"/>
    <n v="-272.58"/>
    <n v="-238.0952380952381"/>
    <n v="324.5"/>
    <n v="0"/>
  </r>
  <r>
    <n v="7294"/>
    <s v="CA-2016-113656"/>
    <s v="1/23/2016"/>
    <x v="1156"/>
    <s v="1/29/2016"/>
    <s v="Standard Class"/>
    <s v="CB-12415"/>
    <s v="Christy Brittain"/>
    <s v="Consumer"/>
    <s v="United States"/>
    <s v="Los Angeles"/>
    <s v="California"/>
    <n v="90036"/>
    <x v="1"/>
    <s v="FUR-FU-10000719"/>
    <x v="0"/>
    <s v="Furnishings"/>
    <s v="DAX Cubicle Frames, 8-1/2 x 11"/>
    <n v="59.99"/>
    <n v="7"/>
    <n v="0"/>
    <n v="21.596399999999999"/>
    <n v="277.77777777777783"/>
    <n v="59.99"/>
    <n v="0"/>
  </r>
  <r>
    <n v="7295"/>
    <s v="CA-2015-148964"/>
    <s v="5/26/2015"/>
    <x v="989"/>
    <s v="5/31/2015"/>
    <s v="Standard Class"/>
    <s v="RD-19900"/>
    <s v="Ruben Dartt"/>
    <s v="Consumer"/>
    <s v="United States"/>
    <s v="Bellevue"/>
    <s v="Washington"/>
    <n v="98006"/>
    <x v="1"/>
    <s v="FUR-FU-10003849"/>
    <x v="0"/>
    <s v="Furnishings"/>
    <s v="DAX Metal Frame, Desktop, Stepped-Edge"/>
    <n v="20.239999999999998"/>
    <n v="1"/>
    <n v="0"/>
    <n v="7.8936000000000002"/>
    <n v="256.41025641025641"/>
    <n v="20.239999999999998"/>
    <n v="0"/>
  </r>
  <r>
    <n v="7296"/>
    <s v="CA-2014-111899"/>
    <s v="5/4/2014"/>
    <x v="417"/>
    <s v="5/5/2014"/>
    <s v="First Class"/>
    <s v="NC-18340"/>
    <s v="Nat Carroll"/>
    <s v="Consumer"/>
    <s v="United States"/>
    <s v="Houston"/>
    <s v="Texas"/>
    <n v="77036"/>
    <x v="2"/>
    <s v="OFF-AR-10001725"/>
    <x v="1"/>
    <s v="Art"/>
    <s v="Boston Home &amp; Office Model 2000 Electric Pencil Sharpeners"/>
    <n v="37.840000000000003"/>
    <n v="2"/>
    <n v="0.2"/>
    <n v="2.8380000000000001"/>
    <n v="1333.3333333333335"/>
    <n v="30.272000000000006"/>
    <n v="0"/>
  </r>
  <r>
    <n v="7298"/>
    <s v="CA-2015-101126"/>
    <s v="2/10/2015"/>
    <x v="1157"/>
    <s v="2/14/2015"/>
    <s v="Second Class"/>
    <s v="NB-18655"/>
    <s v="Nona Balk"/>
    <s v="Corporate"/>
    <s v="United States"/>
    <s v="Philadelphia"/>
    <s v="Pennsylvania"/>
    <n v="19143"/>
    <x v="3"/>
    <s v="OFF-ST-10000943"/>
    <x v="1"/>
    <s v="Storage"/>
    <s v="Eldon ProFile File 'N Store Portable File Tub Letter/Legal Size Black"/>
    <n v="77.239999999999995"/>
    <n v="5"/>
    <n v="0.2"/>
    <n v="7.7240000000000002"/>
    <n v="999.99999999999977"/>
    <n v="61.792000000000002"/>
    <n v="0"/>
  </r>
  <r>
    <n v="7299"/>
    <s v="CA-2014-163468"/>
    <s v="11/18/2014"/>
    <x v="728"/>
    <s v="11/21/2014"/>
    <s v="First Class"/>
    <s v="JK-15730"/>
    <s v="Joe Kamberova"/>
    <s v="Consumer"/>
    <s v="United States"/>
    <s v="Des Plaines"/>
    <s v="Illinois"/>
    <n v="60016"/>
    <x v="2"/>
    <s v="FUR-TA-10002533"/>
    <x v="0"/>
    <s v="Tables"/>
    <s v="BPI Conference Tables"/>
    <n v="292.10000000000002"/>
    <n v="4"/>
    <n v="0.5"/>
    <n v="-175.26"/>
    <n v="-166.66666666666669"/>
    <n v="146.05000000000001"/>
    <n v="0"/>
  </r>
  <r>
    <n v="7304"/>
    <s v="US-2017-117450"/>
    <s v="9/4/2017"/>
    <x v="507"/>
    <s v="9/8/2017"/>
    <s v="Standard Class"/>
    <s v="DO-13645"/>
    <s v="Doug O'Connell"/>
    <s v="Consumer"/>
    <s v="United States"/>
    <s v="Boynton Beach"/>
    <s v="Florida"/>
    <n v="33437"/>
    <x v="0"/>
    <s v="FUR-CH-10003817"/>
    <x v="0"/>
    <s v="Chairs"/>
    <s v="Global Value Steno Chair, Gray"/>
    <n v="97.183999999999997"/>
    <n v="2"/>
    <n v="0.2"/>
    <n v="6.0739999999999998"/>
    <n v="1600"/>
    <n v="77.747200000000007"/>
    <n v="0"/>
  </r>
  <r>
    <n v="7306"/>
    <s v="CA-2014-137274"/>
    <s v="3/29/2014"/>
    <x v="1158"/>
    <s v="4/2/2014"/>
    <s v="Standard Class"/>
    <s v="MG-18145"/>
    <s v="Mike Gockenbach"/>
    <s v="Consumer"/>
    <s v="United States"/>
    <s v="Plano"/>
    <s v="Texas"/>
    <n v="75023"/>
    <x v="2"/>
    <s v="FUR-TA-10001889"/>
    <x v="0"/>
    <s v="Tables"/>
    <s v="Bush Advantage Collection Racetrack Conference Table"/>
    <n v="890.84100000000001"/>
    <n v="3"/>
    <n v="0.3"/>
    <n v="-152.71559999999999"/>
    <n v="-583.33333333333337"/>
    <n v="623.58870000000002"/>
    <n v="0"/>
  </r>
  <r>
    <n v="7307"/>
    <s v="CA-2016-144092"/>
    <s v="11/5/2016"/>
    <x v="732"/>
    <s v="11/7/2016"/>
    <s v="Second Class"/>
    <s v="LH-17155"/>
    <s v="Logan Haushalter"/>
    <s v="Consumer"/>
    <s v="United States"/>
    <s v="San Jose"/>
    <s v="California"/>
    <n v="95123"/>
    <x v="1"/>
    <s v="TEC-AC-10002305"/>
    <x v="2"/>
    <s v="Accessories"/>
    <s v="KeyTronic E03601U1 - Keyboard - Beige"/>
    <n v="72"/>
    <n v="4"/>
    <n v="0"/>
    <n v="12.96"/>
    <n v="555.55555555555554"/>
    <n v="72"/>
    <n v="0"/>
  </r>
  <r>
    <n v="7310"/>
    <s v="CA-2017-112172"/>
    <s v="6/10/2017"/>
    <x v="193"/>
    <s v="6/14/2017"/>
    <s v="Second Class"/>
    <s v="MM-18280"/>
    <s v="Muhammed MacIntyre"/>
    <s v="Corporate"/>
    <s v="United States"/>
    <s v="New York City"/>
    <s v="New York"/>
    <n v="10024"/>
    <x v="3"/>
    <s v="OFF-FA-10004395"/>
    <x v="1"/>
    <s v="Fasteners"/>
    <s v="Plymouth Boxed Rubber Bands by Plymouth"/>
    <n v="14.13"/>
    <n v="3"/>
    <n v="0"/>
    <n v="0.70650000000000002"/>
    <n v="2000"/>
    <n v="14.13"/>
    <n v="0"/>
  </r>
  <r>
    <n v="7311"/>
    <s v="CA-2015-121699"/>
    <s v="8/10/2015"/>
    <x v="544"/>
    <s v="8/14/2015"/>
    <s v="Standard Class"/>
    <s v="BD-11320"/>
    <s v="Bill Donatelli"/>
    <s v="Consumer"/>
    <s v="United States"/>
    <s v="Detroit"/>
    <s v="Michigan"/>
    <n v="48227"/>
    <x v="2"/>
    <s v="OFF-BI-10004632"/>
    <x v="1"/>
    <s v="Binders"/>
    <s v="GBC Binding covers"/>
    <n v="64.75"/>
    <n v="5"/>
    <n v="0"/>
    <n v="29.137499999999999"/>
    <n v="222.22222222222223"/>
    <n v="64.75"/>
    <n v="0"/>
  </r>
  <r>
    <n v="7312"/>
    <s v="CA-2015-162761"/>
    <s v="10/9/2015"/>
    <x v="330"/>
    <s v="10/13/2015"/>
    <s v="Standard Class"/>
    <s v="SC-20575"/>
    <s v="Sonia Cooley"/>
    <s v="Consumer"/>
    <s v="United States"/>
    <s v="Miami"/>
    <s v="Florida"/>
    <n v="33178"/>
    <x v="0"/>
    <s v="OFF-BI-10000145"/>
    <x v="1"/>
    <s v="Binders"/>
    <s v="Zipper Ring Binder Pockets"/>
    <n v="1.8720000000000001"/>
    <n v="2"/>
    <n v="0.7"/>
    <n v="-1.3104"/>
    <n v="-142.85714285714286"/>
    <n v="0.5616000000000001"/>
    <n v="0"/>
  </r>
  <r>
    <n v="7315"/>
    <s v="CA-2016-121377"/>
    <s v="5/28/2016"/>
    <x v="316"/>
    <s v="6/2/2016"/>
    <s v="Standard Class"/>
    <s v="TN-21040"/>
    <s v="Tanja Norvell"/>
    <s v="Home Office"/>
    <s v="United States"/>
    <s v="Park Ridge"/>
    <s v="Illinois"/>
    <n v="60068"/>
    <x v="2"/>
    <s v="TEC-PH-10001817"/>
    <x v="2"/>
    <s v="Phones"/>
    <s v="Wilson Electronics DB Pro Signal Booster"/>
    <n v="286.39999999999998"/>
    <n v="1"/>
    <n v="0.2"/>
    <n v="25.06"/>
    <n v="1142.8571428571429"/>
    <n v="229.12"/>
    <n v="0"/>
  </r>
  <r>
    <n v="7316"/>
    <s v="CA-2017-115322"/>
    <s v="5/11/2017"/>
    <x v="943"/>
    <s v="5/16/2017"/>
    <s v="Second Class"/>
    <s v="ZC-21910"/>
    <s v="Zuschuss Carroll"/>
    <s v="Consumer"/>
    <s v="United States"/>
    <s v="New York City"/>
    <s v="New York"/>
    <n v="10024"/>
    <x v="3"/>
    <s v="OFF-AR-10004456"/>
    <x v="1"/>
    <s v="Art"/>
    <s v="Panasonic KP-4ABK Battery-Operated Pencil Sharpener"/>
    <n v="43.92"/>
    <n v="3"/>
    <n v="0"/>
    <n v="12.736800000000001"/>
    <n v="344.82758620689651"/>
    <n v="43.92"/>
    <n v="0"/>
  </r>
  <r>
    <n v="7317"/>
    <s v="CA-2016-132066"/>
    <s v="10/16/2016"/>
    <x v="1159"/>
    <s v="10/20/2016"/>
    <s v="Standard Class"/>
    <s v="NB-18655"/>
    <s v="Nona Balk"/>
    <s v="Corporate"/>
    <s v="United States"/>
    <s v="New York City"/>
    <s v="New York"/>
    <n v="10011"/>
    <x v="3"/>
    <s v="FUR-TA-10001539"/>
    <x v="0"/>
    <s v="Tables"/>
    <s v="Chromcraft Rectangular Conference Tables"/>
    <n v="142.18199999999999"/>
    <n v="1"/>
    <n v="0.4"/>
    <n v="-37.915199999999999"/>
    <n v="-375"/>
    <n v="85.30919999999999"/>
    <n v="0"/>
  </r>
  <r>
    <n v="7318"/>
    <s v="CA-2017-158120"/>
    <s v="11/17/2017"/>
    <x v="701"/>
    <s v="11/21/2017"/>
    <s v="Standard Class"/>
    <s v="KH-16330"/>
    <s v="Katharine Harms"/>
    <s v="Corporate"/>
    <s v="United States"/>
    <s v="Hillsboro"/>
    <s v="Oregon"/>
    <n v="97123"/>
    <x v="1"/>
    <s v="OFF-PA-10003205"/>
    <x v="1"/>
    <s v="Paper"/>
    <s v="Wirebound Message Forms, Four 2 3/4 x 5 Forms per Page, Pink Paper"/>
    <n v="19.608000000000001"/>
    <n v="3"/>
    <n v="0.2"/>
    <n v="6.6177000000000001"/>
    <n v="296.2962962962963"/>
    <n v="15.686400000000001"/>
    <n v="0"/>
  </r>
  <r>
    <n v="7320"/>
    <s v="CA-2017-100097"/>
    <s v="11/26/2017"/>
    <x v="200"/>
    <s v="11/29/2017"/>
    <s v="Second Class"/>
    <s v="MN-17935"/>
    <s v="Michael Nguyen"/>
    <s v="Consumer"/>
    <s v="United States"/>
    <s v="New York City"/>
    <s v="New York"/>
    <n v="10009"/>
    <x v="3"/>
    <s v="TEC-PH-10002310"/>
    <x v="2"/>
    <s v="Phones"/>
    <s v="Plantronics Calisto P620-M USB Wireless Speakerphone System"/>
    <n v="979.95"/>
    <n v="5"/>
    <n v="0"/>
    <n v="264.5865"/>
    <n v="370.37037037037038"/>
    <n v="979.95"/>
    <n v="0"/>
  </r>
  <r>
    <n v="7322"/>
    <s v="CA-2017-167626"/>
    <s v="9/3/2017"/>
    <x v="213"/>
    <s v="9/7/2017"/>
    <s v="Standard Class"/>
    <s v="MY-18295"/>
    <s v="Muhammed Yedwab"/>
    <s v="Corporate"/>
    <s v="United States"/>
    <s v="Chicago"/>
    <s v="Illinois"/>
    <n v="60623"/>
    <x v="2"/>
    <s v="OFF-PA-10003424"/>
    <x v="1"/>
    <s v="Paper"/>
    <s v="&quot;While you Were Out&quot; Message Book, One Form per Page"/>
    <n v="8.9039999999999999"/>
    <n v="3"/>
    <n v="0.2"/>
    <n v="3.339"/>
    <n v="266.66666666666663"/>
    <n v="7.1232000000000006"/>
    <n v="0"/>
  </r>
  <r>
    <n v="7324"/>
    <s v="US-2017-126053"/>
    <s v="12/5/2017"/>
    <x v="256"/>
    <s v="12/8/2017"/>
    <s v="First Class"/>
    <s v="CS-11950"/>
    <s v="Carlos Soltero"/>
    <s v="Consumer"/>
    <s v="United States"/>
    <s v="New York City"/>
    <s v="New York"/>
    <n v="10024"/>
    <x v="3"/>
    <s v="FUR-FU-10001934"/>
    <x v="0"/>
    <s v="Furnishings"/>
    <s v="Magnifier Swing Arm Lamp"/>
    <n v="41.96"/>
    <n v="2"/>
    <n v="0"/>
    <n v="10.909599999999999"/>
    <n v="384.61538461538464"/>
    <n v="41.96"/>
    <n v="0"/>
  </r>
  <r>
    <n v="7326"/>
    <s v="US-2017-128447"/>
    <s v="11/10/2017"/>
    <x v="468"/>
    <s v="11/17/2017"/>
    <s v="Standard Class"/>
    <s v="MC-17845"/>
    <s v="Michael Chen"/>
    <s v="Consumer"/>
    <s v="United States"/>
    <s v="Pasco"/>
    <s v="Washington"/>
    <n v="99301"/>
    <x v="1"/>
    <s v="OFF-AP-10004540"/>
    <x v="1"/>
    <s v="Appliances"/>
    <s v="Eureka The Boss Lite 10-Amp Upright Vacuum, Blue"/>
    <n v="400.8"/>
    <n v="5"/>
    <n v="0"/>
    <n v="112.224"/>
    <n v="357.14285714285717"/>
    <n v="400.8"/>
    <n v="0"/>
  </r>
  <r>
    <n v="7328"/>
    <s v="US-2014-131275"/>
    <s v="3/18/2014"/>
    <x v="772"/>
    <s v="3/24/2014"/>
    <s v="Standard Class"/>
    <s v="SC-20050"/>
    <s v="Sample Company A"/>
    <s v="Home Office"/>
    <s v="United States"/>
    <s v="Burbank"/>
    <s v="California"/>
    <n v="91505"/>
    <x v="1"/>
    <s v="FUR-FU-10004597"/>
    <x v="0"/>
    <s v="Furnishings"/>
    <s v="Eldon Cleatmat Chair Mats for Medium Pile Carpets"/>
    <n v="111"/>
    <n v="2"/>
    <n v="0"/>
    <n v="14.43"/>
    <n v="769.23076923076928"/>
    <n v="111"/>
    <n v="0"/>
  </r>
  <r>
    <n v="7331"/>
    <s v="CA-2016-149349"/>
    <s v="11/12/2016"/>
    <x v="396"/>
    <s v="11/13/2016"/>
    <s v="First Class"/>
    <s v="SP-20650"/>
    <s v="Stephanie Phelps"/>
    <s v="Corporate"/>
    <s v="United States"/>
    <s v="Chicago"/>
    <s v="Illinois"/>
    <n v="60623"/>
    <x v="2"/>
    <s v="FUR-FU-10001037"/>
    <x v="0"/>
    <s v="Furnishings"/>
    <s v="DAX Charcoal/Nickel-Tone Document Frame, 5 x 7"/>
    <n v="22.751999999999999"/>
    <n v="6"/>
    <n v="0.6"/>
    <n v="-8.532"/>
    <n v="-266.66666666666663"/>
    <n v="9.1007999999999996"/>
    <n v="0"/>
  </r>
  <r>
    <n v="7332"/>
    <s v="CA-2017-115119"/>
    <s v="10/26/2017"/>
    <x v="40"/>
    <s v="10/30/2017"/>
    <s v="Standard Class"/>
    <s v="SC-20440"/>
    <s v="Shaun Chance"/>
    <s v="Corporate"/>
    <s v="United States"/>
    <s v="Lancaster"/>
    <s v="Pennsylvania"/>
    <n v="17602"/>
    <x v="3"/>
    <s v="TEC-PH-10001433"/>
    <x v="2"/>
    <s v="Phones"/>
    <s v="Cisco Small Business SPA 502G VoIP phone"/>
    <n v="61.542000000000002"/>
    <n v="1"/>
    <n v="0.4"/>
    <n v="-13.334099999999999"/>
    <n v="-461.5384615384616"/>
    <n v="36.925199999999997"/>
    <n v="0"/>
  </r>
  <r>
    <n v="7334"/>
    <s v="CA-2015-125563"/>
    <s v="4/11/2015"/>
    <x v="347"/>
    <s v="4/17/2015"/>
    <s v="Standard Class"/>
    <s v="PR-18880"/>
    <s v="Patrick Ryan"/>
    <s v="Consumer"/>
    <s v="United States"/>
    <s v="Tampa"/>
    <s v="Florida"/>
    <n v="33614"/>
    <x v="0"/>
    <s v="FUR-FU-10001290"/>
    <x v="0"/>
    <s v="Furnishings"/>
    <s v="Executive Impressions Supervisor Wall Clock"/>
    <n v="67.36"/>
    <n v="2"/>
    <n v="0.2"/>
    <n v="10.103999999999999"/>
    <n v="666.66666666666674"/>
    <n v="53.888000000000005"/>
    <n v="0"/>
  </r>
  <r>
    <n v="7336"/>
    <s v="CA-2015-113152"/>
    <s v="12/25/2015"/>
    <x v="707"/>
    <s v="12/30/2015"/>
    <s v="Standard Class"/>
    <s v="JK-15625"/>
    <s v="Jim Karlsson"/>
    <s v="Consumer"/>
    <s v="United States"/>
    <s v="New York City"/>
    <s v="New York"/>
    <n v="10024"/>
    <x v="3"/>
    <s v="TEC-AC-10002049"/>
    <x v="2"/>
    <s v="Accessories"/>
    <s v="Plantronics Savi W720 Multi-Device Wireless Headset System"/>
    <n v="843.9"/>
    <n v="2"/>
    <n v="0"/>
    <n v="371.31599999999997"/>
    <n v="227.27272727272728"/>
    <n v="843.9"/>
    <n v="0"/>
  </r>
  <r>
    <n v="7338"/>
    <s v="CA-2017-165155"/>
    <s v="9/21/2017"/>
    <x v="296"/>
    <s v="9/23/2017"/>
    <s v="First Class"/>
    <s v="BM-11575"/>
    <s v="Brendan Murry"/>
    <s v="Corporate"/>
    <s v="United States"/>
    <s v="Los Angeles"/>
    <s v="California"/>
    <n v="90045"/>
    <x v="1"/>
    <s v="OFF-ST-10004950"/>
    <x v="1"/>
    <s v="Storage"/>
    <s v="Tenex Personal Filing Tote With Secure Closure Lid, Black/Frost"/>
    <n v="15.51"/>
    <n v="1"/>
    <n v="0"/>
    <n v="3.8774999999999999"/>
    <n v="400"/>
    <n v="15.51"/>
    <n v="0"/>
  </r>
  <r>
    <n v="7339"/>
    <s v="CA-2014-163412"/>
    <s v="12/20/2014"/>
    <x v="414"/>
    <s v="12/23/2014"/>
    <s v="Second Class"/>
    <s v="SM-20950"/>
    <s v="Suzanne McNair"/>
    <s v="Corporate"/>
    <s v="United States"/>
    <s v="New York City"/>
    <s v="New York"/>
    <n v="10035"/>
    <x v="3"/>
    <s v="FUR-CH-10004875"/>
    <x v="0"/>
    <s v="Chairs"/>
    <s v="Harbour Creations 67200 Series Stacking Chairs"/>
    <n v="192.18600000000001"/>
    <n v="3"/>
    <n v="0.1"/>
    <n v="36.3018"/>
    <n v="529.41176470588232"/>
    <n v="172.9674"/>
    <n v="0"/>
  </r>
  <r>
    <n v="7340"/>
    <s v="CA-2015-159590"/>
    <s v="7/18/2015"/>
    <x v="1074"/>
    <s v="7/21/2015"/>
    <s v="First Class"/>
    <s v="KC-16255"/>
    <s v="Karen Carlisle"/>
    <s v="Corporate"/>
    <s v="United States"/>
    <s v="New York City"/>
    <s v="New York"/>
    <n v="10009"/>
    <x v="3"/>
    <s v="OFF-AR-10003190"/>
    <x v="1"/>
    <s v="Art"/>
    <s v="Newell 32"/>
    <n v="5.76"/>
    <n v="2"/>
    <n v="0"/>
    <n v="1.6128"/>
    <n v="357.14285714285711"/>
    <n v="5.76"/>
    <n v="0"/>
  </r>
  <r>
    <n v="7341"/>
    <s v="CA-2014-116190"/>
    <s v="7/26/2014"/>
    <x v="711"/>
    <s v="8/1/2014"/>
    <s v="Standard Class"/>
    <s v="SG-20470"/>
    <s v="Sheri Gordon"/>
    <s v="Consumer"/>
    <s v="United States"/>
    <s v="Atlanta"/>
    <s v="Georgia"/>
    <n v="30318"/>
    <x v="0"/>
    <s v="FUR-CH-10000553"/>
    <x v="0"/>
    <s v="Chairs"/>
    <s v="Metal Folding Chairs, Beige, 4/Carton"/>
    <n v="67.88"/>
    <n v="2"/>
    <n v="0"/>
    <n v="18.3276"/>
    <n v="370.37037037037032"/>
    <n v="67.88"/>
    <n v="0"/>
  </r>
  <r>
    <n v="7344"/>
    <s v="CA-2014-168473"/>
    <s v="12/26/2014"/>
    <x v="58"/>
    <s v="1/1/2015"/>
    <s v="Standard Class"/>
    <s v="TB-21520"/>
    <s v="Tracy Blumstein"/>
    <s v="Consumer"/>
    <s v="United States"/>
    <s v="New York City"/>
    <s v="New York"/>
    <n v="10009"/>
    <x v="3"/>
    <s v="OFF-ST-10000563"/>
    <x v="1"/>
    <s v="Storage"/>
    <s v="Fellowes Bankers Box Stor/Drawer Steel Plus"/>
    <n v="191.88"/>
    <n v="6"/>
    <n v="0"/>
    <n v="19.187999999999999"/>
    <n v="1000"/>
    <n v="191.88"/>
    <n v="0"/>
  </r>
  <r>
    <n v="7345"/>
    <s v="CA-2017-168389"/>
    <s v="12/11/2017"/>
    <x v="157"/>
    <s v="12/17/2017"/>
    <s v="Standard Class"/>
    <s v="DV-13045"/>
    <s v="Darrin Van Huff"/>
    <s v="Corporate"/>
    <s v="United States"/>
    <s v="Jacksonville"/>
    <s v="Florida"/>
    <n v="32216"/>
    <x v="0"/>
    <s v="FUR-TA-10004289"/>
    <x v="0"/>
    <s v="Tables"/>
    <s v="BoxOffice By Design Rectangular and Half-Moon Meeting Room Tables"/>
    <n v="721.875"/>
    <n v="6"/>
    <n v="0.45"/>
    <n v="-420"/>
    <n v="-171.875"/>
    <n v="397.03125000000006"/>
    <n v="0"/>
  </r>
  <r>
    <n v="7349"/>
    <s v="CA-2014-130421"/>
    <s v="3/3/2014"/>
    <x v="223"/>
    <s v="3/7/2014"/>
    <s v="Standard Class"/>
    <s v="SC-20020"/>
    <s v="Sam Craven"/>
    <s v="Consumer"/>
    <s v="United States"/>
    <s v="Houston"/>
    <s v="Texas"/>
    <n v="77095"/>
    <x v="2"/>
    <s v="OFF-AP-10002534"/>
    <x v="1"/>
    <s v="Appliances"/>
    <s v="3.6 Cubic Foot Counter Height Office Refrigerator"/>
    <n v="176.77199999999999"/>
    <n v="3"/>
    <n v="0.8"/>
    <n v="-459.60719999999998"/>
    <n v="-38.461538461538467"/>
    <n v="35.354399999999991"/>
    <n v="0"/>
  </r>
  <r>
    <n v="7350"/>
    <s v="CA-2017-142125"/>
    <s v="10/21/2017"/>
    <x v="208"/>
    <s v="10/27/2017"/>
    <s v="Standard Class"/>
    <s v="JB-15400"/>
    <s v="Jennifer Braxton"/>
    <s v="Corporate"/>
    <s v="United States"/>
    <s v="Milwaukee"/>
    <s v="Wisconsin"/>
    <n v="53209"/>
    <x v="2"/>
    <s v="OFF-BI-10000301"/>
    <x v="1"/>
    <s v="Binders"/>
    <s v="GBC Instant Report Kit"/>
    <n v="38.82"/>
    <n v="6"/>
    <n v="0"/>
    <n v="19.41"/>
    <n v="200"/>
    <n v="38.82"/>
    <n v="0"/>
  </r>
  <r>
    <n v="7352"/>
    <s v="CA-2017-141138"/>
    <s v="11/10/2017"/>
    <x v="468"/>
    <s v="11/16/2017"/>
    <s v="Standard Class"/>
    <s v="GH-14425"/>
    <s v="Gary Hwang"/>
    <s v="Consumer"/>
    <s v="United States"/>
    <s v="Modesto"/>
    <s v="California"/>
    <n v="95351"/>
    <x v="1"/>
    <s v="TEC-AC-10001772"/>
    <x v="2"/>
    <s v="Accessories"/>
    <s v="Memorex Mini Travel Drive 16 GB USB 2.0 Flash Drive"/>
    <n v="111.79"/>
    <n v="7"/>
    <n v="0"/>
    <n v="43.598100000000002"/>
    <n v="256.41025641025641"/>
    <n v="111.79"/>
    <n v="0"/>
  </r>
  <r>
    <n v="7353"/>
    <s v="CA-2017-152135"/>
    <s v="3/16/2017"/>
    <x v="633"/>
    <s v="3/18/2017"/>
    <s v="Second Class"/>
    <s v="MG-17650"/>
    <s v="Matthew Grinstein"/>
    <s v="Home Office"/>
    <s v="United States"/>
    <s v="Lakewood"/>
    <s v="Ohio"/>
    <n v="44107"/>
    <x v="3"/>
    <s v="TEC-PH-10003505"/>
    <x v="2"/>
    <s v="Phones"/>
    <s v="Geemarc AmpliPOWER60"/>
    <n v="445.44"/>
    <n v="8"/>
    <n v="0.4"/>
    <n v="-81.664000000000001"/>
    <n v="-545.45454545454538"/>
    <n v="267.26400000000001"/>
    <n v="0"/>
  </r>
  <r>
    <n v="7354"/>
    <s v="CA-2016-151974"/>
    <s v="9/22/2016"/>
    <x v="897"/>
    <s v="9/29/2016"/>
    <s v="Standard Class"/>
    <s v="RD-19660"/>
    <s v="Robert Dilbeck"/>
    <s v="Home Office"/>
    <s v="United States"/>
    <s v="Philadelphia"/>
    <s v="Pennsylvania"/>
    <n v="19134"/>
    <x v="3"/>
    <s v="OFF-LA-10004484"/>
    <x v="1"/>
    <s v="Labels"/>
    <s v="Avery 476"/>
    <n v="16.52"/>
    <n v="5"/>
    <n v="0.2"/>
    <n v="5.3689999999999998"/>
    <n v="307.69230769230774"/>
    <n v="13.216000000000001"/>
    <n v="0"/>
  </r>
  <r>
    <n v="7355"/>
    <s v="CA-2017-154102"/>
    <s v="2/6/2017"/>
    <x v="695"/>
    <s v="2/13/2017"/>
    <s v="Standard Class"/>
    <s v="SN-20560"/>
    <s v="Skye Norling"/>
    <s v="Home Office"/>
    <s v="United States"/>
    <s v="San Francisco"/>
    <s v="California"/>
    <n v="94109"/>
    <x v="1"/>
    <s v="OFF-PA-10001593"/>
    <x v="1"/>
    <s v="Paper"/>
    <s v="Xerox 1947"/>
    <n v="29.9"/>
    <n v="5"/>
    <n v="0"/>
    <n v="13.455"/>
    <n v="222.22222222222223"/>
    <n v="29.9"/>
    <n v="0"/>
  </r>
  <r>
    <n v="7356"/>
    <s v="CA-2015-139780"/>
    <s v="12/31/2015"/>
    <x v="620"/>
    <s v="1/2/2016"/>
    <s v="Second Class"/>
    <s v="AH-10690"/>
    <s v="Anna Häberlin"/>
    <s v="Corporate"/>
    <s v="United States"/>
    <s v="Detroit"/>
    <s v="Michigan"/>
    <n v="48205"/>
    <x v="2"/>
    <s v="OFF-BI-10004139"/>
    <x v="1"/>
    <s v="Binders"/>
    <s v="Fellowes Presentation Covers for Comb Binding Machines"/>
    <n v="116.4"/>
    <n v="8"/>
    <n v="0"/>
    <n v="52.38"/>
    <n v="222.22222222222223"/>
    <n v="116.4"/>
    <n v="0"/>
  </r>
  <r>
    <n v="7357"/>
    <s v="CA-2016-114748"/>
    <s v="10/9/2016"/>
    <x v="790"/>
    <s v="10/14/2016"/>
    <s v="Standard Class"/>
    <s v="MZ-17335"/>
    <s v="Maria Zettner"/>
    <s v="Home Office"/>
    <s v="United States"/>
    <s v="Phoenix"/>
    <s v="Arizona"/>
    <n v="85023"/>
    <x v="1"/>
    <s v="OFF-AR-10001315"/>
    <x v="1"/>
    <s v="Art"/>
    <s v="Newell 310"/>
    <n v="1.4079999999999999"/>
    <n v="1"/>
    <n v="0.2"/>
    <n v="0.15840000000000001"/>
    <n v="888.8888888888888"/>
    <n v="1.1264000000000001"/>
    <n v="0"/>
  </r>
  <r>
    <n v="7359"/>
    <s v="US-2014-115189"/>
    <s v="12/30/2014"/>
    <x v="125"/>
    <s v="1/3/2015"/>
    <s v="Second Class"/>
    <s v="AR-10345"/>
    <s v="Alex Russell"/>
    <s v="Corporate"/>
    <s v="United States"/>
    <s v="Philadelphia"/>
    <s v="Pennsylvania"/>
    <n v="19143"/>
    <x v="3"/>
    <s v="TEC-PH-10002170"/>
    <x v="2"/>
    <s v="Phones"/>
    <s v="ClearSounds CSC500 Amplified Spirit Phone Corded phone"/>
    <n v="251.964"/>
    <n v="6"/>
    <n v="0.4"/>
    <n v="-50.392800000000001"/>
    <n v="-500"/>
    <n v="151.17839999999998"/>
    <n v="0"/>
  </r>
  <r>
    <n v="7361"/>
    <s v="CA-2016-163594"/>
    <s v="4/12/2016"/>
    <x v="408"/>
    <s v="4/14/2016"/>
    <s v="First Class"/>
    <s v="JF-15295"/>
    <s v="Jason Fortune-"/>
    <s v="Consumer"/>
    <s v="United States"/>
    <s v="Los Angeles"/>
    <s v="California"/>
    <n v="90036"/>
    <x v="1"/>
    <s v="OFF-PA-10000809"/>
    <x v="1"/>
    <s v="Paper"/>
    <s v="Xerox 206"/>
    <n v="19.440000000000001"/>
    <n v="3"/>
    <n v="0"/>
    <n v="9.3312000000000008"/>
    <n v="208.33333333333334"/>
    <n v="19.440000000000001"/>
    <n v="0"/>
  </r>
  <r>
    <n v="7364"/>
    <s v="CA-2016-127243"/>
    <s v="11/28/2016"/>
    <x v="85"/>
    <s v="12/4/2016"/>
    <s v="Standard Class"/>
    <s v="DS-13180"/>
    <s v="David Smith"/>
    <s v="Corporate"/>
    <s v="United States"/>
    <s v="Philadelphia"/>
    <s v="Pennsylvania"/>
    <n v="19140"/>
    <x v="3"/>
    <s v="TEC-PH-10004539"/>
    <x v="2"/>
    <s v="Phones"/>
    <s v="Wireless Extenders zBoost YX545 SOHO Signal Booster"/>
    <n v="340.18200000000002"/>
    <n v="3"/>
    <n v="0.4"/>
    <n v="-73.706100000000006"/>
    <n v="-461.53846153846149"/>
    <n v="204.10920000000002"/>
    <n v="0"/>
  </r>
  <r>
    <n v="7369"/>
    <s v="CA-2017-161851"/>
    <s v="4/15/2017"/>
    <x v="4"/>
    <s v="4/17/2017"/>
    <s v="First Class"/>
    <s v="BP-11095"/>
    <s v="Bart Pistole"/>
    <s v="Corporate"/>
    <s v="United States"/>
    <s v="Miami"/>
    <s v="Florida"/>
    <n v="33180"/>
    <x v="0"/>
    <s v="OFF-BI-10004654"/>
    <x v="1"/>
    <s v="Binders"/>
    <s v="VariCap6 Expandable Binder"/>
    <n v="15.57"/>
    <n v="3"/>
    <n v="0.7"/>
    <n v="-11.936999999999999"/>
    <n v="-130.43478260869566"/>
    <n v="4.6710000000000012"/>
    <n v="0"/>
  </r>
  <r>
    <n v="7370"/>
    <s v="CA-2015-110345"/>
    <s v="3/9/2015"/>
    <x v="1000"/>
    <s v="3/11/2015"/>
    <s v="Second Class"/>
    <s v="TG-21310"/>
    <s v="Toby Gnade"/>
    <s v="Consumer"/>
    <s v="United States"/>
    <s v="Raleigh"/>
    <s v="North Carolina"/>
    <n v="27604"/>
    <x v="0"/>
    <s v="OFF-LA-10001175"/>
    <x v="1"/>
    <s v="Labels"/>
    <s v="Avery 514"/>
    <n v="4.6079999999999997"/>
    <n v="2"/>
    <n v="0.2"/>
    <n v="1.6704000000000001"/>
    <n v="275.86206896551721"/>
    <n v="3.6863999999999999"/>
    <n v="0"/>
  </r>
  <r>
    <n v="7371"/>
    <s v="CA-2014-107769"/>
    <s v="10/28/2014"/>
    <x v="919"/>
    <s v="11/1/2014"/>
    <s v="Standard Class"/>
    <s v="BT-11395"/>
    <s v="Bill Tyler"/>
    <s v="Corporate"/>
    <s v="United States"/>
    <s v="Garden City"/>
    <s v="Kansas"/>
    <n v="67846"/>
    <x v="2"/>
    <s v="TEC-PH-10001336"/>
    <x v="2"/>
    <s v="Phones"/>
    <s v="Digium D40 VoIP phone"/>
    <n v="257.98"/>
    <n v="2"/>
    <n v="0"/>
    <n v="74.8142"/>
    <n v="344.82758620689657"/>
    <n v="257.98"/>
    <n v="0"/>
  </r>
  <r>
    <n v="7372"/>
    <s v="US-2017-123862"/>
    <s v="1/7/2017"/>
    <x v="363"/>
    <s v="1/9/2017"/>
    <s v="Second Class"/>
    <s v="JF-15190"/>
    <s v="Jamie Frazer"/>
    <s v="Consumer"/>
    <s v="United States"/>
    <s v="Long Beach"/>
    <s v="California"/>
    <n v="90805"/>
    <x v="1"/>
    <s v="OFF-ST-10000760"/>
    <x v="1"/>
    <s v="Storage"/>
    <s v="Eldon Fold 'N Roll Cart System"/>
    <n v="153.78"/>
    <n v="11"/>
    <n v="0"/>
    <n v="44.596200000000003"/>
    <n v="344.82758620689651"/>
    <n v="153.78"/>
    <n v="0"/>
  </r>
  <r>
    <n v="7376"/>
    <s v="CA-2017-100580"/>
    <s v="8/13/2017"/>
    <x v="802"/>
    <s v="8/20/2017"/>
    <s v="Standard Class"/>
    <s v="MK-17905"/>
    <s v="Michael Kennedy"/>
    <s v="Corporate"/>
    <s v="United States"/>
    <s v="San Diego"/>
    <s v="California"/>
    <n v="92037"/>
    <x v="1"/>
    <s v="OFF-BI-10000069"/>
    <x v="1"/>
    <s v="Binders"/>
    <s v="GBC Prepunched Paper, 19-Hole, for Binding Systems, 24-lb"/>
    <n v="36.024000000000001"/>
    <n v="3"/>
    <n v="0.2"/>
    <n v="11.707800000000001"/>
    <n v="307.69230769230768"/>
    <n v="28.819200000000002"/>
    <n v="0"/>
  </r>
  <r>
    <n v="7377"/>
    <s v="US-2017-145597"/>
    <s v="11/2/2017"/>
    <x v="808"/>
    <s v="11/5/2017"/>
    <s v="First Class"/>
    <s v="GG-14650"/>
    <s v="Greg Guthrie"/>
    <s v="Corporate"/>
    <s v="United States"/>
    <s v="Bloomington"/>
    <s v="Illinois"/>
    <n v="61701"/>
    <x v="2"/>
    <s v="OFF-AR-10001958"/>
    <x v="1"/>
    <s v="Art"/>
    <s v="Stanley Bostitch Contemporary Electric Pencil Sharpeners"/>
    <n v="54.335999999999999"/>
    <n v="4"/>
    <n v="0.2"/>
    <n v="5.4336000000000002"/>
    <n v="1000"/>
    <n v="43.468800000000002"/>
    <n v="0"/>
  </r>
  <r>
    <n v="7378"/>
    <s v="CA-2014-132787"/>
    <s v="9/19/2014"/>
    <x v="111"/>
    <s v="9/23/2014"/>
    <s v="Standard Class"/>
    <s v="MC-18130"/>
    <s v="Mike Caudle"/>
    <s v="Corporate"/>
    <s v="United States"/>
    <s v="Seattle"/>
    <s v="Washington"/>
    <n v="98115"/>
    <x v="1"/>
    <s v="OFF-ST-10001321"/>
    <x v="1"/>
    <s v="Storage"/>
    <s v="Decoflex Hanging Personal Folder File, Blue"/>
    <n v="92.52"/>
    <n v="6"/>
    <n v="0"/>
    <n v="24.980399999999999"/>
    <n v="370.37037037037038"/>
    <n v="92.52"/>
    <n v="0"/>
  </r>
  <r>
    <n v="7379"/>
    <s v="CA-2015-136224"/>
    <s v="5/31/2015"/>
    <x v="70"/>
    <s v="5/31/2015"/>
    <s v="Same Day"/>
    <s v="ML-18265"/>
    <s v="Muhammed Lee"/>
    <s v="Consumer"/>
    <s v="United States"/>
    <s v="Fayetteville"/>
    <s v="North Carolina"/>
    <n v="28314"/>
    <x v="0"/>
    <s v="OFF-AR-10003504"/>
    <x v="1"/>
    <s v="Art"/>
    <s v="Newell 347"/>
    <n v="10.272"/>
    <n v="3"/>
    <n v="0.2"/>
    <n v="1.1556"/>
    <n v="888.88888888888891"/>
    <n v="8.2176000000000009"/>
    <n v="0"/>
  </r>
  <r>
    <n v="7380"/>
    <s v="CA-2016-105732"/>
    <s v="9/13/2016"/>
    <x v="1160"/>
    <s v="9/18/2016"/>
    <s v="Standard Class"/>
    <s v="AG-10270"/>
    <s v="Alejandro Grove"/>
    <s v="Consumer"/>
    <s v="United States"/>
    <s v="Omaha"/>
    <s v="Nebraska"/>
    <n v="68104"/>
    <x v="2"/>
    <s v="OFF-ST-10000419"/>
    <x v="1"/>
    <s v="Storage"/>
    <s v="Rogers Jumbo File, Granite"/>
    <n v="40.74"/>
    <n v="3"/>
    <n v="0"/>
    <n v="0.40739999999999998"/>
    <n v="10000.000000000002"/>
    <n v="40.74"/>
    <n v="0"/>
  </r>
  <r>
    <n v="7390"/>
    <s v="CA-2017-108035"/>
    <s v="11/29/2017"/>
    <x v="1161"/>
    <s v="12/3/2017"/>
    <s v="Standard Class"/>
    <s v="TT-21070"/>
    <s v="Ted Trevino"/>
    <s v="Consumer"/>
    <s v="United States"/>
    <s v="Chattanooga"/>
    <s v="Tennessee"/>
    <n v="37421"/>
    <x v="0"/>
    <s v="FUR-CH-10000454"/>
    <x v="0"/>
    <s v="Chairs"/>
    <s v="Hon Deluxe Fabric Upholstered Stacking Chairs, Rounded Back"/>
    <n v="390.36799999999999"/>
    <n v="2"/>
    <n v="0.2"/>
    <n v="48.795999999999999"/>
    <n v="800"/>
    <n v="312.2944"/>
    <n v="0"/>
  </r>
  <r>
    <n v="7392"/>
    <s v="CA-2017-160031"/>
    <s v="12/4/2017"/>
    <x v="769"/>
    <s v="12/7/2017"/>
    <s v="Second Class"/>
    <s v="LT-16765"/>
    <s v="Larry Tron"/>
    <s v="Consumer"/>
    <s v="United States"/>
    <s v="Fairfield"/>
    <s v="Ohio"/>
    <n v="45014"/>
    <x v="3"/>
    <s v="OFF-PA-10000241"/>
    <x v="1"/>
    <s v="Paper"/>
    <s v="IBM Multi-Purpose Copy Paper, 8 1/2 x 11&quot;, Case"/>
    <n v="74.352000000000004"/>
    <n v="3"/>
    <n v="0.2"/>
    <n v="23.234999999999999"/>
    <n v="320"/>
    <n v="59.481600000000007"/>
    <n v="0"/>
  </r>
  <r>
    <n v="7393"/>
    <s v="CA-2017-147844"/>
    <s v="5/2/2017"/>
    <x v="743"/>
    <s v="5/6/2017"/>
    <s v="Standard Class"/>
    <s v="DD-13570"/>
    <s v="Dorothy Dickinson"/>
    <s v="Consumer"/>
    <s v="United States"/>
    <s v="Los Angeles"/>
    <s v="California"/>
    <n v="90049"/>
    <x v="1"/>
    <s v="OFF-PA-10003016"/>
    <x v="1"/>
    <s v="Paper"/>
    <s v="Adams &quot;While You Were Out&quot; Message Pads"/>
    <n v="15.7"/>
    <n v="5"/>
    <n v="0"/>
    <n v="7.0650000000000004"/>
    <n v="222.2222222222222"/>
    <n v="15.7"/>
    <n v="0"/>
  </r>
  <r>
    <n v="7396"/>
    <s v="CA-2016-110975"/>
    <s v="12/25/2016"/>
    <x v="591"/>
    <s v="12/30/2016"/>
    <s v="Standard Class"/>
    <s v="DB-12970"/>
    <s v="Darren Budd"/>
    <s v="Corporate"/>
    <s v="United States"/>
    <s v="New York City"/>
    <s v="New York"/>
    <n v="10024"/>
    <x v="3"/>
    <s v="FUR-TA-10002958"/>
    <x v="0"/>
    <s v="Tables"/>
    <s v="Bevis Oval Conference Table, Walnut"/>
    <n v="313.17599999999999"/>
    <n v="2"/>
    <n v="0.4"/>
    <n v="-120.0508"/>
    <n v="-260.86956521739131"/>
    <n v="187.90559999999999"/>
    <n v="0"/>
  </r>
  <r>
    <n v="7398"/>
    <s v="CA-2014-141649"/>
    <s v="9/30/2014"/>
    <x v="587"/>
    <s v="9/30/2014"/>
    <s v="Same Day"/>
    <s v="DM-12955"/>
    <s v="Dario Medina"/>
    <s v="Corporate"/>
    <s v="United States"/>
    <s v="Fairfield"/>
    <s v="Ohio"/>
    <n v="45014"/>
    <x v="3"/>
    <s v="OFF-AP-10003217"/>
    <x v="1"/>
    <s v="Appliances"/>
    <s v="Eureka Sanitaire  Commercial Upright"/>
    <n v="795.40800000000002"/>
    <n v="6"/>
    <n v="0.2"/>
    <n v="59.6556"/>
    <n v="1333.3333333333335"/>
    <n v="636.32640000000004"/>
    <n v="0"/>
  </r>
  <r>
    <n v="7399"/>
    <s v="CA-2014-124807"/>
    <s v="7/12/2014"/>
    <x v="136"/>
    <s v="7/15/2014"/>
    <s v="Second Class"/>
    <s v="ME-17725"/>
    <s v="Max Engle"/>
    <s v="Consumer"/>
    <s v="United States"/>
    <s v="Chicago"/>
    <s v="Illinois"/>
    <n v="60610"/>
    <x v="2"/>
    <s v="OFF-PA-10001526"/>
    <x v="1"/>
    <s v="Paper"/>
    <s v="Xerox 1949"/>
    <n v="35.856000000000002"/>
    <n v="9"/>
    <n v="0.2"/>
    <n v="12.9978"/>
    <n v="275.86206896551727"/>
    <n v="28.684800000000003"/>
    <n v="0"/>
  </r>
  <r>
    <n v="7401"/>
    <s v="CA-2016-110009"/>
    <s v="9/8/2016"/>
    <x v="162"/>
    <s v="9/13/2016"/>
    <s v="Standard Class"/>
    <s v="TR-21325"/>
    <s v="Toby Ritter"/>
    <s v="Consumer"/>
    <s v="United States"/>
    <s v="Seattle"/>
    <s v="Washington"/>
    <n v="98103"/>
    <x v="1"/>
    <s v="FUR-FU-10003039"/>
    <x v="0"/>
    <s v="Furnishings"/>
    <s v="Howard Miller 11-1/2&quot; Diameter Grantwood Wall Clock"/>
    <n v="43.13"/>
    <n v="1"/>
    <n v="0"/>
    <n v="14.664199999999999"/>
    <n v="294.11764705882354"/>
    <n v="43.13"/>
    <n v="0"/>
  </r>
  <r>
    <n v="7403"/>
    <s v="CA-2017-168172"/>
    <s v="8/6/2017"/>
    <x v="634"/>
    <s v="8/10/2017"/>
    <s v="Standard Class"/>
    <s v="SH-20395"/>
    <s v="Shahid Hopkins"/>
    <s v="Consumer"/>
    <s v="United States"/>
    <s v="New York City"/>
    <s v="New York"/>
    <n v="10011"/>
    <x v="3"/>
    <s v="OFF-SU-10002573"/>
    <x v="1"/>
    <s v="Supplies"/>
    <s v="Acme 10&quot; Easy Grip Assistive Scissors"/>
    <n v="70.12"/>
    <n v="4"/>
    <n v="0"/>
    <n v="21.036000000000001"/>
    <n v="333.33333333333337"/>
    <n v="70.12"/>
    <n v="0"/>
  </r>
  <r>
    <n v="7404"/>
    <s v="CA-2015-100146"/>
    <s v="5/14/2015"/>
    <x v="263"/>
    <s v="5/19/2015"/>
    <s v="Standard Class"/>
    <s v="CB-12535"/>
    <s v="Claudia Bergmann"/>
    <s v="Corporate"/>
    <s v="United States"/>
    <s v="Camarillo"/>
    <s v="California"/>
    <n v="93010"/>
    <x v="1"/>
    <s v="FUR-BO-10004015"/>
    <x v="0"/>
    <s v="Bookcases"/>
    <s v="Bush Andora Bookcase, Maple/Graphite Gray Finish"/>
    <n v="509.95749999999998"/>
    <n v="5"/>
    <n v="0.15"/>
    <n v="41.996499999999997"/>
    <n v="1214.2857142857142"/>
    <n v="433.46387499999997"/>
    <n v="0"/>
  </r>
  <r>
    <n v="7408"/>
    <s v="CA-2017-152079"/>
    <s v="1/20/2017"/>
    <x v="176"/>
    <s v="1/21/2017"/>
    <s v="First Class"/>
    <s v="ML-17410"/>
    <s v="Maris LaWare"/>
    <s v="Consumer"/>
    <s v="United States"/>
    <s v="Chicago"/>
    <s v="Illinois"/>
    <n v="60653"/>
    <x v="2"/>
    <s v="OFF-LA-10001613"/>
    <x v="1"/>
    <s v="Labels"/>
    <s v="Avery File Folder Labels"/>
    <n v="11.52"/>
    <n v="5"/>
    <n v="0.2"/>
    <n v="4.1760000000000002"/>
    <n v="275.86206896551721"/>
    <n v="9.2159999999999993"/>
    <n v="0"/>
  </r>
  <r>
    <n v="7409"/>
    <s v="CA-2016-129728"/>
    <s v="5/30/2016"/>
    <x v="198"/>
    <s v="6/6/2016"/>
    <s v="Standard Class"/>
    <s v="JG-15310"/>
    <s v="Jason Gross"/>
    <s v="Corporate"/>
    <s v="United States"/>
    <s v="Los Angeles"/>
    <s v="California"/>
    <n v="90032"/>
    <x v="1"/>
    <s v="FUR-FU-10003247"/>
    <x v="0"/>
    <s v="Furnishings"/>
    <s v="36X48 HARDFLOOR CHAIRMAT"/>
    <n v="167.84"/>
    <n v="8"/>
    <n v="0"/>
    <n v="11.748799999999999"/>
    <n v="1428.5714285714287"/>
    <n v="167.84"/>
    <n v="0"/>
  </r>
  <r>
    <n v="7410"/>
    <s v="CA-2014-121769"/>
    <s v="4/8/2014"/>
    <x v="918"/>
    <s v="4/12/2014"/>
    <s v="Standard Class"/>
    <s v="JS-15880"/>
    <s v="John Stevenson"/>
    <s v="Consumer"/>
    <s v="United States"/>
    <s v="Toledo"/>
    <s v="Ohio"/>
    <n v="43615"/>
    <x v="3"/>
    <s v="FUR-TA-10004442"/>
    <x v="0"/>
    <s v="Tables"/>
    <s v="Riverside Furniture Stanwyck Manor Table Series"/>
    <n v="172.11"/>
    <n v="1"/>
    <n v="0.4"/>
    <n v="-94.660499999999999"/>
    <n v="-181.81818181818184"/>
    <n v="103.26600000000001"/>
    <n v="0"/>
  </r>
  <r>
    <n v="7411"/>
    <s v="CA-2014-103058"/>
    <s v="7/23/2014"/>
    <x v="149"/>
    <s v="7/24/2014"/>
    <s v="First Class"/>
    <s v="AG-10270"/>
    <s v="Alejandro Grove"/>
    <s v="Consumer"/>
    <s v="United States"/>
    <s v="New York City"/>
    <s v="New York"/>
    <n v="10011"/>
    <x v="3"/>
    <s v="TEC-AC-10001314"/>
    <x v="2"/>
    <s v="Accessories"/>
    <s v="Case Logic 2.4GHz Wireless Keyboard"/>
    <n v="99.98"/>
    <n v="2"/>
    <n v="0"/>
    <n v="7.9984000000000002"/>
    <n v="1250"/>
    <n v="99.98"/>
    <n v="0"/>
  </r>
  <r>
    <n v="7412"/>
    <s v="CA-2017-121125"/>
    <s v="5/30/2017"/>
    <x v="1109"/>
    <s v="6/3/2017"/>
    <s v="Standard Class"/>
    <s v="MG-17890"/>
    <s v="Michael Granlund"/>
    <s v="Home Office"/>
    <s v="United States"/>
    <s v="Tigard"/>
    <s v="Oregon"/>
    <n v="97224"/>
    <x v="1"/>
    <s v="TEC-PH-10001619"/>
    <x v="2"/>
    <s v="Phones"/>
    <s v="LG G3"/>
    <n v="156.792"/>
    <n v="1"/>
    <n v="0.2"/>
    <n v="17.639099999999999"/>
    <n v="888.88888888888891"/>
    <n v="125.43360000000001"/>
    <n v="0"/>
  </r>
  <r>
    <n v="7415"/>
    <s v="US-2016-114013"/>
    <s v="3/13/2016"/>
    <x v="69"/>
    <s v="3/15/2016"/>
    <s v="Second Class"/>
    <s v="SC-20770"/>
    <s v="Stewart Carmichael"/>
    <s v="Corporate"/>
    <s v="United States"/>
    <s v="Philadelphia"/>
    <s v="Pennsylvania"/>
    <n v="19134"/>
    <x v="3"/>
    <s v="FUR-CH-10004287"/>
    <x v="0"/>
    <s v="Chairs"/>
    <s v="SAFCO Arco Folding Chair"/>
    <n v="386.68"/>
    <n v="2"/>
    <n v="0.3"/>
    <n v="-5.524"/>
    <n v="-7000"/>
    <n v="270.67599999999999"/>
    <n v="0"/>
  </r>
  <r>
    <n v="7424"/>
    <s v="CA-2017-135069"/>
    <s v="4/10/2017"/>
    <x v="318"/>
    <s v="4/14/2017"/>
    <s v="Standard Class"/>
    <s v="BS-11755"/>
    <s v="Bruce Stewart"/>
    <s v="Consumer"/>
    <s v="United States"/>
    <s v="Philadelphia"/>
    <s v="Pennsylvania"/>
    <n v="19143"/>
    <x v="3"/>
    <s v="OFF-AP-10000026"/>
    <x v="1"/>
    <s v="Appliances"/>
    <s v="Tripp Lite Isotel 6 Outlet Surge Protector with Fax/Modem Protection"/>
    <n v="195.10400000000001"/>
    <n v="4"/>
    <n v="0.2"/>
    <n v="21.949200000000001"/>
    <n v="888.88888888888891"/>
    <n v="156.08320000000003"/>
    <n v="0"/>
  </r>
  <r>
    <n v="7426"/>
    <s v="CA-2016-101693"/>
    <s v="6/25/2016"/>
    <x v="674"/>
    <s v="6/27/2016"/>
    <s v="Second Class"/>
    <s v="LC-17140"/>
    <s v="Logan Currie"/>
    <s v="Consumer"/>
    <s v="United States"/>
    <s v="Houston"/>
    <s v="Texas"/>
    <n v="77070"/>
    <x v="2"/>
    <s v="FUR-CH-10001146"/>
    <x v="0"/>
    <s v="Chairs"/>
    <s v="Global Value Mid-Back Manager's Chair, Gray"/>
    <n v="85.245999999999995"/>
    <n v="2"/>
    <n v="0.3"/>
    <n v="-6.0890000000000004"/>
    <n v="-1399.9999999999998"/>
    <n v="59.672199999999989"/>
    <n v="0"/>
  </r>
  <r>
    <n v="7428"/>
    <s v="US-2014-164763"/>
    <s v="3/17/2014"/>
    <x v="461"/>
    <s v="3/21/2014"/>
    <s v="Standard Class"/>
    <s v="MH-17440"/>
    <s v="Mark Haberlin"/>
    <s v="Corporate"/>
    <s v="United States"/>
    <s v="Jackson"/>
    <s v="Mississippi"/>
    <n v="39212"/>
    <x v="0"/>
    <s v="OFF-BI-10000605"/>
    <x v="1"/>
    <s v="Binders"/>
    <s v="Acco Pressboard Covers with Storage Hooks, 9 1/2&quot; x 11&quot;, Executive Red"/>
    <n v="11.43"/>
    <n v="3"/>
    <n v="0"/>
    <n v="5.3720999999999997"/>
    <n v="212.7659574468085"/>
    <n v="11.43"/>
    <n v="0"/>
  </r>
  <r>
    <n v="7433"/>
    <s v="CA-2014-161249"/>
    <s v="8/9/2014"/>
    <x v="128"/>
    <s v="8/13/2014"/>
    <s v="Standard Class"/>
    <s v="RD-19720"/>
    <s v="Roger Demir"/>
    <s v="Consumer"/>
    <s v="United States"/>
    <s v="Phoenix"/>
    <s v="Arizona"/>
    <n v="85023"/>
    <x v="1"/>
    <s v="OFF-FA-10004838"/>
    <x v="1"/>
    <s v="Fasteners"/>
    <s v="Super Bands, 12/Pack"/>
    <n v="4.4640000000000004"/>
    <n v="3"/>
    <n v="0.2"/>
    <n v="-0.9486"/>
    <n v="-470.58823529411768"/>
    <n v="3.5712000000000006"/>
    <n v="0"/>
  </r>
  <r>
    <n v="7435"/>
    <s v="CA-2015-148180"/>
    <s v="7/26/2015"/>
    <x v="353"/>
    <s v="7/31/2015"/>
    <s v="Standard Class"/>
    <s v="BP-11095"/>
    <s v="Bart Pistole"/>
    <s v="Corporate"/>
    <s v="United States"/>
    <s v="Oxnard"/>
    <s v="California"/>
    <n v="93030"/>
    <x v="1"/>
    <s v="OFF-BI-10000605"/>
    <x v="1"/>
    <s v="Binders"/>
    <s v="Acco Pressboard Covers with Storage Hooks, 9 1/2&quot; x 11&quot;, Executive Red"/>
    <n v="9.1440000000000001"/>
    <n v="3"/>
    <n v="0.2"/>
    <n v="3.0861000000000001"/>
    <n v="296.2962962962963"/>
    <n v="7.3152000000000008"/>
    <n v="0"/>
  </r>
  <r>
    <n v="7438"/>
    <s v="CA-2014-165568"/>
    <s v="2/15/2014"/>
    <x v="1162"/>
    <s v="2/19/2014"/>
    <s v="Standard Class"/>
    <s v="BF-11020"/>
    <s v="Barry Französisch"/>
    <s v="Corporate"/>
    <s v="United States"/>
    <s v="Seattle"/>
    <s v="Washington"/>
    <n v="98105"/>
    <x v="1"/>
    <s v="OFF-BI-10001031"/>
    <x v="1"/>
    <s v="Binders"/>
    <s v="Pressboard Data Binders by Wilson Jones"/>
    <n v="21.36"/>
    <n v="5"/>
    <n v="0.2"/>
    <n v="7.2089999999999996"/>
    <n v="296.2962962962963"/>
    <n v="17.088000000000001"/>
    <n v="0"/>
  </r>
  <r>
    <n v="7439"/>
    <s v="CA-2015-145457"/>
    <s v="3/24/2015"/>
    <x v="539"/>
    <s v="3/27/2015"/>
    <s v="Second Class"/>
    <s v="CP-12085"/>
    <s v="Cathy Prescott"/>
    <s v="Corporate"/>
    <s v="United States"/>
    <s v="Covington"/>
    <s v="Washington"/>
    <n v="98042"/>
    <x v="1"/>
    <s v="FUR-FU-10003832"/>
    <x v="0"/>
    <s v="Furnishings"/>
    <s v="Eldon Expressions Punched Metal &amp; Wood Desk Accessories, Black &amp; Cherry"/>
    <n v="46.9"/>
    <n v="5"/>
    <n v="0"/>
    <n v="13.132"/>
    <n v="357.14285714285717"/>
    <n v="46.9"/>
    <n v="0"/>
  </r>
  <r>
    <n v="7440"/>
    <s v="US-2017-163657"/>
    <s v="9/2/2017"/>
    <x v="264"/>
    <s v="9/6/2017"/>
    <s v="Standard Class"/>
    <s v="JL-15235"/>
    <s v="Janet Lee"/>
    <s v="Consumer"/>
    <s v="United States"/>
    <s v="Los Angeles"/>
    <s v="California"/>
    <n v="90049"/>
    <x v="1"/>
    <s v="OFF-BI-10000138"/>
    <x v="1"/>
    <s v="Binders"/>
    <s v="Acco Translucent Poly Ring Binders"/>
    <n v="18.72"/>
    <n v="5"/>
    <n v="0.2"/>
    <n v="6.5519999999999996"/>
    <n v="285.71428571428572"/>
    <n v="14.975999999999999"/>
    <n v="0"/>
  </r>
  <r>
    <n v="7442"/>
    <s v="CA-2015-120446"/>
    <s v="11/16/2015"/>
    <x v="547"/>
    <s v="11/18/2015"/>
    <s v="First Class"/>
    <s v="JG-15805"/>
    <s v="John Grady"/>
    <s v="Corporate"/>
    <s v="United States"/>
    <s v="San Diego"/>
    <s v="California"/>
    <n v="92105"/>
    <x v="1"/>
    <s v="OFF-LA-10003148"/>
    <x v="1"/>
    <s v="Labels"/>
    <s v="Avery 51"/>
    <n v="18.899999999999999"/>
    <n v="3"/>
    <n v="0"/>
    <n v="8.6940000000000008"/>
    <n v="217.39130434782604"/>
    <n v="18.899999999999999"/>
    <n v="0"/>
  </r>
  <r>
    <n v="7443"/>
    <s v="CA-2014-109932"/>
    <s v="12/9/2014"/>
    <x v="337"/>
    <s v="12/11/2014"/>
    <s v="First Class"/>
    <s v="VP-21760"/>
    <s v="Victoria Pisteka"/>
    <s v="Corporate"/>
    <s v="United States"/>
    <s v="Brownsville"/>
    <s v="Texas"/>
    <n v="78521"/>
    <x v="2"/>
    <s v="OFF-PA-10001804"/>
    <x v="1"/>
    <s v="Paper"/>
    <s v="Xerox 195"/>
    <n v="10.688000000000001"/>
    <n v="2"/>
    <n v="0.2"/>
    <n v="3.7408000000000001"/>
    <n v="285.71428571428572"/>
    <n v="8.5504000000000016"/>
    <n v="0"/>
  </r>
  <r>
    <n v="7445"/>
    <s v="CA-2017-127474"/>
    <s v="2/3/2017"/>
    <x v="447"/>
    <s v="2/7/2017"/>
    <s v="Second Class"/>
    <s v="RD-19810"/>
    <s v="Ross DeVincentis"/>
    <s v="Home Office"/>
    <s v="United States"/>
    <s v="Chicago"/>
    <s v="Illinois"/>
    <n v="60610"/>
    <x v="2"/>
    <s v="OFF-PA-10001166"/>
    <x v="1"/>
    <s v="Paper"/>
    <s v="Xerox 2"/>
    <n v="5.1840000000000002"/>
    <n v="1"/>
    <n v="0.2"/>
    <n v="1.8144"/>
    <n v="285.71428571428572"/>
    <n v="4.1472000000000007"/>
    <n v="0"/>
  </r>
  <r>
    <n v="7449"/>
    <s v="CA-2017-115448"/>
    <s v="11/11/2017"/>
    <x v="343"/>
    <s v="11/14/2017"/>
    <s v="First Class"/>
    <s v="MH-18025"/>
    <s v="Michelle Huthwaite"/>
    <s v="Consumer"/>
    <s v="United States"/>
    <s v="Knoxville"/>
    <s v="Tennessee"/>
    <n v="37918"/>
    <x v="0"/>
    <s v="FUR-FU-10004090"/>
    <x v="0"/>
    <s v="Furnishings"/>
    <s v="Executive Impressions 14&quot; Contract Wall Clock"/>
    <n v="88.92"/>
    <n v="5"/>
    <n v="0.2"/>
    <n v="14.4495"/>
    <n v="615.38461538461547"/>
    <n v="71.13600000000001"/>
    <n v="0"/>
  </r>
  <r>
    <n v="7450"/>
    <s v="CA-2017-105669"/>
    <s v="9/17/2017"/>
    <x v="697"/>
    <s v="9/22/2017"/>
    <s v="Second Class"/>
    <s v="SJ-20125"/>
    <s v="Sanjit Jacobs"/>
    <s v="Home Office"/>
    <s v="United States"/>
    <s v="Houston"/>
    <s v="Texas"/>
    <n v="77036"/>
    <x v="2"/>
    <s v="OFF-AR-10000390"/>
    <x v="1"/>
    <s v="Art"/>
    <s v="Newell Chalk Holder"/>
    <n v="9.9120000000000008"/>
    <n v="3"/>
    <n v="0.2"/>
    <n v="3.2214"/>
    <n v="307.69230769230774"/>
    <n v="7.9296000000000006"/>
    <n v="0"/>
  </r>
  <r>
    <n v="7454"/>
    <s v="CA-2017-134796"/>
    <s v="6/25/2017"/>
    <x v="643"/>
    <s v="7/1/2017"/>
    <s v="Standard Class"/>
    <s v="FM-14380"/>
    <s v="Fred McMath"/>
    <s v="Consumer"/>
    <s v="United States"/>
    <s v="Bolingbrook"/>
    <s v="Illinois"/>
    <n v="60440"/>
    <x v="2"/>
    <s v="TEC-PH-10003505"/>
    <x v="2"/>
    <s v="Phones"/>
    <s v="Geemarc AmpliPOWER60"/>
    <n v="148.47999999999999"/>
    <n v="2"/>
    <n v="0.2"/>
    <n v="16.704000000000001"/>
    <n v="888.8888888888888"/>
    <n v="118.78399999999999"/>
    <n v="0"/>
  </r>
  <r>
    <n v="7455"/>
    <s v="CA-2016-137743"/>
    <s v="7/30/2016"/>
    <x v="679"/>
    <s v="8/4/2016"/>
    <s v="Standard Class"/>
    <s v="KH-16360"/>
    <s v="Katherine Hughes"/>
    <s v="Consumer"/>
    <s v="United States"/>
    <s v="Chicago"/>
    <s v="Illinois"/>
    <n v="60623"/>
    <x v="2"/>
    <s v="OFF-LA-10003663"/>
    <x v="1"/>
    <s v="Labels"/>
    <s v="Avery 498"/>
    <n v="9.2479999999999993"/>
    <n v="4"/>
    <n v="0.2"/>
    <n v="3.1212"/>
    <n v="296.2962962962963"/>
    <n v="7.3983999999999996"/>
    <n v="0"/>
  </r>
  <r>
    <n v="7457"/>
    <s v="CA-2015-137974"/>
    <s v="4/16/2015"/>
    <x v="392"/>
    <s v="4/18/2015"/>
    <s v="First Class"/>
    <s v="LL-16840"/>
    <s v="Lauren Leatherbury"/>
    <s v="Consumer"/>
    <s v="United States"/>
    <s v="Waynesboro"/>
    <s v="Virginia"/>
    <n v="22980"/>
    <x v="0"/>
    <s v="TEC-PH-10002033"/>
    <x v="2"/>
    <s v="Phones"/>
    <s v="Konftel 250 Conference phone - Charcoal black"/>
    <n v="569.64"/>
    <n v="2"/>
    <n v="0"/>
    <n v="148.10640000000001"/>
    <n v="384.61538461538458"/>
    <n v="569.64"/>
    <n v="0"/>
  </r>
  <r>
    <n v="7461"/>
    <s v="US-2015-136987"/>
    <s v="4/11/2015"/>
    <x v="347"/>
    <s v="4/14/2015"/>
    <s v="Second Class"/>
    <s v="AR-10540"/>
    <s v="Andy Reiter"/>
    <s v="Consumer"/>
    <s v="United States"/>
    <s v="Los Angeles"/>
    <s v="California"/>
    <n v="90004"/>
    <x v="1"/>
    <s v="TEC-CO-10001943"/>
    <x v="2"/>
    <s v="Copiers"/>
    <s v="Canon PC-428 Personal Copier"/>
    <n v="639.96799999999996"/>
    <n v="4"/>
    <n v="0.2"/>
    <n v="215.98920000000001"/>
    <n v="296.2962962962963"/>
    <n v="511.9744"/>
    <n v="0"/>
  </r>
  <r>
    <n v="7463"/>
    <s v="CA-2015-138485"/>
    <s v="2/27/2015"/>
    <x v="914"/>
    <s v="3/1/2015"/>
    <s v="Second Class"/>
    <s v="NP-18670"/>
    <s v="Nora Paige"/>
    <s v="Consumer"/>
    <s v="United States"/>
    <s v="Seattle"/>
    <s v="Washington"/>
    <n v="98105"/>
    <x v="1"/>
    <s v="TEC-AC-10002076"/>
    <x v="2"/>
    <s v="Accessories"/>
    <s v="Microsoft Natural Keyboard Elite"/>
    <n v="538.91999999999996"/>
    <n v="9"/>
    <n v="0"/>
    <n v="80.837999999999994"/>
    <n v="666.66666666666674"/>
    <n v="538.91999999999996"/>
    <n v="0"/>
  </r>
  <r>
    <n v="7464"/>
    <s v="CA-2016-103709"/>
    <s v="9/8/2016"/>
    <x v="162"/>
    <s v="9/15/2016"/>
    <s v="Standard Class"/>
    <s v="LP-17095"/>
    <s v="Liz Preis"/>
    <s v="Consumer"/>
    <s v="United States"/>
    <s v="Visalia"/>
    <s v="California"/>
    <n v="93277"/>
    <x v="1"/>
    <s v="OFF-AR-10003338"/>
    <x v="1"/>
    <s v="Art"/>
    <s v="Eberhard Faber 3 1/2&quot; Golf Pencils"/>
    <n v="14.88"/>
    <n v="2"/>
    <n v="0"/>
    <n v="3.72"/>
    <n v="400"/>
    <n v="14.88"/>
    <n v="0"/>
  </r>
  <r>
    <n v="7467"/>
    <s v="CA-2016-138282"/>
    <s v="5/19/2016"/>
    <x v="288"/>
    <s v="5/23/2016"/>
    <s v="Standard Class"/>
    <s v="AH-10690"/>
    <s v="Anna Häberlin"/>
    <s v="Corporate"/>
    <s v="United States"/>
    <s v="Los Angeles"/>
    <s v="California"/>
    <n v="90008"/>
    <x v="1"/>
    <s v="OFF-AP-10001366"/>
    <x v="1"/>
    <s v="Appliances"/>
    <s v="Staple holder"/>
    <n v="87.84"/>
    <n v="8"/>
    <n v="0"/>
    <n v="23.716799999999999"/>
    <n v="370.37037037037044"/>
    <n v="87.84"/>
    <n v="0"/>
  </r>
  <r>
    <n v="7468"/>
    <s v="CA-2017-148985"/>
    <s v="11/11/2017"/>
    <x v="343"/>
    <s v="11/15/2017"/>
    <s v="Second Class"/>
    <s v="TB-21190"/>
    <s v="Thomas Brumley"/>
    <s v="Home Office"/>
    <s v="United States"/>
    <s v="Los Angeles"/>
    <s v="California"/>
    <n v="90045"/>
    <x v="1"/>
    <s v="FUR-FU-10001424"/>
    <x v="0"/>
    <s v="Furnishings"/>
    <s v="Dax Clear Box Frame"/>
    <n v="34.92"/>
    <n v="4"/>
    <n v="0"/>
    <n v="11.8728"/>
    <n v="294.11764705882354"/>
    <n v="34.92"/>
    <n v="0"/>
  </r>
  <r>
    <n v="7469"/>
    <s v="CA-2014-138100"/>
    <s v="9/15/2014"/>
    <x v="1114"/>
    <s v="9/20/2014"/>
    <s v="Standard Class"/>
    <s v="AA-10315"/>
    <s v="Alex Avila"/>
    <s v="Consumer"/>
    <s v="United States"/>
    <s v="New York City"/>
    <s v="New York"/>
    <n v="10011"/>
    <x v="3"/>
    <s v="OFF-PA-10000349"/>
    <x v="1"/>
    <s v="Paper"/>
    <s v="Easy-staple paper"/>
    <n v="14.94"/>
    <n v="3"/>
    <n v="0"/>
    <n v="7.0217999999999998"/>
    <n v="212.7659574468085"/>
    <n v="14.94"/>
    <n v="0"/>
  </r>
  <r>
    <n v="7471"/>
    <s v="CA-2015-100734"/>
    <s v="9/15/2015"/>
    <x v="426"/>
    <s v="9/20/2015"/>
    <s v="Standard Class"/>
    <s v="AC-10615"/>
    <s v="Ann Chong"/>
    <s v="Corporate"/>
    <s v="United States"/>
    <s v="Philadelphia"/>
    <s v="Pennsylvania"/>
    <n v="19143"/>
    <x v="3"/>
    <s v="OFF-BI-10002609"/>
    <x v="1"/>
    <s v="Binders"/>
    <s v="Avery Hidden Tab Dividers for Binding Systems"/>
    <n v="3.5760000000000001"/>
    <n v="4"/>
    <n v="0.7"/>
    <n v="-2.8607999999999998"/>
    <n v="-125.00000000000003"/>
    <n v="1.0728000000000002"/>
    <n v="0"/>
  </r>
  <r>
    <n v="7473"/>
    <s v="CA-2016-139997"/>
    <s v="7/1/2016"/>
    <x v="949"/>
    <s v="7/3/2016"/>
    <s v="First Class"/>
    <s v="EM-14140"/>
    <s v="Eugene Moren"/>
    <s v="Home Office"/>
    <s v="United States"/>
    <s v="Lehi"/>
    <s v="Utah"/>
    <n v="84043"/>
    <x v="1"/>
    <s v="TEC-CO-10000971"/>
    <x v="2"/>
    <s v="Copiers"/>
    <s v="Hewlett Packard 310 Color Digital Copier"/>
    <n v="1499.95"/>
    <n v="5"/>
    <n v="0"/>
    <n v="449.98500000000001"/>
    <n v="333.33333333333337"/>
    <n v="1499.95"/>
    <n v="0"/>
  </r>
  <r>
    <n v="7474"/>
    <s v="CA-2016-109652"/>
    <s v="4/10/2016"/>
    <x v="342"/>
    <s v="4/15/2016"/>
    <s v="Standard Class"/>
    <s v="QJ-19255"/>
    <s v="Quincy Jones"/>
    <s v="Corporate"/>
    <s v="United States"/>
    <s v="Chicago"/>
    <s v="Illinois"/>
    <n v="60653"/>
    <x v="2"/>
    <s v="OFF-AR-10000034"/>
    <x v="1"/>
    <s v="Art"/>
    <s v="BIC Brite Liner Grip Highlighters, Assorted, 5/Pack"/>
    <n v="13.568"/>
    <n v="4"/>
    <n v="0.2"/>
    <n v="3.2223999999999999"/>
    <n v="421.05263157894734"/>
    <n v="10.8544"/>
    <n v="0"/>
  </r>
  <r>
    <n v="7475"/>
    <s v="CA-2014-167199"/>
    <s v="1/6/2014"/>
    <x v="1037"/>
    <s v="1/10/2014"/>
    <s v="Standard Class"/>
    <s v="ME-17320"/>
    <s v="Maria Etezadi"/>
    <s v="Home Office"/>
    <s v="United States"/>
    <s v="Henderson"/>
    <s v="Kentucky"/>
    <n v="42420"/>
    <x v="0"/>
    <s v="FUR-CH-10004063"/>
    <x v="0"/>
    <s v="Chairs"/>
    <s v="Global Deluxe High-Back Manager's Chair"/>
    <n v="2573.8200000000002"/>
    <n v="9"/>
    <n v="0"/>
    <n v="746.40779999999995"/>
    <n v="344.82758620689657"/>
    <n v="2573.8200000000002"/>
    <n v="0"/>
  </r>
  <r>
    <n v="7482"/>
    <s v="CA-2016-124583"/>
    <s v="9/1/2016"/>
    <x v="142"/>
    <s v="9/3/2016"/>
    <s v="Second Class"/>
    <s v="LB-16795"/>
    <s v="Laurel Beltran"/>
    <s v="Home Office"/>
    <s v="United States"/>
    <s v="Huntington Beach"/>
    <s v="California"/>
    <n v="92646"/>
    <x v="1"/>
    <s v="OFF-EN-10002500"/>
    <x v="1"/>
    <s v="Envelopes"/>
    <s v="Globe Weis Peel &amp; Seel First Class Envelopes"/>
    <n v="12.78"/>
    <n v="1"/>
    <n v="0"/>
    <n v="5.7510000000000003"/>
    <n v="222.2222222222222"/>
    <n v="12.78"/>
    <n v="0"/>
  </r>
  <r>
    <n v="7483"/>
    <s v="CA-2014-113964"/>
    <s v="9/23/2014"/>
    <x v="865"/>
    <s v="9/30/2014"/>
    <s v="Standard Class"/>
    <s v="JP-16135"/>
    <s v="Julie Prescott"/>
    <s v="Home Office"/>
    <s v="United States"/>
    <s v="New York City"/>
    <s v="New York"/>
    <n v="10011"/>
    <x v="3"/>
    <s v="OFF-BI-10004654"/>
    <x v="1"/>
    <s v="Binders"/>
    <s v="Avery Binding System Hidden Tab Executive Style Index Sets"/>
    <n v="18.463999999999999"/>
    <n v="4"/>
    <n v="0.2"/>
    <n v="6.9240000000000004"/>
    <n v="266.66666666666663"/>
    <n v="14.7712"/>
    <n v="0"/>
  </r>
  <r>
    <n v="7484"/>
    <s v="CA-2014-129938"/>
    <s v="12/15/2014"/>
    <x v="534"/>
    <s v="12/17/2014"/>
    <s v="Second Class"/>
    <s v="EB-13705"/>
    <s v="Ed Braxton"/>
    <s v="Corporate"/>
    <s v="United States"/>
    <s v="Philadelphia"/>
    <s v="Pennsylvania"/>
    <n v="19140"/>
    <x v="3"/>
    <s v="FUR-CH-10003774"/>
    <x v="0"/>
    <s v="Chairs"/>
    <s v="Global Wood Trimmed Manager's Task Chair, Khaki"/>
    <n v="445.80200000000002"/>
    <n v="7"/>
    <n v="0.3"/>
    <n v="-108.2662"/>
    <n v="-411.76470588235298"/>
    <n v="312.06139999999999"/>
    <n v="0"/>
  </r>
  <r>
    <n v="7485"/>
    <s v="CA-2017-135111"/>
    <s v="12/28/2017"/>
    <x v="116"/>
    <s v="1/2/2018"/>
    <s v="Standard Class"/>
    <s v="CS-12400"/>
    <s v="Christopher Schild"/>
    <s v="Home Office"/>
    <s v="United States"/>
    <s v="Fargo"/>
    <s v="North Dakota"/>
    <n v="58103"/>
    <x v="2"/>
    <s v="OFF-AR-10004707"/>
    <x v="1"/>
    <s v="Art"/>
    <s v="Staples in misc. colors"/>
    <n v="2.48"/>
    <n v="1"/>
    <n v="0"/>
    <n v="0.86799999999999999"/>
    <n v="285.71428571428572"/>
    <n v="2.48"/>
    <n v="0"/>
  </r>
  <r>
    <n v="7487"/>
    <s v="US-2015-134558"/>
    <s v="12/19/2015"/>
    <x v="546"/>
    <s v="12/24/2015"/>
    <s v="Second Class"/>
    <s v="PM-19135"/>
    <s v="Peter McVee"/>
    <s v="Home Office"/>
    <s v="United States"/>
    <s v="Dover"/>
    <s v="New Hampshire"/>
    <n v="3820"/>
    <x v="3"/>
    <s v="OFF-PA-10001184"/>
    <x v="1"/>
    <s v="Paper"/>
    <s v="Xerox 1903"/>
    <n v="29.9"/>
    <n v="5"/>
    <n v="0"/>
    <n v="14.651"/>
    <n v="204.08163265306123"/>
    <n v="29.9"/>
    <n v="0"/>
  </r>
  <r>
    <n v="7490"/>
    <s v="CA-2017-157196"/>
    <s v="11/5/2017"/>
    <x v="60"/>
    <s v="11/9/2017"/>
    <s v="Standard Class"/>
    <s v="AA-10645"/>
    <s v="Anna Andreadi"/>
    <s v="Consumer"/>
    <s v="United States"/>
    <s v="San Diego"/>
    <s v="California"/>
    <n v="92105"/>
    <x v="1"/>
    <s v="OFF-PA-10003172"/>
    <x v="1"/>
    <s v="Paper"/>
    <s v="Xerox 1996"/>
    <n v="12.96"/>
    <n v="2"/>
    <n v="0"/>
    <n v="6.2207999999999997"/>
    <n v="208.33333333333334"/>
    <n v="12.96"/>
    <n v="0"/>
  </r>
  <r>
    <n v="7491"/>
    <s v="CA-2015-108672"/>
    <s v="9/10/2015"/>
    <x v="229"/>
    <s v="9/16/2015"/>
    <s v="Standard Class"/>
    <s v="FA-14230"/>
    <s v="Frank Atkinson"/>
    <s v="Corporate"/>
    <s v="United States"/>
    <s v="Los Angeles"/>
    <s v="California"/>
    <n v="90032"/>
    <x v="1"/>
    <s v="FUR-FU-10003799"/>
    <x v="0"/>
    <s v="Furnishings"/>
    <s v="Seth Thomas 13 1/2&quot; Wall Clock"/>
    <n v="106.68"/>
    <n v="6"/>
    <n v="0"/>
    <n v="33.070799999999998"/>
    <n v="322.58064516129036"/>
    <n v="106.68"/>
    <n v="0"/>
  </r>
  <r>
    <n v="7492"/>
    <s v="US-2017-118598"/>
    <s v="11/16/2017"/>
    <x v="673"/>
    <s v="11/16/2017"/>
    <s v="Same Day"/>
    <s v="CM-12190"/>
    <s v="Charlotte Melton"/>
    <s v="Consumer"/>
    <s v="United States"/>
    <s v="Utica"/>
    <s v="New York"/>
    <n v="13501"/>
    <x v="3"/>
    <s v="TEC-PH-10002583"/>
    <x v="2"/>
    <s v="Phones"/>
    <s v="iOttie HLCRIO102 Car Mount"/>
    <n v="119.94"/>
    <n v="6"/>
    <n v="0"/>
    <n v="5.9969999999999999"/>
    <n v="2000"/>
    <n v="119.94"/>
    <n v="0"/>
  </r>
  <r>
    <n v="7493"/>
    <s v="US-2017-160836"/>
    <s v="9/11/2017"/>
    <x v="220"/>
    <s v="9/16/2017"/>
    <s v="Standard Class"/>
    <s v="CC-12475"/>
    <s v="Cindy Chapman"/>
    <s v="Consumer"/>
    <s v="United States"/>
    <s v="Houston"/>
    <s v="Texas"/>
    <n v="77070"/>
    <x v="2"/>
    <s v="OFF-PA-10004239"/>
    <x v="1"/>
    <s v="Paper"/>
    <s v="Xerox 1953"/>
    <n v="10.272"/>
    <n v="3"/>
    <n v="0.2"/>
    <n v="3.21"/>
    <n v="320"/>
    <n v="8.2176000000000009"/>
    <n v="0"/>
  </r>
  <r>
    <n v="7496"/>
    <s v="CA-2017-121048"/>
    <s v="7/14/2017"/>
    <x v="1163"/>
    <s v="7/18/2017"/>
    <s v="Standard Class"/>
    <s v="TC-21295"/>
    <s v="Toby Carlisle"/>
    <s v="Consumer"/>
    <s v="United States"/>
    <s v="Westminster"/>
    <s v="California"/>
    <n v="92683"/>
    <x v="1"/>
    <s v="OFF-BI-10004022"/>
    <x v="1"/>
    <s v="Binders"/>
    <s v="Acco Suede Grain Vinyl Round Ring Binder"/>
    <n v="4.4480000000000004"/>
    <n v="2"/>
    <n v="0.2"/>
    <n v="1.4456"/>
    <n v="307.69230769230774"/>
    <n v="3.5584000000000007"/>
    <n v="0"/>
  </r>
  <r>
    <n v="7503"/>
    <s v="US-2017-120147"/>
    <s v="3/30/2017"/>
    <x v="983"/>
    <s v="3/30/2017"/>
    <s v="Same Day"/>
    <s v="TB-21400"/>
    <s v="Tom Boeckenhauer"/>
    <s v="Consumer"/>
    <s v="United States"/>
    <s v="Los Angeles"/>
    <s v="California"/>
    <n v="90036"/>
    <x v="1"/>
    <s v="OFF-AR-10000817"/>
    <x v="1"/>
    <s v="Art"/>
    <s v="Manco Dry-Lighter Erasable Highlighter"/>
    <n v="6.08"/>
    <n v="2"/>
    <n v="0"/>
    <n v="2.0672000000000001"/>
    <n v="294.11764705882348"/>
    <n v="6.08"/>
    <n v="0"/>
  </r>
  <r>
    <n v="7505"/>
    <s v="CA-2016-158043"/>
    <s v="1/31/2016"/>
    <x v="1011"/>
    <s v="2/4/2016"/>
    <s v="Second Class"/>
    <s v="JK-15325"/>
    <s v="Jason Klamczynski"/>
    <s v="Corporate"/>
    <s v="United States"/>
    <s v="Atlantic City"/>
    <s v="New Jersey"/>
    <n v="8401"/>
    <x v="3"/>
    <s v="OFF-EN-10003134"/>
    <x v="1"/>
    <s v="Envelopes"/>
    <s v="Staple envelope"/>
    <n v="23.36"/>
    <n v="2"/>
    <n v="0"/>
    <n v="11.68"/>
    <n v="200"/>
    <n v="23.36"/>
    <n v="0"/>
  </r>
  <r>
    <n v="7506"/>
    <s v="US-2017-106579"/>
    <s v="6/8/2017"/>
    <x v="110"/>
    <s v="6/13/2017"/>
    <s v="Standard Class"/>
    <s v="BW-11200"/>
    <s v="Ben Wallace"/>
    <s v="Consumer"/>
    <s v="United States"/>
    <s v="Skokie"/>
    <s v="Illinois"/>
    <n v="60076"/>
    <x v="2"/>
    <s v="OFF-BI-10000309"/>
    <x v="1"/>
    <s v="Binders"/>
    <s v="GBC Twin Loop Wire Binding Elements, 9/16&quot; Spine, Black"/>
    <n v="12.176"/>
    <n v="4"/>
    <n v="0.8"/>
    <n v="-18.872800000000002"/>
    <n v="-64.516129032258064"/>
    <n v="2.4351999999999996"/>
    <n v="0"/>
  </r>
  <r>
    <n v="7507"/>
    <s v="CA-2014-115889"/>
    <s v="11/2/2014"/>
    <x v="981"/>
    <s v="11/6/2014"/>
    <s v="Standard Class"/>
    <s v="SH-20395"/>
    <s v="Shahid Hopkins"/>
    <s v="Consumer"/>
    <s v="United States"/>
    <s v="San Francisco"/>
    <s v="California"/>
    <n v="94122"/>
    <x v="1"/>
    <s v="TEC-PH-10001615"/>
    <x v="2"/>
    <s v="Phones"/>
    <s v="AT&amp;T CL82213"/>
    <n v="46.384"/>
    <n v="2"/>
    <n v="0.2"/>
    <n v="5.2182000000000004"/>
    <n v="888.8888888888888"/>
    <n v="37.107199999999999"/>
    <n v="0"/>
  </r>
  <r>
    <n v="7509"/>
    <s v="US-2017-161935"/>
    <s v="7/14/2017"/>
    <x v="1163"/>
    <s v="7/18/2017"/>
    <s v="Standard Class"/>
    <s v="JL-15835"/>
    <s v="John Lee"/>
    <s v="Consumer"/>
    <s v="United States"/>
    <s v="Columbus"/>
    <s v="Ohio"/>
    <n v="43229"/>
    <x v="3"/>
    <s v="OFF-PA-10000605"/>
    <x v="1"/>
    <s v="Paper"/>
    <s v="Xerox 1950"/>
    <n v="9.2479999999999993"/>
    <n v="2"/>
    <n v="0.2"/>
    <n v="3.3523999999999998"/>
    <n v="275.86206896551721"/>
    <n v="7.3983999999999996"/>
    <n v="0"/>
  </r>
  <r>
    <n v="7515"/>
    <s v="US-2017-167920"/>
    <s v="12/9/2017"/>
    <x v="34"/>
    <s v="12/12/2017"/>
    <s v="Second Class"/>
    <s v="JL-15835"/>
    <s v="John Lee"/>
    <s v="Consumer"/>
    <s v="United States"/>
    <s v="Richmond"/>
    <s v="Kentucky"/>
    <n v="40475"/>
    <x v="0"/>
    <s v="OFF-BI-10004236"/>
    <x v="1"/>
    <s v="Binders"/>
    <s v="XtraLife ClearVue Slant-D Ring Binder, White, 3&quot;"/>
    <n v="29.36"/>
    <n v="2"/>
    <n v="0"/>
    <n v="13.505599999999999"/>
    <n v="217.39130434782606"/>
    <n v="29.36"/>
    <n v="0"/>
  </r>
  <r>
    <n v="7522"/>
    <s v="CA-2016-162383"/>
    <s v="9/5/2016"/>
    <x v="64"/>
    <s v="9/11/2016"/>
    <s v="Standard Class"/>
    <s v="MD-17350"/>
    <s v="Maribeth Dona"/>
    <s v="Consumer"/>
    <s v="United States"/>
    <s v="Lancaster"/>
    <s v="Ohio"/>
    <n v="43130"/>
    <x v="3"/>
    <s v="OFF-BI-10002824"/>
    <x v="1"/>
    <s v="Binders"/>
    <s v="Recycled Easel Ring Binders"/>
    <n v="8.952"/>
    <n v="2"/>
    <n v="0.7"/>
    <n v="-7.46"/>
    <n v="-120"/>
    <n v="2.6856000000000004"/>
    <n v="0"/>
  </r>
  <r>
    <n v="7525"/>
    <s v="CA-2014-125731"/>
    <s v="9/10/2014"/>
    <x v="1076"/>
    <s v="9/16/2014"/>
    <s v="Standard Class"/>
    <s v="CL-12565"/>
    <s v="Clay Ludtke"/>
    <s v="Consumer"/>
    <s v="United States"/>
    <s v="Gresham"/>
    <s v="Oregon"/>
    <n v="97030"/>
    <x v="1"/>
    <s v="OFF-EN-10003072"/>
    <x v="1"/>
    <s v="Envelopes"/>
    <s v="Peel &amp; Seel Envelopes"/>
    <n v="21.728000000000002"/>
    <n v="7"/>
    <n v="0.2"/>
    <n v="7.6048"/>
    <n v="285.71428571428572"/>
    <n v="17.382400000000001"/>
    <n v="0"/>
  </r>
  <r>
    <n v="7527"/>
    <s v="US-2017-106145"/>
    <s v="9/26/2017"/>
    <x v="986"/>
    <s v="9/26/2017"/>
    <s v="Same Day"/>
    <s v="RA-19885"/>
    <s v="Ruben Ausman"/>
    <s v="Corporate"/>
    <s v="United States"/>
    <s v="San Francisco"/>
    <s v="California"/>
    <n v="94109"/>
    <x v="1"/>
    <s v="OFF-EN-10001028"/>
    <x v="1"/>
    <s v="Envelopes"/>
    <s v="Staple envelope"/>
    <n v="71.88"/>
    <n v="6"/>
    <n v="0"/>
    <n v="33.064799999999998"/>
    <n v="217.39130434782606"/>
    <n v="71.88"/>
    <n v="0"/>
  </r>
  <r>
    <n v="7532"/>
    <s v="CA-2016-107146"/>
    <s v="6/17/2016"/>
    <x v="26"/>
    <s v="6/19/2016"/>
    <s v="First Class"/>
    <s v="LC-16885"/>
    <s v="Lena Creighton"/>
    <s v="Consumer"/>
    <s v="United States"/>
    <s v="Longmont"/>
    <s v="Colorado"/>
    <n v="80501"/>
    <x v="1"/>
    <s v="FUR-FU-10002298"/>
    <x v="0"/>
    <s v="Furnishings"/>
    <s v="Rubbermaid ClusterMat Chairmats, Mat Size- 66&quot; x 60&quot;, Lip 20&quot; x 11&quot; -90 Degree Angle"/>
    <n v="266.35199999999998"/>
    <n v="3"/>
    <n v="0.2"/>
    <n v="-13.317600000000001"/>
    <n v="-1999.9999999999995"/>
    <n v="213.08159999999998"/>
    <n v="0"/>
  </r>
  <r>
    <n v="7534"/>
    <s v="US-2017-134642"/>
    <s v="2/25/2017"/>
    <x v="906"/>
    <s v="3/1/2017"/>
    <s v="Standard Class"/>
    <s v="SW-20245"/>
    <s v="Scot Wooten"/>
    <s v="Consumer"/>
    <s v="United States"/>
    <s v="Greenville"/>
    <s v="North Carolina"/>
    <n v="27834"/>
    <x v="0"/>
    <s v="FUR-CH-10002880"/>
    <x v="0"/>
    <s v="Chairs"/>
    <s v="Global High-Back Leather Tilter, Burgundy"/>
    <n v="196.78399999999999"/>
    <n v="2"/>
    <n v="0.2"/>
    <n v="-22.138200000000001"/>
    <n v="-888.8888888888888"/>
    <n v="157.4272"/>
    <n v="0"/>
  </r>
  <r>
    <n v="7536"/>
    <s v="US-2017-160143"/>
    <s v="3/31/2017"/>
    <x v="185"/>
    <s v="4/7/2017"/>
    <s v="Standard Class"/>
    <s v="HG-14965"/>
    <s v="Henry Goldwyn"/>
    <s v="Corporate"/>
    <s v="United States"/>
    <s v="Los Angeles"/>
    <s v="California"/>
    <n v="90004"/>
    <x v="1"/>
    <s v="OFF-SU-10004231"/>
    <x v="1"/>
    <s v="Supplies"/>
    <s v="Acme Tagit Stainless Steel Antibacterial Scissors"/>
    <n v="29.7"/>
    <n v="3"/>
    <n v="0"/>
    <n v="8.0190000000000001"/>
    <n v="370.37037037037038"/>
    <n v="29.7"/>
    <n v="0"/>
  </r>
  <r>
    <n v="7537"/>
    <s v="CA-2017-103415"/>
    <s v="12/3/2017"/>
    <x v="734"/>
    <s v="12/8/2017"/>
    <s v="Standard Class"/>
    <s v="MV-17485"/>
    <s v="Mark Van Huff"/>
    <s v="Consumer"/>
    <s v="United States"/>
    <s v="Houston"/>
    <s v="Texas"/>
    <n v="77041"/>
    <x v="2"/>
    <s v="FUR-FU-10000820"/>
    <x v="0"/>
    <s v="Furnishings"/>
    <s v="Tensor Brushed Steel Torchiere Floor Lamp"/>
    <n v="13.592000000000001"/>
    <n v="2"/>
    <n v="0.6"/>
    <n v="-14.271599999999999"/>
    <n v="-95.238095238095241"/>
    <n v="5.4368000000000007"/>
    <n v="0"/>
  </r>
  <r>
    <n v="7538"/>
    <s v="CA-2016-106460"/>
    <s v="2/19/2016"/>
    <x v="317"/>
    <s v="2/22/2016"/>
    <s v="Second Class"/>
    <s v="GT-14710"/>
    <s v="Greg Tran"/>
    <s v="Consumer"/>
    <s v="United States"/>
    <s v="San Francisco"/>
    <s v="California"/>
    <n v="94109"/>
    <x v="1"/>
    <s v="OFF-PA-10001736"/>
    <x v="1"/>
    <s v="Paper"/>
    <s v="Xerox 1880"/>
    <n v="70.88"/>
    <n v="2"/>
    <n v="0"/>
    <n v="33.313600000000001"/>
    <n v="212.7659574468085"/>
    <n v="70.88"/>
    <n v="0"/>
  </r>
  <r>
    <n v="7539"/>
    <s v="US-2017-112347"/>
    <s v="12/2/2017"/>
    <x v="574"/>
    <s v="12/6/2017"/>
    <s v="Standard Class"/>
    <s v="BS-11380"/>
    <s v="Bill Stewart"/>
    <s v="Corporate"/>
    <s v="United States"/>
    <s v="Denver"/>
    <s v="Colorado"/>
    <n v="80219"/>
    <x v="1"/>
    <s v="OFF-ST-10003306"/>
    <x v="1"/>
    <s v="Storage"/>
    <s v="Letter Size Cart"/>
    <n v="114.288"/>
    <n v="1"/>
    <n v="0.2"/>
    <n v="12.8574"/>
    <n v="888.88888888888891"/>
    <n v="91.430400000000006"/>
    <n v="0"/>
  </r>
  <r>
    <n v="7546"/>
    <s v="CA-2014-103492"/>
    <s v="10/10/2014"/>
    <x v="982"/>
    <s v="10/15/2014"/>
    <s v="Standard Class"/>
    <s v="CM-12715"/>
    <s v="Craig Molinari"/>
    <s v="Corporate"/>
    <s v="United States"/>
    <s v="Huntsville"/>
    <s v="Texas"/>
    <n v="77340"/>
    <x v="2"/>
    <s v="TEC-PH-10001128"/>
    <x v="2"/>
    <s v="Phones"/>
    <s v="Motorola Droid Maxx"/>
    <n v="719.952"/>
    <n v="6"/>
    <n v="0.2"/>
    <n v="71.995199999999997"/>
    <n v="1000"/>
    <n v="575.96159999999998"/>
    <n v="0"/>
  </r>
  <r>
    <n v="7550"/>
    <s v="CA-2016-136595"/>
    <s v="9/5/2016"/>
    <x v="64"/>
    <s v="9/7/2016"/>
    <s v="First Class"/>
    <s v="EM-13825"/>
    <s v="Elizabeth Moffitt"/>
    <s v="Corporate"/>
    <s v="United States"/>
    <s v="Houston"/>
    <s v="Texas"/>
    <n v="77036"/>
    <x v="2"/>
    <s v="FUR-FU-10004671"/>
    <x v="0"/>
    <s v="Furnishings"/>
    <s v="Executive Impressions 12&quot; Wall Clock"/>
    <n v="21.204000000000001"/>
    <n v="3"/>
    <n v="0.6"/>
    <n v="-11.6622"/>
    <n v="-181.81818181818181"/>
    <n v="8.4816000000000003"/>
    <n v="0"/>
  </r>
  <r>
    <n v="7551"/>
    <s v="CA-2014-140396"/>
    <s v="11/20/2014"/>
    <x v="1164"/>
    <s v="11/25/2014"/>
    <s v="Standard Class"/>
    <s v="KH-16330"/>
    <s v="Katharine Harms"/>
    <s v="Corporate"/>
    <s v="United States"/>
    <s v="New York City"/>
    <s v="New York"/>
    <n v="10024"/>
    <x v="3"/>
    <s v="OFF-EN-10002592"/>
    <x v="1"/>
    <s v="Envelopes"/>
    <s v="Peel &amp; Seel Recycled Catalog Envelopes, Brown"/>
    <n v="34.74"/>
    <n v="3"/>
    <n v="0"/>
    <n v="17.37"/>
    <n v="200"/>
    <n v="34.74"/>
    <n v="0"/>
  </r>
  <r>
    <n v="7555"/>
    <s v="CA-2014-114181"/>
    <s v="5/10/2014"/>
    <x v="1025"/>
    <s v="5/14/2014"/>
    <s v="Second Class"/>
    <s v="AF-10885"/>
    <s v="Art Foster"/>
    <s v="Consumer"/>
    <s v="United States"/>
    <s v="Philadelphia"/>
    <s v="Pennsylvania"/>
    <n v="19134"/>
    <x v="3"/>
    <s v="FUR-BO-10004467"/>
    <x v="0"/>
    <s v="Bookcases"/>
    <s v="Bestar Classic Bookcase"/>
    <n v="349.96499999999997"/>
    <n v="7"/>
    <n v="0.5"/>
    <n v="-216.97829999999999"/>
    <n v="-161.29032258064515"/>
    <n v="174.98249999999999"/>
    <n v="0"/>
  </r>
  <r>
    <n v="7557"/>
    <s v="CA-2017-159506"/>
    <s v="11/27/2017"/>
    <x v="344"/>
    <s v="12/2/2017"/>
    <s v="Standard Class"/>
    <s v="JR-16210"/>
    <s v="Justin Ritter"/>
    <s v="Corporate"/>
    <s v="United States"/>
    <s v="Columbus"/>
    <s v="Indiana"/>
    <n v="47201"/>
    <x v="2"/>
    <s v="OFF-PA-10003641"/>
    <x v="1"/>
    <s v="Paper"/>
    <s v="Xerox 1909"/>
    <n v="158.28"/>
    <n v="6"/>
    <n v="0"/>
    <n v="72.808800000000005"/>
    <n v="217.39130434782606"/>
    <n v="158.28"/>
    <n v="0"/>
  </r>
  <r>
    <n v="7559"/>
    <s v="US-2014-137155"/>
    <s v="11/1/2014"/>
    <x v="301"/>
    <s v="11/5/2014"/>
    <s v="Standard Class"/>
    <s v="DL-12925"/>
    <s v="Daniel Lacy"/>
    <s v="Consumer"/>
    <s v="United States"/>
    <s v="Long Beach"/>
    <s v="New York"/>
    <n v="11561"/>
    <x v="3"/>
    <s v="OFF-AP-10002518"/>
    <x v="1"/>
    <s v="Appliances"/>
    <s v="Kensington 7 Outlet MasterPiece Power Center"/>
    <n v="533.94000000000005"/>
    <n v="3"/>
    <n v="0"/>
    <n v="154.8426"/>
    <n v="344.82758620689657"/>
    <n v="533.94000000000005"/>
    <n v="0"/>
  </r>
  <r>
    <n v="7562"/>
    <s v="CA-2016-105746"/>
    <s v="12/30/2016"/>
    <x v="945"/>
    <s v="1/1/2017"/>
    <s v="First Class"/>
    <s v="BD-11605"/>
    <s v="Brian Dahlen"/>
    <s v="Consumer"/>
    <s v="United States"/>
    <s v="Lancaster"/>
    <s v="Pennsylvania"/>
    <n v="17602"/>
    <x v="3"/>
    <s v="FUR-CH-10000454"/>
    <x v="0"/>
    <s v="Chairs"/>
    <s v="Hon Deluxe Fabric Upholstered Stacking Chairs, Rounded Back"/>
    <n v="170.786"/>
    <n v="1"/>
    <n v="0.3"/>
    <n v="0"/>
    <e v="#DIV/0!"/>
    <n v="119.55019999999999"/>
    <n v="0"/>
  </r>
  <r>
    <n v="7563"/>
    <s v="US-2016-104815"/>
    <s v="9/3/2016"/>
    <x v="323"/>
    <s v="9/7/2016"/>
    <s v="Standard Class"/>
    <s v="RB-19570"/>
    <s v="Rob Beeghly"/>
    <s v="Consumer"/>
    <s v="United States"/>
    <s v="Chicago"/>
    <s v="Illinois"/>
    <n v="60610"/>
    <x v="2"/>
    <s v="FUR-BO-10003894"/>
    <x v="0"/>
    <s v="Bookcases"/>
    <s v="Safco Value Mate Steel Bookcase, Baked Enamel Finish on Steel, Black"/>
    <n v="198.744"/>
    <n v="4"/>
    <n v="0.3"/>
    <n v="0"/>
    <e v="#DIV/0!"/>
    <n v="139.1208"/>
    <n v="0"/>
  </r>
  <r>
    <n v="7564"/>
    <s v="CA-2017-157672"/>
    <s v="10/5/2017"/>
    <x v="361"/>
    <s v="10/7/2017"/>
    <s v="First Class"/>
    <s v="RB-19795"/>
    <s v="Ross Baird"/>
    <s v="Home Office"/>
    <s v="United States"/>
    <s v="Denver"/>
    <s v="Colorado"/>
    <n v="80219"/>
    <x v="1"/>
    <s v="TEC-AC-10001714"/>
    <x v="2"/>
    <s v="Accessories"/>
    <s v="Logitech MX Performance Wireless Mouse"/>
    <n v="63.823999999999998"/>
    <n v="2"/>
    <n v="0.2"/>
    <n v="13.5626"/>
    <n v="470.58823529411768"/>
    <n v="51.059200000000004"/>
    <n v="0"/>
  </r>
  <r>
    <n v="7565"/>
    <s v="US-2016-166660"/>
    <s v="1/30/2016"/>
    <x v="806"/>
    <s v="2/1/2016"/>
    <s v="Second Class"/>
    <s v="TB-21250"/>
    <s v="Tim Brockman"/>
    <s v="Consumer"/>
    <s v="United States"/>
    <s v="Seattle"/>
    <s v="Washington"/>
    <n v="98103"/>
    <x v="1"/>
    <s v="FUR-CH-10001190"/>
    <x v="0"/>
    <s v="Chairs"/>
    <s v="Global Deluxe High-Back Office Chair in Storm"/>
    <n v="435.16800000000001"/>
    <n v="4"/>
    <n v="0.2"/>
    <n v="-59.835599999999999"/>
    <n v="-727.27272727272725"/>
    <n v="348.13440000000003"/>
    <n v="0"/>
  </r>
  <r>
    <n v="7567"/>
    <s v="CA-2017-140802"/>
    <s v="4/21/2017"/>
    <x v="81"/>
    <s v="4/23/2017"/>
    <s v="First Class"/>
    <s v="KN-16390"/>
    <s v="Katherine Nockton"/>
    <s v="Corporate"/>
    <s v="United States"/>
    <s v="Houston"/>
    <s v="Texas"/>
    <n v="77070"/>
    <x v="2"/>
    <s v="TEC-AC-10001998"/>
    <x v="2"/>
    <s v="Accessories"/>
    <s v="Logitech LS21 Speaker System - PC Multimedia - 2.1-CH - Wired"/>
    <n v="47.975999999999999"/>
    <n v="3"/>
    <n v="0.2"/>
    <n v="8.3957999999999995"/>
    <n v="571.42857142857144"/>
    <n v="38.380800000000001"/>
    <n v="0"/>
  </r>
  <r>
    <n v="7569"/>
    <s v="CA-2014-133830"/>
    <s v="12/5/2014"/>
    <x v="29"/>
    <s v="12/10/2014"/>
    <s v="Standard Class"/>
    <s v="RL-19615"/>
    <s v="Rob Lucas"/>
    <s v="Consumer"/>
    <s v="United States"/>
    <s v="Los Angeles"/>
    <s v="California"/>
    <n v="90045"/>
    <x v="1"/>
    <s v="OFF-AR-10003045"/>
    <x v="1"/>
    <s v="Art"/>
    <s v="Prang Colored Pencils"/>
    <n v="26.46"/>
    <n v="9"/>
    <n v="0"/>
    <n v="11.907"/>
    <n v="222.22222222222223"/>
    <n v="26.46"/>
    <n v="0"/>
  </r>
  <r>
    <n v="7572"/>
    <s v="CA-2014-100916"/>
    <s v="10/21/2014"/>
    <x v="618"/>
    <s v="10/26/2014"/>
    <s v="Standard Class"/>
    <s v="FH-14275"/>
    <s v="Frank Hawley"/>
    <s v="Corporate"/>
    <s v="United States"/>
    <s v="Newport News"/>
    <s v="Virginia"/>
    <n v="23602"/>
    <x v="0"/>
    <s v="OFF-ST-10003479"/>
    <x v="1"/>
    <s v="Storage"/>
    <s v="Eldon Base for stackable storage shelf, platinum"/>
    <n v="194.7"/>
    <n v="5"/>
    <n v="0"/>
    <n v="9.7349999999999994"/>
    <n v="2000"/>
    <n v="194.7"/>
    <n v="0"/>
  </r>
  <r>
    <n v="7575"/>
    <s v="CA-2015-129532"/>
    <s v="12/8/2015"/>
    <x v="575"/>
    <s v="12/12/2015"/>
    <s v="Standard Class"/>
    <s v="YS-21880"/>
    <s v="Yana Sorensen"/>
    <s v="Corporate"/>
    <s v="United States"/>
    <s v="Los Angeles"/>
    <s v="California"/>
    <n v="90036"/>
    <x v="1"/>
    <s v="OFF-ST-10004186"/>
    <x v="1"/>
    <s v="Storage"/>
    <s v="Stur-D-Stor Shelving, Vertical 5-Shelf: 72&quot;H x 36&quot;W x 18 1/2&quot;D"/>
    <n v="221.96"/>
    <n v="2"/>
    <n v="0"/>
    <n v="4.4391999999999996"/>
    <n v="5000.0000000000009"/>
    <n v="221.96"/>
    <n v="0"/>
  </r>
  <r>
    <n v="7577"/>
    <s v="CA-2014-134726"/>
    <s v="11/2/2014"/>
    <x v="981"/>
    <s v="11/7/2014"/>
    <s v="Second Class"/>
    <s v="SW-20755"/>
    <s v="Steven Ward"/>
    <s v="Corporate"/>
    <s v="United States"/>
    <s v="Seattle"/>
    <s v="Washington"/>
    <n v="98115"/>
    <x v="1"/>
    <s v="TEC-AC-10000023"/>
    <x v="2"/>
    <s v="Accessories"/>
    <s v="Maxell 74 Minute CD-R Spindle, 50/Pack"/>
    <n v="41.94"/>
    <n v="2"/>
    <n v="0"/>
    <n v="15.0984"/>
    <n v="277.77777777777777"/>
    <n v="41.94"/>
    <n v="0"/>
  </r>
  <r>
    <n v="7579"/>
    <s v="CA-2016-138597"/>
    <s v="12/18/2016"/>
    <x v="122"/>
    <s v="12/21/2016"/>
    <s v="First Class"/>
    <s v="PN-18775"/>
    <s v="Parhena Norris"/>
    <s v="Home Office"/>
    <s v="United States"/>
    <s v="Omaha"/>
    <s v="Nebraska"/>
    <n v="68104"/>
    <x v="2"/>
    <s v="FUR-CH-10004997"/>
    <x v="0"/>
    <s v="Chairs"/>
    <s v="Hon Every-Day Series Multi-Task Chairs"/>
    <n v="563.94000000000005"/>
    <n v="3"/>
    <n v="0"/>
    <n v="112.788"/>
    <n v="500.00000000000011"/>
    <n v="563.94000000000005"/>
    <n v="0"/>
  </r>
  <r>
    <n v="7580"/>
    <s v="CA-2015-123113"/>
    <s v="11/23/2015"/>
    <x v="521"/>
    <s v="11/27/2015"/>
    <s v="Second Class"/>
    <s v="AT-10735"/>
    <s v="Annie Thurman"/>
    <s v="Consumer"/>
    <s v="United States"/>
    <s v="Morristown"/>
    <s v="New Jersey"/>
    <n v="7960"/>
    <x v="3"/>
    <s v="OFF-AP-10000275"/>
    <x v="1"/>
    <s v="Appliances"/>
    <s v="Sanyo Counter Height Refrigerator with Crisper, 3.6 Cubic Foot, Stainless Steel/Black"/>
    <n v="2625.12"/>
    <n v="8"/>
    <n v="0"/>
    <n v="735.03359999999998"/>
    <n v="357.14285714285711"/>
    <n v="2625.12"/>
    <n v="0"/>
  </r>
  <r>
    <n v="7582"/>
    <s v="CA-2015-169656"/>
    <s v="8/13/2015"/>
    <x v="863"/>
    <s v="8/16/2015"/>
    <s v="First Class"/>
    <s v="EJ-13720"/>
    <s v="Ed Jacobs"/>
    <s v="Consumer"/>
    <s v="United States"/>
    <s v="Philadelphia"/>
    <s v="Pennsylvania"/>
    <n v="19143"/>
    <x v="3"/>
    <s v="OFF-ST-10003816"/>
    <x v="1"/>
    <s v="Storage"/>
    <s v="Fellowes High-Stak Drawer Files"/>
    <n v="422.85599999999999"/>
    <n v="3"/>
    <n v="0.2"/>
    <n v="15.857100000000001"/>
    <n v="2666.6666666666665"/>
    <n v="338.28480000000002"/>
    <n v="0"/>
  </r>
  <r>
    <n v="7583"/>
    <s v="CA-2015-142734"/>
    <s v="4/16/2015"/>
    <x v="392"/>
    <s v="4/21/2015"/>
    <s v="Standard Class"/>
    <s v="DM-13345"/>
    <s v="Denise Monton"/>
    <s v="Corporate"/>
    <s v="United States"/>
    <s v="New York City"/>
    <s v="New York"/>
    <n v="10024"/>
    <x v="3"/>
    <s v="FUR-CH-10003968"/>
    <x v="0"/>
    <s v="Chairs"/>
    <s v="Novimex Turbo Task Chair"/>
    <n v="127.764"/>
    <n v="2"/>
    <n v="0.1"/>
    <n v="2.8391999999999999"/>
    <n v="4500"/>
    <n v="114.9876"/>
    <n v="0"/>
  </r>
  <r>
    <n v="7584"/>
    <s v="CA-2014-163223"/>
    <s v="3/21/2014"/>
    <x v="90"/>
    <s v="3/25/2014"/>
    <s v="Standard Class"/>
    <s v="KH-16690"/>
    <s v="Kristen Hastings"/>
    <s v="Corporate"/>
    <s v="United States"/>
    <s v="Springfield"/>
    <s v="Virginia"/>
    <n v="22153"/>
    <x v="0"/>
    <s v="TEC-PH-10000730"/>
    <x v="2"/>
    <s v="Phones"/>
    <s v="Samsung Galaxy S4 Active"/>
    <n v="3499.93"/>
    <n v="7"/>
    <n v="0"/>
    <n v="909.98180000000002"/>
    <n v="384.61538461538458"/>
    <n v="3499.93"/>
    <n v="0"/>
  </r>
  <r>
    <n v="7589"/>
    <s v="CA-2017-122945"/>
    <s v="11/16/2017"/>
    <x v="673"/>
    <s v="11/22/2017"/>
    <s v="Standard Class"/>
    <s v="MB-18085"/>
    <s v="Mick Brown"/>
    <s v="Consumer"/>
    <s v="United States"/>
    <s v="Roseville"/>
    <s v="California"/>
    <n v="95661"/>
    <x v="1"/>
    <s v="FUR-FU-10001196"/>
    <x v="0"/>
    <s v="Furnishings"/>
    <s v="DAX Cubicle Frames - 8x10"/>
    <n v="17.309999999999999"/>
    <n v="3"/>
    <n v="0"/>
    <n v="5.1929999999999996"/>
    <n v="333.33333333333337"/>
    <n v="17.309999999999999"/>
    <n v="0"/>
  </r>
  <r>
    <n v="7590"/>
    <s v="CA-2015-139738"/>
    <s v="9/25/2015"/>
    <x v="12"/>
    <s v="9/29/2015"/>
    <s v="Standard Class"/>
    <s v="DK-12895"/>
    <s v="Dana Kaydos"/>
    <s v="Consumer"/>
    <s v="United States"/>
    <s v="Rockford"/>
    <s v="Illinois"/>
    <n v="61107"/>
    <x v="2"/>
    <s v="OFF-AR-10004602"/>
    <x v="1"/>
    <s v="Art"/>
    <s v="Boston KS Multi-Size Manual Pencil Sharpener"/>
    <n v="128.744"/>
    <n v="7"/>
    <n v="0.2"/>
    <n v="12.8744"/>
    <n v="1000"/>
    <n v="102.99520000000001"/>
    <n v="0"/>
  </r>
  <r>
    <n v="7591"/>
    <s v="CA-2016-158778"/>
    <s v="9/5/2016"/>
    <x v="64"/>
    <s v="9/9/2016"/>
    <s v="Standard Class"/>
    <s v="DB-13210"/>
    <s v="Dean Braden"/>
    <s v="Consumer"/>
    <s v="United States"/>
    <s v="Philadelphia"/>
    <s v="Pennsylvania"/>
    <n v="19134"/>
    <x v="3"/>
    <s v="FUR-FU-10000260"/>
    <x v="0"/>
    <s v="Furnishings"/>
    <s v="6&quot; Cubicle Wall Clock, Black"/>
    <n v="58.247999999999998"/>
    <n v="9"/>
    <n v="0.2"/>
    <n v="11.6496"/>
    <n v="500"/>
    <n v="46.598399999999998"/>
    <n v="0"/>
  </r>
  <r>
    <n v="7595"/>
    <s v="CA-2017-119655"/>
    <s v="4/20/2017"/>
    <x v="693"/>
    <s v="4/24/2017"/>
    <s v="Standard Class"/>
    <s v="CV-12295"/>
    <s v="Christina VanderZanden"/>
    <s v="Consumer"/>
    <s v="United States"/>
    <s v="Detroit"/>
    <s v="Michigan"/>
    <n v="48234"/>
    <x v="2"/>
    <s v="OFF-BI-10001989"/>
    <x v="1"/>
    <s v="Binders"/>
    <s v="Premium Transparent Presentation Covers by GBC"/>
    <n v="146.86000000000001"/>
    <n v="7"/>
    <n v="0"/>
    <n v="70.492800000000003"/>
    <n v="208.33333333333334"/>
    <n v="146.86000000000001"/>
    <n v="0"/>
  </r>
  <r>
    <n v="7597"/>
    <s v="CA-2015-164567"/>
    <s v="6/15/2015"/>
    <x v="925"/>
    <s v="6/19/2015"/>
    <s v="Standard Class"/>
    <s v="GK-14620"/>
    <s v="Grace Kelly"/>
    <s v="Corporate"/>
    <s v="United States"/>
    <s v="Los Angeles"/>
    <s v="California"/>
    <n v="90004"/>
    <x v="1"/>
    <s v="TEC-PH-10002103"/>
    <x v="2"/>
    <s v="Phones"/>
    <s v="Jabra SPEAK 410"/>
    <n v="225.57599999999999"/>
    <n v="3"/>
    <n v="0.2"/>
    <n v="22.557600000000001"/>
    <n v="1000"/>
    <n v="180.46080000000001"/>
    <n v="0"/>
  </r>
  <r>
    <n v="7598"/>
    <s v="CA-2014-131947"/>
    <s v="9/17/2014"/>
    <x v="328"/>
    <s v="9/22/2014"/>
    <s v="Standard Class"/>
    <s v="JA-15970"/>
    <s v="Joseph Airdo"/>
    <s v="Consumer"/>
    <s v="United States"/>
    <s v="Springfield"/>
    <s v="Oregon"/>
    <n v="97477"/>
    <x v="1"/>
    <s v="OFF-AR-10001473"/>
    <x v="1"/>
    <s v="Art"/>
    <s v="Newell 313"/>
    <n v="5.2480000000000002"/>
    <n v="2"/>
    <n v="0.2"/>
    <n v="0.4592"/>
    <n v="1142.8571428571429"/>
    <n v="4.1984000000000004"/>
    <n v="0"/>
  </r>
  <r>
    <n v="7604"/>
    <s v="CA-2016-152520"/>
    <s v="7/8/2016"/>
    <x v="630"/>
    <s v="7/12/2016"/>
    <s v="Standard Class"/>
    <s v="TH-21115"/>
    <s v="Thea Hudgings"/>
    <s v="Corporate"/>
    <s v="United States"/>
    <s v="Providence"/>
    <s v="Rhode Island"/>
    <n v="2908"/>
    <x v="3"/>
    <s v="OFF-PA-10000289"/>
    <x v="1"/>
    <s v="Paper"/>
    <s v="Xerox 213"/>
    <n v="12.96"/>
    <n v="2"/>
    <n v="0"/>
    <n v="6.2207999999999997"/>
    <n v="208.33333333333334"/>
    <n v="12.96"/>
    <n v="0"/>
  </r>
  <r>
    <n v="7605"/>
    <s v="CA-2016-101791"/>
    <s v="5/27/2016"/>
    <x v="1022"/>
    <s v="5/31/2016"/>
    <s v="Standard Class"/>
    <s v="BS-11665"/>
    <s v="Brian Stugart"/>
    <s v="Consumer"/>
    <s v="United States"/>
    <s v="Chicago"/>
    <s v="Illinois"/>
    <n v="60623"/>
    <x v="2"/>
    <s v="FUR-FU-10003247"/>
    <x v="0"/>
    <s v="Furnishings"/>
    <s v="36X48 HARDFLOOR CHAIRMAT"/>
    <n v="25.175999999999998"/>
    <n v="3"/>
    <n v="0.6"/>
    <n v="-33.358199999999997"/>
    <n v="-75.471698113207552"/>
    <n v="10.070399999999999"/>
    <n v="0"/>
  </r>
  <r>
    <n v="7608"/>
    <s v="CA-2017-121195"/>
    <s v="12/24/2017"/>
    <x v="165"/>
    <s v="12/27/2017"/>
    <s v="First Class"/>
    <s v="NS-18505"/>
    <s v="Neola Schneider"/>
    <s v="Consumer"/>
    <s v="United States"/>
    <s v="Dallas"/>
    <s v="Texas"/>
    <n v="75220"/>
    <x v="2"/>
    <s v="OFF-ST-10000585"/>
    <x v="1"/>
    <s v="Storage"/>
    <s v="Economy Rollaway Files"/>
    <n v="264.32"/>
    <n v="2"/>
    <n v="0.2"/>
    <n v="19.824000000000002"/>
    <n v="1333.3333333333333"/>
    <n v="211.45600000000002"/>
    <n v="0"/>
  </r>
  <r>
    <n v="7609"/>
    <s v="CA-2017-163209"/>
    <s v="5/3/2017"/>
    <x v="898"/>
    <s v="5/7/2017"/>
    <s v="Standard Class"/>
    <s v="MK-18160"/>
    <s v="Mike Kennedy"/>
    <s v="Consumer"/>
    <s v="United States"/>
    <s v="San Francisco"/>
    <s v="California"/>
    <n v="94122"/>
    <x v="1"/>
    <s v="OFF-PA-10001166"/>
    <x v="1"/>
    <s v="Paper"/>
    <s v="Xerox 2"/>
    <n v="25.92"/>
    <n v="4"/>
    <n v="0"/>
    <n v="12.441599999999999"/>
    <n v="208.33333333333334"/>
    <n v="25.92"/>
    <n v="0"/>
  </r>
  <r>
    <n v="7611"/>
    <s v="CA-2014-133354"/>
    <s v="2/22/2014"/>
    <x v="1165"/>
    <s v="2/24/2014"/>
    <s v="First Class"/>
    <s v="SA-20830"/>
    <s v="Sue Ann Reed"/>
    <s v="Consumer"/>
    <s v="United States"/>
    <s v="Moreno Valley"/>
    <s v="California"/>
    <n v="92553"/>
    <x v="1"/>
    <s v="OFF-PA-10001800"/>
    <x v="1"/>
    <s v="Paper"/>
    <s v="Xerox 220"/>
    <n v="19.440000000000001"/>
    <n v="3"/>
    <n v="0"/>
    <n v="9.3312000000000008"/>
    <n v="208.33333333333334"/>
    <n v="19.440000000000001"/>
    <n v="0"/>
  </r>
  <r>
    <n v="7612"/>
    <s v="US-2015-130491"/>
    <s v="2/8/2015"/>
    <x v="285"/>
    <s v="2/11/2015"/>
    <s v="First Class"/>
    <s v="BH-11710"/>
    <s v="Brosina Hoffman"/>
    <s v="Consumer"/>
    <s v="United States"/>
    <s v="Garden City"/>
    <s v="Kansas"/>
    <n v="67846"/>
    <x v="2"/>
    <s v="OFF-PA-10000791"/>
    <x v="1"/>
    <s v="Paper"/>
    <s v="Wirebound Message Books, Four 2 3/4 x 5 Forms per Page, 200 Sets per Book"/>
    <n v="9.5399999999999991"/>
    <n v="2"/>
    <n v="0"/>
    <n v="4.2930000000000001"/>
    <n v="222.2222222222222"/>
    <n v="9.5399999999999991"/>
    <n v="0"/>
  </r>
  <r>
    <n v="7615"/>
    <s v="CA-2015-113740"/>
    <s v="8/24/2015"/>
    <x v="252"/>
    <s v="8/28/2015"/>
    <s v="Second Class"/>
    <s v="SC-20380"/>
    <s v="Shahid Collister"/>
    <s v="Consumer"/>
    <s v="United States"/>
    <s v="New York City"/>
    <s v="New York"/>
    <n v="10035"/>
    <x v="3"/>
    <s v="FUR-FU-10000010"/>
    <x v="0"/>
    <s v="Furnishings"/>
    <s v="DAX Value U-Channel Document Frames, Easel Back"/>
    <n v="14.91"/>
    <n v="3"/>
    <n v="0"/>
    <n v="4.6220999999999997"/>
    <n v="322.58064516129036"/>
    <n v="14.91"/>
    <n v="0"/>
  </r>
  <r>
    <n v="7616"/>
    <s v="CA-2014-148425"/>
    <s v="11/30/2014"/>
    <x v="953"/>
    <s v="12/4/2014"/>
    <s v="Standard Class"/>
    <s v="RF-19345"/>
    <s v="Randy Ferguson"/>
    <s v="Corporate"/>
    <s v="United States"/>
    <s v="Orlando"/>
    <s v="Florida"/>
    <n v="32839"/>
    <x v="0"/>
    <s v="OFF-BI-10000201"/>
    <x v="1"/>
    <s v="Binders"/>
    <s v="Avery Triangle Shaped Sheet Lifters, Black, 2/Pack"/>
    <n v="6.6420000000000003"/>
    <n v="9"/>
    <n v="0.7"/>
    <n v="-4.4279999999999999"/>
    <n v="-150"/>
    <n v="1.9926000000000004"/>
    <n v="0"/>
  </r>
  <r>
    <n v="7617"/>
    <s v="CA-2016-144309"/>
    <s v="12/10/2016"/>
    <x v="107"/>
    <s v="12/16/2016"/>
    <s v="Standard Class"/>
    <s v="CM-12235"/>
    <s v="Chris McAfee"/>
    <s v="Consumer"/>
    <s v="United States"/>
    <s v="Watertown"/>
    <s v="New York"/>
    <n v="13601"/>
    <x v="3"/>
    <s v="OFF-PA-10001776"/>
    <x v="1"/>
    <s v="Paper"/>
    <s v="Wirebound Message Books, Four 2 3/4&quot; x 5&quot; Forms per Page, 600 Sets per Book"/>
    <n v="18.54"/>
    <n v="2"/>
    <n v="0"/>
    <n v="8.7138000000000009"/>
    <n v="212.76595744680847"/>
    <n v="18.54"/>
    <n v="0"/>
  </r>
  <r>
    <n v="7619"/>
    <s v="CA-2017-151225"/>
    <s v="10/27/2017"/>
    <x v="855"/>
    <s v="10/29/2017"/>
    <s v="First Class"/>
    <s v="JM-15655"/>
    <s v="Jim Mitchum"/>
    <s v="Corporate"/>
    <s v="United States"/>
    <s v="Los Angeles"/>
    <s v="California"/>
    <n v="90032"/>
    <x v="1"/>
    <s v="FUR-TA-10001539"/>
    <x v="0"/>
    <s v="Tables"/>
    <s v="Chromcraft Rectangular Conference Tables"/>
    <n v="189.57599999999999"/>
    <n v="1"/>
    <n v="0.2"/>
    <n v="9.4787999999999997"/>
    <n v="2000"/>
    <n v="151.66079999999999"/>
    <n v="0"/>
  </r>
  <r>
    <n v="7621"/>
    <s v="US-2014-144078"/>
    <s v="11/25/2014"/>
    <x v="641"/>
    <s v="11/29/2014"/>
    <s v="Standard Class"/>
    <s v="RB-19435"/>
    <s v="Richard Bierner"/>
    <s v="Consumer"/>
    <s v="United States"/>
    <s v="Los Angeles"/>
    <s v="California"/>
    <n v="90004"/>
    <x v="1"/>
    <s v="TEC-PH-10001580"/>
    <x v="2"/>
    <s v="Phones"/>
    <s v="Logitech Mobile Speakerphone P710e - speaker phone"/>
    <n v="539.91999999999996"/>
    <n v="5"/>
    <n v="0.2"/>
    <n v="47.243000000000002"/>
    <n v="1142.8571428571427"/>
    <n v="431.93599999999998"/>
    <n v="0"/>
  </r>
  <r>
    <n v="7624"/>
    <s v="CA-2014-124464"/>
    <s v="7/14/2014"/>
    <x v="686"/>
    <s v="7/20/2014"/>
    <s v="Standard Class"/>
    <s v="SS-20515"/>
    <s v="Shirley Schmidt"/>
    <s v="Home Office"/>
    <s v="United States"/>
    <s v="Newark"/>
    <s v="Delaware"/>
    <n v="19711"/>
    <x v="3"/>
    <s v="OFF-AP-10000576"/>
    <x v="1"/>
    <s v="Appliances"/>
    <s v="Belkin 7 Outlet SurgeMaster II"/>
    <n v="39.479999999999997"/>
    <n v="1"/>
    <n v="0"/>
    <n v="11.054399999999999"/>
    <n v="357.14285714285711"/>
    <n v="39.479999999999997"/>
    <n v="0"/>
  </r>
  <r>
    <n v="7625"/>
    <s v="CA-2015-136805"/>
    <s v="5/23/2015"/>
    <x v="293"/>
    <s v="5/27/2015"/>
    <s v="Second Class"/>
    <s v="NM-18445"/>
    <s v="Nathan Mautz"/>
    <s v="Home Office"/>
    <s v="United States"/>
    <s v="Detroit"/>
    <s v="Michigan"/>
    <n v="48234"/>
    <x v="2"/>
    <s v="OFF-AP-10001394"/>
    <x v="1"/>
    <s v="Appliances"/>
    <s v="Harmony Air Purifier"/>
    <n v="850.5"/>
    <n v="5"/>
    <n v="0.1"/>
    <n v="245.7"/>
    <n v="346.15384615384619"/>
    <n v="765.45"/>
    <n v="0"/>
  </r>
  <r>
    <n v="7627"/>
    <s v="US-2015-159499"/>
    <s v="11/21/2015"/>
    <x v="82"/>
    <s v="11/23/2015"/>
    <s v="Second Class"/>
    <s v="EM-14095"/>
    <s v="Eudokia Martin"/>
    <s v="Corporate"/>
    <s v="United States"/>
    <s v="Phoenix"/>
    <s v="Arizona"/>
    <n v="85023"/>
    <x v="1"/>
    <s v="OFF-AP-10002867"/>
    <x v="1"/>
    <s v="Appliances"/>
    <s v="Fellowes Command Center 5-outlet power strip"/>
    <n v="325.63200000000001"/>
    <n v="6"/>
    <n v="0.2"/>
    <n v="28.492799999999999"/>
    <n v="1142.8571428571429"/>
    <n v="260.50560000000002"/>
    <n v="0"/>
  </r>
  <r>
    <n v="7630"/>
    <s v="CA-2014-162089"/>
    <s v="3/30/2014"/>
    <x v="809"/>
    <s v="4/1/2014"/>
    <s v="First Class"/>
    <s v="MP-17470"/>
    <s v="Mark Packer"/>
    <s v="Home Office"/>
    <s v="United States"/>
    <s v="Brownsville"/>
    <s v="Texas"/>
    <n v="78521"/>
    <x v="2"/>
    <s v="OFF-EN-10002230"/>
    <x v="1"/>
    <s v="Envelopes"/>
    <s v="Airmail Envelopes"/>
    <n v="335.72"/>
    <n v="5"/>
    <n v="0.2"/>
    <n v="113.30549999999999"/>
    <n v="296.2962962962963"/>
    <n v="268.57600000000002"/>
    <n v="0"/>
  </r>
  <r>
    <n v="7633"/>
    <s v="US-2017-158526"/>
    <s v="12/29/2017"/>
    <x v="614"/>
    <s v="1/1/2018"/>
    <s v="Second Class"/>
    <s v="KH-16360"/>
    <s v="Katherine Hughes"/>
    <s v="Consumer"/>
    <s v="United States"/>
    <s v="Louisville"/>
    <s v="Kentucky"/>
    <n v="40214"/>
    <x v="0"/>
    <s v="FUR-CH-10002602"/>
    <x v="0"/>
    <s v="Chairs"/>
    <s v="DMI Arturo Collection Mission-style Design Wood Chair"/>
    <n v="1207.8399999999999"/>
    <n v="8"/>
    <n v="0"/>
    <n v="314.03840000000002"/>
    <n v="384.61538461538458"/>
    <n v="1207.8399999999999"/>
    <n v="0"/>
  </r>
  <r>
    <n v="7638"/>
    <s v="CA-2017-104885"/>
    <s v="3/2/2017"/>
    <x v="580"/>
    <s v="3/8/2017"/>
    <s v="Standard Class"/>
    <s v="DB-13555"/>
    <s v="Dorothy Badders"/>
    <s v="Corporate"/>
    <s v="United States"/>
    <s v="Newark"/>
    <s v="Delaware"/>
    <n v="19711"/>
    <x v="3"/>
    <s v="OFF-AR-10001615"/>
    <x v="1"/>
    <s v="Art"/>
    <s v="Newell 34"/>
    <n v="59.52"/>
    <n v="3"/>
    <n v="0"/>
    <n v="15.475199999999999"/>
    <n v="384.61538461538464"/>
    <n v="59.52"/>
    <n v="0"/>
  </r>
  <r>
    <n v="7642"/>
    <s v="US-2016-157490"/>
    <s v="10/6/2016"/>
    <x v="1099"/>
    <s v="10/7/2016"/>
    <s v="First Class"/>
    <s v="LB-16795"/>
    <s v="Laurel Beltran"/>
    <s v="Home Office"/>
    <s v="United States"/>
    <s v="Pueblo"/>
    <s v="Colorado"/>
    <n v="81001"/>
    <x v="1"/>
    <s v="TEC-MA-10001695"/>
    <x v="2"/>
    <s v="Machines"/>
    <s v="Zebra GK420t Direct Thermal/Thermal Transfer Printer"/>
    <n v="703.71"/>
    <n v="6"/>
    <n v="0.7"/>
    <n v="-938.28"/>
    <n v="-75.000000000000014"/>
    <n v="211.11300000000003"/>
    <n v="0"/>
  </r>
  <r>
    <n v="7646"/>
    <s v="CA-2015-161452"/>
    <s v="4/5/2015"/>
    <x v="57"/>
    <s v="4/11/2015"/>
    <s v="Standard Class"/>
    <s v="CA-11965"/>
    <s v="Carol Adams"/>
    <s v="Corporate"/>
    <s v="United States"/>
    <s v="Los Angeles"/>
    <s v="California"/>
    <n v="90036"/>
    <x v="1"/>
    <s v="FUR-CH-10003973"/>
    <x v="0"/>
    <s v="Chairs"/>
    <s v="GuestStacker Chair with Chrome Finish Legs"/>
    <n v="892.22400000000005"/>
    <n v="3"/>
    <n v="0.2"/>
    <n v="89.222399999999993"/>
    <n v="1000.0000000000002"/>
    <n v="713.77920000000006"/>
    <n v="0"/>
  </r>
  <r>
    <n v="7647"/>
    <s v="US-2014-115196"/>
    <s v="9/9/2014"/>
    <x v="340"/>
    <s v="9/13/2014"/>
    <s v="Standard Class"/>
    <s v="DL-12925"/>
    <s v="Daniel Lacy"/>
    <s v="Consumer"/>
    <s v="United States"/>
    <s v="Greenville"/>
    <s v="North Carolina"/>
    <n v="27834"/>
    <x v="0"/>
    <s v="TEC-MA-10002073"/>
    <x v="2"/>
    <s v="Machines"/>
    <s v="3D Systems Cube Printer, 2nd Generation, White"/>
    <n v="1299.99"/>
    <n v="2"/>
    <n v="0.5"/>
    <n v="-571.99559999999997"/>
    <n v="-227.27272727272728"/>
    <n v="649.995"/>
    <n v="0"/>
  </r>
  <r>
    <n v="7648"/>
    <s v="CA-2016-138968"/>
    <s v="3/15/2016"/>
    <x v="543"/>
    <s v="3/16/2016"/>
    <s v="First Class"/>
    <s v="FC-14335"/>
    <s v="Fred Chung"/>
    <s v="Corporate"/>
    <s v="United States"/>
    <s v="San Francisco"/>
    <s v="California"/>
    <n v="94110"/>
    <x v="1"/>
    <s v="OFF-BI-10003529"/>
    <x v="1"/>
    <s v="Binders"/>
    <s v="Avery Round Ring Poly Binders"/>
    <n v="4.5439999999999996"/>
    <n v="2"/>
    <n v="0.2"/>
    <n v="1.6472"/>
    <n v="275.86206896551721"/>
    <n v="3.6351999999999998"/>
    <n v="0"/>
  </r>
  <r>
    <n v="7650"/>
    <s v="CA-2015-101889"/>
    <s v="12/27/2015"/>
    <x v="17"/>
    <s v="12/31/2015"/>
    <s v="Standard Class"/>
    <s v="DB-13120"/>
    <s v="David Bremer"/>
    <s v="Corporate"/>
    <s v="United States"/>
    <s v="Marion"/>
    <s v="Ohio"/>
    <n v="43302"/>
    <x v="3"/>
    <s v="FUR-TA-10004154"/>
    <x v="0"/>
    <s v="Tables"/>
    <s v="Riverside Furniture Oval Coffee Table, Oval End Table, End Table with Drawer"/>
    <n v="1548.99"/>
    <n v="9"/>
    <n v="0.4"/>
    <n v="-464.697"/>
    <n v="-333.33333333333337"/>
    <n v="929.39400000000001"/>
    <n v="0"/>
  </r>
  <r>
    <n v="7652"/>
    <s v="CA-2017-110821"/>
    <s v="8/7/2017"/>
    <x v="783"/>
    <s v="8/8/2017"/>
    <s v="First Class"/>
    <s v="CK-12205"/>
    <s v="Chloris Kastensmidt"/>
    <s v="Consumer"/>
    <s v="United States"/>
    <s v="Dallas"/>
    <s v="Texas"/>
    <n v="75081"/>
    <x v="2"/>
    <s v="TEC-AC-10001552"/>
    <x v="2"/>
    <s v="Accessories"/>
    <s v="Logitech K350 2.4Ghz Wireless Keyboard"/>
    <n v="119.44799999999999"/>
    <n v="3"/>
    <n v="0.2"/>
    <n v="-13.437900000000001"/>
    <n v="-888.8888888888888"/>
    <n v="95.558400000000006"/>
    <n v="0"/>
  </r>
  <r>
    <n v="7654"/>
    <s v="CA-2015-121552"/>
    <s v="3/22/2015"/>
    <x v="204"/>
    <s v="3/27/2015"/>
    <s v="Standard Class"/>
    <s v="FW-14395"/>
    <s v="Fred Wasserman"/>
    <s v="Corporate"/>
    <s v="United States"/>
    <s v="Huntsville"/>
    <s v="Alabama"/>
    <n v="35810"/>
    <x v="0"/>
    <s v="OFF-AR-10003217"/>
    <x v="1"/>
    <s v="Art"/>
    <s v="Newell 316"/>
    <n v="19.559999999999999"/>
    <n v="4"/>
    <n v="0"/>
    <n v="5.4767999999999999"/>
    <n v="357.14285714285711"/>
    <n v="19.559999999999999"/>
    <n v="0"/>
  </r>
  <r>
    <n v="7655"/>
    <s v="CA-2015-107685"/>
    <s v="11/30/2015"/>
    <x v="672"/>
    <s v="12/2/2015"/>
    <s v="Second Class"/>
    <s v="JM-15865"/>
    <s v="John Murray"/>
    <s v="Consumer"/>
    <s v="United States"/>
    <s v="Las Vegas"/>
    <s v="Nevada"/>
    <n v="89115"/>
    <x v="1"/>
    <s v="FUR-FU-10002813"/>
    <x v="0"/>
    <s v="Furnishings"/>
    <s v="DAX Contemporary Wood Frame with Silver Metal Mat, Desktop, 11 x 14 Size"/>
    <n v="80.959999999999994"/>
    <n v="4"/>
    <n v="0"/>
    <n v="29.145600000000002"/>
    <n v="277.77777777777771"/>
    <n v="80.959999999999994"/>
    <n v="0"/>
  </r>
  <r>
    <n v="7657"/>
    <s v="US-2014-120740"/>
    <s v="4/15/2014"/>
    <x v="1166"/>
    <s v="4/15/2014"/>
    <s v="Same Day"/>
    <s v="PS-18970"/>
    <s v="Paul Stevenson"/>
    <s v="Home Office"/>
    <s v="United States"/>
    <s v="Los Angeles"/>
    <s v="California"/>
    <n v="90049"/>
    <x v="1"/>
    <s v="OFF-AP-10000240"/>
    <x v="1"/>
    <s v="Appliances"/>
    <s v="Belkin F9G930V10-GRY 9 Outlet Surge"/>
    <n v="106.96"/>
    <n v="2"/>
    <n v="0"/>
    <n v="31.0184"/>
    <n v="344.82758620689651"/>
    <n v="106.96"/>
    <n v="0"/>
  </r>
  <r>
    <n v="7659"/>
    <s v="CA-2017-155740"/>
    <s v="7/30/2017"/>
    <x v="245"/>
    <s v="8/2/2017"/>
    <s v="First Class"/>
    <s v="TC-21475"/>
    <s v="Tony Chapman"/>
    <s v="Home Office"/>
    <s v="United States"/>
    <s v="Lakewood"/>
    <s v="Ohio"/>
    <n v="44107"/>
    <x v="3"/>
    <s v="OFF-BI-10001071"/>
    <x v="1"/>
    <s v="Binders"/>
    <s v="GBC ProClick Punch Binding System"/>
    <n v="76.775999999999996"/>
    <n v="4"/>
    <n v="0.7"/>
    <n v="-53.743200000000002"/>
    <n v="-142.85714285714283"/>
    <n v="23.032800000000002"/>
    <n v="0"/>
  </r>
  <r>
    <n v="7660"/>
    <s v="CA-2017-146493"/>
    <s v="6/1/2017"/>
    <x v="702"/>
    <s v="6/5/2017"/>
    <s v="Standard Class"/>
    <s v="CV-12805"/>
    <s v="Cynthia Voltz"/>
    <s v="Corporate"/>
    <s v="United States"/>
    <s v="Fremont"/>
    <s v="Nebraska"/>
    <n v="68025"/>
    <x v="2"/>
    <s v="OFF-BI-10003676"/>
    <x v="1"/>
    <s v="Binders"/>
    <s v="GBC Standard Recycled Report Covers, Clear Plastic Sheets"/>
    <n v="53.9"/>
    <n v="5"/>
    <n v="0"/>
    <n v="25.872"/>
    <n v="208.33333333333334"/>
    <n v="53.9"/>
    <n v="0"/>
  </r>
  <r>
    <n v="7661"/>
    <s v="CA-2014-105417"/>
    <s v="1/7/2014"/>
    <x v="1167"/>
    <s v="1/12/2014"/>
    <s v="Standard Class"/>
    <s v="VS-21820"/>
    <s v="Vivek Sundaresam"/>
    <s v="Consumer"/>
    <s v="United States"/>
    <s v="Huntsville"/>
    <s v="Texas"/>
    <n v="77340"/>
    <x v="2"/>
    <s v="FUR-FU-10004864"/>
    <x v="0"/>
    <s v="Furnishings"/>
    <s v="Howard Miller 14-1/2&quot; Diameter Chrome Round Wall Clock"/>
    <n v="76.727999999999994"/>
    <n v="3"/>
    <n v="0.6"/>
    <n v="-53.709600000000002"/>
    <n v="-142.85714285714283"/>
    <n v="30.691199999999998"/>
    <n v="0"/>
  </r>
  <r>
    <n v="7663"/>
    <s v="US-2017-141509"/>
    <s v="9/29/2017"/>
    <x v="365"/>
    <s v="10/1/2017"/>
    <s v="First Class"/>
    <s v="SC-20575"/>
    <s v="Sonia Cooley"/>
    <s v="Consumer"/>
    <s v="United States"/>
    <s v="Los Angeles"/>
    <s v="California"/>
    <n v="90036"/>
    <x v="1"/>
    <s v="OFF-AR-10002067"/>
    <x v="1"/>
    <s v="Art"/>
    <s v="Newell 334"/>
    <n v="99.2"/>
    <n v="5"/>
    <n v="0"/>
    <n v="25.792000000000002"/>
    <n v="384.61538461538458"/>
    <n v="99.2"/>
    <n v="0"/>
  </r>
  <r>
    <n v="7664"/>
    <s v="CA-2017-139493"/>
    <s v="9/13/2017"/>
    <x v="1168"/>
    <s v="9/19/2017"/>
    <s v="Standard Class"/>
    <s v="SG-20605"/>
    <s v="Speros Goranitis"/>
    <s v="Consumer"/>
    <s v="United States"/>
    <s v="Asheville"/>
    <s v="North Carolina"/>
    <n v="28806"/>
    <x v="0"/>
    <s v="OFF-AR-10003158"/>
    <x v="1"/>
    <s v="Art"/>
    <s v="Fluorescent Highlighters by Dixon"/>
    <n v="15.92"/>
    <n v="5"/>
    <n v="0.2"/>
    <n v="2.786"/>
    <n v="571.42857142857144"/>
    <n v="12.736000000000001"/>
    <n v="0"/>
  </r>
  <r>
    <n v="7665"/>
    <s v="CA-2014-151967"/>
    <s v="10/22/2014"/>
    <x v="68"/>
    <s v="10/26/2014"/>
    <s v="Standard Class"/>
    <s v="NB-18580"/>
    <s v="Nicole Brennan"/>
    <s v="Corporate"/>
    <s v="United States"/>
    <s v="Bossier City"/>
    <s v="Louisiana"/>
    <n v="71111"/>
    <x v="0"/>
    <s v="FUR-FU-10000193"/>
    <x v="0"/>
    <s v="Furnishings"/>
    <s v="Tenex Chairmats For Use with Hard Floors"/>
    <n v="129.91999999999999"/>
    <n v="4"/>
    <n v="0"/>
    <n v="10.393599999999999"/>
    <n v="1250"/>
    <n v="129.91999999999999"/>
    <n v="0"/>
  </r>
  <r>
    <n v="7666"/>
    <s v="US-2016-140158"/>
    <s v="10/4/2016"/>
    <x v="964"/>
    <s v="10/8/2016"/>
    <s v="Standard Class"/>
    <s v="DR-12940"/>
    <s v="Daniel Raglin"/>
    <s v="Home Office"/>
    <s v="United States"/>
    <s v="Providence"/>
    <s v="Rhode Island"/>
    <n v="2908"/>
    <x v="3"/>
    <s v="OFF-BI-10000977"/>
    <x v="1"/>
    <s v="Binders"/>
    <s v="Ibico Plastic Spiral Binding Combs"/>
    <n v="30.4"/>
    <n v="1"/>
    <n v="0"/>
    <n v="13.984"/>
    <n v="217.39130434782606"/>
    <n v="30.4"/>
    <n v="0"/>
  </r>
  <r>
    <n v="7669"/>
    <s v="CA-2015-130974"/>
    <s v="11/27/2015"/>
    <x v="154"/>
    <s v="11/29/2015"/>
    <s v="Second Class"/>
    <s v="MA-17560"/>
    <s v="Matt Abelman"/>
    <s v="Home Office"/>
    <s v="United States"/>
    <s v="Everett"/>
    <s v="Massachusetts"/>
    <n v="2149"/>
    <x v="3"/>
    <s v="OFF-PA-10000743"/>
    <x v="1"/>
    <s v="Paper"/>
    <s v="Xerox 1977"/>
    <n v="40.08"/>
    <n v="6"/>
    <n v="0"/>
    <n v="19.238399999999999"/>
    <n v="208.33333333333334"/>
    <n v="40.08"/>
    <n v="0"/>
  </r>
  <r>
    <n v="7676"/>
    <s v="CA-2017-133487"/>
    <s v="5/6/2017"/>
    <x v="636"/>
    <s v="5/9/2017"/>
    <s v="Second Class"/>
    <s v="TS-21655"/>
    <s v="Trudy Schmidt"/>
    <s v="Consumer"/>
    <s v="United States"/>
    <s v="Rancho Cucamonga"/>
    <s v="California"/>
    <n v="91730"/>
    <x v="1"/>
    <s v="OFF-AP-10001271"/>
    <x v="1"/>
    <s v="Appliances"/>
    <s v="Eureka The Boss Cordless Rechargeable Stick Vac"/>
    <n v="152.94"/>
    <n v="3"/>
    <n v="0"/>
    <n v="41.293799999999997"/>
    <n v="370.37037037037038"/>
    <n v="152.94"/>
    <n v="0"/>
  </r>
  <r>
    <n v="7677"/>
    <s v="CA-2014-142951"/>
    <s v="10/8/2014"/>
    <x v="1169"/>
    <s v="10/8/2014"/>
    <s v="Same Day"/>
    <s v="JG-15115"/>
    <s v="Jack Garza"/>
    <s v="Consumer"/>
    <s v="United States"/>
    <s v="Charlotte"/>
    <s v="North Carolina"/>
    <n v="28205"/>
    <x v="0"/>
    <s v="TEC-AC-10002331"/>
    <x v="2"/>
    <s v="Accessories"/>
    <s v="Maxell 74 Minute CDR, 10/Pack"/>
    <n v="23.472000000000001"/>
    <n v="3"/>
    <n v="0.2"/>
    <n v="4.9878"/>
    <n v="470.58823529411768"/>
    <n v="18.777600000000003"/>
    <n v="0"/>
  </r>
  <r>
    <n v="7678"/>
    <s v="CA-2014-133592"/>
    <s v="12/31/2014"/>
    <x v="520"/>
    <s v="1/7/2015"/>
    <s v="Standard Class"/>
    <s v="KM-16375"/>
    <s v="Katherine Murray"/>
    <s v="Home Office"/>
    <s v="United States"/>
    <s v="Providence"/>
    <s v="Rhode Island"/>
    <n v="2908"/>
    <x v="3"/>
    <s v="OFF-PA-10003228"/>
    <x v="1"/>
    <s v="Paper"/>
    <s v="Xerox 1917"/>
    <n v="195.64"/>
    <n v="4"/>
    <n v="0"/>
    <n v="91.950800000000001"/>
    <n v="212.7659574468085"/>
    <n v="195.64"/>
    <n v="0"/>
  </r>
  <r>
    <n v="7683"/>
    <s v="CA-2015-120782"/>
    <s v="4/28/2015"/>
    <x v="152"/>
    <s v="5/1/2015"/>
    <s v="First Class"/>
    <s v="SD-20485"/>
    <s v="Shirley Daniels"/>
    <s v="Home Office"/>
    <s v="United States"/>
    <s v="Midland"/>
    <s v="Michigan"/>
    <n v="48640"/>
    <x v="2"/>
    <s v="OFF-AP-10003779"/>
    <x v="1"/>
    <s v="Appliances"/>
    <s v="Kensington 7 Outlet MasterPiece Power Center with Fax/Phone Line Protection"/>
    <n v="186.732"/>
    <n v="1"/>
    <n v="0.1"/>
    <n v="41.496000000000002"/>
    <n v="450"/>
    <n v="168.05879999999999"/>
    <n v="0"/>
  </r>
  <r>
    <n v="7685"/>
    <s v="CA-2015-116876"/>
    <s v="2/14/2015"/>
    <x v="966"/>
    <s v="2/21/2015"/>
    <s v="Standard Class"/>
    <s v="TT-21070"/>
    <s v="Ted Trevino"/>
    <s v="Consumer"/>
    <s v="United States"/>
    <s v="Rochester"/>
    <s v="New York"/>
    <n v="14609"/>
    <x v="3"/>
    <s v="OFF-BI-10002897"/>
    <x v="1"/>
    <s v="Binders"/>
    <s v="Black Avery Memo-Size 3-Ring Binder, 5 1/2&quot; x 8 1/2&quot;"/>
    <n v="26.423999999999999"/>
    <n v="9"/>
    <n v="0.2"/>
    <n v="9.5786999999999995"/>
    <n v="275.86206896551727"/>
    <n v="21.139200000000002"/>
    <n v="0"/>
  </r>
  <r>
    <n v="7687"/>
    <s v="CA-2016-169838"/>
    <s v="11/25/2016"/>
    <x v="881"/>
    <s v="11/29/2016"/>
    <s v="Standard Class"/>
    <s v="BB-11545"/>
    <s v="Brenda Bowman"/>
    <s v="Corporate"/>
    <s v="United States"/>
    <s v="Jackson"/>
    <s v="Michigan"/>
    <n v="49201"/>
    <x v="2"/>
    <s v="FUR-TA-10001095"/>
    <x v="0"/>
    <s v="Tables"/>
    <s v="Chromcraft Round Conference Tables"/>
    <n v="1568.61"/>
    <n v="9"/>
    <n v="0"/>
    <n v="329.40809999999999"/>
    <n v="476.1904761904762"/>
    <n v="1568.61"/>
    <n v="0"/>
  </r>
  <r>
    <n v="7690"/>
    <s v="US-2017-128951"/>
    <s v="7/15/2017"/>
    <x v="663"/>
    <s v="7/17/2017"/>
    <s v="First Class"/>
    <s v="RS-19420"/>
    <s v="Ricardo Sperren"/>
    <s v="Corporate"/>
    <s v="United States"/>
    <s v="Suffolk"/>
    <s v="Virginia"/>
    <n v="23434"/>
    <x v="0"/>
    <s v="OFF-AP-10002191"/>
    <x v="1"/>
    <s v="Appliances"/>
    <s v="Belkin 8 Outlet SurgeMaster II Gold Surge Protector"/>
    <n v="179.94"/>
    <n v="3"/>
    <n v="0"/>
    <n v="50.383200000000002"/>
    <n v="357.14285714285711"/>
    <n v="179.94"/>
    <n v="0"/>
  </r>
  <r>
    <n v="7693"/>
    <s v="CA-2014-102330"/>
    <s v="12/29/2014"/>
    <x v="282"/>
    <s v="1/3/2015"/>
    <s v="Standard Class"/>
    <s v="AI-10855"/>
    <s v="Arianne Irving"/>
    <s v="Consumer"/>
    <s v="United States"/>
    <s v="Brentwood"/>
    <s v="California"/>
    <n v="94513"/>
    <x v="1"/>
    <s v="OFF-LA-10003923"/>
    <x v="1"/>
    <s v="Labels"/>
    <s v="Alphabetical Labels for Top Tab Filing"/>
    <n v="88.8"/>
    <n v="6"/>
    <n v="0"/>
    <n v="44.4"/>
    <n v="200"/>
    <n v="88.8"/>
    <n v="0"/>
  </r>
  <r>
    <n v="7695"/>
    <s v="CA-2016-118899"/>
    <s v="3/22/2016"/>
    <x v="554"/>
    <s v="3/22/2016"/>
    <s v="Same Day"/>
    <s v="MC-17275"/>
    <s v="Marc Crier"/>
    <s v="Consumer"/>
    <s v="United States"/>
    <s v="Seattle"/>
    <s v="Washington"/>
    <n v="98103"/>
    <x v="1"/>
    <s v="FUR-CH-10004754"/>
    <x v="0"/>
    <s v="Chairs"/>
    <s v="Global Stack Chair with Arms, Black"/>
    <n v="167.88800000000001"/>
    <n v="7"/>
    <n v="0.2"/>
    <n v="14.690200000000001"/>
    <n v="1142.8571428571429"/>
    <n v="134.31040000000002"/>
    <n v="0"/>
  </r>
  <r>
    <n v="7696"/>
    <s v="CA-2017-107958"/>
    <s v="7/2/2017"/>
    <x v="1170"/>
    <s v="7/5/2017"/>
    <s v="First Class"/>
    <s v="AH-10120"/>
    <s v="Adrian Hane"/>
    <s v="Home Office"/>
    <s v="United States"/>
    <s v="Houston"/>
    <s v="Texas"/>
    <n v="77036"/>
    <x v="2"/>
    <s v="OFF-PA-10000357"/>
    <x v="1"/>
    <s v="Paper"/>
    <s v="White Dual Perf Computer Printout Paper, 2700 Sheets, 1 Part, Heavyweight, 20 lbs., 14 7/8 x 11"/>
    <n v="163.96"/>
    <n v="5"/>
    <n v="0.2"/>
    <n v="59.435499999999998"/>
    <n v="275.86206896551727"/>
    <n v="131.16800000000001"/>
    <n v="0"/>
  </r>
  <r>
    <n v="7698"/>
    <s v="CA-2017-151799"/>
    <s v="12/14/2017"/>
    <x v="817"/>
    <s v="12/18/2017"/>
    <s v="Standard Class"/>
    <s v="BF-11170"/>
    <s v="Ben Ferrer"/>
    <s v="Home Office"/>
    <s v="United States"/>
    <s v="Lawrence"/>
    <s v="Massachusetts"/>
    <n v="1841"/>
    <x v="3"/>
    <s v="TEC-CO-10002313"/>
    <x v="2"/>
    <s v="Copiers"/>
    <s v="Canon PC1080F Personal Copier"/>
    <n v="1199.98"/>
    <n v="2"/>
    <n v="0"/>
    <n v="467.99220000000003"/>
    <n v="256.41025641025641"/>
    <n v="1199.98"/>
    <n v="0"/>
  </r>
  <r>
    <n v="7703"/>
    <s v="CA-2016-114601"/>
    <s v="8/26/2016"/>
    <x v="370"/>
    <s v="9/2/2016"/>
    <s v="Standard Class"/>
    <s v="AA-10480"/>
    <s v="Andrew Allen"/>
    <s v="Consumer"/>
    <s v="United States"/>
    <s v="Detroit"/>
    <s v="Michigan"/>
    <n v="48234"/>
    <x v="2"/>
    <s v="OFF-PA-10000605"/>
    <x v="1"/>
    <s v="Paper"/>
    <s v="Xerox 1950"/>
    <n v="11.56"/>
    <n v="2"/>
    <n v="0"/>
    <n v="5.6643999999999997"/>
    <n v="204.08163265306123"/>
    <n v="11.56"/>
    <n v="0"/>
  </r>
  <r>
    <n v="7708"/>
    <s v="CA-2017-100237"/>
    <s v="10/15/2017"/>
    <x v="453"/>
    <s v="10/19/2017"/>
    <s v="Standard Class"/>
    <s v="SV-20815"/>
    <s v="Stuart Van"/>
    <s v="Corporate"/>
    <s v="United States"/>
    <s v="Orem"/>
    <s v="Utah"/>
    <n v="84057"/>
    <x v="1"/>
    <s v="OFF-AR-10001761"/>
    <x v="1"/>
    <s v="Art"/>
    <s v="Avery Hi-Liter Smear-Safe Highlighters"/>
    <n v="11.68"/>
    <n v="2"/>
    <n v="0"/>
    <n v="4.2047999999999996"/>
    <n v="277.77777777777783"/>
    <n v="11.68"/>
    <n v="0"/>
  </r>
  <r>
    <n v="7709"/>
    <s v="CA-2014-139542"/>
    <s v="10/25/2014"/>
    <x v="1089"/>
    <s v="10/29/2014"/>
    <s v="Standard Class"/>
    <s v="EH-14185"/>
    <s v="Evan Henry"/>
    <s v="Consumer"/>
    <s v="United States"/>
    <s v="Philadelphia"/>
    <s v="Pennsylvania"/>
    <n v="19120"/>
    <x v="3"/>
    <s v="TEC-AC-10001553"/>
    <x v="2"/>
    <s v="Accessories"/>
    <s v="Memorex 25GB 6X Branded Blu-Ray Recordable Disc, 15/Pack"/>
    <n v="40.776000000000003"/>
    <n v="3"/>
    <n v="0.2"/>
    <n v="0.50970000000000004"/>
    <n v="8000"/>
    <n v="32.620800000000003"/>
    <n v="0"/>
  </r>
  <r>
    <n v="7711"/>
    <s v="US-2015-142811"/>
    <s v="4/2/2015"/>
    <x v="788"/>
    <s v="4/7/2015"/>
    <s v="Standard Class"/>
    <s v="JL-15850"/>
    <s v="John Lucas"/>
    <s v="Consumer"/>
    <s v="United States"/>
    <s v="Mesa"/>
    <s v="Arizona"/>
    <n v="85204"/>
    <x v="1"/>
    <s v="TEC-PH-10003095"/>
    <x v="2"/>
    <s v="Phones"/>
    <s v="Samsung HM1900 Bluetooth Headset"/>
    <n v="87.8"/>
    <n v="5"/>
    <n v="0.2"/>
    <n v="32.924999999999997"/>
    <n v="266.66666666666669"/>
    <n v="70.239999999999995"/>
    <n v="0"/>
  </r>
  <r>
    <n v="7712"/>
    <s v="CA-2017-139353"/>
    <s v="10/28/2017"/>
    <x v="960"/>
    <s v="10/30/2017"/>
    <s v="Second Class"/>
    <s v="JM-15250"/>
    <s v="Janet Martin"/>
    <s v="Consumer"/>
    <s v="United States"/>
    <s v="Fayetteville"/>
    <s v="North Carolina"/>
    <n v="28314"/>
    <x v="0"/>
    <s v="FUR-FU-10001876"/>
    <x v="0"/>
    <s v="Furnishings"/>
    <s v="Computer Room Manger, 14&quot;"/>
    <n v="77.951999999999998"/>
    <n v="3"/>
    <n v="0.2"/>
    <n v="15.590400000000001"/>
    <n v="500"/>
    <n v="62.361600000000003"/>
    <n v="0"/>
  </r>
  <r>
    <n v="7715"/>
    <s v="CA-2014-150203"/>
    <s v="12/5/2014"/>
    <x v="29"/>
    <s v="12/7/2014"/>
    <s v="First Class"/>
    <s v="JB-15925"/>
    <s v="Joni Blumstein"/>
    <s v="Consumer"/>
    <s v="United States"/>
    <s v="Los Angeles"/>
    <s v="California"/>
    <n v="90032"/>
    <x v="1"/>
    <s v="OFF-AP-10001469"/>
    <x v="1"/>
    <s v="Appliances"/>
    <s v="Fellowes 8 Outlet Superior Workstation Surge Protector"/>
    <n v="250.26"/>
    <n v="6"/>
    <n v="0"/>
    <n v="72.575400000000002"/>
    <n v="344.82758620689651"/>
    <n v="250.26"/>
    <n v="0"/>
  </r>
  <r>
    <n v="7716"/>
    <s v="US-2017-101518"/>
    <s v="11/3/2017"/>
    <x v="132"/>
    <s v="11/8/2017"/>
    <s v="Standard Class"/>
    <s v="PB-19105"/>
    <s v="Peter Bühler"/>
    <s v="Consumer"/>
    <s v="United States"/>
    <s v="Philadelphia"/>
    <s v="Pennsylvania"/>
    <n v="19140"/>
    <x v="3"/>
    <s v="TEC-AC-10001553"/>
    <x v="2"/>
    <s v="Accessories"/>
    <s v="Memorex 25GB 6X Branded Blu-Ray Recordable Disc, 15/Pack"/>
    <n v="40.776000000000003"/>
    <n v="3"/>
    <n v="0.2"/>
    <n v="0.50970000000000004"/>
    <n v="8000"/>
    <n v="32.620800000000003"/>
    <n v="0"/>
  </r>
  <r>
    <n v="7717"/>
    <s v="CA-2015-149636"/>
    <s v="1/6/2015"/>
    <x v="1171"/>
    <s v="1/12/2015"/>
    <s v="Standard Class"/>
    <s v="SP-20620"/>
    <s v="Stefania Perrino"/>
    <s v="Corporate"/>
    <s v="United States"/>
    <s v="Colorado Springs"/>
    <s v="Colorado"/>
    <n v="80906"/>
    <x v="1"/>
    <s v="OFF-PA-10004041"/>
    <x v="1"/>
    <s v="Paper"/>
    <s v="It's Hot Message Books with Stickers, 2 3/4&quot; x 5&quot;"/>
    <n v="29.6"/>
    <n v="5"/>
    <n v="0.2"/>
    <n v="9.25"/>
    <n v="320"/>
    <n v="23.680000000000003"/>
    <n v="0"/>
  </r>
  <r>
    <n v="7719"/>
    <s v="US-2017-146213"/>
    <s v="9/9/2017"/>
    <x v="428"/>
    <s v="9/14/2017"/>
    <s v="Standard Class"/>
    <s v="MC-17605"/>
    <s v="Matt Connell"/>
    <s v="Corporate"/>
    <s v="United States"/>
    <s v="Los Angeles"/>
    <s v="California"/>
    <n v="90032"/>
    <x v="1"/>
    <s v="TEC-AC-10001114"/>
    <x v="2"/>
    <s v="Accessories"/>
    <s v="Microsoft Wireless Mobile Mouse 4000"/>
    <n v="159.96"/>
    <n v="4"/>
    <n v="0"/>
    <n v="51.187199999999997"/>
    <n v="312.50000000000006"/>
    <n v="159.96"/>
    <n v="0"/>
  </r>
  <r>
    <n v="7720"/>
    <s v="CA-2015-108588"/>
    <s v="1/5/2015"/>
    <x v="956"/>
    <s v="1/10/2015"/>
    <s v="Standard Class"/>
    <s v="BG-11695"/>
    <s v="Brooke Gillingham"/>
    <s v="Corporate"/>
    <s v="United States"/>
    <s v="New York City"/>
    <s v="New York"/>
    <n v="10009"/>
    <x v="3"/>
    <s v="OFF-AR-10001615"/>
    <x v="1"/>
    <s v="Art"/>
    <s v="Newell 34"/>
    <n v="59.52"/>
    <n v="3"/>
    <n v="0"/>
    <n v="15.475199999999999"/>
    <n v="384.61538461538464"/>
    <n v="59.52"/>
    <n v="0"/>
  </r>
  <r>
    <n v="7723"/>
    <s v="US-2017-138086"/>
    <s v="4/16/2017"/>
    <x v="513"/>
    <s v="4/20/2017"/>
    <s v="Standard Class"/>
    <s v="JO-15550"/>
    <s v="Jesus Ocampo"/>
    <s v="Home Office"/>
    <s v="United States"/>
    <s v="San Francisco"/>
    <s v="California"/>
    <n v="94109"/>
    <x v="1"/>
    <s v="OFF-AP-10000027"/>
    <x v="1"/>
    <s v="Appliances"/>
    <s v="Hoover Commercial SteamVac"/>
    <n v="40.74"/>
    <n v="3"/>
    <n v="0"/>
    <n v="12.222"/>
    <n v="333.33333333333337"/>
    <n v="40.74"/>
    <n v="0"/>
  </r>
  <r>
    <n v="7724"/>
    <s v="CA-2015-139374"/>
    <s v="9/10/2015"/>
    <x v="330"/>
    <s v="9/14/2015"/>
    <s v="Standard Class"/>
    <s v="AR-10345"/>
    <s v="Alex Russell"/>
    <s v="Corporate"/>
    <s v="United States"/>
    <s v="Austin"/>
    <s v="Texas"/>
    <n v="78745"/>
    <x v="2"/>
    <s v="FUR-CH-10003981"/>
    <x v="0"/>
    <s v="Chairs"/>
    <s v="Global Commerce Series Low-Back Swivel/Tilt Chairs"/>
    <n v="179.886"/>
    <n v="1"/>
    <n v="0.3"/>
    <n v="-2.5697999999999999"/>
    <n v="-7000"/>
    <n v="125.92019999999999"/>
    <n v="0"/>
  </r>
  <r>
    <n v="7725"/>
    <s v="CA-2016-113978"/>
    <s v="9/25/2016"/>
    <x v="477"/>
    <s v="9/29/2016"/>
    <s v="Standard Class"/>
    <s v="TS-21505"/>
    <s v="Tony Sayre"/>
    <s v="Consumer"/>
    <s v="United States"/>
    <s v="Cleveland"/>
    <s v="Ohio"/>
    <n v="44105"/>
    <x v="3"/>
    <s v="OFF-AP-10003849"/>
    <x v="1"/>
    <s v="Appliances"/>
    <s v="Hoover Shoulder Vac Commercial Portable Vacuum"/>
    <n v="286.25599999999997"/>
    <n v="1"/>
    <n v="0.2"/>
    <n v="17.890999999999998"/>
    <n v="1600"/>
    <n v="229.00479999999999"/>
    <n v="0"/>
  </r>
  <r>
    <n v="7728"/>
    <s v="US-2015-150231"/>
    <s v="3/16/2015"/>
    <x v="199"/>
    <s v="3/20/2015"/>
    <s v="Second Class"/>
    <s v="JK-15640"/>
    <s v="Jim Kriz"/>
    <s v="Home Office"/>
    <s v="United States"/>
    <s v="New York City"/>
    <s v="New York"/>
    <n v="10009"/>
    <x v="3"/>
    <s v="OFF-AR-10001761"/>
    <x v="1"/>
    <s v="Art"/>
    <s v="Avery Hi-Liter Smear-Safe Highlighters"/>
    <n v="17.52"/>
    <n v="3"/>
    <n v="0"/>
    <n v="6.3071999999999999"/>
    <n v="277.77777777777777"/>
    <n v="17.52"/>
    <n v="0"/>
  </r>
  <r>
    <n v="7729"/>
    <s v="CA-2016-106915"/>
    <s v="11/26/2016"/>
    <x v="491"/>
    <s v="12/2/2016"/>
    <s v="Standard Class"/>
    <s v="GA-14515"/>
    <s v="George Ashbrook"/>
    <s v="Consumer"/>
    <s v="United States"/>
    <s v="El Paso"/>
    <s v="Texas"/>
    <n v="79907"/>
    <x v="2"/>
    <s v="OFF-AR-10000716"/>
    <x v="1"/>
    <s v="Art"/>
    <s v="DIXON Ticonderoga Erasable Checking Pencils"/>
    <n v="17.856000000000002"/>
    <n v="4"/>
    <n v="0.2"/>
    <n v="4.2408000000000001"/>
    <n v="421.05263157894746"/>
    <n v="14.284800000000002"/>
    <n v="0"/>
  </r>
  <r>
    <n v="7730"/>
    <s v="US-2016-109260"/>
    <s v="9/26/2016"/>
    <x v="182"/>
    <s v="10/1/2016"/>
    <s v="Standard Class"/>
    <s v="TN-21040"/>
    <s v="Tanja Norvell"/>
    <s v="Home Office"/>
    <s v="United States"/>
    <s v="Tallahassee"/>
    <s v="Florida"/>
    <n v="32303"/>
    <x v="0"/>
    <s v="TEC-AC-10002637"/>
    <x v="2"/>
    <s v="Accessories"/>
    <s v="Logitech VX Revolution Cordless Laser Mouse for Notebooks (Black)"/>
    <n v="431.976"/>
    <n v="3"/>
    <n v="0.2"/>
    <n v="-75.595799999999997"/>
    <n v="-571.42857142857144"/>
    <n v="345.58080000000001"/>
    <n v="0"/>
  </r>
  <r>
    <n v="7731"/>
    <s v="CA-2017-104850"/>
    <s v="6/13/2017"/>
    <x v="487"/>
    <s v="6/19/2017"/>
    <s v="Standard Class"/>
    <s v="TW-21025"/>
    <s v="Tamara Willingham"/>
    <s v="Home Office"/>
    <s v="United States"/>
    <s v="Seattle"/>
    <s v="Washington"/>
    <n v="98103"/>
    <x v="1"/>
    <s v="FUR-CH-10003774"/>
    <x v="0"/>
    <s v="Chairs"/>
    <s v="Global Wood Trimmed Manager's Task Chair, Khaki"/>
    <n v="291.13600000000002"/>
    <n v="4"/>
    <n v="0.2"/>
    <n v="-25.474399999999999"/>
    <n v="-1142.8571428571431"/>
    <n v="232.90880000000004"/>
    <n v="0"/>
  </r>
  <r>
    <n v="7732"/>
    <s v="CA-2017-140508"/>
    <s v="9/18/2017"/>
    <x v="65"/>
    <s v="9/21/2017"/>
    <s v="First Class"/>
    <s v="PA-19060"/>
    <s v="Pete Armstrong"/>
    <s v="Home Office"/>
    <s v="United States"/>
    <s v="Dallas"/>
    <s v="Texas"/>
    <n v="75220"/>
    <x v="2"/>
    <s v="OFF-EN-10000927"/>
    <x v="1"/>
    <s v="Envelopes"/>
    <s v="Jet-Pak Recycled Peel 'N' Seal Padded Mailers"/>
    <n v="114.848"/>
    <n v="4"/>
    <n v="0.2"/>
    <n v="35.89"/>
    <n v="320"/>
    <n v="91.878399999999999"/>
    <n v="0"/>
  </r>
  <r>
    <n v="7733"/>
    <s v="CA-2017-143294"/>
    <s v="6/2/2017"/>
    <x v="455"/>
    <s v="6/8/2017"/>
    <s v="Standard Class"/>
    <s v="JD-15790"/>
    <s v="John Dryer"/>
    <s v="Consumer"/>
    <s v="United States"/>
    <s v="Houston"/>
    <s v="Texas"/>
    <n v="77070"/>
    <x v="2"/>
    <s v="OFF-PA-10000743"/>
    <x v="1"/>
    <s v="Paper"/>
    <s v="Xerox 1977"/>
    <n v="10.688000000000001"/>
    <n v="2"/>
    <n v="0.2"/>
    <n v="3.7408000000000001"/>
    <n v="285.71428571428572"/>
    <n v="8.5504000000000016"/>
    <n v="0"/>
  </r>
  <r>
    <n v="7734"/>
    <s v="CA-2016-165673"/>
    <s v="5/15/2016"/>
    <x v="666"/>
    <s v="5/19/2016"/>
    <s v="Second Class"/>
    <s v="MN-17935"/>
    <s v="Michael Nguyen"/>
    <s v="Consumer"/>
    <s v="United States"/>
    <s v="Springfield"/>
    <s v="Ohio"/>
    <n v="45503"/>
    <x v="3"/>
    <s v="OFF-PA-10000697"/>
    <x v="1"/>
    <s v="Paper"/>
    <s v="TOPS Voice Message Log Book, Flash Format"/>
    <n v="15.231999999999999"/>
    <n v="4"/>
    <n v="0.2"/>
    <n v="5.5216000000000003"/>
    <n v="275.86206896551721"/>
    <n v="12.185600000000001"/>
    <n v="0"/>
  </r>
  <r>
    <n v="7735"/>
    <s v="CA-2017-134418"/>
    <s v="9/15/2017"/>
    <x v="175"/>
    <s v="9/20/2017"/>
    <s v="Standard Class"/>
    <s v="GM-14500"/>
    <s v="Gene McClure"/>
    <s v="Consumer"/>
    <s v="United States"/>
    <s v="Seattle"/>
    <s v="Washington"/>
    <n v="98103"/>
    <x v="1"/>
    <s v="OFF-AR-10004441"/>
    <x v="1"/>
    <s v="Art"/>
    <s v="BIC Brite Liner Highlighters"/>
    <n v="12.42"/>
    <n v="3"/>
    <n v="0"/>
    <n v="5.2164000000000001"/>
    <n v="238.0952380952381"/>
    <n v="12.42"/>
    <n v="0"/>
  </r>
  <r>
    <n v="7736"/>
    <s v="US-2016-106313"/>
    <s v="8/22/2016"/>
    <x v="250"/>
    <s v="8/26/2016"/>
    <s v="Standard Class"/>
    <s v="DG-13300"/>
    <s v="Deirdre Greer"/>
    <s v="Corporate"/>
    <s v="United States"/>
    <s v="Seattle"/>
    <s v="Washington"/>
    <n v="98105"/>
    <x v="1"/>
    <s v="OFF-PA-10001870"/>
    <x v="1"/>
    <s v="Paper"/>
    <s v="Xerox 202"/>
    <n v="19.440000000000001"/>
    <n v="3"/>
    <n v="0"/>
    <n v="9.3312000000000008"/>
    <n v="208.33333333333334"/>
    <n v="19.440000000000001"/>
    <n v="0"/>
  </r>
  <r>
    <n v="7737"/>
    <s v="CA-2014-105872"/>
    <s v="5/30/2014"/>
    <x v="992"/>
    <s v="6/6/2014"/>
    <s v="Standard Class"/>
    <s v="JG-15160"/>
    <s v="James Galang"/>
    <s v="Consumer"/>
    <s v="United States"/>
    <s v="New York City"/>
    <s v="New York"/>
    <n v="10024"/>
    <x v="3"/>
    <s v="OFF-BI-10003684"/>
    <x v="1"/>
    <s v="Binders"/>
    <s v="Wilson Jones Legal Size Ring Binders"/>
    <n v="70.367999999999995"/>
    <n v="4"/>
    <n v="0.2"/>
    <n v="26.388000000000002"/>
    <n v="266.66666666666663"/>
    <n v="56.294399999999996"/>
    <n v="0"/>
  </r>
  <r>
    <n v="7738"/>
    <s v="CA-2017-108287"/>
    <s v="12/18/2017"/>
    <x v="404"/>
    <s v="12/20/2017"/>
    <s v="First Class"/>
    <s v="AG-10330"/>
    <s v="Alex Grayson"/>
    <s v="Consumer"/>
    <s v="United States"/>
    <s v="Charlotte"/>
    <s v="North Carolina"/>
    <n v="28205"/>
    <x v="0"/>
    <s v="OFF-AR-10001315"/>
    <x v="1"/>
    <s v="Art"/>
    <s v="Newell 310"/>
    <n v="12.672000000000001"/>
    <n v="9"/>
    <n v="0.2"/>
    <n v="1.4256"/>
    <n v="888.88888888888891"/>
    <n v="10.137600000000001"/>
    <n v="0"/>
  </r>
  <r>
    <n v="7739"/>
    <s v="CA-2017-141103"/>
    <s v="7/30/2017"/>
    <x v="245"/>
    <s v="8/6/2017"/>
    <s v="Standard Class"/>
    <s v="JF-15355"/>
    <s v="Jay Fein"/>
    <s v="Consumer"/>
    <s v="United States"/>
    <s v="Baltimore"/>
    <s v="Maryland"/>
    <n v="21215"/>
    <x v="3"/>
    <s v="TEC-PH-10003589"/>
    <x v="2"/>
    <s v="Phones"/>
    <s v="invisibleSHIELD by ZAGG Smudge-Free Screen Protector"/>
    <n v="89.95"/>
    <n v="5"/>
    <n v="0"/>
    <n v="43.176000000000002"/>
    <n v="208.33333333333334"/>
    <n v="89.95"/>
    <n v="0"/>
  </r>
  <r>
    <n v="7740"/>
    <s v="CA-2014-154781"/>
    <s v="11/21/2014"/>
    <x v="871"/>
    <s v="11/26/2014"/>
    <s v="Standard Class"/>
    <s v="SC-20680"/>
    <s v="Steve Carroll"/>
    <s v="Home Office"/>
    <s v="United States"/>
    <s v="San Francisco"/>
    <s v="California"/>
    <n v="94110"/>
    <x v="1"/>
    <s v="OFF-PA-10001609"/>
    <x v="1"/>
    <s v="Paper"/>
    <s v="Tops Wirebound Message Log Books"/>
    <n v="6.58"/>
    <n v="2"/>
    <n v="0"/>
    <n v="3.0268000000000002"/>
    <n v="217.39130434782606"/>
    <n v="6.58"/>
    <n v="0"/>
  </r>
  <r>
    <n v="7742"/>
    <s v="CA-2015-147816"/>
    <s v="9/24/2015"/>
    <x v="496"/>
    <s v="9/26/2015"/>
    <s v="Second Class"/>
    <s v="CM-11935"/>
    <s v="Carlos Meador"/>
    <s v="Consumer"/>
    <s v="United States"/>
    <s v="Tucson"/>
    <s v="Arizona"/>
    <n v="85705"/>
    <x v="1"/>
    <s v="TEC-PH-10003095"/>
    <x v="2"/>
    <s v="Phones"/>
    <s v="Samsung HM1900 Bluetooth Headset"/>
    <n v="35.119999999999997"/>
    <n v="2"/>
    <n v="0.2"/>
    <n v="13.17"/>
    <n v="266.66666666666663"/>
    <n v="28.096"/>
    <n v="0"/>
  </r>
  <r>
    <n v="7743"/>
    <s v="CA-2017-105326"/>
    <s v="8/20/2017"/>
    <x v="648"/>
    <s v="8/27/2017"/>
    <s v="Standard Class"/>
    <s v="KT-16480"/>
    <s v="Kean Thornton"/>
    <s v="Consumer"/>
    <s v="United States"/>
    <s v="Los Angeles"/>
    <s v="California"/>
    <n v="90036"/>
    <x v="1"/>
    <s v="OFF-PA-10001639"/>
    <x v="1"/>
    <s v="Paper"/>
    <s v="Xerox 203"/>
    <n v="25.92"/>
    <n v="4"/>
    <n v="0"/>
    <n v="12.441599999999999"/>
    <n v="208.33333333333334"/>
    <n v="25.92"/>
    <n v="0"/>
  </r>
  <r>
    <n v="7744"/>
    <s v="CA-2016-133613"/>
    <s v="6/17/2016"/>
    <x v="26"/>
    <s v="6/22/2016"/>
    <s v="Standard Class"/>
    <s v="CP-12340"/>
    <s v="Christine Phan"/>
    <s v="Corporate"/>
    <s v="United States"/>
    <s v="Waterbury"/>
    <s v="Connecticut"/>
    <n v="6708"/>
    <x v="3"/>
    <s v="OFF-BI-10002003"/>
    <x v="1"/>
    <s v="Binders"/>
    <s v="Ibico Presentation Index for Binding Systems"/>
    <n v="7.96"/>
    <n v="2"/>
    <n v="0"/>
    <n v="3.7412000000000001"/>
    <n v="212.7659574468085"/>
    <n v="7.96"/>
    <n v="0"/>
  </r>
  <r>
    <n v="7747"/>
    <s v="CA-2015-109113"/>
    <s v="12/19/2015"/>
    <x v="546"/>
    <s v="12/23/2015"/>
    <s v="Standard Class"/>
    <s v="EK-13795"/>
    <s v="Eileen Kiefer"/>
    <s v="Home Office"/>
    <s v="United States"/>
    <s v="Chicago"/>
    <s v="Illinois"/>
    <n v="60610"/>
    <x v="2"/>
    <s v="TEC-AC-10004761"/>
    <x v="2"/>
    <s v="Accessories"/>
    <s v="Maxell 4.7GB DVD+RW 3/Pack"/>
    <n v="25.488"/>
    <n v="2"/>
    <n v="0.2"/>
    <n v="4.7789999999999999"/>
    <n v="533.33333333333326"/>
    <n v="20.3904"/>
    <n v="0"/>
  </r>
  <r>
    <n v="7748"/>
    <s v="CA-2015-156153"/>
    <s v="5/31/2015"/>
    <x v="70"/>
    <s v="6/2/2015"/>
    <s v="Second Class"/>
    <s v="CW-11905"/>
    <s v="Carl Weiss"/>
    <s v="Home Office"/>
    <s v="United States"/>
    <s v="Long Beach"/>
    <s v="New York"/>
    <n v="11561"/>
    <x v="3"/>
    <s v="OFF-FA-10003472"/>
    <x v="1"/>
    <s v="Fasteners"/>
    <s v="Bagged Rubber Bands"/>
    <n v="7.56"/>
    <n v="6"/>
    <n v="0"/>
    <n v="0.3024"/>
    <n v="2500"/>
    <n v="7.56"/>
    <n v="0"/>
  </r>
  <r>
    <n v="7749"/>
    <s v="CA-2015-133242"/>
    <s v="6/18/2015"/>
    <x v="652"/>
    <s v="6/24/2015"/>
    <s v="Standard Class"/>
    <s v="KH-16510"/>
    <s v="Keith Herrera"/>
    <s v="Consumer"/>
    <s v="United States"/>
    <s v="Arlington"/>
    <s v="Virginia"/>
    <n v="22204"/>
    <x v="0"/>
    <s v="FUR-FU-10003464"/>
    <x v="0"/>
    <s v="Furnishings"/>
    <s v="Seth Thomas 8 1/2&quot; Cubicle Clock"/>
    <n v="60.84"/>
    <n v="3"/>
    <n v="0"/>
    <n v="19.468800000000002"/>
    <n v="312.5"/>
    <n v="60.84"/>
    <n v="0"/>
  </r>
  <r>
    <n v="7754"/>
    <s v="CA-2015-158323"/>
    <s v="11/30/2015"/>
    <x v="672"/>
    <s v="12/3/2015"/>
    <s v="First Class"/>
    <s v="AB-10600"/>
    <s v="Ann Blume"/>
    <s v="Corporate"/>
    <s v="United States"/>
    <s v="Jacksonville"/>
    <s v="North Carolina"/>
    <n v="28540"/>
    <x v="0"/>
    <s v="FUR-FU-10001546"/>
    <x v="0"/>
    <s v="Furnishings"/>
    <s v="Dana Swing-Arm Lamps"/>
    <n v="17.088000000000001"/>
    <n v="2"/>
    <n v="0.2"/>
    <n v="1.0680000000000001"/>
    <n v="1600"/>
    <n v="13.670400000000001"/>
    <n v="0"/>
  </r>
  <r>
    <n v="7755"/>
    <s v="CA-2015-161795"/>
    <s v="12/21/2015"/>
    <x v="379"/>
    <s v="12/23/2015"/>
    <s v="Second Class"/>
    <s v="AH-10075"/>
    <s v="Adam Hart"/>
    <s v="Corporate"/>
    <s v="United States"/>
    <s v="Columbus"/>
    <s v="Ohio"/>
    <n v="43229"/>
    <x v="3"/>
    <s v="OFF-AR-10001919"/>
    <x v="1"/>
    <s v="Art"/>
    <s v="OIC #2 Pencils, Medium Soft"/>
    <n v="3.008"/>
    <n v="2"/>
    <n v="0.2"/>
    <n v="0.33839999999999998"/>
    <n v="888.88888888888891"/>
    <n v="2.4064000000000001"/>
    <n v="0"/>
  </r>
  <r>
    <n v="7756"/>
    <s v="CA-2017-100902"/>
    <s v="11/17/2017"/>
    <x v="701"/>
    <s v="11/21/2017"/>
    <s v="Standard Class"/>
    <s v="CK-12595"/>
    <s v="Clytie Kelty"/>
    <s v="Consumer"/>
    <s v="United States"/>
    <s v="Charlotte"/>
    <s v="North Carolina"/>
    <n v="28205"/>
    <x v="0"/>
    <s v="OFF-PA-10002558"/>
    <x v="1"/>
    <s v="Paper"/>
    <s v="Xerox 1938"/>
    <n v="268.24"/>
    <n v="7"/>
    <n v="0.2"/>
    <n v="93.884"/>
    <n v="285.71428571428572"/>
    <n v="214.59200000000001"/>
    <n v="0"/>
  </r>
  <r>
    <n v="7758"/>
    <s v="CA-2017-112844"/>
    <s v="11/13/2017"/>
    <x v="38"/>
    <s v="11/16/2017"/>
    <s v="Second Class"/>
    <s v="SP-20620"/>
    <s v="Stefania Perrino"/>
    <s v="Corporate"/>
    <s v="United States"/>
    <s v="Buffalo"/>
    <s v="New York"/>
    <n v="14215"/>
    <x v="3"/>
    <s v="TEC-PH-10003988"/>
    <x v="2"/>
    <s v="Phones"/>
    <s v="LF Elite 3D Dazzle Designer Hard Case Cover, Lf Stylus Pen and Wiper For Apple Iphone 5c Mini Lite"/>
    <n v="43.6"/>
    <n v="4"/>
    <n v="0"/>
    <n v="12.208"/>
    <n v="357.14285714285717"/>
    <n v="43.6"/>
    <n v="0"/>
  </r>
  <r>
    <n v="7760"/>
    <s v="CA-2016-158925"/>
    <s v="10/24/2016"/>
    <x v="1057"/>
    <s v="10/28/2016"/>
    <s v="Standard Class"/>
    <s v="JP-15460"/>
    <s v="Jennifer Patt"/>
    <s v="Corporate"/>
    <s v="United States"/>
    <s v="Houston"/>
    <s v="Texas"/>
    <n v="77041"/>
    <x v="2"/>
    <s v="OFF-PA-10003072"/>
    <x v="1"/>
    <s v="Paper"/>
    <s v="Eureka Recycled Copy Paper 8 1/2&quot; x 11&quot;, Ream"/>
    <n v="15.552"/>
    <n v="3"/>
    <n v="0.2"/>
    <n v="5.4432"/>
    <n v="285.71428571428572"/>
    <n v="12.441600000000001"/>
    <n v="0"/>
  </r>
  <r>
    <n v="7761"/>
    <s v="CA-2014-155390"/>
    <s v="12/6/2014"/>
    <x v="776"/>
    <s v="12/11/2014"/>
    <s v="Standard Class"/>
    <s v="BG-11035"/>
    <s v="Barry Gonzalez"/>
    <s v="Consumer"/>
    <s v="United States"/>
    <s v="Memphis"/>
    <s v="Tennessee"/>
    <n v="38109"/>
    <x v="0"/>
    <s v="OFF-PA-10003641"/>
    <x v="1"/>
    <s v="Paper"/>
    <s v="Xerox 1909"/>
    <n v="42.207999999999998"/>
    <n v="2"/>
    <n v="0.2"/>
    <n v="13.717599999999999"/>
    <n v="307.69230769230774"/>
    <n v="33.766399999999997"/>
    <n v="0"/>
  </r>
  <r>
    <n v="7762"/>
    <s v="CA-2017-123071"/>
    <s v="12/3/2017"/>
    <x v="734"/>
    <s v="12/6/2017"/>
    <s v="First Class"/>
    <s v="CC-12550"/>
    <s v="Clay Cheatham"/>
    <s v="Consumer"/>
    <s v="United States"/>
    <s v="Plano"/>
    <s v="Texas"/>
    <n v="75023"/>
    <x v="2"/>
    <s v="OFF-PA-10003729"/>
    <x v="1"/>
    <s v="Paper"/>
    <s v="Xerox 1998"/>
    <n v="10.368"/>
    <n v="2"/>
    <n v="0.2"/>
    <n v="3.6288"/>
    <n v="285.71428571428572"/>
    <n v="8.2944000000000013"/>
    <n v="0"/>
  </r>
  <r>
    <n v="7763"/>
    <s v="CA-2017-156391"/>
    <s v="9/26/2017"/>
    <x v="986"/>
    <s v="9/28/2017"/>
    <s v="First Class"/>
    <s v="SL-20155"/>
    <s v="Sara Luxemburg"/>
    <s v="Home Office"/>
    <s v="United States"/>
    <s v="Salem"/>
    <s v="Oregon"/>
    <n v="97301"/>
    <x v="1"/>
    <s v="OFF-AR-10003251"/>
    <x v="1"/>
    <s v="Art"/>
    <s v="Prang Drawing Pencil Set"/>
    <n v="2.2240000000000002"/>
    <n v="1"/>
    <n v="0.2"/>
    <n v="0.55600000000000005"/>
    <n v="400"/>
    <n v="1.7792000000000003"/>
    <n v="0"/>
  </r>
  <r>
    <n v="7764"/>
    <s v="CA-2015-103093"/>
    <s v="2/3/2015"/>
    <x v="302"/>
    <s v="2/7/2015"/>
    <s v="Standard Class"/>
    <s v="FO-14305"/>
    <s v="Frank Olsen"/>
    <s v="Consumer"/>
    <s v="United States"/>
    <s v="Columbus"/>
    <s v="Georgia"/>
    <n v="31907"/>
    <x v="0"/>
    <s v="OFF-EN-10003286"/>
    <x v="1"/>
    <s v="Envelopes"/>
    <s v="Staple envelope"/>
    <n v="74.52"/>
    <n v="9"/>
    <n v="0"/>
    <n v="35.0244"/>
    <n v="212.7659574468085"/>
    <n v="74.52"/>
    <n v="0"/>
  </r>
  <r>
    <n v="7765"/>
    <s v="US-2017-118941"/>
    <s v="8/12/2017"/>
    <x v="801"/>
    <s v="8/12/2017"/>
    <s v="Same Day"/>
    <s v="BB-11545"/>
    <s v="Brenda Bowman"/>
    <s v="Corporate"/>
    <s v="United States"/>
    <s v="Columbia"/>
    <s v="Maryland"/>
    <n v="21044"/>
    <x v="3"/>
    <s v="OFF-AR-10004078"/>
    <x v="1"/>
    <s v="Art"/>
    <s v="Newell 312"/>
    <n v="17.52"/>
    <n v="3"/>
    <n v="0"/>
    <n v="5.2560000000000002"/>
    <n v="333.33333333333331"/>
    <n v="17.52"/>
    <n v="0"/>
  </r>
  <r>
    <n v="7768"/>
    <s v="CA-2015-169299"/>
    <s v="8/24/2015"/>
    <x v="252"/>
    <s v="8/26/2015"/>
    <s v="First Class"/>
    <s v="DO-13435"/>
    <s v="Denny Ordway"/>
    <s v="Consumer"/>
    <s v="United States"/>
    <s v="Portland"/>
    <s v="Oregon"/>
    <n v="97206"/>
    <x v="1"/>
    <s v="OFF-AR-10002053"/>
    <x v="1"/>
    <s v="Art"/>
    <s v="Premium Writing Pencils, Soft, #2 by Central Association for the Blind"/>
    <n v="7.1520000000000001"/>
    <n v="3"/>
    <n v="0.2"/>
    <n v="0.71519999999999995"/>
    <n v="1000.0000000000002"/>
    <n v="5.7216000000000005"/>
    <n v="0"/>
  </r>
  <r>
    <n v="7769"/>
    <s v="CA-2017-154088"/>
    <s v="11/12/2017"/>
    <x v="105"/>
    <s v="11/17/2017"/>
    <s v="Standard Class"/>
    <s v="LB-16735"/>
    <s v="Larry Blacks"/>
    <s v="Consumer"/>
    <s v="United States"/>
    <s v="Tallahassee"/>
    <s v="Florida"/>
    <n v="32303"/>
    <x v="0"/>
    <s v="OFF-PA-10003651"/>
    <x v="1"/>
    <s v="Paper"/>
    <s v="Xerox 1968"/>
    <n v="26.72"/>
    <n v="5"/>
    <n v="0.2"/>
    <n v="9.3520000000000003"/>
    <n v="285.71428571428567"/>
    <n v="21.376000000000001"/>
    <n v="0"/>
  </r>
  <r>
    <n v="7770"/>
    <s v="CA-2016-155978"/>
    <s v="8/1/2016"/>
    <x v="1147"/>
    <s v="8/1/2016"/>
    <s v="Same Day"/>
    <s v="TS-21205"/>
    <s v="Thomas Seio"/>
    <s v="Corporate"/>
    <s v="United States"/>
    <s v="Riverside"/>
    <s v="California"/>
    <n v="92503"/>
    <x v="1"/>
    <s v="TEC-PH-10002885"/>
    <x v="2"/>
    <s v="Phones"/>
    <s v="Apple iPhone 5"/>
    <n v="1039.7280000000001"/>
    <n v="2"/>
    <n v="0.2"/>
    <n v="90.976200000000006"/>
    <n v="1142.8571428571429"/>
    <n v="831.78240000000005"/>
    <n v="0"/>
  </r>
  <r>
    <n v="7772"/>
    <s v="CA-2016-108196"/>
    <s v="11/25/2016"/>
    <x v="881"/>
    <s v="12/2/2016"/>
    <s v="Standard Class"/>
    <s v="CS-12505"/>
    <s v="Cindy Stewart"/>
    <s v="Consumer"/>
    <s v="United States"/>
    <s v="Lancaster"/>
    <s v="Ohio"/>
    <n v="43130"/>
    <x v="3"/>
    <s v="OFF-BI-10000545"/>
    <x v="1"/>
    <s v="Binders"/>
    <s v="GBC Ibimaster 500 Manual ProClick Binding System"/>
    <n v="456.58800000000002"/>
    <n v="2"/>
    <n v="0.7"/>
    <n v="-304.392"/>
    <n v="-150"/>
    <n v="136.97640000000004"/>
    <n v="0"/>
  </r>
  <r>
    <n v="7775"/>
    <s v="CA-2016-152800"/>
    <s v="4/13/2016"/>
    <x v="1172"/>
    <s v="4/15/2016"/>
    <s v="First Class"/>
    <s v="SP-20920"/>
    <s v="Susan Pistek"/>
    <s v="Consumer"/>
    <s v="United States"/>
    <s v="San Francisco"/>
    <s v="California"/>
    <n v="94109"/>
    <x v="1"/>
    <s v="OFF-EN-10001509"/>
    <x v="1"/>
    <s v="Envelopes"/>
    <s v="Poly String Tie Envelopes"/>
    <n v="6.12"/>
    <n v="3"/>
    <n v="0"/>
    <n v="2.8763999999999998"/>
    <n v="212.7659574468085"/>
    <n v="6.12"/>
    <n v="0"/>
  </r>
  <r>
    <n v="7776"/>
    <s v="CA-2014-166961"/>
    <s v="12/27/2014"/>
    <x v="422"/>
    <s v="12/31/2014"/>
    <s v="Standard Class"/>
    <s v="CD-12790"/>
    <s v="Cynthia Delaney"/>
    <s v="Home Office"/>
    <s v="United States"/>
    <s v="Moreno Valley"/>
    <s v="California"/>
    <n v="92553"/>
    <x v="1"/>
    <s v="OFF-AP-10001366"/>
    <x v="1"/>
    <s v="Appliances"/>
    <s v="Staple holder"/>
    <n v="10.98"/>
    <n v="1"/>
    <n v="0"/>
    <n v="2.9645999999999999"/>
    <n v="370.37037037037044"/>
    <n v="10.98"/>
    <n v="0"/>
  </r>
  <r>
    <n v="7780"/>
    <s v="CA-2016-139381"/>
    <s v="4/18/2016"/>
    <x v="724"/>
    <s v="4/22/2016"/>
    <s v="Standard Class"/>
    <s v="RF-19840"/>
    <s v="Roy Französisch"/>
    <s v="Consumer"/>
    <s v="United States"/>
    <s v="Chesapeake"/>
    <s v="Virginia"/>
    <n v="23320"/>
    <x v="0"/>
    <s v="OFF-AP-10001271"/>
    <x v="1"/>
    <s v="Appliances"/>
    <s v="Eureka The Boss Cordless Rechargeable Stick Vac"/>
    <n v="203.92"/>
    <n v="4"/>
    <n v="0"/>
    <n v="55.058399999999999"/>
    <n v="370.37037037037038"/>
    <n v="203.92"/>
    <n v="0"/>
  </r>
  <r>
    <n v="7782"/>
    <s v="CA-2015-132136"/>
    <s v="3/8/2015"/>
    <x v="936"/>
    <s v="3/12/2015"/>
    <s v="Standard Class"/>
    <s v="FO-14305"/>
    <s v="Frank Olsen"/>
    <s v="Consumer"/>
    <s v="United States"/>
    <s v="Chicago"/>
    <s v="Illinois"/>
    <n v="60623"/>
    <x v="2"/>
    <s v="OFF-BI-10002706"/>
    <x v="1"/>
    <s v="Binders"/>
    <s v="Avery Premier Heavy-Duty Binder with Round Locking Rings"/>
    <n v="8.5679999999999996"/>
    <n v="3"/>
    <n v="0.8"/>
    <n v="-14.5656"/>
    <n v="-58.82352941176471"/>
    <n v="1.7135999999999996"/>
    <n v="0"/>
  </r>
  <r>
    <n v="7783"/>
    <s v="CA-2016-162236"/>
    <s v="11/4/2016"/>
    <x v="254"/>
    <s v="11/6/2016"/>
    <s v="Second Class"/>
    <s v="ER-13855"/>
    <s v="Elpida Rittenbach"/>
    <s v="Corporate"/>
    <s v="United States"/>
    <s v="Charlotte"/>
    <s v="North Carolina"/>
    <n v="28205"/>
    <x v="0"/>
    <s v="OFF-ST-10003442"/>
    <x v="1"/>
    <s v="Storage"/>
    <s v="Eldon Portable Mobile Manager"/>
    <n v="45.247999999999998"/>
    <n v="2"/>
    <n v="0.2"/>
    <n v="3.9592000000000001"/>
    <n v="1142.8571428571427"/>
    <n v="36.198399999999999"/>
    <n v="0"/>
  </r>
  <r>
    <n v="7786"/>
    <s v="US-2014-111353"/>
    <s v="11/29/2014"/>
    <x v="503"/>
    <s v="12/6/2014"/>
    <s v="Standard Class"/>
    <s v="PB-19150"/>
    <s v="Philip Brown"/>
    <s v="Consumer"/>
    <s v="United States"/>
    <s v="New York City"/>
    <s v="New York"/>
    <n v="10009"/>
    <x v="3"/>
    <s v="OFF-LA-10002762"/>
    <x v="1"/>
    <s v="Labels"/>
    <s v="Avery 485"/>
    <n v="25.06"/>
    <n v="2"/>
    <n v="0"/>
    <n v="11.7782"/>
    <n v="212.7659574468085"/>
    <n v="25.06"/>
    <n v="0"/>
  </r>
  <r>
    <n v="7787"/>
    <s v="US-2016-117037"/>
    <s v="5/17/2016"/>
    <x v="624"/>
    <s v="5/20/2016"/>
    <s v="First Class"/>
    <s v="LW-17215"/>
    <s v="Luke Weiss"/>
    <s v="Consumer"/>
    <s v="United States"/>
    <s v="Chicago"/>
    <s v="Illinois"/>
    <n v="60653"/>
    <x v="2"/>
    <s v="OFF-BI-10000279"/>
    <x v="1"/>
    <s v="Binders"/>
    <s v="Acco Recycled 2&quot; Capacity Laser Printer Hanging Data Binders"/>
    <n v="2.89"/>
    <n v="1"/>
    <n v="0.8"/>
    <n v="-4.7685000000000004"/>
    <n v="-60.606060606060609"/>
    <n v="0.57799999999999985"/>
    <n v="0"/>
  </r>
  <r>
    <n v="7791"/>
    <s v="CA-2017-160801"/>
    <s v="9/19/2017"/>
    <x v="20"/>
    <s v="9/19/2017"/>
    <s v="Same Day"/>
    <s v="FG-14260"/>
    <s v="Frank Gastineau"/>
    <s v="Home Office"/>
    <s v="United States"/>
    <s v="Philadelphia"/>
    <s v="Pennsylvania"/>
    <n v="19120"/>
    <x v="3"/>
    <s v="OFF-BI-10001132"/>
    <x v="1"/>
    <s v="Binders"/>
    <s v="Acco PRESSTEX Data Binder with Storage Hooks, Dark Blue, 9 1/2&quot; X 11&quot;"/>
    <n v="4.8419999999999996"/>
    <n v="3"/>
    <n v="0.7"/>
    <n v="-3.3894000000000002"/>
    <n v="-142.85714285714283"/>
    <n v="1.4526000000000001"/>
    <n v="0"/>
  </r>
  <r>
    <n v="7792"/>
    <s v="CA-2016-108364"/>
    <s v="12/19/2016"/>
    <x v="1054"/>
    <s v="12/24/2016"/>
    <s v="Standard Class"/>
    <s v="BP-11050"/>
    <s v="Barry Pond"/>
    <s v="Corporate"/>
    <s v="United States"/>
    <s v="Chicago"/>
    <s v="Illinois"/>
    <n v="60623"/>
    <x v="2"/>
    <s v="OFF-BI-10002012"/>
    <x v="1"/>
    <s v="Binders"/>
    <s v="Wilson Jones Easy Flow II Sheet Lifters"/>
    <n v="1.8"/>
    <n v="5"/>
    <n v="0.8"/>
    <n v="-2.88"/>
    <n v="-62.5"/>
    <n v="0.35999999999999993"/>
    <n v="0"/>
  </r>
  <r>
    <n v="7793"/>
    <s v="CA-2017-169362"/>
    <s v="10/12/2017"/>
    <x v="386"/>
    <s v="10/15/2017"/>
    <s v="First Class"/>
    <s v="SP-20860"/>
    <s v="Sung Pak"/>
    <s v="Corporate"/>
    <s v="United States"/>
    <s v="Dallas"/>
    <s v="Texas"/>
    <n v="75217"/>
    <x v="2"/>
    <s v="TEC-AC-10001383"/>
    <x v="2"/>
    <s v="Accessories"/>
    <s v="Logitech Wireless Touch Keyboard K400"/>
    <n v="39.984000000000002"/>
    <n v="2"/>
    <n v="0.2"/>
    <n v="-1.4994000000000001"/>
    <n v="-2666.666666666667"/>
    <n v="31.987200000000001"/>
    <n v="0"/>
  </r>
  <r>
    <n v="7794"/>
    <s v="CA-2015-127481"/>
    <s v="12/12/2015"/>
    <x v="295"/>
    <s v="12/15/2015"/>
    <s v="Second Class"/>
    <s v="JD-15895"/>
    <s v="Jonathan Doherty"/>
    <s v="Corporate"/>
    <s v="United States"/>
    <s v="Las Vegas"/>
    <s v="Nevada"/>
    <n v="89115"/>
    <x v="1"/>
    <s v="OFF-PA-10002036"/>
    <x v="1"/>
    <s v="Paper"/>
    <s v="Xerox 1930"/>
    <n v="32.4"/>
    <n v="5"/>
    <n v="0"/>
    <n v="15.875999999999999"/>
    <n v="204.08163265306123"/>
    <n v="32.4"/>
    <n v="0"/>
  </r>
  <r>
    <n v="7796"/>
    <s v="CA-2015-112711"/>
    <s v="7/12/2015"/>
    <x v="984"/>
    <s v="7/18/2015"/>
    <s v="Standard Class"/>
    <s v="FM-14380"/>
    <s v="Fred McMath"/>
    <s v="Consumer"/>
    <s v="United States"/>
    <s v="Amarillo"/>
    <s v="Texas"/>
    <n v="79109"/>
    <x v="2"/>
    <s v="TEC-PH-10000526"/>
    <x v="2"/>
    <s v="Phones"/>
    <s v="Vtech CS6719"/>
    <n v="307.16800000000001"/>
    <n v="4"/>
    <n v="0.2"/>
    <n v="30.716799999999999"/>
    <n v="1000"/>
    <n v="245.73440000000002"/>
    <n v="0"/>
  </r>
  <r>
    <n v="7797"/>
    <s v="US-2015-145121"/>
    <s v="10/2/2015"/>
    <x v="653"/>
    <s v="10/6/2015"/>
    <s v="Standard Class"/>
    <s v="MP-17965"/>
    <s v="Michael Paige"/>
    <s v="Corporate"/>
    <s v="United States"/>
    <s v="Middletown"/>
    <s v="Connecticut"/>
    <n v="6457"/>
    <x v="3"/>
    <s v="OFF-BI-10001078"/>
    <x v="1"/>
    <s v="Binders"/>
    <s v="Acco PRESSTEX Data Binder with Storage Hooks, Dark Blue, 14 7/8&quot; X 11&quot;"/>
    <n v="26.9"/>
    <n v="5"/>
    <n v="0"/>
    <n v="13.180999999999999"/>
    <n v="204.08163265306123"/>
    <n v="26.9"/>
    <n v="0"/>
  </r>
  <r>
    <n v="7798"/>
    <s v="CA-2017-166184"/>
    <s v="3/24/2017"/>
    <x v="668"/>
    <s v="3/27/2017"/>
    <s v="First Class"/>
    <s v="HR-14830"/>
    <s v="Harold Ryan"/>
    <s v="Corporate"/>
    <s v="United States"/>
    <s v="New York City"/>
    <s v="New York"/>
    <n v="10035"/>
    <x v="3"/>
    <s v="OFF-EN-10004483"/>
    <x v="1"/>
    <s v="Envelopes"/>
    <s v="#10 White Business Envelopes,4 1/8 x 9 1/2"/>
    <n v="47.01"/>
    <n v="3"/>
    <n v="0"/>
    <n v="22.0947"/>
    <n v="212.7659574468085"/>
    <n v="47.01"/>
    <n v="0"/>
  </r>
  <r>
    <n v="7801"/>
    <s v="CA-2017-157413"/>
    <s v="6/1/2017"/>
    <x v="702"/>
    <s v="6/6/2017"/>
    <s v="Standard Class"/>
    <s v="BW-11065"/>
    <s v="Barry Weirich"/>
    <s v="Consumer"/>
    <s v="United States"/>
    <s v="Philadelphia"/>
    <s v="Pennsylvania"/>
    <n v="19120"/>
    <x v="3"/>
    <s v="OFF-ST-10002756"/>
    <x v="1"/>
    <s v="Storage"/>
    <s v="Tennsco Stur-D-Stor Boltless Shelving, 5 Shelves, 24&quot; Deep, Sand"/>
    <n v="324.74400000000003"/>
    <n v="3"/>
    <n v="0.2"/>
    <n v="-77.1267"/>
    <n v="-421.05263157894746"/>
    <n v="259.79520000000002"/>
    <n v="0"/>
  </r>
  <r>
    <n v="7802"/>
    <s v="CA-2014-143637"/>
    <s v="3/24/2014"/>
    <x v="977"/>
    <s v="3/29/2014"/>
    <s v="Second Class"/>
    <s v="MS-17710"/>
    <s v="Maurice Satty"/>
    <s v="Consumer"/>
    <s v="United States"/>
    <s v="Fresno"/>
    <s v="California"/>
    <n v="93727"/>
    <x v="1"/>
    <s v="FUR-FU-10002813"/>
    <x v="0"/>
    <s v="Furnishings"/>
    <s v="DAX Contemporary Wood Frame with Silver Metal Mat, Desktop, 11 x 14 Size"/>
    <n v="40.479999999999997"/>
    <n v="2"/>
    <n v="0"/>
    <n v="14.572800000000001"/>
    <n v="277.77777777777771"/>
    <n v="40.479999999999997"/>
    <n v="0"/>
  </r>
  <r>
    <n v="7803"/>
    <s v="CA-2015-102260"/>
    <s v="9/22/2015"/>
    <x v="357"/>
    <s v="9/26/2015"/>
    <s v="Standard Class"/>
    <s v="SJ-20125"/>
    <s v="Sanjit Jacobs"/>
    <s v="Home Office"/>
    <s v="United States"/>
    <s v="Franklin"/>
    <s v="Tennessee"/>
    <n v="37064"/>
    <x v="0"/>
    <s v="OFF-LA-10003714"/>
    <x v="1"/>
    <s v="Labels"/>
    <s v="Avery 510"/>
    <n v="12"/>
    <n v="4"/>
    <n v="0.2"/>
    <n v="4.2"/>
    <n v="285.71428571428572"/>
    <n v="9.6000000000000014"/>
    <n v="0"/>
  </r>
  <r>
    <n v="7808"/>
    <s v="US-2016-137295"/>
    <s v="1/8/2016"/>
    <x v="1134"/>
    <s v="1/13/2016"/>
    <s v="Standard Class"/>
    <s v="VS-21820"/>
    <s v="Vivek Sundaresam"/>
    <s v="Consumer"/>
    <s v="United States"/>
    <s v="Raleigh"/>
    <s v="North Carolina"/>
    <n v="27604"/>
    <x v="0"/>
    <s v="OFF-BI-10004236"/>
    <x v="1"/>
    <s v="Binders"/>
    <s v="XtraLife ClearVue Slant-D Ring Binder, White, 3&quot;"/>
    <n v="30.827999999999999"/>
    <n v="7"/>
    <n v="0.7"/>
    <n v="-24.662400000000002"/>
    <n v="-125"/>
    <n v="9.248400000000002"/>
    <n v="0"/>
  </r>
  <r>
    <n v="7811"/>
    <s v="CA-2016-134334"/>
    <s v="2/14/2016"/>
    <x v="1173"/>
    <s v="2/15/2016"/>
    <s v="First Class"/>
    <s v="DK-13090"/>
    <s v="Dave Kipp"/>
    <s v="Consumer"/>
    <s v="United States"/>
    <s v="Clinton"/>
    <s v="Maryland"/>
    <n v="20735"/>
    <x v="3"/>
    <s v="OFF-PA-10000791"/>
    <x v="1"/>
    <s v="Paper"/>
    <s v="Wirebound Message Books, Four 2 3/4 x 5 Forms per Page, 200 Sets per Book"/>
    <n v="4.7699999999999996"/>
    <n v="1"/>
    <n v="0"/>
    <n v="2.1465000000000001"/>
    <n v="222.2222222222222"/>
    <n v="4.7699999999999996"/>
    <n v="0"/>
  </r>
  <r>
    <n v="7815"/>
    <s v="US-2017-109316"/>
    <s v="6/8/2017"/>
    <x v="110"/>
    <s v="6/10/2017"/>
    <s v="First Class"/>
    <s v="MG-17680"/>
    <s v="Maureen Gastineau"/>
    <s v="Home Office"/>
    <s v="United States"/>
    <s v="Los Angeles"/>
    <s v="California"/>
    <n v="90049"/>
    <x v="1"/>
    <s v="FUR-BO-10004834"/>
    <x v="0"/>
    <s v="Bookcases"/>
    <s v="Riverside Palais Royal Lawyers Bookcase, Royale Cherry Finish"/>
    <n v="1497.6659999999999"/>
    <n v="2"/>
    <n v="0.15"/>
    <n v="140.95679999999999"/>
    <n v="1062.5"/>
    <n v="1273.0160999999998"/>
    <n v="0"/>
  </r>
  <r>
    <n v="7817"/>
    <s v="CA-2016-138478"/>
    <s v="10/21/2016"/>
    <x v="147"/>
    <s v="10/26/2016"/>
    <s v="Second Class"/>
    <s v="DP-13390"/>
    <s v="Dennis Pardue"/>
    <s v="Home Office"/>
    <s v="United States"/>
    <s v="North Las Vegas"/>
    <s v="Nevada"/>
    <n v="89031"/>
    <x v="1"/>
    <s v="OFF-AR-10002240"/>
    <x v="1"/>
    <s v="Art"/>
    <s v="Panasonic KP-150 Electric Pencil Sharpener"/>
    <n v="113.22"/>
    <n v="3"/>
    <n v="0"/>
    <n v="29.437200000000001"/>
    <n v="384.61538461538458"/>
    <n v="113.22"/>
    <n v="0"/>
  </r>
  <r>
    <n v="7820"/>
    <s v="CA-2017-150469"/>
    <s v="1/26/2017"/>
    <x v="795"/>
    <s v="1/30/2017"/>
    <s v="Standard Class"/>
    <s v="CJ-12010"/>
    <s v="Caroline Jumper"/>
    <s v="Consumer"/>
    <s v="United States"/>
    <s v="San Francisco"/>
    <s v="California"/>
    <n v="94109"/>
    <x v="1"/>
    <s v="OFF-FA-10000611"/>
    <x v="1"/>
    <s v="Fasteners"/>
    <s v="Binder Clips by OIC"/>
    <n v="11.84"/>
    <n v="8"/>
    <n v="0"/>
    <n v="5.6832000000000003"/>
    <n v="208.33333333333331"/>
    <n v="11.84"/>
    <n v="0"/>
  </r>
  <r>
    <n v="7821"/>
    <s v="CA-2017-152436"/>
    <s v="12/8/2017"/>
    <x v="166"/>
    <s v="12/10/2017"/>
    <s v="Second Class"/>
    <s v="CW-11905"/>
    <s v="Carl Weiss"/>
    <s v="Home Office"/>
    <s v="United States"/>
    <s v="Cranston"/>
    <s v="Rhode Island"/>
    <n v="2920"/>
    <x v="3"/>
    <s v="OFF-ST-10000036"/>
    <x v="1"/>
    <s v="Storage"/>
    <s v="Recycled Data-Pak for Archival Bound Computer Printouts, 12-1/2 x 12-1/2 x 16"/>
    <n v="592.74"/>
    <n v="6"/>
    <n v="0"/>
    <n v="160.03980000000001"/>
    <n v="370.37037037037032"/>
    <n v="592.74"/>
    <n v="0"/>
  </r>
  <r>
    <n v="7822"/>
    <s v="CA-2016-169334"/>
    <s v="10/21/2016"/>
    <x v="147"/>
    <s v="10/24/2016"/>
    <s v="Second Class"/>
    <s v="GW-14605"/>
    <s v="Giulietta Weimer"/>
    <s v="Consumer"/>
    <s v="United States"/>
    <s v="Jackson"/>
    <s v="Tennessee"/>
    <n v="38301"/>
    <x v="0"/>
    <s v="OFF-ST-10004950"/>
    <x v="1"/>
    <s v="Storage"/>
    <s v="Tenex Personal Filing Tote With Secure Closure Lid, Black/Frost"/>
    <n v="111.672"/>
    <n v="9"/>
    <n v="0.2"/>
    <n v="6.9794999999999998"/>
    <n v="1600"/>
    <n v="89.337600000000009"/>
    <n v="0"/>
  </r>
  <r>
    <n v="7823"/>
    <s v="US-2014-115413"/>
    <s v="8/26/2014"/>
    <x v="86"/>
    <s v="9/1/2014"/>
    <s v="Standard Class"/>
    <s v="PP-18955"/>
    <s v="Paul Prost"/>
    <s v="Home Office"/>
    <s v="United States"/>
    <s v="Newark"/>
    <s v="Delaware"/>
    <n v="19711"/>
    <x v="3"/>
    <s v="OFF-AR-10003770"/>
    <x v="1"/>
    <s v="Art"/>
    <s v="Newell 340"/>
    <n v="8.64"/>
    <n v="3"/>
    <n v="0"/>
    <n v="2.5055999999999998"/>
    <n v="344.82758620689663"/>
    <n v="8.64"/>
    <n v="0"/>
  </r>
  <r>
    <n v="7825"/>
    <s v="CA-2014-125150"/>
    <s v="5/16/2014"/>
    <x v="1174"/>
    <s v="5/23/2014"/>
    <s v="Standard Class"/>
    <s v="PW-19030"/>
    <s v="Pauline Webber"/>
    <s v="Corporate"/>
    <s v="United States"/>
    <s v="Los Angeles"/>
    <s v="California"/>
    <n v="90036"/>
    <x v="1"/>
    <s v="FUR-CH-10002439"/>
    <x v="0"/>
    <s v="Chairs"/>
    <s v="Iceberg Nesting Folding Chair, 19w x 6d x 43h"/>
    <n v="232.88"/>
    <n v="5"/>
    <n v="0.2"/>
    <n v="17.466000000000001"/>
    <n v="1333.3333333333333"/>
    <n v="186.304"/>
    <n v="0"/>
  </r>
  <r>
    <n v="7826"/>
    <s v="CA-2015-127327"/>
    <s v="2/3/2015"/>
    <x v="302"/>
    <s v="2/7/2015"/>
    <s v="Standard Class"/>
    <s v="PW-19030"/>
    <s v="Pauline Webber"/>
    <s v="Corporate"/>
    <s v="United States"/>
    <s v="Rome"/>
    <s v="New York"/>
    <n v="13440"/>
    <x v="3"/>
    <s v="FUR-CH-10004218"/>
    <x v="0"/>
    <s v="Chairs"/>
    <s v="Global Fabric Manager's Chair, Dark Gray"/>
    <n v="90.882000000000005"/>
    <n v="1"/>
    <n v="0.1"/>
    <n v="15.147"/>
    <n v="600"/>
    <n v="81.793800000000005"/>
    <n v="0"/>
  </r>
  <r>
    <n v="7827"/>
    <s v="CA-2017-117114"/>
    <s v="10/31/2017"/>
    <x v="1108"/>
    <s v="11/5/2017"/>
    <s v="Standard Class"/>
    <s v="CY-12745"/>
    <s v="Craig Yedwab"/>
    <s v="Corporate"/>
    <s v="United States"/>
    <s v="Chicago"/>
    <s v="Illinois"/>
    <n v="60610"/>
    <x v="2"/>
    <s v="TEC-PH-10004042"/>
    <x v="2"/>
    <s v="Phones"/>
    <s v="ClearOne Communications CHAT 70 OC Speaker Phone"/>
    <n v="508.76799999999997"/>
    <n v="4"/>
    <n v="0.2"/>
    <n v="38.157600000000002"/>
    <n v="1333.3333333333333"/>
    <n v="407.01440000000002"/>
    <n v="0"/>
  </r>
  <r>
    <n v="7829"/>
    <s v="CA-2015-137302"/>
    <s v="4/26/2015"/>
    <x v="33"/>
    <s v="5/1/2015"/>
    <s v="Standard Class"/>
    <s v="BW-11110"/>
    <s v="Bart Watters"/>
    <s v="Corporate"/>
    <s v="United States"/>
    <s v="San Diego"/>
    <s v="California"/>
    <n v="92105"/>
    <x v="1"/>
    <s v="FUR-CH-10002017"/>
    <x v="0"/>
    <s v="Chairs"/>
    <s v="SAFCO Optional Arm Kit for Workspace Cribbage Stacking Chair"/>
    <n v="63.936"/>
    <n v="3"/>
    <n v="0.2"/>
    <n v="6.3936000000000002"/>
    <n v="1000"/>
    <n v="51.148800000000001"/>
    <n v="0"/>
  </r>
  <r>
    <n v="7833"/>
    <s v="CA-2016-112382"/>
    <s v="5/9/2016"/>
    <x v="195"/>
    <s v="5/13/2016"/>
    <s v="Standard Class"/>
    <s v="MB-18085"/>
    <s v="Mick Brown"/>
    <s v="Consumer"/>
    <s v="United States"/>
    <s v="Houston"/>
    <s v="Texas"/>
    <n v="77036"/>
    <x v="2"/>
    <s v="TEC-PH-10001552"/>
    <x v="2"/>
    <s v="Phones"/>
    <s v="I Need's 3d Hello Kitty Hybrid Silicone Case Cover for HTC One X 4g with 3d Hello Kitty Stylus Pen Green/pink"/>
    <n v="19.135999999999999"/>
    <n v="2"/>
    <n v="0.2"/>
    <n v="1.9136"/>
    <n v="1000"/>
    <n v="15.3088"/>
    <n v="0"/>
  </r>
  <r>
    <n v="7834"/>
    <s v="CA-2015-128958"/>
    <s v="1/24/2015"/>
    <x v="1175"/>
    <s v="1/28/2015"/>
    <s v="Standard Class"/>
    <s v="CR-12820"/>
    <s v="Cyra Reiten"/>
    <s v="Home Office"/>
    <s v="United States"/>
    <s v="West Palm Beach"/>
    <s v="Florida"/>
    <n v="33407"/>
    <x v="0"/>
    <s v="OFF-AR-10004757"/>
    <x v="1"/>
    <s v="Art"/>
    <s v="Crayola Colored Pencils"/>
    <n v="13.12"/>
    <n v="5"/>
    <n v="0.2"/>
    <n v="2.1320000000000001"/>
    <n v="615.38461538461536"/>
    <n v="10.496"/>
    <n v="0"/>
  </r>
  <r>
    <n v="7835"/>
    <s v="CA-2015-106257"/>
    <s v="4/13/2015"/>
    <x v="657"/>
    <s v="4/17/2015"/>
    <s v="Second Class"/>
    <s v="EB-14110"/>
    <s v="Eugene Barchas"/>
    <s v="Consumer"/>
    <s v="United States"/>
    <s v="Los Angeles"/>
    <s v="California"/>
    <n v="90045"/>
    <x v="1"/>
    <s v="FUR-TA-10002530"/>
    <x v="0"/>
    <s v="Tables"/>
    <s v="Iceberg OfficeWorks 42&quot; Round Tables"/>
    <n v="241.56800000000001"/>
    <n v="2"/>
    <n v="0.2"/>
    <n v="-15.098000000000001"/>
    <n v="-1600"/>
    <n v="193.25440000000003"/>
    <n v="0"/>
  </r>
  <r>
    <n v="7837"/>
    <s v="CA-2015-149083"/>
    <s v="9/25/2015"/>
    <x v="12"/>
    <s v="9/30/2015"/>
    <s v="Standard Class"/>
    <s v="SH-19975"/>
    <s v="Sally Hughsby"/>
    <s v="Corporate"/>
    <s v="United States"/>
    <s v="Seattle"/>
    <s v="Washington"/>
    <n v="98103"/>
    <x v="1"/>
    <s v="FUR-CH-10004289"/>
    <x v="0"/>
    <s v="Chairs"/>
    <s v="Global Super Steno Chair"/>
    <n v="307.13600000000002"/>
    <n v="4"/>
    <n v="0.2"/>
    <n v="-11.5176"/>
    <n v="-2666.666666666667"/>
    <n v="245.70880000000002"/>
    <n v="0"/>
  </r>
  <r>
    <n v="7840"/>
    <s v="US-2014-137869"/>
    <s v="3/28/2014"/>
    <x v="1176"/>
    <s v="4/2/2014"/>
    <s v="Standard Class"/>
    <s v="CV-12295"/>
    <s v="Christina VanderZanden"/>
    <s v="Consumer"/>
    <s v="United States"/>
    <s v="Des Moines"/>
    <s v="Iowa"/>
    <n v="50315"/>
    <x v="2"/>
    <s v="OFF-EN-10001509"/>
    <x v="1"/>
    <s v="Envelopes"/>
    <s v="Poly String Tie Envelopes"/>
    <n v="6.12"/>
    <n v="3"/>
    <n v="0"/>
    <n v="2.8763999999999998"/>
    <n v="212.7659574468085"/>
    <n v="6.12"/>
    <n v="0"/>
  </r>
  <r>
    <n v="7842"/>
    <s v="CA-2016-116603"/>
    <s v="7/17/2016"/>
    <x v="19"/>
    <s v="7/22/2016"/>
    <s v="Standard Class"/>
    <s v="AT-10735"/>
    <s v="Annie Thurman"/>
    <s v="Consumer"/>
    <s v="United States"/>
    <s v="New York City"/>
    <s v="New York"/>
    <n v="10024"/>
    <x v="3"/>
    <s v="OFF-AP-10002892"/>
    <x v="1"/>
    <s v="Appliances"/>
    <s v="Belkin F5C206VTEL 6 Outlet Surge"/>
    <n v="45.96"/>
    <n v="2"/>
    <n v="0"/>
    <n v="13.788"/>
    <n v="333.33333333333337"/>
    <n v="45.96"/>
    <n v="0"/>
  </r>
  <r>
    <n v="7843"/>
    <s v="CA-2014-158470"/>
    <s v="4/19/2014"/>
    <x v="987"/>
    <s v="4/23/2014"/>
    <s v="Second Class"/>
    <s v="AG-10390"/>
    <s v="Allen Goldenen"/>
    <s v="Consumer"/>
    <s v="United States"/>
    <s v="Arlington"/>
    <s v="Virginia"/>
    <n v="22204"/>
    <x v="0"/>
    <s v="OFF-BI-10003638"/>
    <x v="1"/>
    <s v="Binders"/>
    <s v="GBC Durable Plastic Covers"/>
    <n v="58.05"/>
    <n v="3"/>
    <n v="0"/>
    <n v="26.702999999999999"/>
    <n v="217.39130434782606"/>
    <n v="58.05"/>
    <n v="0"/>
  </r>
  <r>
    <n v="7845"/>
    <s v="US-2017-123834"/>
    <s v="7/21/2017"/>
    <x v="246"/>
    <s v="7/25/2017"/>
    <s v="Standard Class"/>
    <s v="GM-14500"/>
    <s v="Gene McClure"/>
    <s v="Consumer"/>
    <s v="United States"/>
    <s v="Pharr"/>
    <s v="Texas"/>
    <n v="78577"/>
    <x v="2"/>
    <s v="FUR-TA-10001676"/>
    <x v="0"/>
    <s v="Tables"/>
    <s v="Hon 61000 Series Interactive Training Tables"/>
    <n v="124.404"/>
    <n v="4"/>
    <n v="0.3"/>
    <n v="-21.3264"/>
    <n v="-583.33333333333326"/>
    <n v="87.082799999999992"/>
    <n v="0"/>
  </r>
  <r>
    <n v="7846"/>
    <s v="CA-2015-125976"/>
    <s v="9/27/2015"/>
    <x v="874"/>
    <s v="10/2/2015"/>
    <s v="Standard Class"/>
    <s v="JK-15205"/>
    <s v="Jamie Kunitz"/>
    <s v="Consumer"/>
    <s v="United States"/>
    <s v="Arlington"/>
    <s v="Virginia"/>
    <n v="22204"/>
    <x v="0"/>
    <s v="OFF-PA-10001125"/>
    <x v="1"/>
    <s v="Paper"/>
    <s v="Xerox 1988"/>
    <n v="154.9"/>
    <n v="5"/>
    <n v="0"/>
    <n v="69.704999999999998"/>
    <n v="222.22222222222223"/>
    <n v="154.9"/>
    <n v="0"/>
  </r>
  <r>
    <n v="7848"/>
    <s v="CA-2016-128706"/>
    <s v="2/27/2016"/>
    <x v="535"/>
    <s v="3/2/2016"/>
    <s v="Standard Class"/>
    <s v="DW-13540"/>
    <s v="Don Weiss"/>
    <s v="Consumer"/>
    <s v="United States"/>
    <s v="Houston"/>
    <s v="Texas"/>
    <n v="77070"/>
    <x v="2"/>
    <s v="FUR-FU-10004053"/>
    <x v="0"/>
    <s v="Furnishings"/>
    <s v="DAX Two-Tone Silver Metal Document Frame"/>
    <n v="16.192"/>
    <n v="2"/>
    <n v="0.6"/>
    <n v="-6.8815999999999997"/>
    <n v="-235.29411764705884"/>
    <n v="6.4768000000000008"/>
    <n v="0"/>
  </r>
  <r>
    <n v="7849"/>
    <s v="CA-2016-104311"/>
    <s v="5/2/2016"/>
    <x v="440"/>
    <s v="5/6/2016"/>
    <s v="Standard Class"/>
    <s v="AS-10090"/>
    <s v="Adam Shillingsburg"/>
    <s v="Consumer"/>
    <s v="United States"/>
    <s v="Irving"/>
    <s v="Texas"/>
    <n v="75061"/>
    <x v="2"/>
    <s v="OFF-ST-10000321"/>
    <x v="1"/>
    <s v="Storage"/>
    <s v="Akro Stacking Bins"/>
    <n v="18.936"/>
    <n v="3"/>
    <n v="0.2"/>
    <n v="-3.7871999999999999"/>
    <n v="-500"/>
    <n v="15.148800000000001"/>
    <n v="0"/>
  </r>
  <r>
    <n v="7852"/>
    <s v="CA-2014-169649"/>
    <s v="12/9/2014"/>
    <x v="337"/>
    <s v="12/15/2014"/>
    <s v="Standard Class"/>
    <s v="TS-21205"/>
    <s v="Thomas Seio"/>
    <s v="Corporate"/>
    <s v="United States"/>
    <s v="Chicago"/>
    <s v="Illinois"/>
    <n v="60653"/>
    <x v="2"/>
    <s v="OFF-PA-10000143"/>
    <x v="1"/>
    <s v="Paper"/>
    <s v="Astroparche Fine Business Paper"/>
    <n v="8.4480000000000004"/>
    <n v="2"/>
    <n v="0.2"/>
    <n v="2.9567999999999999"/>
    <n v="285.71428571428572"/>
    <n v="6.7584000000000009"/>
    <n v="0"/>
  </r>
  <r>
    <n v="7854"/>
    <s v="CA-2015-144890"/>
    <s v="12/25/2015"/>
    <x v="707"/>
    <s v="12/29/2015"/>
    <s v="Standard Class"/>
    <s v="SM-20320"/>
    <s v="Sean Miller"/>
    <s v="Home Office"/>
    <s v="United States"/>
    <s v="Los Angeles"/>
    <s v="California"/>
    <n v="90049"/>
    <x v="1"/>
    <s v="OFF-PA-10001526"/>
    <x v="1"/>
    <s v="Paper"/>
    <s v="Xerox 1949"/>
    <n v="9.9600000000000009"/>
    <n v="2"/>
    <n v="0"/>
    <n v="4.8803999999999998"/>
    <n v="204.08163265306123"/>
    <n v="9.9600000000000009"/>
    <n v="0"/>
  </r>
  <r>
    <n v="7855"/>
    <s v="CA-2017-135587"/>
    <s v="12/7/2017"/>
    <x v="226"/>
    <s v="12/12/2017"/>
    <s v="Standard Class"/>
    <s v="BH-11710"/>
    <s v="Brosina Hoffman"/>
    <s v="Consumer"/>
    <s v="United States"/>
    <s v="Hattiesburg"/>
    <s v="Mississippi"/>
    <n v="39401"/>
    <x v="0"/>
    <s v="OFF-AP-10004540"/>
    <x v="1"/>
    <s v="Appliances"/>
    <s v="Eureka The Boss Lite 10-Amp Upright Vacuum, Blue"/>
    <n v="320.64"/>
    <n v="4"/>
    <n v="0"/>
    <n v="89.779200000000003"/>
    <n v="357.14285714285711"/>
    <n v="320.64"/>
    <n v="0"/>
  </r>
  <r>
    <n v="7857"/>
    <s v="CA-2014-103429"/>
    <s v="5/30/2014"/>
    <x v="992"/>
    <s v="6/1/2014"/>
    <s v="First Class"/>
    <s v="LW-16825"/>
    <s v="Laurel Workman"/>
    <s v="Corporate"/>
    <s v="United States"/>
    <s v="New York City"/>
    <s v="New York"/>
    <n v="10024"/>
    <x v="3"/>
    <s v="OFF-BI-10004233"/>
    <x v="1"/>
    <s v="Binders"/>
    <s v="GBC Pre-Punched Binding Paper, Plastic, White, 8-1/2&quot; x 11&quot;"/>
    <n v="25.584"/>
    <n v="2"/>
    <n v="0.2"/>
    <n v="8.9543999999999997"/>
    <n v="285.71428571428572"/>
    <n v="20.467200000000002"/>
    <n v="0"/>
  </r>
  <r>
    <n v="7861"/>
    <s v="CA-2017-152261"/>
    <s v="3/2/2017"/>
    <x v="580"/>
    <s v="3/6/2017"/>
    <s v="Standard Class"/>
    <s v="JA-15970"/>
    <s v="Joseph Airdo"/>
    <s v="Consumer"/>
    <s v="United States"/>
    <s v="Cuyahoga Falls"/>
    <s v="Ohio"/>
    <n v="44221"/>
    <x v="3"/>
    <s v="OFF-BI-10002353"/>
    <x v="1"/>
    <s v="Binders"/>
    <s v="GBC VeloBind Cover Sets"/>
    <n v="18.527999999999999"/>
    <n v="4"/>
    <n v="0.7"/>
    <n v="-12.352"/>
    <n v="-149.99999999999997"/>
    <n v="5.5584000000000007"/>
    <n v="0"/>
  </r>
  <r>
    <n v="7862"/>
    <s v="CA-2015-142993"/>
    <s v="10/12/2015"/>
    <x v="88"/>
    <s v="10/17/2015"/>
    <s v="Standard Class"/>
    <s v="KA-16525"/>
    <s v="Kelly Andreada"/>
    <s v="Consumer"/>
    <s v="United States"/>
    <s v="Seattle"/>
    <s v="Washington"/>
    <n v="98103"/>
    <x v="1"/>
    <s v="TEC-AC-10003038"/>
    <x v="2"/>
    <s v="Accessories"/>
    <s v="Kingston Digital DataTraveler 16GB USB 2.0"/>
    <n v="17.899999999999999"/>
    <n v="2"/>
    <n v="0"/>
    <n v="3.4009999999999998"/>
    <n v="526.31578947368416"/>
    <n v="17.899999999999999"/>
    <n v="0"/>
  </r>
  <r>
    <n v="7864"/>
    <s v="CA-2015-143364"/>
    <s v="7/14/2015"/>
    <x v="1177"/>
    <s v="7/19/2015"/>
    <s v="Second Class"/>
    <s v="TG-21310"/>
    <s v="Toby Gnade"/>
    <s v="Consumer"/>
    <s v="United States"/>
    <s v="Mesa"/>
    <s v="Arizona"/>
    <n v="85204"/>
    <x v="1"/>
    <s v="OFF-ST-10002743"/>
    <x v="1"/>
    <s v="Storage"/>
    <s v="SAFCO Boltless Steel Shelving"/>
    <n v="272.73599999999999"/>
    <n v="3"/>
    <n v="0.2"/>
    <n v="-64.774799999999999"/>
    <n v="-421.05263157894734"/>
    <n v="218.18880000000001"/>
    <n v="0"/>
  </r>
  <r>
    <n v="7868"/>
    <s v="CA-2014-100972"/>
    <s v="11/19/2014"/>
    <x v="84"/>
    <s v="11/24/2014"/>
    <s v="Second Class"/>
    <s v="DB-13360"/>
    <s v="Dennis Bolton"/>
    <s v="Home Office"/>
    <s v="United States"/>
    <s v="Salt Lake City"/>
    <s v="Utah"/>
    <n v="84106"/>
    <x v="1"/>
    <s v="OFF-PA-10000357"/>
    <x v="1"/>
    <s v="Paper"/>
    <s v="Xerox 1888"/>
    <n v="166.44"/>
    <n v="3"/>
    <n v="0"/>
    <n v="79.891199999999998"/>
    <n v="208.33333333333334"/>
    <n v="166.44"/>
    <n v="0"/>
  </r>
  <r>
    <n v="7869"/>
    <s v="CA-2016-136994"/>
    <s v="5/27/2016"/>
    <x v="1022"/>
    <s v="6/2/2016"/>
    <s v="Standard Class"/>
    <s v="LS-17245"/>
    <s v="Lynn Smith"/>
    <s v="Consumer"/>
    <s v="United States"/>
    <s v="Los Angeles"/>
    <s v="California"/>
    <n v="90045"/>
    <x v="1"/>
    <s v="OFF-PA-10000575"/>
    <x v="1"/>
    <s v="Paper"/>
    <s v="Wirebound Message Books, Four 2 3/4 x 5 White Forms per Page"/>
    <n v="13.38"/>
    <n v="2"/>
    <n v="0"/>
    <n v="6.1547999999999998"/>
    <n v="217.39130434782612"/>
    <n v="13.38"/>
    <n v="0"/>
  </r>
  <r>
    <n v="7870"/>
    <s v="US-2017-166233"/>
    <s v="7/3/2017"/>
    <x v="445"/>
    <s v="7/9/2017"/>
    <s v="Standard Class"/>
    <s v="MO-17950"/>
    <s v="Michael Oakman"/>
    <s v="Consumer"/>
    <s v="United States"/>
    <s v="Jacksonville"/>
    <s v="North Carolina"/>
    <n v="28540"/>
    <x v="0"/>
    <s v="TEC-AC-10002167"/>
    <x v="2"/>
    <s v="Accessories"/>
    <s v="Imation 8gb Micro Traveldrive Usb 2.0 Flash Drive"/>
    <n v="24"/>
    <n v="2"/>
    <n v="0.2"/>
    <n v="-2.7"/>
    <n v="-888.8888888888888"/>
    <n v="19.200000000000003"/>
    <n v="0"/>
  </r>
  <r>
    <n v="7871"/>
    <s v="CA-2017-122112"/>
    <s v="9/25/2017"/>
    <x v="145"/>
    <s v="9/29/2017"/>
    <s v="Standard Class"/>
    <s v="CA-11965"/>
    <s v="Carol Adams"/>
    <s v="Corporate"/>
    <s v="United States"/>
    <s v="Lakewood"/>
    <s v="Ohio"/>
    <n v="44107"/>
    <x v="3"/>
    <s v="OFF-EN-10004459"/>
    <x v="1"/>
    <s v="Envelopes"/>
    <s v="Security-Tint Envelopes"/>
    <n v="24.448"/>
    <n v="4"/>
    <n v="0.2"/>
    <n v="8.8623999999999992"/>
    <n v="275.86206896551727"/>
    <n v="19.558400000000002"/>
    <n v="0"/>
  </r>
  <r>
    <n v="7872"/>
    <s v="CA-2016-101672"/>
    <s v="10/3/2016"/>
    <x v="339"/>
    <s v="10/7/2016"/>
    <s v="Standard Class"/>
    <s v="DB-12910"/>
    <s v="Daniel Byrd"/>
    <s v="Home Office"/>
    <s v="United States"/>
    <s v="Lake Forest"/>
    <s v="California"/>
    <n v="92630"/>
    <x v="1"/>
    <s v="OFF-LA-10002271"/>
    <x v="1"/>
    <s v="Labels"/>
    <s v="Smead Alpha-Z Color-Coded Second Alphabetical Labels and Starter Set"/>
    <n v="6.16"/>
    <n v="2"/>
    <n v="0"/>
    <n v="2.9567999999999999"/>
    <n v="208.33333333333334"/>
    <n v="6.16"/>
    <n v="0"/>
  </r>
  <r>
    <n v="7876"/>
    <s v="CA-2017-168403"/>
    <s v="9/9/2017"/>
    <x v="428"/>
    <s v="9/15/2017"/>
    <s v="Standard Class"/>
    <s v="DK-12835"/>
    <s v="Damala Kotsonis"/>
    <s v="Corporate"/>
    <s v="United States"/>
    <s v="Portland"/>
    <s v="Oregon"/>
    <n v="97206"/>
    <x v="1"/>
    <s v="OFF-PA-10002036"/>
    <x v="1"/>
    <s v="Paper"/>
    <s v="Xerox 1930"/>
    <n v="31.103999999999999"/>
    <n v="6"/>
    <n v="0.2"/>
    <n v="11.2752"/>
    <n v="275.86206896551721"/>
    <n v="24.883200000000002"/>
    <n v="0"/>
  </r>
  <r>
    <n v="7878"/>
    <s v="CA-2015-148705"/>
    <s v="3/12/2015"/>
    <x v="899"/>
    <s v="3/18/2015"/>
    <s v="Standard Class"/>
    <s v="EB-14170"/>
    <s v="Evan Bailliet"/>
    <s v="Consumer"/>
    <s v="United States"/>
    <s v="Charlotte"/>
    <s v="North Carolina"/>
    <n v="28205"/>
    <x v="0"/>
    <s v="OFF-LA-10001641"/>
    <x v="1"/>
    <s v="Labels"/>
    <s v="Avery 518"/>
    <n v="5.04"/>
    <n v="2"/>
    <n v="0.2"/>
    <n v="1.764"/>
    <n v="285.71428571428572"/>
    <n v="4.032"/>
    <n v="0"/>
  </r>
  <r>
    <n v="7879"/>
    <s v="CA-2016-160241"/>
    <s v="11/29/2016"/>
    <x v="896"/>
    <s v="12/4/2016"/>
    <s v="Second Class"/>
    <s v="DR-12940"/>
    <s v="Daniel Raglin"/>
    <s v="Home Office"/>
    <s v="United States"/>
    <s v="Aurora"/>
    <s v="Illinois"/>
    <n v="60505"/>
    <x v="2"/>
    <s v="FUR-FU-10003806"/>
    <x v="0"/>
    <s v="Furnishings"/>
    <s v="Tenex Chairmat w/ Average Lip, 45&quot; x 53&quot;"/>
    <n v="242.17599999999999"/>
    <n v="4"/>
    <n v="0.6"/>
    <n v="-302.72000000000003"/>
    <n v="-80"/>
    <n v="96.870400000000004"/>
    <n v="0"/>
  </r>
  <r>
    <n v="7880"/>
    <s v="CA-2016-155747"/>
    <s v="6/14/2016"/>
    <x v="403"/>
    <s v="6/21/2016"/>
    <s v="Standard Class"/>
    <s v="JS-15685"/>
    <s v="Jim Sink"/>
    <s v="Corporate"/>
    <s v="United States"/>
    <s v="Philadelphia"/>
    <s v="Pennsylvania"/>
    <n v="19140"/>
    <x v="3"/>
    <s v="FUR-TA-10003392"/>
    <x v="0"/>
    <s v="Tables"/>
    <s v="Global Adaptabilities Conference Tables"/>
    <n v="337.17599999999999"/>
    <n v="2"/>
    <n v="0.4"/>
    <n v="-118.0116"/>
    <n v="-285.71428571428572"/>
    <n v="202.3056"/>
    <n v="0"/>
  </r>
  <r>
    <n v="7881"/>
    <s v="CA-2017-118017"/>
    <s v="12/3/2017"/>
    <x v="734"/>
    <s v="12/6/2017"/>
    <s v="Second Class"/>
    <s v="LC-16870"/>
    <s v="Lena Cacioppo"/>
    <s v="Consumer"/>
    <s v="United States"/>
    <s v="Thornton"/>
    <s v="Colorado"/>
    <n v="80229"/>
    <x v="1"/>
    <s v="OFF-AR-10003856"/>
    <x v="1"/>
    <s v="Art"/>
    <s v="Newell 344"/>
    <n v="13.343999999999999"/>
    <n v="6"/>
    <n v="0.2"/>
    <n v="1.0007999999999999"/>
    <n v="1333.3333333333335"/>
    <n v="10.6752"/>
    <n v="0"/>
  </r>
  <r>
    <n v="7889"/>
    <s v="CA-2016-113117"/>
    <s v="8/16/2016"/>
    <x v="765"/>
    <s v="8/22/2016"/>
    <s v="Standard Class"/>
    <s v="JP-15520"/>
    <s v="Jeremy Pistek"/>
    <s v="Consumer"/>
    <s v="United States"/>
    <s v="Davis"/>
    <s v="California"/>
    <n v="95616"/>
    <x v="1"/>
    <s v="OFF-PA-10000019"/>
    <x v="1"/>
    <s v="Paper"/>
    <s v="Xerox 1931"/>
    <n v="32.4"/>
    <n v="5"/>
    <n v="0"/>
    <n v="15.552"/>
    <n v="208.33333333333334"/>
    <n v="32.4"/>
    <n v="0"/>
  </r>
  <r>
    <n v="7890"/>
    <s v="CA-2016-148684"/>
    <s v="12/25/2016"/>
    <x v="591"/>
    <s v="12/29/2016"/>
    <s v="Standard Class"/>
    <s v="TS-21655"/>
    <s v="Trudy Schmidt"/>
    <s v="Consumer"/>
    <s v="United States"/>
    <s v="Fayetteville"/>
    <s v="Arkansas"/>
    <n v="72701"/>
    <x v="0"/>
    <s v="OFF-AR-10003811"/>
    <x v="1"/>
    <s v="Art"/>
    <s v="Newell 327"/>
    <n v="19.89"/>
    <n v="9"/>
    <n v="0"/>
    <n v="5.3703000000000003"/>
    <n v="370.37037037037038"/>
    <n v="19.89"/>
    <n v="0"/>
  </r>
  <r>
    <n v="7894"/>
    <s v="CA-2017-125367"/>
    <s v="7/23/2017"/>
    <x v="283"/>
    <s v="7/30/2017"/>
    <s v="Standard Class"/>
    <s v="NM-18445"/>
    <s v="Nathan Mautz"/>
    <s v="Home Office"/>
    <s v="United States"/>
    <s v="New York City"/>
    <s v="New York"/>
    <n v="10011"/>
    <x v="3"/>
    <s v="OFF-BI-10002412"/>
    <x v="1"/>
    <s v="Binders"/>
    <s v="Wilson Jones Snap Scratch Pad Binder Tool for Ring Binders"/>
    <n v="13.92"/>
    <n v="3"/>
    <n v="0.2"/>
    <n v="4.3499999999999996"/>
    <n v="320"/>
    <n v="11.136000000000001"/>
    <n v="0"/>
  </r>
  <r>
    <n v="7895"/>
    <s v="CA-2017-124744"/>
    <s v="6/21/2017"/>
    <x v="548"/>
    <s v="6/25/2017"/>
    <s v="Standard Class"/>
    <s v="EH-14125"/>
    <s v="Eugene Hildebrand"/>
    <s v="Home Office"/>
    <s v="United States"/>
    <s v="Wheeling"/>
    <s v="West Virginia"/>
    <n v="26003"/>
    <x v="3"/>
    <s v="OFF-BI-10002852"/>
    <x v="1"/>
    <s v="Binders"/>
    <s v="Ibico Standard Transparent Covers"/>
    <n v="82.4"/>
    <n v="5"/>
    <n v="0"/>
    <n v="40.375999999999998"/>
    <n v="204.08163265306123"/>
    <n v="82.4"/>
    <n v="0"/>
  </r>
  <r>
    <n v="7898"/>
    <s v="CA-2017-128363"/>
    <s v="8/13/2017"/>
    <x v="802"/>
    <s v="8/18/2017"/>
    <s v="Standard Class"/>
    <s v="DC-12850"/>
    <s v="Dan Campbell"/>
    <s v="Consumer"/>
    <s v="United States"/>
    <s v="Memphis"/>
    <s v="Tennessee"/>
    <n v="38109"/>
    <x v="0"/>
    <s v="OFF-AP-10001563"/>
    <x v="1"/>
    <s v="Appliances"/>
    <s v="Belkin Premiere Surge Master II 8-outlet surge protector"/>
    <n v="272.048"/>
    <n v="7"/>
    <n v="0.2"/>
    <n v="30.605399999999999"/>
    <n v="888.88888888888891"/>
    <n v="217.63840000000002"/>
    <n v="0"/>
  </r>
  <r>
    <n v="7905"/>
    <s v="CA-2015-126669"/>
    <s v="11/7/2015"/>
    <x v="209"/>
    <s v="11/13/2015"/>
    <s v="Standard Class"/>
    <s v="DO-13645"/>
    <s v="Doug O'Connell"/>
    <s v="Consumer"/>
    <s v="United States"/>
    <s v="Houston"/>
    <s v="Texas"/>
    <n v="77036"/>
    <x v="2"/>
    <s v="OFF-PA-10001357"/>
    <x v="1"/>
    <s v="Paper"/>
    <s v="Xerox 1886"/>
    <n v="76.64"/>
    <n v="2"/>
    <n v="0.2"/>
    <n v="26.824000000000002"/>
    <n v="285.71428571428572"/>
    <n v="61.312000000000005"/>
    <n v="0"/>
  </r>
  <r>
    <n v="7906"/>
    <s v="US-2015-118766"/>
    <s v="10/15/2015"/>
    <x v="52"/>
    <s v="10/22/2015"/>
    <s v="Standard Class"/>
    <s v="LS-16975"/>
    <s v="Lindsay Shagiari"/>
    <s v="Home Office"/>
    <s v="United States"/>
    <s v="Dallas"/>
    <s v="Texas"/>
    <n v="75217"/>
    <x v="2"/>
    <s v="OFF-EN-10001415"/>
    <x v="1"/>
    <s v="Envelopes"/>
    <s v="Staple envelope"/>
    <n v="4.4640000000000004"/>
    <n v="1"/>
    <n v="0.2"/>
    <n v="1.6739999999999999"/>
    <n v="266.66666666666669"/>
    <n v="3.5712000000000006"/>
    <n v="0"/>
  </r>
  <r>
    <n v="7908"/>
    <s v="CA-2016-112585"/>
    <s v="7/30/2016"/>
    <x v="679"/>
    <s v="8/2/2016"/>
    <s v="First Class"/>
    <s v="RW-19630"/>
    <s v="Rob Williams"/>
    <s v="Corporate"/>
    <s v="United States"/>
    <s v="San Francisco"/>
    <s v="California"/>
    <n v="94122"/>
    <x v="1"/>
    <s v="OFF-AP-10003849"/>
    <x v="1"/>
    <s v="Appliances"/>
    <s v="Hoover Shoulder Vac Commercial Portable Vacuum"/>
    <n v="715.64"/>
    <n v="2"/>
    <n v="0"/>
    <n v="178.91"/>
    <n v="400"/>
    <n v="715.64"/>
    <n v="0"/>
  </r>
  <r>
    <n v="7909"/>
    <s v="CA-2016-149762"/>
    <s v="12/3/2016"/>
    <x v="275"/>
    <s v="12/7/2016"/>
    <s v="Standard Class"/>
    <s v="RD-19720"/>
    <s v="Roger Demir"/>
    <s v="Consumer"/>
    <s v="United States"/>
    <s v="Morgan Hill"/>
    <s v="California"/>
    <n v="95037"/>
    <x v="1"/>
    <s v="FUR-TA-10004147"/>
    <x v="0"/>
    <s v="Tables"/>
    <s v="Hon 4060 Series Tables"/>
    <n v="268.70400000000001"/>
    <n v="3"/>
    <n v="0.2"/>
    <n v="6.7176"/>
    <n v="4000"/>
    <n v="214.96320000000003"/>
    <n v="0"/>
  </r>
  <r>
    <n v="7913"/>
    <s v="CA-2016-167605"/>
    <s v="4/28/2016"/>
    <x v="236"/>
    <s v="4/30/2016"/>
    <s v="Second Class"/>
    <s v="RB-19570"/>
    <s v="Rob Beeghly"/>
    <s v="Consumer"/>
    <s v="United States"/>
    <s v="Saint Charles"/>
    <s v="Illinois"/>
    <n v="60174"/>
    <x v="2"/>
    <s v="FUR-FU-10001602"/>
    <x v="0"/>
    <s v="Furnishings"/>
    <s v="Eldon Delta Triangular Chair Mat, 52&quot; x 58&quot;, Clear"/>
    <n v="30.344000000000001"/>
    <n v="2"/>
    <n v="0.6"/>
    <n v="-31.8612"/>
    <n v="-95.238095238095241"/>
    <n v="12.137600000000001"/>
    <n v="0"/>
  </r>
  <r>
    <n v="7914"/>
    <s v="US-2017-105697"/>
    <s v="8/25/2017"/>
    <x v="326"/>
    <s v="8/27/2017"/>
    <s v="First Class"/>
    <s v="JE-15715"/>
    <s v="Joe Elijah"/>
    <s v="Consumer"/>
    <s v="United States"/>
    <s v="Cleveland"/>
    <s v="Ohio"/>
    <n v="44105"/>
    <x v="3"/>
    <s v="OFF-ST-10003996"/>
    <x v="1"/>
    <s v="Storage"/>
    <s v="Letter/Legal File Tote with Clear Snap-On Lid, Black Granite"/>
    <n v="25.696000000000002"/>
    <n v="2"/>
    <n v="0.2"/>
    <n v="1.9272"/>
    <n v="1333.3333333333335"/>
    <n v="20.556800000000003"/>
    <n v="0"/>
  </r>
  <r>
    <n v="7915"/>
    <s v="CA-2017-165323"/>
    <s v="6/17/2017"/>
    <x v="46"/>
    <s v="6/21/2017"/>
    <s v="Standard Class"/>
    <s v="SR-20740"/>
    <s v="Steven Roelle"/>
    <s v="Home Office"/>
    <s v="United States"/>
    <s v="New York City"/>
    <s v="New York"/>
    <n v="10024"/>
    <x v="3"/>
    <s v="TEC-MA-10003673"/>
    <x v="2"/>
    <s v="Machines"/>
    <s v="Hewlett-Packard Desktjet 6988DT Refurbished Printer"/>
    <n v="3404.5"/>
    <n v="5"/>
    <n v="0"/>
    <n v="1668.2049999999999"/>
    <n v="204.08163265306123"/>
    <n v="3404.5"/>
    <n v="0"/>
  </r>
  <r>
    <n v="7917"/>
    <s v="CA-2015-110891"/>
    <s v="11/20/2015"/>
    <x v="312"/>
    <s v="11/24/2015"/>
    <s v="Standard Class"/>
    <s v="PO-19195"/>
    <s v="Phillina Ober"/>
    <s v="Home Office"/>
    <s v="United States"/>
    <s v="Philadelphia"/>
    <s v="Pennsylvania"/>
    <n v="19140"/>
    <x v="3"/>
    <s v="FUR-CH-10002880"/>
    <x v="0"/>
    <s v="Chairs"/>
    <s v="Global High-Back Leather Tilter, Burgundy"/>
    <n v="344.37200000000001"/>
    <n v="4"/>
    <n v="0.3"/>
    <n v="-93.472399999999993"/>
    <n v="-368.42105263157896"/>
    <n v="241.06039999999999"/>
    <n v="0"/>
  </r>
  <r>
    <n v="7918"/>
    <s v="CA-2017-100783"/>
    <s v="9/4/2017"/>
    <x v="507"/>
    <s v="9/8/2017"/>
    <s v="Second Class"/>
    <s v="JK-16120"/>
    <s v="Julie Kriz"/>
    <s v="Home Office"/>
    <s v="United States"/>
    <s v="Garland"/>
    <s v="Texas"/>
    <n v="75043"/>
    <x v="2"/>
    <s v="OFF-AR-10000380"/>
    <x v="1"/>
    <s v="Art"/>
    <s v="Hunt PowerHouse Electric Pencil Sharpener, Blue"/>
    <n v="30.384"/>
    <n v="1"/>
    <n v="0.2"/>
    <n v="3.798"/>
    <n v="800"/>
    <n v="24.307200000000002"/>
    <n v="0"/>
  </r>
  <r>
    <n v="7919"/>
    <s v="CA-2015-152513"/>
    <s v="7/4/2015"/>
    <x v="433"/>
    <s v="7/8/2015"/>
    <s v="Second Class"/>
    <s v="JP-16135"/>
    <s v="Julie Prescott"/>
    <s v="Home Office"/>
    <s v="United States"/>
    <s v="San Diego"/>
    <s v="California"/>
    <n v="92024"/>
    <x v="1"/>
    <s v="OFF-BI-10002706"/>
    <x v="1"/>
    <s v="Binders"/>
    <s v="Avery Premier Heavy-Duty Binder with Round Locking Rings"/>
    <n v="22.847999999999999"/>
    <n v="2"/>
    <n v="0.2"/>
    <n v="7.4256000000000002"/>
    <n v="307.69230769230768"/>
    <n v="18.278400000000001"/>
    <n v="0"/>
  </r>
  <r>
    <n v="7920"/>
    <s v="CA-2017-139822"/>
    <s v="9/15/2017"/>
    <x v="175"/>
    <s v="9/21/2017"/>
    <s v="Standard Class"/>
    <s v="Dp-13240"/>
    <s v="Dean percer"/>
    <s v="Home Office"/>
    <s v="United States"/>
    <s v="Waterbury"/>
    <s v="Connecticut"/>
    <n v="6708"/>
    <x v="3"/>
    <s v="OFF-ST-10000943"/>
    <x v="1"/>
    <s v="Storage"/>
    <s v="Eldon ProFile File 'N Store Portable File Tub Letter/Legal Size Black"/>
    <n v="38.619999999999997"/>
    <n v="2"/>
    <n v="0"/>
    <n v="10.813599999999999"/>
    <n v="357.14285714285717"/>
    <n v="38.619999999999997"/>
    <n v="0"/>
  </r>
  <r>
    <n v="7922"/>
    <s v="CA-2017-107713"/>
    <s v="3/13/2017"/>
    <x v="677"/>
    <s v="3/17/2017"/>
    <s v="Standard Class"/>
    <s v="JB-16000"/>
    <s v="Joy Bell-"/>
    <s v="Consumer"/>
    <s v="United States"/>
    <s v="Columbia"/>
    <s v="Maryland"/>
    <n v="21044"/>
    <x v="3"/>
    <s v="OFF-BI-10002026"/>
    <x v="1"/>
    <s v="Binders"/>
    <s v="Avery Arch Ring Binders"/>
    <n v="174.3"/>
    <n v="3"/>
    <n v="0"/>
    <n v="81.921000000000006"/>
    <n v="212.7659574468085"/>
    <n v="174.3"/>
    <n v="0"/>
  </r>
  <r>
    <n v="7923"/>
    <s v="CA-2017-134096"/>
    <s v="9/24/2017"/>
    <x v="241"/>
    <s v="9/29/2017"/>
    <s v="Standard Class"/>
    <s v="PP-18955"/>
    <s v="Paul Prost"/>
    <s v="Home Office"/>
    <s v="United States"/>
    <s v="Hollywood"/>
    <s v="Florida"/>
    <n v="33021"/>
    <x v="0"/>
    <s v="TEC-PH-10000526"/>
    <x v="2"/>
    <s v="Phones"/>
    <s v="Vtech CS6719"/>
    <n v="383.96"/>
    <n v="5"/>
    <n v="0.2"/>
    <n v="38.396000000000001"/>
    <n v="1000"/>
    <n v="307.16800000000001"/>
    <n v="0"/>
  </r>
  <r>
    <n v="7925"/>
    <s v="CA-2016-125843"/>
    <s v="8/13/2016"/>
    <x v="572"/>
    <s v="8/16/2016"/>
    <s v="First Class"/>
    <s v="RF-19840"/>
    <s v="Roy Französisch"/>
    <s v="Consumer"/>
    <s v="United States"/>
    <s v="Springfield"/>
    <s v="Virginia"/>
    <n v="22153"/>
    <x v="0"/>
    <s v="OFF-BI-10002309"/>
    <x v="1"/>
    <s v="Binders"/>
    <s v="Avery Heavy-Duty EZD  Binder With Locking Rings"/>
    <n v="22.32"/>
    <n v="4"/>
    <n v="0"/>
    <n v="10.7136"/>
    <n v="208.33333333333334"/>
    <n v="22.32"/>
    <n v="0"/>
  </r>
  <r>
    <n v="7927"/>
    <s v="CA-2017-120404"/>
    <s v="11/20/2017"/>
    <x v="225"/>
    <s v="11/24/2017"/>
    <s v="Second Class"/>
    <s v="KH-16330"/>
    <s v="Katharine Harms"/>
    <s v="Corporate"/>
    <s v="United States"/>
    <s v="New York City"/>
    <s v="New York"/>
    <n v="10035"/>
    <x v="3"/>
    <s v="TEC-AC-10003433"/>
    <x v="2"/>
    <s v="Accessories"/>
    <s v="Maxell 4.7GB DVD+R 5/Pack"/>
    <n v="2.97"/>
    <n v="3"/>
    <n v="0"/>
    <n v="1.3365"/>
    <n v="222.22222222222223"/>
    <n v="2.97"/>
    <n v="0"/>
  </r>
  <r>
    <n v="7930"/>
    <s v="CA-2017-167549"/>
    <s v="7/25/2017"/>
    <x v="800"/>
    <s v="7/27/2017"/>
    <s v="First Class"/>
    <s v="EM-14200"/>
    <s v="Evan Minnotte"/>
    <s v="Home Office"/>
    <s v="United States"/>
    <s v="Dallas"/>
    <s v="Texas"/>
    <n v="75217"/>
    <x v="2"/>
    <s v="FUR-TA-10004767"/>
    <x v="0"/>
    <s v="Tables"/>
    <s v="Safco Drafting Table"/>
    <n v="298.11599999999999"/>
    <n v="6"/>
    <n v="0.3"/>
    <n v="-4.2587999999999999"/>
    <n v="-7000"/>
    <n v="208.68119999999999"/>
    <n v="0"/>
  </r>
  <r>
    <n v="7931"/>
    <s v="CA-2016-120082"/>
    <s v="3/25/2016"/>
    <x v="869"/>
    <s v="3/27/2016"/>
    <s v="Second Class"/>
    <s v="DK-12835"/>
    <s v="Damala Kotsonis"/>
    <s v="Corporate"/>
    <s v="United States"/>
    <s v="New York City"/>
    <s v="New York"/>
    <n v="10024"/>
    <x v="3"/>
    <s v="OFF-AR-10001955"/>
    <x v="1"/>
    <s v="Art"/>
    <s v="Newell 319"/>
    <n v="59.52"/>
    <n v="3"/>
    <n v="0"/>
    <n v="17.856000000000002"/>
    <n v="333.33333333333331"/>
    <n v="59.52"/>
    <n v="0"/>
  </r>
  <r>
    <n v="7932"/>
    <s v="US-2016-168095"/>
    <s v="7/15/2016"/>
    <x v="692"/>
    <s v="7/20/2016"/>
    <s v="Standard Class"/>
    <s v="MC-17425"/>
    <s v="Mark Cousins"/>
    <s v="Corporate"/>
    <s v="United States"/>
    <s v="Portland"/>
    <s v="Oregon"/>
    <n v="97206"/>
    <x v="1"/>
    <s v="FUR-CH-10004886"/>
    <x v="0"/>
    <s v="Chairs"/>
    <s v="Bevis Steel Folding Chairs"/>
    <n v="230.28"/>
    <n v="3"/>
    <n v="0.2"/>
    <n v="23.027999999999999"/>
    <n v="1000"/>
    <n v="184.22400000000002"/>
    <n v="0"/>
  </r>
  <r>
    <n v="7934"/>
    <s v="CA-2017-166093"/>
    <s v="8/17/2017"/>
    <x v="629"/>
    <s v="8/24/2017"/>
    <s v="Standard Class"/>
    <s v="RW-19540"/>
    <s v="Rick Wilson"/>
    <s v="Corporate"/>
    <s v="United States"/>
    <s v="Brentwood"/>
    <s v="California"/>
    <n v="94513"/>
    <x v="1"/>
    <s v="OFF-EN-10003134"/>
    <x v="1"/>
    <s v="Envelopes"/>
    <s v="Staple envelope"/>
    <n v="23.36"/>
    <n v="2"/>
    <n v="0"/>
    <n v="11.68"/>
    <n v="200"/>
    <n v="23.36"/>
    <n v="0"/>
  </r>
  <r>
    <n v="7941"/>
    <s v="CA-2016-146325"/>
    <s v="12/14/2016"/>
    <x v="882"/>
    <s v="12/17/2016"/>
    <s v="First Class"/>
    <s v="DS-13180"/>
    <s v="David Smith"/>
    <s v="Corporate"/>
    <s v="United States"/>
    <s v="San Diego"/>
    <s v="California"/>
    <n v="92037"/>
    <x v="1"/>
    <s v="FUR-CH-10001146"/>
    <x v="0"/>
    <s v="Chairs"/>
    <s v="Global Task Chair, Black"/>
    <n v="81.424000000000007"/>
    <n v="2"/>
    <n v="0.2"/>
    <n v="-9.1601999999999997"/>
    <n v="-888.88888888888891"/>
    <n v="65.139200000000002"/>
    <n v="0"/>
  </r>
  <r>
    <n v="7943"/>
    <s v="CA-2017-134194"/>
    <s v="12/25/2017"/>
    <x v="53"/>
    <s v="1/1/2018"/>
    <s v="Standard Class"/>
    <s v="GA-14725"/>
    <s v="Guy Armstrong"/>
    <s v="Consumer"/>
    <s v="United States"/>
    <s v="Dallas"/>
    <s v="Texas"/>
    <n v="75081"/>
    <x v="2"/>
    <s v="OFF-BI-10003684"/>
    <x v="1"/>
    <s v="Binders"/>
    <s v="Wilson Jones Legal Size Ring Binders"/>
    <n v="39.582000000000001"/>
    <n v="9"/>
    <n v="0.8"/>
    <n v="-59.372999999999998"/>
    <n v="-66.666666666666671"/>
    <n v="7.9163999999999985"/>
    <n v="0"/>
  </r>
  <r>
    <n v="7948"/>
    <s v="CA-2014-131009"/>
    <s v="3/1/2014"/>
    <x v="72"/>
    <s v="3/5/2014"/>
    <s v="Standard Class"/>
    <s v="SC-20380"/>
    <s v="Shahid Collister"/>
    <s v="Consumer"/>
    <s v="United States"/>
    <s v="El Paso"/>
    <s v="Texas"/>
    <n v="79907"/>
    <x v="2"/>
    <s v="OFF-FA-10004395"/>
    <x v="1"/>
    <s v="Fasteners"/>
    <s v="Plymouth Boxed Rubber Bands by Plymouth"/>
    <n v="18.84"/>
    <n v="5"/>
    <n v="0.2"/>
    <n v="-3.5325000000000002"/>
    <n v="-533.33333333333326"/>
    <n v="15.072000000000001"/>
    <n v="0"/>
  </r>
  <r>
    <n v="7952"/>
    <s v="CA-2015-145814"/>
    <s v="11/19/2015"/>
    <x v="902"/>
    <s v="11/24/2015"/>
    <s v="Standard Class"/>
    <s v="KD-16345"/>
    <s v="Katherine Ducich"/>
    <s v="Consumer"/>
    <s v="United States"/>
    <s v="New York City"/>
    <s v="New York"/>
    <n v="10035"/>
    <x v="3"/>
    <s v="OFF-BI-10003196"/>
    <x v="1"/>
    <s v="Binders"/>
    <s v="Accohide Poly Flexible Ring Binders"/>
    <n v="5.984"/>
    <n v="2"/>
    <n v="0.2"/>
    <n v="2.2440000000000002"/>
    <n v="266.66666666666663"/>
    <n v="4.7872000000000003"/>
    <n v="0"/>
  </r>
  <r>
    <n v="7954"/>
    <s v="CA-2014-138359"/>
    <s v="4/1/2014"/>
    <x v="470"/>
    <s v="4/6/2014"/>
    <s v="Standard Class"/>
    <s v="KH-16330"/>
    <s v="Katharine Harms"/>
    <s v="Corporate"/>
    <s v="United States"/>
    <s v="Revere"/>
    <s v="Massachusetts"/>
    <n v="2151"/>
    <x v="3"/>
    <s v="OFF-ST-10000636"/>
    <x v="1"/>
    <s v="Storage"/>
    <s v="Rogers Profile Extra Capacity Storage Tub"/>
    <n v="66.959999999999994"/>
    <n v="4"/>
    <n v="0"/>
    <n v="2.6783999999999999"/>
    <n v="2500"/>
    <n v="66.959999999999994"/>
    <n v="0"/>
  </r>
  <r>
    <n v="7956"/>
    <s v="CA-2017-131807"/>
    <s v="10/5/2017"/>
    <x v="361"/>
    <s v="10/10/2017"/>
    <s v="Standard Class"/>
    <s v="GG-14650"/>
    <s v="Greg Guthrie"/>
    <s v="Corporate"/>
    <s v="United States"/>
    <s v="Chico"/>
    <s v="California"/>
    <n v="95928"/>
    <x v="1"/>
    <s v="FUR-CH-10001190"/>
    <x v="0"/>
    <s v="Chairs"/>
    <s v="Global Deluxe High-Back Office Chair in Storm"/>
    <n v="435.16800000000001"/>
    <n v="4"/>
    <n v="0.2"/>
    <n v="-59.835599999999999"/>
    <n v="-727.27272727272725"/>
    <n v="348.13440000000003"/>
    <n v="0"/>
  </r>
  <r>
    <n v="7962"/>
    <s v="CA-2017-104864"/>
    <s v="11/18/2017"/>
    <x v="551"/>
    <s v="11/23/2017"/>
    <s v="Second Class"/>
    <s v="JS-15685"/>
    <s v="Jim Sink"/>
    <s v="Corporate"/>
    <s v="United States"/>
    <s v="Miramar"/>
    <s v="Florida"/>
    <n v="33023"/>
    <x v="0"/>
    <s v="OFF-ST-10002301"/>
    <x v="1"/>
    <s v="Storage"/>
    <s v="Tennsco Commercial Shelving"/>
    <n v="81.36"/>
    <n v="5"/>
    <n v="0.2"/>
    <n v="-19.323"/>
    <n v="-421.05263157894734"/>
    <n v="65.088000000000008"/>
    <n v="0"/>
  </r>
  <r>
    <n v="7967"/>
    <s v="CA-2015-138219"/>
    <s v="3/23/2015"/>
    <x v="391"/>
    <s v="3/30/2015"/>
    <s v="Standard Class"/>
    <s v="BP-11095"/>
    <s v="Bart Pistole"/>
    <s v="Corporate"/>
    <s v="United States"/>
    <s v="Los Angeles"/>
    <s v="California"/>
    <n v="90049"/>
    <x v="1"/>
    <s v="OFF-PA-10000380"/>
    <x v="1"/>
    <s v="Paper"/>
    <s v="REDIFORM Incoming/Outgoing Call Register, 11&quot; X 8 1/2&quot;, 100 Messages"/>
    <n v="33.36"/>
    <n v="4"/>
    <n v="0"/>
    <n v="16.68"/>
    <n v="200"/>
    <n v="33.36"/>
    <n v="0"/>
  </r>
  <r>
    <n v="7968"/>
    <s v="CA-2016-157707"/>
    <s v="10/10/2016"/>
    <x v="1155"/>
    <s v="10/12/2016"/>
    <s v="First Class"/>
    <s v="CC-12610"/>
    <s v="Corey Catlett"/>
    <s v="Corporate"/>
    <s v="United States"/>
    <s v="Denver"/>
    <s v="Colorado"/>
    <n v="80219"/>
    <x v="1"/>
    <s v="FUR-BO-10001567"/>
    <x v="0"/>
    <s v="Bookcases"/>
    <s v="Bush Westfield Collection Bookcases, Dark Cherry Finish, Fully Assembled"/>
    <n v="90.882000000000005"/>
    <n v="3"/>
    <n v="0.7"/>
    <n v="-190.85220000000001"/>
    <n v="-47.619047619047613"/>
    <n v="27.264600000000005"/>
    <n v="0"/>
  </r>
  <r>
    <n v="7971"/>
    <s v="US-2015-126753"/>
    <s v="8/16/2015"/>
    <x v="748"/>
    <s v="8/20/2015"/>
    <s v="Standard Class"/>
    <s v="SP-20860"/>
    <s v="Sung Pak"/>
    <s v="Corporate"/>
    <s v="United States"/>
    <s v="Philadelphia"/>
    <s v="Pennsylvania"/>
    <n v="19134"/>
    <x v="3"/>
    <s v="TEC-PH-10003580"/>
    <x v="2"/>
    <s v="Phones"/>
    <s v="Cisco IP Phone 7961G-GE VoIP phone"/>
    <n v="519.79200000000003"/>
    <n v="4"/>
    <n v="0.4"/>
    <n v="-112.6216"/>
    <n v="-461.5384615384616"/>
    <n v="311.87520000000001"/>
    <n v="0"/>
  </r>
  <r>
    <n v="7978"/>
    <s v="CA-2014-166051"/>
    <s v="5/31/2014"/>
    <x v="1178"/>
    <s v="6/5/2014"/>
    <s v="Standard Class"/>
    <s v="JK-15625"/>
    <s v="Jim Karlsson"/>
    <s v="Consumer"/>
    <s v="United States"/>
    <s v="Jackson"/>
    <s v="Mississippi"/>
    <n v="39212"/>
    <x v="0"/>
    <s v="TEC-PH-10002680"/>
    <x v="2"/>
    <s v="Phones"/>
    <s v="Samsung Galaxy Note 3"/>
    <n v="659.97"/>
    <n v="3"/>
    <n v="0"/>
    <n v="197.99100000000001"/>
    <n v="333.33333333333331"/>
    <n v="659.97"/>
    <n v="0"/>
  </r>
  <r>
    <n v="7980"/>
    <s v="CA-2015-113040"/>
    <s v="8/27/2015"/>
    <x v="375"/>
    <s v="8/31/2015"/>
    <s v="Standard Class"/>
    <s v="CC-12100"/>
    <s v="Chad Cunningham"/>
    <s v="Home Office"/>
    <s v="United States"/>
    <s v="Los Angeles"/>
    <s v="California"/>
    <n v="90045"/>
    <x v="1"/>
    <s v="OFF-BI-10001249"/>
    <x v="1"/>
    <s v="Binders"/>
    <s v="Avery Heavy-Duty EZD View Binder with Locking Rings"/>
    <n v="5.1040000000000001"/>
    <n v="1"/>
    <n v="0.2"/>
    <n v="1.6588000000000001"/>
    <n v="307.69230769230774"/>
    <n v="4.0832000000000006"/>
    <n v="0"/>
  </r>
  <r>
    <n v="7981"/>
    <s v="CA-2014-103800"/>
    <s v="1/3/2014"/>
    <x v="1179"/>
    <s v="1/7/2014"/>
    <s v="Standard Class"/>
    <s v="DP-13000"/>
    <s v="Darren Powers"/>
    <s v="Consumer"/>
    <s v="United States"/>
    <s v="Houston"/>
    <s v="Texas"/>
    <n v="77095"/>
    <x v="2"/>
    <s v="OFF-PA-10000174"/>
    <x v="1"/>
    <s v="Paper"/>
    <s v="Message Book, Wirebound, Four 5 1/2&quot; X 4&quot; Forms/Pg., 200 Dupl. Sets/Book"/>
    <n v="16.448"/>
    <n v="2"/>
    <n v="0.2"/>
    <n v="5.5511999999999997"/>
    <n v="296.2962962962963"/>
    <n v="13.1584"/>
    <n v="0"/>
  </r>
  <r>
    <n v="7982"/>
    <s v="CA-2014-113383"/>
    <s v="9/10/2014"/>
    <x v="1076"/>
    <s v="9/13/2014"/>
    <s v="First Class"/>
    <s v="SF-20065"/>
    <s v="Sandra Flanagan"/>
    <s v="Consumer"/>
    <s v="United States"/>
    <s v="Clifton"/>
    <s v="New Jersey"/>
    <n v="7011"/>
    <x v="3"/>
    <s v="OFF-AP-10004532"/>
    <x v="1"/>
    <s v="Appliances"/>
    <s v="Kensington 6 Outlet Guardian Standard Surge Protector"/>
    <n v="81.92"/>
    <n v="4"/>
    <n v="0"/>
    <n v="22.118400000000001"/>
    <n v="370.37037037037038"/>
    <n v="81.92"/>
    <n v="0"/>
  </r>
  <r>
    <n v="7984"/>
    <s v="CA-2017-152499"/>
    <s v="1/22/2017"/>
    <x v="203"/>
    <s v="1/25/2017"/>
    <s v="Second Class"/>
    <s v="EH-13765"/>
    <s v="Edward Hooks"/>
    <s v="Corporate"/>
    <s v="United States"/>
    <s v="Chicago"/>
    <s v="Illinois"/>
    <n v="60623"/>
    <x v="2"/>
    <s v="OFF-FA-10002975"/>
    <x v="1"/>
    <s v="Fasteners"/>
    <s v="Staples"/>
    <n v="15.12"/>
    <n v="5"/>
    <n v="0.2"/>
    <n v="4.9139999999999997"/>
    <n v="307.69230769230774"/>
    <n v="12.096"/>
    <n v="0"/>
  </r>
  <r>
    <n v="7986"/>
    <s v="CA-2016-151498"/>
    <s v="4/21/2016"/>
    <x v="438"/>
    <s v="4/24/2016"/>
    <s v="First Class"/>
    <s v="DN-13690"/>
    <s v="Duane Noonan"/>
    <s v="Consumer"/>
    <s v="United States"/>
    <s v="Seattle"/>
    <s v="Washington"/>
    <n v="98115"/>
    <x v="1"/>
    <s v="OFF-BI-10004967"/>
    <x v="1"/>
    <s v="Binders"/>
    <s v="Round Ring Binders"/>
    <n v="8.32"/>
    <n v="5"/>
    <n v="0.2"/>
    <n v="2.8079999999999998"/>
    <n v="296.2962962962963"/>
    <n v="6.6560000000000006"/>
    <n v="0"/>
  </r>
  <r>
    <n v="7987"/>
    <s v="CA-2016-137939"/>
    <s v="7/20/2016"/>
    <x v="1180"/>
    <s v="7/23/2016"/>
    <s v="Second Class"/>
    <s v="PJ-19015"/>
    <s v="Pauline Johnson"/>
    <s v="Consumer"/>
    <s v="United States"/>
    <s v="Long Beach"/>
    <s v="New York"/>
    <n v="11561"/>
    <x v="3"/>
    <s v="TEC-PH-10003589"/>
    <x v="2"/>
    <s v="Phones"/>
    <s v="invisibleSHIELD by ZAGG Smudge-Free Screen Protector"/>
    <n v="89.95"/>
    <n v="5"/>
    <n v="0"/>
    <n v="43.176000000000002"/>
    <n v="208.33333333333334"/>
    <n v="89.95"/>
    <n v="0"/>
  </r>
  <r>
    <n v="7988"/>
    <s v="US-2016-117793"/>
    <s v="8/23/2016"/>
    <x v="828"/>
    <s v="8/29/2016"/>
    <s v="Standard Class"/>
    <s v="MA-17560"/>
    <s v="Matt Abelman"/>
    <s v="Home Office"/>
    <s v="United States"/>
    <s v="Sheboygan"/>
    <s v="Wisconsin"/>
    <n v="53081"/>
    <x v="2"/>
    <s v="OFF-LA-10002945"/>
    <x v="1"/>
    <s v="Labels"/>
    <s v="Permanent Self-Adhesive File Folder Labels for Typewriters, 1 1/8 x 3 1/2, White"/>
    <n v="25.2"/>
    <n v="4"/>
    <n v="0"/>
    <n v="11.592000000000001"/>
    <n v="217.39130434782606"/>
    <n v="25.2"/>
    <n v="0"/>
  </r>
  <r>
    <n v="7992"/>
    <s v="CA-2016-133872"/>
    <s v="6/14/2016"/>
    <x v="403"/>
    <s v="6/17/2016"/>
    <s v="First Class"/>
    <s v="VM-21835"/>
    <s v="Vivian Mathis"/>
    <s v="Consumer"/>
    <s v="United States"/>
    <s v="Boca Raton"/>
    <s v="Florida"/>
    <n v="33433"/>
    <x v="0"/>
    <s v="OFF-BI-10002082"/>
    <x v="1"/>
    <s v="Binders"/>
    <s v="GBC Twin Loop Wire Binding Elements"/>
    <n v="39.936"/>
    <n v="4"/>
    <n v="0.7"/>
    <n v="-26.623999999999999"/>
    <n v="-150"/>
    <n v="11.980800000000002"/>
    <n v="0"/>
  </r>
  <r>
    <n v="7994"/>
    <s v="US-2015-165743"/>
    <s v="11/20/2015"/>
    <x v="312"/>
    <s v="11/23/2015"/>
    <s v="Second Class"/>
    <s v="MM-18055"/>
    <s v="Michelle Moray"/>
    <s v="Consumer"/>
    <s v="United States"/>
    <s v="Aurora"/>
    <s v="Colorado"/>
    <n v="80013"/>
    <x v="1"/>
    <s v="OFF-BI-10001982"/>
    <x v="1"/>
    <s v="Binders"/>
    <s v="Wilson Jones Custom Binder Spines &amp; Labels"/>
    <n v="4.8959999999999999"/>
    <n v="3"/>
    <n v="0.7"/>
    <n v="-3.4272"/>
    <n v="-142.85714285714286"/>
    <n v="1.4688000000000001"/>
    <n v="0"/>
  </r>
  <r>
    <n v="7997"/>
    <s v="US-2017-105998"/>
    <s v="11/3/2017"/>
    <x v="132"/>
    <s v="11/5/2017"/>
    <s v="First Class"/>
    <s v="CR-12580"/>
    <s v="Clay Rozendal"/>
    <s v="Home Office"/>
    <s v="United States"/>
    <s v="San Diego"/>
    <s v="California"/>
    <n v="92037"/>
    <x v="1"/>
    <s v="TEC-AC-10004469"/>
    <x v="2"/>
    <s v="Accessories"/>
    <s v="Microsoft Sculpt Comfort Mouse"/>
    <n v="199.75"/>
    <n v="5"/>
    <n v="0"/>
    <n v="87.89"/>
    <n v="227.27272727272728"/>
    <n v="199.75"/>
    <n v="0"/>
  </r>
  <r>
    <n v="7999"/>
    <s v="US-2014-148194"/>
    <s v="5/4/2014"/>
    <x v="417"/>
    <s v="5/7/2014"/>
    <s v="First Class"/>
    <s v="BS-11365"/>
    <s v="Bill Shonely"/>
    <s v="Corporate"/>
    <s v="United States"/>
    <s v="Seattle"/>
    <s v="Washington"/>
    <n v="98105"/>
    <x v="1"/>
    <s v="FUR-FU-10001852"/>
    <x v="0"/>
    <s v="Furnishings"/>
    <s v="Eldon Regeneration Recycled Desk Accessories, Smoke"/>
    <n v="12.18"/>
    <n v="7"/>
    <n v="0"/>
    <n v="3.8976000000000002"/>
    <n v="312.5"/>
    <n v="12.18"/>
    <n v="0"/>
  </r>
  <r>
    <n v="8001"/>
    <s v="US-2015-151407"/>
    <s v="11/8/2015"/>
    <x v="627"/>
    <s v="11/12/2015"/>
    <s v="Standard Class"/>
    <s v="RD-19585"/>
    <s v="Rob Dowd"/>
    <s v="Consumer"/>
    <s v="United States"/>
    <s v="Dubuque"/>
    <s v="Iowa"/>
    <n v="52001"/>
    <x v="2"/>
    <s v="TEC-PH-10003885"/>
    <x v="2"/>
    <s v="Phones"/>
    <s v="Cisco SPA508G"/>
    <n v="263.95999999999998"/>
    <n v="4"/>
    <n v="0"/>
    <n v="76.548400000000001"/>
    <n v="344.82758620689651"/>
    <n v="263.95999999999998"/>
    <n v="0"/>
  </r>
  <r>
    <n v="8002"/>
    <s v="CA-2015-110870"/>
    <s v="12/12/2015"/>
    <x v="295"/>
    <s v="12/15/2015"/>
    <s v="First Class"/>
    <s v="KD-16270"/>
    <s v="Karen Daniels"/>
    <s v="Consumer"/>
    <s v="United States"/>
    <s v="Los Angeles"/>
    <s v="California"/>
    <n v="90032"/>
    <x v="1"/>
    <s v="TEC-AC-10002926"/>
    <x v="2"/>
    <s v="Accessories"/>
    <s v="Logitech Wireless Marathon Mouse M705"/>
    <n v="299.94"/>
    <n v="6"/>
    <n v="0"/>
    <n v="128.9742"/>
    <n v="232.55813953488374"/>
    <n v="299.94"/>
    <n v="0"/>
  </r>
  <r>
    <n v="8004"/>
    <s v="CA-2014-143210"/>
    <s v="12/1/2014"/>
    <x v="588"/>
    <s v="12/3/2014"/>
    <s v="First Class"/>
    <s v="AA-10645"/>
    <s v="Anna Andreadi"/>
    <s v="Consumer"/>
    <s v="United States"/>
    <s v="Lowell"/>
    <s v="Massachusetts"/>
    <n v="1852"/>
    <x v="3"/>
    <s v="TEC-PH-10004434"/>
    <x v="2"/>
    <s v="Phones"/>
    <s v="Cisco IP Phone 7961G VoIP phone - Dark gray"/>
    <n v="271.89999999999998"/>
    <n v="2"/>
    <n v="0"/>
    <n v="78.850999999999999"/>
    <n v="344.82758620689651"/>
    <n v="271.89999999999998"/>
    <n v="0"/>
  </r>
  <r>
    <n v="8007"/>
    <s v="CA-2016-139808"/>
    <s v="10/7/2016"/>
    <x v="877"/>
    <s v="10/11/2016"/>
    <s v="Standard Class"/>
    <s v="MC-18100"/>
    <s v="Mick Crebagga"/>
    <s v="Consumer"/>
    <s v="United States"/>
    <s v="Marysville"/>
    <s v="Washington"/>
    <n v="98270"/>
    <x v="1"/>
    <s v="OFF-FA-10001883"/>
    <x v="1"/>
    <s v="Fasteners"/>
    <s v="Alliance Super-Size Bands, Assorted Sizes"/>
    <n v="93.36"/>
    <n v="12"/>
    <n v="0"/>
    <n v="0.93359999999999999"/>
    <n v="10000"/>
    <n v="93.36"/>
    <n v="0"/>
  </r>
  <r>
    <n v="8008"/>
    <s v="CA-2015-110863"/>
    <s v="11/17/2015"/>
    <x v="972"/>
    <s v="11/24/2015"/>
    <s v="Standard Class"/>
    <s v="AA-10645"/>
    <s v="Anna Andreadi"/>
    <s v="Consumer"/>
    <s v="United States"/>
    <s v="Oklahoma City"/>
    <s v="Oklahoma"/>
    <n v="73120"/>
    <x v="2"/>
    <s v="OFF-ST-10002756"/>
    <x v="1"/>
    <s v="Storage"/>
    <s v="Tennsco Stur-D-Stor Boltless Shelving, 5 Shelves, 24&quot; Deep, Sand"/>
    <n v="541.24"/>
    <n v="4"/>
    <n v="0"/>
    <n v="5.4123999999999999"/>
    <n v="10000"/>
    <n v="541.24"/>
    <n v="0"/>
  </r>
  <r>
    <n v="8011"/>
    <s v="CA-2014-127859"/>
    <s v="3/17/2014"/>
    <x v="461"/>
    <s v="3/20/2014"/>
    <s v="Second Class"/>
    <s v="QJ-19255"/>
    <s v="Quincy Jones"/>
    <s v="Corporate"/>
    <s v="United States"/>
    <s v="Philadelphia"/>
    <s v="Pennsylvania"/>
    <n v="19134"/>
    <x v="3"/>
    <s v="OFF-PA-10003641"/>
    <x v="1"/>
    <s v="Paper"/>
    <s v="Xerox 1909"/>
    <n v="126.624"/>
    <n v="6"/>
    <n v="0.2"/>
    <n v="41.152799999999999"/>
    <n v="307.69230769230768"/>
    <n v="101.2992"/>
    <n v="0"/>
  </r>
  <r>
    <n v="8012"/>
    <s v="US-2015-136427"/>
    <s v="6/20/2015"/>
    <x v="782"/>
    <s v="6/23/2015"/>
    <s v="First Class"/>
    <s v="JM-16195"/>
    <s v="Justin MacKendrick"/>
    <s v="Consumer"/>
    <s v="United States"/>
    <s v="Aurora"/>
    <s v="Colorado"/>
    <n v="80013"/>
    <x v="1"/>
    <s v="TEC-PH-10002070"/>
    <x v="2"/>
    <s v="Phones"/>
    <s v="Griffin GC36547 PowerJolt SE Lightning Charger"/>
    <n v="125.944"/>
    <n v="7"/>
    <n v="0.2"/>
    <n v="15.743"/>
    <n v="800"/>
    <n v="100.7552"/>
    <n v="0"/>
  </r>
  <r>
    <n v="8013"/>
    <s v="CA-2017-120168"/>
    <s v="5/25/2017"/>
    <x v="1126"/>
    <s v="5/25/2017"/>
    <s v="Same Day"/>
    <s v="TB-21625"/>
    <s v="Trudy Brown"/>
    <s v="Consumer"/>
    <s v="United States"/>
    <s v="New York City"/>
    <s v="New York"/>
    <n v="10009"/>
    <x v="3"/>
    <s v="OFF-BI-10004519"/>
    <x v="1"/>
    <s v="Binders"/>
    <s v="GBC DocuBind P100 Manual Binding Machine"/>
    <n v="663.92"/>
    <n v="5"/>
    <n v="0.2"/>
    <n v="207.47499999999999"/>
    <n v="320"/>
    <n v="531.13599999999997"/>
    <n v="0"/>
  </r>
  <r>
    <n v="8017"/>
    <s v="US-2014-131870"/>
    <s v="9/9/2014"/>
    <x v="340"/>
    <s v="9/11/2014"/>
    <s v="First Class"/>
    <s v="NF-18595"/>
    <s v="Nicole Fjeld"/>
    <s v="Home Office"/>
    <s v="United States"/>
    <s v="Lancaster"/>
    <s v="Ohio"/>
    <n v="43130"/>
    <x v="3"/>
    <s v="FUR-FU-10002501"/>
    <x v="0"/>
    <s v="Furnishings"/>
    <s v="Nu-Dell Executive Frame"/>
    <n v="60.671999999999997"/>
    <n v="6"/>
    <n v="0.2"/>
    <n v="12.892799999999999"/>
    <n v="470.58823529411768"/>
    <n v="48.537599999999998"/>
    <n v="0"/>
  </r>
  <r>
    <n v="8019"/>
    <s v="CA-2017-114804"/>
    <s v="10/17/2017"/>
    <x v="161"/>
    <s v="10/19/2017"/>
    <s v="Second Class"/>
    <s v="BF-11020"/>
    <s v="Barry Französisch"/>
    <s v="Corporate"/>
    <s v="United States"/>
    <s v="Modesto"/>
    <s v="California"/>
    <n v="95351"/>
    <x v="1"/>
    <s v="TEC-PH-10001700"/>
    <x v="2"/>
    <s v="Phones"/>
    <s v="Panasonic KX-TG6844B Expandable Digital Cordless Telephone"/>
    <n v="52.792000000000002"/>
    <n v="1"/>
    <n v="0.2"/>
    <n v="4.6193"/>
    <n v="1142.8571428571429"/>
    <n v="42.233600000000003"/>
    <n v="0"/>
  </r>
  <r>
    <n v="8020"/>
    <s v="CA-2017-167227"/>
    <s v="11/2/2017"/>
    <x v="808"/>
    <s v="11/5/2017"/>
    <s v="First Class"/>
    <s v="NP-18670"/>
    <s v="Nora Paige"/>
    <s v="Consumer"/>
    <s v="United States"/>
    <s v="Saint Louis"/>
    <s v="Missouri"/>
    <n v="63116"/>
    <x v="2"/>
    <s v="OFF-AP-10001962"/>
    <x v="1"/>
    <s v="Appliances"/>
    <s v="Black &amp; Decker Filter for Double Action Dustbuster Cordless Vac BLDV7210"/>
    <n v="83.9"/>
    <n v="10"/>
    <n v="0"/>
    <n v="20.975000000000001"/>
    <n v="400"/>
    <n v="83.9"/>
    <n v="0"/>
  </r>
  <r>
    <n v="8022"/>
    <s v="CA-2014-129189"/>
    <s v="7/21/2014"/>
    <x v="609"/>
    <s v="7/25/2014"/>
    <s v="Standard Class"/>
    <s v="HM-14860"/>
    <s v="Harry Marie"/>
    <s v="Corporate"/>
    <s v="United States"/>
    <s v="Dallas"/>
    <s v="Texas"/>
    <n v="75217"/>
    <x v="2"/>
    <s v="OFF-AP-10000124"/>
    <x v="1"/>
    <s v="Appliances"/>
    <s v="Acco 6 Outlet Guardian Basic Surge Suppressor"/>
    <n v="4.992"/>
    <n v="3"/>
    <n v="0.8"/>
    <n v="-12.979200000000001"/>
    <n v="-38.46153846153846"/>
    <n v="0.99839999999999973"/>
    <n v="0"/>
  </r>
  <r>
    <n v="8026"/>
    <s v="CA-2015-132465"/>
    <s v="9/11/2015"/>
    <x v="861"/>
    <s v="9/15/2015"/>
    <s v="Second Class"/>
    <s v="DM-13525"/>
    <s v="Don Miller"/>
    <s v="Corporate"/>
    <s v="United States"/>
    <s v="New York City"/>
    <s v="New York"/>
    <n v="10035"/>
    <x v="3"/>
    <s v="FUR-FU-10000277"/>
    <x v="0"/>
    <s v="Furnishings"/>
    <s v="Deflect-o DuraMat Antistatic Studded Beveled Mat for Medium Pile Carpeting"/>
    <n v="210.68"/>
    <n v="2"/>
    <n v="0"/>
    <n v="50.563200000000002"/>
    <n v="416.66666666666669"/>
    <n v="210.68"/>
    <n v="0"/>
  </r>
  <r>
    <n v="8030"/>
    <s v="CA-2016-166373"/>
    <s v="10/21/2016"/>
    <x v="147"/>
    <s v="10/25/2016"/>
    <s v="Standard Class"/>
    <s v="JF-15565"/>
    <s v="Jill Fjeld"/>
    <s v="Consumer"/>
    <s v="United States"/>
    <s v="San Antonio"/>
    <s v="Texas"/>
    <n v="78207"/>
    <x v="2"/>
    <s v="TEC-AC-10002323"/>
    <x v="2"/>
    <s v="Accessories"/>
    <s v="SanDisk Ultra 32 GB MicroSDHC Class 10 Memory Card"/>
    <n v="106.08"/>
    <n v="6"/>
    <n v="0.2"/>
    <n v="-9.282"/>
    <n v="-1142.8571428571429"/>
    <n v="84.864000000000004"/>
    <n v="0"/>
  </r>
  <r>
    <n v="8031"/>
    <s v="CA-2016-158806"/>
    <s v="1/7/2016"/>
    <x v="676"/>
    <s v="1/11/2016"/>
    <s v="Standard Class"/>
    <s v="NM-18520"/>
    <s v="Neoma Murray"/>
    <s v="Consumer"/>
    <s v="United States"/>
    <s v="Amarillo"/>
    <s v="Texas"/>
    <n v="79109"/>
    <x v="2"/>
    <s v="FUR-FU-10004270"/>
    <x v="0"/>
    <s v="Furnishings"/>
    <s v="Executive Impressions 13&quot; Clairmont Wall Clock"/>
    <n v="23.076000000000001"/>
    <n v="3"/>
    <n v="0.6"/>
    <n v="-10.9611"/>
    <n v="-210.52631578947367"/>
    <n v="9.2304000000000013"/>
    <n v="0"/>
  </r>
  <r>
    <n v="8033"/>
    <s v="CA-2015-119690"/>
    <s v="6/25/2015"/>
    <x v="608"/>
    <s v="6/28/2015"/>
    <s v="First Class"/>
    <s v="MV-17485"/>
    <s v="Mark Van Huff"/>
    <s v="Consumer"/>
    <s v="United States"/>
    <s v="Houston"/>
    <s v="Texas"/>
    <n v="77041"/>
    <x v="2"/>
    <s v="OFF-PA-10001019"/>
    <x v="1"/>
    <s v="Paper"/>
    <s v="Xerox 1884"/>
    <n v="47.951999999999998"/>
    <n v="3"/>
    <n v="0.2"/>
    <n v="16.183800000000002"/>
    <n v="296.29629629629625"/>
    <n v="38.361600000000003"/>
    <n v="0"/>
  </r>
  <r>
    <n v="8037"/>
    <s v="CA-2015-153738"/>
    <s v="9/20/2015"/>
    <x v="1181"/>
    <s v="9/22/2015"/>
    <s v="First Class"/>
    <s v="AG-10270"/>
    <s v="Alejandro Grove"/>
    <s v="Consumer"/>
    <s v="United States"/>
    <s v="Lawrence"/>
    <s v="Massachusetts"/>
    <n v="1841"/>
    <x v="3"/>
    <s v="OFF-BI-10001308"/>
    <x v="1"/>
    <s v="Binders"/>
    <s v="GBC Standard Plastic Binding Systems' Combs"/>
    <n v="37.68"/>
    <n v="6"/>
    <n v="0"/>
    <n v="16.956"/>
    <n v="222.22222222222223"/>
    <n v="37.68"/>
    <n v="0"/>
  </r>
  <r>
    <n v="8038"/>
    <s v="CA-2017-169012"/>
    <s v="7/10/2017"/>
    <x v="815"/>
    <s v="7/14/2017"/>
    <s v="Standard Class"/>
    <s v="BF-11275"/>
    <s v="Beth Fritzler"/>
    <s v="Corporate"/>
    <s v="United States"/>
    <s v="Columbus"/>
    <s v="Georgia"/>
    <n v="31907"/>
    <x v="0"/>
    <s v="OFF-AP-10003278"/>
    <x v="1"/>
    <s v="Appliances"/>
    <s v="Belkin 7-Outlet SurgeMaster Home Series"/>
    <n v="41.91"/>
    <n v="3"/>
    <n v="0"/>
    <n v="10.896599999999999"/>
    <n v="384.61538461538464"/>
    <n v="41.91"/>
    <n v="0"/>
  </r>
  <r>
    <n v="8039"/>
    <s v="CA-2017-109393"/>
    <s v="6/30/2017"/>
    <x v="160"/>
    <s v="7/2/2017"/>
    <s v="Second Class"/>
    <s v="JC-15775"/>
    <s v="John Castell"/>
    <s v="Consumer"/>
    <s v="United States"/>
    <s v="Los Angeles"/>
    <s v="California"/>
    <n v="90032"/>
    <x v="1"/>
    <s v="FUR-BO-10003966"/>
    <x v="0"/>
    <s v="Bookcases"/>
    <s v="Sauder Facets Collection Library, Sky Alder Finish"/>
    <n v="435.99900000000002"/>
    <n v="3"/>
    <n v="0.15"/>
    <n v="5.1294000000000004"/>
    <n v="8500"/>
    <n v="370.59915000000001"/>
    <n v="0"/>
  </r>
  <r>
    <n v="8040"/>
    <s v="CA-2017-121489"/>
    <s v="8/21/2017"/>
    <x v="170"/>
    <s v="8/25/2017"/>
    <s v="Second Class"/>
    <s v="CM-11815"/>
    <s v="Candace McMahon"/>
    <s v="Corporate"/>
    <s v="United States"/>
    <s v="Seattle"/>
    <s v="Washington"/>
    <n v="98115"/>
    <x v="1"/>
    <s v="FUR-CH-10004698"/>
    <x v="0"/>
    <s v="Chairs"/>
    <s v="Padded Folding Chairs, Black, 4/Carton"/>
    <n v="388.70400000000001"/>
    <n v="6"/>
    <n v="0.2"/>
    <n v="38.870399999999997"/>
    <n v="1000.0000000000002"/>
    <n v="310.96320000000003"/>
    <n v="0"/>
  </r>
  <r>
    <n v="8043"/>
    <s v="US-2017-133081"/>
    <s v="3/11/2017"/>
    <x v="825"/>
    <s v="3/15/2017"/>
    <s v="Standard Class"/>
    <s v="PV-18985"/>
    <s v="Paul Van Hugh"/>
    <s v="Home Office"/>
    <s v="United States"/>
    <s v="Cambridge"/>
    <s v="Massachusetts"/>
    <n v="2138"/>
    <x v="3"/>
    <s v="TEC-AC-10001772"/>
    <x v="2"/>
    <s v="Accessories"/>
    <s v="Memorex Mini Travel Drive 16 GB USB 2.0 Flash Drive"/>
    <n v="63.88"/>
    <n v="4"/>
    <n v="0"/>
    <n v="24.9132"/>
    <n v="256.41025641025641"/>
    <n v="63.88"/>
    <n v="0"/>
  </r>
  <r>
    <n v="8045"/>
    <s v="CA-2017-165008"/>
    <s v="9/15/2017"/>
    <x v="175"/>
    <s v="9/17/2017"/>
    <s v="Second Class"/>
    <s v="DO-13645"/>
    <s v="Doug O'Connell"/>
    <s v="Consumer"/>
    <s v="United States"/>
    <s v="Salt Lake City"/>
    <s v="Utah"/>
    <n v="84106"/>
    <x v="1"/>
    <s v="OFF-BI-10002794"/>
    <x v="1"/>
    <s v="Binders"/>
    <s v="Avery Trapezoid Ring Binder, 3&quot; Capacity, Black, 1040 sheets"/>
    <n v="295.05599999999998"/>
    <n v="9"/>
    <n v="0.2"/>
    <n v="106.95780000000001"/>
    <n v="275.86206896551721"/>
    <n v="236.04480000000001"/>
    <n v="0"/>
  </r>
  <r>
    <n v="8046"/>
    <s v="CA-2016-145611"/>
    <s v="9/20/2016"/>
    <x v="873"/>
    <s v="9/24/2016"/>
    <s v="Standard Class"/>
    <s v="HA-14905"/>
    <s v="Helen Abelman"/>
    <s v="Consumer"/>
    <s v="United States"/>
    <s v="New York City"/>
    <s v="New York"/>
    <n v="10035"/>
    <x v="3"/>
    <s v="OFF-AP-10001005"/>
    <x v="1"/>
    <s v="Appliances"/>
    <s v="Honeywell Quietcare HEPA Air Cleaner"/>
    <n v="393.25"/>
    <n v="5"/>
    <n v="0"/>
    <n v="129.77250000000001"/>
    <n v="303.030303030303"/>
    <n v="393.25"/>
    <n v="0"/>
  </r>
  <r>
    <n v="8047"/>
    <s v="CA-2016-113600"/>
    <s v="12/15/2016"/>
    <x v="272"/>
    <s v="12/17/2016"/>
    <s v="Second Class"/>
    <s v="SH-20395"/>
    <s v="Shahid Hopkins"/>
    <s v="Consumer"/>
    <s v="United States"/>
    <s v="Cuyahoga Falls"/>
    <s v="Ohio"/>
    <n v="44221"/>
    <x v="3"/>
    <s v="OFF-BI-10000201"/>
    <x v="1"/>
    <s v="Binders"/>
    <s v="Avery Triangle Shaped Sheet Lifters, Black, 2/Pack"/>
    <n v="2.214"/>
    <n v="3"/>
    <n v="0.7"/>
    <n v="-1.476"/>
    <n v="-150"/>
    <n v="0.66420000000000012"/>
    <n v="0"/>
  </r>
  <r>
    <n v="8048"/>
    <s v="CA-2017-130834"/>
    <s v="11/3/2017"/>
    <x v="132"/>
    <s v="11/6/2017"/>
    <s v="Second Class"/>
    <s v="JM-16195"/>
    <s v="Justin MacKendrick"/>
    <s v="Consumer"/>
    <s v="United States"/>
    <s v="Wilmington"/>
    <s v="North Carolina"/>
    <n v="28403"/>
    <x v="0"/>
    <s v="OFF-PA-10003673"/>
    <x v="1"/>
    <s v="Paper"/>
    <s v="Strathmore Photo Mount Cards"/>
    <n v="16.271999999999998"/>
    <n v="3"/>
    <n v="0.2"/>
    <n v="5.2884000000000002"/>
    <n v="307.69230769230768"/>
    <n v="13.0176"/>
    <n v="0"/>
  </r>
  <r>
    <n v="8049"/>
    <s v="CA-2016-168543"/>
    <s v="7/3/2016"/>
    <x v="894"/>
    <s v="7/7/2016"/>
    <s v="Standard Class"/>
    <s v="DK-13225"/>
    <s v="Dean Katz"/>
    <s v="Corporate"/>
    <s v="United States"/>
    <s v="New York City"/>
    <s v="New York"/>
    <n v="10035"/>
    <x v="3"/>
    <s v="OFF-AP-10000938"/>
    <x v="1"/>
    <s v="Appliances"/>
    <s v="Avanti 1.7 Cu. Ft. Refrigerator"/>
    <n v="706.86"/>
    <n v="7"/>
    <n v="0"/>
    <n v="197.92080000000001"/>
    <n v="357.14285714285711"/>
    <n v="706.86"/>
    <n v="0"/>
  </r>
  <r>
    <n v="8050"/>
    <s v="CA-2014-144974"/>
    <s v="9/26/2014"/>
    <x v="467"/>
    <s v="9/30/2014"/>
    <s v="Standard Class"/>
    <s v="CM-12715"/>
    <s v="Craig Molinari"/>
    <s v="Corporate"/>
    <s v="United States"/>
    <s v="Philadelphia"/>
    <s v="Pennsylvania"/>
    <n v="19140"/>
    <x v="3"/>
    <s v="OFF-BI-10003274"/>
    <x v="1"/>
    <s v="Binders"/>
    <s v="Avery Durable Slant Ring Binders, No Labels"/>
    <n v="5.97"/>
    <n v="5"/>
    <n v="0.7"/>
    <n v="-4.577"/>
    <n v="-130.43478260869566"/>
    <n v="1.7910000000000001"/>
    <n v="0"/>
  </r>
  <r>
    <n v="8053"/>
    <s v="CA-2014-109904"/>
    <s v="7/14/2014"/>
    <x v="686"/>
    <s v="7/17/2014"/>
    <s v="Second Class"/>
    <s v="BF-10975"/>
    <s v="Barbara Fisher"/>
    <s v="Corporate"/>
    <s v="United States"/>
    <s v="New York City"/>
    <s v="New York"/>
    <n v="10009"/>
    <x v="3"/>
    <s v="OFF-AR-10004999"/>
    <x v="1"/>
    <s v="Art"/>
    <s v="Newell 315"/>
    <n v="17.940000000000001"/>
    <n v="3"/>
    <n v="0"/>
    <n v="4.4850000000000003"/>
    <n v="400"/>
    <n v="17.940000000000001"/>
    <n v="0"/>
  </r>
  <r>
    <n v="8054"/>
    <s v="CA-2017-152205"/>
    <s v="9/28/2017"/>
    <x v="394"/>
    <s v="10/5/2017"/>
    <s v="Standard Class"/>
    <s v="SF-20965"/>
    <s v="Sylvia Foulston"/>
    <s v="Corporate"/>
    <s v="United States"/>
    <s v="Philadelphia"/>
    <s v="Pennsylvania"/>
    <n v="19134"/>
    <x v="3"/>
    <s v="OFF-BI-10004094"/>
    <x v="1"/>
    <s v="Binders"/>
    <s v="GBC Standard Plastic Binding Systems Combs"/>
    <n v="2.6549999999999998"/>
    <n v="1"/>
    <n v="0.7"/>
    <n v="-1.8585"/>
    <n v="-142.85714285714283"/>
    <n v="0.7965000000000001"/>
    <n v="0"/>
  </r>
  <r>
    <n v="8055"/>
    <s v="CA-2015-121188"/>
    <s v="8/28/2015"/>
    <x v="834"/>
    <s v="9/4/2015"/>
    <s v="Standard Class"/>
    <s v="CB-12025"/>
    <s v="Cassandra Brandow"/>
    <s v="Consumer"/>
    <s v="United States"/>
    <s v="Los Angeles"/>
    <s v="California"/>
    <n v="90049"/>
    <x v="1"/>
    <s v="OFF-ST-10001490"/>
    <x v="1"/>
    <s v="Storage"/>
    <s v="Hot File 7-Pocket, Floor Stand"/>
    <n v="892.35"/>
    <n v="5"/>
    <n v="0"/>
    <n v="267.70499999999998"/>
    <n v="333.33333333333337"/>
    <n v="892.35"/>
    <n v="0"/>
  </r>
  <r>
    <n v="8061"/>
    <s v="CA-2015-156013"/>
    <s v="9/20/2015"/>
    <x v="1181"/>
    <s v="9/26/2015"/>
    <s v="Standard Class"/>
    <s v="TC-20980"/>
    <s v="Tamara Chand"/>
    <s v="Corporate"/>
    <s v="United States"/>
    <s v="Long Beach"/>
    <s v="New York"/>
    <n v="11561"/>
    <x v="3"/>
    <s v="OFF-PA-10001970"/>
    <x v="1"/>
    <s v="Paper"/>
    <s v="Xerox 1881"/>
    <n v="61.4"/>
    <n v="5"/>
    <n v="0"/>
    <n v="28.858000000000001"/>
    <n v="212.7659574468085"/>
    <n v="61.4"/>
    <n v="0"/>
  </r>
  <r>
    <n v="8063"/>
    <s v="CA-2016-132997"/>
    <s v="11/7/2016"/>
    <x v="77"/>
    <s v="11/9/2016"/>
    <s v="First Class"/>
    <s v="LW-17215"/>
    <s v="Luke Weiss"/>
    <s v="Consumer"/>
    <s v="United States"/>
    <s v="Rochester"/>
    <s v="New York"/>
    <n v="14609"/>
    <x v="3"/>
    <s v="TEC-PH-10000586"/>
    <x v="2"/>
    <s v="Phones"/>
    <s v="AT&amp;T SB67148 SynJ"/>
    <n v="263.95999999999998"/>
    <n v="4"/>
    <n v="0"/>
    <n v="71.269199999999998"/>
    <n v="370.37037037037038"/>
    <n v="263.95999999999998"/>
    <n v="0"/>
  </r>
  <r>
    <n v="8068"/>
    <s v="US-2015-160563"/>
    <s v="10/20/2015"/>
    <x v="1182"/>
    <s v="10/24/2015"/>
    <s v="Standard Class"/>
    <s v="NS-18640"/>
    <s v="Noel Staavos"/>
    <s v="Corporate"/>
    <s v="United States"/>
    <s v="San Francisco"/>
    <s v="California"/>
    <n v="94109"/>
    <x v="1"/>
    <s v="TEC-AC-10002567"/>
    <x v="2"/>
    <s v="Accessories"/>
    <s v="Logitech G602 Wireless Gaming Mouse"/>
    <n v="239.97"/>
    <n v="3"/>
    <n v="0"/>
    <n v="86.389200000000002"/>
    <n v="277.77777777777777"/>
    <n v="239.97"/>
    <n v="0"/>
  </r>
  <r>
    <n v="8070"/>
    <s v="CA-2017-151750"/>
    <s v="1/1/2017"/>
    <x v="314"/>
    <s v="1/5/2017"/>
    <s v="Standard Class"/>
    <s v="JM-15250"/>
    <s v="Janet Martin"/>
    <s v="Consumer"/>
    <s v="United States"/>
    <s v="Huntsville"/>
    <s v="Texas"/>
    <n v="77340"/>
    <x v="2"/>
    <s v="OFF-ST-10002743"/>
    <x v="1"/>
    <s v="Storage"/>
    <s v="SAFCO Boltless Steel Shelving"/>
    <n v="454.56"/>
    <n v="5"/>
    <n v="0.2"/>
    <n v="-107.958"/>
    <n v="-421.05263157894734"/>
    <n v="363.64800000000002"/>
    <n v="0"/>
  </r>
  <r>
    <n v="8077"/>
    <s v="CA-2015-106187"/>
    <s v="6/23/2015"/>
    <x v="537"/>
    <s v="6/29/2015"/>
    <s v="Standard Class"/>
    <s v="RF-19345"/>
    <s v="Randy Ferguson"/>
    <s v="Corporate"/>
    <s v="United States"/>
    <s v="East Point"/>
    <s v="Georgia"/>
    <n v="30344"/>
    <x v="0"/>
    <s v="FUR-FU-10000794"/>
    <x v="0"/>
    <s v="Furnishings"/>
    <s v="Eldon Stackable Tray, Side-Load, Legal, Smoke"/>
    <n v="27.42"/>
    <n v="3"/>
    <n v="0"/>
    <n v="9.3228000000000009"/>
    <n v="294.11764705882348"/>
    <n v="27.42"/>
    <n v="0"/>
  </r>
  <r>
    <n v="8080"/>
    <s v="US-2016-164945"/>
    <s v="11/22/2016"/>
    <x v="441"/>
    <s v="11/27/2016"/>
    <s v="Standard Class"/>
    <s v="CA-12055"/>
    <s v="Cathy Armstrong"/>
    <s v="Home Office"/>
    <s v="United States"/>
    <s v="New York City"/>
    <s v="New York"/>
    <n v="10009"/>
    <x v="3"/>
    <s v="OFF-BI-10001524"/>
    <x v="1"/>
    <s v="Binders"/>
    <s v="GBC Premium Transparent Covers with Diagonal Lined Pattern"/>
    <n v="134.27199999999999"/>
    <n v="8"/>
    <n v="0.2"/>
    <n v="46.995199999999997"/>
    <n v="285.71428571428572"/>
    <n v="107.41759999999999"/>
    <n v="0"/>
  </r>
  <r>
    <n v="8081"/>
    <s v="CA-2015-150714"/>
    <s v="10/26/2015"/>
    <x v="662"/>
    <s v="11/1/2015"/>
    <s v="Standard Class"/>
    <s v="KH-16690"/>
    <s v="Kristen Hastings"/>
    <s v="Corporate"/>
    <s v="United States"/>
    <s v="Springfield"/>
    <s v="Oregon"/>
    <n v="97477"/>
    <x v="1"/>
    <s v="OFF-LA-10001474"/>
    <x v="1"/>
    <s v="Labels"/>
    <s v="Avery 477"/>
    <n v="146.54400000000001"/>
    <n v="6"/>
    <n v="0.2"/>
    <n v="47.626800000000003"/>
    <n v="307.69230769230774"/>
    <n v="117.23520000000002"/>
    <n v="0"/>
  </r>
  <r>
    <n v="8086"/>
    <s v="CA-2016-105753"/>
    <s v="10/20/2016"/>
    <x v="201"/>
    <s v="10/26/2016"/>
    <s v="Standard Class"/>
    <s v="LC-16960"/>
    <s v="Lindsay Castell"/>
    <s v="Home Office"/>
    <s v="United States"/>
    <s v="Arlington"/>
    <s v="Virginia"/>
    <n v="22204"/>
    <x v="0"/>
    <s v="FUR-FU-10000246"/>
    <x v="0"/>
    <s v="Furnishings"/>
    <s v="Aluminum Document Frame"/>
    <n v="61.1"/>
    <n v="5"/>
    <n v="0"/>
    <n v="18.329999999999998"/>
    <n v="333.33333333333337"/>
    <n v="61.1"/>
    <n v="0"/>
  </r>
  <r>
    <n v="8087"/>
    <s v="CA-2017-120894"/>
    <s v="4/28/2017"/>
    <x v="1045"/>
    <s v="5/2/2017"/>
    <s v="Standard Class"/>
    <s v="JL-15130"/>
    <s v="Jack Lebron"/>
    <s v="Consumer"/>
    <s v="United States"/>
    <s v="Wilmington"/>
    <s v="North Carolina"/>
    <n v="28403"/>
    <x v="0"/>
    <s v="OFF-AP-10000252"/>
    <x v="1"/>
    <s v="Appliances"/>
    <s v="Harmony HEPA Quiet Air Purifiers"/>
    <n v="28.08"/>
    <n v="3"/>
    <n v="0.2"/>
    <n v="5.2649999999999997"/>
    <n v="533.33333333333326"/>
    <n v="22.463999999999999"/>
    <n v="0"/>
  </r>
  <r>
    <n v="8088"/>
    <s v="CA-2016-106621"/>
    <s v="9/29/2016"/>
    <x v="321"/>
    <s v="10/1/2016"/>
    <s v="Second Class"/>
    <s v="DM-12955"/>
    <s v="Dario Medina"/>
    <s v="Corporate"/>
    <s v="United States"/>
    <s v="Yuma"/>
    <s v="Arizona"/>
    <n v="85364"/>
    <x v="1"/>
    <s v="OFF-AR-10002375"/>
    <x v="1"/>
    <s v="Art"/>
    <s v="Newell 351"/>
    <n v="10.496"/>
    <n v="4"/>
    <n v="0.2"/>
    <n v="1.1808000000000001"/>
    <n v="888.88888888888891"/>
    <n v="8.3968000000000007"/>
    <n v="0"/>
  </r>
  <r>
    <n v="8089"/>
    <s v="CA-2015-107020"/>
    <s v="7/10/2015"/>
    <x v="848"/>
    <s v="7/14/2015"/>
    <s v="Standard Class"/>
    <s v="MV-18190"/>
    <s v="Mike Vittorini"/>
    <s v="Consumer"/>
    <s v="United States"/>
    <s v="San Bernardino"/>
    <s v="California"/>
    <n v="92404"/>
    <x v="1"/>
    <s v="OFF-BI-10003719"/>
    <x v="1"/>
    <s v="Binders"/>
    <s v="Large Capacity Hanging Post Binders"/>
    <n v="39.92"/>
    <n v="2"/>
    <n v="0.2"/>
    <n v="12.974"/>
    <n v="307.69230769230774"/>
    <n v="31.936000000000003"/>
    <n v="0"/>
  </r>
  <r>
    <n v="8090"/>
    <s v="US-2015-117492"/>
    <s v="8/7/2015"/>
    <x v="976"/>
    <s v="8/9/2015"/>
    <s v="First Class"/>
    <s v="NS-18640"/>
    <s v="Noel Staavos"/>
    <s v="Corporate"/>
    <s v="United States"/>
    <s v="Baltimore"/>
    <s v="Maryland"/>
    <n v="21215"/>
    <x v="3"/>
    <s v="OFF-AP-10001492"/>
    <x v="1"/>
    <s v="Appliances"/>
    <s v="Acco Six-Outlet Power Strip, 4' Cord Length"/>
    <n v="77.58"/>
    <n v="9"/>
    <n v="0"/>
    <n v="20.1708"/>
    <n v="384.61538461538464"/>
    <n v="77.58"/>
    <n v="0"/>
  </r>
  <r>
    <n v="8091"/>
    <s v="CA-2014-101392"/>
    <s v="12/7/2014"/>
    <x v="1035"/>
    <s v="12/13/2014"/>
    <s v="Standard Class"/>
    <s v="AS-10630"/>
    <s v="Ann Steele"/>
    <s v="Home Office"/>
    <s v="United States"/>
    <s v="Seattle"/>
    <s v="Washington"/>
    <n v="98103"/>
    <x v="1"/>
    <s v="OFF-ST-10000532"/>
    <x v="1"/>
    <s v="Storage"/>
    <s v="Advantus Rolling Drawer Organizers"/>
    <n v="269.36"/>
    <n v="7"/>
    <n v="0"/>
    <n v="70.033600000000007"/>
    <n v="384.61538461538458"/>
    <n v="269.36"/>
    <n v="0"/>
  </r>
  <r>
    <n v="8092"/>
    <s v="CA-2015-127502"/>
    <s v="12/10/2015"/>
    <x v="895"/>
    <s v="12/14/2015"/>
    <s v="Standard Class"/>
    <s v="MT-17815"/>
    <s v="Meg Tillman"/>
    <s v="Consumer"/>
    <s v="United States"/>
    <s v="San Francisco"/>
    <s v="California"/>
    <n v="94110"/>
    <x v="1"/>
    <s v="OFF-LA-10001613"/>
    <x v="1"/>
    <s v="Labels"/>
    <s v="Avery File Folder Labels"/>
    <n v="5.76"/>
    <n v="2"/>
    <n v="0"/>
    <n v="2.8224"/>
    <n v="204.08163265306123"/>
    <n v="5.76"/>
    <n v="0"/>
  </r>
  <r>
    <n v="8093"/>
    <s v="CA-2017-143658"/>
    <s v="11/8/2017"/>
    <x v="1183"/>
    <s v="11/13/2017"/>
    <s v="Second Class"/>
    <s v="SR-20425"/>
    <s v="Sharelle Roach"/>
    <s v="Home Office"/>
    <s v="United States"/>
    <s v="New York City"/>
    <s v="New York"/>
    <n v="10035"/>
    <x v="3"/>
    <s v="OFF-AR-10002818"/>
    <x v="1"/>
    <s v="Art"/>
    <s v="Panasonic KP-310 Heavy-Duty Electric Pencil Sharpener"/>
    <n v="109.9"/>
    <n v="5"/>
    <n v="0"/>
    <n v="32.97"/>
    <n v="333.33333333333337"/>
    <n v="109.9"/>
    <n v="0"/>
  </r>
  <r>
    <n v="8094"/>
    <s v="CA-2017-133046"/>
    <s v="7/27/2017"/>
    <x v="944"/>
    <s v="8/1/2017"/>
    <s v="Second Class"/>
    <s v="DK-13375"/>
    <s v="Dennis Kane"/>
    <s v="Consumer"/>
    <s v="United States"/>
    <s v="Seattle"/>
    <s v="Washington"/>
    <n v="98115"/>
    <x v="1"/>
    <s v="FUR-FU-10001940"/>
    <x v="0"/>
    <s v="Furnishings"/>
    <s v="Staple-based wall hangings"/>
    <n v="23.88"/>
    <n v="3"/>
    <n v="0"/>
    <n v="10.507199999999999"/>
    <n v="227.27272727272728"/>
    <n v="23.88"/>
    <n v="0"/>
  </r>
  <r>
    <n v="8098"/>
    <s v="CA-2017-122798"/>
    <s v="12/28/2017"/>
    <x v="116"/>
    <s v="1/1/2018"/>
    <s v="Standard Class"/>
    <s v="SV-20935"/>
    <s v="Susan Vittorini"/>
    <s v="Consumer"/>
    <s v="United States"/>
    <s v="Albuquerque"/>
    <s v="New Mexico"/>
    <n v="87105"/>
    <x v="1"/>
    <s v="OFF-ST-10003058"/>
    <x v="1"/>
    <s v="Storage"/>
    <s v="Eldon Mobile Mega Data Cart  Mega Stackable  Add-On Trays"/>
    <n v="118.25"/>
    <n v="5"/>
    <n v="0"/>
    <n v="34.292499999999997"/>
    <n v="344.82758620689657"/>
    <n v="118.25"/>
    <n v="0"/>
  </r>
  <r>
    <n v="8100"/>
    <s v="CA-2016-169663"/>
    <s v="3/10/2016"/>
    <x v="612"/>
    <s v="3/13/2016"/>
    <s v="First Class"/>
    <s v="RH-19510"/>
    <s v="Rick Huthwaite"/>
    <s v="Home Office"/>
    <s v="United States"/>
    <s v="Los Angeles"/>
    <s v="California"/>
    <n v="90045"/>
    <x v="1"/>
    <s v="TEC-AC-10003038"/>
    <x v="2"/>
    <s v="Accessories"/>
    <s v="Kingston Digital DataTraveler 16GB USB 2.0"/>
    <n v="26.85"/>
    <n v="3"/>
    <n v="0"/>
    <n v="5.1014999999999997"/>
    <n v="526.31578947368428"/>
    <n v="26.85"/>
    <n v="0"/>
  </r>
  <r>
    <n v="8102"/>
    <s v="CA-2015-149846"/>
    <s v="5/22/2015"/>
    <x v="1184"/>
    <s v="5/26/2015"/>
    <s v="Standard Class"/>
    <s v="SB-20185"/>
    <s v="Sarah Brown"/>
    <s v="Consumer"/>
    <s v="United States"/>
    <s v="Los Angeles"/>
    <s v="California"/>
    <n v="90045"/>
    <x v="1"/>
    <s v="OFF-LA-10004484"/>
    <x v="1"/>
    <s v="Labels"/>
    <s v="Avery 476"/>
    <n v="8.26"/>
    <n v="2"/>
    <n v="0"/>
    <n v="3.7995999999999999"/>
    <n v="217.39130434782606"/>
    <n v="8.26"/>
    <n v="0"/>
  </r>
  <r>
    <n v="8106"/>
    <s v="CA-2017-159149"/>
    <s v="2/17/2017"/>
    <x v="922"/>
    <s v="2/19/2017"/>
    <s v="First Class"/>
    <s v="CR-12820"/>
    <s v="Cyra Reiten"/>
    <s v="Home Office"/>
    <s v="United States"/>
    <s v="Houston"/>
    <s v="Texas"/>
    <n v="77041"/>
    <x v="2"/>
    <s v="FUR-BO-10001601"/>
    <x v="0"/>
    <s v="Bookcases"/>
    <s v="Sauder Mission Library with Doors, Fruitwood Finish"/>
    <n v="89.066400000000002"/>
    <n v="1"/>
    <n v="0.32"/>
    <n v="-17.0274"/>
    <n v="-523.07692307692309"/>
    <n v="60.565151999999998"/>
    <n v="0"/>
  </r>
  <r>
    <n v="8109"/>
    <s v="US-2017-167570"/>
    <s v="12/8/2017"/>
    <x v="166"/>
    <s v="12/15/2017"/>
    <s v="Standard Class"/>
    <s v="EG-13900"/>
    <s v="Emily Grady"/>
    <s v="Consumer"/>
    <s v="United States"/>
    <s v="Philadelphia"/>
    <s v="Pennsylvania"/>
    <n v="19140"/>
    <x v="3"/>
    <s v="FUR-CH-10003396"/>
    <x v="0"/>
    <s v="Chairs"/>
    <s v="Global Deluxe Steno Chair"/>
    <n v="215.54400000000001"/>
    <n v="4"/>
    <n v="0.3"/>
    <n v="-58.504800000000003"/>
    <n v="-368.42105263157896"/>
    <n v="150.88079999999999"/>
    <n v="0"/>
  </r>
  <r>
    <n v="8110"/>
    <s v="CA-2017-160122"/>
    <s v="11/18/2017"/>
    <x v="551"/>
    <s v="11/23/2017"/>
    <s v="Standard Class"/>
    <s v="RD-19930"/>
    <s v="Russell D'Ascenzo"/>
    <s v="Consumer"/>
    <s v="United States"/>
    <s v="Chicago"/>
    <s v="Illinois"/>
    <n v="60623"/>
    <x v="2"/>
    <s v="OFF-EN-10002592"/>
    <x v="1"/>
    <s v="Envelopes"/>
    <s v="Peel &amp; Seel Recycled Catalog Envelopes, Brown"/>
    <n v="55.584000000000003"/>
    <n v="6"/>
    <n v="0.2"/>
    <n v="20.844000000000001"/>
    <n v="266.66666666666663"/>
    <n v="44.467200000000005"/>
    <n v="0"/>
  </r>
  <r>
    <n v="8112"/>
    <s v="CA-2016-130393"/>
    <s v="12/1/2016"/>
    <x v="49"/>
    <s v="12/3/2016"/>
    <s v="Second Class"/>
    <s v="JM-15865"/>
    <s v="John Murray"/>
    <s v="Consumer"/>
    <s v="United States"/>
    <s v="San Angelo"/>
    <s v="Texas"/>
    <n v="76903"/>
    <x v="2"/>
    <s v="FUR-CH-10002647"/>
    <x v="0"/>
    <s v="Chairs"/>
    <s v="Situations Contoured Folding Chairs, 4/Set"/>
    <n v="248.43"/>
    <n v="5"/>
    <n v="0.3"/>
    <n v="-17.745000000000001"/>
    <n v="-1400"/>
    <n v="173.90099999999998"/>
    <n v="0"/>
  </r>
  <r>
    <n v="8115"/>
    <s v="CA-2017-144820"/>
    <s v="10/3/2017"/>
    <x v="621"/>
    <s v="10/7/2017"/>
    <s v="Second Class"/>
    <s v="LW-16825"/>
    <s v="Laurel Workman"/>
    <s v="Corporate"/>
    <s v="United States"/>
    <s v="Pasadena"/>
    <s v="Texas"/>
    <n v="77506"/>
    <x v="2"/>
    <s v="OFF-AR-10004817"/>
    <x v="1"/>
    <s v="Art"/>
    <s v="Colorific Watercolor Pencils"/>
    <n v="20.64"/>
    <n v="5"/>
    <n v="0.2"/>
    <n v="2.3220000000000001"/>
    <n v="888.88888888888891"/>
    <n v="16.512"/>
    <n v="0"/>
  </r>
  <r>
    <n v="8116"/>
    <s v="CA-2017-101014"/>
    <s v="8/29/2017"/>
    <x v="635"/>
    <s v="9/4/2017"/>
    <s v="Standard Class"/>
    <s v="RW-19540"/>
    <s v="Rick Wilson"/>
    <s v="Corporate"/>
    <s v="United States"/>
    <s v="Los Angeles"/>
    <s v="California"/>
    <n v="90049"/>
    <x v="1"/>
    <s v="FUR-FU-10003374"/>
    <x v="0"/>
    <s v="Furnishings"/>
    <s v="Electrix Fluorescent Magnifier Lamps &amp; Weighted Base"/>
    <n v="148.02000000000001"/>
    <n v="3"/>
    <n v="0"/>
    <n v="41.445599999999999"/>
    <n v="357.14285714285717"/>
    <n v="148.02000000000001"/>
    <n v="0"/>
  </r>
  <r>
    <n v="8117"/>
    <s v="CA-2017-105543"/>
    <s v="11/24/2017"/>
    <x v="221"/>
    <s v="11/24/2017"/>
    <s v="Same Day"/>
    <s v="BG-11695"/>
    <s v="Brooke Gillingham"/>
    <s v="Corporate"/>
    <s v="United States"/>
    <s v="Garden City"/>
    <s v="Kansas"/>
    <n v="67846"/>
    <x v="2"/>
    <s v="OFF-ST-10003123"/>
    <x v="1"/>
    <s v="Storage"/>
    <s v="Fellowes Bases and Tops For Staxonsteel/High-Stak Systems"/>
    <n v="33.29"/>
    <n v="1"/>
    <n v="0"/>
    <n v="7.9896000000000003"/>
    <n v="416.66666666666663"/>
    <n v="33.29"/>
    <n v="0"/>
  </r>
  <r>
    <n v="8118"/>
    <s v="US-2017-113201"/>
    <s v="6/30/2017"/>
    <x v="160"/>
    <s v="7/5/2017"/>
    <s v="Standard Class"/>
    <s v="TT-21220"/>
    <s v="Thomas Thornton"/>
    <s v="Consumer"/>
    <s v="United States"/>
    <s v="Los Angeles"/>
    <s v="California"/>
    <n v="90045"/>
    <x v="1"/>
    <s v="OFF-PA-10000675"/>
    <x v="1"/>
    <s v="Paper"/>
    <s v="Xerox 1919"/>
    <n v="204.95"/>
    <n v="5"/>
    <n v="0"/>
    <n v="100.4255"/>
    <n v="204.08163265306123"/>
    <n v="204.95"/>
    <n v="0"/>
  </r>
  <r>
    <n v="8119"/>
    <s v="US-2017-106551"/>
    <s v="7/22/2017"/>
    <x v="847"/>
    <s v="7/27/2017"/>
    <s v="Standard Class"/>
    <s v="EB-13930"/>
    <s v="Eric Barreto"/>
    <s v="Consumer"/>
    <s v="United States"/>
    <s v="Chicago"/>
    <s v="Illinois"/>
    <n v="60653"/>
    <x v="2"/>
    <s v="FUR-CH-10004997"/>
    <x v="0"/>
    <s v="Chairs"/>
    <s v="Hon Every-Day Series Multi-Task Chairs"/>
    <n v="526.34400000000005"/>
    <n v="4"/>
    <n v="0.3"/>
    <n v="-75.191999999999993"/>
    <n v="-700.00000000000011"/>
    <n v="368.44080000000002"/>
    <n v="0"/>
  </r>
  <r>
    <n v="8120"/>
    <s v="CA-2016-116722"/>
    <s v="11/11/2016"/>
    <x v="583"/>
    <s v="11/16/2016"/>
    <s v="Standard Class"/>
    <s v="LP-17080"/>
    <s v="Liz Pelletier"/>
    <s v="Consumer"/>
    <s v="United States"/>
    <s v="San Francisco"/>
    <s v="California"/>
    <n v="94110"/>
    <x v="1"/>
    <s v="FUR-FU-10001934"/>
    <x v="0"/>
    <s v="Furnishings"/>
    <s v="Magnifier Swing Arm Lamp"/>
    <n v="41.96"/>
    <n v="2"/>
    <n v="0"/>
    <n v="10.909599999999999"/>
    <n v="384.61538461538464"/>
    <n v="41.96"/>
    <n v="0"/>
  </r>
  <r>
    <n v="8123"/>
    <s v="CA-2014-138128"/>
    <s v="12/9/2014"/>
    <x v="337"/>
    <s v="12/15/2014"/>
    <s v="Standard Class"/>
    <s v="FP-14320"/>
    <s v="Frank Preis"/>
    <s v="Consumer"/>
    <s v="United States"/>
    <s v="Philadelphia"/>
    <s v="Pennsylvania"/>
    <n v="19134"/>
    <x v="3"/>
    <s v="OFF-EN-10002500"/>
    <x v="1"/>
    <s v="Envelopes"/>
    <s v="Globe Weis Peel &amp; Seel First Class Envelopes"/>
    <n v="30.672000000000001"/>
    <n v="3"/>
    <n v="0.2"/>
    <n v="9.5850000000000009"/>
    <n v="320"/>
    <n v="24.537600000000001"/>
    <n v="0"/>
  </r>
  <r>
    <n v="8125"/>
    <s v="US-2017-150070"/>
    <s v="9/7/2017"/>
    <x v="210"/>
    <s v="9/12/2017"/>
    <s v="Standard Class"/>
    <s v="JA-15970"/>
    <s v="Joseph Airdo"/>
    <s v="Consumer"/>
    <s v="United States"/>
    <s v="Modesto"/>
    <s v="California"/>
    <n v="95351"/>
    <x v="1"/>
    <s v="FUR-CH-10004860"/>
    <x v="0"/>
    <s v="Chairs"/>
    <s v="Global Low Back Tilter Chair"/>
    <n v="161.56800000000001"/>
    <n v="2"/>
    <n v="0.2"/>
    <n v="-28.2744"/>
    <n v="-571.42857142857144"/>
    <n v="129.2544"/>
    <n v="0"/>
  </r>
  <r>
    <n v="8126"/>
    <s v="CA-2015-137064"/>
    <s v="2/6/2015"/>
    <x v="525"/>
    <s v="2/13/2015"/>
    <s v="Standard Class"/>
    <s v="TS-21655"/>
    <s v="Trudy Schmidt"/>
    <s v="Consumer"/>
    <s v="United States"/>
    <s v="Houston"/>
    <s v="Texas"/>
    <n v="77070"/>
    <x v="2"/>
    <s v="OFF-BI-10002049"/>
    <x v="1"/>
    <s v="Binders"/>
    <s v="UniKeep View Case Binders"/>
    <n v="2.9340000000000002"/>
    <n v="3"/>
    <n v="0.8"/>
    <n v="-4.9878"/>
    <n v="-58.82352941176471"/>
    <n v="0.58679999999999988"/>
    <n v="0"/>
  </r>
  <r>
    <n v="8129"/>
    <s v="CA-2017-157350"/>
    <s v="8/26/2017"/>
    <x v="775"/>
    <s v="9/1/2017"/>
    <s v="Standard Class"/>
    <s v="DP-13000"/>
    <s v="Darren Powers"/>
    <s v="Consumer"/>
    <s v="United States"/>
    <s v="Chicago"/>
    <s v="Illinois"/>
    <n v="60610"/>
    <x v="2"/>
    <s v="FUR-FU-10000222"/>
    <x v="0"/>
    <s v="Furnishings"/>
    <s v="Seth Thomas 16&quot; Steel Case Clock"/>
    <n v="64.959999999999994"/>
    <n v="5"/>
    <n v="0.6"/>
    <n v="-43.847999999999999"/>
    <n v="-148.14814814814815"/>
    <n v="25.983999999999998"/>
    <n v="0"/>
  </r>
  <r>
    <n v="8130"/>
    <s v="CA-2014-127866"/>
    <s v="7/20/2014"/>
    <x v="836"/>
    <s v="7/23/2014"/>
    <s v="First Class"/>
    <s v="JD-15895"/>
    <s v="Jonathan Doherty"/>
    <s v="Corporate"/>
    <s v="United States"/>
    <s v="Riverside"/>
    <s v="California"/>
    <n v="92503"/>
    <x v="1"/>
    <s v="TEC-AC-10000023"/>
    <x v="2"/>
    <s v="Accessories"/>
    <s v="Maxell 74 Minute CD-R Spindle, 50/Pack"/>
    <n v="41.94"/>
    <n v="2"/>
    <n v="0"/>
    <n v="15.0984"/>
    <n v="277.77777777777777"/>
    <n v="41.94"/>
    <n v="0"/>
  </r>
  <r>
    <n v="8134"/>
    <s v="CA-2015-131352"/>
    <s v="10/8/2015"/>
    <x v="1049"/>
    <s v="10/13/2015"/>
    <s v="Standard Class"/>
    <s v="GH-14485"/>
    <s v="Gene Hale"/>
    <s v="Corporate"/>
    <s v="United States"/>
    <s v="Dallas"/>
    <s v="Texas"/>
    <n v="75081"/>
    <x v="2"/>
    <s v="FUR-FU-10003708"/>
    <x v="0"/>
    <s v="Furnishings"/>
    <s v="Tenex Traditional Chairmats for Medium Pile Carpet, Standard Lip, 36&quot; x 48&quot;"/>
    <n v="72.78"/>
    <n v="3"/>
    <n v="0.6"/>
    <n v="-70.960499999999996"/>
    <n v="-102.56410256410258"/>
    <n v="29.112000000000002"/>
    <n v="0"/>
  </r>
  <r>
    <n v="8135"/>
    <s v="CA-2015-121776"/>
    <s v="2/16/2015"/>
    <x v="1130"/>
    <s v="2/21/2015"/>
    <s v="Standard Class"/>
    <s v="RD-19585"/>
    <s v="Rob Dowd"/>
    <s v="Consumer"/>
    <s v="United States"/>
    <s v="Los Angeles"/>
    <s v="California"/>
    <n v="90008"/>
    <x v="1"/>
    <s v="OFF-PA-10001970"/>
    <x v="1"/>
    <s v="Paper"/>
    <s v="Xerox 1881"/>
    <n v="36.840000000000003"/>
    <n v="3"/>
    <n v="0"/>
    <n v="17.314800000000002"/>
    <n v="212.7659574468085"/>
    <n v="36.840000000000003"/>
    <n v="0"/>
  </r>
  <r>
    <n v="8137"/>
    <s v="CA-2016-118073"/>
    <s v="8/12/2016"/>
    <x v="399"/>
    <s v="8/16/2016"/>
    <s v="Standard Class"/>
    <s v="CS-12490"/>
    <s v="Cindy Schnelling"/>
    <s v="Corporate"/>
    <s v="United States"/>
    <s v="Lakeland"/>
    <s v="Florida"/>
    <n v="33801"/>
    <x v="0"/>
    <s v="FUR-TA-10002533"/>
    <x v="0"/>
    <s v="Tables"/>
    <s v="BPI Conference Tables"/>
    <n v="562.29250000000002"/>
    <n v="7"/>
    <n v="0.45"/>
    <n v="-255.58750000000001"/>
    <n v="-220.00000000000003"/>
    <n v="309.26087500000006"/>
    <n v="0"/>
  </r>
  <r>
    <n v="8138"/>
    <s v="CA-2014-103219"/>
    <s v="11/9/2014"/>
    <x v="187"/>
    <s v="11/13/2014"/>
    <s v="Standard Class"/>
    <s v="BF-11215"/>
    <s v="Benjamin Farhat"/>
    <s v="Home Office"/>
    <s v="United States"/>
    <s v="New York City"/>
    <s v="New York"/>
    <n v="10035"/>
    <x v="3"/>
    <s v="FUR-FU-10004091"/>
    <x v="0"/>
    <s v="Furnishings"/>
    <s v="Eldon 200 Class Desk Accessories, Black"/>
    <n v="56.52"/>
    <n v="9"/>
    <n v="0"/>
    <n v="21.477599999999999"/>
    <n v="263.15789473684214"/>
    <n v="56.52"/>
    <n v="0"/>
  </r>
  <r>
    <n v="8139"/>
    <s v="CA-2016-102561"/>
    <s v="7/18/2016"/>
    <x v="427"/>
    <s v="7/22/2016"/>
    <s v="Standard Class"/>
    <s v="NK-18490"/>
    <s v="Neil Knudson"/>
    <s v="Home Office"/>
    <s v="United States"/>
    <s v="Philadelphia"/>
    <s v="Pennsylvania"/>
    <n v="19140"/>
    <x v="3"/>
    <s v="OFF-AR-10001545"/>
    <x v="1"/>
    <s v="Art"/>
    <s v="Newell 326"/>
    <n v="11.263999999999999"/>
    <n v="8"/>
    <n v="0.2"/>
    <n v="1.2672000000000001"/>
    <n v="888.8888888888888"/>
    <n v="9.0112000000000005"/>
    <n v="0"/>
  </r>
  <r>
    <n v="8142"/>
    <s v="CA-2016-100993"/>
    <s v="2/5/2016"/>
    <x v="473"/>
    <s v="2/10/2016"/>
    <s v="Standard Class"/>
    <s v="AZ-10750"/>
    <s v="Annie Zypern"/>
    <s v="Consumer"/>
    <s v="United States"/>
    <s v="San Diego"/>
    <s v="California"/>
    <n v="92037"/>
    <x v="1"/>
    <s v="OFF-LA-10003223"/>
    <x v="1"/>
    <s v="Labels"/>
    <s v="Avery 508"/>
    <n v="14.73"/>
    <n v="3"/>
    <n v="0"/>
    <n v="7.2176999999999998"/>
    <n v="204.08163265306123"/>
    <n v="14.73"/>
    <n v="0"/>
  </r>
  <r>
    <n v="8146"/>
    <s v="US-2014-112949"/>
    <s v="6/20/2014"/>
    <x v="886"/>
    <s v="6/27/2014"/>
    <s v="Standard Class"/>
    <s v="Co-12640"/>
    <s v="Corey-Lock"/>
    <s v="Consumer"/>
    <s v="United States"/>
    <s v="Lawton"/>
    <s v="Oklahoma"/>
    <n v="73505"/>
    <x v="2"/>
    <s v="OFF-AP-10001005"/>
    <x v="1"/>
    <s v="Appliances"/>
    <s v="Honeywell Quietcare HEPA Air Cleaner"/>
    <n v="471.9"/>
    <n v="6"/>
    <n v="0"/>
    <n v="155.727"/>
    <n v="303.030303030303"/>
    <n v="471.9"/>
    <n v="0"/>
  </r>
  <r>
    <n v="8148"/>
    <s v="US-2017-146822"/>
    <s v="6/9/2017"/>
    <x v="255"/>
    <s v="6/14/2017"/>
    <s v="Standard Class"/>
    <s v="AG-10675"/>
    <s v="Anna Gayman"/>
    <s v="Consumer"/>
    <s v="United States"/>
    <s v="Salem"/>
    <s v="Virginia"/>
    <n v="24153"/>
    <x v="0"/>
    <s v="OFF-PA-10000249"/>
    <x v="1"/>
    <s v="Paper"/>
    <s v="Easy-staple paper"/>
    <n v="49.12"/>
    <n v="4"/>
    <n v="0"/>
    <n v="23.086400000000001"/>
    <n v="212.7659574468085"/>
    <n v="49.12"/>
    <n v="0"/>
  </r>
  <r>
    <n v="8149"/>
    <s v="US-2016-131058"/>
    <s v="12/27/2016"/>
    <x v="797"/>
    <s v="12/31/2016"/>
    <s v="Standard Class"/>
    <s v="EM-14140"/>
    <s v="Eugene Moren"/>
    <s v="Home Office"/>
    <s v="United States"/>
    <s v="Santa Ana"/>
    <s v="California"/>
    <n v="92704"/>
    <x v="1"/>
    <s v="OFF-LA-10001613"/>
    <x v="1"/>
    <s v="Labels"/>
    <s v="Avery File Folder Labels"/>
    <n v="20.16"/>
    <n v="7"/>
    <n v="0"/>
    <n v="9.8783999999999992"/>
    <n v="204.08163265306123"/>
    <n v="20.16"/>
    <n v="0"/>
  </r>
  <r>
    <n v="8150"/>
    <s v="CA-2014-167997"/>
    <s v="1/26/2014"/>
    <x v="755"/>
    <s v="1/29/2014"/>
    <s v="First Class"/>
    <s v="CA-11965"/>
    <s v="Carol Adams"/>
    <s v="Corporate"/>
    <s v="United States"/>
    <s v="Rapid City"/>
    <s v="South Dakota"/>
    <n v="57701"/>
    <x v="2"/>
    <s v="OFF-BI-10001758"/>
    <x v="1"/>
    <s v="Binders"/>
    <s v="Wilson Jones 14 Line Acrylic Coated Pressboard Data Binders"/>
    <n v="10.68"/>
    <n v="2"/>
    <n v="0"/>
    <n v="5.0195999999999996"/>
    <n v="212.7659574468085"/>
    <n v="10.68"/>
    <n v="0"/>
  </r>
  <r>
    <n v="8152"/>
    <s v="CA-2017-140151"/>
    <s v="3/23/2017"/>
    <x v="721"/>
    <s v="3/25/2017"/>
    <s v="First Class"/>
    <s v="RB-19360"/>
    <s v="Raymond Buch"/>
    <s v="Consumer"/>
    <s v="United States"/>
    <s v="Seattle"/>
    <s v="Washington"/>
    <n v="98115"/>
    <x v="1"/>
    <s v="OFF-ST-10001558"/>
    <x v="1"/>
    <s v="Storage"/>
    <s v="Acco Perma 4000 Stacking Storage Drawers"/>
    <n v="32.479999999999997"/>
    <n v="2"/>
    <n v="0"/>
    <n v="4.8719999999999999"/>
    <n v="666.66666666666663"/>
    <n v="32.479999999999997"/>
    <n v="0"/>
  </r>
  <r>
    <n v="8155"/>
    <s v="US-2017-143770"/>
    <s v="3/20/2017"/>
    <x v="177"/>
    <s v="3/24/2017"/>
    <s v="Standard Class"/>
    <s v="RD-19720"/>
    <s v="Roger Demir"/>
    <s v="Consumer"/>
    <s v="United States"/>
    <s v="Middletown"/>
    <s v="Connecticut"/>
    <n v="6457"/>
    <x v="3"/>
    <s v="TEC-AC-10002842"/>
    <x v="2"/>
    <s v="Accessories"/>
    <s v="WD My Passport Ultra 2TB Portable External Hard Drive"/>
    <n v="238"/>
    <n v="2"/>
    <n v="0"/>
    <n v="38.08"/>
    <n v="625"/>
    <n v="238"/>
    <n v="0"/>
  </r>
  <r>
    <n v="8157"/>
    <s v="CA-2016-131296"/>
    <s v="10/4/2016"/>
    <x v="964"/>
    <s v="10/9/2016"/>
    <s v="Standard Class"/>
    <s v="MS-17830"/>
    <s v="Melanie Seite"/>
    <s v="Consumer"/>
    <s v="United States"/>
    <s v="Baltimore"/>
    <s v="Maryland"/>
    <n v="21215"/>
    <x v="3"/>
    <s v="FUR-TA-10002622"/>
    <x v="0"/>
    <s v="Tables"/>
    <s v="Bush Andora Conference Table, Maple/Graphite Gray Finish"/>
    <n v="239.37200000000001"/>
    <n v="2"/>
    <n v="0.3"/>
    <n v="-23.937200000000001"/>
    <n v="-1000"/>
    <n v="167.56039999999999"/>
    <n v="0"/>
  </r>
  <r>
    <n v="8158"/>
    <s v="CA-2016-103464"/>
    <s v="11/18/2016"/>
    <x v="741"/>
    <s v="11/22/2016"/>
    <s v="Standard Class"/>
    <s v="PG-18820"/>
    <s v="Patrick Gardner"/>
    <s v="Consumer"/>
    <s v="United States"/>
    <s v="San Diego"/>
    <s v="California"/>
    <n v="92105"/>
    <x v="1"/>
    <s v="TEC-AC-10002842"/>
    <x v="2"/>
    <s v="Accessories"/>
    <s v="WD My Passport Ultra 2TB Portable External Hard Drive"/>
    <n v="595"/>
    <n v="5"/>
    <n v="0"/>
    <n v="95.2"/>
    <n v="625"/>
    <n v="595"/>
    <n v="0"/>
  </r>
  <r>
    <n v="8159"/>
    <s v="CA-2017-136238"/>
    <s v="12/26/2017"/>
    <x v="377"/>
    <s v="1/1/2018"/>
    <s v="Standard Class"/>
    <s v="KB-16240"/>
    <s v="Karen Bern"/>
    <s v="Corporate"/>
    <s v="United States"/>
    <s v="Odessa"/>
    <s v="Texas"/>
    <n v="79762"/>
    <x v="2"/>
    <s v="OFF-PA-10004285"/>
    <x v="1"/>
    <s v="Paper"/>
    <s v="Xerox 1959"/>
    <n v="16.032"/>
    <n v="3"/>
    <n v="0.2"/>
    <n v="5.6112000000000002"/>
    <n v="285.71428571428572"/>
    <n v="12.825600000000001"/>
    <n v="0"/>
  </r>
  <r>
    <n v="8160"/>
    <s v="CA-2016-120803"/>
    <s v="3/9/2016"/>
    <x v="1185"/>
    <s v="3/13/2016"/>
    <s v="Standard Class"/>
    <s v="RB-19465"/>
    <s v="Rick Bensley"/>
    <s v="Home Office"/>
    <s v="United States"/>
    <s v="Milford"/>
    <s v="Connecticut"/>
    <n v="6460"/>
    <x v="3"/>
    <s v="TEC-AC-10004469"/>
    <x v="2"/>
    <s v="Accessories"/>
    <s v="Microsoft Sculpt Comfort Mouse"/>
    <n v="199.75"/>
    <n v="5"/>
    <n v="0"/>
    <n v="87.89"/>
    <n v="227.27272727272728"/>
    <n v="199.75"/>
    <n v="0"/>
  </r>
  <r>
    <n v="8161"/>
    <s v="CA-2016-134138"/>
    <s v="2/16/2016"/>
    <x v="595"/>
    <s v="2/20/2016"/>
    <s v="Standard Class"/>
    <s v="JD-15790"/>
    <s v="John Dryer"/>
    <s v="Consumer"/>
    <s v="United States"/>
    <s v="Belleville"/>
    <s v="New Jersey"/>
    <n v="7109"/>
    <x v="3"/>
    <s v="FUR-CH-10001545"/>
    <x v="0"/>
    <s v="Chairs"/>
    <s v="Hon Comfortask Task/Swivel Chairs"/>
    <n v="227.96"/>
    <n v="2"/>
    <n v="0"/>
    <n v="36.473599999999998"/>
    <n v="625.00000000000011"/>
    <n v="227.96"/>
    <n v="0"/>
  </r>
  <r>
    <n v="8162"/>
    <s v="CA-2015-120915"/>
    <s v="9/28/2015"/>
    <x v="694"/>
    <s v="10/3/2015"/>
    <s v="Second Class"/>
    <s v="JJ-15445"/>
    <s v="Jennifer Jackson"/>
    <s v="Consumer"/>
    <s v="United States"/>
    <s v="New York City"/>
    <s v="New York"/>
    <n v="10035"/>
    <x v="3"/>
    <s v="OFF-AP-10002578"/>
    <x v="1"/>
    <s v="Appliances"/>
    <s v="Fellowes Premier Superior Surge Suppressor, 10-Outlet, With Phone and Remote"/>
    <n v="293.52"/>
    <n v="6"/>
    <n v="0"/>
    <n v="76.315200000000004"/>
    <n v="384.61538461538458"/>
    <n v="293.52"/>
    <n v="0"/>
  </r>
  <r>
    <n v="8164"/>
    <s v="CA-2015-168207"/>
    <s v="11/2/2015"/>
    <x v="121"/>
    <s v="11/6/2015"/>
    <s v="Standard Class"/>
    <s v="LT-17110"/>
    <s v="Liz Thompson"/>
    <s v="Consumer"/>
    <s v="United States"/>
    <s v="San Diego"/>
    <s v="California"/>
    <n v="92105"/>
    <x v="1"/>
    <s v="FUR-FU-10004909"/>
    <x v="0"/>
    <s v="Furnishings"/>
    <s v="Contemporary Wood/Metal Frame"/>
    <n v="96.96"/>
    <n v="6"/>
    <n v="0"/>
    <n v="33.936"/>
    <n v="285.71428571428567"/>
    <n v="96.96"/>
    <n v="0"/>
  </r>
  <r>
    <n v="8168"/>
    <s v="CA-2016-144148"/>
    <s v="7/31/2016"/>
    <x v="995"/>
    <s v="8/5/2016"/>
    <s v="Standard Class"/>
    <s v="AH-10690"/>
    <s v="Anna Häberlin"/>
    <s v="Corporate"/>
    <s v="United States"/>
    <s v="San Francisco"/>
    <s v="California"/>
    <n v="94122"/>
    <x v="1"/>
    <s v="FUR-TA-10002774"/>
    <x v="0"/>
    <s v="Tables"/>
    <s v="Laminate Occasional Tables"/>
    <n v="863.12800000000004"/>
    <n v="7"/>
    <n v="0.2"/>
    <n v="-32.3673"/>
    <n v="-2666.666666666667"/>
    <n v="690.50240000000008"/>
    <n v="0"/>
  </r>
  <r>
    <n v="8169"/>
    <s v="CA-2017-107174"/>
    <s v="11/6/2017"/>
    <x v="44"/>
    <s v="11/13/2017"/>
    <s v="Standard Class"/>
    <s v="AB-10060"/>
    <s v="Adam Bellavance"/>
    <s v="Home Office"/>
    <s v="United States"/>
    <s v="Seattle"/>
    <s v="Washington"/>
    <n v="98105"/>
    <x v="1"/>
    <s v="FUR-TA-10004575"/>
    <x v="0"/>
    <s v="Tables"/>
    <s v="Hon 5100 Series Wood Tables"/>
    <n v="2036.86"/>
    <n v="7"/>
    <n v="0"/>
    <n v="366.63479999999998"/>
    <n v="555.55555555555554"/>
    <n v="2036.86"/>
    <n v="0"/>
  </r>
  <r>
    <n v="8172"/>
    <s v="CA-2016-146150"/>
    <s v="2/14/2016"/>
    <x v="1173"/>
    <s v="2/19/2016"/>
    <s v="Standard Class"/>
    <s v="FM-14380"/>
    <s v="Fred McMath"/>
    <s v="Consumer"/>
    <s v="United States"/>
    <s v="Jackson"/>
    <s v="Mississippi"/>
    <n v="39212"/>
    <x v="0"/>
    <s v="OFF-AR-10002240"/>
    <x v="1"/>
    <s v="Art"/>
    <s v="Panasonic KP-150 Electric Pencil Sharpener"/>
    <n v="264.18"/>
    <n v="7"/>
    <n v="0"/>
    <n v="68.686800000000005"/>
    <n v="384.61538461538458"/>
    <n v="264.18"/>
    <n v="0"/>
  </r>
  <r>
    <n v="8173"/>
    <s v="CA-2014-114125"/>
    <s v="7/9/2014"/>
    <x v="868"/>
    <s v="7/13/2014"/>
    <s v="Standard Class"/>
    <s v="GH-14410"/>
    <s v="Gary Hansen"/>
    <s v="Home Office"/>
    <s v="United States"/>
    <s v="Los Angeles"/>
    <s v="California"/>
    <n v="90049"/>
    <x v="1"/>
    <s v="OFF-LA-10004559"/>
    <x v="1"/>
    <s v="Labels"/>
    <s v="Avery 49"/>
    <n v="2.88"/>
    <n v="1"/>
    <n v="0"/>
    <n v="1.4112"/>
    <n v="204.08163265306123"/>
    <n v="2.88"/>
    <n v="0"/>
  </r>
  <r>
    <n v="8176"/>
    <s v="CA-2016-114944"/>
    <s v="1/30/2016"/>
    <x v="806"/>
    <s v="2/4/2016"/>
    <s v="Standard Class"/>
    <s v="HE-14800"/>
    <s v="Harold Engle"/>
    <s v="Corporate"/>
    <s v="United States"/>
    <s v="Chicago"/>
    <s v="Illinois"/>
    <n v="60623"/>
    <x v="2"/>
    <s v="OFF-PA-10003892"/>
    <x v="1"/>
    <s v="Paper"/>
    <s v="Xerox 1943"/>
    <n v="156.512"/>
    <n v="4"/>
    <n v="0.2"/>
    <n v="52.822800000000001"/>
    <n v="296.2962962962963"/>
    <n v="125.20960000000001"/>
    <n v="0"/>
  </r>
  <r>
    <n v="8177"/>
    <s v="CA-2016-135965"/>
    <s v="9/22/2016"/>
    <x v="897"/>
    <s v="9/25/2016"/>
    <s v="First Class"/>
    <s v="SZ-20035"/>
    <s v="Sam Zeldin"/>
    <s v="Home Office"/>
    <s v="United States"/>
    <s v="New York City"/>
    <s v="New York"/>
    <n v="10035"/>
    <x v="3"/>
    <s v="OFF-ST-10002370"/>
    <x v="1"/>
    <s v="Storage"/>
    <s v="Sortfiler Multipurpose Personal File Organizer, Black"/>
    <n v="128.34"/>
    <n v="6"/>
    <n v="0"/>
    <n v="37.218600000000002"/>
    <n v="344.82758620689651"/>
    <n v="128.34"/>
    <n v="0"/>
  </r>
  <r>
    <n v="8178"/>
    <s v="CA-2017-149699"/>
    <s v="12/22/2017"/>
    <x v="66"/>
    <s v="12/24/2017"/>
    <s v="First Class"/>
    <s v="CM-12115"/>
    <s v="Chad McGuire"/>
    <s v="Consumer"/>
    <s v="United States"/>
    <s v="Los Angeles"/>
    <s v="California"/>
    <n v="90008"/>
    <x v="1"/>
    <s v="TEC-AC-10000474"/>
    <x v="2"/>
    <s v="Accessories"/>
    <s v="Kensington Expert Mouse Optical USB Trackball for PC or Mac"/>
    <n v="474.95"/>
    <n v="5"/>
    <n v="0"/>
    <n v="142.48500000000001"/>
    <n v="333.33333333333331"/>
    <n v="474.95"/>
    <n v="0"/>
  </r>
  <r>
    <n v="8179"/>
    <s v="CA-2016-166429"/>
    <s v="9/2/2016"/>
    <x v="476"/>
    <s v="9/8/2016"/>
    <s v="Standard Class"/>
    <s v="TG-21310"/>
    <s v="Toby Gnade"/>
    <s v="Consumer"/>
    <s v="United States"/>
    <s v="Des Moines"/>
    <s v="Washington"/>
    <n v="98198"/>
    <x v="1"/>
    <s v="TEC-CO-10002095"/>
    <x v="2"/>
    <s v="Copiers"/>
    <s v="Hewlett Packard 610 Color Digital Copier / Printer"/>
    <n v="999.98"/>
    <n v="2"/>
    <n v="0"/>
    <n v="449.99099999999999"/>
    <n v="222.22222222222223"/>
    <n v="999.98"/>
    <n v="0"/>
  </r>
  <r>
    <n v="8180"/>
    <s v="CA-2015-112767"/>
    <s v="8/2/2015"/>
    <x v="991"/>
    <s v="8/6/2015"/>
    <s v="Standard Class"/>
    <s v="DK-12985"/>
    <s v="Darren Koutras"/>
    <s v="Consumer"/>
    <s v="United States"/>
    <s v="Springfield"/>
    <s v="Oregon"/>
    <n v="97477"/>
    <x v="1"/>
    <s v="FUR-TA-10003469"/>
    <x v="0"/>
    <s v="Tables"/>
    <s v="Balt Split Level Computer Training Table"/>
    <n v="277.5"/>
    <n v="4"/>
    <n v="0.5"/>
    <n v="-188.7"/>
    <n v="-147.05882352941177"/>
    <n v="138.75"/>
    <n v="0"/>
  </r>
  <r>
    <n v="8181"/>
    <s v="CA-2015-119879"/>
    <s v="11/21/2015"/>
    <x v="82"/>
    <s v="11/25/2015"/>
    <s v="Standard Class"/>
    <s v="SS-20410"/>
    <s v="Shahid Shariari"/>
    <s v="Consumer"/>
    <s v="United States"/>
    <s v="Philadelphia"/>
    <s v="Pennsylvania"/>
    <n v="19120"/>
    <x v="3"/>
    <s v="FUR-TA-10002958"/>
    <x v="0"/>
    <s v="Tables"/>
    <s v="Bevis Oval Conference Table, Walnut"/>
    <n v="1252.704"/>
    <n v="8"/>
    <n v="0.4"/>
    <n v="-480.20319999999998"/>
    <n v="-260.86956521739131"/>
    <n v="751.62239999999997"/>
    <n v="0"/>
  </r>
  <r>
    <n v="8183"/>
    <s v="CA-2017-155642"/>
    <s v="5/18/2017"/>
    <x v="796"/>
    <s v="5/22/2017"/>
    <s v="Standard Class"/>
    <s v="BM-11575"/>
    <s v="Brendan Murry"/>
    <s v="Corporate"/>
    <s v="United States"/>
    <s v="Chicago"/>
    <s v="Illinois"/>
    <n v="60653"/>
    <x v="2"/>
    <s v="FUR-FU-10004973"/>
    <x v="0"/>
    <s v="Furnishings"/>
    <s v="Flat Face Poster Frame"/>
    <n v="22.608000000000001"/>
    <n v="3"/>
    <n v="0.6"/>
    <n v="-10.1736"/>
    <n v="-222.22222222222223"/>
    <n v="9.0432000000000006"/>
    <n v="0"/>
  </r>
  <r>
    <n v="8185"/>
    <s v="US-2017-101721"/>
    <s v="7/23/2017"/>
    <x v="283"/>
    <s v="7/27/2017"/>
    <s v="Standard Class"/>
    <s v="MY-17380"/>
    <s v="Maribeth Yedwab"/>
    <s v="Corporate"/>
    <s v="United States"/>
    <s v="Chicago"/>
    <s v="Illinois"/>
    <n v="60623"/>
    <x v="2"/>
    <s v="OFF-PA-10003641"/>
    <x v="1"/>
    <s v="Paper"/>
    <s v="Xerox 1909"/>
    <n v="63.311999999999998"/>
    <n v="3"/>
    <n v="0.2"/>
    <n v="20.5764"/>
    <n v="307.69230769230768"/>
    <n v="50.6496"/>
    <n v="0"/>
  </r>
  <r>
    <n v="8186"/>
    <s v="CA-2015-136728"/>
    <s v="9/13/2015"/>
    <x v="1023"/>
    <s v="9/17/2015"/>
    <s v="Second Class"/>
    <s v="AG-10900"/>
    <s v="Arthur Gainer"/>
    <s v="Consumer"/>
    <s v="United States"/>
    <s v="Chicago"/>
    <s v="Illinois"/>
    <n v="60623"/>
    <x v="2"/>
    <s v="OFF-EN-10002621"/>
    <x v="1"/>
    <s v="Envelopes"/>
    <s v="Staple envelope"/>
    <n v="7.8239999999999998"/>
    <n v="1"/>
    <n v="0.2"/>
    <n v="2.9340000000000002"/>
    <n v="266.66666666666663"/>
    <n v="6.2591999999999999"/>
    <n v="0"/>
  </r>
  <r>
    <n v="8188"/>
    <s v="CA-2016-127194"/>
    <s v="12/10/2016"/>
    <x v="107"/>
    <s v="12/16/2016"/>
    <s v="Standard Class"/>
    <s v="BW-11110"/>
    <s v="Bart Watters"/>
    <s v="Corporate"/>
    <s v="United States"/>
    <s v="New York City"/>
    <s v="New York"/>
    <n v="10024"/>
    <x v="3"/>
    <s v="OFF-PA-10000659"/>
    <x v="1"/>
    <s v="Paper"/>
    <s v="Adams Phone Message Book, Professional, 400 Message Capacity, 5 3/6 x 11"/>
    <n v="62.82"/>
    <n v="9"/>
    <n v="0"/>
    <n v="29.525400000000001"/>
    <n v="212.7659574468085"/>
    <n v="62.82"/>
    <n v="0"/>
  </r>
  <r>
    <n v="8189"/>
    <s v="CA-2015-140375"/>
    <s v="10/2/2015"/>
    <x v="653"/>
    <s v="10/5/2015"/>
    <s v="Second Class"/>
    <s v="SG-20470"/>
    <s v="Sheri Gordon"/>
    <s v="Consumer"/>
    <s v="United States"/>
    <s v="Rockville"/>
    <s v="Maryland"/>
    <n v="20852"/>
    <x v="3"/>
    <s v="OFF-PA-10001870"/>
    <x v="1"/>
    <s v="Paper"/>
    <s v="Xerox 202"/>
    <n v="19.440000000000001"/>
    <n v="3"/>
    <n v="0"/>
    <n v="9.3312000000000008"/>
    <n v="208.33333333333334"/>
    <n v="19.440000000000001"/>
    <n v="0"/>
  </r>
  <r>
    <n v="8191"/>
    <s v="US-2017-155866"/>
    <s v="11/17/2017"/>
    <x v="701"/>
    <s v="11/21/2017"/>
    <s v="Standard Class"/>
    <s v="CC-12370"/>
    <s v="Christopher Conant"/>
    <s v="Consumer"/>
    <s v="United States"/>
    <s v="New York City"/>
    <s v="New York"/>
    <n v="10011"/>
    <x v="3"/>
    <s v="OFF-PA-10004735"/>
    <x v="1"/>
    <s v="Paper"/>
    <s v="Xerox 1905"/>
    <n v="38.880000000000003"/>
    <n v="6"/>
    <n v="0"/>
    <n v="18.662400000000002"/>
    <n v="208.33333333333334"/>
    <n v="38.880000000000003"/>
    <n v="0"/>
  </r>
  <r>
    <n v="8193"/>
    <s v="CA-2015-141327"/>
    <s v="11/30/2015"/>
    <x v="672"/>
    <s v="12/3/2015"/>
    <s v="First Class"/>
    <s v="LR-16915"/>
    <s v="Lena Radford"/>
    <s v="Consumer"/>
    <s v="United States"/>
    <s v="Durham"/>
    <s v="North Carolina"/>
    <n v="27707"/>
    <x v="0"/>
    <s v="OFF-BI-10000546"/>
    <x v="1"/>
    <s v="Binders"/>
    <s v="Avery Durable Binders"/>
    <n v="6.048"/>
    <n v="7"/>
    <n v="0.7"/>
    <n v="-4.2336"/>
    <n v="-142.85714285714286"/>
    <n v="1.8144000000000002"/>
    <n v="0"/>
  </r>
  <r>
    <n v="8196"/>
    <s v="CA-2015-136700"/>
    <s v="12/6/2015"/>
    <x v="401"/>
    <s v="12/11/2015"/>
    <s v="Second Class"/>
    <s v="DB-13120"/>
    <s v="David Bremer"/>
    <s v="Corporate"/>
    <s v="United States"/>
    <s v="Santa Barbara"/>
    <s v="California"/>
    <n v="93101"/>
    <x v="1"/>
    <s v="OFF-PA-10004519"/>
    <x v="1"/>
    <s v="Paper"/>
    <s v="Spiral Phone Message Books with Labels by Adams"/>
    <n v="8.9600000000000009"/>
    <n v="2"/>
    <n v="0"/>
    <n v="4.3903999999999996"/>
    <n v="204.08163265306126"/>
    <n v="8.9600000000000009"/>
    <n v="0"/>
  </r>
  <r>
    <n v="8197"/>
    <s v="CA-2017-102736"/>
    <s v="9/5/2017"/>
    <x v="528"/>
    <s v="9/9/2017"/>
    <s v="Standard Class"/>
    <s v="LP-17095"/>
    <s v="Liz Preis"/>
    <s v="Consumer"/>
    <s v="United States"/>
    <s v="Knoxville"/>
    <s v="Tennessee"/>
    <n v="37918"/>
    <x v="0"/>
    <s v="TEC-AC-10004568"/>
    <x v="2"/>
    <s v="Accessories"/>
    <s v="Maxell LTO Ultrium - 800 GB"/>
    <n v="89.567999999999998"/>
    <n v="4"/>
    <n v="0.2"/>
    <n v="-1.1195999999999999"/>
    <n v="-8000"/>
    <n v="71.654399999999995"/>
    <n v="0"/>
  </r>
  <r>
    <n v="8200"/>
    <s v="CA-2017-125269"/>
    <s v="4/24/2017"/>
    <x v="558"/>
    <s v="4/30/2017"/>
    <s v="Standard Class"/>
    <s v="AF-10870"/>
    <s v="Art Ferguson"/>
    <s v="Consumer"/>
    <s v="United States"/>
    <s v="Chicago"/>
    <s v="Illinois"/>
    <n v="60610"/>
    <x v="2"/>
    <s v="OFF-BI-10001628"/>
    <x v="1"/>
    <s v="Binders"/>
    <s v="Acco Data Flex Cable Posts For Top &amp; Bottom Load Binders, 6&quot; Capacity"/>
    <n v="10.43"/>
    <n v="5"/>
    <n v="0.8"/>
    <n v="-18.252500000000001"/>
    <n v="-57.142857142857139"/>
    <n v="2.0859999999999994"/>
    <n v="0"/>
  </r>
  <r>
    <n v="8202"/>
    <s v="CA-2015-114811"/>
    <s v="11/8/2015"/>
    <x v="627"/>
    <s v="11/8/2015"/>
    <s v="Same Day"/>
    <s v="KD-16495"/>
    <s v="Keith Dawkins"/>
    <s v="Corporate"/>
    <s v="United States"/>
    <s v="New York City"/>
    <s v="New York"/>
    <n v="10024"/>
    <x v="3"/>
    <s v="OFF-ST-10000885"/>
    <x v="1"/>
    <s v="Storage"/>
    <s v="Fellowes Desktop Hanging File Manager"/>
    <n v="67.150000000000006"/>
    <n v="5"/>
    <n v="0"/>
    <n v="16.787500000000001"/>
    <n v="400"/>
    <n v="67.150000000000006"/>
    <n v="0"/>
  </r>
  <r>
    <n v="8207"/>
    <s v="CA-2015-122266"/>
    <s v="4/26/2015"/>
    <x v="33"/>
    <s v="4/30/2015"/>
    <s v="Standard Class"/>
    <s v="SA-20830"/>
    <s v="Sue Ann Reed"/>
    <s v="Consumer"/>
    <s v="United States"/>
    <s v="Daytona Beach"/>
    <s v="Florida"/>
    <n v="32114"/>
    <x v="0"/>
    <s v="FUR-TA-10000577"/>
    <x v="0"/>
    <s v="Tables"/>
    <s v="Bretford CR4500 Series Slim Rectangular Table"/>
    <n v="191.5155"/>
    <n v="1"/>
    <n v="0.45"/>
    <n v="-76.606200000000001"/>
    <n v="-250"/>
    <n v="105.33352500000001"/>
    <n v="0"/>
  </r>
  <r>
    <n v="8209"/>
    <s v="CA-2015-141565"/>
    <s v="9/20/2015"/>
    <x v="1181"/>
    <s v="9/24/2015"/>
    <s v="Standard Class"/>
    <s v="BG-11035"/>
    <s v="Barry Gonzalez"/>
    <s v="Consumer"/>
    <s v="United States"/>
    <s v="Nashville"/>
    <s v="Tennessee"/>
    <n v="37211"/>
    <x v="0"/>
    <s v="OFF-BI-10000545"/>
    <x v="1"/>
    <s v="Binders"/>
    <s v="GBC Ibimaster 500 Manual ProClick Binding System"/>
    <n v="1369.7639999999999"/>
    <n v="6"/>
    <n v="0.7"/>
    <n v="-913.17600000000004"/>
    <n v="-149.99999999999997"/>
    <n v="410.92920000000004"/>
    <n v="0"/>
  </r>
  <r>
    <n v="8211"/>
    <s v="CA-2017-128769"/>
    <s v="9/7/2017"/>
    <x v="210"/>
    <s v="9/12/2017"/>
    <s v="Standard Class"/>
    <s v="DM-12955"/>
    <s v="Dario Medina"/>
    <s v="Corporate"/>
    <s v="United States"/>
    <s v="Nashville"/>
    <s v="Tennessee"/>
    <n v="37211"/>
    <x v="0"/>
    <s v="OFF-AP-10001271"/>
    <x v="1"/>
    <s v="Appliances"/>
    <s v="Eureka The Boss Cordless Rechargeable Stick Vac"/>
    <n v="81.567999999999998"/>
    <n v="2"/>
    <n v="0.2"/>
    <n v="7.1372"/>
    <n v="1142.8571428571429"/>
    <n v="65.254400000000004"/>
    <n v="0"/>
  </r>
  <r>
    <n v="8212"/>
    <s v="CA-2016-116337"/>
    <s v="11/7/2016"/>
    <x v="77"/>
    <s v="11/12/2016"/>
    <s v="Standard Class"/>
    <s v="MC-17845"/>
    <s v="Michael Chen"/>
    <s v="Consumer"/>
    <s v="United States"/>
    <s v="Dallas"/>
    <s v="Texas"/>
    <n v="75220"/>
    <x v="2"/>
    <s v="FUR-FU-10002030"/>
    <x v="0"/>
    <s v="Furnishings"/>
    <s v="Executive Impressions 14&quot; Contract Wall Clock with Quartz Movement"/>
    <n v="44.46"/>
    <n v="5"/>
    <n v="0.6"/>
    <n v="-17.783999999999999"/>
    <n v="-250"/>
    <n v="17.784000000000002"/>
    <n v="0"/>
  </r>
  <r>
    <n v="8214"/>
    <s v="CA-2015-120845"/>
    <s v="9/25/2015"/>
    <x v="12"/>
    <s v="10/2/2015"/>
    <s v="Standard Class"/>
    <s v="ML-17395"/>
    <s v="Marina Lichtenstein"/>
    <s v="Corporate"/>
    <s v="United States"/>
    <s v="Murfreesboro"/>
    <s v="Tennessee"/>
    <n v="37130"/>
    <x v="0"/>
    <s v="OFF-BI-10001116"/>
    <x v="1"/>
    <s v="Binders"/>
    <s v="Wilson Jones 1&quot; Hanging DublLock Ring Binders"/>
    <n v="6.3360000000000003"/>
    <n v="4"/>
    <n v="0.7"/>
    <n v="-4.6463999999999999"/>
    <n v="-136.36363636363637"/>
    <n v="1.9008000000000003"/>
    <n v="0"/>
  </r>
  <r>
    <n v="8218"/>
    <s v="CA-2014-120775"/>
    <s v="10/3/2014"/>
    <x v="462"/>
    <s v="10/7/2014"/>
    <s v="Standard Class"/>
    <s v="RD-19930"/>
    <s v="Russell D'Ascenzo"/>
    <s v="Consumer"/>
    <s v="United States"/>
    <s v="Dallas"/>
    <s v="Texas"/>
    <n v="75217"/>
    <x v="2"/>
    <s v="OFF-FA-10002676"/>
    <x v="1"/>
    <s v="Fasteners"/>
    <s v="Colored Push Pins"/>
    <n v="4.3440000000000003"/>
    <n v="3"/>
    <n v="0.2"/>
    <n v="0.86880000000000002"/>
    <n v="500"/>
    <n v="3.4752000000000005"/>
    <n v="0"/>
  </r>
  <r>
    <n v="8223"/>
    <s v="CA-2014-152905"/>
    <s v="2/18/2014"/>
    <x v="1087"/>
    <s v="2/24/2014"/>
    <s v="Standard Class"/>
    <s v="AB-10015"/>
    <s v="Aaron Bergman"/>
    <s v="Consumer"/>
    <s v="United States"/>
    <s v="Arlington"/>
    <s v="Texas"/>
    <n v="76017"/>
    <x v="2"/>
    <s v="OFF-ST-10000321"/>
    <x v="1"/>
    <s v="Storage"/>
    <s v="Akro Stacking Bins"/>
    <n v="12.624000000000001"/>
    <n v="2"/>
    <n v="0.2"/>
    <n v="-2.5247999999999999"/>
    <n v="-500"/>
    <n v="10.099200000000002"/>
    <n v="0"/>
  </r>
  <r>
    <n v="8224"/>
    <s v="CA-2016-104633"/>
    <s v="6/12/2016"/>
    <x v="1"/>
    <s v="6/16/2016"/>
    <s v="Standard Class"/>
    <s v="EA-14035"/>
    <s v="Erin Ashbrook"/>
    <s v="Corporate"/>
    <s v="United States"/>
    <s v="Pasadena"/>
    <s v="California"/>
    <n v="91104"/>
    <x v="1"/>
    <s v="OFF-PA-10000241"/>
    <x v="1"/>
    <s v="Paper"/>
    <s v="IBM Multi-Purpose Copy Paper, 8 1/2 x 11&quot;, Case"/>
    <n v="185.88"/>
    <n v="6"/>
    <n v="0"/>
    <n v="83.646000000000001"/>
    <n v="222.22222222222223"/>
    <n v="185.88"/>
    <n v="0"/>
  </r>
  <r>
    <n v="8226"/>
    <s v="CA-2017-104136"/>
    <s v="11/1/2017"/>
    <x v="752"/>
    <s v="11/4/2017"/>
    <s v="Second Class"/>
    <s v="SF-20065"/>
    <s v="Sandra Flanagan"/>
    <s v="Consumer"/>
    <s v="United States"/>
    <s v="Everett"/>
    <s v="Massachusetts"/>
    <n v="2149"/>
    <x v="3"/>
    <s v="OFF-PA-10004243"/>
    <x v="1"/>
    <s v="Paper"/>
    <s v="Xerox 1939"/>
    <n v="189.7"/>
    <n v="10"/>
    <n v="0"/>
    <n v="91.055999999999997"/>
    <n v="208.33333333333334"/>
    <n v="189.7"/>
    <n v="0"/>
  </r>
  <r>
    <n v="8228"/>
    <s v="CA-2016-123050"/>
    <s v="4/4/2016"/>
    <x v="958"/>
    <s v="4/8/2016"/>
    <s v="Second Class"/>
    <s v="BC-11125"/>
    <s v="Becky Castell"/>
    <s v="Home Office"/>
    <s v="United States"/>
    <s v="Troy"/>
    <s v="New York"/>
    <n v="12180"/>
    <x v="3"/>
    <s v="FUR-FU-10000723"/>
    <x v="0"/>
    <s v="Furnishings"/>
    <s v="Deflect-o EconoMat Studded, No Bevel Mat for Low Pile Carpeting"/>
    <n v="82.64"/>
    <n v="2"/>
    <n v="0"/>
    <n v="7.4375999999999998"/>
    <n v="1111.1111111111111"/>
    <n v="82.64"/>
    <n v="0"/>
  </r>
  <r>
    <n v="8231"/>
    <s v="CA-2016-162355"/>
    <s v="6/30/2016"/>
    <x v="1186"/>
    <s v="7/2/2016"/>
    <s v="Second Class"/>
    <s v="PF-19165"/>
    <s v="Philip Fox"/>
    <s v="Consumer"/>
    <s v="United States"/>
    <s v="Sandy Springs"/>
    <s v="Georgia"/>
    <n v="30328"/>
    <x v="0"/>
    <s v="OFF-AR-10004344"/>
    <x v="1"/>
    <s v="Art"/>
    <s v="Bulldog Vacuum Base Pencil Sharpener"/>
    <n v="35.97"/>
    <n v="3"/>
    <n v="0"/>
    <n v="9.7119"/>
    <n v="370.37037037037038"/>
    <n v="35.97"/>
    <n v="0"/>
  </r>
  <r>
    <n v="8233"/>
    <s v="CA-2014-158225"/>
    <s v="9/22/2014"/>
    <x v="358"/>
    <s v="9/28/2014"/>
    <s v="Standard Class"/>
    <s v="SE-20110"/>
    <s v="Sanjit Engle"/>
    <s v="Consumer"/>
    <s v="United States"/>
    <s v="San Jose"/>
    <s v="California"/>
    <n v="95123"/>
    <x v="1"/>
    <s v="OFF-ST-10000675"/>
    <x v="1"/>
    <s v="Storage"/>
    <s v="File Shuttle II and Handi-File, Black"/>
    <n v="169.45"/>
    <n v="5"/>
    <n v="0"/>
    <n v="42.362499999999997"/>
    <n v="400"/>
    <n v="169.45"/>
    <n v="0"/>
  </r>
  <r>
    <n v="8235"/>
    <s v="CA-2017-102204"/>
    <s v="5/1/2017"/>
    <x v="927"/>
    <s v="5/6/2017"/>
    <s v="Standard Class"/>
    <s v="CJ-12010"/>
    <s v="Caroline Jumper"/>
    <s v="Consumer"/>
    <s v="United States"/>
    <s v="Jacksonville"/>
    <s v="Florida"/>
    <n v="32216"/>
    <x v="0"/>
    <s v="OFF-SU-10001212"/>
    <x v="1"/>
    <s v="Supplies"/>
    <s v="Kleencut Forged Office Shears by Acme United Corporation"/>
    <n v="3.3279999999999998"/>
    <n v="2"/>
    <n v="0.2"/>
    <n v="0.41599999999999998"/>
    <n v="800"/>
    <n v="2.6623999999999999"/>
    <n v="0"/>
  </r>
  <r>
    <n v="8238"/>
    <s v="CA-2017-103065"/>
    <s v="10/20/2017"/>
    <x v="179"/>
    <s v="10/20/2017"/>
    <s v="Same Day"/>
    <s v="PT-19090"/>
    <s v="Pete Takahito"/>
    <s v="Consumer"/>
    <s v="United States"/>
    <s v="Jacksonville"/>
    <s v="Florida"/>
    <n v="32216"/>
    <x v="0"/>
    <s v="OFF-ST-10000617"/>
    <x v="1"/>
    <s v="Storage"/>
    <s v="Woodgrain Magazine Files by Perma"/>
    <n v="4.7679999999999998"/>
    <n v="2"/>
    <n v="0.2"/>
    <n v="-0.77480000000000004"/>
    <n v="-615.38461538461536"/>
    <n v="3.8144"/>
    <n v="0"/>
  </r>
  <r>
    <n v="8242"/>
    <s v="CA-2014-109855"/>
    <s v="9/1/2014"/>
    <x v="416"/>
    <s v="9/5/2014"/>
    <s v="Standard Class"/>
    <s v="LH-16900"/>
    <s v="Lena Hernandez"/>
    <s v="Consumer"/>
    <s v="United States"/>
    <s v="New York City"/>
    <s v="New York"/>
    <n v="10009"/>
    <x v="3"/>
    <s v="OFF-BI-10004716"/>
    <x v="1"/>
    <s v="Binders"/>
    <s v="Wilson Jones Hanging Recycled Pressboard Data Binders"/>
    <n v="23.744"/>
    <n v="2"/>
    <n v="0.2"/>
    <n v="8.3103999999999996"/>
    <n v="285.71428571428572"/>
    <n v="18.995200000000001"/>
    <n v="0"/>
  </r>
  <r>
    <n v="8244"/>
    <s v="CA-2014-109897"/>
    <s v="8/12/2014"/>
    <x v="1132"/>
    <s v="8/16/2014"/>
    <s v="Standard Class"/>
    <s v="BW-11200"/>
    <s v="Ben Wallace"/>
    <s v="Consumer"/>
    <s v="United States"/>
    <s v="San Francisco"/>
    <s v="California"/>
    <n v="94122"/>
    <x v="1"/>
    <s v="TEC-PH-10003691"/>
    <x v="2"/>
    <s v="Phones"/>
    <s v="BlackBerry Q10"/>
    <n v="806.33600000000001"/>
    <n v="8"/>
    <n v="0.2"/>
    <n v="50.396000000000001"/>
    <n v="1600"/>
    <n v="645.06880000000001"/>
    <n v="0"/>
  </r>
  <r>
    <n v="8246"/>
    <s v="US-2014-143581"/>
    <s v="8/19/2014"/>
    <x v="710"/>
    <s v="8/23/2014"/>
    <s v="Standard Class"/>
    <s v="BS-11365"/>
    <s v="Bill Shonely"/>
    <s v="Corporate"/>
    <s v="United States"/>
    <s v="Columbus"/>
    <s v="Georgia"/>
    <n v="31907"/>
    <x v="0"/>
    <s v="OFF-ST-10000991"/>
    <x v="1"/>
    <s v="Storage"/>
    <s v="Space Solutions HD Industrial Steel Shelving."/>
    <n v="344.91"/>
    <n v="3"/>
    <n v="0"/>
    <n v="10.347300000000001"/>
    <n v="3333.3333333333335"/>
    <n v="344.91"/>
    <n v="0"/>
  </r>
  <r>
    <n v="8247"/>
    <s v="CA-2015-129217"/>
    <s v="5/10/2015"/>
    <x v="1187"/>
    <s v="5/10/2015"/>
    <s v="Same Day"/>
    <s v="DP-13390"/>
    <s v="Dennis Pardue"/>
    <s v="Home Office"/>
    <s v="United States"/>
    <s v="Aurora"/>
    <s v="Illinois"/>
    <n v="60505"/>
    <x v="2"/>
    <s v="OFF-AP-10002439"/>
    <x v="1"/>
    <s v="Appliances"/>
    <s v="Tripp Lite Isotel 8 Ultra 8 Outlet Metal Surge"/>
    <n v="70.97"/>
    <n v="5"/>
    <n v="0.8"/>
    <n v="-191.619"/>
    <n v="-37.037037037037038"/>
    <n v="14.193999999999997"/>
    <n v="0"/>
  </r>
  <r>
    <n v="8249"/>
    <s v="CA-2016-133816"/>
    <s v="5/10/2016"/>
    <x v="1120"/>
    <s v="5/13/2016"/>
    <s v="Second Class"/>
    <s v="CS-12400"/>
    <s v="Christopher Schild"/>
    <s v="Home Office"/>
    <s v="United States"/>
    <s v="Philadelphia"/>
    <s v="Pennsylvania"/>
    <n v="19134"/>
    <x v="3"/>
    <s v="TEC-PH-10001795"/>
    <x v="2"/>
    <s v="Phones"/>
    <s v="ClearOne CHATAttach 160 - speaker phone"/>
    <n v="743.98800000000006"/>
    <n v="2"/>
    <n v="0.4"/>
    <n v="-123.998"/>
    <n v="-600"/>
    <n v="446.39280000000002"/>
    <n v="0"/>
  </r>
  <r>
    <n v="8250"/>
    <s v="CA-2015-140221"/>
    <s v="3/5/2015"/>
    <x v="616"/>
    <s v="3/9/2015"/>
    <s v="Second Class"/>
    <s v="MS-17365"/>
    <s v="Maribeth Schnelling"/>
    <s v="Consumer"/>
    <s v="United States"/>
    <s v="Chicago"/>
    <s v="Illinois"/>
    <n v="60653"/>
    <x v="2"/>
    <s v="OFF-BI-10002854"/>
    <x v="1"/>
    <s v="Binders"/>
    <s v="Performers Binder/Pad Holder, Black"/>
    <n v="11.212"/>
    <n v="2"/>
    <n v="0.8"/>
    <n v="-16.818000000000001"/>
    <n v="-66.666666666666657"/>
    <n v="2.2423999999999995"/>
    <n v="0"/>
  </r>
  <r>
    <n v="8254"/>
    <s v="CA-2017-152310"/>
    <s v="8/12/2017"/>
    <x v="801"/>
    <s v="8/19/2017"/>
    <s v="Standard Class"/>
    <s v="DK-12895"/>
    <s v="Dana Kaydos"/>
    <s v="Consumer"/>
    <s v="United States"/>
    <s v="Seattle"/>
    <s v="Washington"/>
    <n v="98103"/>
    <x v="1"/>
    <s v="TEC-CO-10000971"/>
    <x v="2"/>
    <s v="Copiers"/>
    <s v="Hewlett Packard 310 Color Digital Copier"/>
    <n v="299.99"/>
    <n v="1"/>
    <n v="0"/>
    <n v="89.997"/>
    <n v="333.33333333333337"/>
    <n v="299.99"/>
    <n v="0"/>
  </r>
  <r>
    <n v="8260"/>
    <s v="CA-2016-118101"/>
    <s v="6/26/2016"/>
    <x v="190"/>
    <s v="6/26/2016"/>
    <s v="Same Day"/>
    <s v="SN-20560"/>
    <s v="Skye Norling"/>
    <s v="Home Office"/>
    <s v="United States"/>
    <s v="Roseville"/>
    <s v="Michigan"/>
    <n v="48066"/>
    <x v="2"/>
    <s v="OFF-PA-10000357"/>
    <x v="1"/>
    <s v="Paper"/>
    <s v="White Dual Perf Computer Printout Paper, 2700 Sheets, 1 Part, Heavyweight, 20 lbs., 14 7/8 x 11"/>
    <n v="368.91"/>
    <n v="9"/>
    <n v="0"/>
    <n v="180.76589999999999"/>
    <n v="204.08163265306126"/>
    <n v="368.91"/>
    <n v="0"/>
  </r>
  <r>
    <n v="8263"/>
    <s v="CA-2016-100307"/>
    <s v="12/15/2016"/>
    <x v="272"/>
    <s v="12/19/2016"/>
    <s v="Standard Class"/>
    <s v="TC-21475"/>
    <s v="Tony Chapman"/>
    <s v="Home Office"/>
    <s v="United States"/>
    <s v="Fayetteville"/>
    <s v="Arkansas"/>
    <n v="72701"/>
    <x v="0"/>
    <s v="OFF-PA-10002552"/>
    <x v="1"/>
    <s v="Paper"/>
    <s v="Xerox 1958"/>
    <n v="19.440000000000001"/>
    <n v="3"/>
    <n v="0"/>
    <n v="9.3312000000000008"/>
    <n v="208.33333333333334"/>
    <n v="19.440000000000001"/>
    <n v="0"/>
  </r>
  <r>
    <n v="8264"/>
    <s v="CA-2015-138457"/>
    <s v="9/13/2015"/>
    <x v="1023"/>
    <s v="9/17/2015"/>
    <s v="Standard Class"/>
    <s v="AM-10705"/>
    <s v="Anne McFarland"/>
    <s v="Consumer"/>
    <s v="United States"/>
    <s v="Jacksonville"/>
    <s v="North Carolina"/>
    <n v="28540"/>
    <x v="0"/>
    <s v="OFF-BI-10000014"/>
    <x v="1"/>
    <s v="Binders"/>
    <s v="Heavy-Duty E-Z-D Binders"/>
    <n v="13.092000000000001"/>
    <n v="4"/>
    <n v="0.7"/>
    <n v="-10.0372"/>
    <n v="-130.43478260869566"/>
    <n v="3.9276000000000009"/>
    <n v="0"/>
  </r>
  <r>
    <n v="8265"/>
    <s v="CA-2014-131800"/>
    <s v="12/30/2014"/>
    <x v="125"/>
    <s v="1/4/2015"/>
    <s v="Standard Class"/>
    <s v="AJ-10960"/>
    <s v="Astrea Jones"/>
    <s v="Consumer"/>
    <s v="United States"/>
    <s v="New York City"/>
    <s v="New York"/>
    <n v="10035"/>
    <x v="3"/>
    <s v="OFF-AP-10004136"/>
    <x v="1"/>
    <s v="Appliances"/>
    <s v="Kensington 6 Outlet SmartSocket Surge Protector"/>
    <n v="122.94"/>
    <n v="3"/>
    <n v="0"/>
    <n v="30.734999999999999"/>
    <n v="400"/>
    <n v="122.94"/>
    <n v="0"/>
  </r>
  <r>
    <n v="8267"/>
    <s v="CA-2014-118304"/>
    <s v="4/29/2014"/>
    <x v="333"/>
    <s v="5/4/2014"/>
    <s v="Standard Class"/>
    <s v="KH-16360"/>
    <s v="Katherine Hughes"/>
    <s v="Consumer"/>
    <s v="United States"/>
    <s v="Dover"/>
    <s v="Delaware"/>
    <n v="19901"/>
    <x v="3"/>
    <s v="TEC-PH-10000376"/>
    <x v="2"/>
    <s v="Phones"/>
    <s v="Square Credit Card Reader"/>
    <n v="19.98"/>
    <n v="2"/>
    <n v="0"/>
    <n v="5.1947999999999999"/>
    <n v="384.61538461538464"/>
    <n v="19.98"/>
    <n v="0"/>
  </r>
  <r>
    <n v="8268"/>
    <s v="CA-2017-121790"/>
    <s v="1/30/2017"/>
    <x v="289"/>
    <s v="2/6/2017"/>
    <s v="Standard Class"/>
    <s v="LP-17095"/>
    <s v="Liz Preis"/>
    <s v="Consumer"/>
    <s v="United States"/>
    <s v="Aurora"/>
    <s v="Illinois"/>
    <n v="60505"/>
    <x v="2"/>
    <s v="FUR-TA-10003469"/>
    <x v="0"/>
    <s v="Tables"/>
    <s v="Balt Split Level Computer Training Table"/>
    <n v="69.375"/>
    <n v="1"/>
    <n v="0.5"/>
    <n v="-47.174999999999997"/>
    <n v="-147.05882352941177"/>
    <n v="34.6875"/>
    <n v="0"/>
  </r>
  <r>
    <n v="8272"/>
    <s v="CA-2016-169670"/>
    <s v="12/25/2016"/>
    <x v="591"/>
    <s v="12/31/2016"/>
    <s v="Standard Class"/>
    <s v="JE-15715"/>
    <s v="Joe Elijah"/>
    <s v="Consumer"/>
    <s v="United States"/>
    <s v="New York City"/>
    <s v="New York"/>
    <n v="10009"/>
    <x v="3"/>
    <s v="FUR-CH-10002331"/>
    <x v="0"/>
    <s v="Chairs"/>
    <s v="Hon 4700 Series Mobuis Mid-Back Task Chairs with Adjustable Arms"/>
    <n v="2563.056"/>
    <n v="8"/>
    <n v="0.1"/>
    <n v="313.26240000000001"/>
    <n v="818.18181818181813"/>
    <n v="2306.7503999999999"/>
    <n v="0"/>
  </r>
  <r>
    <n v="8273"/>
    <s v="CA-2016-139549"/>
    <s v="10/20/2016"/>
    <x v="201"/>
    <s v="10/25/2016"/>
    <s v="Standard Class"/>
    <s v="MY-18295"/>
    <s v="Muhammed Yedwab"/>
    <s v="Corporate"/>
    <s v="United States"/>
    <s v="El Cajon"/>
    <s v="California"/>
    <n v="92020"/>
    <x v="1"/>
    <s v="FUR-CH-10001802"/>
    <x v="0"/>
    <s v="Chairs"/>
    <s v="Hon Every-Day Chair Series Swivel Task Chairs"/>
    <n v="387.13600000000002"/>
    <n v="4"/>
    <n v="0.2"/>
    <n v="4.8391999999999999"/>
    <n v="8000"/>
    <n v="309.70880000000005"/>
    <n v="0"/>
  </r>
  <r>
    <n v="8274"/>
    <s v="CA-2015-104059"/>
    <s v="6/13/2015"/>
    <x v="385"/>
    <s v="6/15/2015"/>
    <s v="Second Class"/>
    <s v="FC-14245"/>
    <s v="Frank Carlisle"/>
    <s v="Home Office"/>
    <s v="United States"/>
    <s v="Springfield"/>
    <s v="Ohio"/>
    <n v="45503"/>
    <x v="3"/>
    <s v="OFF-AR-10000634"/>
    <x v="1"/>
    <s v="Art"/>
    <s v="Newell 320"/>
    <n v="3.4239999999999999"/>
    <n v="1"/>
    <n v="0.2"/>
    <n v="0.29959999999999998"/>
    <n v="1142.8571428571429"/>
    <n v="2.7392000000000003"/>
    <n v="0"/>
  </r>
  <r>
    <n v="8275"/>
    <s v="CA-2017-164112"/>
    <s v="6/30/2017"/>
    <x v="160"/>
    <s v="7/4/2017"/>
    <s v="Standard Class"/>
    <s v="ND-18460"/>
    <s v="Neil Ducich"/>
    <s v="Corporate"/>
    <s v="United States"/>
    <s v="Mount Vernon"/>
    <s v="New York"/>
    <n v="10550"/>
    <x v="3"/>
    <s v="OFF-ST-10002615"/>
    <x v="1"/>
    <s v="Storage"/>
    <s v="Dual Level, Single-Width Filing Carts"/>
    <n v="1085.42"/>
    <n v="7"/>
    <n v="0"/>
    <n v="282.20920000000001"/>
    <n v="384.61538461538464"/>
    <n v="1085.42"/>
    <n v="0"/>
  </r>
  <r>
    <n v="8276"/>
    <s v="CA-2015-143882"/>
    <s v="6/26/2015"/>
    <x v="153"/>
    <s v="6/30/2015"/>
    <s v="Standard Class"/>
    <s v="DB-13360"/>
    <s v="Dennis Bolton"/>
    <s v="Home Office"/>
    <s v="United States"/>
    <s v="Lakewood"/>
    <s v="Ohio"/>
    <n v="44107"/>
    <x v="3"/>
    <s v="OFF-PA-10004040"/>
    <x v="1"/>
    <s v="Paper"/>
    <s v="Universal Premium White Copier/Laser Paper (20Lb. and 87 Bright)"/>
    <n v="43.055999999999997"/>
    <n v="9"/>
    <n v="0.2"/>
    <n v="15.607799999999999"/>
    <n v="275.86206896551727"/>
    <n v="34.444800000000001"/>
    <n v="0"/>
  </r>
  <r>
    <n v="8277"/>
    <s v="US-2016-139262"/>
    <s v="2/21/2016"/>
    <x v="823"/>
    <s v="2/25/2016"/>
    <s v="Standard Class"/>
    <s v="LC-16960"/>
    <s v="Lindsay Castell"/>
    <s v="Home Office"/>
    <s v="United States"/>
    <s v="Tampa"/>
    <s v="Florida"/>
    <n v="33614"/>
    <x v="0"/>
    <s v="OFF-BI-10003727"/>
    <x v="1"/>
    <s v="Binders"/>
    <s v="Avery Durable Slant Ring Binders With Label Holder"/>
    <n v="3.762"/>
    <n v="3"/>
    <n v="0.7"/>
    <n v="-2.7587999999999999"/>
    <n v="-136.36363636363637"/>
    <n v="1.1286000000000003"/>
    <n v="0"/>
  </r>
  <r>
    <n v="8280"/>
    <s v="CA-2017-146192"/>
    <s v="4/22/2017"/>
    <x v="300"/>
    <s v="4/26/2017"/>
    <s v="Standard Class"/>
    <s v="BD-11725"/>
    <s v="Bruce Degenhardt"/>
    <s v="Consumer"/>
    <s v="United States"/>
    <s v="Columbus"/>
    <s v="Georgia"/>
    <n v="31907"/>
    <x v="0"/>
    <s v="OFF-ST-10003716"/>
    <x v="1"/>
    <s v="Storage"/>
    <s v="Tennsco Double-Tier Lockers"/>
    <n v="675.06"/>
    <n v="3"/>
    <n v="0"/>
    <n v="87.757800000000003"/>
    <n v="769.23076923076917"/>
    <n v="675.06"/>
    <n v="0"/>
  </r>
  <r>
    <n v="8281"/>
    <s v="CA-2017-134810"/>
    <s v="5/9/2017"/>
    <x v="1188"/>
    <s v="5/10/2017"/>
    <s v="First Class"/>
    <s v="MC-17605"/>
    <s v="Matt Connell"/>
    <s v="Corporate"/>
    <s v="United States"/>
    <s v="Jacksonville"/>
    <s v="North Carolina"/>
    <n v="28540"/>
    <x v="0"/>
    <s v="OFF-EN-10002504"/>
    <x v="1"/>
    <s v="Envelopes"/>
    <s v="Tyvek  Top-Opening Peel &amp; Seel Envelopes, Plain White"/>
    <n v="65.231999999999999"/>
    <n v="3"/>
    <n v="0.2"/>
    <n v="22.015799999999999"/>
    <n v="296.2962962962963"/>
    <n v="52.185600000000001"/>
    <n v="0"/>
  </r>
  <r>
    <n v="8283"/>
    <s v="CA-2015-154284"/>
    <s v="12/21/2015"/>
    <x v="379"/>
    <s v="12/26/2015"/>
    <s v="Second Class"/>
    <s v="SZ-20035"/>
    <s v="Sam Zeldin"/>
    <s v="Home Office"/>
    <s v="United States"/>
    <s v="Saint Charles"/>
    <s v="Illinois"/>
    <n v="60174"/>
    <x v="2"/>
    <s v="TEC-MA-10004241"/>
    <x v="2"/>
    <s v="Machines"/>
    <s v="Star Micronics TSP800 TSP847IIU Receipt Printer"/>
    <n v="600.53"/>
    <n v="2"/>
    <n v="0.3"/>
    <n v="137.26400000000001"/>
    <n v="437.49999999999989"/>
    <n v="420.37099999999998"/>
    <n v="0"/>
  </r>
  <r>
    <n v="8287"/>
    <s v="CA-2014-156244"/>
    <s v="8/12/2014"/>
    <x v="1132"/>
    <s v="8/16/2014"/>
    <s v="Standard Class"/>
    <s v="DH-13675"/>
    <s v="Duane Huffman"/>
    <s v="Home Office"/>
    <s v="United States"/>
    <s v="Miami"/>
    <s v="Florida"/>
    <n v="33180"/>
    <x v="0"/>
    <s v="OFF-PA-10000295"/>
    <x v="1"/>
    <s v="Paper"/>
    <s v="Xerox 229"/>
    <n v="31.103999999999999"/>
    <n v="6"/>
    <n v="0.2"/>
    <n v="10.8864"/>
    <n v="285.71428571428572"/>
    <n v="24.883200000000002"/>
    <n v="0"/>
  </r>
  <r>
    <n v="8293"/>
    <s v="CA-2015-106362"/>
    <s v="12/11/2015"/>
    <x v="555"/>
    <s v="12/15/2015"/>
    <s v="Standard Class"/>
    <s v="LC-16885"/>
    <s v="Lena Creighton"/>
    <s v="Consumer"/>
    <s v="United States"/>
    <s v="Troy"/>
    <s v="Ohio"/>
    <n v="45373"/>
    <x v="3"/>
    <s v="OFF-BI-10003166"/>
    <x v="1"/>
    <s v="Binders"/>
    <s v="GBC Plasticlear Binding Covers"/>
    <n v="10.332000000000001"/>
    <n v="3"/>
    <n v="0.7"/>
    <n v="-7.5768000000000004"/>
    <n v="-136.36363636363637"/>
    <n v="3.0996000000000006"/>
    <n v="0"/>
  </r>
  <r>
    <n v="8294"/>
    <s v="US-2017-168802"/>
    <s v="11/3/2017"/>
    <x v="132"/>
    <s v="11/7/2017"/>
    <s v="Standard Class"/>
    <s v="JO-15145"/>
    <s v="Jack O'Briant"/>
    <s v="Corporate"/>
    <s v="United States"/>
    <s v="Seattle"/>
    <s v="Washington"/>
    <n v="98103"/>
    <x v="1"/>
    <s v="OFF-BI-10002393"/>
    <x v="1"/>
    <s v="Binders"/>
    <s v="Binder Posts"/>
    <n v="18.367999999999999"/>
    <n v="4"/>
    <n v="0.2"/>
    <n v="5.9695999999999998"/>
    <n v="307.69230769230768"/>
    <n v="14.6944"/>
    <n v="0"/>
  </r>
  <r>
    <n v="8295"/>
    <s v="US-2017-146906"/>
    <s v="3/13/2017"/>
    <x v="677"/>
    <s v="3/17/2017"/>
    <s v="Standard Class"/>
    <s v="MT-17815"/>
    <s v="Meg Tillman"/>
    <s v="Consumer"/>
    <s v="United States"/>
    <s v="New York City"/>
    <s v="New York"/>
    <n v="10011"/>
    <x v="3"/>
    <s v="TEC-PH-10001809"/>
    <x v="2"/>
    <s v="Phones"/>
    <s v="Panasonic KX T7736-B Digital phone"/>
    <n v="299.89999999999998"/>
    <n v="2"/>
    <n v="0"/>
    <n v="74.974999999999994"/>
    <n v="400"/>
    <n v="299.89999999999998"/>
    <n v="0"/>
  </r>
  <r>
    <n v="8296"/>
    <s v="CA-2016-166380"/>
    <s v="5/30/2016"/>
    <x v="198"/>
    <s v="6/3/2016"/>
    <s v="Standard Class"/>
    <s v="EB-13750"/>
    <s v="Edward Becker"/>
    <s v="Corporate"/>
    <s v="United States"/>
    <s v="Arlington"/>
    <s v="Virginia"/>
    <n v="22204"/>
    <x v="0"/>
    <s v="OFF-EN-10002600"/>
    <x v="1"/>
    <s v="Envelopes"/>
    <s v="Redi-Strip #10 Envelopes, 4 1/8 x 9 1/2"/>
    <n v="26.55"/>
    <n v="9"/>
    <n v="0"/>
    <n v="12.744"/>
    <n v="208.33333333333334"/>
    <n v="26.55"/>
    <n v="0"/>
  </r>
  <r>
    <n v="8298"/>
    <s v="US-2015-158911"/>
    <s v="7/5/2015"/>
    <x v="761"/>
    <s v="7/11/2015"/>
    <s v="Standard Class"/>
    <s v="RS-19765"/>
    <s v="Roland Schwarz"/>
    <s v="Corporate"/>
    <s v="United States"/>
    <s v="Charlotte"/>
    <s v="North Carolina"/>
    <n v="28205"/>
    <x v="0"/>
    <s v="FUR-FU-10003829"/>
    <x v="0"/>
    <s v="Furnishings"/>
    <s v="Stackable Trays"/>
    <n v="4.9279999999999999"/>
    <n v="2"/>
    <n v="0.2"/>
    <n v="0.73919999999999997"/>
    <n v="666.66666666666674"/>
    <n v="3.9424000000000001"/>
    <n v="0"/>
  </r>
  <r>
    <n v="8300"/>
    <s v="US-2014-103338"/>
    <s v="3/11/2014"/>
    <x v="518"/>
    <s v="3/15/2014"/>
    <s v="Standard Class"/>
    <s v="RB-19435"/>
    <s v="Richard Bierner"/>
    <s v="Consumer"/>
    <s v="United States"/>
    <s v="Roseville"/>
    <s v="California"/>
    <n v="95661"/>
    <x v="1"/>
    <s v="OFF-AR-10001770"/>
    <x v="1"/>
    <s v="Art"/>
    <s v="Economy #2 Pencils"/>
    <n v="7.98"/>
    <n v="3"/>
    <n v="0"/>
    <n v="2.0748000000000002"/>
    <n v="384.61538461538458"/>
    <n v="7.98"/>
    <n v="0"/>
  </r>
  <r>
    <n v="8301"/>
    <s v="CA-2015-109169"/>
    <s v="4/20/2015"/>
    <x v="704"/>
    <s v="4/24/2015"/>
    <s v="Standard Class"/>
    <s v="OT-18730"/>
    <s v="Olvera Toch"/>
    <s v="Consumer"/>
    <s v="United States"/>
    <s v="Detroit"/>
    <s v="Michigan"/>
    <n v="48234"/>
    <x v="2"/>
    <s v="OFF-EN-10003296"/>
    <x v="1"/>
    <s v="Envelopes"/>
    <s v="Tyvek Side-Opening Peel &amp; Seel Expanding Envelopes"/>
    <n v="180.96"/>
    <n v="2"/>
    <n v="0"/>
    <n v="81.432000000000002"/>
    <n v="222.22222222222223"/>
    <n v="180.96"/>
    <n v="0"/>
  </r>
  <r>
    <n v="8302"/>
    <s v="US-2017-167318"/>
    <s v="7/26/2017"/>
    <x v="1189"/>
    <s v="8/1/2017"/>
    <s v="Standard Class"/>
    <s v="GZ-14545"/>
    <s v="George Zrebassa"/>
    <s v="Corporate"/>
    <s v="United States"/>
    <s v="Los Angeles"/>
    <s v="California"/>
    <n v="90036"/>
    <x v="1"/>
    <s v="TEC-AC-10003870"/>
    <x v="2"/>
    <s v="Accessories"/>
    <s v="Logitech Z-906 Speaker sys - home theater - 5.1-CH"/>
    <n v="1649.95"/>
    <n v="5"/>
    <n v="0"/>
    <n v="659.98"/>
    <n v="250"/>
    <n v="1649.95"/>
    <n v="0"/>
  </r>
  <r>
    <n v="8304"/>
    <s v="US-2014-120313"/>
    <s v="10/31/2014"/>
    <x v="656"/>
    <s v="11/2/2014"/>
    <s v="Second Class"/>
    <s v="NL-18310"/>
    <s v="Nancy Lomonaco"/>
    <s v="Home Office"/>
    <s v="United States"/>
    <s v="San Francisco"/>
    <s v="California"/>
    <n v="94110"/>
    <x v="1"/>
    <s v="TEC-PH-10003092"/>
    <x v="2"/>
    <s v="Phones"/>
    <s v="Motorola L804"/>
    <n v="73.584000000000003"/>
    <n v="2"/>
    <n v="0.2"/>
    <n v="8.2782"/>
    <n v="888.88888888888891"/>
    <n v="58.867200000000004"/>
    <n v="0"/>
  </r>
  <r>
    <n v="8305"/>
    <s v="CA-2017-135419"/>
    <s v="11/3/2017"/>
    <x v="132"/>
    <s v="11/9/2017"/>
    <s v="Standard Class"/>
    <s v="BG-11740"/>
    <s v="Bruce Geld"/>
    <s v="Consumer"/>
    <s v="United States"/>
    <s v="Bakersfield"/>
    <s v="California"/>
    <n v="93309"/>
    <x v="1"/>
    <s v="FUR-TA-10001086"/>
    <x v="0"/>
    <s v="Tables"/>
    <s v="SAFCO PlanMaster Boards, 60w x 37-1/2d, White Melamine"/>
    <n v="486.36799999999999"/>
    <n v="4"/>
    <n v="0.2"/>
    <n v="36.477600000000002"/>
    <n v="1333.3333333333333"/>
    <n v="389.09440000000001"/>
    <n v="0"/>
  </r>
  <r>
    <n v="8306"/>
    <s v="CA-2016-128671"/>
    <s v="8/11/2016"/>
    <x v="1190"/>
    <s v="8/16/2016"/>
    <s v="Standard Class"/>
    <s v="MT-18070"/>
    <s v="Michelle Tran"/>
    <s v="Home Office"/>
    <s v="United States"/>
    <s v="Tulsa"/>
    <s v="Oklahoma"/>
    <n v="74133"/>
    <x v="2"/>
    <s v="OFF-PA-10001870"/>
    <x v="1"/>
    <s v="Paper"/>
    <s v="Xerox 202"/>
    <n v="32.4"/>
    <n v="5"/>
    <n v="0"/>
    <n v="15.552"/>
    <n v="208.33333333333334"/>
    <n v="32.4"/>
    <n v="0"/>
  </r>
  <r>
    <n v="8309"/>
    <s v="CA-2016-149335"/>
    <s v="7/25/2016"/>
    <x v="197"/>
    <s v="7/25/2016"/>
    <s v="Same Day"/>
    <s v="BC-11125"/>
    <s v="Becky Castell"/>
    <s v="Home Office"/>
    <s v="United States"/>
    <s v="San Francisco"/>
    <s v="California"/>
    <n v="94122"/>
    <x v="1"/>
    <s v="OFF-AR-10001419"/>
    <x v="1"/>
    <s v="Art"/>
    <s v="Newell 325"/>
    <n v="37.17"/>
    <n v="9"/>
    <n v="0"/>
    <n v="11.151"/>
    <n v="333.33333333333337"/>
    <n v="37.17"/>
    <n v="0"/>
  </r>
  <r>
    <n v="8310"/>
    <s v="CA-2014-168312"/>
    <s v="3/1/2014"/>
    <x v="72"/>
    <s v="3/7/2014"/>
    <s v="Standard Class"/>
    <s v="GW-14605"/>
    <s v="Giulietta Weimer"/>
    <s v="Consumer"/>
    <s v="United States"/>
    <s v="Houston"/>
    <s v="Texas"/>
    <n v="77036"/>
    <x v="2"/>
    <s v="OFF-ST-10003692"/>
    <x v="1"/>
    <s v="Storage"/>
    <s v="Recycled Steel Personal File for Hanging File Folders"/>
    <n v="137.352"/>
    <n v="3"/>
    <n v="0.2"/>
    <n v="8.5845000000000002"/>
    <n v="1600"/>
    <n v="109.88160000000001"/>
    <n v="0"/>
  </r>
  <r>
    <n v="8312"/>
    <s v="US-2017-105935"/>
    <s v="1/26/2017"/>
    <x v="795"/>
    <s v="1/31/2017"/>
    <s v="Standard Class"/>
    <s v="BD-11500"/>
    <s v="Bradley Drucker"/>
    <s v="Consumer"/>
    <s v="United States"/>
    <s v="Columbus"/>
    <s v="Georgia"/>
    <n v="31907"/>
    <x v="0"/>
    <s v="FUR-FU-10002157"/>
    <x v="0"/>
    <s v="Furnishings"/>
    <s v="Artistic Insta-Plaque"/>
    <n v="62.72"/>
    <n v="4"/>
    <n v="0"/>
    <n v="24.460799999999999"/>
    <n v="256.41025641025641"/>
    <n v="62.72"/>
    <n v="0"/>
  </r>
  <r>
    <n v="8314"/>
    <s v="CA-2014-161508"/>
    <s v="7/12/2014"/>
    <x v="136"/>
    <s v="7/16/2014"/>
    <s v="Standard Class"/>
    <s v="PV-18985"/>
    <s v="Paul Van Hugh"/>
    <s v="Home Office"/>
    <s v="United States"/>
    <s v="League City"/>
    <s v="Texas"/>
    <n v="77573"/>
    <x v="2"/>
    <s v="FUR-CH-10002126"/>
    <x v="0"/>
    <s v="Chairs"/>
    <s v="Hon Deluxe Fabric Upholstered Stacking Chairs"/>
    <n v="512.35799999999995"/>
    <n v="3"/>
    <n v="0.3"/>
    <n v="-14.6388"/>
    <n v="-3500"/>
    <n v="358.65059999999994"/>
    <n v="0"/>
  </r>
  <r>
    <n v="8318"/>
    <s v="CA-2017-130904"/>
    <s v="4/11/2017"/>
    <x v="645"/>
    <s v="4/16/2017"/>
    <s v="Standard Class"/>
    <s v="HM-14980"/>
    <s v="Henry MacAllister"/>
    <s v="Consumer"/>
    <s v="United States"/>
    <s v="Burlington"/>
    <s v="North Carolina"/>
    <n v="27217"/>
    <x v="0"/>
    <s v="OFF-AR-10000422"/>
    <x v="1"/>
    <s v="Art"/>
    <s v="Pencil and Crayon Sharpener"/>
    <n v="1.752"/>
    <n v="1"/>
    <n v="0.2"/>
    <n v="0.15329999999999999"/>
    <n v="1142.8571428571429"/>
    <n v="1.4016000000000002"/>
    <n v="0"/>
  </r>
  <r>
    <n v="8320"/>
    <s v="CA-2017-133620"/>
    <s v="11/13/2017"/>
    <x v="38"/>
    <s v="11/18/2017"/>
    <s v="Standard Class"/>
    <s v="EM-14065"/>
    <s v="Erin Mull"/>
    <s v="Consumer"/>
    <s v="United States"/>
    <s v="New York City"/>
    <s v="New York"/>
    <n v="10009"/>
    <x v="3"/>
    <s v="OFF-ST-10004634"/>
    <x v="1"/>
    <s v="Storage"/>
    <s v="Personal Folder Holder, Ebony"/>
    <n v="11.21"/>
    <n v="1"/>
    <n v="0"/>
    <n v="3.363"/>
    <n v="333.33333333333337"/>
    <n v="11.21"/>
    <n v="0"/>
  </r>
  <r>
    <n v="8321"/>
    <s v="CA-2015-142937"/>
    <s v="12/5/2015"/>
    <x v="901"/>
    <s v="12/6/2015"/>
    <s v="First Class"/>
    <s v="SF-20065"/>
    <s v="Sandra Flanagan"/>
    <s v="Consumer"/>
    <s v="United States"/>
    <s v="Dallas"/>
    <s v="Texas"/>
    <n v="75220"/>
    <x v="2"/>
    <s v="OFF-AR-10003582"/>
    <x v="1"/>
    <s v="Art"/>
    <s v="Boston Electric Pencil Sharpener, Model 1818, Charcoal Black"/>
    <n v="45.04"/>
    <n v="2"/>
    <n v="0.2"/>
    <n v="4.5039999999999996"/>
    <n v="1000"/>
    <n v="36.032000000000004"/>
    <n v="0"/>
  </r>
  <r>
    <n v="8322"/>
    <s v="US-2016-149790"/>
    <s v="9/26/2016"/>
    <x v="182"/>
    <s v="10/1/2016"/>
    <s v="Standard Class"/>
    <s v="SC-20380"/>
    <s v="Shahid Collister"/>
    <s v="Consumer"/>
    <s v="United States"/>
    <s v="Houston"/>
    <s v="Texas"/>
    <n v="77095"/>
    <x v="2"/>
    <s v="OFF-BI-10002026"/>
    <x v="1"/>
    <s v="Binders"/>
    <s v="Ibico Recycled Linen-Style Covers"/>
    <n v="15.624000000000001"/>
    <n v="2"/>
    <n v="0.8"/>
    <n v="-24.9984"/>
    <n v="-62.5"/>
    <n v="3.1247999999999996"/>
    <n v="0"/>
  </r>
  <r>
    <n v="8323"/>
    <s v="CA-2016-130778"/>
    <s v="11/19/2016"/>
    <x v="258"/>
    <s v="11/25/2016"/>
    <s v="Standard Class"/>
    <s v="ND-18370"/>
    <s v="Natalie DeCherney"/>
    <s v="Consumer"/>
    <s v="United States"/>
    <s v="Long Beach"/>
    <s v="New York"/>
    <n v="11561"/>
    <x v="3"/>
    <s v="OFF-AP-10000595"/>
    <x v="1"/>
    <s v="Appliances"/>
    <s v="Disposable Triple-Filter Dust Bags"/>
    <n v="8.74"/>
    <n v="2"/>
    <n v="0"/>
    <n v="2.2724000000000002"/>
    <n v="384.61538461538458"/>
    <n v="8.74"/>
    <n v="0"/>
  </r>
  <r>
    <n v="8325"/>
    <s v="CA-2017-144456"/>
    <s v="9/8/2017"/>
    <x v="565"/>
    <s v="9/9/2017"/>
    <s v="First Class"/>
    <s v="FC-14245"/>
    <s v="Frank Carlisle"/>
    <s v="Home Office"/>
    <s v="United States"/>
    <s v="Hialeah"/>
    <s v="Florida"/>
    <n v="33012"/>
    <x v="0"/>
    <s v="OFF-ST-10001321"/>
    <x v="1"/>
    <s v="Storage"/>
    <s v="Decoflex Hanging Personal Folder File, Blue"/>
    <n v="61.68"/>
    <n v="5"/>
    <n v="0.2"/>
    <n v="5.3970000000000002"/>
    <n v="1142.8571428571429"/>
    <n v="49.344000000000001"/>
    <n v="0"/>
  </r>
  <r>
    <n v="8327"/>
    <s v="CA-2017-103478"/>
    <s v="7/21/2017"/>
    <x v="246"/>
    <s v="7/24/2017"/>
    <s v="Second Class"/>
    <s v="KL-16555"/>
    <s v="Kelly Lampkin"/>
    <s v="Corporate"/>
    <s v="United States"/>
    <s v="Aurora"/>
    <s v="Illinois"/>
    <n v="60505"/>
    <x v="2"/>
    <s v="OFF-BI-10001890"/>
    <x v="1"/>
    <s v="Binders"/>
    <s v="Avery Poly Binder Pockets"/>
    <n v="2.8639999999999999"/>
    <n v="4"/>
    <n v="0.8"/>
    <n v="-4.5823999999999998"/>
    <n v="-62.5"/>
    <n v="0.57279999999999986"/>
    <n v="0"/>
  </r>
  <r>
    <n v="8329"/>
    <s v="CA-2017-118577"/>
    <s v="10/6/2017"/>
    <x v="833"/>
    <s v="10/11/2017"/>
    <s v="Standard Class"/>
    <s v="XP-21865"/>
    <s v="Xylona Preis"/>
    <s v="Consumer"/>
    <s v="United States"/>
    <s v="Belleville"/>
    <s v="New Jersey"/>
    <n v="7109"/>
    <x v="3"/>
    <s v="OFF-PA-10001357"/>
    <x v="1"/>
    <s v="Paper"/>
    <s v="Xerox 1886"/>
    <n v="143.69999999999999"/>
    <n v="3"/>
    <n v="0"/>
    <n v="68.975999999999999"/>
    <n v="208.33333333333331"/>
    <n v="143.69999999999999"/>
    <n v="0"/>
  </r>
  <r>
    <n v="8331"/>
    <s v="CA-2017-113572"/>
    <s v="11/7/2017"/>
    <x v="659"/>
    <s v="11/11/2017"/>
    <s v="Standard Class"/>
    <s v="FP-14320"/>
    <s v="Frank Preis"/>
    <s v="Consumer"/>
    <s v="United States"/>
    <s v="New York City"/>
    <s v="New York"/>
    <n v="10024"/>
    <x v="3"/>
    <s v="TEC-AC-10002370"/>
    <x v="2"/>
    <s v="Accessories"/>
    <s v="Maxell CD-R Discs"/>
    <n v="7.88"/>
    <n v="4"/>
    <n v="0"/>
    <n v="2.5215999999999998"/>
    <n v="312.5"/>
    <n v="7.88"/>
    <n v="0"/>
  </r>
  <r>
    <n v="8332"/>
    <s v="CA-2016-153269"/>
    <s v="3/9/2016"/>
    <x v="1185"/>
    <s v="3/12/2016"/>
    <s v="First Class"/>
    <s v="PS-18760"/>
    <s v="Pamela Stobb"/>
    <s v="Consumer"/>
    <s v="United States"/>
    <s v="Andover"/>
    <s v="Massachusetts"/>
    <n v="1810"/>
    <x v="3"/>
    <s v="OFF-ST-10004634"/>
    <x v="1"/>
    <s v="Storage"/>
    <s v="Personal Folder Holder, Ebony"/>
    <n v="11.21"/>
    <n v="1"/>
    <n v="0"/>
    <n v="3.363"/>
    <n v="333.33333333333337"/>
    <n v="11.21"/>
    <n v="0"/>
  </r>
  <r>
    <n v="8336"/>
    <s v="CA-2017-161655"/>
    <s v="5/13/2017"/>
    <x v="726"/>
    <s v="5/18/2017"/>
    <s v="Second Class"/>
    <s v="CW-11905"/>
    <s v="Carl Weiss"/>
    <s v="Home Office"/>
    <s v="United States"/>
    <s v="Newark"/>
    <s v="Delaware"/>
    <n v="19711"/>
    <x v="3"/>
    <s v="OFF-BI-10002082"/>
    <x v="1"/>
    <s v="Binders"/>
    <s v="GBC Twin Loop Wire Binding Elements"/>
    <n v="299.52"/>
    <n v="9"/>
    <n v="0"/>
    <n v="149.76"/>
    <n v="200"/>
    <n v="299.52"/>
    <n v="0"/>
  </r>
  <r>
    <n v="8337"/>
    <s v="CA-2016-101469"/>
    <s v="7/2/2016"/>
    <x v="415"/>
    <s v="7/8/2016"/>
    <s v="Standard Class"/>
    <s v="KH-16360"/>
    <s v="Katherine Hughes"/>
    <s v="Consumer"/>
    <s v="United States"/>
    <s v="Arlington"/>
    <s v="Virginia"/>
    <n v="22204"/>
    <x v="0"/>
    <s v="OFF-AR-10003986"/>
    <x v="1"/>
    <s v="Art"/>
    <s v="Avery Hi-Liter Pen Style Six-Color Fluorescent Set"/>
    <n v="7.7"/>
    <n v="2"/>
    <n v="0"/>
    <n v="3.157"/>
    <n v="243.90243902439025"/>
    <n v="7.7"/>
    <n v="0"/>
  </r>
  <r>
    <n v="8338"/>
    <s v="CA-2014-153087"/>
    <s v="12/27/2014"/>
    <x v="422"/>
    <s v="1/3/2015"/>
    <s v="Standard Class"/>
    <s v="TC-20980"/>
    <s v="Tamara Chand"/>
    <s v="Corporate"/>
    <s v="United States"/>
    <s v="Decatur"/>
    <s v="Alabama"/>
    <n v="35601"/>
    <x v="0"/>
    <s v="OFF-PA-10001243"/>
    <x v="1"/>
    <s v="Paper"/>
    <s v="Xerox 1983"/>
    <n v="23.92"/>
    <n v="4"/>
    <n v="0"/>
    <n v="11.720800000000001"/>
    <n v="204.08163265306123"/>
    <n v="23.92"/>
    <n v="0"/>
  </r>
  <r>
    <n v="8340"/>
    <s v="CA-2017-135076"/>
    <s v="4/13/2017"/>
    <x v="669"/>
    <s v="4/17/2017"/>
    <s v="Standard Class"/>
    <s v="YS-21880"/>
    <s v="Yana Sorensen"/>
    <s v="Corporate"/>
    <s v="United States"/>
    <s v="Hesperia"/>
    <s v="California"/>
    <n v="92345"/>
    <x v="1"/>
    <s v="FUR-CH-10003774"/>
    <x v="0"/>
    <s v="Chairs"/>
    <s v="Global Wood Trimmed Manager's Task Chair, Khaki"/>
    <n v="436.70400000000001"/>
    <n v="6"/>
    <n v="0.2"/>
    <n v="-38.211599999999997"/>
    <n v="-1142.8571428571429"/>
    <n v="349.36320000000001"/>
    <n v="0"/>
  </r>
  <r>
    <n v="8341"/>
    <s v="CA-2014-161634"/>
    <s v="11/14/2014"/>
    <x v="687"/>
    <s v="11/20/2014"/>
    <s v="Standard Class"/>
    <s v="CC-12220"/>
    <s v="Chris Cortes"/>
    <s v="Consumer"/>
    <s v="United States"/>
    <s v="Chesapeake"/>
    <s v="Virginia"/>
    <n v="23320"/>
    <x v="0"/>
    <s v="OFF-PA-10002262"/>
    <x v="1"/>
    <s v="Paper"/>
    <s v="Xerox 192"/>
    <n v="32.4"/>
    <n v="5"/>
    <n v="0"/>
    <n v="15.552"/>
    <n v="208.33333333333334"/>
    <n v="32.4"/>
    <n v="0"/>
  </r>
  <r>
    <n v="8342"/>
    <s v="CA-2017-141481"/>
    <s v="6/11/2017"/>
    <x v="532"/>
    <s v="6/14/2017"/>
    <s v="First Class"/>
    <s v="ZD-21925"/>
    <s v="Zuschuss Donatelli"/>
    <s v="Consumer"/>
    <s v="United States"/>
    <s v="Los Angeles"/>
    <s v="California"/>
    <n v="90036"/>
    <x v="1"/>
    <s v="OFF-AP-10004532"/>
    <x v="1"/>
    <s v="Appliances"/>
    <s v="Kensington 6 Outlet Guardian Standard Surge Protector"/>
    <n v="61.44"/>
    <n v="3"/>
    <n v="0"/>
    <n v="16.588799999999999"/>
    <n v="370.37037037037038"/>
    <n v="61.44"/>
    <n v="0"/>
  </r>
  <r>
    <n v="8343"/>
    <s v="CA-2016-132549"/>
    <s v="11/25/2016"/>
    <x v="881"/>
    <s v="11/30/2016"/>
    <s v="Standard Class"/>
    <s v="JK-15370"/>
    <s v="Jay Kimmel"/>
    <s v="Consumer"/>
    <s v="United States"/>
    <s v="Huntsville"/>
    <s v="Alabama"/>
    <n v="35810"/>
    <x v="0"/>
    <s v="OFF-ST-10001325"/>
    <x v="1"/>
    <s v="Storage"/>
    <s v="Sterilite Officeware Hinged File Box"/>
    <n v="73.36"/>
    <n v="7"/>
    <n v="0"/>
    <n v="19.807200000000002"/>
    <n v="370.37037037037032"/>
    <n v="73.36"/>
    <n v="0"/>
  </r>
  <r>
    <n v="8344"/>
    <s v="US-2014-155544"/>
    <s v="3/21/2014"/>
    <x v="90"/>
    <s v="3/25/2014"/>
    <s v="Standard Class"/>
    <s v="GM-14440"/>
    <s v="Gary McGarr"/>
    <s v="Consumer"/>
    <s v="United States"/>
    <s v="Knoxville"/>
    <s v="Tennessee"/>
    <n v="37918"/>
    <x v="0"/>
    <s v="OFF-LA-10004544"/>
    <x v="1"/>
    <s v="Labels"/>
    <s v="Avery 505"/>
    <n v="59.2"/>
    <n v="5"/>
    <n v="0.2"/>
    <n v="22.2"/>
    <n v="266.66666666666669"/>
    <n v="47.360000000000007"/>
    <n v="0"/>
  </r>
  <r>
    <n v="8347"/>
    <s v="US-2015-115238"/>
    <s v="4/30/2015"/>
    <x v="28"/>
    <s v="5/4/2015"/>
    <s v="Standard Class"/>
    <s v="JW-15220"/>
    <s v="Jane Waco"/>
    <s v="Corporate"/>
    <s v="United States"/>
    <s v="Lawrence"/>
    <s v="Massachusetts"/>
    <n v="1841"/>
    <x v="3"/>
    <s v="FUR-FU-10002960"/>
    <x v="0"/>
    <s v="Furnishings"/>
    <s v="Eldon 200 Class Desk Accessories, Burgundy"/>
    <n v="31.4"/>
    <n v="5"/>
    <n v="0"/>
    <n v="13.188000000000001"/>
    <n v="238.0952380952381"/>
    <n v="31.4"/>
    <n v="0"/>
  </r>
  <r>
    <n v="8352"/>
    <s v="CA-2017-132199"/>
    <s v="5/3/2017"/>
    <x v="898"/>
    <s v="5/8/2017"/>
    <s v="Standard Class"/>
    <s v="BO-11350"/>
    <s v="Bill Overfelt"/>
    <s v="Corporate"/>
    <s v="United States"/>
    <s v="Philadelphia"/>
    <s v="Pennsylvania"/>
    <n v="19134"/>
    <x v="3"/>
    <s v="FUR-FU-10004245"/>
    <x v="0"/>
    <s v="Furnishings"/>
    <s v="Career Cubicle Clock, 8 1/4&quot;, Black"/>
    <n v="32.448"/>
    <n v="2"/>
    <n v="0.2"/>
    <n v="7.3007999999999997"/>
    <n v="444.44444444444446"/>
    <n v="25.958400000000001"/>
    <n v="0"/>
  </r>
  <r>
    <n v="8357"/>
    <s v="CA-2016-163174"/>
    <s v="8/26/2016"/>
    <x v="370"/>
    <s v="8/30/2016"/>
    <s v="Standard Class"/>
    <s v="XP-21865"/>
    <s v="Xylona Preis"/>
    <s v="Consumer"/>
    <s v="United States"/>
    <s v="Athens"/>
    <s v="Georgia"/>
    <n v="30605"/>
    <x v="0"/>
    <s v="FUR-FU-10000308"/>
    <x v="0"/>
    <s v="Furnishings"/>
    <s v="Deflect-o Glass Clear Studded Chair Mats"/>
    <n v="186.54"/>
    <n v="3"/>
    <n v="0"/>
    <n v="41.038800000000002"/>
    <n v="454.5454545454545"/>
    <n v="186.54"/>
    <n v="0"/>
  </r>
  <r>
    <n v="8358"/>
    <s v="CA-2014-110555"/>
    <s v="4/11/2014"/>
    <x v="909"/>
    <s v="4/18/2014"/>
    <s v="Standard Class"/>
    <s v="MM-18055"/>
    <s v="Michelle Moray"/>
    <s v="Consumer"/>
    <s v="United States"/>
    <s v="Great Falls"/>
    <s v="Montana"/>
    <n v="59405"/>
    <x v="1"/>
    <s v="OFF-ST-10000876"/>
    <x v="1"/>
    <s v="Storage"/>
    <s v="Eldon Simplefile Box Office"/>
    <n v="87.08"/>
    <n v="7"/>
    <n v="0"/>
    <n v="24.382400000000001"/>
    <n v="357.14285714285711"/>
    <n v="87.08"/>
    <n v="0"/>
  </r>
  <r>
    <n v="8361"/>
    <s v="CA-2017-147207"/>
    <s v="1/2/2017"/>
    <x v="460"/>
    <s v="1/4/2017"/>
    <s v="Second Class"/>
    <s v="TS-21655"/>
    <s v="Trudy Schmidt"/>
    <s v="Consumer"/>
    <s v="United States"/>
    <s v="El Paso"/>
    <s v="Texas"/>
    <n v="79907"/>
    <x v="2"/>
    <s v="OFF-AR-10001955"/>
    <x v="1"/>
    <s v="Art"/>
    <s v="Newell 319"/>
    <n v="31.744"/>
    <n v="2"/>
    <n v="0.2"/>
    <n v="3.968"/>
    <n v="800"/>
    <n v="25.395200000000003"/>
    <n v="0"/>
  </r>
  <r>
    <n v="8365"/>
    <s v="CA-2017-137631"/>
    <s v="4/28/2017"/>
    <x v="1045"/>
    <s v="5/2/2017"/>
    <s v="Standard Class"/>
    <s v="JL-15235"/>
    <s v="Janet Lee"/>
    <s v="Consumer"/>
    <s v="United States"/>
    <s v="Kissimmee"/>
    <s v="Florida"/>
    <n v="34741"/>
    <x v="0"/>
    <s v="TEC-PH-10002624"/>
    <x v="2"/>
    <s v="Phones"/>
    <s v="Samsung Galaxy S4 Mini"/>
    <n v="751.98400000000004"/>
    <n v="2"/>
    <n v="0.2"/>
    <n v="84.598200000000006"/>
    <n v="888.88888888888891"/>
    <n v="601.58720000000005"/>
    <n v="0"/>
  </r>
  <r>
    <n v="8366"/>
    <s v="CA-2017-157273"/>
    <s v="1/30/2017"/>
    <x v="289"/>
    <s v="2/2/2017"/>
    <s v="First Class"/>
    <s v="SZ-20035"/>
    <s v="Sam Zeldin"/>
    <s v="Home Office"/>
    <s v="United States"/>
    <s v="Seattle"/>
    <s v="Washington"/>
    <n v="98105"/>
    <x v="1"/>
    <s v="TEC-PH-10002275"/>
    <x v="2"/>
    <s v="Phones"/>
    <s v="Mitel 5320 IP Phone VoIP phone"/>
    <n v="604.76800000000003"/>
    <n v="4"/>
    <n v="0.2"/>
    <n v="60.476799999999997"/>
    <n v="1000.0000000000002"/>
    <n v="483.81440000000003"/>
    <n v="0"/>
  </r>
  <r>
    <n v="8367"/>
    <s v="CA-2014-109918"/>
    <s v="9/7/2014"/>
    <x v="557"/>
    <s v="9/12/2014"/>
    <s v="Second Class"/>
    <s v="LR-17035"/>
    <s v="Lisa Ryan"/>
    <s v="Corporate"/>
    <s v="United States"/>
    <s v="Santa Clara"/>
    <s v="California"/>
    <n v="95051"/>
    <x v="1"/>
    <s v="OFF-SU-10004290"/>
    <x v="1"/>
    <s v="Supplies"/>
    <s v="Acme Design Line 8&quot; Stainless Steel Bent Scissors w/Champagne Handles, 3-1/8&quot; Cut"/>
    <n v="27.36"/>
    <n v="4"/>
    <n v="0"/>
    <n v="7.3872"/>
    <n v="370.37037037037038"/>
    <n v="27.36"/>
    <n v="0"/>
  </r>
  <r>
    <n v="8370"/>
    <s v="CA-2016-118745"/>
    <s v="6/11/2016"/>
    <x v="725"/>
    <s v="6/16/2016"/>
    <s v="Standard Class"/>
    <s v="SV-20365"/>
    <s v="Seth Vernon"/>
    <s v="Consumer"/>
    <s v="United States"/>
    <s v="Los Angeles"/>
    <s v="California"/>
    <n v="90049"/>
    <x v="1"/>
    <s v="FUR-TA-10003473"/>
    <x v="0"/>
    <s v="Tables"/>
    <s v="Bretford Rectangular Conference Table Tops"/>
    <n v="902.71199999999999"/>
    <n v="3"/>
    <n v="0.2"/>
    <n v="33.851700000000001"/>
    <n v="2666.6666666666665"/>
    <n v="722.16960000000006"/>
    <n v="0"/>
  </r>
  <r>
    <n v="8371"/>
    <s v="CA-2016-163972"/>
    <s v="10/17/2016"/>
    <x v="508"/>
    <s v="10/21/2016"/>
    <s v="Standard Class"/>
    <s v="MG-17890"/>
    <s v="Michael Granlund"/>
    <s v="Home Office"/>
    <s v="United States"/>
    <s v="Fresno"/>
    <s v="California"/>
    <n v="93727"/>
    <x v="1"/>
    <s v="FUR-BO-10003894"/>
    <x v="0"/>
    <s v="Bookcases"/>
    <s v="Safco Value Mate Steel Bookcase, Baked Enamel Finish on Steel, Black"/>
    <n v="120.666"/>
    <n v="2"/>
    <n v="0.15"/>
    <n v="21.294"/>
    <n v="566.66666666666663"/>
    <n v="102.56609999999999"/>
    <n v="0"/>
  </r>
  <r>
    <n v="8372"/>
    <s v="CA-2014-165393"/>
    <s v="12/27/2014"/>
    <x v="422"/>
    <s v="12/30/2014"/>
    <s v="First Class"/>
    <s v="NC-18415"/>
    <s v="Nathan Cano"/>
    <s v="Consumer"/>
    <s v="United States"/>
    <s v="Fort Worth"/>
    <s v="Texas"/>
    <n v="76106"/>
    <x v="2"/>
    <s v="OFF-BI-10001658"/>
    <x v="1"/>
    <s v="Binders"/>
    <s v="GBC Standard Therm-A-Bind Covers"/>
    <n v="4.984"/>
    <n v="1"/>
    <n v="0.8"/>
    <n v="-8.4727999999999994"/>
    <n v="-58.82352941176471"/>
    <n v="0.9967999999999998"/>
    <n v="0"/>
  </r>
  <r>
    <n v="8373"/>
    <s v="CA-2016-113726"/>
    <s v="11/24/2016"/>
    <x v="390"/>
    <s v="12/1/2016"/>
    <s v="Standard Class"/>
    <s v="SC-20680"/>
    <s v="Steve Carroll"/>
    <s v="Home Office"/>
    <s v="United States"/>
    <s v="Seattle"/>
    <s v="Washington"/>
    <n v="98105"/>
    <x v="1"/>
    <s v="FUR-FU-10003535"/>
    <x v="0"/>
    <s v="Furnishings"/>
    <s v="Howard Miller Distant Time Traveler Alarm Clock"/>
    <n v="82.26"/>
    <n v="3"/>
    <n v="0"/>
    <n v="33.726599999999998"/>
    <n v="243.90243902439028"/>
    <n v="82.26"/>
    <n v="0"/>
  </r>
  <r>
    <n v="8374"/>
    <s v="CA-2016-152940"/>
    <s v="11/10/2016"/>
    <x v="338"/>
    <s v="11/13/2016"/>
    <s v="First Class"/>
    <s v="RO-19780"/>
    <s v="Rose O'Brian"/>
    <s v="Consumer"/>
    <s v="United States"/>
    <s v="San Francisco"/>
    <s v="California"/>
    <n v="94110"/>
    <x v="1"/>
    <s v="OFF-ST-10000352"/>
    <x v="1"/>
    <s v="Storage"/>
    <s v="Acco Perma 2700 Stacking Storage Drawers"/>
    <n v="29.74"/>
    <n v="1"/>
    <n v="0"/>
    <n v="4.4610000000000003"/>
    <n v="666.66666666666663"/>
    <n v="29.74"/>
    <n v="0"/>
  </r>
  <r>
    <n v="8375"/>
    <s v="CA-2015-158701"/>
    <s v="1/5/2015"/>
    <x v="956"/>
    <s v="1/10/2015"/>
    <s v="Standard Class"/>
    <s v="JL-15175"/>
    <s v="James Lanier"/>
    <s v="Home Office"/>
    <s v="United States"/>
    <s v="San Francisco"/>
    <s v="California"/>
    <n v="94110"/>
    <x v="1"/>
    <s v="OFF-AP-10004859"/>
    <x v="1"/>
    <s v="Appliances"/>
    <s v="Acco 6 Outlet Guardian Premium Surge Suppressor"/>
    <n v="87.36"/>
    <n v="6"/>
    <n v="0"/>
    <n v="23.587199999999999"/>
    <n v="370.37037037037038"/>
    <n v="87.36"/>
    <n v="0"/>
  </r>
  <r>
    <n v="8377"/>
    <s v="CA-2017-156272"/>
    <s v="3/21/2017"/>
    <x v="708"/>
    <s v="3/27/2017"/>
    <s v="Standard Class"/>
    <s v="PW-19030"/>
    <s v="Pauline Webber"/>
    <s v="Corporate"/>
    <s v="United States"/>
    <s v="Pompano Beach"/>
    <s v="Florida"/>
    <n v="33068"/>
    <x v="0"/>
    <s v="OFF-AP-10001242"/>
    <x v="1"/>
    <s v="Appliances"/>
    <s v="APC 7 Outlet Network SurgeArrest Surge Protector"/>
    <n v="64.384"/>
    <n v="1"/>
    <n v="0.2"/>
    <n v="8.048"/>
    <n v="800"/>
    <n v="51.507200000000005"/>
    <n v="0"/>
  </r>
  <r>
    <n v="8378"/>
    <s v="CA-2015-162964"/>
    <s v="11/12/2015"/>
    <x v="768"/>
    <s v="11/18/2015"/>
    <s v="Standard Class"/>
    <s v="MF-18250"/>
    <s v="Monica Federle"/>
    <s v="Corporate"/>
    <s v="United States"/>
    <s v="Houston"/>
    <s v="Texas"/>
    <n v="77095"/>
    <x v="2"/>
    <s v="OFF-ST-10002344"/>
    <x v="1"/>
    <s v="Storage"/>
    <s v="Carina 42&quot;Hx23 3/4&quot;W Media Storage Unit"/>
    <n v="64.784000000000006"/>
    <n v="1"/>
    <n v="0.2"/>
    <n v="-14.5764"/>
    <n v="-444.44444444444446"/>
    <n v="51.827200000000005"/>
    <n v="0"/>
  </r>
  <r>
    <n v="8381"/>
    <s v="CA-2014-103527"/>
    <s v="9/9/2014"/>
    <x v="340"/>
    <s v="9/14/2014"/>
    <s v="Second Class"/>
    <s v="CC-12220"/>
    <s v="Chris Cortes"/>
    <s v="Consumer"/>
    <s v="United States"/>
    <s v="Chicago"/>
    <s v="Illinois"/>
    <n v="60653"/>
    <x v="2"/>
    <s v="OFF-PA-10001622"/>
    <x v="1"/>
    <s v="Paper"/>
    <s v="Ampad Poly Cover Wirebound Steno Book, 6&quot; x 9&quot; Assorted Colors, Gregg Ruled"/>
    <n v="10.896000000000001"/>
    <n v="3"/>
    <n v="0.2"/>
    <n v="3.4049999999999998"/>
    <n v="320.00000000000006"/>
    <n v="8.716800000000001"/>
    <n v="0"/>
  </r>
  <r>
    <n v="8382"/>
    <s v="CA-2016-134544"/>
    <s v="3/17/2016"/>
    <x v="716"/>
    <s v="3/19/2016"/>
    <s v="Second Class"/>
    <s v="AC-10660"/>
    <s v="Anna Chung"/>
    <s v="Consumer"/>
    <s v="United States"/>
    <s v="San Francisco"/>
    <s v="California"/>
    <n v="94109"/>
    <x v="1"/>
    <s v="TEC-PH-10003800"/>
    <x v="2"/>
    <s v="Phones"/>
    <s v="i.Sound Portable Power - 8000 mAh"/>
    <n v="84.784000000000006"/>
    <n v="2"/>
    <n v="0.2"/>
    <n v="-20.136199999999999"/>
    <n v="-421.05263157894746"/>
    <n v="67.827200000000005"/>
    <n v="0"/>
  </r>
  <r>
    <n v="8383"/>
    <s v="CA-2016-163048"/>
    <s v="2/8/2016"/>
    <x v="597"/>
    <s v="2/15/2016"/>
    <s v="Standard Class"/>
    <s v="MH-17440"/>
    <s v="Mark Haberlin"/>
    <s v="Corporate"/>
    <s v="United States"/>
    <s v="Houston"/>
    <s v="Texas"/>
    <n v="77036"/>
    <x v="2"/>
    <s v="FUR-CH-10001270"/>
    <x v="0"/>
    <s v="Chairs"/>
    <s v="Harbour Creations Steel Folding Chair"/>
    <n v="241.5"/>
    <n v="4"/>
    <n v="0.3"/>
    <n v="0"/>
    <e v="#DIV/0!"/>
    <n v="169.04999999999998"/>
    <n v="0"/>
  </r>
  <r>
    <n v="8384"/>
    <s v="CA-2016-145135"/>
    <s v="11/26/2016"/>
    <x v="491"/>
    <s v="11/28/2016"/>
    <s v="First Class"/>
    <s v="CD-12790"/>
    <s v="Cynthia Delaney"/>
    <s v="Home Office"/>
    <s v="United States"/>
    <s v="Shelton"/>
    <s v="Connecticut"/>
    <n v="6484"/>
    <x v="3"/>
    <s v="TEC-AC-10003447"/>
    <x v="2"/>
    <s v="Accessories"/>
    <s v="Micropad Numeric Keypads"/>
    <n v="59.97"/>
    <n v="3"/>
    <n v="0"/>
    <n v="14.9925"/>
    <n v="400"/>
    <n v="59.97"/>
    <n v="0"/>
  </r>
  <r>
    <n v="8386"/>
    <s v="CA-2017-137582"/>
    <s v="9/4/2017"/>
    <x v="507"/>
    <s v="9/8/2017"/>
    <s v="Standard Class"/>
    <s v="CV-12805"/>
    <s v="Cynthia Voltz"/>
    <s v="Corporate"/>
    <s v="United States"/>
    <s v="Oakland"/>
    <s v="California"/>
    <n v="94601"/>
    <x v="1"/>
    <s v="OFF-BI-10001757"/>
    <x v="1"/>
    <s v="Binders"/>
    <s v="Pressboard Hanging Data Binders for Unburst Sheets"/>
    <n v="11.808"/>
    <n v="3"/>
    <n v="0.2"/>
    <n v="4.1327999999999996"/>
    <n v="285.71428571428572"/>
    <n v="9.4464000000000006"/>
    <n v="0"/>
  </r>
  <r>
    <n v="8387"/>
    <s v="CA-2015-149601"/>
    <s v="5/28/2015"/>
    <x v="71"/>
    <s v="6/3/2015"/>
    <s v="Standard Class"/>
    <s v="TB-21625"/>
    <s v="Trudy Brown"/>
    <s v="Consumer"/>
    <s v="United States"/>
    <s v="Manchester"/>
    <s v="Connecticut"/>
    <n v="6040"/>
    <x v="3"/>
    <s v="OFF-ST-10001558"/>
    <x v="1"/>
    <s v="Storage"/>
    <s v="Acco Perma 4000 Stacking Storage Drawers"/>
    <n v="16.239999999999998"/>
    <n v="1"/>
    <n v="0"/>
    <n v="2.4359999999999999"/>
    <n v="666.66666666666663"/>
    <n v="16.239999999999998"/>
    <n v="0"/>
  </r>
  <r>
    <n v="8389"/>
    <s v="CA-2014-139423"/>
    <s v="11/1/2014"/>
    <x v="301"/>
    <s v="11/5/2014"/>
    <s v="Standard Class"/>
    <s v="DG-13300"/>
    <s v="Deirdre Greer"/>
    <s v="Corporate"/>
    <s v="United States"/>
    <s v="Orange"/>
    <s v="New Jersey"/>
    <n v="7050"/>
    <x v="3"/>
    <s v="OFF-AP-10004708"/>
    <x v="1"/>
    <s v="Appliances"/>
    <s v="Fellowes Superior 10 Outlet Split Surge Protector"/>
    <n v="76.12"/>
    <n v="2"/>
    <n v="0"/>
    <n v="22.0748"/>
    <n v="344.82758620689657"/>
    <n v="76.12"/>
    <n v="0"/>
  </r>
  <r>
    <n v="8390"/>
    <s v="CA-2016-102596"/>
    <s v="12/27/2016"/>
    <x v="797"/>
    <s v="12/30/2016"/>
    <s v="First Class"/>
    <s v="RD-19810"/>
    <s v="Ross DeVincentis"/>
    <s v="Home Office"/>
    <s v="United States"/>
    <s v="Akron"/>
    <s v="Ohio"/>
    <n v="44312"/>
    <x v="3"/>
    <s v="OFF-FA-10000621"/>
    <x v="1"/>
    <s v="Fasteners"/>
    <s v="OIC Colored Binder Clips, Assorted Sizes"/>
    <n v="17.184000000000001"/>
    <n v="6"/>
    <n v="0.2"/>
    <n v="6.2291999999999996"/>
    <n v="275.86206896551727"/>
    <n v="13.747200000000001"/>
    <n v="0"/>
  </r>
  <r>
    <n v="8391"/>
    <s v="CA-2017-153227"/>
    <s v="12/4/2017"/>
    <x v="769"/>
    <s v="12/6/2017"/>
    <s v="First Class"/>
    <s v="CS-12250"/>
    <s v="Chris Selesnick"/>
    <s v="Corporate"/>
    <s v="United States"/>
    <s v="Los Angeles"/>
    <s v="California"/>
    <n v="90032"/>
    <x v="1"/>
    <s v="OFF-PA-10001838"/>
    <x v="1"/>
    <s v="Paper"/>
    <s v="Adams Telephone Message Book W/Dividers/Space For Phone Numbers, 5 1/4&quot;X8 1/2&quot;, 300/Messages"/>
    <n v="11.76"/>
    <n v="2"/>
    <n v="0"/>
    <n v="5.7624000000000004"/>
    <n v="204.08163265306118"/>
    <n v="11.76"/>
    <n v="0"/>
  </r>
  <r>
    <n v="8392"/>
    <s v="CA-2017-110625"/>
    <s v="12/23/2017"/>
    <x v="331"/>
    <s v="12/30/2017"/>
    <s v="Standard Class"/>
    <s v="JB-16045"/>
    <s v="Julia Barnett"/>
    <s v="Home Office"/>
    <s v="United States"/>
    <s v="Danbury"/>
    <s v="Connecticut"/>
    <n v="6810"/>
    <x v="3"/>
    <s v="FUR-FU-10001473"/>
    <x v="0"/>
    <s v="Furnishings"/>
    <s v="DAX Wood Document Frame"/>
    <n v="27.46"/>
    <n v="2"/>
    <n v="0"/>
    <n v="9.8856000000000002"/>
    <n v="277.77777777777777"/>
    <n v="27.46"/>
    <n v="0"/>
  </r>
  <r>
    <n v="8393"/>
    <s v="CA-2016-142594"/>
    <s v="12/1/2016"/>
    <x v="49"/>
    <s v="12/6/2016"/>
    <s v="Second Class"/>
    <s v="EJ-14155"/>
    <s v="Eva Jacobs"/>
    <s v="Consumer"/>
    <s v="United States"/>
    <s v="Franklin"/>
    <s v="Massachusetts"/>
    <n v="2038"/>
    <x v="3"/>
    <s v="TEC-PH-10000193"/>
    <x v="2"/>
    <s v="Phones"/>
    <s v="Jensen SMPS-640 - speaker phone"/>
    <n v="137.94"/>
    <n v="3"/>
    <n v="0"/>
    <n v="35.864400000000003"/>
    <n v="384.61538461538458"/>
    <n v="137.94"/>
    <n v="0"/>
  </r>
  <r>
    <n v="8397"/>
    <s v="CA-2014-152254"/>
    <s v="6/30/2014"/>
    <x v="479"/>
    <s v="6/30/2014"/>
    <s v="Same Day"/>
    <s v="BD-11620"/>
    <s v="Brian DeCherney"/>
    <s v="Consumer"/>
    <s v="United States"/>
    <s v="Wilmington"/>
    <s v="North Carolina"/>
    <n v="28403"/>
    <x v="0"/>
    <s v="OFF-PA-10001144"/>
    <x v="1"/>
    <s v="Paper"/>
    <s v="Xerox 1913"/>
    <n v="310.68799999999999"/>
    <n v="7"/>
    <n v="0.2"/>
    <n v="108.74079999999999"/>
    <n v="285.71428571428572"/>
    <n v="248.5504"/>
    <n v="0"/>
  </r>
  <r>
    <n v="8398"/>
    <s v="US-2014-120236"/>
    <s v="9/3/2014"/>
    <x v="1010"/>
    <s v="9/4/2014"/>
    <s v="First Class"/>
    <s v="MR-17545"/>
    <s v="Mathew Reese"/>
    <s v="Home Office"/>
    <s v="United States"/>
    <s v="Houston"/>
    <s v="Texas"/>
    <n v="77095"/>
    <x v="2"/>
    <s v="OFF-BI-10004099"/>
    <x v="1"/>
    <s v="Binders"/>
    <s v="GBC VeloBinder Strips"/>
    <n v="7.68"/>
    <n v="5"/>
    <n v="0.8"/>
    <n v="-11.52"/>
    <n v="-66.666666666666657"/>
    <n v="1.5359999999999996"/>
    <n v="0"/>
  </r>
  <r>
    <n v="8399"/>
    <s v="CA-2017-120061"/>
    <s v="11/2/2017"/>
    <x v="808"/>
    <s v="11/7/2017"/>
    <s v="Second Class"/>
    <s v="SR-20425"/>
    <s v="Sharelle Roach"/>
    <s v="Home Office"/>
    <s v="United States"/>
    <s v="Springfield"/>
    <s v="Ohio"/>
    <n v="45503"/>
    <x v="3"/>
    <s v="FUR-CH-10001973"/>
    <x v="0"/>
    <s v="Chairs"/>
    <s v="Office Star Flex Back Scooter Chair with White Frame"/>
    <n v="155.37200000000001"/>
    <n v="2"/>
    <n v="0.3"/>
    <n v="-35.513599999999997"/>
    <n v="-437.50000000000011"/>
    <n v="108.7604"/>
    <n v="0"/>
  </r>
  <r>
    <n v="8400"/>
    <s v="CA-2015-133837"/>
    <s v="4/13/2015"/>
    <x v="657"/>
    <s v="4/18/2015"/>
    <s v="Standard Class"/>
    <s v="TH-21100"/>
    <s v="Thea Hendricks"/>
    <s v="Consumer"/>
    <s v="United States"/>
    <s v="Glendale"/>
    <s v="Arizona"/>
    <n v="85301"/>
    <x v="1"/>
    <s v="OFF-ST-10000344"/>
    <x v="1"/>
    <s v="Storage"/>
    <s v="Neat Ideas Personal Hanging Folder Files, Black"/>
    <n v="10.744"/>
    <n v="1"/>
    <n v="0.2"/>
    <n v="0.80579999999999996"/>
    <n v="1333.3333333333335"/>
    <n v="8.5952000000000002"/>
    <n v="0"/>
  </r>
  <r>
    <n v="8401"/>
    <s v="CA-2015-110814"/>
    <s v="12/5/2015"/>
    <x v="901"/>
    <s v="12/9/2015"/>
    <s v="Second Class"/>
    <s v="BD-11635"/>
    <s v="Brian Derr"/>
    <s v="Consumer"/>
    <s v="United States"/>
    <s v="New York City"/>
    <s v="New York"/>
    <n v="10009"/>
    <x v="3"/>
    <s v="OFF-BI-10002026"/>
    <x v="1"/>
    <s v="Binders"/>
    <s v="Avery Arch Ring Binders"/>
    <n v="232.4"/>
    <n v="5"/>
    <n v="0.2"/>
    <n v="78.435000000000002"/>
    <n v="296.2962962962963"/>
    <n v="185.92000000000002"/>
    <n v="0"/>
  </r>
  <r>
    <n v="8404"/>
    <s v="CA-2016-154067"/>
    <s v="2/1/2016"/>
    <x v="854"/>
    <s v="2/7/2016"/>
    <s v="Standard Class"/>
    <s v="SM-20950"/>
    <s v="Suzanne McNair"/>
    <s v="Corporate"/>
    <s v="United States"/>
    <s v="Los Angeles"/>
    <s v="California"/>
    <n v="90036"/>
    <x v="1"/>
    <s v="OFF-PA-10002254"/>
    <x v="1"/>
    <s v="Paper"/>
    <s v="Xerox 1883"/>
    <n v="105.52"/>
    <n v="4"/>
    <n v="0"/>
    <n v="48.539200000000001"/>
    <n v="217.39130434782606"/>
    <n v="105.52"/>
    <n v="0"/>
  </r>
  <r>
    <n v="8405"/>
    <s v="CA-2017-140480"/>
    <s v="7/8/2017"/>
    <x v="141"/>
    <s v="7/12/2017"/>
    <s v="Standard Class"/>
    <s v="HE-14800"/>
    <s v="Harold Engle"/>
    <s v="Corporate"/>
    <s v="United States"/>
    <s v="Newark"/>
    <s v="Delaware"/>
    <n v="19711"/>
    <x v="3"/>
    <s v="FUR-FU-10003247"/>
    <x v="0"/>
    <s v="Furnishings"/>
    <s v="36X48 HARDFLOOR CHAIRMAT"/>
    <n v="83.92"/>
    <n v="4"/>
    <n v="0"/>
    <n v="5.8743999999999996"/>
    <n v="1428.5714285714287"/>
    <n v="83.92"/>
    <n v="0"/>
  </r>
  <r>
    <n v="8410"/>
    <s v="CA-2015-134082"/>
    <s v="12/11/2015"/>
    <x v="555"/>
    <s v="12/17/2015"/>
    <s v="Standard Class"/>
    <s v="JK-15640"/>
    <s v="Jim Kriz"/>
    <s v="Home Office"/>
    <s v="United States"/>
    <s v="San Bernardino"/>
    <s v="California"/>
    <n v="92404"/>
    <x v="1"/>
    <s v="OFF-BI-10004230"/>
    <x v="1"/>
    <s v="Binders"/>
    <s v="GBC Recycled Grain Textured Covers"/>
    <n v="110.52800000000001"/>
    <n v="4"/>
    <n v="0.2"/>
    <n v="38.684800000000003"/>
    <n v="285.71428571428572"/>
    <n v="88.42240000000001"/>
    <n v="0"/>
  </r>
  <r>
    <n v="8411"/>
    <s v="CA-2016-130820"/>
    <s v="11/15/2016"/>
    <x v="625"/>
    <s v="11/15/2016"/>
    <s v="Same Day"/>
    <s v="ON-18715"/>
    <s v="Odella Nelson"/>
    <s v="Corporate"/>
    <s v="United States"/>
    <s v="Burlington"/>
    <s v="North Carolina"/>
    <n v="27217"/>
    <x v="0"/>
    <s v="FUR-TA-10001768"/>
    <x v="0"/>
    <s v="Tables"/>
    <s v="Hon Racetrack Conference Tables"/>
    <n v="630.024"/>
    <n v="4"/>
    <n v="0.4"/>
    <n v="-199.5076"/>
    <n v="-315.78947368421052"/>
    <n v="378.01439999999997"/>
    <n v="0"/>
  </r>
  <r>
    <n v="8412"/>
    <s v="CA-2016-159765"/>
    <s v="5/9/2016"/>
    <x v="195"/>
    <s v="5/12/2016"/>
    <s v="Second Class"/>
    <s v="TH-21100"/>
    <s v="Thea Hendricks"/>
    <s v="Consumer"/>
    <s v="United States"/>
    <s v="Salem"/>
    <s v="Virginia"/>
    <n v="24153"/>
    <x v="0"/>
    <s v="OFF-AR-10003514"/>
    <x v="1"/>
    <s v="Art"/>
    <s v="4009 Highlighters by Sanford"/>
    <n v="27.86"/>
    <n v="7"/>
    <n v="0"/>
    <n v="9.1937999999999995"/>
    <n v="303.030303030303"/>
    <n v="27.86"/>
    <n v="0"/>
  </r>
  <r>
    <n v="8413"/>
    <s v="CA-2017-132290"/>
    <s v="3/10/2017"/>
    <x v="434"/>
    <s v="3/14/2017"/>
    <s v="Standard Class"/>
    <s v="MD-17350"/>
    <s v="Maribeth Dona"/>
    <s v="Consumer"/>
    <s v="United States"/>
    <s v="Dallas"/>
    <s v="Texas"/>
    <n v="75217"/>
    <x v="2"/>
    <s v="FUR-TA-10002228"/>
    <x v="0"/>
    <s v="Tables"/>
    <s v="Bevis Traditional Conference Table Top, Plinth Base"/>
    <n v="933.40800000000002"/>
    <n v="4"/>
    <n v="0.3"/>
    <n v="-173.34719999999999"/>
    <n v="-538.46153846153845"/>
    <n v="653.38559999999995"/>
    <n v="0"/>
  </r>
  <r>
    <n v="8414"/>
    <s v="CA-2016-147109"/>
    <s v="12/17/2016"/>
    <x v="907"/>
    <s v="12/21/2016"/>
    <s v="Standard Class"/>
    <s v="AH-10075"/>
    <s v="Adam Hart"/>
    <s v="Corporate"/>
    <s v="United States"/>
    <s v="Arlington"/>
    <s v="Texas"/>
    <n v="76017"/>
    <x v="2"/>
    <s v="OFF-PA-10001972"/>
    <x v="1"/>
    <s v="Paper"/>
    <s v="Xerox 214"/>
    <n v="51.84"/>
    <n v="10"/>
    <n v="0.2"/>
    <n v="18.143999999999998"/>
    <n v="285.71428571428578"/>
    <n v="41.472000000000008"/>
    <n v="0"/>
  </r>
  <r>
    <n v="8416"/>
    <s v="CA-2017-107265"/>
    <s v="4/6/2017"/>
    <x v="1191"/>
    <s v="4/12/2017"/>
    <s v="Standard Class"/>
    <s v="ML-17755"/>
    <s v="Max Ludwig"/>
    <s v="Home Office"/>
    <s v="United States"/>
    <s v="Marion"/>
    <s v="Iowa"/>
    <n v="52302"/>
    <x v="2"/>
    <s v="OFF-PA-10000474"/>
    <x v="1"/>
    <s v="Paper"/>
    <s v="Easy-staple paper"/>
    <n v="106.32"/>
    <n v="3"/>
    <n v="0"/>
    <n v="49.970399999999998"/>
    <n v="212.7659574468085"/>
    <n v="106.32"/>
    <n v="0"/>
  </r>
  <r>
    <n v="8417"/>
    <s v="CA-2017-118199"/>
    <s v="5/9/2017"/>
    <x v="1188"/>
    <s v="5/11/2017"/>
    <s v="First Class"/>
    <s v="LB-16795"/>
    <s v="Laurel Beltran"/>
    <s v="Home Office"/>
    <s v="United States"/>
    <s v="Seattle"/>
    <s v="Washington"/>
    <n v="98105"/>
    <x v="1"/>
    <s v="OFF-BI-10004330"/>
    <x v="1"/>
    <s v="Binders"/>
    <s v="GBC Velobind Prepunched Cover Sets, Regency Series"/>
    <n v="147.91999999999999"/>
    <n v="5"/>
    <n v="0.2"/>
    <n v="46.225000000000001"/>
    <n v="320"/>
    <n v="118.336"/>
    <n v="0"/>
  </r>
  <r>
    <n v="8422"/>
    <s v="CA-2017-150091"/>
    <s v="10/12/2017"/>
    <x v="386"/>
    <s v="10/16/2017"/>
    <s v="Standard Class"/>
    <s v="NP-18670"/>
    <s v="Nora Paige"/>
    <s v="Consumer"/>
    <s v="United States"/>
    <s v="Lakewood"/>
    <s v="New Jersey"/>
    <n v="8701"/>
    <x v="3"/>
    <s v="TEC-AC-10002167"/>
    <x v="2"/>
    <s v="Accessories"/>
    <s v="Imation 8gb Micro Traveldrive Usb 2.0 Flash Drive"/>
    <n v="45"/>
    <n v="3"/>
    <n v="0"/>
    <n v="4.95"/>
    <n v="909.09090909090901"/>
    <n v="45"/>
    <n v="0"/>
  </r>
  <r>
    <n v="8426"/>
    <s v="CA-2016-137652"/>
    <s v="8/28/2016"/>
    <x v="770"/>
    <s v="8/30/2016"/>
    <s v="First Class"/>
    <s v="EB-13750"/>
    <s v="Edward Becker"/>
    <s v="Corporate"/>
    <s v="United States"/>
    <s v="Cincinnati"/>
    <s v="Ohio"/>
    <n v="45231"/>
    <x v="3"/>
    <s v="OFF-BI-10004099"/>
    <x v="1"/>
    <s v="Binders"/>
    <s v="GBC VeloBinder Strips"/>
    <n v="18.431999999999999"/>
    <n v="8"/>
    <n v="0.7"/>
    <n v="-12.288"/>
    <n v="-149.99999999999997"/>
    <n v="5.5296000000000003"/>
    <n v="0"/>
  </r>
  <r>
    <n v="8427"/>
    <s v="CA-2015-128356"/>
    <s v="10/2/2015"/>
    <x v="653"/>
    <s v="10/7/2015"/>
    <s v="Standard Class"/>
    <s v="RP-19390"/>
    <s v="Resi Pölking"/>
    <s v="Consumer"/>
    <s v="United States"/>
    <s v="Thornton"/>
    <s v="Colorado"/>
    <n v="80229"/>
    <x v="1"/>
    <s v="OFF-SU-10004290"/>
    <x v="1"/>
    <s v="Supplies"/>
    <s v="Acme Design Line 8&quot; Stainless Steel Bent Scissors w/Champagne Handles, 3-1/8&quot; Cut"/>
    <n v="10.944000000000001"/>
    <n v="2"/>
    <n v="0.2"/>
    <n v="0.95760000000000001"/>
    <n v="1142.8571428571429"/>
    <n v="8.7552000000000003"/>
    <n v="0"/>
  </r>
  <r>
    <n v="8428"/>
    <s v="CA-2017-167017"/>
    <s v="11/23/2017"/>
    <x v="51"/>
    <s v="11/25/2017"/>
    <s v="First Class"/>
    <s v="DC-12850"/>
    <s v="Dan Campbell"/>
    <s v="Consumer"/>
    <s v="United States"/>
    <s v="Roseville"/>
    <s v="Michigan"/>
    <n v="48066"/>
    <x v="2"/>
    <s v="OFF-SU-10001935"/>
    <x v="1"/>
    <s v="Supplies"/>
    <s v="Staple remover"/>
    <n v="4.3600000000000003"/>
    <n v="2"/>
    <n v="0"/>
    <n v="0.1744"/>
    <n v="2500.0000000000005"/>
    <n v="4.3600000000000003"/>
    <n v="0"/>
  </r>
  <r>
    <n v="8429"/>
    <s v="US-2017-132220"/>
    <s v="11/12/2017"/>
    <x v="105"/>
    <s v="11/16/2017"/>
    <s v="Standard Class"/>
    <s v="DJ-13510"/>
    <s v="Don Jones"/>
    <s v="Corporate"/>
    <s v="United States"/>
    <s v="Tempe"/>
    <s v="Arizona"/>
    <n v="85281"/>
    <x v="1"/>
    <s v="TEC-AC-10004227"/>
    <x v="2"/>
    <s v="Accessories"/>
    <s v="SanDisk Ultra 16 GB MicroSDHC Class 10 Memory Card"/>
    <n v="62.351999999999997"/>
    <n v="6"/>
    <n v="0.2"/>
    <n v="-10.9116"/>
    <n v="-571.42857142857144"/>
    <n v="49.881599999999999"/>
    <n v="0"/>
  </r>
  <r>
    <n v="8430"/>
    <s v="CA-2016-118129"/>
    <s v="12/19/2016"/>
    <x v="1054"/>
    <s v="12/21/2016"/>
    <s v="Second Class"/>
    <s v="CL-12565"/>
    <s v="Clay Ludtke"/>
    <s v="Consumer"/>
    <s v="United States"/>
    <s v="Reading"/>
    <s v="Pennsylvania"/>
    <n v="19601"/>
    <x v="3"/>
    <s v="FUR-FU-10004904"/>
    <x v="0"/>
    <s v="Furnishings"/>
    <s v="Eldon &quot;L&quot; Workstation Diamond Chairmat"/>
    <n v="303.92"/>
    <n v="5"/>
    <n v="0.2"/>
    <n v="-30.391999999999999"/>
    <n v="-1000"/>
    <n v="243.13600000000002"/>
    <n v="0"/>
  </r>
  <r>
    <n v="8431"/>
    <s v="US-2014-113124"/>
    <s v="3/30/2014"/>
    <x v="809"/>
    <s v="4/5/2014"/>
    <s v="Standard Class"/>
    <s v="NC-18340"/>
    <s v="Nat Carroll"/>
    <s v="Consumer"/>
    <s v="United States"/>
    <s v="Apple Valley"/>
    <s v="Minnesota"/>
    <n v="55124"/>
    <x v="2"/>
    <s v="OFF-ST-10001511"/>
    <x v="1"/>
    <s v="Storage"/>
    <s v="Space Solutions Commercial Steel Shelving"/>
    <n v="129.30000000000001"/>
    <n v="2"/>
    <n v="0"/>
    <n v="6.4649999999999999"/>
    <n v="2000.0000000000005"/>
    <n v="129.30000000000001"/>
    <n v="0"/>
  </r>
  <r>
    <n v="8432"/>
    <s v="CA-2017-155621"/>
    <s v="11/8/2017"/>
    <x v="1183"/>
    <s v="11/13/2017"/>
    <s v="Standard Class"/>
    <s v="KN-16450"/>
    <s v="Kean Nguyen"/>
    <s v="Corporate"/>
    <s v="United States"/>
    <s v="Baltimore"/>
    <s v="Maryland"/>
    <n v="21215"/>
    <x v="3"/>
    <s v="FUR-FU-10003535"/>
    <x v="0"/>
    <s v="Furnishings"/>
    <s v="Howard Miller Distant Time Traveler Alarm Clock"/>
    <n v="274.2"/>
    <n v="10"/>
    <n v="0"/>
    <n v="112.422"/>
    <n v="243.90243902439025"/>
    <n v="274.2"/>
    <n v="0"/>
  </r>
  <r>
    <n v="8433"/>
    <s v="US-2014-127635"/>
    <s v="9/14/2014"/>
    <x v="80"/>
    <s v="9/18/2014"/>
    <s v="Second Class"/>
    <s v="SC-20260"/>
    <s v="Scott Cohen"/>
    <s v="Corporate"/>
    <s v="United States"/>
    <s v="Corpus Christi"/>
    <s v="Texas"/>
    <n v="78415"/>
    <x v="2"/>
    <s v="OFF-FA-10000053"/>
    <x v="1"/>
    <s v="Fasteners"/>
    <s v="Revere Boxed Rubber Bands by Revere"/>
    <n v="6.048"/>
    <n v="4"/>
    <n v="0.2"/>
    <n v="-1.3608"/>
    <n v="-444.44444444444446"/>
    <n v="4.8384"/>
    <n v="0"/>
  </r>
  <r>
    <n v="8437"/>
    <s v="CA-2015-151470"/>
    <s v="9/20/2015"/>
    <x v="1181"/>
    <s v="9/26/2015"/>
    <s v="Standard Class"/>
    <s v="AM-10705"/>
    <s v="Anne McFarland"/>
    <s v="Consumer"/>
    <s v="United States"/>
    <s v="Las Vegas"/>
    <s v="Nevada"/>
    <n v="89115"/>
    <x v="1"/>
    <s v="OFF-BI-10004040"/>
    <x v="1"/>
    <s v="Binders"/>
    <s v="Wilson Jones Impact Binders"/>
    <n v="45.584000000000003"/>
    <n v="11"/>
    <n v="0.2"/>
    <n v="16.5242"/>
    <n v="275.86206896551727"/>
    <n v="36.467200000000005"/>
    <n v="0"/>
  </r>
  <r>
    <n v="8438"/>
    <s v="CA-2015-112823"/>
    <s v="12/10/2015"/>
    <x v="895"/>
    <s v="12/16/2015"/>
    <s v="Standard Class"/>
    <s v="RA-19945"/>
    <s v="Ryan Akin"/>
    <s v="Consumer"/>
    <s v="United States"/>
    <s v="Cleveland"/>
    <s v="Ohio"/>
    <n v="44105"/>
    <x v="3"/>
    <s v="TEC-AC-10002550"/>
    <x v="2"/>
    <s v="Accessories"/>
    <s v="Maxell 4.7GB DVD-RW 3/Pack"/>
    <n v="25.488"/>
    <n v="2"/>
    <n v="0.2"/>
    <n v="4.4603999999999999"/>
    <n v="571.42857142857144"/>
    <n v="20.3904"/>
    <n v="0"/>
  </r>
  <r>
    <n v="8439"/>
    <s v="CA-2014-108861"/>
    <s v="5/28/2014"/>
    <x v="1061"/>
    <s v="6/1/2014"/>
    <s v="Standard Class"/>
    <s v="MM-17260"/>
    <s v="Magdelene Morse"/>
    <s v="Consumer"/>
    <s v="United States"/>
    <s v="Seattle"/>
    <s v="Washington"/>
    <n v="98105"/>
    <x v="1"/>
    <s v="OFF-BI-10003876"/>
    <x v="1"/>
    <s v="Binders"/>
    <s v="Green Canvas Binder for 8-1/2&quot; x 14&quot; Sheets"/>
    <n v="136.96"/>
    <n v="4"/>
    <n v="0.2"/>
    <n v="51.36"/>
    <n v="266.66666666666669"/>
    <n v="109.56800000000001"/>
    <n v="0"/>
  </r>
  <r>
    <n v="8440"/>
    <s v="CA-2017-114370"/>
    <s v="3/14/2017"/>
    <x v="1192"/>
    <s v="3/17/2017"/>
    <s v="Second Class"/>
    <s v="BN-11470"/>
    <s v="Brad Norvell"/>
    <s v="Corporate"/>
    <s v="United States"/>
    <s v="Chicago"/>
    <s v="Illinois"/>
    <n v="60623"/>
    <x v="2"/>
    <s v="TEC-PH-10000213"/>
    <x v="2"/>
    <s v="Phones"/>
    <s v="Seidio BD2-HK3IPH5-BK DILEX Case and Holster Combo for Apple iPhone 5/5s - Black"/>
    <n v="49.616"/>
    <n v="2"/>
    <n v="0.2"/>
    <n v="4.9615999999999998"/>
    <n v="1000"/>
    <n v="39.692800000000005"/>
    <n v="0"/>
  </r>
  <r>
    <n v="8441"/>
    <s v="CA-2016-158302"/>
    <s v="12/8/2016"/>
    <x v="16"/>
    <s v="12/12/2016"/>
    <s v="Second Class"/>
    <s v="JB-16045"/>
    <s v="Julia Barnett"/>
    <s v="Home Office"/>
    <s v="United States"/>
    <s v="Columbus"/>
    <s v="Ohio"/>
    <n v="43229"/>
    <x v="3"/>
    <s v="OFF-PA-10002615"/>
    <x v="1"/>
    <s v="Paper"/>
    <s v="Ampad Gold Fibre Wirebound Steno Books, 6&quot; x 9&quot;, Gregg Ruled"/>
    <n v="10.584"/>
    <n v="3"/>
    <n v="0.2"/>
    <n v="3.4398"/>
    <n v="307.69230769230768"/>
    <n v="8.4672000000000001"/>
    <n v="0"/>
  </r>
  <r>
    <n v="8442"/>
    <s v="CA-2017-145779"/>
    <s v="5/6/2017"/>
    <x v="636"/>
    <s v="5/10/2017"/>
    <s v="Standard Class"/>
    <s v="DB-13615"/>
    <s v="Doug Bickford"/>
    <s v="Consumer"/>
    <s v="United States"/>
    <s v="Tucson"/>
    <s v="Arizona"/>
    <n v="85705"/>
    <x v="1"/>
    <s v="OFF-PA-10002254"/>
    <x v="1"/>
    <s v="Paper"/>
    <s v="Xerox 1883"/>
    <n v="84.415999999999997"/>
    <n v="4"/>
    <n v="0.2"/>
    <n v="27.435199999999998"/>
    <n v="307.69230769230774"/>
    <n v="67.532799999999995"/>
    <n v="0"/>
  </r>
  <r>
    <n v="8443"/>
    <s v="US-2016-155173"/>
    <s v="3/6/2016"/>
    <x v="1193"/>
    <s v="3/10/2016"/>
    <s v="Standard Class"/>
    <s v="JB-16045"/>
    <s v="Julia Barnett"/>
    <s v="Home Office"/>
    <s v="United States"/>
    <s v="Philadelphia"/>
    <s v="Pennsylvania"/>
    <n v="19120"/>
    <x v="3"/>
    <s v="TEC-PH-10004586"/>
    <x v="2"/>
    <s v="Phones"/>
    <s v="Wilson SignalBoost 841262 DB PRO Amplifier Kit"/>
    <n v="431.94"/>
    <n v="2"/>
    <n v="0.4"/>
    <n v="-71.989999999999995"/>
    <n v="-600"/>
    <n v="259.16399999999999"/>
    <n v="0"/>
  </r>
  <r>
    <n v="8446"/>
    <s v="CA-2017-125451"/>
    <s v="10/23/2017"/>
    <x v="436"/>
    <s v="10/24/2017"/>
    <s v="First Class"/>
    <s v="AH-10075"/>
    <s v="Adam Hart"/>
    <s v="Corporate"/>
    <s v="United States"/>
    <s v="Cranston"/>
    <s v="Rhode Island"/>
    <n v="2920"/>
    <x v="3"/>
    <s v="FUR-TA-10001039"/>
    <x v="0"/>
    <s v="Tables"/>
    <s v="KI Adjustable-Height Table"/>
    <n v="240.744"/>
    <n v="4"/>
    <n v="0.3"/>
    <n v="-13.7568"/>
    <n v="-1750"/>
    <n v="168.52079999999998"/>
    <n v="0"/>
  </r>
  <r>
    <n v="8452"/>
    <s v="CA-2014-131387"/>
    <s v="4/28/2014"/>
    <x v="582"/>
    <s v="4/30/2014"/>
    <s v="First Class"/>
    <s v="AI-10855"/>
    <s v="Arianne Irving"/>
    <s v="Consumer"/>
    <s v="United States"/>
    <s v="San Francisco"/>
    <s v="California"/>
    <n v="94122"/>
    <x v="1"/>
    <s v="TEC-PH-10001459"/>
    <x v="2"/>
    <s v="Phones"/>
    <s v="Samsung Galaxy Mega 6.3"/>
    <n v="1679.96"/>
    <n v="5"/>
    <n v="0.2"/>
    <n v="125.997"/>
    <n v="1333.3333333333335"/>
    <n v="1343.9680000000001"/>
    <n v="0"/>
  </r>
  <r>
    <n v="8453"/>
    <s v="CA-2016-125087"/>
    <s v="4/18/2016"/>
    <x v="724"/>
    <s v="4/23/2016"/>
    <s v="Standard Class"/>
    <s v="TH-21115"/>
    <s v="Thea Hudgings"/>
    <s v="Corporate"/>
    <s v="United States"/>
    <s v="Houston"/>
    <s v="Texas"/>
    <n v="77070"/>
    <x v="2"/>
    <s v="FUR-CH-10002880"/>
    <x v="0"/>
    <s v="Chairs"/>
    <s v="Global High-Back Leather Tilter, Burgundy"/>
    <n v="344.37200000000001"/>
    <n v="4"/>
    <n v="0.3"/>
    <n v="-93.472399999999993"/>
    <n v="-368.42105263157896"/>
    <n v="241.06039999999999"/>
    <n v="0"/>
  </r>
  <r>
    <n v="8456"/>
    <s v="CA-2016-154081"/>
    <s v="5/22/2016"/>
    <x v="730"/>
    <s v="5/29/2016"/>
    <s v="Standard Class"/>
    <s v="JE-15610"/>
    <s v="Jim Epp"/>
    <s v="Corporate"/>
    <s v="United States"/>
    <s v="Los Angeles"/>
    <s v="California"/>
    <n v="90049"/>
    <x v="1"/>
    <s v="TEC-PH-10001918"/>
    <x v="2"/>
    <s v="Phones"/>
    <s v="Nortel Business Series Terminal T7208 Digital phone"/>
    <n v="222.38399999999999"/>
    <n v="2"/>
    <n v="0.2"/>
    <n v="22.238399999999999"/>
    <n v="1000"/>
    <n v="177.90719999999999"/>
    <n v="0"/>
  </r>
  <r>
    <n v="8457"/>
    <s v="US-2017-118556"/>
    <s v="5/28/2017"/>
    <x v="39"/>
    <s v="6/2/2017"/>
    <s v="Second Class"/>
    <s v="TH-21235"/>
    <s v="Tiffany House"/>
    <s v="Corporate"/>
    <s v="United States"/>
    <s v="Chicago"/>
    <s v="Illinois"/>
    <n v="60653"/>
    <x v="2"/>
    <s v="FUR-CH-10001146"/>
    <x v="0"/>
    <s v="Chairs"/>
    <s v="Global Task Chair, Black"/>
    <n v="106.869"/>
    <n v="3"/>
    <n v="0.3"/>
    <n v="-29.007300000000001"/>
    <n v="-368.42105263157896"/>
    <n v="74.808299999999988"/>
    <n v="0"/>
  </r>
  <r>
    <n v="8459"/>
    <s v="CA-2014-126200"/>
    <s v="8/25/2014"/>
    <x v="55"/>
    <s v="8/29/2014"/>
    <s v="Standard Class"/>
    <s v="JE-15715"/>
    <s v="Joe Elijah"/>
    <s v="Consumer"/>
    <s v="United States"/>
    <s v="Houston"/>
    <s v="Texas"/>
    <n v="77070"/>
    <x v="2"/>
    <s v="OFF-BI-10002133"/>
    <x v="1"/>
    <s v="Binders"/>
    <s v="Wilson Jones Elliptical Ring 3 1/2&quot; Capacity Binders, 800 sheets"/>
    <n v="25.68"/>
    <n v="3"/>
    <n v="0.8"/>
    <n v="-39.804000000000002"/>
    <n v="-64.516129032258064"/>
    <n v="5.1359999999999992"/>
    <n v="0"/>
  </r>
  <r>
    <n v="8461"/>
    <s v="CA-2014-146500"/>
    <s v="8/30/2014"/>
    <x v="1194"/>
    <s v="9/4/2014"/>
    <s v="Standard Class"/>
    <s v="AT-10735"/>
    <s v="Annie Thurman"/>
    <s v="Consumer"/>
    <s v="United States"/>
    <s v="Bristol"/>
    <s v="Connecticut"/>
    <n v="6010"/>
    <x v="3"/>
    <s v="OFF-BI-10002432"/>
    <x v="1"/>
    <s v="Binders"/>
    <s v="Wilson Jones Standard D-Ring Binders"/>
    <n v="25.3"/>
    <n v="5"/>
    <n v="0"/>
    <n v="11.891"/>
    <n v="212.7659574468085"/>
    <n v="25.3"/>
    <n v="0"/>
  </r>
  <r>
    <n v="8463"/>
    <s v="CA-2015-169537"/>
    <s v="9/3/2015"/>
    <x v="37"/>
    <s v="9/7/2015"/>
    <s v="Second Class"/>
    <s v="JH-15820"/>
    <s v="John Huston"/>
    <s v="Consumer"/>
    <s v="United States"/>
    <s v="Holland"/>
    <s v="Michigan"/>
    <n v="49423"/>
    <x v="2"/>
    <s v="OFF-LA-10001982"/>
    <x v="1"/>
    <s v="Labels"/>
    <s v="Smead Alpha-Z Color-Coded Name Labels First Letter Starter Set"/>
    <n v="7.5"/>
    <n v="2"/>
    <n v="0"/>
    <n v="3.6"/>
    <n v="208.33333333333334"/>
    <n v="7.5"/>
    <n v="0"/>
  </r>
  <r>
    <n v="8464"/>
    <s v="CA-2014-100881"/>
    <s v="3/28/2014"/>
    <x v="1176"/>
    <s v="4/1/2014"/>
    <s v="Standard Class"/>
    <s v="DR-12940"/>
    <s v="Daniel Raglin"/>
    <s v="Home Office"/>
    <s v="United States"/>
    <s v="Albuquerque"/>
    <s v="New Mexico"/>
    <n v="87105"/>
    <x v="1"/>
    <s v="TEC-PH-10003273"/>
    <x v="2"/>
    <s v="Phones"/>
    <s v="AT&amp;T TR1909W"/>
    <n v="302.37599999999998"/>
    <n v="3"/>
    <n v="0.2"/>
    <n v="22.6782"/>
    <n v="1333.3333333333333"/>
    <n v="241.9008"/>
    <n v="0"/>
  </r>
  <r>
    <n v="8465"/>
    <s v="CA-2015-144043"/>
    <s v="5/10/2015"/>
    <x v="1187"/>
    <s v="5/15/2015"/>
    <s v="Standard Class"/>
    <s v="AB-10165"/>
    <s v="Alan Barnes"/>
    <s v="Consumer"/>
    <s v="United States"/>
    <s v="Louisville"/>
    <s v="Colorado"/>
    <n v="80027"/>
    <x v="1"/>
    <s v="TEC-AC-10002718"/>
    <x v="2"/>
    <s v="Accessories"/>
    <s v="Belkin Standard 104 key USB Keyboard"/>
    <n v="46.688000000000002"/>
    <n v="4"/>
    <n v="0.2"/>
    <n v="-2.9180000000000001"/>
    <n v="-1600"/>
    <n v="37.3504"/>
    <n v="0"/>
  </r>
  <r>
    <n v="8466"/>
    <s v="CA-2015-116512"/>
    <s v="4/9/2015"/>
    <x v="265"/>
    <s v="4/14/2015"/>
    <s v="Standard Class"/>
    <s v="MC-18100"/>
    <s v="Mick Crebagga"/>
    <s v="Consumer"/>
    <s v="United States"/>
    <s v="New York City"/>
    <s v="New York"/>
    <n v="10024"/>
    <x v="3"/>
    <s v="OFF-ST-10001505"/>
    <x v="1"/>
    <s v="Storage"/>
    <s v="Perma STOR-ALL Hanging File Box, 13 1/8&quot;W x 12 1/4&quot;D x 10 1/2&quot;H"/>
    <n v="17.940000000000001"/>
    <n v="3"/>
    <n v="0"/>
    <n v="3.0497999999999998"/>
    <n v="588.23529411764707"/>
    <n v="17.940000000000001"/>
    <n v="0"/>
  </r>
  <r>
    <n v="8467"/>
    <s v="CA-2015-101000"/>
    <s v="4/9/2015"/>
    <x v="265"/>
    <s v="4/14/2015"/>
    <s v="Standard Class"/>
    <s v="IG-15085"/>
    <s v="Ivan Gibson"/>
    <s v="Consumer"/>
    <s v="United States"/>
    <s v="Norwich"/>
    <s v="Connecticut"/>
    <n v="6360"/>
    <x v="3"/>
    <s v="OFF-AP-10000179"/>
    <x v="1"/>
    <s v="Appliances"/>
    <s v="Honeywell Enviracaire Portable HEPA Air Cleaner for up to 10 x 16 Room"/>
    <n v="370.14"/>
    <n v="3"/>
    <n v="0"/>
    <n v="144.3546"/>
    <n v="256.41025641025641"/>
    <n v="370.14"/>
    <n v="0"/>
  </r>
  <r>
    <n v="8468"/>
    <s v="CA-2016-168557"/>
    <s v="9/19/2016"/>
    <x v="251"/>
    <s v="9/23/2016"/>
    <s v="Standard Class"/>
    <s v="FH-14275"/>
    <s v="Frank Hawley"/>
    <s v="Corporate"/>
    <s v="United States"/>
    <s v="San Francisco"/>
    <s v="California"/>
    <n v="94122"/>
    <x v="1"/>
    <s v="OFF-BI-10002309"/>
    <x v="1"/>
    <s v="Binders"/>
    <s v="Avery Heavy-Duty EZD  Binder With Locking Rings"/>
    <n v="8.9280000000000008"/>
    <n v="2"/>
    <n v="0.2"/>
    <n v="3.1248"/>
    <n v="285.71428571428572"/>
    <n v="7.1424000000000012"/>
    <n v="0"/>
  </r>
  <r>
    <n v="8469"/>
    <s v="US-2016-164196"/>
    <s v="11/11/2016"/>
    <x v="583"/>
    <s v="11/17/2016"/>
    <s v="Standard Class"/>
    <s v="AS-10285"/>
    <s v="Alejandro Savely"/>
    <s v="Corporate"/>
    <s v="United States"/>
    <s v="Noblesville"/>
    <s v="Indiana"/>
    <n v="46060"/>
    <x v="2"/>
    <s v="FUR-TA-10001950"/>
    <x v="0"/>
    <s v="Tables"/>
    <s v="Balt Solid Wood Round Tables"/>
    <n v="2678.94"/>
    <n v="6"/>
    <n v="0"/>
    <n v="241.1046"/>
    <n v="1111.1111111111111"/>
    <n v="2678.94"/>
    <n v="0"/>
  </r>
  <r>
    <n v="8470"/>
    <s v="US-2017-132031"/>
    <s v="4/23/2017"/>
    <x v="756"/>
    <s v="4/27/2017"/>
    <s v="Standard Class"/>
    <s v="PN-18775"/>
    <s v="Parhena Norris"/>
    <s v="Home Office"/>
    <s v="United States"/>
    <s v="Clarksville"/>
    <s v="Tennessee"/>
    <n v="37042"/>
    <x v="0"/>
    <s v="FUR-BO-10001972"/>
    <x v="0"/>
    <s v="Bookcases"/>
    <s v="O'Sullivan 4-Shelf Bookcase in Odessa Pine"/>
    <n v="387.13600000000002"/>
    <n v="4"/>
    <n v="0.2"/>
    <n v="-14.5176"/>
    <n v="-2666.666666666667"/>
    <n v="309.70880000000005"/>
    <n v="0"/>
  </r>
  <r>
    <n v="8474"/>
    <s v="CA-2015-169733"/>
    <s v="10/22/2015"/>
    <x v="420"/>
    <s v="10/26/2015"/>
    <s v="Second Class"/>
    <s v="GM-14500"/>
    <s v="Gene McClure"/>
    <s v="Consumer"/>
    <s v="United States"/>
    <s v="Hollywood"/>
    <s v="Florida"/>
    <n v="33021"/>
    <x v="0"/>
    <s v="OFF-ST-10000876"/>
    <x v="1"/>
    <s v="Storage"/>
    <s v="Eldon Simplefile Box Office"/>
    <n v="9.952"/>
    <n v="1"/>
    <n v="0.2"/>
    <n v="0.99519999999999997"/>
    <n v="1000"/>
    <n v="7.9616000000000007"/>
    <n v="0"/>
  </r>
  <r>
    <n v="8475"/>
    <s v="CA-2017-169404"/>
    <s v="4/9/2017"/>
    <x v="359"/>
    <s v="4/14/2017"/>
    <s v="Standard Class"/>
    <s v="NC-18625"/>
    <s v="Noah Childs"/>
    <s v="Corporate"/>
    <s v="United States"/>
    <s v="York"/>
    <s v="Pennsylvania"/>
    <n v="17403"/>
    <x v="3"/>
    <s v="OFF-BI-10004492"/>
    <x v="1"/>
    <s v="Binders"/>
    <s v="Tuf-Vin Binders"/>
    <n v="37.896000000000001"/>
    <n v="4"/>
    <n v="0.7"/>
    <n v="-29.053599999999999"/>
    <n v="-130.43478260869566"/>
    <n v="11.368800000000002"/>
    <n v="0"/>
  </r>
  <r>
    <n v="8477"/>
    <s v="CA-2017-134880"/>
    <s v="10/27/2017"/>
    <x v="855"/>
    <s v="11/1/2017"/>
    <s v="Standard Class"/>
    <s v="TW-21025"/>
    <s v="Tamara Willingham"/>
    <s v="Home Office"/>
    <s v="United States"/>
    <s v="Mesa"/>
    <s v="Arizona"/>
    <n v="85204"/>
    <x v="1"/>
    <s v="OFF-PA-10004039"/>
    <x v="1"/>
    <s v="Paper"/>
    <s v="Xerox 1882"/>
    <n v="44.783999999999999"/>
    <n v="1"/>
    <n v="0.2"/>
    <n v="16.234200000000001"/>
    <n v="275.86206896551721"/>
    <n v="35.827199999999998"/>
    <n v="0"/>
  </r>
  <r>
    <n v="8478"/>
    <s v="CA-2015-145758"/>
    <s v="10/30/2015"/>
    <x v="628"/>
    <s v="10/30/2015"/>
    <s v="Same Day"/>
    <s v="BF-11020"/>
    <s v="Barry Französisch"/>
    <s v="Corporate"/>
    <s v="United States"/>
    <s v="New York City"/>
    <s v="New York"/>
    <n v="10024"/>
    <x v="3"/>
    <s v="TEC-MA-10004552"/>
    <x v="2"/>
    <s v="Machines"/>
    <s v="Star Micronics TSP100 TSP143LAN Receipt Printer"/>
    <n v="1035.8"/>
    <n v="4"/>
    <n v="0"/>
    <n v="269.30799999999999"/>
    <n v="384.61538461538464"/>
    <n v="1035.8"/>
    <n v="0"/>
  </r>
  <r>
    <n v="8479"/>
    <s v="CA-2017-158736"/>
    <s v="12/18/2017"/>
    <x v="404"/>
    <s v="12/24/2017"/>
    <s v="Standard Class"/>
    <s v="TT-21460"/>
    <s v="Tonja Turnell"/>
    <s v="Home Office"/>
    <s v="United States"/>
    <s v="San Francisco"/>
    <s v="California"/>
    <n v="94110"/>
    <x v="1"/>
    <s v="OFF-AR-10002578"/>
    <x v="1"/>
    <s v="Art"/>
    <s v="Newell 335"/>
    <n v="5.76"/>
    <n v="2"/>
    <n v="0"/>
    <n v="1.6704000000000001"/>
    <n v="344.82758620689651"/>
    <n v="5.76"/>
    <n v="0"/>
  </r>
  <r>
    <n v="8480"/>
    <s v="US-2016-119270"/>
    <s v="3/12/2016"/>
    <x v="299"/>
    <s v="3/16/2016"/>
    <s v="Standard Class"/>
    <s v="SW-20245"/>
    <s v="Scot Wooten"/>
    <s v="Consumer"/>
    <s v="United States"/>
    <s v="Los Angeles"/>
    <s v="California"/>
    <n v="90036"/>
    <x v="1"/>
    <s v="OFF-PA-10004022"/>
    <x v="1"/>
    <s v="Paper"/>
    <s v="Hammermill Color Copier Paper (28Lb. and 96 Bright)"/>
    <n v="19.98"/>
    <n v="2"/>
    <n v="0"/>
    <n v="8.9909999999999997"/>
    <n v="222.22222222222223"/>
    <n v="19.98"/>
    <n v="0"/>
  </r>
  <r>
    <n v="8481"/>
    <s v="CA-2014-109890"/>
    <s v="7/21/2014"/>
    <x v="609"/>
    <s v="7/27/2014"/>
    <s v="Standard Class"/>
    <s v="PG-18820"/>
    <s v="Patrick Gardner"/>
    <s v="Consumer"/>
    <s v="United States"/>
    <s v="Omaha"/>
    <s v="Nebraska"/>
    <n v="68104"/>
    <x v="2"/>
    <s v="TEC-PH-10004100"/>
    <x v="2"/>
    <s v="Phones"/>
    <s v="Griffin GC17055 Auxiliary Audio Cable"/>
    <n v="35.979999999999997"/>
    <n v="2"/>
    <n v="0"/>
    <n v="10.074400000000001"/>
    <n v="357.14285714285705"/>
    <n v="35.979999999999997"/>
    <n v="0"/>
  </r>
  <r>
    <n v="8482"/>
    <s v="CA-2016-138583"/>
    <s v="5/24/2016"/>
    <x v="1012"/>
    <s v="5/28/2016"/>
    <s v="Standard Class"/>
    <s v="DP-13390"/>
    <s v="Dennis Pardue"/>
    <s v="Home Office"/>
    <s v="United States"/>
    <s v="Philadelphia"/>
    <s v="Pennsylvania"/>
    <n v="19120"/>
    <x v="3"/>
    <s v="OFF-AR-10001860"/>
    <x v="1"/>
    <s v="Art"/>
    <s v="BIC Liqua Brite Liner"/>
    <n v="16.655999999999999"/>
    <n v="3"/>
    <n v="0.2"/>
    <n v="3.3311999999999999"/>
    <n v="500"/>
    <n v="13.3248"/>
    <n v="0"/>
  </r>
  <r>
    <n v="8483"/>
    <s v="US-2017-118535"/>
    <s v="2/11/2017"/>
    <x v="512"/>
    <s v="2/15/2017"/>
    <s v="Standard Class"/>
    <s v="DJ-13510"/>
    <s v="Don Jones"/>
    <s v="Corporate"/>
    <s v="United States"/>
    <s v="New York City"/>
    <s v="New York"/>
    <n v="10024"/>
    <x v="3"/>
    <s v="OFF-LA-10001297"/>
    <x v="1"/>
    <s v="Labels"/>
    <s v="Avery 473"/>
    <n v="20.7"/>
    <n v="2"/>
    <n v="0"/>
    <n v="9.9359999999999999"/>
    <n v="208.33333333333334"/>
    <n v="20.7"/>
    <n v="0"/>
  </r>
  <r>
    <n v="8484"/>
    <s v="CA-2016-126284"/>
    <s v="9/20/2016"/>
    <x v="873"/>
    <s v="9/24/2016"/>
    <s v="Standard Class"/>
    <s v="EN-13780"/>
    <s v="Edward Nazzal"/>
    <s v="Consumer"/>
    <s v="United States"/>
    <s v="Grand Rapids"/>
    <s v="Michigan"/>
    <n v="49505"/>
    <x v="2"/>
    <s v="OFF-BI-10004828"/>
    <x v="1"/>
    <s v="Binders"/>
    <s v="GBC Poly Designer Binding Covers"/>
    <n v="83.7"/>
    <n v="5"/>
    <n v="0"/>
    <n v="41.012999999999998"/>
    <n v="204.08163265306123"/>
    <n v="83.7"/>
    <n v="0"/>
  </r>
  <r>
    <n v="8485"/>
    <s v="CA-2017-142391"/>
    <s v="9/24/2017"/>
    <x v="241"/>
    <s v="9/24/2017"/>
    <s v="Same Day"/>
    <s v="PB-19150"/>
    <s v="Philip Brown"/>
    <s v="Consumer"/>
    <s v="United States"/>
    <s v="Seattle"/>
    <s v="Washington"/>
    <n v="98115"/>
    <x v="1"/>
    <s v="FUR-FU-10002759"/>
    <x v="0"/>
    <s v="Furnishings"/>
    <s v="12-1/2 Diameter Round Wall Clock"/>
    <n v="199.8"/>
    <n v="10"/>
    <n v="0"/>
    <n v="71.927999999999997"/>
    <n v="277.77777777777783"/>
    <n v="199.8"/>
    <n v="0"/>
  </r>
  <r>
    <n v="8486"/>
    <s v="CA-2017-124716"/>
    <s v="3/27/2017"/>
    <x v="996"/>
    <s v="3/31/2017"/>
    <s v="Standard Class"/>
    <s v="BD-11560"/>
    <s v="Brendan Dodson"/>
    <s v="Home Office"/>
    <s v="United States"/>
    <s v="Fresno"/>
    <s v="California"/>
    <n v="93727"/>
    <x v="1"/>
    <s v="OFF-PA-10000740"/>
    <x v="1"/>
    <s v="Paper"/>
    <s v="Xerox 1982"/>
    <n v="45.68"/>
    <n v="2"/>
    <n v="0"/>
    <n v="21.012799999999999"/>
    <n v="217.39130434782612"/>
    <n v="45.68"/>
    <n v="0"/>
  </r>
  <r>
    <n v="8489"/>
    <s v="CA-2016-158841"/>
    <s v="2/2/2016"/>
    <x v="1056"/>
    <s v="2/4/2016"/>
    <s v="Second Class"/>
    <s v="SE-20110"/>
    <s v="Sanjit Engle"/>
    <s v="Consumer"/>
    <s v="United States"/>
    <s v="Arlington"/>
    <s v="Virginia"/>
    <n v="22204"/>
    <x v="0"/>
    <s v="TEC-MA-10001127"/>
    <x v="2"/>
    <s v="Machines"/>
    <s v="HP Designjet T520 Inkjet Large Format Printer - 24&quot; Color"/>
    <n v="8749.9500000000007"/>
    <n v="5"/>
    <n v="0"/>
    <n v="2799.9839999999999"/>
    <n v="312.50000000000006"/>
    <n v="8749.9500000000007"/>
    <n v="0"/>
  </r>
  <r>
    <n v="8492"/>
    <s v="CA-2017-106824"/>
    <s v="7/7/2017"/>
    <x v="437"/>
    <s v="7/11/2017"/>
    <s v="Standard Class"/>
    <s v="AT-10735"/>
    <s v="Annie Thurman"/>
    <s v="Consumer"/>
    <s v="United States"/>
    <s v="Los Angeles"/>
    <s v="California"/>
    <n v="90049"/>
    <x v="1"/>
    <s v="OFF-FA-10001135"/>
    <x v="1"/>
    <s v="Fasteners"/>
    <s v="Brites Rubber Bands, 1 1/2 oz. Box"/>
    <n v="5.94"/>
    <n v="3"/>
    <n v="0"/>
    <n v="0.1188"/>
    <n v="5000"/>
    <n v="5.94"/>
    <n v="0"/>
  </r>
  <r>
    <n v="8493"/>
    <s v="CA-2015-109190"/>
    <s v="10/23/2015"/>
    <x v="924"/>
    <s v="10/28/2015"/>
    <s v="Standard Class"/>
    <s v="CC-12685"/>
    <s v="Craig Carroll"/>
    <s v="Consumer"/>
    <s v="United States"/>
    <s v="Lubbock"/>
    <s v="Texas"/>
    <n v="79424"/>
    <x v="2"/>
    <s v="OFF-PA-10000069"/>
    <x v="1"/>
    <s v="Paper"/>
    <s v="TOPS 4 x 6 Fluorescent Color Memo Sheets, 500 Sheets per Pack"/>
    <n v="60.735999999999997"/>
    <n v="8"/>
    <n v="0.2"/>
    <n v="20.4984"/>
    <n v="296.2962962962963"/>
    <n v="48.588799999999999"/>
    <n v="0"/>
  </r>
  <r>
    <n v="8496"/>
    <s v="CA-2016-143154"/>
    <s v="12/2/2016"/>
    <x v="499"/>
    <s v="12/8/2016"/>
    <s v="Standard Class"/>
    <s v="AS-10225"/>
    <s v="Alan Schoenberger"/>
    <s v="Corporate"/>
    <s v="United States"/>
    <s v="Longmont"/>
    <s v="Colorado"/>
    <n v="80501"/>
    <x v="1"/>
    <s v="TEC-AC-10002942"/>
    <x v="2"/>
    <s v="Accessories"/>
    <s v="WD My Passport Ultra 1TB Portable External Hard Drive"/>
    <n v="165.6"/>
    <n v="3"/>
    <n v="0.2"/>
    <n v="-6.21"/>
    <n v="-2666.6666666666665"/>
    <n v="132.47999999999999"/>
    <n v="0"/>
  </r>
  <r>
    <n v="8497"/>
    <s v="CA-2014-169061"/>
    <s v="3/5/2014"/>
    <x v="1195"/>
    <s v="3/8/2014"/>
    <s v="Second Class"/>
    <s v="AB-10150"/>
    <s v="Aimee Bixby"/>
    <s v="Consumer"/>
    <s v="United States"/>
    <s v="Yonkers"/>
    <s v="New York"/>
    <n v="10701"/>
    <x v="3"/>
    <s v="OFF-AR-10000588"/>
    <x v="1"/>
    <s v="Art"/>
    <s v="Newell 345"/>
    <n v="59.52"/>
    <n v="3"/>
    <n v="0"/>
    <n v="15.475199999999999"/>
    <n v="384.61538461538464"/>
    <n v="59.52"/>
    <n v="0"/>
  </r>
  <r>
    <n v="8502"/>
    <s v="CA-2015-102316"/>
    <s v="3/1/2015"/>
    <x v="879"/>
    <s v="3/3/2015"/>
    <s v="Second Class"/>
    <s v="DH-13075"/>
    <s v="Dave Hallsten"/>
    <s v="Corporate"/>
    <s v="United States"/>
    <s v="Los Angeles"/>
    <s v="California"/>
    <n v="90045"/>
    <x v="1"/>
    <s v="TEC-PH-10000376"/>
    <x v="2"/>
    <s v="Phones"/>
    <s v="Square Credit Card Reader"/>
    <n v="15.984"/>
    <n v="2"/>
    <n v="0.2"/>
    <n v="1.1988000000000001"/>
    <n v="1333.3333333333333"/>
    <n v="12.7872"/>
    <n v="0"/>
  </r>
  <r>
    <n v="8504"/>
    <s v="CA-2014-164903"/>
    <s v="2/20/2014"/>
    <x v="980"/>
    <s v="2/24/2014"/>
    <s v="Standard Class"/>
    <s v="SR-20740"/>
    <s v="Steven Roelle"/>
    <s v="Home Office"/>
    <s v="United States"/>
    <s v="Los Angeles"/>
    <s v="California"/>
    <n v="90049"/>
    <x v="1"/>
    <s v="OFF-PA-10003363"/>
    <x v="1"/>
    <s v="Paper"/>
    <s v="Xerox 204"/>
    <n v="12.96"/>
    <n v="2"/>
    <n v="0"/>
    <n v="6.2207999999999997"/>
    <n v="208.33333333333334"/>
    <n v="12.96"/>
    <n v="0"/>
  </r>
  <r>
    <n v="8505"/>
    <s v="CA-2016-109400"/>
    <s v="5/2/2016"/>
    <x v="440"/>
    <s v="5/6/2016"/>
    <s v="Standard Class"/>
    <s v="NR-18550"/>
    <s v="Nick Radford"/>
    <s v="Consumer"/>
    <s v="United States"/>
    <s v="Amarillo"/>
    <s v="Texas"/>
    <n v="79109"/>
    <x v="2"/>
    <s v="FUR-CH-10003298"/>
    <x v="0"/>
    <s v="Chairs"/>
    <s v="Office Star - Contemporary Task Swivel chair with Loop Arms, Charcoal"/>
    <n v="366.74400000000003"/>
    <n v="4"/>
    <n v="0.3"/>
    <n v="-110.0232"/>
    <n v="-333.33333333333337"/>
    <n v="256.7208"/>
    <n v="0"/>
  </r>
  <r>
    <n v="8506"/>
    <s v="CA-2016-130400"/>
    <s v="3/8/2016"/>
    <x v="387"/>
    <s v="3/12/2016"/>
    <s v="Standard Class"/>
    <s v="SJ-20125"/>
    <s v="Sanjit Jacobs"/>
    <s v="Home Office"/>
    <s v="United States"/>
    <s v="Dallas"/>
    <s v="Texas"/>
    <n v="75217"/>
    <x v="2"/>
    <s v="OFF-BI-10001757"/>
    <x v="1"/>
    <s v="Binders"/>
    <s v="Pressboard Hanging Data Binders for Unburst Sheets"/>
    <n v="8.8559999999999999"/>
    <n v="9"/>
    <n v="0.8"/>
    <n v="-14.169600000000001"/>
    <n v="-62.5"/>
    <n v="1.7711999999999997"/>
    <n v="0"/>
  </r>
  <r>
    <n v="8509"/>
    <s v="CA-2015-135853"/>
    <s v="12/11/2015"/>
    <x v="555"/>
    <s v="12/14/2015"/>
    <s v="First Class"/>
    <s v="CA-12775"/>
    <s v="Cynthia Arntzen"/>
    <s v="Consumer"/>
    <s v="United States"/>
    <s v="Detroit"/>
    <s v="Michigan"/>
    <n v="48205"/>
    <x v="2"/>
    <s v="TEC-AC-10004761"/>
    <x v="2"/>
    <s v="Accessories"/>
    <s v="Maxell 4.7GB DVD+RW 3/Pack"/>
    <n v="175.23"/>
    <n v="11"/>
    <n v="0"/>
    <n v="61.330500000000001"/>
    <n v="285.71428571428567"/>
    <n v="175.23"/>
    <n v="0"/>
  </r>
  <r>
    <n v="8512"/>
    <s v="CA-2016-103359"/>
    <s v="12/22/2016"/>
    <x v="596"/>
    <s v="12/26/2016"/>
    <s v="Standard Class"/>
    <s v="LC-16885"/>
    <s v="Lena Creighton"/>
    <s v="Consumer"/>
    <s v="United States"/>
    <s v="New York City"/>
    <s v="New York"/>
    <n v="10035"/>
    <x v="3"/>
    <s v="OFF-BI-10004233"/>
    <x v="1"/>
    <s v="Binders"/>
    <s v="GBC Pre-Punched Binding Paper, Plastic, White, 8-1/2&quot; x 11&quot;"/>
    <n v="25.584"/>
    <n v="2"/>
    <n v="0.2"/>
    <n v="8.9543999999999997"/>
    <n v="285.71428571428572"/>
    <n v="20.467200000000002"/>
    <n v="0"/>
  </r>
  <r>
    <n v="8513"/>
    <s v="CA-2016-144645"/>
    <s v="2/2/2016"/>
    <x v="1056"/>
    <s v="2/8/2016"/>
    <s v="Standard Class"/>
    <s v="NS-18640"/>
    <s v="Noel Staavos"/>
    <s v="Corporate"/>
    <s v="United States"/>
    <s v="Houston"/>
    <s v="Texas"/>
    <n v="77041"/>
    <x v="2"/>
    <s v="FUR-FU-10003601"/>
    <x v="0"/>
    <s v="Furnishings"/>
    <s v="Deflect-o RollaMat Studded, Beveled Mat for Medium Pile Carpeting"/>
    <n v="73.784000000000006"/>
    <n v="2"/>
    <n v="0.6"/>
    <n v="-77.473200000000006"/>
    <n v="-95.238095238095241"/>
    <n v="29.513600000000004"/>
    <n v="0"/>
  </r>
  <r>
    <n v="8514"/>
    <s v="CA-2017-141614"/>
    <s v="6/5/2017"/>
    <x v="929"/>
    <s v="6/9/2017"/>
    <s v="Standard Class"/>
    <s v="NS-18640"/>
    <s v="Noel Staavos"/>
    <s v="Corporate"/>
    <s v="United States"/>
    <s v="Orlando"/>
    <s v="Florida"/>
    <n v="32839"/>
    <x v="0"/>
    <s v="OFF-PA-10002787"/>
    <x v="1"/>
    <s v="Paper"/>
    <s v="Xerox 227"/>
    <n v="20.736000000000001"/>
    <n v="4"/>
    <n v="0.2"/>
    <n v="7.2576000000000001"/>
    <n v="285.71428571428572"/>
    <n v="16.588800000000003"/>
    <n v="0"/>
  </r>
  <r>
    <n v="8515"/>
    <s v="CA-2015-122168"/>
    <s v="8/21/2015"/>
    <x v="291"/>
    <s v="8/26/2015"/>
    <s v="Standard Class"/>
    <s v="HG-14965"/>
    <s v="Henry Goldwyn"/>
    <s v="Corporate"/>
    <s v="United States"/>
    <s v="Florence"/>
    <s v="Kentucky"/>
    <n v="41042"/>
    <x v="0"/>
    <s v="OFF-AR-10003602"/>
    <x v="1"/>
    <s v="Art"/>
    <s v="Quartet Omega Colored Chalk, 12/Pack"/>
    <n v="17.52"/>
    <n v="3"/>
    <n v="0"/>
    <n v="8.2344000000000008"/>
    <n v="212.76595744680847"/>
    <n v="17.52"/>
    <n v="0"/>
  </r>
  <r>
    <n v="8517"/>
    <s v="CA-2016-132899"/>
    <s v="4/7/2016"/>
    <x v="281"/>
    <s v="4/11/2016"/>
    <s v="Standard Class"/>
    <s v="SF-20200"/>
    <s v="Sarah Foster"/>
    <s v="Consumer"/>
    <s v="United States"/>
    <s v="New York City"/>
    <s v="New York"/>
    <n v="10009"/>
    <x v="3"/>
    <s v="OFF-AR-10002833"/>
    <x v="1"/>
    <s v="Art"/>
    <s v="Newell 322"/>
    <n v="3.64"/>
    <n v="2"/>
    <n v="0"/>
    <n v="0.98280000000000001"/>
    <n v="370.37037037037038"/>
    <n v="3.64"/>
    <n v="0"/>
  </r>
  <r>
    <n v="8518"/>
    <s v="CA-2017-149720"/>
    <s v="6/4/2017"/>
    <x v="400"/>
    <s v="6/7/2017"/>
    <s v="Second Class"/>
    <s v="EM-14065"/>
    <s v="Erin Mull"/>
    <s v="Consumer"/>
    <s v="United States"/>
    <s v="Frisco"/>
    <s v="Texas"/>
    <n v="75034"/>
    <x v="2"/>
    <s v="FUR-FU-10002501"/>
    <x v="0"/>
    <s v="Furnishings"/>
    <s v="Nu-Dell Executive Frame"/>
    <n v="30.335999999999999"/>
    <n v="6"/>
    <n v="0.6"/>
    <n v="-17.443200000000001"/>
    <n v="-173.91304347826085"/>
    <n v="12.134399999999999"/>
    <n v="0"/>
  </r>
  <r>
    <n v="8519"/>
    <s v="CA-2017-118003"/>
    <s v="12/4/2017"/>
    <x v="769"/>
    <s v="12/10/2017"/>
    <s v="Standard Class"/>
    <s v="DO-13645"/>
    <s v="Doug O'Connell"/>
    <s v="Consumer"/>
    <s v="United States"/>
    <s v="Paterson"/>
    <s v="New Jersey"/>
    <n v="7501"/>
    <x v="3"/>
    <s v="FUR-FU-10002506"/>
    <x v="0"/>
    <s v="Furnishings"/>
    <s v="Tensor &quot;Hersey Kiss&quot; Styled Floor Lamp"/>
    <n v="12.99"/>
    <n v="1"/>
    <n v="0"/>
    <n v="1.5588"/>
    <n v="833.33333333333337"/>
    <n v="12.99"/>
    <n v="0"/>
  </r>
  <r>
    <n v="8522"/>
    <s v="CA-2016-141887"/>
    <s v="1/11/2016"/>
    <x v="383"/>
    <s v="1/15/2016"/>
    <s v="Standard Class"/>
    <s v="MP-17470"/>
    <s v="Mark Packer"/>
    <s v="Home Office"/>
    <s v="United States"/>
    <s v="Columbus"/>
    <s v="Ohio"/>
    <n v="43229"/>
    <x v="3"/>
    <s v="FUR-FU-10002268"/>
    <x v="0"/>
    <s v="Furnishings"/>
    <s v="Ultra Door Push Plate"/>
    <n v="54.991999999999997"/>
    <n v="14"/>
    <n v="0.2"/>
    <n v="8.9361999999999995"/>
    <n v="615.38461538461547"/>
    <n v="43.993600000000001"/>
    <n v="0"/>
  </r>
  <r>
    <n v="8523"/>
    <s v="US-2016-160206"/>
    <s v="4/1/2016"/>
    <x v="178"/>
    <s v="4/7/2016"/>
    <s v="Standard Class"/>
    <s v="MY-18295"/>
    <s v="Muhammed Yedwab"/>
    <s v="Corporate"/>
    <s v="United States"/>
    <s v="Milwaukee"/>
    <s v="Wisconsin"/>
    <n v="53209"/>
    <x v="2"/>
    <s v="TEC-PH-10000148"/>
    <x v="2"/>
    <s v="Phones"/>
    <s v="Cyber Acoustics AC-202b Speech Recognition Stereo Headset"/>
    <n v="12.99"/>
    <n v="1"/>
    <n v="0"/>
    <n v="0.25979999999999998"/>
    <n v="5000.0000000000009"/>
    <n v="12.99"/>
    <n v="0"/>
  </r>
  <r>
    <n v="8524"/>
    <s v="CA-2017-133074"/>
    <s v="9/21/2017"/>
    <x v="296"/>
    <s v="9/25/2017"/>
    <s v="Standard Class"/>
    <s v="DB-13615"/>
    <s v="Doug Bickford"/>
    <s v="Consumer"/>
    <s v="United States"/>
    <s v="San Francisco"/>
    <s v="California"/>
    <n v="94109"/>
    <x v="1"/>
    <s v="OFF-PA-10004082"/>
    <x v="1"/>
    <s v="Paper"/>
    <s v="Adams Telephone Message Book w/Frequently-Called Numbers Space, 400 Messages per Book"/>
    <n v="55.86"/>
    <n v="7"/>
    <n v="0"/>
    <n v="27.93"/>
    <n v="200"/>
    <n v="55.86"/>
    <n v="0"/>
  </r>
  <r>
    <n v="8525"/>
    <s v="CA-2017-161172"/>
    <s v="3/16/2017"/>
    <x v="633"/>
    <s v="3/16/2017"/>
    <s v="Same Day"/>
    <s v="SP-20920"/>
    <s v="Susan Pistek"/>
    <s v="Consumer"/>
    <s v="United States"/>
    <s v="Columbus"/>
    <s v="Ohio"/>
    <n v="43229"/>
    <x v="3"/>
    <s v="TEC-PH-10004348"/>
    <x v="2"/>
    <s v="Phones"/>
    <s v="OtterBox Defender Series Case - iPhone 5c"/>
    <n v="44.375999999999998"/>
    <n v="2"/>
    <n v="0.4"/>
    <n v="-7.3959999999999999"/>
    <n v="-600"/>
    <n v="26.625599999999999"/>
    <n v="0"/>
  </r>
  <r>
    <n v="8530"/>
    <s v="CA-2017-137624"/>
    <s v="11/10/2017"/>
    <x v="468"/>
    <s v="11/17/2017"/>
    <s v="Standard Class"/>
    <s v="ME-17320"/>
    <s v="Maria Etezadi"/>
    <s v="Home Office"/>
    <s v="United States"/>
    <s v="Los Angeles"/>
    <s v="California"/>
    <n v="90008"/>
    <x v="1"/>
    <s v="FUR-CH-10001714"/>
    <x v="0"/>
    <s v="Chairs"/>
    <s v="Global Leather &amp; Oak Executive Chair, Burgundy"/>
    <n v="241.42400000000001"/>
    <n v="2"/>
    <n v="0.2"/>
    <n v="-36.2136"/>
    <n v="-666.66666666666674"/>
    <n v="193.13920000000002"/>
    <n v="0"/>
  </r>
  <r>
    <n v="8531"/>
    <s v="CA-2016-156748"/>
    <s v="11/30/2016"/>
    <x v="885"/>
    <s v="12/6/2016"/>
    <s v="Standard Class"/>
    <s v="BS-11755"/>
    <s v="Bruce Stewart"/>
    <s v="Consumer"/>
    <s v="United States"/>
    <s v="Detroit"/>
    <s v="Michigan"/>
    <n v="48227"/>
    <x v="2"/>
    <s v="OFF-PA-10000380"/>
    <x v="1"/>
    <s v="Paper"/>
    <s v="REDIFORM Incoming/Outgoing Call Register, 11&quot; X 8 1/2&quot;, 100 Messages"/>
    <n v="33.36"/>
    <n v="4"/>
    <n v="0"/>
    <n v="16.68"/>
    <n v="200"/>
    <n v="33.36"/>
    <n v="0"/>
  </r>
  <r>
    <n v="8535"/>
    <s v="CA-2015-169677"/>
    <s v="1/13/2015"/>
    <x v="1004"/>
    <s v="1/15/2015"/>
    <s v="Second Class"/>
    <s v="KS-16300"/>
    <s v="Karen Seio"/>
    <s v="Corporate"/>
    <s v="United States"/>
    <s v="Columbus"/>
    <s v="Georgia"/>
    <n v="31907"/>
    <x v="0"/>
    <s v="OFF-LA-10003223"/>
    <x v="1"/>
    <s v="Labels"/>
    <s v="Avery 508"/>
    <n v="9.82"/>
    <n v="2"/>
    <n v="0"/>
    <n v="4.8117999999999999"/>
    <n v="204.08163265306123"/>
    <n v="9.82"/>
    <n v="0"/>
  </r>
  <r>
    <n v="8536"/>
    <s v="US-2014-163146"/>
    <s v="5/16/2014"/>
    <x v="1174"/>
    <s v="5/20/2014"/>
    <s v="Standard Class"/>
    <s v="CC-12475"/>
    <s v="Cindy Chapman"/>
    <s v="Consumer"/>
    <s v="United States"/>
    <s v="San Francisco"/>
    <s v="California"/>
    <n v="94122"/>
    <x v="1"/>
    <s v="TEC-AC-10002217"/>
    <x v="2"/>
    <s v="Accessories"/>
    <s v="Imation Clip USB flash drive - 8 GB"/>
    <n v="56.4"/>
    <n v="3"/>
    <n v="0"/>
    <n v="3.3839999999999999"/>
    <n v="1666.6666666666667"/>
    <n v="56.4"/>
    <n v="0"/>
  </r>
  <r>
    <n v="8537"/>
    <s v="CA-2015-157343"/>
    <s v="6/7/2015"/>
    <x v="722"/>
    <s v="6/11/2015"/>
    <s v="Standard Class"/>
    <s v="HD-14785"/>
    <s v="Harold Dahlen"/>
    <s v="Home Office"/>
    <s v="United States"/>
    <s v="Philadelphia"/>
    <s v="Pennsylvania"/>
    <n v="19143"/>
    <x v="3"/>
    <s v="OFF-BI-10003707"/>
    <x v="1"/>
    <s v="Binders"/>
    <s v="Aluminum Screw Posts"/>
    <n v="18.312000000000001"/>
    <n v="4"/>
    <n v="0.7"/>
    <n v="-12.208"/>
    <n v="-150"/>
    <n v="5.4936000000000016"/>
    <n v="0"/>
  </r>
  <r>
    <n v="8540"/>
    <s v="CA-2017-147354"/>
    <s v="3/9/2017"/>
    <x v="631"/>
    <s v="3/13/2017"/>
    <s v="Standard Class"/>
    <s v="KB-16315"/>
    <s v="Karl Braun"/>
    <s v="Consumer"/>
    <s v="United States"/>
    <s v="Los Angeles"/>
    <s v="California"/>
    <n v="90008"/>
    <x v="1"/>
    <s v="TEC-CO-10000971"/>
    <x v="2"/>
    <s v="Copiers"/>
    <s v="Hewlett Packard 310 Color Digital Copier"/>
    <n v="479.98399999999998"/>
    <n v="2"/>
    <n v="0.2"/>
    <n v="59.997999999999998"/>
    <n v="800"/>
    <n v="383.98720000000003"/>
    <n v="0"/>
  </r>
  <r>
    <n v="8542"/>
    <s v="CA-2015-157287"/>
    <s v="12/22/2015"/>
    <x v="937"/>
    <s v="12/23/2015"/>
    <s v="First Class"/>
    <s v="HR-14830"/>
    <s v="Harold Ryan"/>
    <s v="Corporate"/>
    <s v="United States"/>
    <s v="Philadelphia"/>
    <s v="Pennsylvania"/>
    <n v="19140"/>
    <x v="3"/>
    <s v="OFF-ST-10001172"/>
    <x v="1"/>
    <s v="Storage"/>
    <s v="Tennsco Lockers, Sand"/>
    <n v="33.567999999999998"/>
    <n v="2"/>
    <n v="0.2"/>
    <n v="1.6783999999999999"/>
    <n v="2000"/>
    <n v="26.854399999999998"/>
    <n v="0"/>
  </r>
  <r>
    <n v="8544"/>
    <s v="CA-2014-137575"/>
    <s v="8/6/2014"/>
    <x v="908"/>
    <s v="8/11/2014"/>
    <s v="Standard Class"/>
    <s v="TB-21625"/>
    <s v="Trudy Brown"/>
    <s v="Consumer"/>
    <s v="United States"/>
    <s v="New York City"/>
    <s v="New York"/>
    <n v="10035"/>
    <x v="3"/>
    <s v="TEC-AC-10004571"/>
    <x v="2"/>
    <s v="Accessories"/>
    <s v="Logitech G700s Rechargeable Gaming Mouse"/>
    <n v="199.98"/>
    <n v="2"/>
    <n v="0"/>
    <n v="83.991600000000005"/>
    <n v="238.09523809523805"/>
    <n v="199.98"/>
    <n v="0"/>
  </r>
  <r>
    <n v="8545"/>
    <s v="CA-2016-119074"/>
    <s v="3/27/2016"/>
    <x v="1196"/>
    <s v="3/31/2016"/>
    <s v="Standard Class"/>
    <s v="DS-13180"/>
    <s v="David Smith"/>
    <s v="Corporate"/>
    <s v="United States"/>
    <s v="Columbus"/>
    <s v="Georgia"/>
    <n v="31907"/>
    <x v="0"/>
    <s v="FUR-FU-10004053"/>
    <x v="0"/>
    <s v="Furnishings"/>
    <s v="DAX Two-Tone Silver Metal Document Frame"/>
    <n v="20.239999999999998"/>
    <n v="1"/>
    <n v="0"/>
    <n v="8.7032000000000007"/>
    <n v="232.55813953488368"/>
    <n v="20.239999999999998"/>
    <n v="0"/>
  </r>
  <r>
    <n v="8548"/>
    <s v="CA-2015-149566"/>
    <s v="12/5/2015"/>
    <x v="901"/>
    <s v="12/10/2015"/>
    <s v="Standard Class"/>
    <s v="GB-14530"/>
    <s v="George Bell"/>
    <s v="Corporate"/>
    <s v="United States"/>
    <s v="Los Angeles"/>
    <s v="California"/>
    <n v="90049"/>
    <x v="1"/>
    <s v="TEC-AC-10001266"/>
    <x v="2"/>
    <s v="Accessories"/>
    <s v="Memorex Micro Travel Drive 8 GB"/>
    <n v="39"/>
    <n v="3"/>
    <n v="0"/>
    <n v="17.55"/>
    <n v="222.22222222222223"/>
    <n v="39"/>
    <n v="0"/>
  </r>
  <r>
    <n v="8550"/>
    <s v="CA-2015-126186"/>
    <s v="9/11/2015"/>
    <x v="861"/>
    <s v="9/12/2015"/>
    <s v="First Class"/>
    <s v="GB-14530"/>
    <s v="George Bell"/>
    <s v="Corporate"/>
    <s v="United States"/>
    <s v="Aurora"/>
    <s v="Colorado"/>
    <n v="80013"/>
    <x v="1"/>
    <s v="FUR-FU-10000073"/>
    <x v="0"/>
    <s v="Furnishings"/>
    <s v="Deflect-O Glasstique Clear Desk Accessories"/>
    <n v="24.64"/>
    <n v="4"/>
    <n v="0.2"/>
    <n v="4.0039999999999996"/>
    <n v="615.38461538461547"/>
    <n v="19.712000000000003"/>
    <n v="0"/>
  </r>
  <r>
    <n v="8551"/>
    <s v="CA-2015-121132"/>
    <s v="7/17/2015"/>
    <x v="789"/>
    <s v="7/24/2015"/>
    <s v="Standard Class"/>
    <s v="VB-21745"/>
    <s v="Victoria Brennan"/>
    <s v="Corporate"/>
    <s v="United States"/>
    <s v="Houston"/>
    <s v="Texas"/>
    <n v="77041"/>
    <x v="2"/>
    <s v="OFF-LA-10002368"/>
    <x v="1"/>
    <s v="Labels"/>
    <s v="Avery 479"/>
    <n v="6.2640000000000002"/>
    <n v="3"/>
    <n v="0.2"/>
    <n v="2.0358000000000001"/>
    <n v="307.69230769230774"/>
    <n v="5.0112000000000005"/>
    <n v="0"/>
  </r>
  <r>
    <n v="8553"/>
    <s v="CA-2014-140473"/>
    <s v="5/30/2014"/>
    <x v="992"/>
    <s v="6/3/2014"/>
    <s v="Standard Class"/>
    <s v="MC-17425"/>
    <s v="Mark Cousins"/>
    <s v="Corporate"/>
    <s v="United States"/>
    <s v="Chicago"/>
    <s v="Illinois"/>
    <n v="60623"/>
    <x v="2"/>
    <s v="TEC-CO-10004202"/>
    <x v="2"/>
    <s v="Copiers"/>
    <s v="Brother DCP1000 Digital 3 in 1 Multifunction Machine"/>
    <n v="719.976"/>
    <n v="3"/>
    <n v="0.2"/>
    <n v="134.99549999999999"/>
    <n v="533.33333333333337"/>
    <n v="575.98080000000004"/>
    <n v="0"/>
  </r>
  <r>
    <n v="8554"/>
    <s v="US-2017-102904"/>
    <s v="11/13/2017"/>
    <x v="38"/>
    <s v="11/20/2017"/>
    <s v="Standard Class"/>
    <s v="CB-12025"/>
    <s v="Cassandra Brandow"/>
    <s v="Consumer"/>
    <s v="United States"/>
    <s v="Decatur"/>
    <s v="Alabama"/>
    <n v="35601"/>
    <x v="0"/>
    <s v="TEC-AC-10000927"/>
    <x v="2"/>
    <s v="Accessories"/>
    <s v="Anker Ultrathin Bluetooth Wireless Keyboard Aluminum Cover with Stand "/>
    <n v="239.92"/>
    <n v="8"/>
    <n v="0"/>
    <n v="23.992000000000001"/>
    <n v="1000"/>
    <n v="239.92"/>
    <n v="0"/>
  </r>
  <r>
    <n v="8555"/>
    <s v="CA-2016-102092"/>
    <s v="12/9/2016"/>
    <x v="10"/>
    <s v="12/11/2016"/>
    <s v="First Class"/>
    <s v="PM-18940"/>
    <s v="Paul MacIntyre"/>
    <s v="Consumer"/>
    <s v="United States"/>
    <s v="Springfield"/>
    <s v="Virginia"/>
    <n v="22153"/>
    <x v="0"/>
    <s v="FUR-TA-10002530"/>
    <x v="0"/>
    <s v="Tables"/>
    <s v="Iceberg OfficeWorks 42&quot; Round Tables"/>
    <n v="1056.8599999999999"/>
    <n v="7"/>
    <n v="0"/>
    <n v="158.529"/>
    <n v="666.66666666666663"/>
    <n v="1056.8599999999999"/>
    <n v="0"/>
  </r>
  <r>
    <n v="8556"/>
    <s v="CA-2015-117884"/>
    <s v="3/22/2015"/>
    <x v="204"/>
    <s v="3/22/2015"/>
    <s v="Same Day"/>
    <s v="DC-13285"/>
    <s v="Debra Catini"/>
    <s v="Consumer"/>
    <s v="United States"/>
    <s v="Plantation"/>
    <s v="Florida"/>
    <n v="33317"/>
    <x v="0"/>
    <s v="TEC-AC-10002567"/>
    <x v="2"/>
    <s v="Accessories"/>
    <s v="Logitech G602 Wireless Gaming Mouse"/>
    <n v="447.94400000000002"/>
    <n v="7"/>
    <n v="0.2"/>
    <n v="89.588800000000006"/>
    <n v="500"/>
    <n v="358.35520000000002"/>
    <n v="0"/>
  </r>
  <r>
    <n v="8558"/>
    <s v="CA-2016-132829"/>
    <s v="12/23/2016"/>
    <x v="443"/>
    <s v="12/26/2016"/>
    <s v="Second Class"/>
    <s v="LA-16780"/>
    <s v="Laura Armstrong"/>
    <s v="Corporate"/>
    <s v="United States"/>
    <s v="Houston"/>
    <s v="Texas"/>
    <n v="77041"/>
    <x v="2"/>
    <s v="TEC-PH-10004539"/>
    <x v="2"/>
    <s v="Phones"/>
    <s v="Wireless Extenders zBoost YX545 SOHO Signal Booster"/>
    <n v="453.57600000000002"/>
    <n v="3"/>
    <n v="0.2"/>
    <n v="39.687899999999999"/>
    <n v="1142.8571428571429"/>
    <n v="362.86080000000004"/>
    <n v="0"/>
  </r>
  <r>
    <n v="8563"/>
    <s v="CA-2016-123540"/>
    <s v="4/2/2016"/>
    <x v="1197"/>
    <s v="4/6/2016"/>
    <s v="Second Class"/>
    <s v="DJ-13420"/>
    <s v="Denny Joy"/>
    <s v="Corporate"/>
    <s v="United States"/>
    <s v="Milwaukee"/>
    <s v="Wisconsin"/>
    <n v="53209"/>
    <x v="2"/>
    <s v="FUR-CH-10000847"/>
    <x v="0"/>
    <s v="Chairs"/>
    <s v="Global Executive Mid-Back Manager's Chair"/>
    <n v="1454.9"/>
    <n v="5"/>
    <n v="0"/>
    <n v="378.274"/>
    <n v="384.61538461538464"/>
    <n v="1454.9"/>
    <n v="0"/>
  </r>
  <r>
    <n v="8564"/>
    <s v="US-2017-108315"/>
    <s v="4/30/2017"/>
    <x v="504"/>
    <s v="5/4/2017"/>
    <s v="Standard Class"/>
    <s v="MH-18115"/>
    <s v="Mick Hernandez"/>
    <s v="Home Office"/>
    <s v="United States"/>
    <s v="Sanford"/>
    <s v="Florida"/>
    <n v="32771"/>
    <x v="0"/>
    <s v="OFF-BI-10000822"/>
    <x v="1"/>
    <s v="Binders"/>
    <s v="Acco PRESSTEX Data Binder with Storage Hooks, Light Blue, 9 1/2&quot; X 11&quot;"/>
    <n v="4.8419999999999996"/>
    <n v="3"/>
    <n v="0.7"/>
    <n v="-3.5508000000000002"/>
    <n v="-136.36363636363635"/>
    <n v="1.4526000000000001"/>
    <n v="0"/>
  </r>
  <r>
    <n v="8566"/>
    <s v="CA-2016-134110"/>
    <s v="11/17/2016"/>
    <x v="1019"/>
    <s v="11/18/2016"/>
    <s v="First Class"/>
    <s v="BG-11035"/>
    <s v="Barry Gonzalez"/>
    <s v="Consumer"/>
    <s v="United States"/>
    <s v="The Colony"/>
    <s v="Texas"/>
    <n v="75056"/>
    <x v="2"/>
    <s v="TEC-PH-10002350"/>
    <x v="2"/>
    <s v="Phones"/>
    <s v="Apple EarPods with Remote and Mic"/>
    <n v="67.176000000000002"/>
    <n v="3"/>
    <n v="0.2"/>
    <n v="6.7176"/>
    <n v="1000"/>
    <n v="53.740800000000007"/>
    <n v="0"/>
  </r>
  <r>
    <n v="8568"/>
    <s v="US-2016-136581"/>
    <s v="11/10/2016"/>
    <x v="338"/>
    <s v="11/12/2016"/>
    <s v="First Class"/>
    <s v="SV-20365"/>
    <s v="Seth Vernon"/>
    <s v="Consumer"/>
    <s v="United States"/>
    <s v="Troy"/>
    <s v="Ohio"/>
    <n v="45373"/>
    <x v="3"/>
    <s v="OFF-PA-10002787"/>
    <x v="1"/>
    <s v="Paper"/>
    <s v="Xerox 227"/>
    <n v="31.103999999999999"/>
    <n v="6"/>
    <n v="0.2"/>
    <n v="10.8864"/>
    <n v="285.71428571428572"/>
    <n v="24.883200000000002"/>
    <n v="0"/>
  </r>
  <r>
    <n v="8569"/>
    <s v="CA-2016-162390"/>
    <s v="12/6/2016"/>
    <x v="409"/>
    <s v="12/12/2016"/>
    <s v="Standard Class"/>
    <s v="DP-13105"/>
    <s v="Dave Poirier"/>
    <s v="Corporate"/>
    <s v="United States"/>
    <s v="Hempstead"/>
    <s v="New York"/>
    <n v="11550"/>
    <x v="3"/>
    <s v="OFF-BI-10004318"/>
    <x v="1"/>
    <s v="Binders"/>
    <s v="Ibico EB-19 Dual Function Manual Binding System"/>
    <n v="968.74400000000003"/>
    <n v="7"/>
    <n v="0.2"/>
    <n v="314.84179999999998"/>
    <n v="307.69230769230774"/>
    <n v="774.99520000000007"/>
    <n v="0"/>
  </r>
  <r>
    <n v="8572"/>
    <s v="CA-2016-162222"/>
    <s v="4/3/2016"/>
    <x v="1015"/>
    <s v="4/3/2016"/>
    <s v="Same Day"/>
    <s v="SR-20740"/>
    <s v="Steven Roelle"/>
    <s v="Home Office"/>
    <s v="United States"/>
    <s v="Dallas"/>
    <s v="Texas"/>
    <n v="75081"/>
    <x v="2"/>
    <s v="OFF-PA-10003893"/>
    <x v="1"/>
    <s v="Paper"/>
    <s v="Xerox 1962"/>
    <n v="10.272"/>
    <n v="3"/>
    <n v="0.2"/>
    <n v="3.21"/>
    <n v="320"/>
    <n v="8.2176000000000009"/>
    <n v="0"/>
  </r>
  <r>
    <n v="8573"/>
    <s v="CA-2014-121629"/>
    <s v="11/28/2014"/>
    <x v="683"/>
    <s v="12/2/2014"/>
    <s v="Standard Class"/>
    <s v="BT-11680"/>
    <s v="Brian Thompson"/>
    <s v="Consumer"/>
    <s v="United States"/>
    <s v="Houston"/>
    <s v="Texas"/>
    <n v="77041"/>
    <x v="2"/>
    <s v="TEC-MA-10004679"/>
    <x v="2"/>
    <s v="Machines"/>
    <s v="StarTech.com 10/100 VDSL2 Ethernet Extender Kit"/>
    <n v="998.85"/>
    <n v="5"/>
    <n v="0.4"/>
    <n v="-199.77"/>
    <n v="-500"/>
    <n v="599.30999999999995"/>
    <n v="0"/>
  </r>
  <r>
    <n v="8574"/>
    <s v="CA-2015-164623"/>
    <s v="10/20/2015"/>
    <x v="1182"/>
    <s v="10/22/2015"/>
    <s v="First Class"/>
    <s v="MS-17770"/>
    <s v="Maxwell Schwartz"/>
    <s v="Consumer"/>
    <s v="United States"/>
    <s v="New York City"/>
    <s v="New York"/>
    <n v="10035"/>
    <x v="3"/>
    <s v="OFF-PA-10000249"/>
    <x v="1"/>
    <s v="Paper"/>
    <s v="Easy-staple paper"/>
    <n v="24.56"/>
    <n v="2"/>
    <n v="0"/>
    <n v="11.543200000000001"/>
    <n v="212.7659574468085"/>
    <n v="24.56"/>
    <n v="0"/>
  </r>
  <r>
    <n v="8575"/>
    <s v="CA-2014-159849"/>
    <s v="9/19/2014"/>
    <x v="111"/>
    <s v="9/19/2014"/>
    <s v="Same Day"/>
    <s v="JK-15640"/>
    <s v="Jim Kriz"/>
    <s v="Home Office"/>
    <s v="United States"/>
    <s v="San Francisco"/>
    <s v="California"/>
    <n v="94110"/>
    <x v="1"/>
    <s v="OFF-FA-10000053"/>
    <x v="1"/>
    <s v="Fasteners"/>
    <s v="Revere Boxed Rubber Bands by Revere"/>
    <n v="5.67"/>
    <n v="3"/>
    <n v="0"/>
    <n v="0.1134"/>
    <n v="5000"/>
    <n v="5.67"/>
    <n v="0"/>
  </r>
  <r>
    <n v="8576"/>
    <s v="CA-2017-101273"/>
    <s v="8/27/2017"/>
    <x v="151"/>
    <s v="8/30/2017"/>
    <s v="Second Class"/>
    <s v="ST-20530"/>
    <s v="Shui Tom"/>
    <s v="Consumer"/>
    <s v="United States"/>
    <s v="Port Saint Lucie"/>
    <s v="Florida"/>
    <n v="34952"/>
    <x v="0"/>
    <s v="OFF-AP-10000804"/>
    <x v="1"/>
    <s v="Appliances"/>
    <s v="Hoover Portapower Portable Vacuum"/>
    <n v="14.336"/>
    <n v="4"/>
    <n v="0.2"/>
    <n v="0.89600000000000002"/>
    <n v="1600"/>
    <n v="11.468800000000002"/>
    <n v="0"/>
  </r>
  <r>
    <n v="8577"/>
    <s v="CA-2017-106747"/>
    <s v="7/3/2017"/>
    <x v="445"/>
    <s v="7/4/2017"/>
    <s v="First Class"/>
    <s v="TS-21505"/>
    <s v="Tony Sayre"/>
    <s v="Consumer"/>
    <s v="United States"/>
    <s v="Concord"/>
    <s v="New Hampshire"/>
    <n v="3301"/>
    <x v="3"/>
    <s v="FUR-FU-10004188"/>
    <x v="0"/>
    <s v="Furnishings"/>
    <s v="Luxo Professional Combination Clamp-On Lamps"/>
    <n v="102.3"/>
    <n v="1"/>
    <n v="0"/>
    <n v="26.597999999999999"/>
    <n v="384.61538461538464"/>
    <n v="102.3"/>
    <n v="0"/>
  </r>
  <r>
    <n v="8578"/>
    <s v="CA-2017-146164"/>
    <s v="12/22/2017"/>
    <x v="66"/>
    <s v="12/26/2017"/>
    <s v="Standard Class"/>
    <s v="CM-12190"/>
    <s v="Charlotte Melton"/>
    <s v="Consumer"/>
    <s v="United States"/>
    <s v="Rochester"/>
    <s v="Minnesota"/>
    <n v="55901"/>
    <x v="2"/>
    <s v="FUR-TA-10004915"/>
    <x v="0"/>
    <s v="Tables"/>
    <s v="Office Impressions End Table, 20-1/2&quot;H x 24&quot;W x 20&quot;D"/>
    <n v="607.52"/>
    <n v="2"/>
    <n v="0"/>
    <n v="97.203199999999995"/>
    <n v="625"/>
    <n v="607.52"/>
    <n v="0"/>
  </r>
  <r>
    <n v="8580"/>
    <s v="CA-2016-111605"/>
    <s v="12/27/2016"/>
    <x v="797"/>
    <s v="1/2/2017"/>
    <s v="Standard Class"/>
    <s v="JW-15955"/>
    <s v="Joni Wasserman"/>
    <s v="Consumer"/>
    <s v="United States"/>
    <s v="Louisville"/>
    <s v="Kentucky"/>
    <n v="40214"/>
    <x v="0"/>
    <s v="OFF-LA-10002368"/>
    <x v="1"/>
    <s v="Labels"/>
    <s v="Avery 479"/>
    <n v="2.61"/>
    <n v="1"/>
    <n v="0"/>
    <n v="1.2005999999999999"/>
    <n v="217.39130434782606"/>
    <n v="2.61"/>
    <n v="0"/>
  </r>
  <r>
    <n v="8581"/>
    <s v="CA-2014-130673"/>
    <s v="5/20/2014"/>
    <x v="671"/>
    <s v="5/22/2014"/>
    <s v="Second Class"/>
    <s v="MC-17590"/>
    <s v="Matt Collister"/>
    <s v="Corporate"/>
    <s v="United States"/>
    <s v="San Marcos"/>
    <s v="Texas"/>
    <n v="78666"/>
    <x v="2"/>
    <s v="FUR-FU-10003489"/>
    <x v="0"/>
    <s v="Furnishings"/>
    <s v="Contemporary Borderless Frame"/>
    <n v="10.332000000000001"/>
    <n v="3"/>
    <n v="0.6"/>
    <n v="-5.9409000000000001"/>
    <n v="-173.91304347826087"/>
    <n v="4.1328000000000005"/>
    <n v="0"/>
  </r>
  <r>
    <n v="8585"/>
    <s v="CA-2014-104808"/>
    <s v="2/4/2014"/>
    <x v="519"/>
    <s v="2/8/2014"/>
    <s v="Second Class"/>
    <s v="MH-17440"/>
    <s v="Mark Haberlin"/>
    <s v="Corporate"/>
    <s v="United States"/>
    <s v="Escondido"/>
    <s v="California"/>
    <n v="92025"/>
    <x v="1"/>
    <s v="OFF-BI-10003676"/>
    <x v="1"/>
    <s v="Binders"/>
    <s v="GBC Standard Recycled Report Covers, Clear Plastic Sheets"/>
    <n v="17.248000000000001"/>
    <n v="2"/>
    <n v="0.2"/>
    <n v="6.0368000000000004"/>
    <n v="285.71428571428572"/>
    <n v="13.798400000000001"/>
    <n v="0"/>
  </r>
  <r>
    <n v="8586"/>
    <s v="US-2017-132927"/>
    <s v="12/9/2017"/>
    <x v="34"/>
    <s v="12/15/2017"/>
    <s v="Standard Class"/>
    <s v="RD-19720"/>
    <s v="Roger Demir"/>
    <s v="Consumer"/>
    <s v="United States"/>
    <s v="Philadelphia"/>
    <s v="Pennsylvania"/>
    <n v="19134"/>
    <x v="3"/>
    <s v="OFF-BI-10001116"/>
    <x v="1"/>
    <s v="Binders"/>
    <s v="Wilson Jones 1&quot; Hanging DublLock Ring Binders"/>
    <n v="11.087999999999999"/>
    <n v="7"/>
    <n v="0.7"/>
    <n v="-8.1311999999999998"/>
    <n v="-136.36363636363635"/>
    <n v="3.3264000000000005"/>
    <n v="0"/>
  </r>
  <r>
    <n v="8587"/>
    <s v="CA-2017-162015"/>
    <s v="7/11/2017"/>
    <x v="497"/>
    <s v="7/18/2017"/>
    <s v="Standard Class"/>
    <s v="KB-16240"/>
    <s v="Karen Bern"/>
    <s v="Corporate"/>
    <s v="United States"/>
    <s v="Los Angeles"/>
    <s v="California"/>
    <n v="90049"/>
    <x v="1"/>
    <s v="TEC-AC-10003832"/>
    <x v="2"/>
    <s v="Accessories"/>
    <s v="Logitech P710e Mobile Speakerphone"/>
    <n v="1287.45"/>
    <n v="5"/>
    <n v="0"/>
    <n v="244.6155"/>
    <n v="526.31578947368428"/>
    <n v="1287.45"/>
    <n v="0"/>
  </r>
  <r>
    <n v="8589"/>
    <s v="CA-2015-138492"/>
    <s v="5/15/2015"/>
    <x v="1060"/>
    <s v="5/22/2015"/>
    <s v="Standard Class"/>
    <s v="FC-14335"/>
    <s v="Fred Chung"/>
    <s v="Corporate"/>
    <s v="United States"/>
    <s v="Philadelphia"/>
    <s v="Pennsylvania"/>
    <n v="19140"/>
    <x v="3"/>
    <s v="OFF-ST-10002583"/>
    <x v="1"/>
    <s v="Storage"/>
    <s v="Fellowes Neat Ideas Storage Cubes"/>
    <n v="51.968000000000004"/>
    <n v="2"/>
    <n v="0.2"/>
    <n v="-10.393599999999999"/>
    <n v="-500.00000000000011"/>
    <n v="41.574400000000004"/>
    <n v="0"/>
  </r>
  <r>
    <n v="8590"/>
    <s v="CA-2017-145338"/>
    <s v="1/29/2017"/>
    <x v="926"/>
    <s v="2/1/2017"/>
    <s v="First Class"/>
    <s v="BD-11770"/>
    <s v="Bryan Davis"/>
    <s v="Consumer"/>
    <s v="United States"/>
    <s v="Philadelphia"/>
    <s v="Pennsylvania"/>
    <n v="19120"/>
    <x v="3"/>
    <s v="OFF-AR-10002053"/>
    <x v="1"/>
    <s v="Art"/>
    <s v="Premium Writing Pencils, Soft, #2 by Central Association for the Blind"/>
    <n v="4.7679999999999998"/>
    <n v="2"/>
    <n v="0.2"/>
    <n v="0.4768"/>
    <n v="1000"/>
    <n v="3.8144"/>
    <n v="0"/>
  </r>
  <r>
    <n v="8591"/>
    <s v="CA-2017-126676"/>
    <s v="9/29/2017"/>
    <x v="365"/>
    <s v="10/1/2017"/>
    <s v="First Class"/>
    <s v="FH-14365"/>
    <s v="Fred Hopkins"/>
    <s v="Corporate"/>
    <s v="United States"/>
    <s v="Hempstead"/>
    <s v="New York"/>
    <n v="11550"/>
    <x v="3"/>
    <s v="OFF-EN-10004846"/>
    <x v="1"/>
    <s v="Envelopes"/>
    <s v="Letter or Legal Size Expandable Poly String Tie Envelopes"/>
    <n v="7.98"/>
    <n v="3"/>
    <n v="0"/>
    <n v="3.9102000000000001"/>
    <n v="204.08163265306123"/>
    <n v="7.98"/>
    <n v="0"/>
  </r>
  <r>
    <n v="8592"/>
    <s v="CA-2017-101700"/>
    <s v="4/23/2017"/>
    <x v="756"/>
    <s v="4/26/2017"/>
    <s v="First Class"/>
    <s v="SO-20335"/>
    <s v="Sean O'Donnell"/>
    <s v="Consumer"/>
    <s v="United States"/>
    <s v="Greeley"/>
    <s v="Colorado"/>
    <n v="80634"/>
    <x v="1"/>
    <s v="OFF-EN-10003134"/>
    <x v="1"/>
    <s v="Envelopes"/>
    <s v="Staple envelope"/>
    <n v="18.687999999999999"/>
    <n v="2"/>
    <n v="0.2"/>
    <n v="7.008"/>
    <n v="266.66666666666663"/>
    <n v="14.9504"/>
    <n v="0"/>
  </r>
  <r>
    <n v="8594"/>
    <s v="CA-2017-159667"/>
    <s v="11/9/2017"/>
    <x v="45"/>
    <s v="11/13/2017"/>
    <s v="Standard Class"/>
    <s v="PM-19135"/>
    <s v="Peter McVee"/>
    <s v="Home Office"/>
    <s v="United States"/>
    <s v="Jacksonville"/>
    <s v="Florida"/>
    <n v="32216"/>
    <x v="0"/>
    <s v="TEC-AC-10002567"/>
    <x v="2"/>
    <s v="Accessories"/>
    <s v="Logitech G602 Wireless Gaming Mouse"/>
    <n v="191.976"/>
    <n v="3"/>
    <n v="0.2"/>
    <n v="38.395200000000003"/>
    <n v="500"/>
    <n v="153.58080000000001"/>
    <n v="0"/>
  </r>
  <r>
    <n v="8596"/>
    <s v="CA-2014-111934"/>
    <s v="5/5/2014"/>
    <x v="952"/>
    <s v="5/7/2014"/>
    <s v="First Class"/>
    <s v="GD-14590"/>
    <s v="Giulietta Dortch"/>
    <s v="Corporate"/>
    <s v="United States"/>
    <s v="Arlington"/>
    <s v="Virginia"/>
    <n v="22204"/>
    <x v="0"/>
    <s v="OFF-BI-10004364"/>
    <x v="1"/>
    <s v="Binders"/>
    <s v="Storex Dura Pro Binders"/>
    <n v="11.88"/>
    <n v="2"/>
    <n v="0"/>
    <n v="5.3460000000000001"/>
    <n v="222.22222222222223"/>
    <n v="11.88"/>
    <n v="0"/>
  </r>
  <r>
    <n v="8598"/>
    <s v="US-2016-117387"/>
    <s v="10/27/2016"/>
    <x v="189"/>
    <s v="10/31/2016"/>
    <s v="Standard Class"/>
    <s v="PA-19060"/>
    <s v="Pete Armstrong"/>
    <s v="Home Office"/>
    <s v="United States"/>
    <s v="San Francisco"/>
    <s v="California"/>
    <n v="94122"/>
    <x v="1"/>
    <s v="OFF-BI-10004308"/>
    <x v="1"/>
    <s v="Binders"/>
    <s v="Avery Legal 4-Ring Binder"/>
    <n v="67.135999999999996"/>
    <n v="4"/>
    <n v="0.2"/>
    <n v="25.175999999999998"/>
    <n v="266.66666666666663"/>
    <n v="53.708799999999997"/>
    <n v="0"/>
  </r>
  <r>
    <n v="8599"/>
    <s v="CA-2014-141110"/>
    <s v="11/26/2014"/>
    <x v="35"/>
    <s v="12/1/2014"/>
    <s v="Standard Class"/>
    <s v="LS-17200"/>
    <s v="Luke Schmidt"/>
    <s v="Corporate"/>
    <s v="United States"/>
    <s v="Fresno"/>
    <s v="California"/>
    <n v="93727"/>
    <x v="1"/>
    <s v="OFF-BI-10002012"/>
    <x v="1"/>
    <s v="Binders"/>
    <s v="Wilson Jones Easy Flow II Sheet Lifters"/>
    <n v="4.32"/>
    <n v="3"/>
    <n v="0.2"/>
    <n v="1.512"/>
    <n v="285.71428571428572"/>
    <n v="3.4560000000000004"/>
    <n v="0"/>
  </r>
  <r>
    <n v="8603"/>
    <s v="US-2014-133949"/>
    <s v="12/31/2014"/>
    <x v="520"/>
    <s v="12/31/2014"/>
    <s v="Same Day"/>
    <s v="JL-15175"/>
    <s v="James Lanier"/>
    <s v="Home Office"/>
    <s v="United States"/>
    <s v="Reno"/>
    <s v="Nevada"/>
    <n v="89502"/>
    <x v="1"/>
    <s v="TEC-PH-10004908"/>
    <x v="2"/>
    <s v="Phones"/>
    <s v="Panasonic KX TS3282W Corded phone"/>
    <n v="475.94400000000002"/>
    <n v="7"/>
    <n v="0.2"/>
    <n v="59.493000000000002"/>
    <n v="800"/>
    <n v="380.75520000000006"/>
    <n v="0"/>
  </r>
  <r>
    <n v="8604"/>
    <s v="US-2016-116365"/>
    <s v="1/3/2016"/>
    <x v="835"/>
    <s v="1/8/2016"/>
    <s v="Standard Class"/>
    <s v="CA-12310"/>
    <s v="Christine Abelman"/>
    <s v="Corporate"/>
    <s v="United States"/>
    <s v="San Antonio"/>
    <s v="Texas"/>
    <n v="78207"/>
    <x v="2"/>
    <s v="TEC-AC-10002217"/>
    <x v="2"/>
    <s v="Accessories"/>
    <s v="Imation Clip USB flash drive - 8 GB"/>
    <n v="30.08"/>
    <n v="2"/>
    <n v="0.2"/>
    <n v="-5.2640000000000002"/>
    <n v="-571.42857142857133"/>
    <n v="24.064"/>
    <n v="0"/>
  </r>
  <r>
    <n v="8607"/>
    <s v="CA-2017-162936"/>
    <s v="8/18/2017"/>
    <x v="238"/>
    <s v="8/22/2017"/>
    <s v="Standard Class"/>
    <s v="CM-12160"/>
    <s v="Charles McCrossin"/>
    <s v="Consumer"/>
    <s v="United States"/>
    <s v="New Bedford"/>
    <s v="Massachusetts"/>
    <n v="2740"/>
    <x v="3"/>
    <s v="TEC-AC-10003614"/>
    <x v="2"/>
    <s v="Accessories"/>
    <s v="Verbatim 25 GB 6x Blu-ray Single Layer Recordable Disc, 10/Pack"/>
    <n v="23.18"/>
    <n v="2"/>
    <n v="0"/>
    <n v="7.6494"/>
    <n v="303.030303030303"/>
    <n v="23.18"/>
    <n v="0"/>
  </r>
  <r>
    <n v="8608"/>
    <s v="CA-2014-151946"/>
    <s v="6/4/2014"/>
    <x v="611"/>
    <s v="6/9/2014"/>
    <s v="Standard Class"/>
    <s v="BT-11440"/>
    <s v="Bobby Trafton"/>
    <s v="Consumer"/>
    <s v="United States"/>
    <s v="New York City"/>
    <s v="New York"/>
    <n v="10035"/>
    <x v="3"/>
    <s v="FUR-FU-10002878"/>
    <x v="0"/>
    <s v="Furnishings"/>
    <s v="Seth Thomas 14&quot; Day/Date Wall Clock"/>
    <n v="56.96"/>
    <n v="2"/>
    <n v="0"/>
    <n v="21.075199999999999"/>
    <n v="270.27027027027032"/>
    <n v="56.96"/>
    <n v="0"/>
  </r>
  <r>
    <n v="8612"/>
    <s v="CA-2017-123624"/>
    <s v="11/13/2017"/>
    <x v="38"/>
    <s v="11/17/2017"/>
    <s v="Second Class"/>
    <s v="SE-20110"/>
    <s v="Sanjit Engle"/>
    <s v="Consumer"/>
    <s v="United States"/>
    <s v="Oxnard"/>
    <s v="California"/>
    <n v="93030"/>
    <x v="1"/>
    <s v="TEC-AC-10000682"/>
    <x v="2"/>
    <s v="Accessories"/>
    <s v="Kensington K72356US Mouse-in-a-Box USB Desktop Mouse"/>
    <n v="82.95"/>
    <n v="5"/>
    <n v="0"/>
    <n v="29.032499999999999"/>
    <n v="285.71428571428572"/>
    <n v="82.95"/>
    <n v="0"/>
  </r>
  <r>
    <n v="8613"/>
    <s v="CA-2016-146437"/>
    <s v="1/28/2016"/>
    <x v="1198"/>
    <s v="2/1/2016"/>
    <s v="Second Class"/>
    <s v="HG-14965"/>
    <s v="Henry Goldwyn"/>
    <s v="Corporate"/>
    <s v="United States"/>
    <s v="Los Angeles"/>
    <s v="California"/>
    <n v="90036"/>
    <x v="1"/>
    <s v="OFF-AR-10000588"/>
    <x v="1"/>
    <s v="Art"/>
    <s v="Newell 345"/>
    <n v="39.68"/>
    <n v="2"/>
    <n v="0"/>
    <n v="10.316800000000001"/>
    <n v="384.61538461538458"/>
    <n v="39.68"/>
    <n v="0"/>
  </r>
  <r>
    <n v="8614"/>
    <s v="CA-2016-138233"/>
    <s v="11/9/2016"/>
    <x v="1199"/>
    <s v="11/14/2016"/>
    <s v="Standard Class"/>
    <s v="PF-19165"/>
    <s v="Philip Fox"/>
    <s v="Consumer"/>
    <s v="United States"/>
    <s v="Oakland"/>
    <s v="California"/>
    <n v="94601"/>
    <x v="1"/>
    <s v="TEC-AC-10002001"/>
    <x v="2"/>
    <s v="Accessories"/>
    <s v="Logitech Wireless Gaming Headset G930"/>
    <n v="479.97"/>
    <n v="3"/>
    <n v="0"/>
    <n v="177.5889"/>
    <n v="270.27027027027032"/>
    <n v="479.97"/>
    <n v="0"/>
  </r>
  <r>
    <n v="8615"/>
    <s v="CA-2016-165918"/>
    <s v="9/10/2016"/>
    <x v="545"/>
    <s v="9/14/2016"/>
    <s v="Standard Class"/>
    <s v="BD-11770"/>
    <s v="Bryan Davis"/>
    <s v="Consumer"/>
    <s v="United States"/>
    <s v="Edmonds"/>
    <s v="Washington"/>
    <n v="98026"/>
    <x v="1"/>
    <s v="OFF-LA-10003720"/>
    <x v="1"/>
    <s v="Labels"/>
    <s v="Avery 487"/>
    <n v="7.38"/>
    <n v="2"/>
    <n v="0"/>
    <n v="3.4685999999999999"/>
    <n v="212.7659574468085"/>
    <n v="7.38"/>
    <n v="0"/>
  </r>
  <r>
    <n v="8619"/>
    <s v="CA-2017-117513"/>
    <s v="3/3/2017"/>
    <x v="448"/>
    <s v="3/8/2017"/>
    <s v="Standard Class"/>
    <s v="BT-11395"/>
    <s v="Bill Tyler"/>
    <s v="Corporate"/>
    <s v="United States"/>
    <s v="Los Angeles"/>
    <s v="California"/>
    <n v="90004"/>
    <x v="1"/>
    <s v="FUR-TA-10001520"/>
    <x v="0"/>
    <s v="Tables"/>
    <s v="Lesro Sheffield Collection Coffee Table, End Table, Center Table, Corner Table"/>
    <n v="399.67200000000003"/>
    <n v="7"/>
    <n v="0.2"/>
    <n v="-14.9877"/>
    <n v="-2666.666666666667"/>
    <n v="319.73760000000004"/>
    <n v="0"/>
  </r>
  <r>
    <n v="8620"/>
    <s v="CA-2017-132437"/>
    <s v="9/8/2017"/>
    <x v="565"/>
    <s v="9/13/2017"/>
    <s v="Second Class"/>
    <s v="EM-14095"/>
    <s v="Eudokia Martin"/>
    <s v="Corporate"/>
    <s v="United States"/>
    <s v="New York City"/>
    <s v="New York"/>
    <n v="10024"/>
    <x v="3"/>
    <s v="OFF-ST-10001031"/>
    <x v="1"/>
    <s v="Storage"/>
    <s v="Adjustable Personal File Tote"/>
    <n v="65.12"/>
    <n v="4"/>
    <n v="0"/>
    <n v="16.9312"/>
    <n v="384.61538461538464"/>
    <n v="65.12"/>
    <n v="0"/>
  </r>
  <r>
    <n v="8621"/>
    <s v="US-2017-119319"/>
    <s v="11/6/2017"/>
    <x v="44"/>
    <s v="11/9/2017"/>
    <s v="Second Class"/>
    <s v="LC-17050"/>
    <s v="Liz Carlisle"/>
    <s v="Consumer"/>
    <s v="United States"/>
    <s v="Dallas"/>
    <s v="Texas"/>
    <n v="75217"/>
    <x v="2"/>
    <s v="FUR-FU-10003878"/>
    <x v="0"/>
    <s v="Furnishings"/>
    <s v="Linden 10&quot; Round Wall Clock, Black"/>
    <n v="30.56"/>
    <n v="5"/>
    <n v="0.6"/>
    <n v="-19.864000000000001"/>
    <n v="-153.84615384615384"/>
    <n v="12.224"/>
    <n v="0"/>
  </r>
  <r>
    <n v="8622"/>
    <s v="CA-2017-104318"/>
    <s v="5/13/2017"/>
    <x v="726"/>
    <s v="5/18/2017"/>
    <s v="Standard Class"/>
    <s v="FH-14275"/>
    <s v="Frank Hawley"/>
    <s v="Corporate"/>
    <s v="United States"/>
    <s v="Franklin"/>
    <s v="Tennessee"/>
    <n v="37064"/>
    <x v="0"/>
    <s v="OFF-AP-10000358"/>
    <x v="1"/>
    <s v="Appliances"/>
    <s v="Fellowes Basic Home/Office Series Surge Protectors"/>
    <n v="20.768000000000001"/>
    <n v="2"/>
    <n v="0.2"/>
    <n v="2.3363999999999998"/>
    <n v="888.88888888888891"/>
    <n v="16.6144"/>
    <n v="0"/>
  </r>
  <r>
    <n v="8623"/>
    <s v="US-2016-114230"/>
    <s v="11/27/2016"/>
    <x v="581"/>
    <s v="12/1/2016"/>
    <s v="Standard Class"/>
    <s v="CM-12235"/>
    <s v="Chris McAfee"/>
    <s v="Consumer"/>
    <s v="United States"/>
    <s v="Phoenix"/>
    <s v="Arizona"/>
    <n v="85023"/>
    <x v="1"/>
    <s v="OFF-ST-10000876"/>
    <x v="1"/>
    <s v="Storage"/>
    <s v="Eldon Simplefile Box Office"/>
    <n v="39.808"/>
    <n v="4"/>
    <n v="0.2"/>
    <n v="3.9807999999999999"/>
    <n v="1000"/>
    <n v="31.846400000000003"/>
    <n v="0"/>
  </r>
  <r>
    <n v="8624"/>
    <s v="CA-2015-136147"/>
    <s v="11/13/2015"/>
    <x v="50"/>
    <s v="11/18/2015"/>
    <s v="Standard Class"/>
    <s v="FM-14380"/>
    <s v="Fred McMath"/>
    <s v="Consumer"/>
    <s v="United States"/>
    <s v="Miami"/>
    <s v="Florida"/>
    <n v="33178"/>
    <x v="0"/>
    <s v="OFF-BI-10004224"/>
    <x v="1"/>
    <s v="Binders"/>
    <s v="Catalog Binders with Expanding Posts"/>
    <n v="121.104"/>
    <n v="6"/>
    <n v="0.7"/>
    <n v="-100.92"/>
    <n v="-120"/>
    <n v="36.331200000000003"/>
    <n v="0"/>
  </r>
  <r>
    <n v="8626"/>
    <s v="CA-2015-156118"/>
    <s v="12/8/2015"/>
    <x v="575"/>
    <s v="12/12/2015"/>
    <s v="Standard Class"/>
    <s v="HG-14965"/>
    <s v="Henry Goldwyn"/>
    <s v="Corporate"/>
    <s v="United States"/>
    <s v="Colorado Springs"/>
    <s v="Colorado"/>
    <n v="80906"/>
    <x v="1"/>
    <s v="OFF-PA-10000533"/>
    <x v="1"/>
    <s v="Paper"/>
    <s v="Southworth Parchment Paper &amp; Envelopes"/>
    <n v="15.696"/>
    <n v="3"/>
    <n v="0.2"/>
    <n v="5.1012000000000004"/>
    <n v="307.69230769230768"/>
    <n v="12.556800000000001"/>
    <n v="0"/>
  </r>
  <r>
    <n v="8627"/>
    <s v="CA-2015-164084"/>
    <s v="9/7/2015"/>
    <x v="67"/>
    <s v="9/12/2015"/>
    <s v="Standard Class"/>
    <s v="AG-10525"/>
    <s v="Andy Gerbode"/>
    <s v="Corporate"/>
    <s v="United States"/>
    <s v="New York City"/>
    <s v="New York"/>
    <n v="10011"/>
    <x v="3"/>
    <s v="OFF-ST-10003638"/>
    <x v="1"/>
    <s v="Storage"/>
    <s v="Mobile Personal File Cube"/>
    <n v="70.260000000000005"/>
    <n v="3"/>
    <n v="0"/>
    <n v="18.970199999999998"/>
    <n v="370.37037037037044"/>
    <n v="70.260000000000005"/>
    <n v="0"/>
  </r>
  <r>
    <n v="8632"/>
    <s v="CA-2016-107783"/>
    <s v="7/28/2016"/>
    <x v="1062"/>
    <s v="7/29/2016"/>
    <s v="First Class"/>
    <s v="OT-18730"/>
    <s v="Olvera Toch"/>
    <s v="Consumer"/>
    <s v="United States"/>
    <s v="Bethlehem"/>
    <s v="Pennsylvania"/>
    <n v="18018"/>
    <x v="3"/>
    <s v="FUR-BO-10004409"/>
    <x v="0"/>
    <s v="Bookcases"/>
    <s v="Safco Value Mate Series Steel Bookcases, Baked Enamel Finish on Steel, Gray"/>
    <n v="177.45"/>
    <n v="5"/>
    <n v="0.5"/>
    <n v="-78.078000000000003"/>
    <n v="-227.27272727272725"/>
    <n v="88.724999999999994"/>
    <n v="0"/>
  </r>
  <r>
    <n v="8635"/>
    <s v="CA-2017-159793"/>
    <s v="8/25/2017"/>
    <x v="326"/>
    <s v="8/29/2017"/>
    <s v="Standard Class"/>
    <s v="SV-20365"/>
    <s v="Seth Vernon"/>
    <s v="Consumer"/>
    <s v="United States"/>
    <s v="Philadelphia"/>
    <s v="Pennsylvania"/>
    <n v="19140"/>
    <x v="3"/>
    <s v="FUR-BO-10001798"/>
    <x v="0"/>
    <s v="Bookcases"/>
    <s v="Bush Somerset Collection Bookcase"/>
    <n v="130.97999999999999"/>
    <n v="2"/>
    <n v="0.5"/>
    <n v="-89.066400000000002"/>
    <n v="-147.05882352941174"/>
    <n v="65.489999999999995"/>
    <n v="0"/>
  </r>
  <r>
    <n v="8636"/>
    <s v="CA-2014-160094"/>
    <s v="4/30/2014"/>
    <x v="1013"/>
    <s v="5/2/2014"/>
    <s v="First Class"/>
    <s v="JM-16195"/>
    <s v="Justin MacKendrick"/>
    <s v="Consumer"/>
    <s v="United States"/>
    <s v="Louisville"/>
    <s v="Kentucky"/>
    <n v="40214"/>
    <x v="0"/>
    <s v="OFF-AR-10004010"/>
    <x v="1"/>
    <s v="Art"/>
    <s v="Hunt Boston Vacuum Mount KS Pencil Sharpener"/>
    <n v="174.95"/>
    <n v="5"/>
    <n v="0"/>
    <n v="45.487000000000002"/>
    <n v="384.61538461538458"/>
    <n v="174.95"/>
    <n v="0"/>
  </r>
  <r>
    <n v="8638"/>
    <s v="CA-2017-151281"/>
    <s v="4/27/2017"/>
    <x v="842"/>
    <s v="5/2/2017"/>
    <s v="Standard Class"/>
    <s v="HM-14980"/>
    <s v="Henry MacAllister"/>
    <s v="Consumer"/>
    <s v="United States"/>
    <s v="Seattle"/>
    <s v="Washington"/>
    <n v="98105"/>
    <x v="1"/>
    <s v="FUR-FU-10000397"/>
    <x v="0"/>
    <s v="Furnishings"/>
    <s v="Luxo Economy Swing Arm Lamp"/>
    <n v="139.58000000000001"/>
    <n v="7"/>
    <n v="0"/>
    <n v="39.0824"/>
    <n v="357.14285714285717"/>
    <n v="139.58000000000001"/>
    <n v="0"/>
  </r>
  <r>
    <n v="8639"/>
    <s v="CA-2017-118346"/>
    <s v="7/23/2017"/>
    <x v="283"/>
    <s v="7/24/2017"/>
    <s v="First Class"/>
    <s v="PO-19180"/>
    <s v="Philisse Overcash"/>
    <s v="Home Office"/>
    <s v="United States"/>
    <s v="Kenosha"/>
    <s v="Wisconsin"/>
    <n v="53142"/>
    <x v="2"/>
    <s v="TEC-AC-10000736"/>
    <x v="2"/>
    <s v="Accessories"/>
    <s v="Logitech G600 MMO Gaming Mouse"/>
    <n v="399.95"/>
    <n v="5"/>
    <n v="0"/>
    <n v="143.982"/>
    <n v="277.77777777777777"/>
    <n v="399.95"/>
    <n v="0"/>
  </r>
  <r>
    <n v="8640"/>
    <s v="CA-2014-129819"/>
    <s v="12/13/2014"/>
    <x v="736"/>
    <s v="12/15/2014"/>
    <s v="Second Class"/>
    <s v="KC-16675"/>
    <s v="Kimberly Carter"/>
    <s v="Corporate"/>
    <s v="United States"/>
    <s v="Henderson"/>
    <s v="Kentucky"/>
    <n v="42420"/>
    <x v="0"/>
    <s v="OFF-BI-10004970"/>
    <x v="1"/>
    <s v="Binders"/>
    <s v="ACCOHIDE 3-Ring Binder, Blue, 1&quot;"/>
    <n v="12.39"/>
    <n v="3"/>
    <n v="0"/>
    <n v="5.8232999999999997"/>
    <n v="212.76595744680856"/>
    <n v="12.39"/>
    <n v="0"/>
  </r>
  <r>
    <n v="8641"/>
    <s v="US-2017-148551"/>
    <s v="1/12/2017"/>
    <x v="602"/>
    <s v="1/16/2017"/>
    <s v="Standard Class"/>
    <s v="DB-13120"/>
    <s v="David Bremer"/>
    <s v="Corporate"/>
    <s v="United States"/>
    <s v="Dallas"/>
    <s v="Texas"/>
    <n v="75217"/>
    <x v="2"/>
    <s v="OFF-BI-10000545"/>
    <x v="1"/>
    <s v="Binders"/>
    <s v="GBC Ibimaster 500 Manual ProClick Binding System"/>
    <n v="760.98"/>
    <n v="5"/>
    <n v="0.8"/>
    <n v="-1141.47"/>
    <n v="-66.666666666666657"/>
    <n v="152.19599999999997"/>
    <n v="0"/>
  </r>
  <r>
    <n v="8642"/>
    <s v="CA-2017-147767"/>
    <s v="12/2/2017"/>
    <x v="574"/>
    <s v="12/2/2017"/>
    <s v="Same Day"/>
    <s v="SV-20935"/>
    <s v="Susan Vittorini"/>
    <s v="Consumer"/>
    <s v="United States"/>
    <s v="Peoria"/>
    <s v="Arizona"/>
    <n v="85345"/>
    <x v="1"/>
    <s v="OFF-BI-10001670"/>
    <x v="1"/>
    <s v="Binders"/>
    <s v="Vinyl Sectional Post Binders"/>
    <n v="67.86"/>
    <n v="6"/>
    <n v="0.7"/>
    <n v="-45.24"/>
    <n v="-150"/>
    <n v="20.358000000000004"/>
    <n v="0"/>
  </r>
  <r>
    <n v="8643"/>
    <s v="CA-2015-108259"/>
    <s v="11/8/2015"/>
    <x v="627"/>
    <s v="11/15/2015"/>
    <s v="Standard Class"/>
    <s v="NS-18640"/>
    <s v="Noel Staavos"/>
    <s v="Corporate"/>
    <s v="United States"/>
    <s v="Jacksonville"/>
    <s v="North Carolina"/>
    <n v="28540"/>
    <x v="0"/>
    <s v="OFF-FA-10000624"/>
    <x v="1"/>
    <s v="Fasteners"/>
    <s v="OIC Binder Clips"/>
    <n v="31.504000000000001"/>
    <n v="11"/>
    <n v="0.2"/>
    <n v="11.814"/>
    <n v="266.66666666666669"/>
    <n v="25.203200000000002"/>
    <n v="0"/>
  </r>
  <r>
    <n v="8647"/>
    <s v="CA-2016-113341"/>
    <s v="11/25/2016"/>
    <x v="881"/>
    <s v="11/29/2016"/>
    <s v="Standard Class"/>
    <s v="MH-17455"/>
    <s v="Mark Hamilton"/>
    <s v="Consumer"/>
    <s v="United States"/>
    <s v="Los Angeles"/>
    <s v="California"/>
    <n v="90032"/>
    <x v="1"/>
    <s v="FUR-CH-10004698"/>
    <x v="0"/>
    <s v="Chairs"/>
    <s v="Padded Folding Chairs, Black, 4/Carton"/>
    <n v="194.352"/>
    <n v="3"/>
    <n v="0.2"/>
    <n v="19.435199999999998"/>
    <n v="1000.0000000000002"/>
    <n v="155.48160000000001"/>
    <n v="0"/>
  </r>
  <r>
    <n v="8648"/>
    <s v="US-2015-131842"/>
    <s v="12/5/2015"/>
    <x v="901"/>
    <s v="12/8/2015"/>
    <s v="First Class"/>
    <s v="RR-19525"/>
    <s v="Rick Reed"/>
    <s v="Corporate"/>
    <s v="United States"/>
    <s v="Nashville"/>
    <s v="Tennessee"/>
    <n v="37211"/>
    <x v="0"/>
    <s v="FUR-CH-10004477"/>
    <x v="0"/>
    <s v="Chairs"/>
    <s v="Global Push Button Manager's Chair, Indigo"/>
    <n v="97.424000000000007"/>
    <n v="2"/>
    <n v="0.2"/>
    <n v="10.9602"/>
    <n v="888.88888888888891"/>
    <n v="77.939200000000014"/>
    <n v="0"/>
  </r>
  <r>
    <n v="8649"/>
    <s v="CA-2016-164574"/>
    <s v="7/29/2016"/>
    <x v="875"/>
    <s v="8/3/2016"/>
    <s v="Standard Class"/>
    <s v="RH-19555"/>
    <s v="Ritsa Hightower"/>
    <s v="Consumer"/>
    <s v="United States"/>
    <s v="Charlotte"/>
    <s v="North Carolina"/>
    <n v="28205"/>
    <x v="0"/>
    <s v="OFF-ST-10003816"/>
    <x v="1"/>
    <s v="Storage"/>
    <s v="Fellowes High-Stak Drawer Files"/>
    <n v="704.76"/>
    <n v="5"/>
    <n v="0.2"/>
    <n v="26.4285"/>
    <n v="2666.666666666667"/>
    <n v="563.80799999999999"/>
    <n v="0"/>
  </r>
  <r>
    <n v="8651"/>
    <s v="CA-2014-142769"/>
    <s v="9/13/2014"/>
    <x v="103"/>
    <s v="9/13/2014"/>
    <s v="Same Day"/>
    <s v="RP-19390"/>
    <s v="Resi Pölking"/>
    <s v="Consumer"/>
    <s v="United States"/>
    <s v="Seattle"/>
    <s v="Washington"/>
    <n v="98103"/>
    <x v="1"/>
    <s v="OFF-FA-10000840"/>
    <x v="1"/>
    <s v="Fasteners"/>
    <s v="OIC Thumb-Tacks"/>
    <n v="5.7"/>
    <n v="5"/>
    <n v="0"/>
    <n v="2.6789999999999998"/>
    <n v="212.76595744680856"/>
    <n v="5.7"/>
    <n v="0"/>
  </r>
  <r>
    <n v="8659"/>
    <s v="CA-2016-168361"/>
    <s v="6/21/2016"/>
    <x v="1028"/>
    <s v="6/25/2016"/>
    <s v="Standard Class"/>
    <s v="KB-16600"/>
    <s v="Ken Brennan"/>
    <s v="Corporate"/>
    <s v="United States"/>
    <s v="Chicago"/>
    <s v="Illinois"/>
    <n v="60623"/>
    <x v="2"/>
    <s v="OFF-BI-10003727"/>
    <x v="1"/>
    <s v="Binders"/>
    <s v="Avery Durable Slant Ring Binders With Label Holder"/>
    <n v="0.83599999999999997"/>
    <n v="1"/>
    <n v="0.8"/>
    <n v="-1.3375999999999999"/>
    <n v="-62.5"/>
    <n v="0.16719999999999996"/>
    <n v="0"/>
  </r>
  <r>
    <n v="8660"/>
    <s v="CA-2016-153185"/>
    <s v="9/3/2016"/>
    <x v="323"/>
    <s v="9/8/2016"/>
    <s v="Standard Class"/>
    <s v="MH-17620"/>
    <s v="Matt Hagelstein"/>
    <s v="Corporate"/>
    <s v="United States"/>
    <s v="Cincinnati"/>
    <s v="Ohio"/>
    <n v="45231"/>
    <x v="3"/>
    <s v="OFF-PA-10002246"/>
    <x v="1"/>
    <s v="Paper"/>
    <s v="Wirebound Four 2-3/4 x 5 Forms per Page, 400 Sets per Book"/>
    <n v="30.96"/>
    <n v="6"/>
    <n v="0.2"/>
    <n v="11.223000000000001"/>
    <n v="275.86206896551721"/>
    <n v="24.768000000000001"/>
    <n v="0"/>
  </r>
  <r>
    <n v="8661"/>
    <s v="CA-2017-124765"/>
    <s v="11/25/2017"/>
    <x v="920"/>
    <s v="11/30/2017"/>
    <s v="Standard Class"/>
    <s v="HZ-14950"/>
    <s v="Henia Zydlo"/>
    <s v="Consumer"/>
    <s v="United States"/>
    <s v="Fort Lauderdale"/>
    <s v="Florida"/>
    <n v="33311"/>
    <x v="0"/>
    <s v="FUR-BO-10003965"/>
    <x v="0"/>
    <s v="Bookcases"/>
    <s v="O'Sullivan Manor Hill 2-Door Library in Brianna Oak"/>
    <n v="723.92"/>
    <n v="5"/>
    <n v="0.2"/>
    <n v="-81.441000000000003"/>
    <n v="-888.8888888888888"/>
    <n v="579.13599999999997"/>
    <n v="0"/>
  </r>
  <r>
    <n v="8662"/>
    <s v="CA-2015-131856"/>
    <s v="5/12/2015"/>
    <x v="793"/>
    <s v="5/17/2015"/>
    <s v="Standard Class"/>
    <s v="JG-15160"/>
    <s v="James Galang"/>
    <s v="Consumer"/>
    <s v="United States"/>
    <s v="Houston"/>
    <s v="Texas"/>
    <n v="77041"/>
    <x v="2"/>
    <s v="FUR-FU-10000175"/>
    <x v="0"/>
    <s v="Furnishings"/>
    <s v="DAX Wood Document Frame."/>
    <n v="21.968"/>
    <n v="4"/>
    <n v="0.6"/>
    <n v="-15.9268"/>
    <n v="-137.93103448275863"/>
    <n v="8.7872000000000003"/>
    <n v="0"/>
  </r>
  <r>
    <n v="8665"/>
    <s v="CA-2017-126634"/>
    <s v="3/30/2017"/>
    <x v="983"/>
    <s v="4/1/2017"/>
    <s v="Second Class"/>
    <s v="AB-10165"/>
    <s v="Alan Barnes"/>
    <s v="Consumer"/>
    <s v="United States"/>
    <s v="Lakewood"/>
    <s v="California"/>
    <n v="90712"/>
    <x v="1"/>
    <s v="FUR-FU-10004973"/>
    <x v="0"/>
    <s v="Furnishings"/>
    <s v="Flat Face Poster Frame"/>
    <n v="94.2"/>
    <n v="5"/>
    <n v="0"/>
    <n v="39.564"/>
    <n v="238.0952380952381"/>
    <n v="94.2"/>
    <n v="0"/>
  </r>
  <r>
    <n v="8666"/>
    <s v="CA-2016-118500"/>
    <s v="11/17/2016"/>
    <x v="1019"/>
    <s v="11/18/2016"/>
    <s v="First Class"/>
    <s v="HJ-14875"/>
    <s v="Heather Jas"/>
    <s v="Home Office"/>
    <s v="United States"/>
    <s v="San Francisco"/>
    <s v="California"/>
    <n v="94122"/>
    <x v="1"/>
    <s v="OFF-SU-10004231"/>
    <x v="1"/>
    <s v="Supplies"/>
    <s v="Acme Tagit Stainless Steel Antibacterial Scissors"/>
    <n v="49.5"/>
    <n v="5"/>
    <n v="0"/>
    <n v="13.365"/>
    <n v="370.37037037037038"/>
    <n v="49.5"/>
    <n v="0"/>
  </r>
  <r>
    <n v="8667"/>
    <s v="CA-2016-163951"/>
    <s v="12/30/2016"/>
    <x v="945"/>
    <s v="1/2/2017"/>
    <s v="First Class"/>
    <s v="CJ-11875"/>
    <s v="Carl Jackson"/>
    <s v="Corporate"/>
    <s v="United States"/>
    <s v="Philadelphia"/>
    <s v="Pennsylvania"/>
    <n v="19140"/>
    <x v="3"/>
    <s v="OFF-AR-10004269"/>
    <x v="1"/>
    <s v="Art"/>
    <s v="Newell 31"/>
    <n v="16.52"/>
    <n v="5"/>
    <n v="0.2"/>
    <n v="1.6519999999999999"/>
    <n v="1000"/>
    <n v="13.216000000000001"/>
    <n v="0"/>
  </r>
  <r>
    <n v="8668"/>
    <s v="CA-2016-149916"/>
    <s v="12/22/2016"/>
    <x v="596"/>
    <s v="12/24/2016"/>
    <s v="Second Class"/>
    <s v="ED-13885"/>
    <s v="Emily Ducich"/>
    <s v="Home Office"/>
    <s v="United States"/>
    <s v="Seattle"/>
    <s v="Washington"/>
    <n v="98115"/>
    <x v="1"/>
    <s v="OFF-BI-10004002"/>
    <x v="1"/>
    <s v="Binders"/>
    <s v="Wilson Jones International Size A4 Ring Binders"/>
    <n v="55.36"/>
    <n v="4"/>
    <n v="0.2"/>
    <n v="19.376000000000001"/>
    <n v="285.71428571428567"/>
    <n v="44.288000000000004"/>
    <n v="0"/>
  </r>
  <r>
    <n v="8670"/>
    <s v="CA-2015-158918"/>
    <s v="12/20/2015"/>
    <x v="139"/>
    <s v="12/25/2015"/>
    <s v="Second Class"/>
    <s v="AI-10855"/>
    <s v="Arianne Irving"/>
    <s v="Consumer"/>
    <s v="United States"/>
    <s v="Los Angeles"/>
    <s v="California"/>
    <n v="90036"/>
    <x v="1"/>
    <s v="OFF-PA-10004947"/>
    <x v="1"/>
    <s v="Paper"/>
    <s v="Easy-staple paper"/>
    <n v="17.12"/>
    <n v="4"/>
    <n v="0"/>
    <n v="7.7039999999999997"/>
    <n v="222.22222222222223"/>
    <n v="17.12"/>
    <n v="0"/>
  </r>
  <r>
    <n v="8671"/>
    <s v="US-2014-159611"/>
    <s v="12/27/2014"/>
    <x v="422"/>
    <s v="1/1/2015"/>
    <s v="Second Class"/>
    <s v="KB-16315"/>
    <s v="Karl Braun"/>
    <s v="Consumer"/>
    <s v="United States"/>
    <s v="Cleveland"/>
    <s v="Ohio"/>
    <n v="44105"/>
    <x v="3"/>
    <s v="FUR-FU-10004904"/>
    <x v="0"/>
    <s v="Furnishings"/>
    <s v="Eldon &quot;L&quot; Workstation Diamond Chairmat"/>
    <n v="182.352"/>
    <n v="3"/>
    <n v="0.2"/>
    <n v="-18.235199999999999"/>
    <n v="-1000"/>
    <n v="145.88160000000002"/>
    <n v="0"/>
  </r>
  <r>
    <n v="8673"/>
    <s v="CA-2017-163265"/>
    <s v="2/16/2017"/>
    <x v="911"/>
    <s v="2/21/2017"/>
    <s v="Standard Class"/>
    <s v="JS-16030"/>
    <s v="Joy Smith"/>
    <s v="Consumer"/>
    <s v="United States"/>
    <s v="Decatur"/>
    <s v="Illinois"/>
    <n v="62521"/>
    <x v="2"/>
    <s v="OFF-FA-10004854"/>
    <x v="1"/>
    <s v="Fasteners"/>
    <s v="Vinyl Coated Wire Paper Clips in Organizer Box, 800/Box"/>
    <n v="18.367999999999999"/>
    <n v="2"/>
    <n v="0.2"/>
    <n v="6.1992000000000003"/>
    <n v="296.2962962962963"/>
    <n v="14.6944"/>
    <n v="0"/>
  </r>
  <r>
    <n v="8678"/>
    <s v="CA-2017-141705"/>
    <s v="10/24/2017"/>
    <x v="1200"/>
    <s v="10/26/2017"/>
    <s v="First Class"/>
    <s v="PO-18850"/>
    <s v="Patrick O'Brill"/>
    <s v="Consumer"/>
    <s v="United States"/>
    <s v="Mansfield"/>
    <s v="Texas"/>
    <n v="76063"/>
    <x v="2"/>
    <s v="FUR-TA-10004607"/>
    <x v="0"/>
    <s v="Tables"/>
    <s v="Hon 2111 Invitation Series Straight Table"/>
    <n v="517.40499999999997"/>
    <n v="5"/>
    <n v="0.3"/>
    <n v="-81.3065"/>
    <n v="-636.36363636363637"/>
    <n v="362.18349999999998"/>
    <n v="0"/>
  </r>
  <r>
    <n v="8679"/>
    <s v="CA-2016-112739"/>
    <s v="9/2/2016"/>
    <x v="476"/>
    <s v="9/7/2016"/>
    <s v="Second Class"/>
    <s v="RD-19810"/>
    <s v="Ross DeVincentis"/>
    <s v="Home Office"/>
    <s v="United States"/>
    <s v="Houston"/>
    <s v="Texas"/>
    <n v="77070"/>
    <x v="2"/>
    <s v="OFF-BI-10001132"/>
    <x v="1"/>
    <s v="Binders"/>
    <s v="Acco PRESSTEX Data Binder with Storage Hooks, Dark Blue, 9 1/2&quot; X 11&quot;"/>
    <n v="8.6080000000000005"/>
    <n v="8"/>
    <n v="0.8"/>
    <n v="-13.3424"/>
    <n v="-64.516129032258078"/>
    <n v="1.7215999999999998"/>
    <n v="0"/>
  </r>
  <r>
    <n v="8681"/>
    <s v="CA-2016-143805"/>
    <s v="12/1/2016"/>
    <x v="49"/>
    <s v="12/3/2016"/>
    <s v="Second Class"/>
    <s v="JD-15895"/>
    <s v="Jonathan Doherty"/>
    <s v="Corporate"/>
    <s v="United States"/>
    <s v="Richmond"/>
    <s v="Virginia"/>
    <n v="23223"/>
    <x v="0"/>
    <s v="OFF-AP-10002945"/>
    <x v="1"/>
    <s v="Appliances"/>
    <s v="Honeywell Enviracaire Portable HEPA Air Cleaner for 17' x 22' Room"/>
    <n v="2104.5500000000002"/>
    <n v="7"/>
    <n v="0"/>
    <n v="694.50149999999996"/>
    <n v="303.03030303030306"/>
    <n v="2104.5500000000002"/>
    <n v="0"/>
  </r>
  <r>
    <n v="8683"/>
    <s v="CA-2014-133634"/>
    <s v="11/5/2014"/>
    <x v="1127"/>
    <s v="11/10/2014"/>
    <s v="Standard Class"/>
    <s v="SR-20740"/>
    <s v="Steven Roelle"/>
    <s v="Home Office"/>
    <s v="United States"/>
    <s v="Arlington"/>
    <s v="Virginia"/>
    <n v="22204"/>
    <x v="0"/>
    <s v="TEC-AC-10002550"/>
    <x v="2"/>
    <s v="Accessories"/>
    <s v="Maxell 4.7GB DVD-RW 3/Pack"/>
    <n v="47.79"/>
    <n v="3"/>
    <n v="0"/>
    <n v="16.2486"/>
    <n v="294.11764705882354"/>
    <n v="47.79"/>
    <n v="0"/>
  </r>
  <r>
    <n v="8684"/>
    <s v="CA-2017-101665"/>
    <s v="11/25/2017"/>
    <x v="920"/>
    <s v="12/1/2017"/>
    <s v="Standard Class"/>
    <s v="TZ-21580"/>
    <s v="Tracy Zic"/>
    <s v="Consumer"/>
    <s v="United States"/>
    <s v="San Francisco"/>
    <s v="California"/>
    <n v="94122"/>
    <x v="1"/>
    <s v="OFF-AR-10002335"/>
    <x v="1"/>
    <s v="Art"/>
    <s v="DIXON Oriole Pencils"/>
    <n v="5.16"/>
    <n v="2"/>
    <n v="0"/>
    <n v="1.3415999999999999"/>
    <n v="384.61538461538464"/>
    <n v="5.16"/>
    <n v="0"/>
  </r>
  <r>
    <n v="8685"/>
    <s v="CA-2016-155446"/>
    <s v="12/16/2016"/>
    <x v="186"/>
    <s v="12/23/2016"/>
    <s v="Standard Class"/>
    <s v="TN-21040"/>
    <s v="Tanja Norvell"/>
    <s v="Home Office"/>
    <s v="United States"/>
    <s v="San Diego"/>
    <s v="California"/>
    <n v="92024"/>
    <x v="1"/>
    <s v="TEC-AC-10001445"/>
    <x v="2"/>
    <s v="Accessories"/>
    <s v="Imation USB 2.0 Swivel Flash Drive USB flash drive - 4 GB - Pink"/>
    <n v="21.21"/>
    <n v="7"/>
    <n v="0"/>
    <n v="4.4541000000000004"/>
    <n v="476.1904761904762"/>
    <n v="21.21"/>
    <n v="0"/>
  </r>
  <r>
    <n v="8686"/>
    <s v="CA-2017-137323"/>
    <s v="11/14/2017"/>
    <x v="237"/>
    <s v="11/18/2017"/>
    <s v="Second Class"/>
    <s v="PW-19030"/>
    <s v="Pauline Webber"/>
    <s v="Corporate"/>
    <s v="United States"/>
    <s v="Watertown"/>
    <s v="New York"/>
    <n v="13601"/>
    <x v="3"/>
    <s v="OFF-ST-10003996"/>
    <x v="1"/>
    <s v="Storage"/>
    <s v="Letter/Legal File Tote with Clear Snap-On Lid, Black Granite"/>
    <n v="96.36"/>
    <n v="6"/>
    <n v="0"/>
    <n v="25.053599999999999"/>
    <n v="384.61538461538464"/>
    <n v="96.36"/>
    <n v="0"/>
  </r>
  <r>
    <n v="8687"/>
    <s v="CA-2016-144015"/>
    <s v="6/26/2016"/>
    <x v="190"/>
    <s v="6/26/2016"/>
    <s v="Same Day"/>
    <s v="AH-10075"/>
    <s v="Adam Hart"/>
    <s v="Corporate"/>
    <s v="United States"/>
    <s v="Los Angeles"/>
    <s v="California"/>
    <n v="90036"/>
    <x v="1"/>
    <s v="OFF-SU-10003505"/>
    <x v="1"/>
    <s v="Supplies"/>
    <s v="Premier Electric Letter Opener"/>
    <n v="231.72"/>
    <n v="2"/>
    <n v="0"/>
    <n v="11.586"/>
    <n v="2000"/>
    <n v="231.72"/>
    <n v="0"/>
  </r>
  <r>
    <n v="8690"/>
    <s v="CA-2014-101427"/>
    <s v="12/26/2014"/>
    <x v="58"/>
    <s v="12/30/2014"/>
    <s v="Standard Class"/>
    <s v="AY-10555"/>
    <s v="Andy Yotov"/>
    <s v="Corporate"/>
    <s v="United States"/>
    <s v="Philadelphia"/>
    <s v="Pennsylvania"/>
    <n v="19140"/>
    <x v="3"/>
    <s v="OFF-AR-10002257"/>
    <x v="1"/>
    <s v="Art"/>
    <s v="Eldon Spacemaker Box, Quick-Snap Lid, Clear"/>
    <n v="8.016"/>
    <n v="3"/>
    <n v="0.2"/>
    <n v="1.1022000000000001"/>
    <n v="727.27272727272725"/>
    <n v="6.4128000000000007"/>
    <n v="0"/>
  </r>
  <r>
    <n v="8691"/>
    <s v="CA-2016-136770"/>
    <s v="8/14/2016"/>
    <x v="1041"/>
    <s v="8/18/2016"/>
    <s v="Standard Class"/>
    <s v="SP-20650"/>
    <s v="Stephanie Phelps"/>
    <s v="Corporate"/>
    <s v="United States"/>
    <s v="Akron"/>
    <s v="Ohio"/>
    <n v="44312"/>
    <x v="3"/>
    <s v="TEC-PH-10003580"/>
    <x v="2"/>
    <s v="Phones"/>
    <s v="Cisco IP Phone 7961G-GE VoIP phone"/>
    <n v="259.89600000000002"/>
    <n v="2"/>
    <n v="0.4"/>
    <n v="-56.3108"/>
    <n v="-461.5384615384616"/>
    <n v="155.9376"/>
    <n v="0"/>
  </r>
  <r>
    <n v="8694"/>
    <s v="CA-2016-118311"/>
    <s v="10/24/2016"/>
    <x v="1057"/>
    <s v="10/28/2016"/>
    <s v="Standard Class"/>
    <s v="ED-13885"/>
    <s v="Emily Ducich"/>
    <s v="Home Office"/>
    <s v="United States"/>
    <s v="San Francisco"/>
    <s v="California"/>
    <n v="94110"/>
    <x v="1"/>
    <s v="TEC-AC-10000892"/>
    <x v="2"/>
    <s v="Accessories"/>
    <s v="NETGEAR N750 Dual Band Wi-Fi Gigabit Router"/>
    <n v="450"/>
    <n v="5"/>
    <n v="0"/>
    <n v="162"/>
    <n v="277.77777777777777"/>
    <n v="450"/>
    <n v="0"/>
  </r>
  <r>
    <n v="8695"/>
    <s v="US-2014-112795"/>
    <s v="8/23/2014"/>
    <x v="709"/>
    <s v="8/28/2014"/>
    <s v="Second Class"/>
    <s v="CR-12625"/>
    <s v="Corey Roper"/>
    <s v="Home Office"/>
    <s v="United States"/>
    <s v="Grand Rapids"/>
    <s v="Michigan"/>
    <n v="49505"/>
    <x v="2"/>
    <s v="OFF-PA-10001934"/>
    <x v="1"/>
    <s v="Paper"/>
    <s v="Xerox 1993"/>
    <n v="19.440000000000001"/>
    <n v="3"/>
    <n v="0"/>
    <n v="9.5256000000000007"/>
    <n v="204.08163265306123"/>
    <n v="19.440000000000001"/>
    <n v="0"/>
  </r>
  <r>
    <n v="8696"/>
    <s v="CA-2017-127096"/>
    <s v="9/15/2017"/>
    <x v="175"/>
    <s v="9/17/2017"/>
    <s v="Second Class"/>
    <s v="CS-12400"/>
    <s v="Christopher Schild"/>
    <s v="Home Office"/>
    <s v="United States"/>
    <s v="San Francisco"/>
    <s v="California"/>
    <n v="94109"/>
    <x v="1"/>
    <s v="FUR-TA-10003473"/>
    <x v="0"/>
    <s v="Tables"/>
    <s v="Bretford Rectangular Conference Table Tops"/>
    <n v="300.904"/>
    <n v="1"/>
    <n v="0.2"/>
    <n v="11.283899999999999"/>
    <n v="2666.666666666667"/>
    <n v="240.72320000000002"/>
    <n v="0"/>
  </r>
  <r>
    <n v="8697"/>
    <s v="CA-2017-119284"/>
    <s v="6/15/2017"/>
    <x v="140"/>
    <s v="6/20/2017"/>
    <s v="Standard Class"/>
    <s v="TS-21205"/>
    <s v="Thomas Seio"/>
    <s v="Corporate"/>
    <s v="United States"/>
    <s v="Nashville"/>
    <s v="Tennessee"/>
    <n v="37211"/>
    <x v="0"/>
    <s v="TEC-PH-10001051"/>
    <x v="2"/>
    <s v="Phones"/>
    <s v="HTC One"/>
    <n v="239.976"/>
    <n v="3"/>
    <n v="0.2"/>
    <n v="26.997299999999999"/>
    <n v="888.88888888888891"/>
    <n v="191.98080000000002"/>
    <n v="0"/>
  </r>
  <r>
    <n v="8704"/>
    <s v="CA-2015-133494"/>
    <s v="3/1/2015"/>
    <x v="879"/>
    <s v="3/5/2015"/>
    <s v="Standard Class"/>
    <s v="RP-19390"/>
    <s v="Resi Pölking"/>
    <s v="Consumer"/>
    <s v="United States"/>
    <s v="Philadelphia"/>
    <s v="Pennsylvania"/>
    <n v="19120"/>
    <x v="3"/>
    <s v="OFF-AP-10002906"/>
    <x v="1"/>
    <s v="Appliances"/>
    <s v="Hoover Replacement Belt for Commercial Guardsman Heavy-Duty Upright Vacuum"/>
    <n v="3.552"/>
    <n v="2"/>
    <n v="0.2"/>
    <n v="0.44400000000000001"/>
    <n v="800"/>
    <n v="2.8416000000000001"/>
    <n v="0"/>
  </r>
  <r>
    <n v="8705"/>
    <s v="CA-2016-111318"/>
    <s v="7/23/2016"/>
    <x v="310"/>
    <s v="7/26/2016"/>
    <s v="First Class"/>
    <s v="IL-15100"/>
    <s v="Ivan Liston"/>
    <s v="Consumer"/>
    <s v="United States"/>
    <s v="Houston"/>
    <s v="Texas"/>
    <n v="77041"/>
    <x v="2"/>
    <s v="TEC-PH-10004100"/>
    <x v="2"/>
    <s v="Phones"/>
    <s v="Griffin GC17055 Auxiliary Audio Cable"/>
    <n v="115.136"/>
    <n v="8"/>
    <n v="0.2"/>
    <n v="11.5136"/>
    <n v="1000"/>
    <n v="92.108800000000002"/>
    <n v="0"/>
  </r>
  <r>
    <n v="8706"/>
    <s v="US-2014-132745"/>
    <s v="10/1/2014"/>
    <x v="1201"/>
    <s v="10/5/2014"/>
    <s v="Standard Class"/>
    <s v="NF-18475"/>
    <s v="Neil Französisch"/>
    <s v="Home Office"/>
    <s v="United States"/>
    <s v="Reno"/>
    <s v="Nevada"/>
    <n v="89502"/>
    <x v="1"/>
    <s v="OFF-FA-10000254"/>
    <x v="1"/>
    <s v="Fasteners"/>
    <s v="Sterling Rubber Bands by Alliance"/>
    <n v="4.71"/>
    <n v="1"/>
    <n v="0"/>
    <n v="0"/>
    <e v="#DIV/0!"/>
    <n v="4.71"/>
    <n v="0"/>
  </r>
  <r>
    <n v="8707"/>
    <s v="CA-2014-146815"/>
    <s v="9/8/2014"/>
    <x v="78"/>
    <s v="9/13/2014"/>
    <s v="Standard Class"/>
    <s v="PP-18955"/>
    <s v="Paul Prost"/>
    <s v="Home Office"/>
    <s v="United States"/>
    <s v="New York City"/>
    <s v="New York"/>
    <n v="10009"/>
    <x v="3"/>
    <s v="FUR-CH-10004289"/>
    <x v="0"/>
    <s v="Chairs"/>
    <s v="Global Super Steno Chair"/>
    <n v="172.76400000000001"/>
    <n v="2"/>
    <n v="0.1"/>
    <n v="13.437200000000001"/>
    <n v="1285.7142857142858"/>
    <n v="155.48760000000001"/>
    <n v="0"/>
  </r>
  <r>
    <n v="8709"/>
    <s v="CA-2014-119144"/>
    <s v="11/16/2014"/>
    <x v="912"/>
    <s v="11/18/2014"/>
    <s v="First Class"/>
    <s v="JD-16150"/>
    <s v="Justin Deggeller"/>
    <s v="Corporate"/>
    <s v="United States"/>
    <s v="Los Angeles"/>
    <s v="California"/>
    <n v="90008"/>
    <x v="1"/>
    <s v="TEC-PH-10004188"/>
    <x v="2"/>
    <s v="Phones"/>
    <s v="OtterBox Commuter Series Case - Samsung Galaxy S4"/>
    <n v="79.968000000000004"/>
    <n v="4"/>
    <n v="0.2"/>
    <n v="-17.992799999999999"/>
    <n v="-444.44444444444446"/>
    <n v="63.974400000000003"/>
    <n v="0"/>
  </r>
  <r>
    <n v="8712"/>
    <s v="CA-2014-105648"/>
    <s v="3/3/2014"/>
    <x v="223"/>
    <s v="3/7/2014"/>
    <s v="Standard Class"/>
    <s v="EJ-14155"/>
    <s v="Eva Jacobs"/>
    <s v="Consumer"/>
    <s v="United States"/>
    <s v="San Diego"/>
    <s v="California"/>
    <n v="92037"/>
    <x v="1"/>
    <s v="FUR-TA-10002958"/>
    <x v="0"/>
    <s v="Tables"/>
    <s v="Bevis Oval Conference Table, Walnut"/>
    <n v="626.35199999999998"/>
    <n v="3"/>
    <n v="0.2"/>
    <n v="-23.488199999999999"/>
    <n v="-2666.666666666667"/>
    <n v="501.08159999999998"/>
    <n v="0"/>
  </r>
  <r>
    <n v="8713"/>
    <s v="US-2015-145422"/>
    <s v="12/3/2015"/>
    <x v="155"/>
    <s v="12/7/2015"/>
    <s v="Standard Class"/>
    <s v="PW-19240"/>
    <s v="Pierre Wener"/>
    <s v="Consumer"/>
    <s v="United States"/>
    <s v="San Francisco"/>
    <s v="California"/>
    <n v="94110"/>
    <x v="1"/>
    <s v="FUR-BO-10002213"/>
    <x v="0"/>
    <s v="Bookcases"/>
    <s v="Sauder Forest Hills Library, Woodland Oak Finish"/>
    <n v="359.49900000000002"/>
    <n v="3"/>
    <n v="0.15"/>
    <n v="-29.605799999999999"/>
    <n v="-1214.2857142857144"/>
    <n v="305.57415000000003"/>
    <n v="0"/>
  </r>
  <r>
    <n v="8714"/>
    <s v="CA-2017-136623"/>
    <s v="7/11/2017"/>
    <x v="497"/>
    <s v="7/16/2017"/>
    <s v="Standard Class"/>
    <s v="TS-21430"/>
    <s v="Tom Stivers"/>
    <s v="Corporate"/>
    <s v="United States"/>
    <s v="San Diego"/>
    <s v="California"/>
    <n v="92105"/>
    <x v="1"/>
    <s v="TEC-PH-10000004"/>
    <x v="2"/>
    <s v="Phones"/>
    <s v="Belkin iPhone and iPad Lightning Cable"/>
    <n v="71.951999999999998"/>
    <n v="6"/>
    <n v="0.2"/>
    <n v="5.3963999999999999"/>
    <n v="1333.3333333333335"/>
    <n v="57.561599999999999"/>
    <n v="0"/>
  </r>
  <r>
    <n v="8716"/>
    <s v="CA-2017-121678"/>
    <s v="11/16/2017"/>
    <x v="673"/>
    <s v="11/20/2017"/>
    <s v="Second Class"/>
    <s v="BM-11650"/>
    <s v="Brian Moss"/>
    <s v="Corporate"/>
    <s v="United States"/>
    <s v="Elyria"/>
    <s v="Ohio"/>
    <n v="44035"/>
    <x v="3"/>
    <s v="OFF-BI-10002949"/>
    <x v="1"/>
    <s v="Binders"/>
    <s v="Prestige Round Ring Binders"/>
    <n v="1.8240000000000001"/>
    <n v="1"/>
    <n v="0.7"/>
    <n v="-1.3984000000000001"/>
    <n v="-130.43478260869566"/>
    <n v="0.54720000000000013"/>
    <n v="0"/>
  </r>
  <r>
    <n v="8717"/>
    <s v="CA-2016-120824"/>
    <s v="6/12/2016"/>
    <x v="1"/>
    <s v="6/16/2016"/>
    <s v="Second Class"/>
    <s v="AW-10930"/>
    <s v="Arthur Wiediger"/>
    <s v="Home Office"/>
    <s v="United States"/>
    <s v="Houston"/>
    <s v="Texas"/>
    <n v="77070"/>
    <x v="2"/>
    <s v="OFF-AP-10001242"/>
    <x v="1"/>
    <s v="Appliances"/>
    <s v="APC 7 Outlet Network SurgeArrest Surge Protector"/>
    <n v="64.384"/>
    <n v="4"/>
    <n v="0.8"/>
    <n v="-160.96"/>
    <n v="-40"/>
    <n v="12.876799999999998"/>
    <n v="0"/>
  </r>
  <r>
    <n v="8724"/>
    <s v="US-2016-135209"/>
    <s v="12/29/2016"/>
    <x v="723"/>
    <s v="12/31/2016"/>
    <s v="Second Class"/>
    <s v="MH-17290"/>
    <s v="Marc Harrigan"/>
    <s v="Home Office"/>
    <s v="United States"/>
    <s v="Miami"/>
    <s v="Florida"/>
    <n v="33178"/>
    <x v="0"/>
    <s v="OFF-PA-10002986"/>
    <x v="1"/>
    <s v="Paper"/>
    <s v="Xerox 1898"/>
    <n v="37.408000000000001"/>
    <n v="7"/>
    <n v="0.2"/>
    <n v="13.0928"/>
    <n v="285.71428571428572"/>
    <n v="29.926400000000001"/>
    <n v="0"/>
  </r>
  <r>
    <n v="8726"/>
    <s v="CA-2017-148145"/>
    <s v="3/18/2017"/>
    <x v="257"/>
    <s v="3/23/2017"/>
    <s v="Standard Class"/>
    <s v="SW-20275"/>
    <s v="Scott Williamson"/>
    <s v="Consumer"/>
    <s v="United States"/>
    <s v="Seattle"/>
    <s v="Washington"/>
    <n v="98115"/>
    <x v="1"/>
    <s v="OFF-AR-10003752"/>
    <x v="1"/>
    <s v="Art"/>
    <s v="Deluxe Chalkboard Eraser Cleaner"/>
    <n v="46.2"/>
    <n v="4"/>
    <n v="0"/>
    <n v="21.251999999999999"/>
    <n v="217.39130434782612"/>
    <n v="46.2"/>
    <n v="0"/>
  </r>
  <r>
    <n v="8727"/>
    <s v="CA-2015-103870"/>
    <s v="12/27/2015"/>
    <x v="17"/>
    <s v="12/31/2015"/>
    <s v="Standard Class"/>
    <s v="SP-20860"/>
    <s v="Sung Pak"/>
    <s v="Corporate"/>
    <s v="United States"/>
    <s v="Murfreesboro"/>
    <s v="Tennessee"/>
    <n v="37130"/>
    <x v="0"/>
    <s v="TEC-AC-10002370"/>
    <x v="2"/>
    <s v="Accessories"/>
    <s v="Maxell CD-R Discs"/>
    <n v="4.7279999999999998"/>
    <n v="3"/>
    <n v="0.2"/>
    <n v="0.70920000000000005"/>
    <n v="666.66666666666663"/>
    <n v="3.7824"/>
    <n v="0"/>
  </r>
  <r>
    <n v="8732"/>
    <s v="CA-2015-111017"/>
    <s v="7/31/2015"/>
    <x v="374"/>
    <s v="8/6/2015"/>
    <s v="Standard Class"/>
    <s v="SC-20695"/>
    <s v="Steve Chapman"/>
    <s v="Corporate"/>
    <s v="United States"/>
    <s v="Saint Louis"/>
    <s v="Missouri"/>
    <n v="63116"/>
    <x v="2"/>
    <s v="OFF-SU-10002573"/>
    <x v="1"/>
    <s v="Supplies"/>
    <s v="Acme 10&quot; Easy Grip Assistive Scissors"/>
    <n v="52.59"/>
    <n v="3"/>
    <n v="0"/>
    <n v="15.776999999999999"/>
    <n v="333.33333333333337"/>
    <n v="52.59"/>
    <n v="0"/>
  </r>
  <r>
    <n v="8733"/>
    <s v="CA-2017-116988"/>
    <s v="6/27/2017"/>
    <x v="818"/>
    <s v="6/29/2017"/>
    <s v="Second Class"/>
    <s v="PW-19030"/>
    <s v="Pauline Webber"/>
    <s v="Corporate"/>
    <s v="United States"/>
    <s v="Seattle"/>
    <s v="Washington"/>
    <n v="98105"/>
    <x v="1"/>
    <s v="OFF-PA-10003848"/>
    <x v="1"/>
    <s v="Paper"/>
    <s v="Xerox 1997"/>
    <n v="19.440000000000001"/>
    <n v="3"/>
    <n v="0"/>
    <n v="9.3312000000000008"/>
    <n v="208.33333333333334"/>
    <n v="19.440000000000001"/>
    <n v="0"/>
  </r>
  <r>
    <n v="8736"/>
    <s v="US-2014-169390"/>
    <s v="2/7/2014"/>
    <x v="315"/>
    <s v="2/10/2014"/>
    <s v="Second Class"/>
    <s v="CS-12250"/>
    <s v="Chris Selesnick"/>
    <s v="Corporate"/>
    <s v="United States"/>
    <s v="New York City"/>
    <s v="New York"/>
    <n v="10024"/>
    <x v="3"/>
    <s v="OFF-ST-10001558"/>
    <x v="1"/>
    <s v="Storage"/>
    <s v="Acco Perma 4000 Stacking Storage Drawers"/>
    <n v="64.959999999999994"/>
    <n v="4"/>
    <n v="0"/>
    <n v="9.7439999999999998"/>
    <n v="666.66666666666663"/>
    <n v="64.959999999999994"/>
    <n v="0"/>
  </r>
  <r>
    <n v="8737"/>
    <s v="CA-2016-168774"/>
    <s v="9/4/2016"/>
    <x v="913"/>
    <s v="9/9/2016"/>
    <s v="Standard Class"/>
    <s v="RP-19855"/>
    <s v="Roy Phan"/>
    <s v="Corporate"/>
    <s v="United States"/>
    <s v="Woodbury"/>
    <s v="Minnesota"/>
    <n v="55125"/>
    <x v="2"/>
    <s v="OFF-ST-10001490"/>
    <x v="1"/>
    <s v="Storage"/>
    <s v="Hot File 7-Pocket, Floor Stand"/>
    <n v="535.41"/>
    <n v="3"/>
    <n v="0"/>
    <n v="160.62299999999999"/>
    <n v="333.33333333333337"/>
    <n v="535.41"/>
    <n v="0"/>
  </r>
  <r>
    <n v="8738"/>
    <s v="CA-2017-161592"/>
    <s v="4/6/2017"/>
    <x v="1191"/>
    <s v="4/10/2017"/>
    <s v="Standard Class"/>
    <s v="CS-12175"/>
    <s v="Charles Sheldon"/>
    <s v="Corporate"/>
    <s v="United States"/>
    <s v="Chattanooga"/>
    <s v="Tennessee"/>
    <n v="37421"/>
    <x v="0"/>
    <s v="OFF-BI-10003669"/>
    <x v="1"/>
    <s v="Binders"/>
    <s v="3M Organizer Strips"/>
    <n v="8.1"/>
    <n v="5"/>
    <n v="0.7"/>
    <n v="-5.94"/>
    <n v="-136.36363636363635"/>
    <n v="2.4300000000000002"/>
    <n v="0"/>
  </r>
  <r>
    <n v="8739"/>
    <s v="US-2017-131961"/>
    <s v="12/8/2017"/>
    <x v="166"/>
    <s v="12/11/2017"/>
    <s v="First Class"/>
    <s v="MJ-17740"/>
    <s v="Max Jones"/>
    <s v="Consumer"/>
    <s v="United States"/>
    <s v="Philadelphia"/>
    <s v="Pennsylvania"/>
    <n v="19140"/>
    <x v="3"/>
    <s v="OFF-AR-10004441"/>
    <x v="1"/>
    <s v="Art"/>
    <s v="BIC Brite Liner Highlighters"/>
    <n v="13.247999999999999"/>
    <n v="4"/>
    <n v="0.2"/>
    <n v="3.6432000000000002"/>
    <n v="363.63636363636357"/>
    <n v="10.5984"/>
    <n v="0"/>
  </r>
  <r>
    <n v="8741"/>
    <s v="CA-2016-102498"/>
    <s v="7/24/2016"/>
    <x v="1131"/>
    <s v="7/25/2016"/>
    <s v="First Class"/>
    <s v="JG-15160"/>
    <s v="James Galang"/>
    <s v="Consumer"/>
    <s v="United States"/>
    <s v="Lafayette"/>
    <s v="Louisiana"/>
    <n v="70506"/>
    <x v="0"/>
    <s v="OFF-AR-10004456"/>
    <x v="1"/>
    <s v="Art"/>
    <s v="Panasonic KP-4ABK Battery-Operated Pencil Sharpener"/>
    <n v="73.2"/>
    <n v="5"/>
    <n v="0"/>
    <n v="21.228000000000002"/>
    <n v="344.82758620689651"/>
    <n v="73.2"/>
    <n v="0"/>
  </r>
  <r>
    <n v="8742"/>
    <s v="CA-2015-113222"/>
    <s v="11/9/2015"/>
    <x v="529"/>
    <s v="11/9/2015"/>
    <s v="Same Day"/>
    <s v="AG-10765"/>
    <s v="Anthony Garverick"/>
    <s v="Home Office"/>
    <s v="United States"/>
    <s v="Lawrence"/>
    <s v="Indiana"/>
    <n v="46226"/>
    <x v="2"/>
    <s v="OFF-BI-10001890"/>
    <x v="1"/>
    <s v="Binders"/>
    <s v="Avery Poly Binder Pockets"/>
    <n v="10.74"/>
    <n v="3"/>
    <n v="0"/>
    <n v="5.1551999999999998"/>
    <n v="208.33333333333334"/>
    <n v="10.74"/>
    <n v="0"/>
  </r>
  <r>
    <n v="8743"/>
    <s v="US-2015-144771"/>
    <s v="10/2/2015"/>
    <x v="653"/>
    <s v="10/4/2015"/>
    <s v="First Class"/>
    <s v="CK-12205"/>
    <s v="Chloris Kastensmidt"/>
    <s v="Consumer"/>
    <s v="United States"/>
    <s v="Hillsboro"/>
    <s v="Oregon"/>
    <n v="97123"/>
    <x v="1"/>
    <s v="FUR-FU-10000629"/>
    <x v="0"/>
    <s v="Furnishings"/>
    <s v="9-3/4 Diameter Round Wall Clock"/>
    <n v="11.032"/>
    <n v="1"/>
    <n v="0.2"/>
    <n v="3.0337999999999998"/>
    <n v="363.63636363636368"/>
    <n v="8.8255999999999997"/>
    <n v="0"/>
  </r>
  <r>
    <n v="8745"/>
    <s v="CA-2015-162376"/>
    <s v="11/22/2015"/>
    <x v="6"/>
    <s v="11/25/2015"/>
    <s v="Second Class"/>
    <s v="HD-14785"/>
    <s v="Harold Dahlen"/>
    <s v="Home Office"/>
    <s v="United States"/>
    <s v="Cambridge"/>
    <s v="Massachusetts"/>
    <n v="2138"/>
    <x v="3"/>
    <s v="OFF-AR-10003056"/>
    <x v="1"/>
    <s v="Art"/>
    <s v="Newell 341"/>
    <n v="17.12"/>
    <n v="4"/>
    <n v="0"/>
    <n v="4.9648000000000003"/>
    <n v="344.82758620689651"/>
    <n v="17.12"/>
    <n v="0"/>
  </r>
  <r>
    <n v="8747"/>
    <s v="CA-2017-128076"/>
    <s v="2/2/2017"/>
    <x v="62"/>
    <s v="2/7/2017"/>
    <s v="Standard Class"/>
    <s v="BO-11350"/>
    <s v="Bill Overfelt"/>
    <s v="Corporate"/>
    <s v="United States"/>
    <s v="San Diego"/>
    <s v="California"/>
    <n v="92105"/>
    <x v="1"/>
    <s v="FUR-FU-10000293"/>
    <x v="0"/>
    <s v="Furnishings"/>
    <s v="Eldon Antistatic Chair Mats for Low to Medium Pile Carpets"/>
    <n v="210.58"/>
    <n v="2"/>
    <n v="0"/>
    <n v="12.6348"/>
    <n v="1666.6666666666667"/>
    <n v="210.58"/>
    <n v="0"/>
  </r>
  <r>
    <n v="8750"/>
    <s v="US-2015-163825"/>
    <s v="6/16/2015"/>
    <x v="382"/>
    <s v="6/19/2015"/>
    <s v="First Class"/>
    <s v="LC-16885"/>
    <s v="Lena Creighton"/>
    <s v="Consumer"/>
    <s v="United States"/>
    <s v="New York City"/>
    <s v="New York"/>
    <n v="10009"/>
    <x v="3"/>
    <s v="OFF-BI-10003527"/>
    <x v="1"/>
    <s v="Binders"/>
    <s v="Fellowes PB500 Electric Punch Plastic Comb Binding Machine with Manual Bind"/>
    <n v="3050.3760000000002"/>
    <n v="3"/>
    <n v="0.2"/>
    <n v="1143.8910000000001"/>
    <n v="266.66666666666663"/>
    <n v="2440.3008000000004"/>
    <n v="0"/>
  </r>
  <r>
    <n v="8752"/>
    <s v="CA-2016-105662"/>
    <s v="5/5/2016"/>
    <x v="465"/>
    <s v="5/9/2016"/>
    <s v="Standard Class"/>
    <s v="RB-19465"/>
    <s v="Rick Bensley"/>
    <s v="Home Office"/>
    <s v="United States"/>
    <s v="Tallahassee"/>
    <s v="Florida"/>
    <n v="32303"/>
    <x v="0"/>
    <s v="OFF-PA-10001001"/>
    <x v="1"/>
    <s v="Paper"/>
    <s v="Snap-A-Way Black Print Carbonless Speed Message, No Reply Area, Duplicate"/>
    <n v="93.248000000000005"/>
    <n v="4"/>
    <n v="0.2"/>
    <n v="31.4712"/>
    <n v="296.2962962962963"/>
    <n v="74.598400000000012"/>
    <n v="0"/>
  </r>
  <r>
    <n v="8754"/>
    <s v="CA-2017-152198"/>
    <s v="9/9/2017"/>
    <x v="428"/>
    <s v="9/10/2017"/>
    <s v="First Class"/>
    <s v="JD-16015"/>
    <s v="Joy Daniels"/>
    <s v="Consumer"/>
    <s v="United States"/>
    <s v="Toledo"/>
    <s v="Ohio"/>
    <n v="43615"/>
    <x v="3"/>
    <s v="OFF-LA-10000443"/>
    <x v="1"/>
    <s v="Labels"/>
    <s v="Avery 501"/>
    <n v="17.712"/>
    <n v="6"/>
    <n v="0.2"/>
    <n v="5.9778000000000002"/>
    <n v="296.2962962962963"/>
    <n v="14.169600000000001"/>
    <n v="0"/>
  </r>
  <r>
    <n v="8757"/>
    <s v="CA-2016-114307"/>
    <s v="7/22/2016"/>
    <x v="405"/>
    <s v="7/26/2016"/>
    <s v="Standard Class"/>
    <s v="MF-17665"/>
    <s v="Maureen Fritzler"/>
    <s v="Corporate"/>
    <s v="United States"/>
    <s v="Columbia"/>
    <s v="Maryland"/>
    <n v="21044"/>
    <x v="3"/>
    <s v="OFF-AP-10002350"/>
    <x v="1"/>
    <s v="Appliances"/>
    <s v="Belkin F9H710-06 7 Outlet SurgeMaster Surge Protector"/>
    <n v="37.68"/>
    <n v="2"/>
    <n v="0"/>
    <n v="10.5504"/>
    <n v="357.14285714285717"/>
    <n v="37.68"/>
    <n v="0"/>
  </r>
  <r>
    <n v="8761"/>
    <s v="CA-2016-159891"/>
    <s v="1/31/2016"/>
    <x v="1011"/>
    <s v="2/6/2016"/>
    <s v="Standard Class"/>
    <s v="BF-11170"/>
    <s v="Ben Ferrer"/>
    <s v="Home Office"/>
    <s v="United States"/>
    <s v="Atlanta"/>
    <s v="Georgia"/>
    <n v="30318"/>
    <x v="0"/>
    <s v="OFF-BI-10003527"/>
    <x v="1"/>
    <s v="Binders"/>
    <s v="Fellowes PB500 Electric Punch Plastic Comb Binding Machine with Manual Bind"/>
    <n v="1270.99"/>
    <n v="1"/>
    <n v="0"/>
    <n v="635.495"/>
    <n v="200"/>
    <n v="1270.99"/>
    <n v="0"/>
  </r>
  <r>
    <n v="8763"/>
    <s v="CA-2016-112578"/>
    <s v="12/29/2016"/>
    <x v="723"/>
    <s v="1/2/2017"/>
    <s v="Standard Class"/>
    <s v="FO-14305"/>
    <s v="Frank Olsen"/>
    <s v="Consumer"/>
    <s v="United States"/>
    <s v="Sacramento"/>
    <s v="California"/>
    <n v="95823"/>
    <x v="1"/>
    <s v="OFF-ST-10003722"/>
    <x v="1"/>
    <s v="Storage"/>
    <s v="Project Tote Personal File"/>
    <n v="14.03"/>
    <n v="1"/>
    <n v="0"/>
    <n v="4.0686999999999998"/>
    <n v="344.82758620689657"/>
    <n v="14.03"/>
    <n v="0"/>
  </r>
  <r>
    <n v="8765"/>
    <s v="CA-2015-107083"/>
    <s v="11/21/2015"/>
    <x v="82"/>
    <s v="11/27/2015"/>
    <s v="Standard Class"/>
    <s v="BB-11545"/>
    <s v="Brenda Bowman"/>
    <s v="Corporate"/>
    <s v="United States"/>
    <s v="Fort Worth"/>
    <s v="Texas"/>
    <n v="76106"/>
    <x v="2"/>
    <s v="OFF-AR-10002257"/>
    <x v="1"/>
    <s v="Art"/>
    <s v="Eldon Spacemaker Box, Quick-Snap Lid, Clear"/>
    <n v="5.3440000000000003"/>
    <n v="2"/>
    <n v="0.2"/>
    <n v="0.73480000000000001"/>
    <n v="727.27272727272737"/>
    <n v="4.2752000000000008"/>
    <n v="0"/>
  </r>
  <r>
    <n v="8769"/>
    <s v="CA-2015-151722"/>
    <s v="10/5/2015"/>
    <x v="348"/>
    <s v="10/9/2015"/>
    <s v="Standard Class"/>
    <s v="IL-15100"/>
    <s v="Ivan Liston"/>
    <s v="Consumer"/>
    <s v="United States"/>
    <s v="Columbus"/>
    <s v="Ohio"/>
    <n v="43229"/>
    <x v="3"/>
    <s v="TEC-AC-10000892"/>
    <x v="2"/>
    <s v="Accessories"/>
    <s v="NETGEAR N750 Dual Band Wi-Fi Gigabit Router"/>
    <n v="288"/>
    <n v="4"/>
    <n v="0.2"/>
    <n v="57.6"/>
    <n v="500"/>
    <n v="230.4"/>
    <n v="0"/>
  </r>
  <r>
    <n v="8770"/>
    <s v="CA-2016-151148"/>
    <s v="9/12/2016"/>
    <x v="126"/>
    <s v="9/13/2016"/>
    <s v="Same Day"/>
    <s v="PO-19180"/>
    <s v="Philisse Overcash"/>
    <s v="Home Office"/>
    <s v="United States"/>
    <s v="Louisville"/>
    <s v="Colorado"/>
    <n v="80027"/>
    <x v="1"/>
    <s v="TEC-PH-10001870"/>
    <x v="2"/>
    <s v="Phones"/>
    <s v="Lunatik TT5L-002 Taktik Strike Impact Protection System for iPhone 5"/>
    <n v="146.952"/>
    <n v="3"/>
    <n v="0.2"/>
    <n v="9.1844999999999999"/>
    <n v="1600"/>
    <n v="117.5616"/>
    <n v="0"/>
  </r>
  <r>
    <n v="8772"/>
    <s v="CA-2017-115882"/>
    <s v="9/14/2017"/>
    <x v="32"/>
    <s v="9/17/2017"/>
    <s v="First Class"/>
    <s v="DB-13555"/>
    <s v="Dorothy Badders"/>
    <s v="Corporate"/>
    <s v="United States"/>
    <s v="Raleigh"/>
    <s v="North Carolina"/>
    <n v="27604"/>
    <x v="0"/>
    <s v="OFF-AP-10002534"/>
    <x v="1"/>
    <s v="Appliances"/>
    <s v="3.6 Cubic Foot Counter Height Office Refrigerator"/>
    <n v="942.78399999999999"/>
    <n v="4"/>
    <n v="0.2"/>
    <n v="94.278400000000005"/>
    <n v="1000"/>
    <n v="754.22720000000004"/>
    <n v="0"/>
  </r>
  <r>
    <n v="8774"/>
    <s v="CA-2015-132276"/>
    <s v="2/23/2015"/>
    <x v="1202"/>
    <s v="2/28/2015"/>
    <s v="Standard Class"/>
    <s v="LC-16960"/>
    <s v="Lindsay Castell"/>
    <s v="Home Office"/>
    <s v="United States"/>
    <s v="New York City"/>
    <s v="New York"/>
    <n v="10024"/>
    <x v="3"/>
    <s v="OFF-AP-10000804"/>
    <x v="1"/>
    <s v="Appliances"/>
    <s v="Hoover Portapower Portable Vacuum"/>
    <n v="26.88"/>
    <n v="6"/>
    <n v="0"/>
    <n v="6.72"/>
    <n v="400"/>
    <n v="26.88"/>
    <n v="0"/>
  </r>
  <r>
    <n v="8776"/>
    <s v="CA-2016-163636"/>
    <s v="12/5/2016"/>
    <x v="5"/>
    <s v="12/9/2016"/>
    <s v="Second Class"/>
    <s v="MP-18175"/>
    <s v="Mike Pelletier"/>
    <s v="Home Office"/>
    <s v="United States"/>
    <s v="Chicago"/>
    <s v="Illinois"/>
    <n v="60623"/>
    <x v="2"/>
    <s v="OFF-AR-10001547"/>
    <x v="1"/>
    <s v="Art"/>
    <s v="Newell 311"/>
    <n v="3.536"/>
    <n v="2"/>
    <n v="0.2"/>
    <n v="0.30940000000000001"/>
    <n v="1142.8571428571429"/>
    <n v="2.8288000000000002"/>
    <n v="0"/>
  </r>
  <r>
    <n v="8777"/>
    <s v="CA-2016-102813"/>
    <s v="7/2/2016"/>
    <x v="415"/>
    <s v="7/3/2016"/>
    <s v="First Class"/>
    <s v="EA-14035"/>
    <s v="Erin Ashbrook"/>
    <s v="Corporate"/>
    <s v="United States"/>
    <s v="Huntsville"/>
    <s v="Texas"/>
    <n v="77340"/>
    <x v="2"/>
    <s v="FUR-CH-10000665"/>
    <x v="0"/>
    <s v="Chairs"/>
    <s v="Global Airflow Leather Mesh Back Chair, Black"/>
    <n v="528.42999999999995"/>
    <n v="5"/>
    <n v="0.3"/>
    <n v="0"/>
    <e v="#DIV/0!"/>
    <n v="369.90099999999995"/>
    <n v="0"/>
  </r>
  <r>
    <n v="8779"/>
    <s v="CA-2017-135377"/>
    <s v="12/13/2017"/>
    <x v="1096"/>
    <s v="12/18/2017"/>
    <s v="Standard Class"/>
    <s v="BP-11095"/>
    <s v="Bart Pistole"/>
    <s v="Corporate"/>
    <s v="United States"/>
    <s v="New York City"/>
    <s v="New York"/>
    <n v="10024"/>
    <x v="3"/>
    <s v="FUR-BO-10004015"/>
    <x v="0"/>
    <s v="Bookcases"/>
    <s v="Bush Andora Bookcase, Maple/Graphite Gray Finish"/>
    <n v="287.976"/>
    <n v="3"/>
    <n v="0.2"/>
    <n v="7.1993999999999998"/>
    <n v="4000"/>
    <n v="230.38080000000002"/>
    <n v="0"/>
  </r>
  <r>
    <n v="8780"/>
    <s v="CA-2015-165813"/>
    <s v="3/20/2015"/>
    <x v="305"/>
    <s v="3/22/2015"/>
    <s v="Second Class"/>
    <s v="BM-11785"/>
    <s v="Bryan Mills"/>
    <s v="Consumer"/>
    <s v="United States"/>
    <s v="Salem"/>
    <s v="Oregon"/>
    <n v="97301"/>
    <x v="1"/>
    <s v="OFF-ST-10004258"/>
    <x v="1"/>
    <s v="Storage"/>
    <s v="Portable Personal File Box"/>
    <n v="29.303999999999998"/>
    <n v="3"/>
    <n v="0.2"/>
    <n v="2.5640999999999998"/>
    <n v="1142.8571428571429"/>
    <n v="23.443200000000001"/>
    <n v="0"/>
  </r>
  <r>
    <n v="8781"/>
    <s v="CA-2015-133585"/>
    <s v="3/1/2015"/>
    <x v="879"/>
    <s v="3/4/2015"/>
    <s v="First Class"/>
    <s v="CM-12715"/>
    <s v="Craig Molinari"/>
    <s v="Corporate"/>
    <s v="United States"/>
    <s v="Houston"/>
    <s v="Texas"/>
    <n v="77070"/>
    <x v="2"/>
    <s v="OFF-AR-10003696"/>
    <x v="1"/>
    <s v="Art"/>
    <s v="Panasonic KP-350BK Electric Pencil Sharpener with Auto Stop"/>
    <n v="55.328000000000003"/>
    <n v="2"/>
    <n v="0.2"/>
    <n v="6.2244000000000002"/>
    <n v="888.88888888888891"/>
    <n v="44.262400000000007"/>
    <n v="0"/>
  </r>
  <r>
    <n v="8783"/>
    <s v="CA-2016-116911"/>
    <s v="9/15/2016"/>
    <x v="306"/>
    <s v="9/20/2016"/>
    <s v="Standard Class"/>
    <s v="JD-16150"/>
    <s v="Justin Deggeller"/>
    <s v="Corporate"/>
    <s v="United States"/>
    <s v="Twin Falls"/>
    <s v="Idaho"/>
    <n v="83301"/>
    <x v="1"/>
    <s v="OFF-BI-10001249"/>
    <x v="1"/>
    <s v="Binders"/>
    <s v="Avery Heavy-Duty EZD View Binder with Locking Rings"/>
    <n v="20.416"/>
    <n v="4"/>
    <n v="0.2"/>
    <n v="6.6352000000000002"/>
    <n v="307.69230769230774"/>
    <n v="16.332800000000002"/>
    <n v="0"/>
  </r>
  <r>
    <n v="8785"/>
    <s v="US-2017-129224"/>
    <s v="3/17/2017"/>
    <x v="294"/>
    <s v="3/23/2017"/>
    <s v="Standard Class"/>
    <s v="AS-10630"/>
    <s v="Ann Steele"/>
    <s v="Home Office"/>
    <s v="United States"/>
    <s v="Knoxville"/>
    <s v="Tennessee"/>
    <n v="37918"/>
    <x v="0"/>
    <s v="OFF-LA-10003190"/>
    <x v="1"/>
    <s v="Labels"/>
    <s v="Avery 474"/>
    <n v="4.6079999999999997"/>
    <n v="2"/>
    <n v="0.2"/>
    <n v="1.6704000000000001"/>
    <n v="275.86206896551721"/>
    <n v="3.6863999999999999"/>
    <n v="0"/>
  </r>
  <r>
    <n v="8786"/>
    <s v="CA-2017-145765"/>
    <s v="5/28/2017"/>
    <x v="39"/>
    <s v="6/2/2017"/>
    <s v="Standard Class"/>
    <s v="CM-11815"/>
    <s v="Candace McMahon"/>
    <s v="Corporate"/>
    <s v="United States"/>
    <s v="Phoenix"/>
    <s v="Arizona"/>
    <n v="85023"/>
    <x v="1"/>
    <s v="TEC-PH-10001305"/>
    <x v="2"/>
    <s v="Phones"/>
    <s v="Panasonic KX TS208W Corded phone"/>
    <n v="195.96"/>
    <n v="5"/>
    <n v="0.2"/>
    <n v="19.596"/>
    <n v="1000"/>
    <n v="156.76800000000003"/>
    <n v="0"/>
  </r>
  <r>
    <n v="8789"/>
    <s v="CA-2017-126914"/>
    <s v="6/15/2017"/>
    <x v="140"/>
    <s v="6/19/2017"/>
    <s v="Standard Class"/>
    <s v="JE-15715"/>
    <s v="Joe Elijah"/>
    <s v="Consumer"/>
    <s v="United States"/>
    <s v="Monroe"/>
    <s v="North Carolina"/>
    <n v="28110"/>
    <x v="0"/>
    <s v="FUR-CH-10000847"/>
    <x v="0"/>
    <s v="Chairs"/>
    <s v="Global Executive Mid-Back Manager's Chair"/>
    <n v="698.35199999999998"/>
    <n v="3"/>
    <n v="0.2"/>
    <n v="52.376399999999997"/>
    <n v="1333.3333333333335"/>
    <n v="558.6816"/>
    <n v="0"/>
  </r>
  <r>
    <n v="8791"/>
    <s v="CA-2015-169572"/>
    <s v="9/6/2015"/>
    <x v="684"/>
    <s v="9/12/2015"/>
    <s v="Standard Class"/>
    <s v="AG-10525"/>
    <s v="Andy Gerbode"/>
    <s v="Corporate"/>
    <s v="United States"/>
    <s v="Richmond"/>
    <s v="Virginia"/>
    <n v="23223"/>
    <x v="0"/>
    <s v="OFF-BI-10002799"/>
    <x v="1"/>
    <s v="Binders"/>
    <s v="SlimView Poly Binder, 3/8&quot;"/>
    <n v="46.62"/>
    <n v="9"/>
    <n v="0"/>
    <n v="21.4452"/>
    <n v="217.39130434782606"/>
    <n v="46.62"/>
    <n v="0"/>
  </r>
  <r>
    <n v="8792"/>
    <s v="CA-2017-162075"/>
    <s v="3/18/2017"/>
    <x v="257"/>
    <s v="3/24/2017"/>
    <s v="Standard Class"/>
    <s v="TT-21220"/>
    <s v="Thomas Thornton"/>
    <s v="Consumer"/>
    <s v="United States"/>
    <s v="Houston"/>
    <s v="Texas"/>
    <n v="77041"/>
    <x v="2"/>
    <s v="TEC-PH-10001557"/>
    <x v="2"/>
    <s v="Phones"/>
    <s v="Pyle PMP37LED"/>
    <n v="537.54399999999998"/>
    <n v="7"/>
    <n v="0.2"/>
    <n v="47.0351"/>
    <n v="1142.8571428571429"/>
    <n v="430.03520000000003"/>
    <n v="0"/>
  </r>
  <r>
    <n v="8793"/>
    <s v="CA-2014-162992"/>
    <s v="12/19/2014"/>
    <x v="174"/>
    <s v="12/21/2014"/>
    <s v="First Class"/>
    <s v="BP-11095"/>
    <s v="Bart Pistole"/>
    <s v="Corporate"/>
    <s v="United States"/>
    <s v="Los Angeles"/>
    <s v="California"/>
    <n v="90008"/>
    <x v="1"/>
    <s v="OFF-LA-10001934"/>
    <x v="1"/>
    <s v="Labels"/>
    <s v="Avery 516"/>
    <n v="14.62"/>
    <n v="2"/>
    <n v="0"/>
    <n v="6.8714000000000004"/>
    <n v="212.7659574468085"/>
    <n v="14.62"/>
    <n v="0"/>
  </r>
  <r>
    <n v="8797"/>
    <s v="CA-2016-106397"/>
    <s v="7/7/2016"/>
    <x v="274"/>
    <s v="7/13/2016"/>
    <s v="Standard Class"/>
    <s v="MJ-17740"/>
    <s v="Max Jones"/>
    <s v="Consumer"/>
    <s v="United States"/>
    <s v="Orem"/>
    <s v="Utah"/>
    <n v="84057"/>
    <x v="1"/>
    <s v="OFF-PA-10003441"/>
    <x v="1"/>
    <s v="Paper"/>
    <s v="Xerox 226"/>
    <n v="12.96"/>
    <n v="2"/>
    <n v="0"/>
    <n v="6.2207999999999997"/>
    <n v="208.33333333333334"/>
    <n v="12.96"/>
    <n v="0"/>
  </r>
  <r>
    <n v="8799"/>
    <s v="US-2016-150140"/>
    <s v="4/6/2016"/>
    <x v="1203"/>
    <s v="4/10/2016"/>
    <s v="Standard Class"/>
    <s v="VM-21685"/>
    <s v="Valerie Mitchum"/>
    <s v="Home Office"/>
    <s v="United States"/>
    <s v="Burlington"/>
    <s v="Vermont"/>
    <n v="5408"/>
    <x v="3"/>
    <s v="TEC-PH-10002555"/>
    <x v="2"/>
    <s v="Phones"/>
    <s v="Nortel Meridian M5316 Digital phone"/>
    <n v="1294.75"/>
    <n v="5"/>
    <n v="0"/>
    <n v="336.63499999999999"/>
    <n v="384.61538461538464"/>
    <n v="1294.75"/>
    <n v="0"/>
  </r>
  <r>
    <n v="8800"/>
    <s v="CA-2014-116666"/>
    <s v="5/8/2014"/>
    <x v="1204"/>
    <s v="5/10/2014"/>
    <s v="First Class"/>
    <s v="KT-16480"/>
    <s v="Kean Thornton"/>
    <s v="Consumer"/>
    <s v="United States"/>
    <s v="Philadelphia"/>
    <s v="Pennsylvania"/>
    <n v="19134"/>
    <x v="3"/>
    <s v="TEC-CO-10001449"/>
    <x v="2"/>
    <s v="Copiers"/>
    <s v="Hewlett Packard LaserJet 3310 Copier"/>
    <n v="1799.97"/>
    <n v="5"/>
    <n v="0.4"/>
    <n v="239.99600000000001"/>
    <n v="750"/>
    <n v="1079.982"/>
    <n v="0"/>
  </r>
  <r>
    <n v="8801"/>
    <s v="CA-2017-148992"/>
    <s v="11/23/2017"/>
    <x v="51"/>
    <s v="11/27/2017"/>
    <s v="Standard Class"/>
    <s v="CS-12250"/>
    <s v="Chris Selesnick"/>
    <s v="Corporate"/>
    <s v="United States"/>
    <s v="Chicago"/>
    <s v="Illinois"/>
    <n v="60623"/>
    <x v="2"/>
    <s v="OFF-PA-10004285"/>
    <x v="1"/>
    <s v="Paper"/>
    <s v="Xerox 1959"/>
    <n v="10.688000000000001"/>
    <n v="2"/>
    <n v="0.2"/>
    <n v="3.7408000000000001"/>
    <n v="285.71428571428572"/>
    <n v="8.5504000000000016"/>
    <n v="0"/>
  </r>
  <r>
    <n v="8802"/>
    <s v="CA-2016-140935"/>
    <s v="11/10/2016"/>
    <x v="338"/>
    <s v="11/12/2016"/>
    <s v="First Class"/>
    <s v="AB-10015"/>
    <s v="Aaron Bergman"/>
    <s v="Consumer"/>
    <s v="United States"/>
    <s v="Oklahoma City"/>
    <s v="Oklahoma"/>
    <n v="73120"/>
    <x v="2"/>
    <s v="TEC-PH-10000562"/>
    <x v="2"/>
    <s v="Phones"/>
    <s v="Samsung Convoy 3"/>
    <n v="221.98"/>
    <n v="2"/>
    <n v="0"/>
    <n v="62.154400000000003"/>
    <n v="357.14285714285711"/>
    <n v="221.98"/>
    <n v="0"/>
  </r>
  <r>
    <n v="8804"/>
    <s v="CA-2014-157644"/>
    <s v="12/31/2014"/>
    <x v="520"/>
    <s v="1/1/2015"/>
    <s v="First Class"/>
    <s v="AH-10030"/>
    <s v="Aaron Hawkins"/>
    <s v="Corporate"/>
    <s v="United States"/>
    <s v="New York City"/>
    <s v="New York"/>
    <n v="10035"/>
    <x v="3"/>
    <s v="TEC-AC-10003614"/>
    <x v="2"/>
    <s v="Accessories"/>
    <s v="Verbatim 25 GB 6x Blu-ray Single Layer Recordable Disc, 10/Pack"/>
    <n v="34.770000000000003"/>
    <n v="3"/>
    <n v="0"/>
    <n v="11.4741"/>
    <n v="303.03030303030306"/>
    <n v="34.770000000000003"/>
    <n v="0"/>
  </r>
  <r>
    <n v="8806"/>
    <s v="US-2017-100398"/>
    <s v="8/19/2017"/>
    <x v="971"/>
    <s v="8/23/2017"/>
    <s v="Standard Class"/>
    <s v="DO-13435"/>
    <s v="Denny Ordway"/>
    <s v="Consumer"/>
    <s v="United States"/>
    <s v="Salt Lake City"/>
    <s v="Utah"/>
    <n v="84106"/>
    <x v="1"/>
    <s v="OFF-BI-10002133"/>
    <x v="1"/>
    <s v="Binders"/>
    <s v="Wilson Jones Elliptical Ring 3 1/2&quot; Capacity Binders, 800 sheets"/>
    <n v="102.72"/>
    <n v="3"/>
    <n v="0.2"/>
    <n v="37.235999999999997"/>
    <n v="275.86206896551727"/>
    <n v="82.176000000000002"/>
    <n v="0"/>
  </r>
  <r>
    <n v="8807"/>
    <s v="CA-2016-113082"/>
    <s v="9/12/2016"/>
    <x v="126"/>
    <s v="9/16/2016"/>
    <s v="Standard Class"/>
    <s v="MC-17590"/>
    <s v="Matt Collister"/>
    <s v="Corporate"/>
    <s v="United States"/>
    <s v="Utica"/>
    <s v="New York"/>
    <n v="13501"/>
    <x v="3"/>
    <s v="FUR-FU-10002813"/>
    <x v="0"/>
    <s v="Furnishings"/>
    <s v="DAX Contemporary Wood Frame with Silver Metal Mat, Desktop, 11 x 14 Size"/>
    <n v="40.479999999999997"/>
    <n v="2"/>
    <n v="0"/>
    <n v="14.572800000000001"/>
    <n v="277.77777777777771"/>
    <n v="40.479999999999997"/>
    <n v="0"/>
  </r>
  <r>
    <n v="8808"/>
    <s v="US-2017-110646"/>
    <s v="10/26/2017"/>
    <x v="40"/>
    <s v="10/31/2017"/>
    <s v="Standard Class"/>
    <s v="JF-15190"/>
    <s v="Jamie Frazer"/>
    <s v="Consumer"/>
    <s v="United States"/>
    <s v="Philadelphia"/>
    <s v="Pennsylvania"/>
    <n v="19134"/>
    <x v="3"/>
    <s v="OFF-BI-10004330"/>
    <x v="1"/>
    <s v="Binders"/>
    <s v="GBC Velobind Prepunched Cover Sets, Regency Series"/>
    <n v="33.281999999999996"/>
    <n v="3"/>
    <n v="0.7"/>
    <n v="-27.734999999999999"/>
    <n v="-120"/>
    <n v="9.9846000000000004"/>
    <n v="0"/>
  </r>
  <r>
    <n v="8811"/>
    <s v="CA-2017-120614"/>
    <s v="5/30/2017"/>
    <x v="1109"/>
    <s v="6/4/2017"/>
    <s v="Standard Class"/>
    <s v="SM-20950"/>
    <s v="Suzanne McNair"/>
    <s v="Corporate"/>
    <s v="United States"/>
    <s v="Los Angeles"/>
    <s v="California"/>
    <n v="90004"/>
    <x v="1"/>
    <s v="OFF-PA-10004911"/>
    <x v="1"/>
    <s v="Paper"/>
    <s v="Rediform S.O.S. 1-Up Phone Message Bk, 4-1/4x3-1/16 Bk, 1 Form/Pg, 40 Messages/Bk, 3/Pk"/>
    <n v="37.520000000000003"/>
    <n v="4"/>
    <n v="0"/>
    <n v="18.009599999999999"/>
    <n v="208.33333333333334"/>
    <n v="37.520000000000003"/>
    <n v="0"/>
  </r>
  <r>
    <n v="8812"/>
    <s v="US-2016-140172"/>
    <s v="3/8/2016"/>
    <x v="387"/>
    <s v="3/13/2016"/>
    <s v="Standard Class"/>
    <s v="SP-20650"/>
    <s v="Stephanie Phelps"/>
    <s v="Corporate"/>
    <s v="United States"/>
    <s v="Jackson"/>
    <s v="Michigan"/>
    <n v="49201"/>
    <x v="2"/>
    <s v="OFF-AP-10004233"/>
    <x v="1"/>
    <s v="Appliances"/>
    <s v="Honeywell Enviracaire Portable Air Cleaner for up to 8 x 10 Room"/>
    <n v="207.14400000000001"/>
    <n v="3"/>
    <n v="0.1"/>
    <n v="48.333599999999997"/>
    <n v="428.57142857142867"/>
    <n v="186.42960000000002"/>
    <n v="0"/>
  </r>
  <r>
    <n v="8814"/>
    <s v="CA-2015-127754"/>
    <s v="7/26/2015"/>
    <x v="353"/>
    <s v="7/31/2015"/>
    <s v="Standard Class"/>
    <s v="CK-12760"/>
    <s v="Cyma Kinney"/>
    <s v="Corporate"/>
    <s v="United States"/>
    <s v="Glendale"/>
    <s v="Arizona"/>
    <n v="85301"/>
    <x v="1"/>
    <s v="FUR-CH-10003199"/>
    <x v="0"/>
    <s v="Chairs"/>
    <s v="Office Star - Contemporary Task Swivel Chair"/>
    <n v="266.35199999999998"/>
    <n v="3"/>
    <n v="0.2"/>
    <n v="13.317600000000001"/>
    <n v="1999.9999999999995"/>
    <n v="213.08159999999998"/>
    <n v="0"/>
  </r>
  <r>
    <n v="8815"/>
    <s v="CA-2015-144274"/>
    <s v="11/23/2015"/>
    <x v="521"/>
    <s v="11/25/2015"/>
    <s v="Second Class"/>
    <s v="PW-19240"/>
    <s v="Pierre Wener"/>
    <s v="Consumer"/>
    <s v="United States"/>
    <s v="Wilmington"/>
    <s v="Delaware"/>
    <n v="19805"/>
    <x v="3"/>
    <s v="TEC-PH-10003012"/>
    <x v="2"/>
    <s v="Phones"/>
    <s v="Nortel Meridian M3904 Professional Digital phone"/>
    <n v="307.98"/>
    <n v="2"/>
    <n v="0"/>
    <n v="89.3142"/>
    <n v="344.82758620689657"/>
    <n v="307.98"/>
    <n v="0"/>
  </r>
  <r>
    <n v="8820"/>
    <s v="CA-2015-142930"/>
    <s v="11/28/2015"/>
    <x v="109"/>
    <s v="12/2/2015"/>
    <s v="Standard Class"/>
    <s v="EB-14170"/>
    <s v="Evan Bailliet"/>
    <s v="Consumer"/>
    <s v="United States"/>
    <s v="Austin"/>
    <s v="Texas"/>
    <n v="78745"/>
    <x v="2"/>
    <s v="OFF-PA-10003395"/>
    <x v="1"/>
    <s v="Paper"/>
    <s v="Xerox 1941"/>
    <n v="335.52"/>
    <n v="4"/>
    <n v="0.2"/>
    <n v="117.432"/>
    <n v="285.71428571428567"/>
    <n v="268.416"/>
    <n v="0"/>
  </r>
  <r>
    <n v="8821"/>
    <s v="CA-2017-100622"/>
    <s v="11/3/2017"/>
    <x v="132"/>
    <s v="11/7/2017"/>
    <s v="Standard Class"/>
    <s v="DK-13090"/>
    <s v="Dave Kipp"/>
    <s v="Consumer"/>
    <s v="United States"/>
    <s v="Orlando"/>
    <s v="Florida"/>
    <n v="32839"/>
    <x v="0"/>
    <s v="TEC-CO-10003236"/>
    <x v="2"/>
    <s v="Copiers"/>
    <s v="Canon Image Class D660 Copier"/>
    <n v="959.98400000000004"/>
    <n v="2"/>
    <n v="0.2"/>
    <n v="311.9948"/>
    <n v="307.69230769230774"/>
    <n v="767.98720000000003"/>
    <n v="0"/>
  </r>
  <r>
    <n v="8825"/>
    <s v="CA-2017-117156"/>
    <s v="3/21/2017"/>
    <x v="708"/>
    <s v="3/23/2017"/>
    <s v="Second Class"/>
    <s v="TB-21055"/>
    <s v="Ted Butterfield"/>
    <s v="Consumer"/>
    <s v="United States"/>
    <s v="Reading"/>
    <s v="Pennsylvania"/>
    <n v="19601"/>
    <x v="3"/>
    <s v="OFF-EN-10003845"/>
    <x v="1"/>
    <s v="Envelopes"/>
    <s v="Colored Envelopes"/>
    <n v="8.8559999999999999"/>
    <n v="3"/>
    <n v="0.2"/>
    <n v="2.8782000000000001"/>
    <n v="307.69230769230768"/>
    <n v="7.0848000000000004"/>
    <n v="0"/>
  </r>
  <r>
    <n v="8826"/>
    <s v="CA-2015-115399"/>
    <s v="12/19/2015"/>
    <x v="546"/>
    <s v="12/22/2015"/>
    <s v="First Class"/>
    <s v="AG-10900"/>
    <s v="Arthur Gainer"/>
    <s v="Consumer"/>
    <s v="United States"/>
    <s v="Philadelphia"/>
    <s v="Pennsylvania"/>
    <n v="19134"/>
    <x v="3"/>
    <s v="OFF-LA-10003190"/>
    <x v="1"/>
    <s v="Labels"/>
    <s v="Avery 474"/>
    <n v="6.9119999999999999"/>
    <n v="3"/>
    <n v="0.2"/>
    <n v="2.5055999999999998"/>
    <n v="275.86206896551727"/>
    <n v="5.5296000000000003"/>
    <n v="0"/>
  </r>
  <r>
    <n v="8827"/>
    <s v="US-2014-157847"/>
    <s v="4/2/2014"/>
    <x v="1063"/>
    <s v="4/6/2014"/>
    <s v="Second Class"/>
    <s v="SC-20020"/>
    <s v="Sam Craven"/>
    <s v="Consumer"/>
    <s v="United States"/>
    <s v="Houston"/>
    <s v="Texas"/>
    <n v="77095"/>
    <x v="2"/>
    <s v="OFF-PA-10002986"/>
    <x v="1"/>
    <s v="Paper"/>
    <s v="Xerox 1898"/>
    <n v="26.72"/>
    <n v="5"/>
    <n v="0.2"/>
    <n v="9.3520000000000003"/>
    <n v="285.71428571428567"/>
    <n v="21.376000000000001"/>
    <n v="0"/>
  </r>
  <r>
    <n v="8829"/>
    <s v="CA-2015-115168"/>
    <s v="6/5/2015"/>
    <x v="1117"/>
    <s v="6/9/2015"/>
    <s v="Standard Class"/>
    <s v="BB-11545"/>
    <s v="Brenda Bowman"/>
    <s v="Corporate"/>
    <s v="United States"/>
    <s v="Saint Charles"/>
    <s v="Missouri"/>
    <n v="63301"/>
    <x v="2"/>
    <s v="OFF-PA-10000528"/>
    <x v="1"/>
    <s v="Paper"/>
    <s v="Xerox 1981"/>
    <n v="10.56"/>
    <n v="2"/>
    <n v="0"/>
    <n v="4.7519999999999998"/>
    <n v="222.22222222222223"/>
    <n v="10.56"/>
    <n v="0"/>
  </r>
  <r>
    <n v="8830"/>
    <s v="CA-2014-109680"/>
    <s v="10/6/2014"/>
    <x v="191"/>
    <s v="10/9/2014"/>
    <s v="First Class"/>
    <s v="VP-21760"/>
    <s v="Victoria Pisteka"/>
    <s v="Corporate"/>
    <s v="United States"/>
    <s v="Indianapolis"/>
    <s v="Indiana"/>
    <n v="46203"/>
    <x v="2"/>
    <s v="OFF-ST-10001932"/>
    <x v="1"/>
    <s v="Storage"/>
    <s v="Fellowes Staxonsteel Drawer Files"/>
    <n v="386.34"/>
    <n v="2"/>
    <n v="0"/>
    <n v="54.087600000000002"/>
    <n v="714.28571428571422"/>
    <n v="386.34"/>
    <n v="0"/>
  </r>
  <r>
    <n v="8831"/>
    <s v="CA-2016-167983"/>
    <s v="8/21/2016"/>
    <x v="1036"/>
    <s v="8/24/2016"/>
    <s v="Second Class"/>
    <s v="RP-19270"/>
    <s v="Rachel Payne"/>
    <s v="Corporate"/>
    <s v="United States"/>
    <s v="Seattle"/>
    <s v="Washington"/>
    <n v="98115"/>
    <x v="1"/>
    <s v="OFF-BI-10003727"/>
    <x v="1"/>
    <s v="Binders"/>
    <s v="Avery Durable Slant Ring Binders With Label Holder"/>
    <n v="33.44"/>
    <n v="10"/>
    <n v="0.2"/>
    <n v="11.704000000000001"/>
    <n v="285.71428571428567"/>
    <n v="26.751999999999999"/>
    <n v="0"/>
  </r>
  <r>
    <n v="8832"/>
    <s v="CA-2015-145324"/>
    <s v="11/15/2015"/>
    <x v="219"/>
    <s v="11/19/2015"/>
    <s v="Standard Class"/>
    <s v="DH-13675"/>
    <s v="Duane Huffman"/>
    <s v="Home Office"/>
    <s v="United States"/>
    <s v="Harrisonburg"/>
    <s v="Virginia"/>
    <n v="22801"/>
    <x v="0"/>
    <s v="FUR-FU-10002759"/>
    <x v="0"/>
    <s v="Furnishings"/>
    <s v="12-1/2 Diameter Round Wall Clock"/>
    <n v="39.96"/>
    <n v="2"/>
    <n v="0"/>
    <n v="14.3856"/>
    <n v="277.77777777777777"/>
    <n v="39.96"/>
    <n v="0"/>
  </r>
  <r>
    <n v="8833"/>
    <s v="CA-2015-153423"/>
    <s v="6/22/2015"/>
    <x v="137"/>
    <s v="6/27/2015"/>
    <s v="Standard Class"/>
    <s v="SW-20455"/>
    <s v="Shaun Weien"/>
    <s v="Consumer"/>
    <s v="United States"/>
    <s v="Rochester"/>
    <s v="New York"/>
    <n v="14609"/>
    <x v="3"/>
    <s v="OFF-BI-10000545"/>
    <x v="1"/>
    <s v="Binders"/>
    <s v="GBC Ibimaster 500 Manual ProClick Binding System"/>
    <n v="1217.568"/>
    <n v="2"/>
    <n v="0.2"/>
    <n v="456.58800000000002"/>
    <n v="266.66666666666663"/>
    <n v="974.05439999999999"/>
    <n v="0"/>
  </r>
  <r>
    <n v="8834"/>
    <s v="US-2017-132675"/>
    <s v="9/24/2017"/>
    <x v="241"/>
    <s v="9/28/2017"/>
    <s v="Standard Class"/>
    <s v="KF-16285"/>
    <s v="Karen Ferguson"/>
    <s v="Home Office"/>
    <s v="United States"/>
    <s v="Sandy Springs"/>
    <s v="Georgia"/>
    <n v="30328"/>
    <x v="0"/>
    <s v="OFF-ST-10004950"/>
    <x v="1"/>
    <s v="Storage"/>
    <s v="Tenex Personal Filing Tote With Secure Closure Lid, Black/Frost"/>
    <n v="15.51"/>
    <n v="1"/>
    <n v="0"/>
    <n v="3.8774999999999999"/>
    <n v="400"/>
    <n v="15.51"/>
    <n v="0"/>
  </r>
  <r>
    <n v="8839"/>
    <s v="CA-2014-153808"/>
    <s v="4/6/2014"/>
    <x v="322"/>
    <s v="4/10/2014"/>
    <s v="Second Class"/>
    <s v="FH-14275"/>
    <s v="Frank Hawley"/>
    <s v="Corporate"/>
    <s v="United States"/>
    <s v="Los Angeles"/>
    <s v="California"/>
    <n v="90004"/>
    <x v="1"/>
    <s v="OFF-AR-10001725"/>
    <x v="1"/>
    <s v="Art"/>
    <s v="Boston Home &amp; Office Model 2000 Electric Pencil Sharpeners"/>
    <n v="70.95"/>
    <n v="3"/>
    <n v="0"/>
    <n v="18.446999999999999"/>
    <n v="384.61538461538464"/>
    <n v="70.95"/>
    <n v="0"/>
  </r>
  <r>
    <n v="8842"/>
    <s v="US-2016-112396"/>
    <s v="2/9/2016"/>
    <x v="1205"/>
    <s v="2/13/2016"/>
    <s v="Standard Class"/>
    <s v="JR-16210"/>
    <s v="Justin Ritter"/>
    <s v="Corporate"/>
    <s v="United States"/>
    <s v="San Francisco"/>
    <s v="California"/>
    <n v="94110"/>
    <x v="1"/>
    <s v="TEC-AC-10003628"/>
    <x v="2"/>
    <s v="Accessories"/>
    <s v="Logitech 910-002974 M325 Wireless Mouse for Web Scrolling"/>
    <n v="89.97"/>
    <n v="3"/>
    <n v="0"/>
    <n v="39.586799999999997"/>
    <n v="227.27272727272728"/>
    <n v="89.97"/>
    <n v="0"/>
  </r>
  <r>
    <n v="8844"/>
    <s v="CA-2014-141173"/>
    <s v="11/18/2014"/>
    <x v="728"/>
    <s v="11/20/2014"/>
    <s v="Second Class"/>
    <s v="JC-16105"/>
    <s v="Julie Creighton"/>
    <s v="Corporate"/>
    <s v="United States"/>
    <s v="Minneapolis"/>
    <s v="Minnesota"/>
    <n v="55407"/>
    <x v="2"/>
    <s v="OFF-ST-10000885"/>
    <x v="1"/>
    <s v="Storage"/>
    <s v="Fellowes Desktop Hanging File Manager"/>
    <n v="67.150000000000006"/>
    <n v="5"/>
    <n v="0"/>
    <n v="16.787500000000001"/>
    <n v="400"/>
    <n v="67.150000000000006"/>
    <n v="0"/>
  </r>
  <r>
    <n v="8845"/>
    <s v="CA-2017-156664"/>
    <s v="12/18/2017"/>
    <x v="404"/>
    <s v="12/23/2017"/>
    <s v="Standard Class"/>
    <s v="BP-11290"/>
    <s v="Beth Paige"/>
    <s v="Consumer"/>
    <s v="United States"/>
    <s v="Columbus"/>
    <s v="Ohio"/>
    <n v="43229"/>
    <x v="3"/>
    <s v="OFF-BI-10004209"/>
    <x v="1"/>
    <s v="Binders"/>
    <s v="Fellowes Twister Kit, Gray/Clear, 3/pkg"/>
    <n v="7.2359999999999998"/>
    <n v="3"/>
    <n v="0.7"/>
    <n v="-6.03"/>
    <n v="-120"/>
    <n v="2.1708000000000003"/>
    <n v="0"/>
  </r>
  <r>
    <n v="8849"/>
    <s v="CA-2015-140718"/>
    <s v="7/2/2015"/>
    <x v="740"/>
    <s v="7/4/2015"/>
    <s v="First Class"/>
    <s v="FA-14230"/>
    <s v="Frank Atkinson"/>
    <s v="Corporate"/>
    <s v="United States"/>
    <s v="Raleigh"/>
    <s v="North Carolina"/>
    <n v="27604"/>
    <x v="0"/>
    <s v="TEC-PH-10003505"/>
    <x v="2"/>
    <s v="Phones"/>
    <s v="Geemarc AmpliPOWER60"/>
    <n v="74.239999999999995"/>
    <n v="1"/>
    <n v="0.2"/>
    <n v="8.3520000000000003"/>
    <n v="888.8888888888888"/>
    <n v="59.391999999999996"/>
    <n v="0"/>
  </r>
  <r>
    <n v="8853"/>
    <s v="CA-2014-119977"/>
    <s v="10/8/2014"/>
    <x v="1169"/>
    <s v="10/13/2014"/>
    <s v="Second Class"/>
    <s v="DN-13690"/>
    <s v="Duane Noonan"/>
    <s v="Consumer"/>
    <s v="United States"/>
    <s v="New York City"/>
    <s v="New York"/>
    <n v="10011"/>
    <x v="3"/>
    <s v="OFF-PA-10003823"/>
    <x v="1"/>
    <s v="Paper"/>
    <s v="Xerox 197"/>
    <n v="123.92"/>
    <n v="4"/>
    <n v="0"/>
    <n v="55.764000000000003"/>
    <n v="222.22222222222223"/>
    <n v="123.92"/>
    <n v="0"/>
  </r>
  <r>
    <n v="8854"/>
    <s v="US-2015-115343"/>
    <s v="9/22/2015"/>
    <x v="357"/>
    <s v="9/25/2015"/>
    <s v="First Class"/>
    <s v="FO-14305"/>
    <s v="Frank Olsen"/>
    <s v="Consumer"/>
    <s v="United States"/>
    <s v="Philadelphia"/>
    <s v="Pennsylvania"/>
    <n v="19143"/>
    <x v="3"/>
    <s v="OFF-SU-10000898"/>
    <x v="1"/>
    <s v="Supplies"/>
    <s v="Acme Hot Forged Carbon Steel Scissors with Nickel-Plated Handles, 3 7/8&quot; Cut, 8&quot;L"/>
    <n v="55.6"/>
    <n v="5"/>
    <n v="0.2"/>
    <n v="6.2549999999999999"/>
    <n v="888.88888888888891"/>
    <n v="44.480000000000004"/>
    <n v="0"/>
  </r>
  <r>
    <n v="8856"/>
    <s v="CA-2017-163671"/>
    <s v="12/24/2017"/>
    <x v="165"/>
    <s v="12/30/2017"/>
    <s v="Standard Class"/>
    <s v="DP-13105"/>
    <s v="Dave Poirier"/>
    <s v="Corporate"/>
    <s v="United States"/>
    <s v="Meridian"/>
    <s v="Idaho"/>
    <n v="83642"/>
    <x v="1"/>
    <s v="OFF-BI-10001679"/>
    <x v="1"/>
    <s v="Binders"/>
    <s v="GBC Instant Index System for Binding Systems"/>
    <n v="21.312000000000001"/>
    <n v="3"/>
    <n v="0.2"/>
    <n v="7.992"/>
    <n v="266.66666666666669"/>
    <n v="17.049600000000002"/>
    <n v="0"/>
  </r>
  <r>
    <n v="8857"/>
    <s v="CA-2017-135909"/>
    <s v="10/13/2017"/>
    <x v="119"/>
    <s v="10/20/2017"/>
    <s v="Standard Class"/>
    <s v="JW-15220"/>
    <s v="Jane Waco"/>
    <s v="Corporate"/>
    <s v="United States"/>
    <s v="Sacramento"/>
    <s v="California"/>
    <n v="95823"/>
    <x v="1"/>
    <s v="TEC-AC-10002335"/>
    <x v="2"/>
    <s v="Accessories"/>
    <s v="Logitech Media Keyboard K200"/>
    <n v="209.94"/>
    <n v="6"/>
    <n v="0"/>
    <n v="39.888599999999997"/>
    <n v="526.31578947368428"/>
    <n v="209.94"/>
    <n v="0"/>
  </r>
  <r>
    <n v="8860"/>
    <s v="US-2017-114356"/>
    <s v="8/20/2017"/>
    <x v="648"/>
    <s v="8/26/2017"/>
    <s v="Standard Class"/>
    <s v="TT-21460"/>
    <s v="Tonja Turnell"/>
    <s v="Home Office"/>
    <s v="United States"/>
    <s v="Charlotte"/>
    <s v="North Carolina"/>
    <n v="28205"/>
    <x v="0"/>
    <s v="TEC-PH-10003171"/>
    <x v="2"/>
    <s v="Phones"/>
    <s v="Plantronics Encore H101 Dual Earpieces Headset"/>
    <n v="35.96"/>
    <n v="1"/>
    <n v="0.2"/>
    <n v="3.5960000000000001"/>
    <n v="1000"/>
    <n v="28.768000000000001"/>
    <n v="0"/>
  </r>
  <r>
    <n v="8861"/>
    <s v="CA-2015-125934"/>
    <s v="9/11/2015"/>
    <x v="861"/>
    <s v="9/18/2015"/>
    <s v="Standard Class"/>
    <s v="SN-20560"/>
    <s v="Skye Norling"/>
    <s v="Home Office"/>
    <s v="United States"/>
    <s v="Paterson"/>
    <s v="New Jersey"/>
    <n v="7501"/>
    <x v="3"/>
    <s v="OFF-LA-10000414"/>
    <x v="1"/>
    <s v="Labels"/>
    <s v="Avery 503"/>
    <n v="31.05"/>
    <n v="3"/>
    <n v="0"/>
    <n v="14.904"/>
    <n v="208.33333333333334"/>
    <n v="31.05"/>
    <n v="0"/>
  </r>
  <r>
    <n v="8866"/>
    <s v="CA-2015-158148"/>
    <s v="12/20/2015"/>
    <x v="139"/>
    <s v="12/26/2015"/>
    <s v="Standard Class"/>
    <s v="JM-15865"/>
    <s v="John Murray"/>
    <s v="Consumer"/>
    <s v="United States"/>
    <s v="Arlington"/>
    <s v="Virginia"/>
    <n v="22204"/>
    <x v="0"/>
    <s v="OFF-AP-10003281"/>
    <x v="1"/>
    <s v="Appliances"/>
    <s v="Acco 6 Outlet Guardian Standard Surge Suppressor"/>
    <n v="36.270000000000003"/>
    <n v="3"/>
    <n v="0"/>
    <n v="10.881"/>
    <n v="333.33333333333337"/>
    <n v="36.270000000000003"/>
    <n v="0"/>
  </r>
  <r>
    <n v="8867"/>
    <s v="CA-2014-120411"/>
    <s v="9/20/2014"/>
    <x v="59"/>
    <s v="9/23/2014"/>
    <s v="First Class"/>
    <s v="SB-20185"/>
    <s v="Sarah Brown"/>
    <s v="Consumer"/>
    <s v="United States"/>
    <s v="Chicago"/>
    <s v="Illinois"/>
    <n v="60653"/>
    <x v="2"/>
    <s v="FUR-BO-10004218"/>
    <x v="0"/>
    <s v="Bookcases"/>
    <s v="Bush Heritage Pine Collection 5-Shelf Bookcase, Albany Pine Finish, *Special Order"/>
    <n v="493.43"/>
    <n v="5"/>
    <n v="0.3"/>
    <n v="-70.489999999999995"/>
    <n v="-700.00000000000011"/>
    <n v="345.40100000000001"/>
    <n v="0"/>
  </r>
  <r>
    <n v="8869"/>
    <s v="CA-2016-158260"/>
    <s v="11/4/2016"/>
    <x v="254"/>
    <s v="11/8/2016"/>
    <s v="Standard Class"/>
    <s v="CC-12475"/>
    <s v="Cindy Chapman"/>
    <s v="Consumer"/>
    <s v="United States"/>
    <s v="San Diego"/>
    <s v="California"/>
    <n v="92037"/>
    <x v="1"/>
    <s v="TEC-MA-10003176"/>
    <x v="2"/>
    <s v="Machines"/>
    <s v="Okidata B400 Printer"/>
    <n v="686.4"/>
    <n v="2"/>
    <n v="0.2"/>
    <n v="77.22"/>
    <n v="888.88888888888891"/>
    <n v="549.12"/>
    <n v="0"/>
  </r>
  <r>
    <n v="8870"/>
    <s v="CA-2017-101805"/>
    <s v="12/1/2017"/>
    <x v="96"/>
    <s v="12/6/2017"/>
    <s v="Standard Class"/>
    <s v="SH-19975"/>
    <s v="Sally Hughsby"/>
    <s v="Corporate"/>
    <s v="United States"/>
    <s v="Seattle"/>
    <s v="Washington"/>
    <n v="98105"/>
    <x v="1"/>
    <s v="OFF-BI-10002003"/>
    <x v="1"/>
    <s v="Binders"/>
    <s v="Ibico Presentation Index for Binding Systems"/>
    <n v="15.92"/>
    <n v="5"/>
    <n v="0.2"/>
    <n v="5.3730000000000002"/>
    <n v="296.2962962962963"/>
    <n v="12.736000000000001"/>
    <n v="0"/>
  </r>
  <r>
    <n v="8873"/>
    <s v="US-2014-105137"/>
    <s v="10/10/2014"/>
    <x v="982"/>
    <s v="10/10/2014"/>
    <s v="Same Day"/>
    <s v="RB-19435"/>
    <s v="Richard Bierner"/>
    <s v="Consumer"/>
    <s v="United States"/>
    <s v="Columbus"/>
    <s v="Ohio"/>
    <n v="43229"/>
    <x v="3"/>
    <s v="TEC-MA-10002694"/>
    <x v="2"/>
    <s v="Machines"/>
    <s v="Hewlett-Packard Deskjet F4180 All-in-One Color Ink-jet - Printer / copier / scanner"/>
    <n v="101.994"/>
    <n v="2"/>
    <n v="0.7"/>
    <n v="-71.395799999999994"/>
    <n v="-142.85714285714286"/>
    <n v="30.598200000000006"/>
    <n v="0"/>
  </r>
  <r>
    <n v="8875"/>
    <s v="CA-2017-142489"/>
    <s v="11/14/2017"/>
    <x v="237"/>
    <s v="11/16/2017"/>
    <s v="Second Class"/>
    <s v="TC-21295"/>
    <s v="Toby Carlisle"/>
    <s v="Consumer"/>
    <s v="United States"/>
    <s v="Houston"/>
    <s v="Texas"/>
    <n v="77095"/>
    <x v="2"/>
    <s v="OFF-BI-10003684"/>
    <x v="1"/>
    <s v="Binders"/>
    <s v="Wilson Jones Legal Size Ring Binders"/>
    <n v="21.99"/>
    <n v="5"/>
    <n v="0.8"/>
    <n v="-32.984999999999999"/>
    <n v="-66.666666666666657"/>
    <n v="4.3979999999999988"/>
    <n v="0"/>
  </r>
  <r>
    <n v="8876"/>
    <s v="US-2016-141264"/>
    <s v="8/13/2016"/>
    <x v="572"/>
    <s v="8/19/2016"/>
    <s v="Standard Class"/>
    <s v="CT-11995"/>
    <s v="Carol Triggs"/>
    <s v="Consumer"/>
    <s v="United States"/>
    <s v="Irving"/>
    <s v="Texas"/>
    <n v="75061"/>
    <x v="2"/>
    <s v="OFF-SU-10003505"/>
    <x v="1"/>
    <s v="Supplies"/>
    <s v="Premier Electric Letter Opener"/>
    <n v="185.376"/>
    <n v="2"/>
    <n v="0.2"/>
    <n v="-34.758000000000003"/>
    <n v="-533.33333333333326"/>
    <n v="148.30080000000001"/>
    <n v="0"/>
  </r>
  <r>
    <n v="8878"/>
    <s v="CA-2017-126928"/>
    <s v="9/17/2017"/>
    <x v="697"/>
    <s v="9/23/2017"/>
    <s v="Standard Class"/>
    <s v="GZ-14470"/>
    <s v="Gary Zandusky"/>
    <s v="Consumer"/>
    <s v="United States"/>
    <s v="Morristown"/>
    <s v="New Jersey"/>
    <n v="7960"/>
    <x v="3"/>
    <s v="TEC-MA-10004626"/>
    <x v="2"/>
    <s v="Machines"/>
    <s v="Lexmark 20R1285 X6650 Wireless All-in-One Printer"/>
    <n v="480"/>
    <n v="4"/>
    <n v="0"/>
    <n v="225.6"/>
    <n v="212.7659574468085"/>
    <n v="480"/>
    <n v="0"/>
  </r>
  <r>
    <n v="8880"/>
    <s v="US-2015-107944"/>
    <s v="3/23/2015"/>
    <x v="391"/>
    <s v="3/25/2015"/>
    <s v="First Class"/>
    <s v="AM-10360"/>
    <s v="Alice McCarthy"/>
    <s v="Corporate"/>
    <s v="United States"/>
    <s v="Los Angeles"/>
    <s v="California"/>
    <n v="90008"/>
    <x v="1"/>
    <s v="OFF-PA-10000659"/>
    <x v="1"/>
    <s v="Paper"/>
    <s v="TOPS Carbonless Receipt Book, Four 2-3/4 x 7-1/4 Money Receipts per Page"/>
    <n v="192.72"/>
    <n v="11"/>
    <n v="0"/>
    <n v="92.505600000000001"/>
    <n v="208.33333333333334"/>
    <n v="192.72"/>
    <n v="0"/>
  </r>
  <r>
    <n v="8882"/>
    <s v="CA-2016-135594"/>
    <s v="6/30/2016"/>
    <x v="1186"/>
    <s v="7/3/2016"/>
    <s v="Second Class"/>
    <s v="AH-10120"/>
    <s v="Adrian Hane"/>
    <s v="Home Office"/>
    <s v="United States"/>
    <s v="Aurora"/>
    <s v="Illinois"/>
    <n v="60505"/>
    <x v="2"/>
    <s v="TEC-AC-10003038"/>
    <x v="2"/>
    <s v="Accessories"/>
    <s v="Kingston Digital DataTraveler 16GB USB 2.0"/>
    <n v="50.12"/>
    <n v="7"/>
    <n v="0.2"/>
    <n v="-0.62649999999999995"/>
    <n v="-8000"/>
    <n v="40.096000000000004"/>
    <n v="0"/>
  </r>
  <r>
    <n v="8883"/>
    <s v="US-2017-115252"/>
    <s v="10/20/2017"/>
    <x v="179"/>
    <s v="10/25/2017"/>
    <s v="Standard Class"/>
    <s v="MY-18295"/>
    <s v="Muhammed Yedwab"/>
    <s v="Corporate"/>
    <s v="United States"/>
    <s v="Durham"/>
    <s v="North Carolina"/>
    <n v="27707"/>
    <x v="0"/>
    <s v="TEC-PH-10004071"/>
    <x v="2"/>
    <s v="Phones"/>
    <s v="PayAnywhere Card Reader"/>
    <n v="15.984"/>
    <n v="2"/>
    <n v="0.2"/>
    <n v="1.3986000000000001"/>
    <n v="1142.8571428571429"/>
    <n v="12.7872"/>
    <n v="0"/>
  </r>
  <r>
    <n v="8885"/>
    <s v="CA-2014-107398"/>
    <s v="8/25/2014"/>
    <x v="55"/>
    <s v="8/30/2014"/>
    <s v="Standard Class"/>
    <s v="BS-11590"/>
    <s v="Brendan Sweed"/>
    <s v="Corporate"/>
    <s v="United States"/>
    <s v="Columbus"/>
    <s v="Ohio"/>
    <n v="43229"/>
    <x v="3"/>
    <s v="OFF-BI-10001982"/>
    <x v="1"/>
    <s v="Binders"/>
    <s v="Wilson Jones Custom Binder Spines &amp; Labels"/>
    <n v="6.5279999999999996"/>
    <n v="4"/>
    <n v="0.7"/>
    <n v="-4.5696000000000003"/>
    <n v="-142.85714285714283"/>
    <n v="1.9584000000000001"/>
    <n v="0"/>
  </r>
  <r>
    <n v="8888"/>
    <s v="CA-2014-169642"/>
    <s v="7/27/2014"/>
    <x v="923"/>
    <s v="7/30/2014"/>
    <s v="Second Class"/>
    <s v="BB-10990"/>
    <s v="Barry Blumstein"/>
    <s v="Corporate"/>
    <s v="United States"/>
    <s v="Los Angeles"/>
    <s v="California"/>
    <n v="90036"/>
    <x v="1"/>
    <s v="OFF-ST-10002574"/>
    <x v="1"/>
    <s v="Storage"/>
    <s v="SAFCO Commercial Wire Shelving, Black"/>
    <n v="276.27999999999997"/>
    <n v="2"/>
    <n v="0"/>
    <n v="0"/>
    <e v="#DIV/0!"/>
    <n v="276.27999999999997"/>
    <n v="0"/>
  </r>
  <r>
    <n v="8889"/>
    <s v="CA-2017-103968"/>
    <s v="12/1/2017"/>
    <x v="96"/>
    <s v="12/7/2017"/>
    <s v="Standard Class"/>
    <s v="ML-17755"/>
    <s v="Max Ludwig"/>
    <s v="Home Office"/>
    <s v="United States"/>
    <s v="Stockton"/>
    <s v="California"/>
    <n v="95207"/>
    <x v="1"/>
    <s v="FUR-FU-10003394"/>
    <x v="0"/>
    <s v="Furnishings"/>
    <s v="Tenex &quot;The Solids&quot; Textured Chair Mats"/>
    <n v="629.64"/>
    <n v="9"/>
    <n v="0"/>
    <n v="107.03879999999999"/>
    <n v="588.23529411764707"/>
    <n v="629.64"/>
    <n v="0"/>
  </r>
  <r>
    <n v="8890"/>
    <s v="CA-2016-147256"/>
    <s v="10/17/2016"/>
    <x v="508"/>
    <s v="10/21/2016"/>
    <s v="Second Class"/>
    <s v="FC-14245"/>
    <s v="Frank Carlisle"/>
    <s v="Home Office"/>
    <s v="United States"/>
    <s v="Columbia"/>
    <s v="Missouri"/>
    <n v="65203"/>
    <x v="2"/>
    <s v="TEC-PH-10003072"/>
    <x v="2"/>
    <s v="Phones"/>
    <s v="Panasonic KX-TG9541B DECT 6.0 Digital 2-Line Expandable Cordless Phone With Digital Answering System"/>
    <n v="449.97"/>
    <n v="3"/>
    <n v="0"/>
    <n v="220.4853"/>
    <n v="204.08163265306123"/>
    <n v="449.97"/>
    <n v="0"/>
  </r>
  <r>
    <n v="8892"/>
    <s v="CA-2016-162159"/>
    <s v="9/16/2016"/>
    <x v="1142"/>
    <s v="9/18/2016"/>
    <s v="First Class"/>
    <s v="CR-12625"/>
    <s v="Corey Roper"/>
    <s v="Home Office"/>
    <s v="United States"/>
    <s v="Columbus"/>
    <s v="Georgia"/>
    <n v="31907"/>
    <x v="0"/>
    <s v="FUR-CH-10001146"/>
    <x v="0"/>
    <s v="Chairs"/>
    <s v="Global Value Mid-Back Manager's Chair, Gray"/>
    <n v="121.78"/>
    <n v="2"/>
    <n v="0"/>
    <n v="30.445"/>
    <n v="400"/>
    <n v="121.78"/>
    <n v="0"/>
  </r>
  <r>
    <n v="8893"/>
    <s v="CA-2015-111038"/>
    <s v="12/1/2015"/>
    <x v="494"/>
    <s v="12/6/2015"/>
    <s v="Standard Class"/>
    <s v="LC-16960"/>
    <s v="Lindsay Castell"/>
    <s v="Home Office"/>
    <s v="United States"/>
    <s v="San Diego"/>
    <s v="California"/>
    <n v="92037"/>
    <x v="1"/>
    <s v="FUR-CH-10003973"/>
    <x v="0"/>
    <s v="Chairs"/>
    <s v="GuestStacker Chair with Chrome Finish Legs"/>
    <n v="2676.672"/>
    <n v="9"/>
    <n v="0.2"/>
    <n v="267.66719999999998"/>
    <n v="1000"/>
    <n v="2141.3376000000003"/>
    <n v="0"/>
  </r>
  <r>
    <n v="8894"/>
    <s v="CA-2014-124723"/>
    <s v="8/5/2014"/>
    <x v="79"/>
    <s v="8/12/2014"/>
    <s v="Standard Class"/>
    <s v="GZ-14470"/>
    <s v="Gary Zandusky"/>
    <s v="Consumer"/>
    <s v="United States"/>
    <s v="Texas City"/>
    <s v="Texas"/>
    <n v="77590"/>
    <x v="2"/>
    <s v="FUR-TA-10001307"/>
    <x v="0"/>
    <s v="Tables"/>
    <s v="SAFCO PlanMaster Heigh-Adjustable Drafting Table Base, 43w x 30d x 30-37h, Black"/>
    <n v="489.23"/>
    <n v="2"/>
    <n v="0.3"/>
    <n v="41.933999999999997"/>
    <n v="1166.6666666666667"/>
    <n v="342.46100000000001"/>
    <n v="0"/>
  </r>
  <r>
    <n v="8895"/>
    <s v="CA-2016-167241"/>
    <s v="8/15/2016"/>
    <x v="243"/>
    <s v="8/22/2016"/>
    <s v="Standard Class"/>
    <s v="BD-11320"/>
    <s v="Bill Donatelli"/>
    <s v="Consumer"/>
    <s v="United States"/>
    <s v="Los Angeles"/>
    <s v="California"/>
    <n v="90004"/>
    <x v="1"/>
    <s v="FUR-FU-10004071"/>
    <x v="0"/>
    <s v="Furnishings"/>
    <s v="Luxo Professional Magnifying Clamp-On Fluorescent Lamps"/>
    <n v="312.02999999999997"/>
    <n v="3"/>
    <n v="0"/>
    <n v="43.684199999999997"/>
    <n v="714.28571428571422"/>
    <n v="312.02999999999997"/>
    <n v="0"/>
  </r>
  <r>
    <n v="8899"/>
    <s v="CA-2015-163237"/>
    <s v="8/7/2015"/>
    <x v="976"/>
    <s v="8/9/2015"/>
    <s v="Second Class"/>
    <s v="EM-14095"/>
    <s v="Eudokia Martin"/>
    <s v="Corporate"/>
    <s v="United States"/>
    <s v="Springfield"/>
    <s v="Virginia"/>
    <n v="22153"/>
    <x v="0"/>
    <s v="TEC-PH-10003601"/>
    <x v="2"/>
    <s v="Phones"/>
    <s v="Ativa D5772 2-Line 5.8GHz Digital Expandable Corded/Cordless Phone System with Answering &amp; Caller ID/Call Waiting, Black/Silver"/>
    <n v="494.97"/>
    <n v="3"/>
    <n v="0"/>
    <n v="148.49100000000001"/>
    <n v="333.33333333333331"/>
    <n v="494.97"/>
    <n v="0"/>
  </r>
  <r>
    <n v="8901"/>
    <s v="CA-2016-150483"/>
    <s v="5/31/2016"/>
    <x v="1206"/>
    <s v="6/4/2016"/>
    <s v="Standard Class"/>
    <s v="BP-11290"/>
    <s v="Beth Paige"/>
    <s v="Consumer"/>
    <s v="United States"/>
    <s v="Decatur"/>
    <s v="Illinois"/>
    <n v="62521"/>
    <x v="2"/>
    <s v="FUR-FU-10001379"/>
    <x v="0"/>
    <s v="Furnishings"/>
    <s v="Executive Impressions 16-1/2&quot; Circular Wall Clock"/>
    <n v="32.064"/>
    <n v="3"/>
    <n v="0.6"/>
    <n v="-12.8256"/>
    <n v="-250"/>
    <n v="12.825600000000001"/>
    <n v="0"/>
  </r>
  <r>
    <n v="8905"/>
    <s v="US-2016-126431"/>
    <s v="7/1/2016"/>
    <x v="949"/>
    <s v="7/1/2016"/>
    <s v="Same Day"/>
    <s v="SU-20665"/>
    <s v="Stephanie Ulpright"/>
    <s v="Home Office"/>
    <s v="United States"/>
    <s v="New York City"/>
    <s v="New York"/>
    <n v="10009"/>
    <x v="3"/>
    <s v="OFF-LA-10001474"/>
    <x v="1"/>
    <s v="Labels"/>
    <s v="Avery 477"/>
    <n v="30.53"/>
    <n v="1"/>
    <n v="0"/>
    <n v="14.043799999999999"/>
    <n v="217.39130434782612"/>
    <n v="30.53"/>
    <n v="0"/>
  </r>
  <r>
    <n v="8908"/>
    <s v="CA-2016-139934"/>
    <s v="12/18/2016"/>
    <x v="122"/>
    <s v="12/20/2016"/>
    <s v="First Class"/>
    <s v="AY-10555"/>
    <s v="Andy Yotov"/>
    <s v="Corporate"/>
    <s v="United States"/>
    <s v="San Francisco"/>
    <s v="California"/>
    <n v="94110"/>
    <x v="1"/>
    <s v="TEC-PH-10001552"/>
    <x v="2"/>
    <s v="Phones"/>
    <s v="I Need's 3d Hello Kitty Hybrid Silicone Case Cover for HTC One X 4g with 3d Hello Kitty Stylus Pen Green/pink"/>
    <n v="66.975999999999999"/>
    <n v="7"/>
    <n v="0.2"/>
    <n v="6.6976000000000004"/>
    <n v="1000"/>
    <n v="53.580800000000004"/>
    <n v="0"/>
  </r>
  <r>
    <n v="8909"/>
    <s v="CA-2015-109603"/>
    <s v="1/26/2015"/>
    <x v="1207"/>
    <s v="2/1/2015"/>
    <s v="Standard Class"/>
    <s v="EM-13825"/>
    <s v="Elizabeth Moffitt"/>
    <s v="Corporate"/>
    <s v="United States"/>
    <s v="Moreno Valley"/>
    <s v="California"/>
    <n v="92553"/>
    <x v="1"/>
    <s v="OFF-PA-10003790"/>
    <x v="1"/>
    <s v="Paper"/>
    <s v="Xerox 1991"/>
    <n v="182.72"/>
    <n v="8"/>
    <n v="0"/>
    <n v="84.051199999999994"/>
    <n v="217.39130434782612"/>
    <n v="182.72"/>
    <n v="0"/>
  </r>
  <r>
    <n v="8910"/>
    <s v="CA-2017-160661"/>
    <s v="10/28/2017"/>
    <x v="960"/>
    <s v="11/1/2017"/>
    <s v="Standard Class"/>
    <s v="SA-20830"/>
    <s v="Sue Ann Reed"/>
    <s v="Consumer"/>
    <s v="United States"/>
    <s v="Everett"/>
    <s v="Massachusetts"/>
    <n v="2149"/>
    <x v="3"/>
    <s v="OFF-LA-10002475"/>
    <x v="1"/>
    <s v="Labels"/>
    <s v="Avery 519"/>
    <n v="21.93"/>
    <n v="3"/>
    <n v="0"/>
    <n v="10.3071"/>
    <n v="212.7659574468085"/>
    <n v="21.93"/>
    <n v="0"/>
  </r>
  <r>
    <n v="8911"/>
    <s v="CA-2017-102610"/>
    <s v="11/4/2017"/>
    <x v="259"/>
    <s v="11/8/2017"/>
    <s v="Standard Class"/>
    <s v="CA-12265"/>
    <s v="Christina Anderson"/>
    <s v="Consumer"/>
    <s v="United States"/>
    <s v="Chattanooga"/>
    <s v="Tennessee"/>
    <n v="37421"/>
    <x v="0"/>
    <s v="TEC-AC-10000303"/>
    <x v="2"/>
    <s v="Accessories"/>
    <s v="Logitech M510 Wireless Mouse"/>
    <n v="95.975999999999999"/>
    <n v="3"/>
    <n v="0.2"/>
    <n v="15.5961"/>
    <n v="615.38461538461547"/>
    <n v="76.780799999999999"/>
    <n v="0"/>
  </r>
  <r>
    <n v="8915"/>
    <s v="US-2016-144057"/>
    <s v="5/9/2016"/>
    <x v="195"/>
    <s v="5/13/2016"/>
    <s v="Standard Class"/>
    <s v="CV-12805"/>
    <s v="Cynthia Voltz"/>
    <s v="Corporate"/>
    <s v="United States"/>
    <s v="Austin"/>
    <s v="Texas"/>
    <n v="78745"/>
    <x v="2"/>
    <s v="OFF-ST-10001490"/>
    <x v="1"/>
    <s v="Storage"/>
    <s v="Hot File 7-Pocket, Floor Stand"/>
    <n v="856.65599999999995"/>
    <n v="6"/>
    <n v="0.2"/>
    <n v="107.08199999999999"/>
    <n v="800"/>
    <n v="685.32479999999998"/>
    <n v="0"/>
  </r>
  <r>
    <n v="8920"/>
    <s v="CA-2014-160276"/>
    <s v="4/2/2014"/>
    <x v="1063"/>
    <s v="4/8/2014"/>
    <s v="Standard Class"/>
    <s v="AH-10690"/>
    <s v="Anna Häberlin"/>
    <s v="Corporate"/>
    <s v="United States"/>
    <s v="Virginia Beach"/>
    <s v="Virginia"/>
    <n v="23464"/>
    <x v="0"/>
    <s v="FUR-FU-10003192"/>
    <x v="0"/>
    <s v="Furnishings"/>
    <s v="Luxo Adjustable Task Clamp Lamp"/>
    <n v="177.68"/>
    <n v="2"/>
    <n v="0"/>
    <n v="46.196800000000003"/>
    <n v="384.61538461538464"/>
    <n v="177.68"/>
    <n v="0"/>
  </r>
  <r>
    <n v="8921"/>
    <s v="CA-2014-132983"/>
    <s v="4/28/2014"/>
    <x v="582"/>
    <s v="5/3/2014"/>
    <s v="Standard Class"/>
    <s v="DS-13180"/>
    <s v="David Smith"/>
    <s v="Corporate"/>
    <s v="United States"/>
    <s v="Jamestown"/>
    <s v="New York"/>
    <n v="14701"/>
    <x v="3"/>
    <s v="TEC-AC-10000736"/>
    <x v="2"/>
    <s v="Accessories"/>
    <s v="Logitech G600 MMO Gaming Mouse"/>
    <n v="159.97999999999999"/>
    <n v="2"/>
    <n v="0"/>
    <n v="57.592799999999997"/>
    <n v="277.77777777777777"/>
    <n v="159.97999999999999"/>
    <n v="0"/>
  </r>
  <r>
    <n v="8922"/>
    <s v="CA-2016-145709"/>
    <s v="10/4/2016"/>
    <x v="964"/>
    <s v="10/8/2016"/>
    <s v="Standard Class"/>
    <s v="AH-10690"/>
    <s v="Anna Häberlin"/>
    <s v="Corporate"/>
    <s v="United States"/>
    <s v="Coral Gables"/>
    <s v="Florida"/>
    <n v="33134"/>
    <x v="0"/>
    <s v="TEC-PH-10003095"/>
    <x v="2"/>
    <s v="Phones"/>
    <s v="Samsung HM1900 Bluetooth Headset"/>
    <n v="52.68"/>
    <n v="3"/>
    <n v="0.2"/>
    <n v="19.754999999999999"/>
    <n v="266.66666666666669"/>
    <n v="42.144000000000005"/>
    <n v="0"/>
  </r>
  <r>
    <n v="8924"/>
    <s v="CA-2017-133928"/>
    <s v="6/11/2017"/>
    <x v="532"/>
    <s v="6/17/2017"/>
    <s v="Standard Class"/>
    <s v="ZC-21910"/>
    <s v="Zuschuss Carroll"/>
    <s v="Consumer"/>
    <s v="United States"/>
    <s v="Hickory"/>
    <s v="North Carolina"/>
    <n v="28601"/>
    <x v="0"/>
    <s v="OFF-BI-10001525"/>
    <x v="1"/>
    <s v="Binders"/>
    <s v="Acco Pressboard Covers with Storage Hooks, 14 7/8&quot; x 11&quot;, Executive Red"/>
    <n v="4.5720000000000001"/>
    <n v="4"/>
    <n v="0.7"/>
    <n v="-3.81"/>
    <n v="-120"/>
    <n v="1.3716000000000002"/>
    <n v="0"/>
  </r>
  <r>
    <n v="8925"/>
    <s v="CA-2016-168032"/>
    <s v="1/30/2016"/>
    <x v="806"/>
    <s v="2/3/2016"/>
    <s v="Standard Class"/>
    <s v="DF-13135"/>
    <s v="David Flashing"/>
    <s v="Consumer"/>
    <s v="United States"/>
    <s v="Rockford"/>
    <s v="Illinois"/>
    <n v="61107"/>
    <x v="2"/>
    <s v="TEC-PH-10004241"/>
    <x v="2"/>
    <s v="Phones"/>
    <s v="Nokia Lumia 1020"/>
    <n v="1439.9680000000001"/>
    <n v="4"/>
    <n v="0.2"/>
    <n v="143.99680000000001"/>
    <n v="1000"/>
    <n v="1151.9744000000001"/>
    <n v="0"/>
  </r>
  <r>
    <n v="8928"/>
    <s v="CA-2015-143616"/>
    <s v="9/27/2015"/>
    <x v="874"/>
    <s v="9/29/2015"/>
    <s v="Second Class"/>
    <s v="SS-20140"/>
    <s v="Saphhira Shifley"/>
    <s v="Corporate"/>
    <s v="United States"/>
    <s v="Seattle"/>
    <s v="Washington"/>
    <n v="98103"/>
    <x v="1"/>
    <s v="OFF-AR-10002067"/>
    <x v="1"/>
    <s v="Art"/>
    <s v="Newell 334"/>
    <n v="99.2"/>
    <n v="5"/>
    <n v="0"/>
    <n v="25.792000000000002"/>
    <n v="384.61538461538458"/>
    <n v="99.2"/>
    <n v="0"/>
  </r>
  <r>
    <n v="8929"/>
    <s v="US-2015-168704"/>
    <s v="4/13/2015"/>
    <x v="657"/>
    <s v="4/17/2015"/>
    <s v="Standard Class"/>
    <s v="FP-14320"/>
    <s v="Frank Preis"/>
    <s v="Consumer"/>
    <s v="United States"/>
    <s v="Huntsville"/>
    <s v="Texas"/>
    <n v="77340"/>
    <x v="2"/>
    <s v="FUR-TA-10000688"/>
    <x v="0"/>
    <s v="Tables"/>
    <s v="Chromcraft Bull-Nose Wood Round Conference Table Top, Wood Base"/>
    <n v="609.98"/>
    <n v="4"/>
    <n v="0.3"/>
    <n v="-113.282"/>
    <n v="-538.46153846153845"/>
    <n v="426.98599999999999"/>
    <n v="0"/>
  </r>
  <r>
    <n v="8932"/>
    <s v="CA-2017-143252"/>
    <s v="12/18/2017"/>
    <x v="404"/>
    <s v="12/24/2017"/>
    <s v="Standard Class"/>
    <s v="HE-14800"/>
    <s v="Harold Engle"/>
    <s v="Corporate"/>
    <s v="United States"/>
    <s v="Milwaukee"/>
    <s v="Wisconsin"/>
    <n v="53209"/>
    <x v="2"/>
    <s v="FUR-FU-10001057"/>
    <x v="0"/>
    <s v="Furnishings"/>
    <s v="Tensor Track Tree Floor Lamp"/>
    <n v="99.95"/>
    <n v="5"/>
    <n v="0"/>
    <n v="22.988499999999998"/>
    <n v="434.78260869565224"/>
    <n v="99.95"/>
    <n v="0"/>
  </r>
  <r>
    <n v="8934"/>
    <s v="CA-2016-102134"/>
    <s v="3/14/2016"/>
    <x v="560"/>
    <s v="3/19/2016"/>
    <s v="Standard Class"/>
    <s v="SP-20545"/>
    <s v="Sibella Parks"/>
    <s v="Corporate"/>
    <s v="United States"/>
    <s v="Green Bay"/>
    <s v="Wisconsin"/>
    <n v="54302"/>
    <x v="2"/>
    <s v="FUR-FU-10003724"/>
    <x v="0"/>
    <s v="Furnishings"/>
    <s v="Westinghouse Clip-On Gooseneck Lamps"/>
    <n v="16.739999999999998"/>
    <n v="2"/>
    <n v="0"/>
    <n v="4.3524000000000003"/>
    <n v="384.61538461538453"/>
    <n v="16.739999999999998"/>
    <n v="0"/>
  </r>
  <r>
    <n v="8935"/>
    <s v="CA-2017-130036"/>
    <s v="8/27/2017"/>
    <x v="151"/>
    <s v="8/27/2017"/>
    <s v="Same Day"/>
    <s v="BP-11185"/>
    <s v="Ben Peterman"/>
    <s v="Corporate"/>
    <s v="United States"/>
    <s v="Philadelphia"/>
    <s v="Pennsylvania"/>
    <n v="19120"/>
    <x v="3"/>
    <s v="OFF-PA-10000528"/>
    <x v="1"/>
    <s v="Paper"/>
    <s v="Xerox 1981"/>
    <n v="12.672000000000001"/>
    <n v="3"/>
    <n v="0.2"/>
    <n v="3.96"/>
    <n v="320"/>
    <n v="10.137600000000001"/>
    <n v="0"/>
  </r>
  <r>
    <n v="8937"/>
    <s v="CA-2015-134117"/>
    <s v="12/17/2015"/>
    <x v="997"/>
    <s v="12/19/2015"/>
    <s v="Second Class"/>
    <s v="PG-18895"/>
    <s v="Paul Gonzalez"/>
    <s v="Consumer"/>
    <s v="United States"/>
    <s v="Los Angeles"/>
    <s v="California"/>
    <n v="90008"/>
    <x v="1"/>
    <s v="OFF-AR-10003903"/>
    <x v="1"/>
    <s v="Art"/>
    <s v="Sanford 52201 APSCO Electric Pencil Sharpener"/>
    <n v="204.85"/>
    <n v="5"/>
    <n v="0"/>
    <n v="53.261000000000003"/>
    <n v="384.61538461538458"/>
    <n v="204.85"/>
    <n v="0"/>
  </r>
  <r>
    <n v="8941"/>
    <s v="CA-2014-130918"/>
    <s v="8/22/2014"/>
    <x v="963"/>
    <s v="8/24/2014"/>
    <s v="Second Class"/>
    <s v="JP-15520"/>
    <s v="Jeremy Pistek"/>
    <s v="Consumer"/>
    <s v="United States"/>
    <s v="North Miami"/>
    <s v="Florida"/>
    <n v="33161"/>
    <x v="0"/>
    <s v="OFF-SU-10003936"/>
    <x v="1"/>
    <s v="Supplies"/>
    <s v="Acme Serrated Blade Letter Opener"/>
    <n v="7.6319999999999997"/>
    <n v="3"/>
    <n v="0.2"/>
    <n v="-1.8126"/>
    <n v="-421.05263157894734"/>
    <n v="6.1055999999999999"/>
    <n v="0"/>
  </r>
  <r>
    <n v="8942"/>
    <s v="CA-2016-159023"/>
    <s v="11/3/2016"/>
    <x v="54"/>
    <s v="11/5/2016"/>
    <s v="First Class"/>
    <s v="NW-18400"/>
    <s v="Natalie Webber"/>
    <s v="Consumer"/>
    <s v="United States"/>
    <s v="Portland"/>
    <s v="Oregon"/>
    <n v="97206"/>
    <x v="1"/>
    <s v="OFF-BI-10002813"/>
    <x v="1"/>
    <s v="Binders"/>
    <s v="Avery Reinforcements for Hole-Punch Pages"/>
    <n v="4.1580000000000004"/>
    <n v="7"/>
    <n v="0.7"/>
    <n v="-3.4649999999999999"/>
    <n v="-120.00000000000001"/>
    <n v="1.2474000000000003"/>
    <n v="0"/>
  </r>
  <r>
    <n v="8944"/>
    <s v="CA-2017-111717"/>
    <s v="10/10/2017"/>
    <x v="1208"/>
    <s v="10/16/2017"/>
    <s v="Standard Class"/>
    <s v="SW-20245"/>
    <s v="Scot Wooten"/>
    <s v="Consumer"/>
    <s v="United States"/>
    <s v="Aurora"/>
    <s v="Illinois"/>
    <n v="60505"/>
    <x v="2"/>
    <s v="FUR-CH-10001545"/>
    <x v="0"/>
    <s v="Chairs"/>
    <s v="Hon Comfortask Task/Swivel Chairs"/>
    <n v="239.358"/>
    <n v="3"/>
    <n v="0.3"/>
    <n v="-47.871600000000001"/>
    <n v="-500"/>
    <n v="167.5506"/>
    <n v="0"/>
  </r>
  <r>
    <n v="8945"/>
    <s v="CA-2014-154592"/>
    <s v="12/7/2014"/>
    <x v="1035"/>
    <s v="12/8/2014"/>
    <s v="First Class"/>
    <s v="EH-14005"/>
    <s v="Erica Hernandez"/>
    <s v="Home Office"/>
    <s v="United States"/>
    <s v="San Francisco"/>
    <s v="California"/>
    <n v="94109"/>
    <x v="1"/>
    <s v="OFF-PA-10000062"/>
    <x v="1"/>
    <s v="Paper"/>
    <s v="Green Bar Computer Printout Paper"/>
    <n v="164.88"/>
    <n v="3"/>
    <n v="0"/>
    <n v="80.791200000000003"/>
    <n v="204.08163265306123"/>
    <n v="164.88"/>
    <n v="0"/>
  </r>
  <r>
    <n v="8946"/>
    <s v="CA-2014-128622"/>
    <s v="11/15/2014"/>
    <x v="647"/>
    <s v="11/17/2014"/>
    <s v="Second Class"/>
    <s v="SC-20260"/>
    <s v="Scott Cohen"/>
    <s v="Corporate"/>
    <s v="United States"/>
    <s v="San Francisco"/>
    <s v="California"/>
    <n v="94110"/>
    <x v="1"/>
    <s v="OFF-SU-10001574"/>
    <x v="1"/>
    <s v="Supplies"/>
    <s v="Acme Value Line Scissors"/>
    <n v="10.95"/>
    <n v="3"/>
    <n v="0"/>
    <n v="3.2850000000000001"/>
    <n v="333.33333333333331"/>
    <n v="10.95"/>
    <n v="0"/>
  </r>
  <r>
    <n v="8947"/>
    <s v="CA-2017-148355"/>
    <s v="12/24/2017"/>
    <x v="165"/>
    <s v="12/28/2017"/>
    <s v="Standard Class"/>
    <s v="NC-18535"/>
    <s v="Nick Crebassa"/>
    <s v="Corporate"/>
    <s v="United States"/>
    <s v="New Bedford"/>
    <s v="Massachusetts"/>
    <n v="2740"/>
    <x v="3"/>
    <s v="OFF-PA-10001972"/>
    <x v="1"/>
    <s v="Paper"/>
    <s v="Xerox 214"/>
    <n v="19.440000000000001"/>
    <n v="3"/>
    <n v="0"/>
    <n v="9.3312000000000008"/>
    <n v="208.33333333333334"/>
    <n v="19.440000000000001"/>
    <n v="0"/>
  </r>
  <r>
    <n v="8949"/>
    <s v="CA-2014-132913"/>
    <s v="12/24/2014"/>
    <x v="163"/>
    <s v="12/26/2014"/>
    <s v="First Class"/>
    <s v="AS-10090"/>
    <s v="Adam Shillingsburg"/>
    <s v="Consumer"/>
    <s v="United States"/>
    <s v="San Diego"/>
    <s v="California"/>
    <n v="92037"/>
    <x v="1"/>
    <s v="OFF-AP-10003278"/>
    <x v="1"/>
    <s v="Appliances"/>
    <s v="Belkin 7-Outlet SurgeMaster Home Series"/>
    <n v="13.97"/>
    <n v="1"/>
    <n v="0"/>
    <n v="3.6322000000000001"/>
    <n v="384.61538461538464"/>
    <n v="13.97"/>
    <n v="0"/>
  </r>
  <r>
    <n v="8950"/>
    <s v="CA-2017-150910"/>
    <s v="12/22/2017"/>
    <x v="66"/>
    <s v="12/28/2017"/>
    <s v="Standard Class"/>
    <s v="JL-15130"/>
    <s v="Jack Lebron"/>
    <s v="Consumer"/>
    <s v="United States"/>
    <s v="Jackson"/>
    <s v="Tennessee"/>
    <n v="38301"/>
    <x v="0"/>
    <s v="FUR-TA-10002903"/>
    <x v="0"/>
    <s v="Tables"/>
    <s v="Bevis Round Bullnose 29&quot; High Table Top"/>
    <n v="934.95600000000002"/>
    <n v="6"/>
    <n v="0.4"/>
    <n v="-249.32159999999999"/>
    <n v="-375.00000000000006"/>
    <n v="560.97360000000003"/>
    <n v="0"/>
  </r>
  <r>
    <n v="8955"/>
    <s v="CA-2014-156790"/>
    <s v="8/8/2014"/>
    <x v="233"/>
    <s v="8/10/2014"/>
    <s v="Second Class"/>
    <s v="VG-21790"/>
    <s v="Vivek Gonzalez"/>
    <s v="Consumer"/>
    <s v="United States"/>
    <s v="Jacksonville"/>
    <s v="Florida"/>
    <n v="32216"/>
    <x v="0"/>
    <s v="FUR-BO-10000468"/>
    <x v="0"/>
    <s v="Bookcases"/>
    <s v="O'Sullivan 2-Shelf Heavy-Duty Bookcases"/>
    <n v="155.45599999999999"/>
    <n v="4"/>
    <n v="0.2"/>
    <n v="-7.7728000000000002"/>
    <n v="-1999.9999999999995"/>
    <n v="124.3648"/>
    <n v="0"/>
  </r>
  <r>
    <n v="8956"/>
    <s v="CA-2014-126480"/>
    <s v="9/20/2014"/>
    <x v="59"/>
    <s v="9/24/2014"/>
    <s v="Standard Class"/>
    <s v="HG-14965"/>
    <s v="Henry Goldwyn"/>
    <s v="Corporate"/>
    <s v="United States"/>
    <s v="San Diego"/>
    <s v="California"/>
    <n v="92024"/>
    <x v="1"/>
    <s v="OFF-PA-10004610"/>
    <x v="1"/>
    <s v="Paper"/>
    <s v="Xerox 1900"/>
    <n v="8.56"/>
    <n v="2"/>
    <n v="0"/>
    <n v="3.8519999999999999"/>
    <n v="222.22222222222223"/>
    <n v="8.56"/>
    <n v="0"/>
  </r>
  <r>
    <n v="8957"/>
    <s v="CA-2017-105620"/>
    <s v="12/25/2017"/>
    <x v="53"/>
    <s v="12/28/2017"/>
    <s v="First Class"/>
    <s v="JH-15430"/>
    <s v="Jennifer Halladay"/>
    <s v="Consumer"/>
    <s v="United States"/>
    <s v="Hialeah"/>
    <s v="Florida"/>
    <n v="33012"/>
    <x v="0"/>
    <s v="FUR-FU-10004963"/>
    <x v="0"/>
    <s v="Furnishings"/>
    <s v="Eldon 400 Class Desk Accessories, Black Carbon"/>
    <n v="21"/>
    <n v="3"/>
    <n v="0.2"/>
    <n v="5.7750000000000004"/>
    <n v="363.63636363636363"/>
    <n v="16.8"/>
    <n v="0"/>
  </r>
  <r>
    <n v="8959"/>
    <s v="CA-2017-150266"/>
    <s v="11/25/2017"/>
    <x v="920"/>
    <s v="11/30/2017"/>
    <s v="Standard Class"/>
    <s v="RO-19780"/>
    <s v="Rose O'Brian"/>
    <s v="Consumer"/>
    <s v="United States"/>
    <s v="Houston"/>
    <s v="Texas"/>
    <n v="77070"/>
    <x v="2"/>
    <s v="TEC-PH-10003437"/>
    <x v="2"/>
    <s v="Phones"/>
    <s v="Blue Parrot B250XT Professional Grade Wireless Bluetooth Headset with"/>
    <n v="299.95999999999998"/>
    <n v="5"/>
    <n v="0.2"/>
    <n v="37.494999999999997"/>
    <n v="800"/>
    <n v="239.96799999999999"/>
    <n v="0"/>
  </r>
  <r>
    <n v="8963"/>
    <s v="CA-2016-157280"/>
    <s v="11/5/2016"/>
    <x v="732"/>
    <s v="11/7/2016"/>
    <s v="First Class"/>
    <s v="LW-17125"/>
    <s v="Liz Willingham"/>
    <s v="Consumer"/>
    <s v="United States"/>
    <s v="Virginia Beach"/>
    <s v="Virginia"/>
    <n v="23464"/>
    <x v="0"/>
    <s v="FUR-FU-10004665"/>
    <x v="0"/>
    <s v="Furnishings"/>
    <s v="3M Polarizing Task Lamp with Clamp Arm, Light Gray"/>
    <n v="273.95999999999998"/>
    <n v="2"/>
    <n v="0"/>
    <n v="71.229600000000005"/>
    <n v="384.61538461538458"/>
    <n v="273.95999999999998"/>
    <n v="0"/>
  </r>
  <r>
    <n v="8966"/>
    <s v="CA-2017-106691"/>
    <s v="11/6/2017"/>
    <x v="44"/>
    <s v="11/12/2017"/>
    <s v="Standard Class"/>
    <s v="CC-12370"/>
    <s v="Christopher Conant"/>
    <s v="Consumer"/>
    <s v="United States"/>
    <s v="Houston"/>
    <s v="Texas"/>
    <n v="77070"/>
    <x v="2"/>
    <s v="OFF-BI-10000145"/>
    <x v="1"/>
    <s v="Binders"/>
    <s v="Zipper Ring Binder Pockets"/>
    <n v="1.248"/>
    <n v="2"/>
    <n v="0.8"/>
    <n v="-1.9343999999999999"/>
    <n v="-64.516129032258064"/>
    <n v="0.24959999999999993"/>
    <n v="0"/>
  </r>
  <r>
    <n v="8967"/>
    <s v="CA-2016-134180"/>
    <s v="11/3/2016"/>
    <x v="54"/>
    <s v="11/7/2016"/>
    <s v="Standard Class"/>
    <s v="JP-16135"/>
    <s v="Julie Prescott"/>
    <s v="Home Office"/>
    <s v="United States"/>
    <s v="Philadelphia"/>
    <s v="Pennsylvania"/>
    <n v="19120"/>
    <x v="3"/>
    <s v="TEC-AC-10000892"/>
    <x v="2"/>
    <s v="Accessories"/>
    <s v="NETGEAR N750 Dual Band Wi-Fi Gigabit Router"/>
    <n v="72"/>
    <n v="1"/>
    <n v="0.2"/>
    <n v="14.4"/>
    <n v="500"/>
    <n v="57.6"/>
    <n v="0"/>
  </r>
  <r>
    <n v="8969"/>
    <s v="CA-2014-166730"/>
    <s v="12/30/2014"/>
    <x v="125"/>
    <s v="1/1/2015"/>
    <s v="First Class"/>
    <s v="DD-13570"/>
    <s v="Dorothy Dickinson"/>
    <s v="Consumer"/>
    <s v="United States"/>
    <s v="Memphis"/>
    <s v="Tennessee"/>
    <n v="38109"/>
    <x v="0"/>
    <s v="OFF-ST-10002554"/>
    <x v="1"/>
    <s v="Storage"/>
    <s v="Tennsco Industrial Shelving"/>
    <n v="39.128"/>
    <n v="1"/>
    <n v="0.2"/>
    <n v="-8.8038000000000007"/>
    <n v="-444.4444444444444"/>
    <n v="31.302400000000002"/>
    <n v="0"/>
  </r>
  <r>
    <n v="8970"/>
    <s v="CA-2017-157469"/>
    <s v="12/2/2017"/>
    <x v="574"/>
    <s v="12/7/2017"/>
    <s v="Standard Class"/>
    <s v="ES-14080"/>
    <s v="Erin Smith"/>
    <s v="Corporate"/>
    <s v="United States"/>
    <s v="Lakewood"/>
    <s v="Ohio"/>
    <n v="44107"/>
    <x v="3"/>
    <s v="OFF-AR-10001662"/>
    <x v="1"/>
    <s v="Art"/>
    <s v="Rogers Handheld Barrel Pencil Sharpener"/>
    <n v="19.728000000000002"/>
    <n v="9"/>
    <n v="0.2"/>
    <n v="1.7262"/>
    <n v="1142.8571428571431"/>
    <n v="15.782400000000003"/>
    <n v="0"/>
  </r>
  <r>
    <n v="8972"/>
    <s v="CA-2017-122308"/>
    <s v="3/24/2017"/>
    <x v="668"/>
    <s v="3/28/2017"/>
    <s v="Standard Class"/>
    <s v="MV-17485"/>
    <s v="Mark Van Huff"/>
    <s v="Consumer"/>
    <s v="United States"/>
    <s v="New York City"/>
    <s v="New York"/>
    <n v="10011"/>
    <x v="3"/>
    <s v="FUR-CH-10000665"/>
    <x v="0"/>
    <s v="Chairs"/>
    <s v="Global Airflow Leather Mesh Back Chair, Black"/>
    <n v="271.76400000000001"/>
    <n v="2"/>
    <n v="0.1"/>
    <n v="60.392000000000003"/>
    <n v="450"/>
    <n v="244.58760000000001"/>
    <n v="0"/>
  </r>
  <r>
    <n v="8973"/>
    <s v="US-2014-149034"/>
    <s v="11/19/2014"/>
    <x v="84"/>
    <s v="11/21/2014"/>
    <s v="First Class"/>
    <s v="RD-19900"/>
    <s v="Ruben Dartt"/>
    <s v="Consumer"/>
    <s v="United States"/>
    <s v="Philadelphia"/>
    <s v="Pennsylvania"/>
    <n v="19120"/>
    <x v="3"/>
    <s v="TEC-AC-10003023"/>
    <x v="2"/>
    <s v="Accessories"/>
    <s v="Logitech G105 Gaming Keyboard"/>
    <n v="47.496000000000002"/>
    <n v="1"/>
    <n v="0.2"/>
    <n v="-1.1874"/>
    <n v="-4000"/>
    <n v="37.9968"/>
    <n v="0"/>
  </r>
  <r>
    <n v="8974"/>
    <s v="CA-2017-159226"/>
    <s v="4/25/2017"/>
    <x v="1016"/>
    <s v="4/27/2017"/>
    <s v="Second Class"/>
    <s v="RL-19615"/>
    <s v="Rob Lucas"/>
    <s v="Consumer"/>
    <s v="United States"/>
    <s v="Los Angeles"/>
    <s v="California"/>
    <n v="90008"/>
    <x v="1"/>
    <s v="FUR-BO-10004709"/>
    <x v="0"/>
    <s v="Bookcases"/>
    <s v="Bush Westfield Collection Bookcases, Medium Cherry Finish"/>
    <n v="344.98099999999999"/>
    <n v="7"/>
    <n v="0.15"/>
    <n v="28.4102"/>
    <n v="1214.2857142857142"/>
    <n v="293.23384999999996"/>
    <n v="0"/>
  </r>
  <r>
    <n v="8975"/>
    <s v="CA-2017-156622"/>
    <s v="11/23/2017"/>
    <x v="51"/>
    <s v="11/26/2017"/>
    <s v="First Class"/>
    <s v="JP-15460"/>
    <s v="Jennifer Patt"/>
    <s v="Corporate"/>
    <s v="United States"/>
    <s v="Dallas"/>
    <s v="Texas"/>
    <n v="75220"/>
    <x v="2"/>
    <s v="OFF-PA-10000477"/>
    <x v="1"/>
    <s v="Paper"/>
    <s v="Xerox 22"/>
    <n v="36.287999999999997"/>
    <n v="7"/>
    <n v="0.2"/>
    <n v="12.700799999999999"/>
    <n v="285.71428571428572"/>
    <n v="29.0304"/>
    <n v="0"/>
  </r>
  <r>
    <n v="8979"/>
    <s v="CA-2014-119529"/>
    <s v="11/3/2014"/>
    <x v="935"/>
    <s v="11/5/2014"/>
    <s v="Second Class"/>
    <s v="DM-13345"/>
    <s v="Denise Monton"/>
    <s v="Corporate"/>
    <s v="United States"/>
    <s v="Orange"/>
    <s v="New Jersey"/>
    <n v="7050"/>
    <x v="3"/>
    <s v="OFF-BI-10000546"/>
    <x v="1"/>
    <s v="Binders"/>
    <s v="Avery Durable Binders"/>
    <n v="5.76"/>
    <n v="2"/>
    <n v="0"/>
    <n v="2.8224"/>
    <n v="204.08163265306123"/>
    <n v="5.76"/>
    <n v="0"/>
  </r>
  <r>
    <n v="8980"/>
    <s v="CA-2015-150413"/>
    <s v="10/19/2015"/>
    <x v="324"/>
    <s v="10/24/2015"/>
    <s v="Second Class"/>
    <s v="CS-11860"/>
    <s v="Cari Schnelling"/>
    <s v="Consumer"/>
    <s v="United States"/>
    <s v="Dallas"/>
    <s v="Texas"/>
    <n v="75220"/>
    <x v="2"/>
    <s v="OFF-BI-10000404"/>
    <x v="1"/>
    <s v="Binders"/>
    <s v="Avery Printable Repositionable Plastic Tabs"/>
    <n v="1.72"/>
    <n v="1"/>
    <n v="0.8"/>
    <n v="-2.8380000000000001"/>
    <n v="-60.606060606060609"/>
    <n v="0.34399999999999992"/>
    <n v="0"/>
  </r>
  <r>
    <n v="8981"/>
    <s v="CA-2014-108182"/>
    <s v="2/6/2014"/>
    <x v="644"/>
    <s v="2/10/2014"/>
    <s v="Second Class"/>
    <s v="DL-13315"/>
    <s v="Delfina Latchford"/>
    <s v="Consumer"/>
    <s v="United States"/>
    <s v="Romeoville"/>
    <s v="Illinois"/>
    <n v="60441"/>
    <x v="2"/>
    <s v="OFF-BI-10001196"/>
    <x v="1"/>
    <s v="Binders"/>
    <s v="Avery Flip-Chart Easel Binder, Black"/>
    <n v="8.952"/>
    <n v="2"/>
    <n v="0.8"/>
    <n v="-14.770799999999999"/>
    <n v="-60.606060606060609"/>
    <n v="1.7903999999999995"/>
    <n v="0"/>
  </r>
  <r>
    <n v="8982"/>
    <s v="CA-2016-110898"/>
    <s v="3/6/2016"/>
    <x v="1193"/>
    <s v="3/12/2016"/>
    <s v="Standard Class"/>
    <s v="LC-16870"/>
    <s v="Lena Cacioppo"/>
    <s v="Consumer"/>
    <s v="United States"/>
    <s v="Chicago"/>
    <s v="Illinois"/>
    <n v="60623"/>
    <x v="2"/>
    <s v="OFF-AP-10001626"/>
    <x v="1"/>
    <s v="Appliances"/>
    <s v="Commercial WindTunnel Clean Air Upright Vacuum, Replacement Belts, Filtration Bags"/>
    <n v="2.3340000000000001"/>
    <n v="3"/>
    <n v="0.8"/>
    <n v="-6.3018000000000001"/>
    <n v="-37.037037037037038"/>
    <n v="0.46679999999999994"/>
    <n v="0"/>
  </r>
  <r>
    <n v="8986"/>
    <s v="CA-2015-123092"/>
    <s v="12/3/2015"/>
    <x v="155"/>
    <s v="12/7/2015"/>
    <s v="Standard Class"/>
    <s v="JG-15115"/>
    <s v="Jack Garza"/>
    <s v="Consumer"/>
    <s v="United States"/>
    <s v="Jacksonville"/>
    <s v="North Carolina"/>
    <n v="28540"/>
    <x v="0"/>
    <s v="FUR-FU-10000222"/>
    <x v="0"/>
    <s v="Furnishings"/>
    <s v="Seth Thomas 16&quot; Steel Case Clock"/>
    <n v="77.951999999999998"/>
    <n v="3"/>
    <n v="0.2"/>
    <n v="12.667199999999999"/>
    <n v="615.38461538461547"/>
    <n v="62.361600000000003"/>
    <n v="0"/>
  </r>
  <r>
    <n v="8990"/>
    <s v="US-2015-128587"/>
    <s v="12/24/2015"/>
    <x v="100"/>
    <s v="12/30/2015"/>
    <s v="Standard Class"/>
    <s v="HM-14860"/>
    <s v="Harry Marie"/>
    <s v="Corporate"/>
    <s v="United States"/>
    <s v="Springfield"/>
    <s v="Missouri"/>
    <n v="65807"/>
    <x v="2"/>
    <s v="FUR-FU-10003026"/>
    <x v="0"/>
    <s v="Furnishings"/>
    <s v="Eldon Regeneration Recycled Desk Accessories, Black"/>
    <n v="9.68"/>
    <n v="2"/>
    <n v="0"/>
    <n v="3.7751999999999999"/>
    <n v="256.41025641025641"/>
    <n v="9.68"/>
    <n v="0"/>
  </r>
  <r>
    <n v="8992"/>
    <s v="US-2017-139577"/>
    <s v="10/1/2017"/>
    <x v="172"/>
    <s v="10/6/2017"/>
    <s v="Standard Class"/>
    <s v="TN-21040"/>
    <s v="Tanja Norvell"/>
    <s v="Home Office"/>
    <s v="United States"/>
    <s v="San Francisco"/>
    <s v="California"/>
    <n v="94110"/>
    <x v="1"/>
    <s v="TEC-AC-10004708"/>
    <x v="2"/>
    <s v="Accessories"/>
    <s v="Sony 32GB Class 10 Micro SDHC R40 Memory Card"/>
    <n v="104.75"/>
    <n v="5"/>
    <n v="0"/>
    <n v="21.997499999999999"/>
    <n v="476.1904761904762"/>
    <n v="104.75"/>
    <n v="0"/>
  </r>
  <r>
    <n v="8993"/>
    <s v="CA-2017-159100"/>
    <s v="10/16/2017"/>
    <x v="524"/>
    <s v="10/21/2017"/>
    <s v="Standard Class"/>
    <s v="VP-21760"/>
    <s v="Victoria Pisteka"/>
    <s v="Corporate"/>
    <s v="United States"/>
    <s v="Columbia"/>
    <s v="Tennessee"/>
    <n v="38401"/>
    <x v="0"/>
    <s v="TEC-AC-10003499"/>
    <x v="2"/>
    <s v="Accessories"/>
    <s v="Memorex Mini Travel Drive 8 GB USB 2.0 Flash Drive"/>
    <n v="18.527999999999999"/>
    <n v="2"/>
    <n v="0.2"/>
    <n v="4.4004000000000003"/>
    <n v="421.05263157894734"/>
    <n v="14.8224"/>
    <n v="0"/>
  </r>
  <r>
    <n v="8995"/>
    <s v="CA-2014-109043"/>
    <s v="8/15/2014"/>
    <x v="860"/>
    <s v="8/17/2014"/>
    <s v="First Class"/>
    <s v="CS-12355"/>
    <s v="Christine Sundaresam"/>
    <s v="Consumer"/>
    <s v="United States"/>
    <s v="Hollywood"/>
    <s v="Florida"/>
    <n v="33021"/>
    <x v="0"/>
    <s v="OFF-PA-10000312"/>
    <x v="1"/>
    <s v="Paper"/>
    <s v="Xerox 1955"/>
    <n v="91.36"/>
    <n v="5"/>
    <n v="0.2"/>
    <n v="29.692"/>
    <n v="307.69230769230774"/>
    <n v="73.088000000000008"/>
    <n v="0"/>
  </r>
  <r>
    <n v="8997"/>
    <s v="US-2017-116491"/>
    <s v="11/11/2017"/>
    <x v="343"/>
    <s v="11/13/2017"/>
    <s v="First Class"/>
    <s v="PG-18820"/>
    <s v="Patrick Gardner"/>
    <s v="Consumer"/>
    <s v="United States"/>
    <s v="Dallas"/>
    <s v="Texas"/>
    <n v="75081"/>
    <x v="2"/>
    <s v="TEC-PH-10004531"/>
    <x v="2"/>
    <s v="Phones"/>
    <s v="OtterBox Commuter Series Case - iPhone 5 &amp; 5s"/>
    <n v="35.183999999999997"/>
    <n v="2"/>
    <n v="0.2"/>
    <n v="12.314399999999999"/>
    <n v="285.71428571428572"/>
    <n v="28.147199999999998"/>
    <n v="0"/>
  </r>
  <r>
    <n v="8998"/>
    <s v="CA-2017-122763"/>
    <s v="3/20/2017"/>
    <x v="177"/>
    <s v="3/20/2017"/>
    <s v="Same Day"/>
    <s v="HG-14845"/>
    <s v="Harry Greene"/>
    <s v="Consumer"/>
    <s v="United States"/>
    <s v="Houston"/>
    <s v="Texas"/>
    <n v="77041"/>
    <x v="2"/>
    <s v="OFF-PA-10000474"/>
    <x v="1"/>
    <s v="Paper"/>
    <s v="Easy-staple paper"/>
    <n v="56.704000000000001"/>
    <n v="2"/>
    <n v="0.2"/>
    <n v="19.137599999999999"/>
    <n v="296.2962962962963"/>
    <n v="45.363200000000006"/>
    <n v="0"/>
  </r>
  <r>
    <n v="9000"/>
    <s v="CA-2017-137785"/>
    <s v="5/13/2017"/>
    <x v="726"/>
    <s v="5/17/2017"/>
    <s v="Standard Class"/>
    <s v="MH-18115"/>
    <s v="Mick Hernandez"/>
    <s v="Home Office"/>
    <s v="United States"/>
    <s v="Philadelphia"/>
    <s v="Pennsylvania"/>
    <n v="19140"/>
    <x v="3"/>
    <s v="FUR-CH-10001482"/>
    <x v="0"/>
    <s v="Chairs"/>
    <s v="Office Star - Mesh Screen back chair with Vinyl seat"/>
    <n v="458.43"/>
    <n v="5"/>
    <n v="0.3"/>
    <n v="-124.431"/>
    <n v="-368.42105263157896"/>
    <n v="320.90100000000001"/>
    <n v="0"/>
  </r>
  <r>
    <n v="9001"/>
    <s v="CA-2014-133389"/>
    <s v="6/22/2014"/>
    <x v="169"/>
    <s v="6/22/2014"/>
    <s v="Same Day"/>
    <s v="TB-21280"/>
    <s v="Toby Braunhardt"/>
    <s v="Consumer"/>
    <s v="United States"/>
    <s v="Phoenix"/>
    <s v="Arizona"/>
    <n v="85023"/>
    <x v="1"/>
    <s v="OFF-BI-10001553"/>
    <x v="1"/>
    <s v="Binders"/>
    <s v="SpineVue Locking Slant-D Ring Binders by Cardinal"/>
    <n v="8.2260000000000009"/>
    <n v="3"/>
    <n v="0.7"/>
    <n v="-6.0324"/>
    <n v="-136.36363636363637"/>
    <n v="2.4678000000000004"/>
    <n v="0"/>
  </r>
  <r>
    <n v="9002"/>
    <s v="CA-2014-103807"/>
    <s v="12/2/2014"/>
    <x v="266"/>
    <s v="12/9/2014"/>
    <s v="Standard Class"/>
    <s v="EM-13825"/>
    <s v="Elizabeth Moffitt"/>
    <s v="Corporate"/>
    <s v="United States"/>
    <s v="Sandy Springs"/>
    <s v="Georgia"/>
    <n v="30328"/>
    <x v="0"/>
    <s v="TEC-AC-10000199"/>
    <x v="2"/>
    <s v="Accessories"/>
    <s v="Kingston Digital DataTraveler 8GB USB 2.0"/>
    <n v="5.95"/>
    <n v="1"/>
    <n v="0"/>
    <n v="0.83299999999999996"/>
    <n v="714.28571428571433"/>
    <n v="5.95"/>
    <n v="0"/>
  </r>
  <r>
    <n v="9004"/>
    <s v="CA-2015-102855"/>
    <s v="4/5/2015"/>
    <x v="57"/>
    <s v="4/6/2015"/>
    <s v="Same Day"/>
    <s v="JF-15415"/>
    <s v="Jennifer Ferguson"/>
    <s v="Consumer"/>
    <s v="United States"/>
    <s v="Spokane"/>
    <s v="Washington"/>
    <n v="99207"/>
    <x v="1"/>
    <s v="TEC-AC-10001767"/>
    <x v="2"/>
    <s v="Accessories"/>
    <s v="SanDisk Ultra 64 GB MicroSDHC Class 10 Memory Card"/>
    <n v="239.94"/>
    <n v="6"/>
    <n v="0"/>
    <n v="26.3934"/>
    <n v="909.09090909090912"/>
    <n v="239.94"/>
    <n v="0"/>
  </r>
  <r>
    <n v="9006"/>
    <s v="CA-2017-107825"/>
    <s v="11/18/2017"/>
    <x v="551"/>
    <s v="11/18/2017"/>
    <s v="Same Day"/>
    <s v="NB-18655"/>
    <s v="Nona Balk"/>
    <s v="Corporate"/>
    <s v="United States"/>
    <s v="Milwaukee"/>
    <s v="Wisconsin"/>
    <n v="53209"/>
    <x v="2"/>
    <s v="OFF-ST-10001321"/>
    <x v="1"/>
    <s v="Storage"/>
    <s v="Decoflex Hanging Personal Folder File, Blue"/>
    <n v="92.52"/>
    <n v="6"/>
    <n v="0"/>
    <n v="24.980399999999999"/>
    <n v="370.37037037037038"/>
    <n v="92.52"/>
    <n v="0"/>
  </r>
  <r>
    <n v="9010"/>
    <s v="CA-2017-106047"/>
    <s v="7/12/2017"/>
    <x v="1209"/>
    <s v="7/18/2017"/>
    <s v="Standard Class"/>
    <s v="CS-11860"/>
    <s v="Cari Schnelling"/>
    <s v="Consumer"/>
    <s v="United States"/>
    <s v="Fairfield"/>
    <s v="Ohio"/>
    <n v="45014"/>
    <x v="3"/>
    <s v="OFF-PA-10000791"/>
    <x v="1"/>
    <s v="Paper"/>
    <s v="Wirebound Message Books, Four 2 3/4 x 5 Forms per Page, 200 Sets per Book"/>
    <n v="3.8159999999999998"/>
    <n v="1"/>
    <n v="0.2"/>
    <n v="1.1924999999999999"/>
    <n v="320"/>
    <n v="3.0528"/>
    <n v="0"/>
  </r>
  <r>
    <n v="9011"/>
    <s v="CA-2017-127803"/>
    <s v="5/19/2017"/>
    <x v="240"/>
    <s v="5/23/2017"/>
    <s v="Standard Class"/>
    <s v="ND-18460"/>
    <s v="Neil Ducich"/>
    <s v="Corporate"/>
    <s v="United States"/>
    <s v="Huntsville"/>
    <s v="Alabama"/>
    <n v="35810"/>
    <x v="0"/>
    <s v="OFF-BI-10001787"/>
    <x v="1"/>
    <s v="Binders"/>
    <s v="Wilson Jones Four-Pocket Poly Binders"/>
    <n v="26.16"/>
    <n v="4"/>
    <n v="0"/>
    <n v="12.8184"/>
    <n v="204.08163265306123"/>
    <n v="26.16"/>
    <n v="0"/>
  </r>
  <r>
    <n v="9012"/>
    <s v="CA-2015-137071"/>
    <s v="12/20/2015"/>
    <x v="139"/>
    <s v="12/21/2015"/>
    <s v="First Class"/>
    <s v="ED-13885"/>
    <s v="Emily Ducich"/>
    <s v="Home Office"/>
    <s v="United States"/>
    <s v="Houston"/>
    <s v="Texas"/>
    <n v="77036"/>
    <x v="2"/>
    <s v="TEC-AC-10004353"/>
    <x v="2"/>
    <s v="Accessories"/>
    <s v="Hypercom P1300 Pinpad"/>
    <n v="100.8"/>
    <n v="2"/>
    <n v="0.2"/>
    <n v="21.42"/>
    <n v="470.58823529411757"/>
    <n v="80.64"/>
    <n v="0"/>
  </r>
  <r>
    <n v="9013"/>
    <s v="CA-2016-121447"/>
    <s v="2/21/2016"/>
    <x v="823"/>
    <s v="2/22/2016"/>
    <s v="First Class"/>
    <s v="EA-14035"/>
    <s v="Erin Ashbrook"/>
    <s v="Corporate"/>
    <s v="United States"/>
    <s v="New York City"/>
    <s v="New York"/>
    <n v="10011"/>
    <x v="3"/>
    <s v="FUR-FU-10001861"/>
    <x v="0"/>
    <s v="Furnishings"/>
    <s v="Floodlight Indoor Halogen Bulbs, 1 Bulb per Pack, 60 Watts"/>
    <n v="135.80000000000001"/>
    <n v="7"/>
    <n v="0"/>
    <n v="66.542000000000002"/>
    <n v="204.08163265306123"/>
    <n v="135.80000000000001"/>
    <n v="0"/>
  </r>
  <r>
    <n v="9014"/>
    <s v="CA-2017-143084"/>
    <s v="3/18/2017"/>
    <x v="257"/>
    <s v="3/22/2017"/>
    <s v="Standard Class"/>
    <s v="BP-11050"/>
    <s v="Barry Pond"/>
    <s v="Corporate"/>
    <s v="United States"/>
    <s v="Los Angeles"/>
    <s v="California"/>
    <n v="90008"/>
    <x v="1"/>
    <s v="OFF-AR-10002766"/>
    <x v="1"/>
    <s v="Art"/>
    <s v="Prang Drawing Pencil Set"/>
    <n v="13.9"/>
    <n v="5"/>
    <n v="0"/>
    <n v="3.7530000000000001"/>
    <n v="370.37037037037038"/>
    <n v="13.9"/>
    <n v="0"/>
  </r>
  <r>
    <n v="9016"/>
    <s v="CA-2016-131639"/>
    <s v="12/17/2016"/>
    <x v="907"/>
    <s v="12/23/2016"/>
    <s v="Standard Class"/>
    <s v="NS-18640"/>
    <s v="Noel Staavos"/>
    <s v="Corporate"/>
    <s v="United States"/>
    <s v="Carlsbad"/>
    <s v="New Mexico"/>
    <n v="88220"/>
    <x v="1"/>
    <s v="OFF-BI-10001636"/>
    <x v="1"/>
    <s v="Binders"/>
    <s v="Ibico Plastic and Wire Spiral Binding Combs"/>
    <n v="13.488"/>
    <n v="2"/>
    <n v="0.2"/>
    <n v="4.3836000000000004"/>
    <n v="307.69230769230768"/>
    <n v="10.7904"/>
    <n v="0"/>
  </r>
  <r>
    <n v="9018"/>
    <s v="CA-2016-161361"/>
    <s v="3/26/2016"/>
    <x v="253"/>
    <s v="3/28/2016"/>
    <s v="Second Class"/>
    <s v="MV-17485"/>
    <s v="Mark Van Huff"/>
    <s v="Consumer"/>
    <s v="United States"/>
    <s v="Pocatello"/>
    <s v="Idaho"/>
    <n v="83201"/>
    <x v="1"/>
    <s v="OFF-PA-10001838"/>
    <x v="1"/>
    <s v="Paper"/>
    <s v="Adams Telephone Message Book W/Dividers/Space For Phone Numbers, 5 1/4&quot;X8 1/2&quot;, 300/Messages"/>
    <n v="17.64"/>
    <n v="3"/>
    <n v="0"/>
    <n v="8.6435999999999993"/>
    <n v="204.08163265306123"/>
    <n v="17.64"/>
    <n v="0"/>
  </r>
  <r>
    <n v="9020"/>
    <s v="CA-2014-100706"/>
    <s v="12/16/2014"/>
    <x v="757"/>
    <s v="12/18/2014"/>
    <s v="Second Class"/>
    <s v="LE-16810"/>
    <s v="Laurel Elliston"/>
    <s v="Consumer"/>
    <s v="United States"/>
    <s v="Springfield"/>
    <s v="Virginia"/>
    <n v="22153"/>
    <x v="0"/>
    <s v="TEC-AC-10001314"/>
    <x v="2"/>
    <s v="Accessories"/>
    <s v="Case Logic 2.4GHz Wireless Keyboard"/>
    <n v="99.98"/>
    <n v="2"/>
    <n v="0"/>
    <n v="7.9984000000000002"/>
    <n v="1250"/>
    <n v="99.98"/>
    <n v="0"/>
  </r>
  <r>
    <n v="9022"/>
    <s v="CA-2015-129525"/>
    <s v="11/15/2015"/>
    <x v="219"/>
    <s v="11/20/2015"/>
    <s v="Standard Class"/>
    <s v="VP-21760"/>
    <s v="Victoria Pisteka"/>
    <s v="Corporate"/>
    <s v="United States"/>
    <s v="Toledo"/>
    <s v="Ohio"/>
    <n v="43615"/>
    <x v="3"/>
    <s v="OFF-BI-10002133"/>
    <x v="1"/>
    <s v="Binders"/>
    <s v="Wilson Jones Elliptical Ring 3 1/2&quot; Capacity Binders, 800 sheets"/>
    <n v="166.92"/>
    <n v="13"/>
    <n v="0.7"/>
    <n v="-116.84399999999999"/>
    <n v="-142.85714285714286"/>
    <n v="50.076000000000001"/>
    <n v="0"/>
  </r>
  <r>
    <n v="9023"/>
    <s v="US-2016-141880"/>
    <s v="8/22/2016"/>
    <x v="250"/>
    <s v="8/23/2016"/>
    <s v="First Class"/>
    <s v="TC-21475"/>
    <s v="Tony Chapman"/>
    <s v="Home Office"/>
    <s v="United States"/>
    <s v="Fort Collins"/>
    <s v="Colorado"/>
    <n v="80525"/>
    <x v="1"/>
    <s v="FUR-FU-10001979"/>
    <x v="0"/>
    <s v="Furnishings"/>
    <s v="Dana Halogen Swing-Arm Architect Lamp"/>
    <n v="98.328000000000003"/>
    <n v="3"/>
    <n v="0.2"/>
    <n v="9.8328000000000007"/>
    <n v="1000"/>
    <n v="78.662400000000005"/>
    <n v="0"/>
  </r>
  <r>
    <n v="9024"/>
    <s v="CA-2015-165799"/>
    <s v="6/29/2015"/>
    <x v="685"/>
    <s v="7/2/2015"/>
    <s v="First Class"/>
    <s v="SG-20470"/>
    <s v="Sheri Gordon"/>
    <s v="Consumer"/>
    <s v="United States"/>
    <s v="New York City"/>
    <s v="New York"/>
    <n v="10024"/>
    <x v="3"/>
    <s v="FUR-CH-10001482"/>
    <x v="0"/>
    <s v="Chairs"/>
    <s v="Office Star - Mesh Screen back chair with Vinyl seat"/>
    <n v="117.88200000000001"/>
    <n v="1"/>
    <n v="0.1"/>
    <n v="1.3098000000000001"/>
    <n v="9000"/>
    <n v="106.0938"/>
    <n v="0"/>
  </r>
  <r>
    <n v="9025"/>
    <s v="CA-2016-102127"/>
    <s v="6/26/2016"/>
    <x v="190"/>
    <s v="7/2/2016"/>
    <s v="Standard Class"/>
    <s v="VP-21760"/>
    <s v="Victoria Pisteka"/>
    <s v="Corporate"/>
    <s v="United States"/>
    <s v="New York City"/>
    <s v="New York"/>
    <n v="10035"/>
    <x v="3"/>
    <s v="TEC-AC-10002018"/>
    <x v="2"/>
    <s v="Accessories"/>
    <s v="AmazonBasics 3-Button USB Wired Mouse"/>
    <n v="20.97"/>
    <n v="3"/>
    <n v="0"/>
    <n v="9.0170999999999992"/>
    <n v="232.55813953488374"/>
    <n v="20.97"/>
    <n v="0"/>
  </r>
  <r>
    <n v="9028"/>
    <s v="US-2016-152415"/>
    <s v="9/17/2016"/>
    <x v="42"/>
    <s v="9/22/2016"/>
    <s v="Standard Class"/>
    <s v="PO-18865"/>
    <s v="Patrick O'Donnell"/>
    <s v="Consumer"/>
    <s v="United States"/>
    <s v="Marlborough"/>
    <s v="Massachusetts"/>
    <n v="1752"/>
    <x v="3"/>
    <s v="FUR-FU-10002597"/>
    <x v="0"/>
    <s v="Furnishings"/>
    <s v="C-Line Magnetic Cubicle Keepers, Clear Polypropylene"/>
    <n v="14.82"/>
    <n v="3"/>
    <n v="0"/>
    <n v="6.2244000000000002"/>
    <n v="238.0952380952381"/>
    <n v="14.82"/>
    <n v="0"/>
  </r>
  <r>
    <n v="9030"/>
    <s v="CA-2014-138198"/>
    <s v="7/18/2014"/>
    <x v="667"/>
    <s v="7/23/2014"/>
    <s v="Standard Class"/>
    <s v="JL-15130"/>
    <s v="Jack Lebron"/>
    <s v="Consumer"/>
    <s v="United States"/>
    <s v="New Rochelle"/>
    <s v="New York"/>
    <n v="10801"/>
    <x v="3"/>
    <s v="OFF-BI-10002103"/>
    <x v="1"/>
    <s v="Binders"/>
    <s v="Cardinal Slant-D Ring Binder, Heavy Gauge Vinyl"/>
    <n v="13.904"/>
    <n v="2"/>
    <n v="0.2"/>
    <n v="4.5187999999999997"/>
    <n v="307.69230769230774"/>
    <n v="11.123200000000001"/>
    <n v="0"/>
  </r>
  <r>
    <n v="9031"/>
    <s v="CA-2017-128041"/>
    <s v="9/1/2017"/>
    <x v="853"/>
    <s v="9/1/2017"/>
    <s v="Same Day"/>
    <s v="RW-19540"/>
    <s v="Rick Wilson"/>
    <s v="Corporate"/>
    <s v="United States"/>
    <s v="Seattle"/>
    <s v="Washington"/>
    <n v="98103"/>
    <x v="1"/>
    <s v="OFF-AP-10001005"/>
    <x v="1"/>
    <s v="Appliances"/>
    <s v="Honeywell Quietcare HEPA Air Cleaner"/>
    <n v="314.60000000000002"/>
    <n v="4"/>
    <n v="0"/>
    <n v="103.818"/>
    <n v="303.03030303030306"/>
    <n v="314.60000000000002"/>
    <n v="0"/>
  </r>
  <r>
    <n v="9033"/>
    <s v="CA-2017-105823"/>
    <s v="6/22/2017"/>
    <x v="738"/>
    <s v="6/26/2017"/>
    <s v="Standard Class"/>
    <s v="RB-19465"/>
    <s v="Rick Bensley"/>
    <s v="Home Office"/>
    <s v="United States"/>
    <s v="Detroit"/>
    <s v="Michigan"/>
    <n v="48227"/>
    <x v="2"/>
    <s v="FUR-CH-10000454"/>
    <x v="0"/>
    <s v="Chairs"/>
    <s v="Hon Deluxe Fabric Upholstered Stacking Chairs, Rounded Back"/>
    <n v="487.96"/>
    <n v="2"/>
    <n v="0"/>
    <n v="146.38800000000001"/>
    <n v="333.33333333333331"/>
    <n v="487.96"/>
    <n v="0"/>
  </r>
  <r>
    <n v="9034"/>
    <s v="CA-2014-152268"/>
    <s v="9/2/2014"/>
    <x v="814"/>
    <s v="9/7/2014"/>
    <s v="Standard Class"/>
    <s v="SC-20095"/>
    <s v="Sanjit Chand"/>
    <s v="Consumer"/>
    <s v="United States"/>
    <s v="Fayetteville"/>
    <s v="Arkansas"/>
    <n v="72701"/>
    <x v="0"/>
    <s v="OFF-BI-10001359"/>
    <x v="1"/>
    <s v="Binders"/>
    <s v="GBC DocuBind TL300 Electric Binding System"/>
    <n v="1793.98"/>
    <n v="2"/>
    <n v="0"/>
    <n v="843.17060000000004"/>
    <n v="212.7659574468085"/>
    <n v="1793.98"/>
    <n v="0"/>
  </r>
  <r>
    <n v="9035"/>
    <s v="CA-2015-148873"/>
    <s v="10/1/2015"/>
    <x v="486"/>
    <s v="10/5/2015"/>
    <s v="Standard Class"/>
    <s v="EM-13960"/>
    <s v="Eric Murdock"/>
    <s v="Consumer"/>
    <s v="United States"/>
    <s v="Quincy"/>
    <s v="Illinois"/>
    <n v="62301"/>
    <x v="2"/>
    <s v="OFF-BI-10003196"/>
    <x v="1"/>
    <s v="Binders"/>
    <s v="Accohide Poly Flexible Ring Binders"/>
    <n v="2.992"/>
    <n v="4"/>
    <n v="0.8"/>
    <n v="-4.4880000000000004"/>
    <n v="-66.666666666666657"/>
    <n v="0.59839999999999982"/>
    <n v="0"/>
  </r>
  <r>
    <n v="9037"/>
    <s v="CA-2015-166492"/>
    <s v="4/7/2015"/>
    <x v="1003"/>
    <s v="4/10/2015"/>
    <s v="First Class"/>
    <s v="RP-19390"/>
    <s v="Resi Pölking"/>
    <s v="Consumer"/>
    <s v="United States"/>
    <s v="New York City"/>
    <s v="New York"/>
    <n v="10035"/>
    <x v="3"/>
    <s v="OFF-PA-10002262"/>
    <x v="1"/>
    <s v="Paper"/>
    <s v="Xerox 192"/>
    <n v="25.92"/>
    <n v="4"/>
    <n v="0"/>
    <n v="12.441599999999999"/>
    <n v="208.33333333333334"/>
    <n v="25.92"/>
    <n v="0"/>
  </r>
  <r>
    <n v="9039"/>
    <s v="CA-2017-157420"/>
    <s v="11/21/2017"/>
    <x v="610"/>
    <s v="11/21/2017"/>
    <s v="Same Day"/>
    <s v="HZ-14950"/>
    <s v="Henia Zydlo"/>
    <s v="Consumer"/>
    <s v="United States"/>
    <s v="Houston"/>
    <s v="Texas"/>
    <n v="77095"/>
    <x v="2"/>
    <s v="TEC-PH-10003555"/>
    <x v="2"/>
    <s v="Phones"/>
    <s v="Motorola HK250 Universal Bluetooth Headset"/>
    <n v="55.176000000000002"/>
    <n v="3"/>
    <n v="0.2"/>
    <n v="-12.4146"/>
    <n v="-444.44444444444446"/>
    <n v="44.140800000000006"/>
    <n v="0"/>
  </r>
  <r>
    <n v="9040"/>
    <s v="CA-2016-117121"/>
    <s v="12/17/2016"/>
    <x v="907"/>
    <s v="12/21/2016"/>
    <s v="Standard Class"/>
    <s v="AB-10105"/>
    <s v="Adrian Barton"/>
    <s v="Consumer"/>
    <s v="United States"/>
    <s v="Detroit"/>
    <s v="Michigan"/>
    <n v="48205"/>
    <x v="2"/>
    <s v="OFF-BI-10000545"/>
    <x v="1"/>
    <s v="Binders"/>
    <s v="GBC Ibimaster 500 Manual ProClick Binding System"/>
    <n v="9892.74"/>
    <n v="13"/>
    <n v="0"/>
    <n v="4946.37"/>
    <n v="200"/>
    <n v="9892.74"/>
    <n v="0"/>
  </r>
  <r>
    <n v="9041"/>
    <s v="CA-2014-138177"/>
    <s v="9/19/2014"/>
    <x v="111"/>
    <s v="9/24/2014"/>
    <s v="Standard Class"/>
    <s v="ND-18460"/>
    <s v="Neil Ducich"/>
    <s v="Corporate"/>
    <s v="United States"/>
    <s v="Chandler"/>
    <s v="Arizona"/>
    <n v="85224"/>
    <x v="1"/>
    <s v="FUR-TA-10004607"/>
    <x v="0"/>
    <s v="Tables"/>
    <s v="Hon 2111 Invitation Series Straight Table"/>
    <n v="73.915000000000006"/>
    <n v="1"/>
    <n v="0.5"/>
    <n v="-45.827300000000001"/>
    <n v="-161.29032258064518"/>
    <n v="36.957500000000003"/>
    <n v="0"/>
  </r>
  <r>
    <n v="9042"/>
    <s v="CA-2014-114335"/>
    <s v="9/28/2014"/>
    <x v="450"/>
    <s v="10/3/2014"/>
    <s v="Standard Class"/>
    <s v="XP-21865"/>
    <s v="Xylona Preis"/>
    <s v="Consumer"/>
    <s v="United States"/>
    <s v="Hollywood"/>
    <s v="Florida"/>
    <n v="33021"/>
    <x v="0"/>
    <s v="FUR-FU-10000277"/>
    <x v="0"/>
    <s v="Furnishings"/>
    <s v="Deflect-o DuraMat Antistatic Studded Beveled Mat for Medium Pile Carpeting"/>
    <n v="337.08800000000002"/>
    <n v="4"/>
    <n v="0.2"/>
    <n v="16.854399999999998"/>
    <n v="2000.0000000000005"/>
    <n v="269.67040000000003"/>
    <n v="0"/>
  </r>
  <r>
    <n v="9043"/>
    <s v="CA-2015-168760"/>
    <s v="9/22/2015"/>
    <x v="357"/>
    <s v="9/26/2015"/>
    <s v="Second Class"/>
    <s v="MM-18280"/>
    <s v="Muhammed MacIntyre"/>
    <s v="Corporate"/>
    <s v="United States"/>
    <s v="Los Angeles"/>
    <s v="California"/>
    <n v="90049"/>
    <x v="1"/>
    <s v="OFF-AP-10004532"/>
    <x v="1"/>
    <s v="Appliances"/>
    <s v="Kensington 6 Outlet Guardian Standard Surge Protector"/>
    <n v="61.44"/>
    <n v="3"/>
    <n v="0"/>
    <n v="16.588799999999999"/>
    <n v="370.37037037037038"/>
    <n v="61.44"/>
    <n v="0"/>
  </r>
  <r>
    <n v="9044"/>
    <s v="CA-2016-168830"/>
    <s v="11/7/2016"/>
    <x v="77"/>
    <s v="11/13/2016"/>
    <s v="Standard Class"/>
    <s v="ML-17395"/>
    <s v="Marina Lichtenstein"/>
    <s v="Corporate"/>
    <s v="United States"/>
    <s v="San Francisco"/>
    <s v="California"/>
    <n v="94122"/>
    <x v="1"/>
    <s v="TEC-AC-10003911"/>
    <x v="2"/>
    <s v="Accessories"/>
    <s v="NETGEAR AC1750 Dual Band Gigabit Smart WiFi Router"/>
    <n v="479.97"/>
    <n v="3"/>
    <n v="0"/>
    <n v="163.18979999999999"/>
    <n v="294.11764705882354"/>
    <n v="479.97"/>
    <n v="0"/>
  </r>
  <r>
    <n v="9045"/>
    <s v="CA-2017-137463"/>
    <s v="12/16/2017"/>
    <x v="819"/>
    <s v="12/20/2017"/>
    <s v="Second Class"/>
    <s v="KM-16225"/>
    <s v="Kalyca Meade"/>
    <s v="Corporate"/>
    <s v="United States"/>
    <s v="Sunnyvale"/>
    <s v="California"/>
    <n v="94086"/>
    <x v="1"/>
    <s v="OFF-BI-10003196"/>
    <x v="1"/>
    <s v="Binders"/>
    <s v="Accohide Poly Flexible Ring Binders"/>
    <n v="5.984"/>
    <n v="2"/>
    <n v="0.2"/>
    <n v="2.2440000000000002"/>
    <n v="266.66666666666663"/>
    <n v="4.7872000000000003"/>
    <n v="0"/>
  </r>
  <r>
    <n v="9050"/>
    <s v="CA-2014-124513"/>
    <s v="9/21/2014"/>
    <x v="158"/>
    <s v="9/25/2014"/>
    <s v="Standard Class"/>
    <s v="SL-20155"/>
    <s v="Sara Luxemburg"/>
    <s v="Home Office"/>
    <s v="United States"/>
    <s v="New York City"/>
    <s v="New York"/>
    <n v="10011"/>
    <x v="3"/>
    <s v="OFF-AR-10002956"/>
    <x v="1"/>
    <s v="Art"/>
    <s v="Boston 16801 Nautilus Battery Pencil Sharpener"/>
    <n v="66.03"/>
    <n v="3"/>
    <n v="0"/>
    <n v="17.1678"/>
    <n v="384.61538461538464"/>
    <n v="66.03"/>
    <n v="0"/>
  </r>
  <r>
    <n v="9051"/>
    <s v="CA-2015-165554"/>
    <s v="5/18/2015"/>
    <x v="1210"/>
    <s v="5/22/2015"/>
    <s v="Standard Class"/>
    <s v="AJ-10780"/>
    <s v="Anthony Jacobs"/>
    <s v="Corporate"/>
    <s v="United States"/>
    <s v="Los Angeles"/>
    <s v="California"/>
    <n v="90004"/>
    <x v="1"/>
    <s v="OFF-PA-10003724"/>
    <x v="1"/>
    <s v="Paper"/>
    <s v="Wirebound Message Book, 4 per Page"/>
    <n v="10.86"/>
    <n v="2"/>
    <n v="0"/>
    <n v="5.3213999999999997"/>
    <n v="204.08163265306123"/>
    <n v="10.86"/>
    <n v="0"/>
  </r>
  <r>
    <n v="9052"/>
    <s v="CA-2014-141838"/>
    <s v="3/26/2014"/>
    <x v="959"/>
    <s v="3/31/2014"/>
    <s v="Second Class"/>
    <s v="DK-12835"/>
    <s v="Damala Kotsonis"/>
    <s v="Corporate"/>
    <s v="United States"/>
    <s v="San Francisco"/>
    <s v="California"/>
    <n v="94122"/>
    <x v="1"/>
    <s v="OFF-AR-10004272"/>
    <x v="1"/>
    <s v="Art"/>
    <s v="Newell 308"/>
    <n v="3.36"/>
    <n v="2"/>
    <n v="0"/>
    <n v="0.84"/>
    <n v="400"/>
    <n v="3.36"/>
    <n v="0"/>
  </r>
  <r>
    <n v="9055"/>
    <s v="CA-2017-117009"/>
    <s v="9/22/2017"/>
    <x v="585"/>
    <s v="9/28/2017"/>
    <s v="Standard Class"/>
    <s v="BK-11260"/>
    <s v="Berenike Kampe"/>
    <s v="Consumer"/>
    <s v="United States"/>
    <s v="Santa Ana"/>
    <s v="California"/>
    <n v="92704"/>
    <x v="1"/>
    <s v="OFF-SU-10001218"/>
    <x v="1"/>
    <s v="Supplies"/>
    <s v="Fiskars Softgrip Scissors"/>
    <n v="21.96"/>
    <n v="2"/>
    <n v="0"/>
    <n v="6.1487999999999996"/>
    <n v="357.14285714285717"/>
    <n v="21.96"/>
    <n v="0"/>
  </r>
  <r>
    <n v="9056"/>
    <s v="CA-2015-128993"/>
    <s v="9/12/2015"/>
    <x v="811"/>
    <s v="9/17/2015"/>
    <s v="Second Class"/>
    <s v="CC-12670"/>
    <s v="Craig Carreira"/>
    <s v="Consumer"/>
    <s v="United States"/>
    <s v="Seattle"/>
    <s v="Washington"/>
    <n v="98103"/>
    <x v="1"/>
    <s v="TEC-AC-10004209"/>
    <x v="2"/>
    <s v="Accessories"/>
    <s v="Memorex Froggy Flash Drive 4 GB"/>
    <n v="21.98"/>
    <n v="2"/>
    <n v="0"/>
    <n v="8.5722000000000005"/>
    <n v="256.41025641025641"/>
    <n v="21.98"/>
    <n v="0"/>
  </r>
  <r>
    <n v="9057"/>
    <s v="CA-2015-160227"/>
    <s v="11/2/2015"/>
    <x v="121"/>
    <s v="11/4/2015"/>
    <s v="First Class"/>
    <s v="ED-13885"/>
    <s v="Emily Ducich"/>
    <s v="Home Office"/>
    <s v="United States"/>
    <s v="New York City"/>
    <s v="New York"/>
    <n v="10011"/>
    <x v="3"/>
    <s v="FUR-CH-10002073"/>
    <x v="0"/>
    <s v="Chairs"/>
    <s v="Hon Olson Stacker Chairs"/>
    <n v="2621.3220000000001"/>
    <n v="11"/>
    <n v="0.1"/>
    <n v="553.39020000000005"/>
    <n v="473.68421052631572"/>
    <n v="2359.1898000000001"/>
    <n v="0"/>
  </r>
  <r>
    <n v="9058"/>
    <s v="CA-2015-149097"/>
    <s v="10/20/2015"/>
    <x v="1182"/>
    <s v="10/24/2015"/>
    <s v="Standard Class"/>
    <s v="SV-20785"/>
    <s v="Stewart Visinsky"/>
    <s v="Consumer"/>
    <s v="United States"/>
    <s v="Los Angeles"/>
    <s v="California"/>
    <n v="90045"/>
    <x v="1"/>
    <s v="FUR-FU-10003424"/>
    <x v="0"/>
    <s v="Furnishings"/>
    <s v="Nu-Dell Oak Frame"/>
    <n v="74.760000000000005"/>
    <n v="7"/>
    <n v="0"/>
    <n v="23.923200000000001"/>
    <n v="312.5"/>
    <n v="74.760000000000005"/>
    <n v="0"/>
  </r>
  <r>
    <n v="9060"/>
    <s v="CA-2016-132304"/>
    <s v="6/14/2016"/>
    <x v="403"/>
    <s v="6/18/2016"/>
    <s v="Standard Class"/>
    <s v="AR-10825"/>
    <s v="Anthony Rawles"/>
    <s v="Corporate"/>
    <s v="United States"/>
    <s v="Seattle"/>
    <s v="Washington"/>
    <n v="98103"/>
    <x v="1"/>
    <s v="FUR-TA-10004619"/>
    <x v="0"/>
    <s v="Tables"/>
    <s v="Hon Non-Folding Utility Tables"/>
    <n v="1115.17"/>
    <n v="7"/>
    <n v="0"/>
    <n v="334.55099999999999"/>
    <n v="333.33333333333337"/>
    <n v="1115.17"/>
    <n v="0"/>
  </r>
  <r>
    <n v="9061"/>
    <s v="CA-2015-136420"/>
    <s v="11/20/2015"/>
    <x v="312"/>
    <s v="11/21/2015"/>
    <s v="First Class"/>
    <s v="CS-12250"/>
    <s v="Chris Selesnick"/>
    <s v="Corporate"/>
    <s v="United States"/>
    <s v="San Diego"/>
    <s v="California"/>
    <n v="92024"/>
    <x v="1"/>
    <s v="OFF-BI-10002854"/>
    <x v="1"/>
    <s v="Binders"/>
    <s v="Performers Binder/Pad Holder, Black"/>
    <n v="89.695999999999998"/>
    <n v="4"/>
    <n v="0.2"/>
    <n v="33.636000000000003"/>
    <n v="266.66666666666663"/>
    <n v="71.756799999999998"/>
    <n v="0"/>
  </r>
  <r>
    <n v="9063"/>
    <s v="CA-2016-101623"/>
    <s v="2/28/2016"/>
    <x v="1211"/>
    <s v="3/6/2016"/>
    <s v="Standard Class"/>
    <s v="RR-19525"/>
    <s v="Rick Reed"/>
    <s v="Corporate"/>
    <s v="United States"/>
    <s v="New York City"/>
    <s v="New York"/>
    <n v="10035"/>
    <x v="3"/>
    <s v="OFF-FA-10003495"/>
    <x v="1"/>
    <s v="Fasteners"/>
    <s v="Staples"/>
    <n v="36.479999999999997"/>
    <n v="6"/>
    <n v="0"/>
    <n v="18.239999999999998"/>
    <n v="200"/>
    <n v="36.479999999999997"/>
    <n v="0"/>
  </r>
  <r>
    <n v="9064"/>
    <s v="US-2014-151015"/>
    <s v="10/14/2014"/>
    <x v="1005"/>
    <s v="10/20/2014"/>
    <s v="Standard Class"/>
    <s v="BD-11500"/>
    <s v="Bradley Drucker"/>
    <s v="Consumer"/>
    <s v="United States"/>
    <s v="Chicago"/>
    <s v="Illinois"/>
    <n v="60653"/>
    <x v="2"/>
    <s v="OFF-PA-10002581"/>
    <x v="1"/>
    <s v="Paper"/>
    <s v="Xerox 1951"/>
    <n v="322.19200000000001"/>
    <n v="13"/>
    <n v="0.2"/>
    <n v="100.685"/>
    <n v="320"/>
    <n v="257.75360000000001"/>
    <n v="0"/>
  </r>
  <r>
    <n v="9067"/>
    <s v="CA-2017-152968"/>
    <s v="5/26/2017"/>
    <x v="1143"/>
    <s v="5/30/2017"/>
    <s v="Standard Class"/>
    <s v="BM-11785"/>
    <s v="Bryan Mills"/>
    <s v="Consumer"/>
    <s v="United States"/>
    <s v="Harrisonburg"/>
    <s v="Virginia"/>
    <n v="22801"/>
    <x v="0"/>
    <s v="TEC-AC-10000521"/>
    <x v="2"/>
    <s v="Accessories"/>
    <s v="Verbatim Slim CD and DVD Storage Cases, 50/Pack"/>
    <n v="23.08"/>
    <n v="2"/>
    <n v="0"/>
    <n v="6.9240000000000004"/>
    <n v="333.33333333333331"/>
    <n v="23.08"/>
    <n v="0"/>
  </r>
  <r>
    <n v="9068"/>
    <s v="CA-2016-150077"/>
    <s v="2/4/2016"/>
    <x v="1084"/>
    <s v="2/10/2016"/>
    <s v="Standard Class"/>
    <s v="MS-17365"/>
    <s v="Maribeth Schnelling"/>
    <s v="Consumer"/>
    <s v="United States"/>
    <s v="Rockville"/>
    <s v="Maryland"/>
    <n v="20852"/>
    <x v="3"/>
    <s v="TEC-PH-10002890"/>
    <x v="2"/>
    <s v="Phones"/>
    <s v="AT&amp;T 17929 Lendline Telephone"/>
    <n v="90.48"/>
    <n v="2"/>
    <n v="0"/>
    <n v="23.524799999999999"/>
    <n v="384.61538461538464"/>
    <n v="90.48"/>
    <n v="0"/>
  </r>
  <r>
    <n v="9069"/>
    <s v="CA-2016-106278"/>
    <s v="9/2/2016"/>
    <x v="476"/>
    <s v="9/5/2016"/>
    <s v="Second Class"/>
    <s v="BM-11140"/>
    <s v="Becky Martin"/>
    <s v="Consumer"/>
    <s v="United States"/>
    <s v="Des Moines"/>
    <s v="Washington"/>
    <n v="98198"/>
    <x v="1"/>
    <s v="FUR-CH-10003061"/>
    <x v="0"/>
    <s v="Chairs"/>
    <s v="Global Leather Task Chair, Black"/>
    <n v="215.976"/>
    <n v="3"/>
    <n v="0.2"/>
    <n v="-2.6997"/>
    <n v="-8000"/>
    <n v="172.7808"/>
    <n v="0"/>
  </r>
  <r>
    <n v="9071"/>
    <s v="CA-2017-147550"/>
    <s v="12/4/2017"/>
    <x v="769"/>
    <s v="12/5/2017"/>
    <s v="First Class"/>
    <s v="KE-16420"/>
    <s v="Katrina Edelman"/>
    <s v="Corporate"/>
    <s v="United States"/>
    <s v="Philadelphia"/>
    <s v="Pennsylvania"/>
    <n v="19134"/>
    <x v="3"/>
    <s v="FUR-FU-10001918"/>
    <x v="0"/>
    <s v="Furnishings"/>
    <s v="C-Line Cubicle Keepers Polyproplyene Holder With Velcro Backings"/>
    <n v="11.352"/>
    <n v="3"/>
    <n v="0.2"/>
    <n v="2.6960999999999999"/>
    <n v="421.05263157894734"/>
    <n v="9.0815999999999999"/>
    <n v="0"/>
  </r>
  <r>
    <n v="9072"/>
    <s v="CA-2015-136105"/>
    <s v="6/12/2015"/>
    <x v="821"/>
    <s v="6/16/2015"/>
    <s v="Standard Class"/>
    <s v="SZ-20035"/>
    <s v="Sam Zeldin"/>
    <s v="Home Office"/>
    <s v="United States"/>
    <s v="Columbus"/>
    <s v="Indiana"/>
    <n v="47201"/>
    <x v="2"/>
    <s v="OFF-ST-10002444"/>
    <x v="1"/>
    <s v="Storage"/>
    <s v="Recycled Eldon Regeneration Jumbo File"/>
    <n v="24.56"/>
    <n v="2"/>
    <n v="0"/>
    <n v="6.8768000000000002"/>
    <n v="357.14285714285711"/>
    <n v="24.56"/>
    <n v="0"/>
  </r>
  <r>
    <n v="9073"/>
    <s v="CA-2016-142524"/>
    <s v="9/4/2016"/>
    <x v="913"/>
    <s v="9/8/2016"/>
    <s v="Standard Class"/>
    <s v="MB-18085"/>
    <s v="Mick Brown"/>
    <s v="Consumer"/>
    <s v="United States"/>
    <s v="Springfield"/>
    <s v="Missouri"/>
    <n v="65807"/>
    <x v="2"/>
    <s v="OFF-EN-10003286"/>
    <x v="1"/>
    <s v="Envelopes"/>
    <s v="Staple envelope"/>
    <n v="16.559999999999999"/>
    <n v="2"/>
    <n v="0"/>
    <n v="7.7831999999999999"/>
    <n v="212.7659574468085"/>
    <n v="16.559999999999999"/>
    <n v="0"/>
  </r>
  <r>
    <n v="9075"/>
    <s v="CA-2014-136336"/>
    <s v="4/21/2014"/>
    <x v="419"/>
    <s v="4/26/2014"/>
    <s v="Standard Class"/>
    <s v="DB-13555"/>
    <s v="Dorothy Badders"/>
    <s v="Corporate"/>
    <s v="United States"/>
    <s v="Henderson"/>
    <s v="Kentucky"/>
    <n v="42420"/>
    <x v="0"/>
    <s v="OFF-ST-10002574"/>
    <x v="1"/>
    <s v="Storage"/>
    <s v="SAFCO Commercial Wire Shelving, Black"/>
    <n v="828.84"/>
    <n v="6"/>
    <n v="0"/>
    <n v="0"/>
    <e v="#DIV/0!"/>
    <n v="828.84"/>
    <n v="0"/>
  </r>
  <r>
    <n v="9076"/>
    <s v="US-2015-136259"/>
    <s v="11/5/2015"/>
    <x v="599"/>
    <s v="11/8/2015"/>
    <s v="First Class"/>
    <s v="CB-12415"/>
    <s v="Christy Brittain"/>
    <s v="Consumer"/>
    <s v="United States"/>
    <s v="Lakewood"/>
    <s v="Ohio"/>
    <n v="44107"/>
    <x v="3"/>
    <s v="OFF-BI-10000773"/>
    <x v="1"/>
    <s v="Binders"/>
    <s v="Insertable Tab Post Binder Dividers"/>
    <n v="7.218"/>
    <n v="3"/>
    <n v="0.7"/>
    <n v="-5.5338000000000003"/>
    <n v="-130.43478260869566"/>
    <n v="2.1654000000000004"/>
    <n v="0"/>
  </r>
  <r>
    <n v="9078"/>
    <s v="US-2014-124625"/>
    <s v="11/3/2014"/>
    <x v="935"/>
    <s v="11/7/2014"/>
    <s v="Standard Class"/>
    <s v="SP-20650"/>
    <s v="Stephanie Phelps"/>
    <s v="Corporate"/>
    <s v="United States"/>
    <s v="Omaha"/>
    <s v="Nebraska"/>
    <n v="68104"/>
    <x v="2"/>
    <s v="TEC-AC-10003280"/>
    <x v="2"/>
    <s v="Accessories"/>
    <s v="Belkin F8E887 USB Wired Ergonomic Keyboard"/>
    <n v="89.97"/>
    <n v="3"/>
    <n v="0"/>
    <n v="18.893699999999999"/>
    <n v="476.1904761904762"/>
    <n v="89.97"/>
    <n v="0"/>
  </r>
  <r>
    <n v="9079"/>
    <s v="CA-2016-108105"/>
    <s v="2/16/2016"/>
    <x v="595"/>
    <s v="2/23/2016"/>
    <s v="Standard Class"/>
    <s v="GW-14605"/>
    <s v="Giulietta Weimer"/>
    <s v="Consumer"/>
    <s v="United States"/>
    <s v="Henderson"/>
    <s v="Kentucky"/>
    <n v="42420"/>
    <x v="0"/>
    <s v="FUR-FU-10003773"/>
    <x v="0"/>
    <s v="Furnishings"/>
    <s v="Eldon Cleatmat Plus Chair Mats for High Pile Carpets"/>
    <n v="318.08"/>
    <n v="4"/>
    <n v="0"/>
    <n v="34.988799999999998"/>
    <n v="909.09090909090912"/>
    <n v="318.08"/>
    <n v="0"/>
  </r>
  <r>
    <n v="9081"/>
    <s v="CA-2017-166898"/>
    <s v="9/11/2017"/>
    <x v="220"/>
    <s v="9/13/2017"/>
    <s v="Second Class"/>
    <s v="KH-16630"/>
    <s v="Ken Heidel"/>
    <s v="Corporate"/>
    <s v="United States"/>
    <s v="Santa Ana"/>
    <s v="California"/>
    <n v="92704"/>
    <x v="1"/>
    <s v="TEC-PH-10002564"/>
    <x v="2"/>
    <s v="Phones"/>
    <s v="OtterBox Defender Series Case - Samsung Galaxy S4"/>
    <n v="143.952"/>
    <n v="6"/>
    <n v="0.2"/>
    <n v="17.994"/>
    <n v="800"/>
    <n v="115.16160000000001"/>
    <n v="0"/>
  </r>
  <r>
    <n v="9083"/>
    <s v="CA-2017-169005"/>
    <s v="11/2/2017"/>
    <x v="808"/>
    <s v="11/6/2017"/>
    <s v="Standard Class"/>
    <s v="BG-11035"/>
    <s v="Barry Gonzalez"/>
    <s v="Consumer"/>
    <s v="United States"/>
    <s v="Springfield"/>
    <s v="Virginia"/>
    <n v="22153"/>
    <x v="0"/>
    <s v="OFF-AR-10000246"/>
    <x v="1"/>
    <s v="Art"/>
    <s v="Newell 318"/>
    <n v="5.56"/>
    <n v="2"/>
    <n v="0"/>
    <n v="1.4456"/>
    <n v="384.61538461538458"/>
    <n v="5.56"/>
    <n v="0"/>
  </r>
  <r>
    <n v="9084"/>
    <s v="CA-2015-104038"/>
    <s v="2/6/2015"/>
    <x v="525"/>
    <s v="2/8/2015"/>
    <s v="First Class"/>
    <s v="LO-17170"/>
    <s v="Lori Olson"/>
    <s v="Corporate"/>
    <s v="United States"/>
    <s v="Suffolk"/>
    <s v="Virginia"/>
    <n v="23434"/>
    <x v="0"/>
    <s v="OFF-ST-10002554"/>
    <x v="1"/>
    <s v="Storage"/>
    <s v="Tennsco Industrial Shelving"/>
    <n v="146.72999999999999"/>
    <n v="3"/>
    <n v="0"/>
    <n v="2.9346000000000001"/>
    <n v="4999.9999999999991"/>
    <n v="146.72999999999999"/>
    <n v="0"/>
  </r>
  <r>
    <n v="9086"/>
    <s v="CA-2016-126102"/>
    <s v="9/10/2016"/>
    <x v="545"/>
    <s v="9/12/2016"/>
    <s v="Second Class"/>
    <s v="DV-13465"/>
    <s v="Dianna Vittorini"/>
    <s v="Consumer"/>
    <s v="United States"/>
    <s v="Los Angeles"/>
    <s v="California"/>
    <n v="90049"/>
    <x v="1"/>
    <s v="OFF-BI-10004318"/>
    <x v="1"/>
    <s v="Binders"/>
    <s v="Ibico EB-19 Dual Function Manual Binding System"/>
    <n v="276.78399999999999"/>
    <n v="2"/>
    <n v="0.2"/>
    <n v="89.954800000000006"/>
    <n v="307.69230769230768"/>
    <n v="221.4272"/>
    <n v="0"/>
  </r>
  <r>
    <n v="9087"/>
    <s v="CA-2016-143406"/>
    <s v="9/26/2016"/>
    <x v="182"/>
    <s v="9/30/2016"/>
    <s v="Standard Class"/>
    <s v="LR-17035"/>
    <s v="Lisa Ryan"/>
    <s v="Corporate"/>
    <s v="United States"/>
    <s v="Houston"/>
    <s v="Texas"/>
    <n v="77041"/>
    <x v="2"/>
    <s v="OFF-AP-10001564"/>
    <x v="1"/>
    <s v="Appliances"/>
    <s v="Hoover Commercial Lightweight Upright Vacuum with E-Z Empty Dirt Cup"/>
    <n v="93.031999999999996"/>
    <n v="2"/>
    <n v="0.8"/>
    <n v="-251.18639999999999"/>
    <n v="-37.037037037037038"/>
    <n v="18.606399999999994"/>
    <n v="0"/>
  </r>
  <r>
    <n v="9089"/>
    <s v="CA-2015-150308"/>
    <s v="12/15/2015"/>
    <x v="83"/>
    <s v="12/20/2015"/>
    <s v="Standard Class"/>
    <s v="RR-19525"/>
    <s v="Rick Reed"/>
    <s v="Corporate"/>
    <s v="United States"/>
    <s v="Cary"/>
    <s v="North Carolina"/>
    <n v="27511"/>
    <x v="0"/>
    <s v="TEC-PH-10001433"/>
    <x v="2"/>
    <s v="Phones"/>
    <s v="Cisco Small Business SPA 502G VoIP phone"/>
    <n v="246.16800000000001"/>
    <n v="3"/>
    <n v="0.2"/>
    <n v="21.5397"/>
    <n v="1142.8571428571429"/>
    <n v="196.93440000000001"/>
    <n v="0"/>
  </r>
  <r>
    <n v="9090"/>
    <s v="CA-2016-131093"/>
    <s v="9/17/2016"/>
    <x v="42"/>
    <s v="9/20/2016"/>
    <s v="Second Class"/>
    <s v="TS-21610"/>
    <s v="Troy Staebel"/>
    <s v="Consumer"/>
    <s v="United States"/>
    <s v="Springfield"/>
    <s v="Ohio"/>
    <n v="45503"/>
    <x v="3"/>
    <s v="OFF-ST-10002790"/>
    <x v="1"/>
    <s v="Storage"/>
    <s v="Safco Industrial Shelving"/>
    <n v="295.39999999999998"/>
    <n v="5"/>
    <n v="0.2"/>
    <n v="-62.772500000000001"/>
    <n v="-470.58823529411757"/>
    <n v="236.32"/>
    <n v="0"/>
  </r>
  <r>
    <n v="9091"/>
    <s v="US-2017-148831"/>
    <s v="10/13/2017"/>
    <x v="119"/>
    <s v="10/15/2017"/>
    <s v="First Class"/>
    <s v="AH-10210"/>
    <s v="Alan Hwang"/>
    <s v="Consumer"/>
    <s v="United States"/>
    <s v="Louisville"/>
    <s v="Kentucky"/>
    <n v="40214"/>
    <x v="0"/>
    <s v="OFF-ST-10002974"/>
    <x v="1"/>
    <s v="Storage"/>
    <s v="Trav-L-File Heavy-Duty Shuttle II, Black"/>
    <n v="348.56"/>
    <n v="8"/>
    <n v="0"/>
    <n v="104.568"/>
    <n v="333.33333333333337"/>
    <n v="348.56"/>
    <n v="0"/>
  </r>
  <r>
    <n v="9092"/>
    <s v="CA-2015-162950"/>
    <s v="6/28/2015"/>
    <x v="1141"/>
    <s v="7/3/2015"/>
    <s v="Second Class"/>
    <s v="DW-13585"/>
    <s v="Dorothy Wardle"/>
    <s v="Corporate"/>
    <s v="United States"/>
    <s v="Troy"/>
    <s v="Ohio"/>
    <n v="45373"/>
    <x v="3"/>
    <s v="OFF-PA-10003177"/>
    <x v="1"/>
    <s v="Paper"/>
    <s v="Xerox 1999"/>
    <n v="15.552"/>
    <n v="3"/>
    <n v="0.2"/>
    <n v="5.4432"/>
    <n v="285.71428571428572"/>
    <n v="12.441600000000001"/>
    <n v="0"/>
  </r>
  <r>
    <n v="9094"/>
    <s v="US-2015-132836"/>
    <s v="6/1/2015"/>
    <x v="932"/>
    <s v="6/5/2015"/>
    <s v="Standard Class"/>
    <s v="AJ-10945"/>
    <s v="Ashley Jarboe"/>
    <s v="Consumer"/>
    <s v="United States"/>
    <s v="Detroit"/>
    <s v="Michigan"/>
    <n v="48227"/>
    <x v="2"/>
    <s v="TEC-PH-10001299"/>
    <x v="2"/>
    <s v="Phones"/>
    <s v="Polycom CX300 Desktop Phone USB VoIP phone"/>
    <n v="299.98"/>
    <n v="2"/>
    <n v="0"/>
    <n v="83.994399999999999"/>
    <n v="357.14285714285717"/>
    <n v="299.98"/>
    <n v="0"/>
  </r>
  <r>
    <n v="9098"/>
    <s v="US-2014-158365"/>
    <s v="4/12/2014"/>
    <x v="791"/>
    <s v="4/17/2014"/>
    <s v="Standard Class"/>
    <s v="SV-20785"/>
    <s v="Stewart Visinsky"/>
    <s v="Consumer"/>
    <s v="United States"/>
    <s v="Bloomington"/>
    <s v="Indiana"/>
    <n v="47401"/>
    <x v="2"/>
    <s v="OFF-PA-10000289"/>
    <x v="1"/>
    <s v="Paper"/>
    <s v="Xerox 213"/>
    <n v="32.4"/>
    <n v="5"/>
    <n v="0"/>
    <n v="15.552"/>
    <n v="208.33333333333334"/>
    <n v="32.4"/>
    <n v="0"/>
  </r>
  <r>
    <n v="9099"/>
    <s v="CA-2017-152933"/>
    <s v="10/12/2017"/>
    <x v="386"/>
    <s v="10/16/2017"/>
    <s v="Standard Class"/>
    <s v="MG-17650"/>
    <s v="Matthew Grinstein"/>
    <s v="Home Office"/>
    <s v="United States"/>
    <s v="Dallas"/>
    <s v="Texas"/>
    <n v="75081"/>
    <x v="2"/>
    <s v="TEC-PH-10002085"/>
    <x v="2"/>
    <s v="Phones"/>
    <s v="Clarity 53712"/>
    <n v="369.54399999999998"/>
    <n v="7"/>
    <n v="0.2"/>
    <n v="27.715800000000002"/>
    <n v="1333.3333333333333"/>
    <n v="295.6352"/>
    <n v="0"/>
  </r>
  <r>
    <n v="9102"/>
    <s v="CA-2015-163181"/>
    <s v="11/7/2015"/>
    <x v="209"/>
    <s v="11/12/2015"/>
    <s v="Standard Class"/>
    <s v="AB-10105"/>
    <s v="Adrian Barton"/>
    <s v="Consumer"/>
    <s v="United States"/>
    <s v="Houston"/>
    <s v="Texas"/>
    <n v="77041"/>
    <x v="2"/>
    <s v="OFF-AR-10001683"/>
    <x v="1"/>
    <s v="Art"/>
    <s v="Lumber Crayons"/>
    <n v="23.64"/>
    <n v="3"/>
    <n v="0.2"/>
    <n v="5.319"/>
    <n v="444.44444444444446"/>
    <n v="18.912000000000003"/>
    <n v="0"/>
  </r>
  <r>
    <n v="9108"/>
    <s v="CA-2015-132941"/>
    <s v="5/25/2015"/>
    <x v="442"/>
    <s v="5/28/2015"/>
    <s v="First Class"/>
    <s v="MM-18280"/>
    <s v="Muhammed MacIntyre"/>
    <s v="Corporate"/>
    <s v="United States"/>
    <s v="Haltom City"/>
    <s v="Texas"/>
    <n v="76117"/>
    <x v="2"/>
    <s v="OFF-SU-10002557"/>
    <x v="1"/>
    <s v="Supplies"/>
    <s v="Fiskars Spring-Action Scissors"/>
    <n v="22.367999999999999"/>
    <n v="2"/>
    <n v="0.2"/>
    <n v="1.6776"/>
    <n v="1333.3333333333333"/>
    <n v="17.894400000000001"/>
    <n v="0"/>
  </r>
  <r>
    <n v="9111"/>
    <s v="CA-2014-132010"/>
    <s v="10/13/2014"/>
    <x v="303"/>
    <s v="10/15/2014"/>
    <s v="First Class"/>
    <s v="MA-17995"/>
    <s v="Michelle Arnett"/>
    <s v="Home Office"/>
    <s v="United States"/>
    <s v="Richmond"/>
    <s v="Virginia"/>
    <n v="23223"/>
    <x v="0"/>
    <s v="OFF-EN-10003160"/>
    <x v="1"/>
    <s v="Envelopes"/>
    <s v="Pastel Pink Envelopes"/>
    <n v="36.4"/>
    <n v="5"/>
    <n v="0"/>
    <n v="17.472000000000001"/>
    <n v="208.33333333333331"/>
    <n v="36.4"/>
    <n v="0"/>
  </r>
  <r>
    <n v="9115"/>
    <s v="CA-2016-135461"/>
    <s v="2/7/2016"/>
    <x v="569"/>
    <s v="2/10/2016"/>
    <s v="Second Class"/>
    <s v="EB-13975"/>
    <s v="Erica Bern"/>
    <s v="Corporate"/>
    <s v="United States"/>
    <s v="Los Angeles"/>
    <s v="California"/>
    <n v="90049"/>
    <x v="1"/>
    <s v="TEC-PH-10004094"/>
    <x v="2"/>
    <s v="Phones"/>
    <s v="Motorola L703CM"/>
    <n v="623.96"/>
    <n v="5"/>
    <n v="0.2"/>
    <n v="38.997500000000002"/>
    <n v="1600"/>
    <n v="499.16800000000006"/>
    <n v="0"/>
  </r>
  <r>
    <n v="9116"/>
    <s v="CA-2017-153045"/>
    <s v="1/19/2017"/>
    <x v="617"/>
    <s v="1/24/2017"/>
    <s v="Second Class"/>
    <s v="NS-18505"/>
    <s v="Neola Schneider"/>
    <s v="Consumer"/>
    <s v="United States"/>
    <s v="Philadelphia"/>
    <s v="Pennsylvania"/>
    <n v="19140"/>
    <x v="3"/>
    <s v="TEC-PH-10001817"/>
    <x v="2"/>
    <s v="Phones"/>
    <s v="Wilson Electronics DB Pro Signal Booster"/>
    <n v="429.6"/>
    <n v="2"/>
    <n v="0.4"/>
    <n v="-93.08"/>
    <n v="-461.5384615384616"/>
    <n v="257.76"/>
    <n v="0"/>
  </r>
  <r>
    <n v="9120"/>
    <s v="US-2016-155971"/>
    <s v="6/6/2016"/>
    <x v="112"/>
    <s v="6/12/2016"/>
    <s v="Standard Class"/>
    <s v="RB-19795"/>
    <s v="Ross Baird"/>
    <s v="Home Office"/>
    <s v="United States"/>
    <s v="Los Angeles"/>
    <s v="California"/>
    <n v="90036"/>
    <x v="1"/>
    <s v="OFF-LA-10000452"/>
    <x v="1"/>
    <s v="Labels"/>
    <s v="Avery 488"/>
    <n v="22.05"/>
    <n v="7"/>
    <n v="0"/>
    <n v="10.584"/>
    <n v="208.33333333333334"/>
    <n v="22.05"/>
    <n v="0"/>
  </r>
  <r>
    <n v="9122"/>
    <s v="CA-2017-122007"/>
    <s v="3/18/2017"/>
    <x v="257"/>
    <s v="3/20/2017"/>
    <s v="Second Class"/>
    <s v="JK-15325"/>
    <s v="Jason Klamczynski"/>
    <s v="Corporate"/>
    <s v="United States"/>
    <s v="Los Angeles"/>
    <s v="California"/>
    <n v="90032"/>
    <x v="1"/>
    <s v="OFF-AP-10000358"/>
    <x v="1"/>
    <s v="Appliances"/>
    <s v="Fellowes Basic Home/Office Series Surge Protectors"/>
    <n v="90.86"/>
    <n v="7"/>
    <n v="0"/>
    <n v="26.349399999999999"/>
    <n v="344.82758620689657"/>
    <n v="90.86"/>
    <n v="0"/>
  </r>
  <r>
    <n v="9123"/>
    <s v="CA-2017-162250"/>
    <s v="11/24/2017"/>
    <x v="221"/>
    <s v="11/24/2017"/>
    <s v="Same Day"/>
    <s v="PR-18880"/>
    <s v="Patrick Ryan"/>
    <s v="Consumer"/>
    <s v="United States"/>
    <s v="San Francisco"/>
    <s v="California"/>
    <n v="94109"/>
    <x v="1"/>
    <s v="OFF-PA-10002137"/>
    <x v="1"/>
    <s v="Paper"/>
    <s v="Southworth 100% Résumé Paper, 24lb."/>
    <n v="7.78"/>
    <n v="1"/>
    <n v="0"/>
    <n v="3.5009999999999999"/>
    <n v="222.22222222222223"/>
    <n v="7.78"/>
    <n v="0"/>
  </r>
  <r>
    <n v="9124"/>
    <s v="US-2016-158288"/>
    <s v="11/26/2016"/>
    <x v="491"/>
    <s v="11/28/2016"/>
    <s v="Second Class"/>
    <s v="EH-13945"/>
    <s v="Eric Hoffmann"/>
    <s v="Consumer"/>
    <s v="United States"/>
    <s v="Philadelphia"/>
    <s v="Pennsylvania"/>
    <n v="19120"/>
    <x v="3"/>
    <s v="OFF-BI-10003364"/>
    <x v="1"/>
    <s v="Binders"/>
    <s v="Binding Machine Supplies"/>
    <n v="78.759"/>
    <n v="9"/>
    <n v="0.7"/>
    <n v="-57.756599999999999"/>
    <n v="-136.36363636363637"/>
    <n v="23.627700000000004"/>
    <n v="0"/>
  </r>
  <r>
    <n v="9125"/>
    <s v="CA-2016-128916"/>
    <s v="8/18/2016"/>
    <x v="298"/>
    <s v="8/20/2016"/>
    <s v="Second Class"/>
    <s v="MA-17560"/>
    <s v="Matt Abelman"/>
    <s v="Home Office"/>
    <s v="United States"/>
    <s v="Houston"/>
    <s v="Texas"/>
    <n v="77070"/>
    <x v="2"/>
    <s v="FUR-FU-10001940"/>
    <x v="0"/>
    <s v="Furnishings"/>
    <s v="Staple-based wall hangings"/>
    <n v="9.5519999999999996"/>
    <n v="3"/>
    <n v="0.6"/>
    <n v="-3.8208000000000002"/>
    <n v="-249.99999999999994"/>
    <n v="3.8208000000000002"/>
    <n v="0"/>
  </r>
  <r>
    <n v="9127"/>
    <s v="CA-2015-157028"/>
    <s v="11/28/2015"/>
    <x v="109"/>
    <s v="12/3/2015"/>
    <s v="Standard Class"/>
    <s v="MA-17995"/>
    <s v="Michelle Arnett"/>
    <s v="Home Office"/>
    <s v="United States"/>
    <s v="Las Cruces"/>
    <s v="New Mexico"/>
    <n v="88001"/>
    <x v="1"/>
    <s v="OFF-AR-10004441"/>
    <x v="1"/>
    <s v="Art"/>
    <s v="BIC Brite Liner Highlighters"/>
    <n v="8.2799999999999994"/>
    <n v="2"/>
    <n v="0"/>
    <n v="3.4775999999999998"/>
    <n v="238.0952380952381"/>
    <n v="8.2799999999999994"/>
    <n v="0"/>
  </r>
  <r>
    <n v="9128"/>
    <s v="CA-2017-112473"/>
    <s v="5/25/2017"/>
    <x v="1126"/>
    <s v="6/1/2017"/>
    <s v="Standard Class"/>
    <s v="JL-15505"/>
    <s v="Jeremy Lonsdale"/>
    <s v="Consumer"/>
    <s v="United States"/>
    <s v="Houston"/>
    <s v="Texas"/>
    <n v="77070"/>
    <x v="2"/>
    <s v="OFF-ST-10002182"/>
    <x v="1"/>
    <s v="Storage"/>
    <s v="Iris 3-Drawer Stacking Bin, Black"/>
    <n v="50.136000000000003"/>
    <n v="3"/>
    <n v="0.2"/>
    <n v="-11.2806"/>
    <n v="-444.44444444444446"/>
    <n v="40.108800000000002"/>
    <n v="0"/>
  </r>
  <r>
    <n v="9129"/>
    <s v="US-2017-147655"/>
    <s v="9/4/2017"/>
    <x v="507"/>
    <s v="9/5/2017"/>
    <s v="First Class"/>
    <s v="AS-10045"/>
    <s v="Aaron Smayling"/>
    <s v="Corporate"/>
    <s v="United States"/>
    <s v="Redmond"/>
    <s v="Oregon"/>
    <n v="97756"/>
    <x v="1"/>
    <s v="OFF-BI-10002931"/>
    <x v="1"/>
    <s v="Binders"/>
    <s v="Avery Trapezoid Extra Heavy Duty 4&quot; Binders"/>
    <n v="88.073999999999998"/>
    <n v="7"/>
    <n v="0.7"/>
    <n v="-58.716000000000001"/>
    <n v="-150"/>
    <n v="26.422200000000004"/>
    <n v="0"/>
  </r>
  <r>
    <n v="9130"/>
    <s v="CA-2016-130911"/>
    <s v="3/24/2016"/>
    <x v="830"/>
    <s v="3/26/2016"/>
    <s v="Second Class"/>
    <s v="DC-12850"/>
    <s v="Dan Campbell"/>
    <s v="Consumer"/>
    <s v="United States"/>
    <s v="Cleveland"/>
    <s v="Ohio"/>
    <n v="44105"/>
    <x v="3"/>
    <s v="FUR-BO-10004357"/>
    <x v="0"/>
    <s v="Bookcases"/>
    <s v="O'Sullivan Living Dimensions 3-Shelf Bookcases"/>
    <n v="301.47000000000003"/>
    <n v="3"/>
    <n v="0.5"/>
    <n v="-241.17599999999999"/>
    <n v="-125.00000000000003"/>
    <n v="150.73500000000001"/>
    <n v="0"/>
  </r>
  <r>
    <n v="9132"/>
    <s v="CA-2017-100055"/>
    <s v="5/28/2017"/>
    <x v="39"/>
    <s v="6/1/2017"/>
    <s v="Standard Class"/>
    <s v="MD-17860"/>
    <s v="Michael Dominguez"/>
    <s v="Corporate"/>
    <s v="United States"/>
    <s v="Laurel"/>
    <s v="Maryland"/>
    <n v="20707"/>
    <x v="3"/>
    <s v="FUR-FU-10001473"/>
    <x v="0"/>
    <s v="Furnishings"/>
    <s v="DAX Wood Document Frame"/>
    <n v="27.46"/>
    <n v="2"/>
    <n v="0"/>
    <n v="9.8856000000000002"/>
    <n v="277.77777777777777"/>
    <n v="27.46"/>
    <n v="0"/>
  </r>
  <r>
    <n v="9134"/>
    <s v="CA-2015-157805"/>
    <s v="8/31/2015"/>
    <x v="284"/>
    <s v="9/4/2015"/>
    <s v="Standard Class"/>
    <s v="RH-19510"/>
    <s v="Rick Huthwaite"/>
    <s v="Home Office"/>
    <s v="United States"/>
    <s v="San Diego"/>
    <s v="California"/>
    <n v="92037"/>
    <x v="1"/>
    <s v="TEC-PH-10004447"/>
    <x v="2"/>
    <s v="Phones"/>
    <s v="Toshiba IPT2010-SD IP Telephone"/>
    <n v="555.96"/>
    <n v="5"/>
    <n v="0.2"/>
    <n v="41.697000000000003"/>
    <n v="1333.3333333333335"/>
    <n v="444.76800000000003"/>
    <n v="0"/>
  </r>
  <r>
    <n v="9135"/>
    <s v="CA-2016-124254"/>
    <s v="4/12/2016"/>
    <x v="408"/>
    <s v="4/17/2016"/>
    <s v="Standard Class"/>
    <s v="TB-21175"/>
    <s v="Thomas Boland"/>
    <s v="Corporate"/>
    <s v="United States"/>
    <s v="Wilson"/>
    <s v="North Carolina"/>
    <n v="27893"/>
    <x v="0"/>
    <s v="OFF-ST-10001469"/>
    <x v="1"/>
    <s v="Storage"/>
    <s v="Fellowes Bankers Box Recycled Super Stor/Drawer"/>
    <n v="129.55199999999999"/>
    <n v="3"/>
    <n v="0.2"/>
    <n v="-22.671600000000002"/>
    <n v="-571.42857142857133"/>
    <n v="103.6416"/>
    <n v="0"/>
  </r>
  <r>
    <n v="9138"/>
    <s v="CA-2014-123400"/>
    <s v="2/2/2014"/>
    <x v="563"/>
    <s v="2/9/2014"/>
    <s v="Standard Class"/>
    <s v="EB-13930"/>
    <s v="Eric Barreto"/>
    <s v="Consumer"/>
    <s v="United States"/>
    <s v="Saint Petersburg"/>
    <s v="Florida"/>
    <n v="33710"/>
    <x v="0"/>
    <s v="OFF-BI-10000666"/>
    <x v="1"/>
    <s v="Binders"/>
    <s v="Surelock Post Binders"/>
    <n v="18.335999999999999"/>
    <n v="2"/>
    <n v="0.7"/>
    <n v="-12.224"/>
    <n v="-149.99999999999997"/>
    <n v="5.5008000000000008"/>
    <n v="0"/>
  </r>
  <r>
    <n v="9140"/>
    <s v="CA-2014-106971"/>
    <s v="9/2/2014"/>
    <x v="814"/>
    <s v="9/8/2014"/>
    <s v="Standard Class"/>
    <s v="BM-11785"/>
    <s v="Bryan Mills"/>
    <s v="Consumer"/>
    <s v="United States"/>
    <s v="Buffalo Grove"/>
    <s v="Illinois"/>
    <n v="60089"/>
    <x v="2"/>
    <s v="TEC-AC-10000844"/>
    <x v="2"/>
    <s v="Accessories"/>
    <s v="Logitech Gaming G510s - Keyboard"/>
    <n v="475.94400000000002"/>
    <n v="7"/>
    <n v="0.2"/>
    <n v="95.188800000000001"/>
    <n v="500"/>
    <n v="380.75520000000006"/>
    <n v="0"/>
  </r>
  <r>
    <n v="9141"/>
    <s v="CA-2017-123029"/>
    <s v="9/30/2017"/>
    <x v="1033"/>
    <s v="10/2/2017"/>
    <s v="Second Class"/>
    <s v="BT-11530"/>
    <s v="Bradley Talbott"/>
    <s v="Home Office"/>
    <s v="United States"/>
    <s v="Los Angeles"/>
    <s v="California"/>
    <n v="90049"/>
    <x v="1"/>
    <s v="TEC-AC-10002402"/>
    <x v="2"/>
    <s v="Accessories"/>
    <s v="Razer Kraken PRO Over Ear PC and Music Headset"/>
    <n v="159.97999999999999"/>
    <n v="2"/>
    <n v="0"/>
    <n v="47.994"/>
    <n v="333.33333333333331"/>
    <n v="159.97999999999999"/>
    <n v="0"/>
  </r>
  <r>
    <n v="9142"/>
    <s v="CA-2016-139409"/>
    <s v="9/5/2016"/>
    <x v="64"/>
    <s v="9/7/2016"/>
    <s v="First Class"/>
    <s v="FW-14395"/>
    <s v="Fred Wasserman"/>
    <s v="Corporate"/>
    <s v="United States"/>
    <s v="New York City"/>
    <s v="New York"/>
    <n v="10011"/>
    <x v="3"/>
    <s v="TEC-PH-10003988"/>
    <x v="2"/>
    <s v="Phones"/>
    <s v="LF Elite 3D Dazzle Designer Hard Case Cover, Lf Stylus Pen and Wiper For Apple Iphone 5c Mini Lite"/>
    <n v="43.6"/>
    <n v="4"/>
    <n v="0"/>
    <n v="12.208"/>
    <n v="357.14285714285717"/>
    <n v="43.6"/>
    <n v="0"/>
  </r>
  <r>
    <n v="9143"/>
    <s v="US-2017-166688"/>
    <s v="5/20/2017"/>
    <x v="968"/>
    <s v="5/26/2017"/>
    <s v="Standard Class"/>
    <s v="RD-19480"/>
    <s v="Rick Duston"/>
    <s v="Consumer"/>
    <s v="United States"/>
    <s v="Las Vegas"/>
    <s v="Nevada"/>
    <n v="89115"/>
    <x v="1"/>
    <s v="OFF-BI-10004040"/>
    <x v="1"/>
    <s v="Binders"/>
    <s v="Wilson Jones Impact Binders"/>
    <n v="8.2880000000000003"/>
    <n v="2"/>
    <n v="0.2"/>
    <n v="3.0044"/>
    <n v="275.86206896551727"/>
    <n v="6.6304000000000007"/>
    <n v="0"/>
  </r>
  <r>
    <n v="9146"/>
    <s v="CA-2015-126970"/>
    <s v="9/20/2015"/>
    <x v="1181"/>
    <s v="9/24/2015"/>
    <s v="Standard Class"/>
    <s v="TP-21130"/>
    <s v="Theone Pippenger"/>
    <s v="Consumer"/>
    <s v="United States"/>
    <s v="Naperville"/>
    <s v="Illinois"/>
    <n v="60540"/>
    <x v="2"/>
    <s v="OFF-BI-10000138"/>
    <x v="1"/>
    <s v="Binders"/>
    <s v="Acco Translucent Poly Ring Binders"/>
    <n v="2.8079999999999998"/>
    <n v="3"/>
    <n v="0.8"/>
    <n v="-4.4927999999999999"/>
    <n v="-62.5"/>
    <n v="0.56159999999999988"/>
    <n v="0"/>
  </r>
  <r>
    <n v="9147"/>
    <s v="US-2016-165505"/>
    <s v="1/23/2016"/>
    <x v="1156"/>
    <s v="1/27/2016"/>
    <s v="Standard Class"/>
    <s v="CB-12535"/>
    <s v="Claudia Bergmann"/>
    <s v="Corporate"/>
    <s v="United States"/>
    <s v="Burlington"/>
    <s v="Vermont"/>
    <n v="5408"/>
    <x v="3"/>
    <s v="TEC-AC-10002926"/>
    <x v="2"/>
    <s v="Accessories"/>
    <s v="Logitech Wireless Marathon Mouse M705"/>
    <n v="99.98"/>
    <n v="2"/>
    <n v="0"/>
    <n v="42.991399999999999"/>
    <n v="232.55813953488374"/>
    <n v="99.98"/>
    <n v="0"/>
  </r>
  <r>
    <n v="9150"/>
    <s v="US-2014-157070"/>
    <s v="6/1/2014"/>
    <x v="106"/>
    <s v="6/6/2014"/>
    <s v="Standard Class"/>
    <s v="QJ-19255"/>
    <s v="Quincy Jones"/>
    <s v="Corporate"/>
    <s v="United States"/>
    <s v="Detroit"/>
    <s v="Michigan"/>
    <n v="48234"/>
    <x v="2"/>
    <s v="OFF-BI-10001765"/>
    <x v="1"/>
    <s v="Binders"/>
    <s v="Wilson Jones Heavy-Duty Casebound Ring Binders with Metal Hinges"/>
    <n v="138.56"/>
    <n v="4"/>
    <n v="0"/>
    <n v="66.508799999999994"/>
    <n v="208.33333333333334"/>
    <n v="138.56"/>
    <n v="0"/>
  </r>
  <r>
    <n v="9152"/>
    <s v="US-2015-106873"/>
    <s v="9/24/2015"/>
    <x v="496"/>
    <s v="9/29/2015"/>
    <s v="Second Class"/>
    <s v="KM-16720"/>
    <s v="Kunst Miller"/>
    <s v="Consumer"/>
    <s v="United States"/>
    <s v="Avondale"/>
    <s v="Arizona"/>
    <n v="85323"/>
    <x v="1"/>
    <s v="OFF-AR-10003179"/>
    <x v="1"/>
    <s v="Art"/>
    <s v="Dixon Ticonderoga Core-Lock Colored Pencils"/>
    <n v="14.576000000000001"/>
    <n v="2"/>
    <n v="0.2"/>
    <n v="2.3685999999999998"/>
    <n v="615.38461538461547"/>
    <n v="11.660800000000002"/>
    <n v="0"/>
  </r>
  <r>
    <n v="9155"/>
    <s v="CA-2016-132990"/>
    <s v="8/1/2016"/>
    <x v="1147"/>
    <s v="8/3/2016"/>
    <s v="Second Class"/>
    <s v="KM-16660"/>
    <s v="Khloe Miller"/>
    <s v="Consumer"/>
    <s v="United States"/>
    <s v="Philadelphia"/>
    <s v="Pennsylvania"/>
    <n v="19140"/>
    <x v="3"/>
    <s v="FUR-FU-10004864"/>
    <x v="0"/>
    <s v="Furnishings"/>
    <s v="Eldon 500 Class Desk Accessories"/>
    <n v="19.312000000000001"/>
    <n v="2"/>
    <n v="0.2"/>
    <n v="3.1381999999999999"/>
    <n v="615.38461538461547"/>
    <n v="15.449600000000002"/>
    <n v="0"/>
  </r>
  <r>
    <n v="9156"/>
    <s v="CA-2014-102645"/>
    <s v="1/23/2014"/>
    <x v="1212"/>
    <s v="1/28/2014"/>
    <s v="Standard Class"/>
    <s v="IM-15055"/>
    <s v="Ionia McGrath"/>
    <s v="Consumer"/>
    <s v="United States"/>
    <s v="Las Vegas"/>
    <s v="Nevada"/>
    <n v="89115"/>
    <x v="1"/>
    <s v="OFF-PA-10001804"/>
    <x v="1"/>
    <s v="Paper"/>
    <s v="Xerox 195"/>
    <n v="40.08"/>
    <n v="6"/>
    <n v="0"/>
    <n v="19.238399999999999"/>
    <n v="208.33333333333334"/>
    <n v="40.08"/>
    <n v="0"/>
  </r>
  <r>
    <n v="9157"/>
    <s v="CA-2014-134215"/>
    <s v="8/4/2014"/>
    <x v="472"/>
    <s v="8/8/2014"/>
    <s v="Standard Class"/>
    <s v="ML-17395"/>
    <s v="Marina Lichtenstein"/>
    <s v="Corporate"/>
    <s v="United States"/>
    <s v="Bangor"/>
    <s v="Maine"/>
    <n v="4401"/>
    <x v="3"/>
    <s v="OFF-AP-10001271"/>
    <x v="1"/>
    <s v="Appliances"/>
    <s v="Eureka The Boss Cordless Rechargeable Stick Vac"/>
    <n v="101.96"/>
    <n v="2"/>
    <n v="0"/>
    <n v="27.529199999999999"/>
    <n v="370.37037037037038"/>
    <n v="101.96"/>
    <n v="0"/>
  </r>
  <r>
    <n v="9160"/>
    <s v="CA-2016-118934"/>
    <s v="8/9/2016"/>
    <x v="888"/>
    <s v="8/14/2016"/>
    <s v="Standard Class"/>
    <s v="GH-14410"/>
    <s v="Gary Hansen"/>
    <s v="Home Office"/>
    <s v="United States"/>
    <s v="Hendersonville"/>
    <s v="Tennessee"/>
    <n v="37075"/>
    <x v="0"/>
    <s v="OFF-BI-10003314"/>
    <x v="1"/>
    <s v="Binders"/>
    <s v="Tuff Stuff Recycled Round Ring Binders"/>
    <n v="4.3380000000000001"/>
    <n v="3"/>
    <n v="0.7"/>
    <n v="-3.0366"/>
    <n v="-142.85714285714286"/>
    <n v="1.3014000000000001"/>
    <n v="0"/>
  </r>
  <r>
    <n v="9162"/>
    <s v="CA-2016-160108"/>
    <s v="12/8/2016"/>
    <x v="16"/>
    <s v="12/12/2016"/>
    <s v="Standard Class"/>
    <s v="AG-10900"/>
    <s v="Arthur Gainer"/>
    <s v="Consumer"/>
    <s v="United States"/>
    <s v="Eau Claire"/>
    <s v="Wisconsin"/>
    <n v="54703"/>
    <x v="2"/>
    <s v="FUR-BO-10003450"/>
    <x v="0"/>
    <s v="Bookcases"/>
    <s v="Bush Westfield Collection Bookcases, Dark Cherry Finish"/>
    <n v="405.86"/>
    <n v="7"/>
    <n v="0"/>
    <n v="32.468800000000002"/>
    <n v="1250"/>
    <n v="405.86"/>
    <n v="0"/>
  </r>
  <r>
    <n v="9164"/>
    <s v="CA-2015-164007"/>
    <s v="6/8/2015"/>
    <x v="1213"/>
    <s v="6/12/2015"/>
    <s v="Standard Class"/>
    <s v="MG-17695"/>
    <s v="Maureen Gnade"/>
    <s v="Consumer"/>
    <s v="United States"/>
    <s v="Chicago"/>
    <s v="Illinois"/>
    <n v="60610"/>
    <x v="2"/>
    <s v="TEC-AC-10003433"/>
    <x v="2"/>
    <s v="Accessories"/>
    <s v="Maxell 4.7GB DVD+R 5/Pack"/>
    <n v="2.3759999999999999"/>
    <n v="3"/>
    <n v="0.2"/>
    <n v="0.74250000000000005"/>
    <n v="320"/>
    <n v="1.9008"/>
    <n v="0"/>
  </r>
  <r>
    <n v="9166"/>
    <s v="CA-2016-100300"/>
    <s v="6/24/2016"/>
    <x v="890"/>
    <s v="6/26/2016"/>
    <s v="Second Class"/>
    <s v="MJ-17740"/>
    <s v="Max Jones"/>
    <s v="Consumer"/>
    <s v="United States"/>
    <s v="San Diego"/>
    <s v="California"/>
    <n v="92037"/>
    <x v="1"/>
    <s v="TEC-MA-10000984"/>
    <x v="2"/>
    <s v="Machines"/>
    <s v="Okidata MB760 Printer"/>
    <n v="4476.8"/>
    <n v="4"/>
    <n v="0.2"/>
    <n v="503.64"/>
    <n v="888.88888888888891"/>
    <n v="3581.4400000000005"/>
    <n v="0"/>
  </r>
  <r>
    <n v="9169"/>
    <s v="CA-2016-140571"/>
    <s v="3/15/2016"/>
    <x v="543"/>
    <s v="3/19/2016"/>
    <s v="Standard Class"/>
    <s v="SJ-20125"/>
    <s v="Sanjit Jacobs"/>
    <s v="Home Office"/>
    <s v="United States"/>
    <s v="Jackson"/>
    <s v="Mississippi"/>
    <n v="39212"/>
    <x v="0"/>
    <s v="OFF-PA-10001954"/>
    <x v="1"/>
    <s v="Paper"/>
    <s v="Xerox 1964"/>
    <n v="319.76"/>
    <n v="14"/>
    <n v="0"/>
    <n v="147.08959999999999"/>
    <n v="217.39130434782606"/>
    <n v="319.76"/>
    <n v="0"/>
  </r>
  <r>
    <n v="9171"/>
    <s v="US-2016-155768"/>
    <s v="12/1/2016"/>
    <x v="49"/>
    <s v="12/1/2016"/>
    <s v="Same Day"/>
    <s v="LB-16795"/>
    <s v="Laurel Beltran"/>
    <s v="Home Office"/>
    <s v="United States"/>
    <s v="Oxnard"/>
    <s v="California"/>
    <n v="93030"/>
    <x v="1"/>
    <s v="FUR-FU-10000448"/>
    <x v="0"/>
    <s v="Furnishings"/>
    <s v="Tenex Chairmats For Use With Carpeted Floors"/>
    <n v="31.96"/>
    <n v="2"/>
    <n v="0"/>
    <n v="1.5980000000000001"/>
    <n v="2000"/>
    <n v="31.96"/>
    <n v="0"/>
  </r>
  <r>
    <n v="9175"/>
    <s v="CA-2017-119424"/>
    <s v="6/12/2017"/>
    <x v="492"/>
    <s v="6/14/2017"/>
    <s v="Second Class"/>
    <s v="SB-20185"/>
    <s v="Sarah Brown"/>
    <s v="Consumer"/>
    <s v="United States"/>
    <s v="Kent"/>
    <s v="Washington"/>
    <n v="98031"/>
    <x v="1"/>
    <s v="TEC-PH-10002564"/>
    <x v="2"/>
    <s v="Phones"/>
    <s v="OtterBox Defender Series Case - Samsung Galaxy S4"/>
    <n v="71.975999999999999"/>
    <n v="3"/>
    <n v="0.2"/>
    <n v="8.9969999999999999"/>
    <n v="800"/>
    <n v="57.580800000000004"/>
    <n v="0"/>
  </r>
  <r>
    <n v="9177"/>
    <s v="CA-2016-118178"/>
    <s v="3/19/2016"/>
    <x v="690"/>
    <s v="3/24/2016"/>
    <s v="Standard Class"/>
    <s v="CC-12610"/>
    <s v="Corey Catlett"/>
    <s v="Corporate"/>
    <s v="United States"/>
    <s v="Nashville"/>
    <s v="Tennessee"/>
    <n v="37211"/>
    <x v="0"/>
    <s v="OFF-BI-10001153"/>
    <x v="1"/>
    <s v="Binders"/>
    <s v="Ibico Recycled Grain-Textured Covers"/>
    <n v="31.085999999999999"/>
    <n v="3"/>
    <n v="0.7"/>
    <n v="-20.724"/>
    <n v="-150"/>
    <n v="9.325800000000001"/>
    <n v="0"/>
  </r>
  <r>
    <n v="9178"/>
    <s v="CA-2016-166618"/>
    <s v="11/14/2016"/>
    <x v="696"/>
    <s v="11/18/2016"/>
    <s v="Standard Class"/>
    <s v="DP-13000"/>
    <s v="Darren Powers"/>
    <s v="Consumer"/>
    <s v="United States"/>
    <s v="New York City"/>
    <s v="New York"/>
    <n v="10035"/>
    <x v="3"/>
    <s v="TEC-PH-10003356"/>
    <x v="2"/>
    <s v="Phones"/>
    <s v="SmartStand Mobile Device Holder, Assorted Colors"/>
    <n v="13.98"/>
    <n v="2"/>
    <n v="0"/>
    <n v="3.9144000000000001"/>
    <n v="357.14285714285717"/>
    <n v="13.98"/>
    <n v="0"/>
  </r>
  <r>
    <n v="9180"/>
    <s v="CA-2017-156776"/>
    <s v="8/7/2017"/>
    <x v="783"/>
    <s v="8/11/2017"/>
    <s v="Standard Class"/>
    <s v="JL-15505"/>
    <s v="Jeremy Lonsdale"/>
    <s v="Consumer"/>
    <s v="United States"/>
    <s v="Westminster"/>
    <s v="California"/>
    <n v="92683"/>
    <x v="1"/>
    <s v="TEC-PH-10002415"/>
    <x v="2"/>
    <s v="Phones"/>
    <s v="Polycom VoiceStation 500 Conference phone"/>
    <n v="707.88"/>
    <n v="3"/>
    <n v="0.2"/>
    <n v="44.2425"/>
    <n v="1600"/>
    <n v="566.30399999999997"/>
    <n v="0"/>
  </r>
  <r>
    <n v="9188"/>
    <s v="US-2015-130512"/>
    <s v="8/21/2015"/>
    <x v="291"/>
    <s v="8/25/2015"/>
    <s v="Standard Class"/>
    <s v="SM-20320"/>
    <s v="Sean Miller"/>
    <s v="Home Office"/>
    <s v="United States"/>
    <s v="Allentown"/>
    <s v="Pennsylvania"/>
    <n v="18103"/>
    <x v="3"/>
    <s v="OFF-SU-10001935"/>
    <x v="1"/>
    <s v="Supplies"/>
    <s v="Staple remover"/>
    <n v="3.488"/>
    <n v="2"/>
    <n v="0.2"/>
    <n v="-0.6976"/>
    <n v="-500"/>
    <n v="2.7904"/>
    <n v="0"/>
  </r>
  <r>
    <n v="9193"/>
    <s v="CA-2015-141810"/>
    <s v="11/2/2015"/>
    <x v="121"/>
    <s v="11/7/2015"/>
    <s v="Standard Class"/>
    <s v="BB-10990"/>
    <s v="Barry Blumstein"/>
    <s v="Corporate"/>
    <s v="United States"/>
    <s v="San Antonio"/>
    <s v="Texas"/>
    <n v="78207"/>
    <x v="2"/>
    <s v="OFF-BI-10001524"/>
    <x v="1"/>
    <s v="Binders"/>
    <s v="GBC Premium Transparent Covers with Diagonal Lined Pattern"/>
    <n v="29.372"/>
    <n v="7"/>
    <n v="0.8"/>
    <n v="-46.995199999999997"/>
    <n v="-62.5"/>
    <n v="5.8743999999999987"/>
    <n v="0"/>
  </r>
  <r>
    <n v="9195"/>
    <s v="CA-2014-146843"/>
    <s v="11/30/2014"/>
    <x v="953"/>
    <s v="12/6/2014"/>
    <s v="Standard Class"/>
    <s v="PB-19150"/>
    <s v="Philip Brown"/>
    <s v="Consumer"/>
    <s v="United States"/>
    <s v="Avondale"/>
    <s v="Arizona"/>
    <n v="85323"/>
    <x v="1"/>
    <s v="OFF-SU-10001664"/>
    <x v="1"/>
    <s v="Supplies"/>
    <s v="Acme Office Executive Series Stainless Steel Trimmers"/>
    <n v="47.991999999999997"/>
    <n v="7"/>
    <n v="0.2"/>
    <n v="3.5994000000000002"/>
    <n v="1333.3333333333333"/>
    <n v="38.393599999999999"/>
    <n v="0"/>
  </r>
  <r>
    <n v="9197"/>
    <s v="CA-2014-103310"/>
    <s v="5/10/2014"/>
    <x v="1025"/>
    <s v="5/15/2014"/>
    <s v="Standard Class"/>
    <s v="GM-14680"/>
    <s v="Greg Matthias"/>
    <s v="Consumer"/>
    <s v="United States"/>
    <s v="San Jose"/>
    <s v="California"/>
    <n v="95123"/>
    <x v="1"/>
    <s v="OFF-PA-10004353"/>
    <x v="1"/>
    <s v="Paper"/>
    <s v="Southworth 25% Cotton Premium Laser Paper and Envelopes"/>
    <n v="39.96"/>
    <n v="2"/>
    <n v="0"/>
    <n v="19.180800000000001"/>
    <n v="208.33333333333331"/>
    <n v="39.96"/>
    <n v="0"/>
  </r>
  <r>
    <n v="9201"/>
    <s v="CA-2016-152688"/>
    <s v="10/17/2016"/>
    <x v="508"/>
    <s v="10/20/2016"/>
    <s v="First Class"/>
    <s v="NR-18550"/>
    <s v="Nick Radford"/>
    <s v="Consumer"/>
    <s v="United States"/>
    <s v="Perth Amboy"/>
    <s v="New Jersey"/>
    <n v="8861"/>
    <x v="3"/>
    <s v="FUR-BO-10001337"/>
    <x v="0"/>
    <s v="Bookcases"/>
    <s v="O'Sullivan Living Dimensions 2-Shelf Bookcases"/>
    <n v="120.98"/>
    <n v="1"/>
    <n v="0"/>
    <n v="12.098000000000001"/>
    <n v="1000"/>
    <n v="120.98"/>
    <n v="0"/>
  </r>
  <r>
    <n v="9203"/>
    <s v="CA-2016-153836"/>
    <s v="10/30/2016"/>
    <x v="859"/>
    <s v="11/3/2016"/>
    <s v="Standard Class"/>
    <s v="EH-13765"/>
    <s v="Edward Hooks"/>
    <s v="Corporate"/>
    <s v="United States"/>
    <s v="New York City"/>
    <s v="New York"/>
    <n v="10011"/>
    <x v="3"/>
    <s v="OFF-BI-10004817"/>
    <x v="1"/>
    <s v="Binders"/>
    <s v="GBC Personal VeloBind Strips"/>
    <n v="28.751999999999999"/>
    <n v="3"/>
    <n v="0.2"/>
    <n v="10.0632"/>
    <n v="285.71428571428572"/>
    <n v="23.0016"/>
    <n v="0"/>
  </r>
  <r>
    <n v="9205"/>
    <s v="CA-2016-104689"/>
    <s v="12/1/2016"/>
    <x v="49"/>
    <s v="12/5/2016"/>
    <s v="Standard Class"/>
    <s v="FH-14365"/>
    <s v="Fred Hopkins"/>
    <s v="Corporate"/>
    <s v="United States"/>
    <s v="Los Angeles"/>
    <s v="California"/>
    <n v="90004"/>
    <x v="1"/>
    <s v="OFF-AR-10001149"/>
    <x v="1"/>
    <s v="Art"/>
    <s v="Sanford Colorific Colored Pencils, 12/Box"/>
    <n v="23.04"/>
    <n v="8"/>
    <n v="0"/>
    <n v="6.9119999999999999"/>
    <n v="333.33333333333331"/>
    <n v="23.04"/>
    <n v="0"/>
  </r>
  <r>
    <n v="9206"/>
    <s v="CA-2016-146423"/>
    <s v="4/21/2016"/>
    <x v="438"/>
    <s v="4/21/2016"/>
    <s v="Same Day"/>
    <s v="BT-11680"/>
    <s v="Brian Thompson"/>
    <s v="Consumer"/>
    <s v="United States"/>
    <s v="Milford"/>
    <s v="Connecticut"/>
    <n v="6460"/>
    <x v="3"/>
    <s v="OFF-AR-10004817"/>
    <x v="1"/>
    <s v="Art"/>
    <s v="Colorific Watercolor Pencils"/>
    <n v="15.48"/>
    <n v="3"/>
    <n v="0"/>
    <n v="4.4892000000000003"/>
    <n v="344.82758620689651"/>
    <n v="15.48"/>
    <n v="0"/>
  </r>
  <r>
    <n v="9208"/>
    <s v="CA-2017-140781"/>
    <s v="8/3/2017"/>
    <x v="646"/>
    <s v="8/7/2017"/>
    <s v="Standard Class"/>
    <s v="AB-10105"/>
    <s v="Adrian Barton"/>
    <s v="Consumer"/>
    <s v="United States"/>
    <s v="Bloomington"/>
    <s v="Illinois"/>
    <n v="61701"/>
    <x v="2"/>
    <s v="TEC-AC-10000682"/>
    <x v="2"/>
    <s v="Accessories"/>
    <s v="Kensington K72356US Mouse-in-a-Box USB Desktop Mouse"/>
    <n v="39.816000000000003"/>
    <n v="3"/>
    <n v="0.2"/>
    <n v="7.4654999999999996"/>
    <n v="533.33333333333337"/>
    <n v="31.852800000000002"/>
    <n v="0"/>
  </r>
  <r>
    <n v="9209"/>
    <s v="CA-2017-141747"/>
    <s v="8/3/2017"/>
    <x v="646"/>
    <s v="8/8/2017"/>
    <s v="Second Class"/>
    <s v="SC-20230"/>
    <s v="Scot Coram"/>
    <s v="Corporate"/>
    <s v="United States"/>
    <s v="Seattle"/>
    <s v="Washington"/>
    <n v="98105"/>
    <x v="1"/>
    <s v="OFF-ST-10003996"/>
    <x v="1"/>
    <s v="Storage"/>
    <s v="Letter/Legal File Tote with Clear Snap-On Lid, Black Granite"/>
    <n v="16.059999999999999"/>
    <n v="1"/>
    <n v="0"/>
    <n v="4.1756000000000002"/>
    <n v="384.61538461538458"/>
    <n v="16.059999999999999"/>
    <n v="0"/>
  </r>
  <r>
    <n v="9210"/>
    <s v="CA-2017-142776"/>
    <s v="12/11/2017"/>
    <x v="157"/>
    <s v="12/14/2017"/>
    <s v="Second Class"/>
    <s v="RS-19870"/>
    <s v="Roy Skaria"/>
    <s v="Home Office"/>
    <s v="United States"/>
    <s v="Burlington"/>
    <s v="Iowa"/>
    <n v="52601"/>
    <x v="2"/>
    <s v="OFF-EN-10003160"/>
    <x v="1"/>
    <s v="Envelopes"/>
    <s v="Pastel Pink Envelopes"/>
    <n v="7.28"/>
    <n v="1"/>
    <n v="0"/>
    <n v="3.4944000000000002"/>
    <n v="208.33333333333334"/>
    <n v="7.28"/>
    <n v="0"/>
  </r>
  <r>
    <n v="9212"/>
    <s v="CA-2015-167479"/>
    <s v="3/14/2015"/>
    <x v="948"/>
    <s v="3/19/2015"/>
    <s v="Standard Class"/>
    <s v="AI-10855"/>
    <s v="Arianne Irving"/>
    <s v="Consumer"/>
    <s v="United States"/>
    <s v="Roseville"/>
    <s v="California"/>
    <n v="95661"/>
    <x v="1"/>
    <s v="OFF-PA-10002105"/>
    <x v="1"/>
    <s v="Paper"/>
    <s v="Xerox 223"/>
    <n v="19.440000000000001"/>
    <n v="3"/>
    <n v="0"/>
    <n v="9.3312000000000008"/>
    <n v="208.33333333333334"/>
    <n v="19.440000000000001"/>
    <n v="0"/>
  </r>
  <r>
    <n v="9213"/>
    <s v="CA-2014-144071"/>
    <s v="12/8/2014"/>
    <x v="589"/>
    <s v="12/15/2014"/>
    <s v="Standard Class"/>
    <s v="DJ-13420"/>
    <s v="Denny Joy"/>
    <s v="Corporate"/>
    <s v="United States"/>
    <s v="San Francisco"/>
    <s v="California"/>
    <n v="94110"/>
    <x v="1"/>
    <s v="FUR-FU-10000397"/>
    <x v="0"/>
    <s v="Furnishings"/>
    <s v="Luxo Economy Swing Arm Lamp"/>
    <n v="39.880000000000003"/>
    <n v="2"/>
    <n v="0"/>
    <n v="11.166399999999999"/>
    <n v="357.14285714285717"/>
    <n v="39.880000000000003"/>
    <n v="0"/>
  </r>
  <r>
    <n v="9215"/>
    <s v="US-2017-120908"/>
    <s v="9/30/2017"/>
    <x v="1033"/>
    <s v="10/2/2017"/>
    <s v="First Class"/>
    <s v="BF-10975"/>
    <s v="Barbara Fisher"/>
    <s v="Corporate"/>
    <s v="United States"/>
    <s v="Philadelphia"/>
    <s v="Pennsylvania"/>
    <n v="19120"/>
    <x v="3"/>
    <s v="OFF-LA-10004677"/>
    <x v="1"/>
    <s v="Labels"/>
    <s v="Self-Adhesive Address Labels for Typewriters with Dispenser Box"/>
    <n v="20.664000000000001"/>
    <n v="7"/>
    <n v="0.2"/>
    <n v="6.9741"/>
    <n v="296.2962962962963"/>
    <n v="16.531200000000002"/>
    <n v="0"/>
  </r>
  <r>
    <n v="9216"/>
    <s v="CA-2016-152646"/>
    <s v="11/21/2016"/>
    <x v="831"/>
    <s v="11/26/2016"/>
    <s v="Standard Class"/>
    <s v="TH-21235"/>
    <s v="Tiffany House"/>
    <s v="Corporate"/>
    <s v="United States"/>
    <s v="Los Angeles"/>
    <s v="California"/>
    <n v="90049"/>
    <x v="1"/>
    <s v="OFF-PA-10004451"/>
    <x v="1"/>
    <s v="Paper"/>
    <s v="Xerox 222"/>
    <n v="32.4"/>
    <n v="5"/>
    <n v="0"/>
    <n v="15.552"/>
    <n v="208.33333333333334"/>
    <n v="32.4"/>
    <n v="0"/>
  </r>
  <r>
    <n v="9217"/>
    <s v="CA-2017-103765"/>
    <s v="11/24/2017"/>
    <x v="221"/>
    <s v="11/30/2017"/>
    <s v="Standard Class"/>
    <s v="JG-15310"/>
    <s v="Jason Gross"/>
    <s v="Corporate"/>
    <s v="United States"/>
    <s v="Odessa"/>
    <s v="Texas"/>
    <n v="79762"/>
    <x v="2"/>
    <s v="OFF-AP-10002311"/>
    <x v="1"/>
    <s v="Appliances"/>
    <s v="Holmes Replacement Filter for HEPA Air Cleaner, Very Large Room, HEPA Filter"/>
    <n v="13.762"/>
    <n v="1"/>
    <n v="0.8"/>
    <n v="-24.771599999999999"/>
    <n v="-55.555555555555557"/>
    <n v="2.7523999999999993"/>
    <n v="0"/>
  </r>
  <r>
    <n v="9218"/>
    <s v="US-2017-118157"/>
    <s v="11/14/2017"/>
    <x v="237"/>
    <s v="11/17/2017"/>
    <s v="First Class"/>
    <s v="AW-10930"/>
    <s v="Arthur Wiediger"/>
    <s v="Home Office"/>
    <s v="United States"/>
    <s v="Minneapolis"/>
    <s v="Minnesota"/>
    <n v="55407"/>
    <x v="2"/>
    <s v="OFF-EN-10004459"/>
    <x v="1"/>
    <s v="Envelopes"/>
    <s v="Security-Tint Envelopes"/>
    <n v="15.28"/>
    <n v="2"/>
    <n v="0"/>
    <n v="7.4871999999999996"/>
    <n v="204.08163265306123"/>
    <n v="15.28"/>
    <n v="0"/>
  </r>
  <r>
    <n v="9219"/>
    <s v="US-2015-164238"/>
    <s v="8/16/2015"/>
    <x v="748"/>
    <s v="8/20/2015"/>
    <s v="Standard Class"/>
    <s v="JW-15955"/>
    <s v="Joni Wasserman"/>
    <s v="Consumer"/>
    <s v="United States"/>
    <s v="Philadelphia"/>
    <s v="Pennsylvania"/>
    <n v="19120"/>
    <x v="3"/>
    <s v="OFF-ST-10002352"/>
    <x v="1"/>
    <s v="Storage"/>
    <s v="Iris Project Case"/>
    <n v="44.688000000000002"/>
    <n v="7"/>
    <n v="0.2"/>
    <n v="3.3515999999999999"/>
    <n v="1333.3333333333335"/>
    <n v="35.750400000000006"/>
    <n v="0"/>
  </r>
  <r>
    <n v="9221"/>
    <s v="CA-2017-103212"/>
    <s v="10/13/2017"/>
    <x v="119"/>
    <s v="10/14/2017"/>
    <s v="First Class"/>
    <s v="MH-18025"/>
    <s v="Michelle Huthwaite"/>
    <s v="Consumer"/>
    <s v="United States"/>
    <s v="Lafayette"/>
    <s v="Louisiana"/>
    <n v="70506"/>
    <x v="0"/>
    <s v="OFF-LA-10000248"/>
    <x v="1"/>
    <s v="Labels"/>
    <s v="Avery 52"/>
    <n v="11.07"/>
    <n v="3"/>
    <n v="0"/>
    <n v="5.2028999999999996"/>
    <n v="212.76595744680856"/>
    <n v="11.07"/>
    <n v="0"/>
  </r>
  <r>
    <n v="9224"/>
    <s v="CA-2017-121160"/>
    <s v="11/4/2017"/>
    <x v="259"/>
    <s v="11/4/2017"/>
    <s v="Same Day"/>
    <s v="FM-14290"/>
    <s v="Frank Merwin"/>
    <s v="Home Office"/>
    <s v="United States"/>
    <s v="Bryan"/>
    <s v="Texas"/>
    <n v="77803"/>
    <x v="2"/>
    <s v="OFF-BI-10001308"/>
    <x v="1"/>
    <s v="Binders"/>
    <s v="GBC Standard Plastic Binding Systems' Combs"/>
    <n v="7.5359999999999996"/>
    <n v="6"/>
    <n v="0.8"/>
    <n v="-13.188000000000001"/>
    <n v="-57.142857142857139"/>
    <n v="1.5071999999999997"/>
    <n v="0"/>
  </r>
  <r>
    <n v="9228"/>
    <s v="CA-2017-140515"/>
    <s v="3/19/2017"/>
    <x v="498"/>
    <s v="3/24/2017"/>
    <s v="Standard Class"/>
    <s v="GZ-14545"/>
    <s v="George Zrebassa"/>
    <s v="Corporate"/>
    <s v="United States"/>
    <s v="Los Angeles"/>
    <s v="California"/>
    <n v="90008"/>
    <x v="1"/>
    <s v="OFF-AP-10001205"/>
    <x v="1"/>
    <s v="Appliances"/>
    <s v="Belkin 5 Outlet SurgeMaster Power Centers"/>
    <n v="381.36"/>
    <n v="7"/>
    <n v="0"/>
    <n v="106.7808"/>
    <n v="357.14285714285717"/>
    <n v="381.36"/>
    <n v="0"/>
  </r>
  <r>
    <n v="9229"/>
    <s v="CA-2014-153619"/>
    <s v="11/3/2014"/>
    <x v="935"/>
    <s v="11/3/2014"/>
    <s v="Same Day"/>
    <s v="TC-21535"/>
    <s v="Tracy Collins"/>
    <s v="Home Office"/>
    <s v="United States"/>
    <s v="Los Angeles"/>
    <s v="California"/>
    <n v="90049"/>
    <x v="1"/>
    <s v="OFF-AR-10001868"/>
    <x v="1"/>
    <s v="Art"/>
    <s v="Prang Dustless Chalk Sticks"/>
    <n v="6.72"/>
    <n v="4"/>
    <n v="0"/>
    <n v="3.36"/>
    <n v="200"/>
    <n v="6.72"/>
    <n v="0"/>
  </r>
  <r>
    <n v="9230"/>
    <s v="CA-2017-133718"/>
    <s v="7/23/2017"/>
    <x v="283"/>
    <s v="7/26/2017"/>
    <s v="First Class"/>
    <s v="TB-21520"/>
    <s v="Tracy Blumstein"/>
    <s v="Consumer"/>
    <s v="United States"/>
    <s v="Los Angeles"/>
    <s v="California"/>
    <n v="90045"/>
    <x v="1"/>
    <s v="OFF-BI-10003429"/>
    <x v="1"/>
    <s v="Binders"/>
    <s v="Cardinal HOLDit! Binder Insert Strips,Extra Strips"/>
    <n v="15.192"/>
    <n v="3"/>
    <n v="0.2"/>
    <n v="5.5071000000000003"/>
    <n v="275.86206896551721"/>
    <n v="12.153600000000001"/>
    <n v="0"/>
  </r>
  <r>
    <n v="9232"/>
    <s v="CA-2014-148383"/>
    <s v="12/27/2014"/>
    <x v="422"/>
    <s v="12/31/2014"/>
    <s v="Standard Class"/>
    <s v="RP-19390"/>
    <s v="Resi Pölking"/>
    <s v="Consumer"/>
    <s v="United States"/>
    <s v="Phoenix"/>
    <s v="Arizona"/>
    <n v="85023"/>
    <x v="1"/>
    <s v="OFF-BI-10003650"/>
    <x v="1"/>
    <s v="Binders"/>
    <s v="GBC DocuBind 300 Electric Binding Machine"/>
    <n v="946.76400000000001"/>
    <n v="6"/>
    <n v="0.7"/>
    <n v="-694.29359999999997"/>
    <n v="-136.36363636363637"/>
    <n v="284.02920000000006"/>
    <n v="0"/>
  </r>
  <r>
    <n v="9233"/>
    <s v="CA-2016-126732"/>
    <s v="9/2/2016"/>
    <x v="476"/>
    <s v="9/6/2016"/>
    <s v="Standard Class"/>
    <s v="LR-16915"/>
    <s v="Lena Radford"/>
    <s v="Consumer"/>
    <s v="United States"/>
    <s v="Los Angeles"/>
    <s v="California"/>
    <n v="90036"/>
    <x v="1"/>
    <s v="FUR-FU-10001889"/>
    <x v="0"/>
    <s v="Furnishings"/>
    <s v="Ultra Door Pull Handle"/>
    <n v="94.68"/>
    <n v="9"/>
    <n v="0"/>
    <n v="31.244399999999999"/>
    <n v="303.03030303030306"/>
    <n v="94.68"/>
    <n v="0"/>
  </r>
  <r>
    <n v="9239"/>
    <s v="CA-2017-138156"/>
    <s v="2/11/2017"/>
    <x v="512"/>
    <s v="2/14/2017"/>
    <s v="First Class"/>
    <s v="MM-17260"/>
    <s v="Magdelene Morse"/>
    <s v="Consumer"/>
    <s v="United States"/>
    <s v="Columbus"/>
    <s v="Ohio"/>
    <n v="43229"/>
    <x v="3"/>
    <s v="FUR-FU-10003601"/>
    <x v="0"/>
    <s v="Furnishings"/>
    <s v="Deflect-o RollaMat Studded, Beveled Mat for Medium Pile Carpeting"/>
    <n v="147.56800000000001"/>
    <n v="2"/>
    <n v="0.2"/>
    <n v="-3.6892"/>
    <n v="-4000"/>
    <n v="118.05440000000002"/>
    <n v="0"/>
  </r>
  <r>
    <n v="9240"/>
    <s v="CA-2017-110310"/>
    <s v="10/27/2017"/>
    <x v="855"/>
    <s v="11/2/2017"/>
    <s v="Standard Class"/>
    <s v="NB-18655"/>
    <s v="Nona Balk"/>
    <s v="Corporate"/>
    <s v="United States"/>
    <s v="Tallahassee"/>
    <s v="Florida"/>
    <n v="32303"/>
    <x v="0"/>
    <s v="OFF-PA-10001685"/>
    <x v="1"/>
    <s v="Paper"/>
    <s v="Easy-staple paper"/>
    <n v="56.783999999999999"/>
    <n v="7"/>
    <n v="0.2"/>
    <n v="20.584199999999999"/>
    <n v="275.86206896551727"/>
    <n v="45.427199999999999"/>
    <n v="0"/>
  </r>
  <r>
    <n v="9243"/>
    <s v="CA-2014-113271"/>
    <s v="7/9/2014"/>
    <x v="868"/>
    <s v="7/14/2014"/>
    <s v="Standard Class"/>
    <s v="DS-13030"/>
    <s v="Darrin Sayre"/>
    <s v="Home Office"/>
    <s v="United States"/>
    <s v="San Francisco"/>
    <s v="California"/>
    <n v="94122"/>
    <x v="1"/>
    <s v="OFF-BI-10002609"/>
    <x v="1"/>
    <s v="Binders"/>
    <s v="Avery Hidden Tab Dividers for Binding Systems"/>
    <n v="14.304"/>
    <n v="6"/>
    <n v="0.2"/>
    <n v="4.6487999999999996"/>
    <n v="307.69230769230774"/>
    <n v="11.443200000000001"/>
    <n v="0"/>
  </r>
  <r>
    <n v="9247"/>
    <s v="CA-2017-130106"/>
    <s v="5/22/2017"/>
    <x v="1053"/>
    <s v="5/26/2017"/>
    <s v="Standard Class"/>
    <s v="VF-21715"/>
    <s v="Vicky Freymann"/>
    <s v="Home Office"/>
    <s v="United States"/>
    <s v="San Francisco"/>
    <s v="California"/>
    <n v="94109"/>
    <x v="1"/>
    <s v="OFF-AR-10003651"/>
    <x v="1"/>
    <s v="Art"/>
    <s v="Newell 350"/>
    <n v="9.84"/>
    <n v="3"/>
    <n v="0"/>
    <n v="2.8536000000000001"/>
    <n v="344.82758620689651"/>
    <n v="9.84"/>
    <n v="0"/>
  </r>
  <r>
    <n v="9249"/>
    <s v="CA-2016-127761"/>
    <s v="11/10/2016"/>
    <x v="338"/>
    <s v="11/14/2016"/>
    <s v="Standard Class"/>
    <s v="SW-20275"/>
    <s v="Scott Williamson"/>
    <s v="Consumer"/>
    <s v="United States"/>
    <s v="New York City"/>
    <s v="New York"/>
    <n v="10009"/>
    <x v="3"/>
    <s v="OFF-BI-10002557"/>
    <x v="1"/>
    <s v="Binders"/>
    <s v="Presstex Flexible Ring Binders"/>
    <n v="3.64"/>
    <n v="1"/>
    <n v="0.2"/>
    <n v="1.365"/>
    <n v="266.66666666666669"/>
    <n v="2.9120000000000004"/>
    <n v="0"/>
  </r>
  <r>
    <n v="9251"/>
    <s v="CA-2016-105354"/>
    <s v="12/2/2016"/>
    <x v="499"/>
    <s v="12/6/2016"/>
    <s v="Standard Class"/>
    <s v="PW-19030"/>
    <s v="Pauline Webber"/>
    <s v="Corporate"/>
    <s v="United States"/>
    <s v="Marion"/>
    <s v="Iowa"/>
    <n v="52302"/>
    <x v="2"/>
    <s v="OFF-BI-10001107"/>
    <x v="1"/>
    <s v="Binders"/>
    <s v="GBC White Gloss Covers, Plain Front"/>
    <n v="115.84"/>
    <n v="8"/>
    <n v="0"/>
    <n v="54.444800000000001"/>
    <n v="212.7659574468085"/>
    <n v="115.84"/>
    <n v="0"/>
  </r>
  <r>
    <n v="9252"/>
    <s v="CA-2017-155712"/>
    <s v="3/2/2017"/>
    <x v="580"/>
    <s v="3/8/2017"/>
    <s v="Standard Class"/>
    <s v="KD-16615"/>
    <s v="Ken Dana"/>
    <s v="Corporate"/>
    <s v="United States"/>
    <s v="Los Angeles"/>
    <s v="California"/>
    <n v="90008"/>
    <x v="1"/>
    <s v="OFF-BI-10004224"/>
    <x v="1"/>
    <s v="Binders"/>
    <s v="Catalog Binders with Expanding Posts"/>
    <n v="107.648"/>
    <n v="2"/>
    <n v="0.2"/>
    <n v="33.64"/>
    <n v="320"/>
    <n v="86.118400000000008"/>
    <n v="0"/>
  </r>
  <r>
    <n v="9253"/>
    <s v="CA-2017-102309"/>
    <s v="9/23/2017"/>
    <x v="397"/>
    <s v="9/25/2017"/>
    <s v="Second Class"/>
    <s v="DO-13645"/>
    <s v="Doug O'Connell"/>
    <s v="Consumer"/>
    <s v="United States"/>
    <s v="Pine Bluff"/>
    <s v="Arkansas"/>
    <n v="71603"/>
    <x v="0"/>
    <s v="TEC-AC-10001114"/>
    <x v="2"/>
    <s v="Accessories"/>
    <s v="Microsoft Wireless Mobile Mouse 4000"/>
    <n v="199.95"/>
    <n v="5"/>
    <n v="0"/>
    <n v="63.984000000000002"/>
    <n v="312.49999999999994"/>
    <n v="199.95"/>
    <n v="0"/>
  </r>
  <r>
    <n v="9255"/>
    <s v="CA-2014-168368"/>
    <s v="2/11/2014"/>
    <x v="1058"/>
    <s v="2/15/2014"/>
    <s v="Second Class"/>
    <s v="GA-14725"/>
    <s v="Guy Armstrong"/>
    <s v="Consumer"/>
    <s v="United States"/>
    <s v="Columbia"/>
    <s v="Missouri"/>
    <n v="65203"/>
    <x v="2"/>
    <s v="FUR-CH-10001146"/>
    <x v="0"/>
    <s v="Chairs"/>
    <s v="Global Value Mid-Back Manager's Chair, Gray"/>
    <n v="60.89"/>
    <n v="1"/>
    <n v="0"/>
    <n v="15.2225"/>
    <n v="400"/>
    <n v="60.89"/>
    <n v="0"/>
  </r>
  <r>
    <n v="9261"/>
    <s v="CA-2017-167976"/>
    <s v="11/11/2017"/>
    <x v="343"/>
    <s v="11/14/2017"/>
    <s v="Second Class"/>
    <s v="JL-15505"/>
    <s v="Jeremy Lonsdale"/>
    <s v="Consumer"/>
    <s v="United States"/>
    <s v="Aberdeen"/>
    <s v="South Dakota"/>
    <n v="57401"/>
    <x v="2"/>
    <s v="OFF-SU-10004661"/>
    <x v="1"/>
    <s v="Supplies"/>
    <s v="Acme Titanium Bonded Scissors"/>
    <n v="25.5"/>
    <n v="3"/>
    <n v="0"/>
    <n v="6.63"/>
    <n v="384.61538461538464"/>
    <n v="25.5"/>
    <n v="0"/>
  </r>
  <r>
    <n v="9262"/>
    <s v="CA-2017-111388"/>
    <s v="9/2/2017"/>
    <x v="264"/>
    <s v="9/2/2017"/>
    <s v="Same Day"/>
    <s v="SU-20665"/>
    <s v="Stephanie Ulpright"/>
    <s v="Home Office"/>
    <s v="United States"/>
    <s v="Seattle"/>
    <s v="Washington"/>
    <n v="98103"/>
    <x v="1"/>
    <s v="FUR-CH-10003061"/>
    <x v="0"/>
    <s v="Chairs"/>
    <s v="Global Leather Task Chair, Black"/>
    <n v="215.976"/>
    <n v="3"/>
    <n v="0.2"/>
    <n v="-2.6997"/>
    <n v="-8000"/>
    <n v="172.7808"/>
    <n v="0"/>
  </r>
  <r>
    <n v="9263"/>
    <s v="CA-2015-124499"/>
    <s v="10/9/2015"/>
    <x v="330"/>
    <s v="10/13/2015"/>
    <s v="Standard Class"/>
    <s v="FM-14380"/>
    <s v="Fred McMath"/>
    <s v="Consumer"/>
    <s v="United States"/>
    <s v="Detroit"/>
    <s v="Michigan"/>
    <n v="48227"/>
    <x v="2"/>
    <s v="FUR-CH-10000513"/>
    <x v="0"/>
    <s v="Chairs"/>
    <s v="High-Back Leather Manager's Chair"/>
    <n v="389.97"/>
    <n v="3"/>
    <n v="0"/>
    <n v="35.097299999999997"/>
    <n v="1111.1111111111113"/>
    <n v="389.97"/>
    <n v="0"/>
  </r>
  <r>
    <n v="9265"/>
    <s v="US-2017-128118"/>
    <s v="11/24/2017"/>
    <x v="221"/>
    <s v="12/1/2017"/>
    <s v="Standard Class"/>
    <s v="MY-17380"/>
    <s v="Maribeth Yedwab"/>
    <s v="Corporate"/>
    <s v="United States"/>
    <s v="Memphis"/>
    <s v="Tennessee"/>
    <n v="38109"/>
    <x v="0"/>
    <s v="OFF-BI-10000216"/>
    <x v="1"/>
    <s v="Binders"/>
    <s v="Mead 1st Gear 2&quot; Zipper Binder, Asst. Colors"/>
    <n v="11.673"/>
    <n v="3"/>
    <n v="0.7"/>
    <n v="-7.782"/>
    <n v="-150"/>
    <n v="3.5019000000000005"/>
    <n v="0"/>
  </r>
  <r>
    <n v="9267"/>
    <s v="CA-2014-125759"/>
    <s v="2/8/2014"/>
    <x v="1214"/>
    <s v="2/9/2014"/>
    <s v="First Class"/>
    <s v="NM-18445"/>
    <s v="Nathan Mautz"/>
    <s v="Home Office"/>
    <s v="United States"/>
    <s v="North Las Vegas"/>
    <s v="Nevada"/>
    <n v="89031"/>
    <x v="1"/>
    <s v="FUR-FU-10002111"/>
    <x v="0"/>
    <s v="Furnishings"/>
    <s v="Master Caster Door Stop, Large Brown"/>
    <n v="14.56"/>
    <n v="2"/>
    <n v="0"/>
    <n v="5.5327999999999999"/>
    <n v="263.15789473684214"/>
    <n v="14.56"/>
    <n v="0"/>
  </r>
  <r>
    <n v="9268"/>
    <s v="CA-2015-151869"/>
    <s v="9/25/2015"/>
    <x v="12"/>
    <s v="9/25/2015"/>
    <s v="Same Day"/>
    <s v="CS-11950"/>
    <s v="Carlos Soltero"/>
    <s v="Consumer"/>
    <s v="United States"/>
    <s v="Freeport"/>
    <s v="New York"/>
    <n v="11520"/>
    <x v="3"/>
    <s v="FUR-CH-10001545"/>
    <x v="0"/>
    <s v="Chairs"/>
    <s v="Hon Comfortask Task/Swivel Chairs"/>
    <n v="102.58199999999999"/>
    <n v="1"/>
    <n v="0.1"/>
    <n v="6.8388"/>
    <n v="1499.9999999999998"/>
    <n v="92.323799999999991"/>
    <n v="0"/>
  </r>
  <r>
    <n v="9270"/>
    <s v="US-2017-102183"/>
    <s v="8/21/2017"/>
    <x v="170"/>
    <s v="8/28/2017"/>
    <s v="Standard Class"/>
    <s v="PK-19075"/>
    <s v="Pete Kriz"/>
    <s v="Consumer"/>
    <s v="United States"/>
    <s v="New York City"/>
    <s v="New York"/>
    <n v="10035"/>
    <x v="3"/>
    <s v="OFF-BI-10003476"/>
    <x v="1"/>
    <s v="Binders"/>
    <s v="Avery Metallic Poly Binders"/>
    <n v="32.088000000000001"/>
    <n v="7"/>
    <n v="0.2"/>
    <n v="11.2308"/>
    <n v="285.71428571428572"/>
    <n v="25.670400000000001"/>
    <n v="0"/>
  </r>
  <r>
    <n v="9272"/>
    <s v="CA-2016-100510"/>
    <s v="5/12/2016"/>
    <x v="536"/>
    <s v="5/17/2016"/>
    <s v="Standard Class"/>
    <s v="HM-14860"/>
    <s v="Harry Marie"/>
    <s v="Corporate"/>
    <s v="United States"/>
    <s v="New York City"/>
    <s v="New York"/>
    <n v="10024"/>
    <x v="3"/>
    <s v="FUR-FU-10000320"/>
    <x v="0"/>
    <s v="Furnishings"/>
    <s v="OIC Stacking Trays"/>
    <n v="10.02"/>
    <n v="3"/>
    <n v="0"/>
    <n v="4.4088000000000003"/>
    <n v="227.27272727272725"/>
    <n v="10.02"/>
    <n v="0"/>
  </r>
  <r>
    <n v="9274"/>
    <s v="CA-2017-146983"/>
    <s v="9/2/2017"/>
    <x v="264"/>
    <s v="9/6/2017"/>
    <s v="Standard Class"/>
    <s v="AH-10210"/>
    <s v="Alan Hwang"/>
    <s v="Consumer"/>
    <s v="United States"/>
    <s v="Henderson"/>
    <s v="Kentucky"/>
    <n v="42420"/>
    <x v="0"/>
    <s v="OFF-BI-10003650"/>
    <x v="1"/>
    <s v="Binders"/>
    <s v="GBC DocuBind 300 Electric Binding Machine"/>
    <n v="1577.94"/>
    <n v="3"/>
    <n v="0"/>
    <n v="757.41120000000001"/>
    <n v="208.33333333333334"/>
    <n v="1577.94"/>
    <n v="0"/>
  </r>
  <r>
    <n v="9275"/>
    <s v="US-2014-134054"/>
    <s v="10/10/2014"/>
    <x v="982"/>
    <s v="10/10/2014"/>
    <s v="Same Day"/>
    <s v="FC-14335"/>
    <s v="Fred Chung"/>
    <s v="Corporate"/>
    <s v="United States"/>
    <s v="Albuquerque"/>
    <s v="New Mexico"/>
    <n v="87105"/>
    <x v="1"/>
    <s v="OFF-AR-10000937"/>
    <x v="1"/>
    <s v="Art"/>
    <s v="Dixon Ticonderoga Core-Lock Colored Pencils, 48-Color Set"/>
    <n v="255.85"/>
    <n v="7"/>
    <n v="0"/>
    <n v="112.574"/>
    <n v="227.27272727272728"/>
    <n v="255.85"/>
    <n v="0"/>
  </r>
  <r>
    <n v="9276"/>
    <s v="CA-2016-113236"/>
    <s v="5/26/2016"/>
    <x v="439"/>
    <s v="5/29/2016"/>
    <s v="Second Class"/>
    <s v="CP-12085"/>
    <s v="Cathy Prescott"/>
    <s v="Corporate"/>
    <s v="United States"/>
    <s v="Delray Beach"/>
    <s v="Florida"/>
    <n v="33445"/>
    <x v="0"/>
    <s v="OFF-ST-10000532"/>
    <x v="1"/>
    <s v="Storage"/>
    <s v="Advantus Rolling Drawer Organizers"/>
    <n v="184.70400000000001"/>
    <n v="6"/>
    <n v="0.2"/>
    <n v="13.8528"/>
    <n v="1333.3333333333335"/>
    <n v="147.76320000000001"/>
    <n v="0"/>
  </r>
  <r>
    <n v="9278"/>
    <s v="CA-2017-122539"/>
    <s v="12/1/2017"/>
    <x v="96"/>
    <s v="12/5/2017"/>
    <s v="Standard Class"/>
    <s v="SC-20305"/>
    <s v="Sean Christensen"/>
    <s v="Consumer"/>
    <s v="United States"/>
    <s v="Philadelphia"/>
    <s v="Pennsylvania"/>
    <n v="19140"/>
    <x v="3"/>
    <s v="OFF-LA-10004853"/>
    <x v="1"/>
    <s v="Labels"/>
    <s v="Avery 483"/>
    <n v="15.936"/>
    <n v="4"/>
    <n v="0.2"/>
    <n v="5.1791999999999998"/>
    <n v="307.69230769230774"/>
    <n v="12.748800000000001"/>
    <n v="0"/>
  </r>
  <r>
    <n v="9281"/>
    <s v="CA-2016-166772"/>
    <s v="9/20/2016"/>
    <x v="873"/>
    <s v="9/24/2016"/>
    <s v="Standard Class"/>
    <s v="HJ-14875"/>
    <s v="Heather Jas"/>
    <s v="Home Office"/>
    <s v="United States"/>
    <s v="Seattle"/>
    <s v="Washington"/>
    <n v="98105"/>
    <x v="1"/>
    <s v="FUR-BO-10002853"/>
    <x v="0"/>
    <s v="Bookcases"/>
    <s v="O'Sullivan 5-Shelf Heavy-Duty Bookcases"/>
    <n v="163.88"/>
    <n v="2"/>
    <n v="0"/>
    <n v="40.97"/>
    <n v="400"/>
    <n v="163.88"/>
    <n v="0"/>
  </r>
  <r>
    <n v="9282"/>
    <s v="US-2017-152898"/>
    <s v="9/11/2017"/>
    <x v="220"/>
    <s v="9/15/2017"/>
    <s v="Standard Class"/>
    <s v="CB-12025"/>
    <s v="Cassandra Brandow"/>
    <s v="Consumer"/>
    <s v="United States"/>
    <s v="Richmond"/>
    <s v="Virginia"/>
    <n v="23223"/>
    <x v="0"/>
    <s v="OFF-AP-10000027"/>
    <x v="1"/>
    <s v="Appliances"/>
    <s v="Hoover Commercial SteamVac"/>
    <n v="67.900000000000006"/>
    <n v="5"/>
    <n v="0"/>
    <n v="20.37"/>
    <n v="333.33333333333337"/>
    <n v="67.900000000000006"/>
    <n v="0"/>
  </r>
  <r>
    <n v="9283"/>
    <s v="CA-2016-160486"/>
    <s v="12/30/2016"/>
    <x v="945"/>
    <s v="1/4/2017"/>
    <s v="Standard Class"/>
    <s v="EH-14185"/>
    <s v="Evan Henry"/>
    <s v="Consumer"/>
    <s v="United States"/>
    <s v="West Palm Beach"/>
    <s v="Florida"/>
    <n v="33407"/>
    <x v="0"/>
    <s v="OFF-PA-10002421"/>
    <x v="1"/>
    <s v="Paper"/>
    <s v="Embossed Ink Jet Note Cards"/>
    <n v="72.224000000000004"/>
    <n v="4"/>
    <n v="0.2"/>
    <n v="25.278400000000001"/>
    <n v="285.71428571428572"/>
    <n v="57.779200000000003"/>
    <n v="0"/>
  </r>
  <r>
    <n v="9284"/>
    <s v="CA-2017-102218"/>
    <s v="9/2/2017"/>
    <x v="264"/>
    <s v="9/4/2017"/>
    <s v="Second Class"/>
    <s v="LW-17215"/>
    <s v="Luke Weiss"/>
    <s v="Consumer"/>
    <s v="United States"/>
    <s v="Fort Collins"/>
    <s v="Colorado"/>
    <n v="80525"/>
    <x v="1"/>
    <s v="OFF-LA-10002475"/>
    <x v="1"/>
    <s v="Labels"/>
    <s v="Avery 519"/>
    <n v="11.696"/>
    <n v="2"/>
    <n v="0.2"/>
    <n v="3.9474"/>
    <n v="296.2962962962963"/>
    <n v="9.3567999999999998"/>
    <n v="0"/>
  </r>
  <r>
    <n v="9285"/>
    <s v="CA-2014-161032"/>
    <s v="11/18/2014"/>
    <x v="728"/>
    <s v="11/23/2014"/>
    <s v="Standard Class"/>
    <s v="MK-17905"/>
    <s v="Michael Kennedy"/>
    <s v="Corporate"/>
    <s v="United States"/>
    <s v="Franklin"/>
    <s v="Wisconsin"/>
    <n v="53132"/>
    <x v="2"/>
    <s v="FUR-CH-10001482"/>
    <x v="0"/>
    <s v="Chairs"/>
    <s v="Office Star - Mesh Screen back chair with Vinyl seat"/>
    <n v="392.94"/>
    <n v="3"/>
    <n v="0"/>
    <n v="43.223399999999998"/>
    <n v="909.09090909090912"/>
    <n v="392.94"/>
    <n v="0"/>
  </r>
  <r>
    <n v="9286"/>
    <s v="CA-2015-102778"/>
    <s v="11/21/2015"/>
    <x v="82"/>
    <s v="11/24/2015"/>
    <s v="First Class"/>
    <s v="JH-15820"/>
    <s v="John Huston"/>
    <s v="Consumer"/>
    <s v="United States"/>
    <s v="Monroe"/>
    <s v="North Carolina"/>
    <n v="28110"/>
    <x v="0"/>
    <s v="FUR-FU-10000087"/>
    <x v="0"/>
    <s v="Furnishings"/>
    <s v="Executive Impressions 14&quot; Two-Color Numerals Wall Clock"/>
    <n v="18.175999999999998"/>
    <n v="1"/>
    <n v="0.2"/>
    <n v="4.7712000000000003"/>
    <n v="380.95238095238091"/>
    <n v="14.540799999999999"/>
    <n v="0"/>
  </r>
  <r>
    <n v="9287"/>
    <s v="CA-2017-154011"/>
    <s v="6/19/2017"/>
    <x v="249"/>
    <s v="6/26/2017"/>
    <s v="Standard Class"/>
    <s v="DB-13270"/>
    <s v="Deborah Brumfield"/>
    <s v="Home Office"/>
    <s v="United States"/>
    <s v="Dallas"/>
    <s v="Texas"/>
    <n v="75081"/>
    <x v="2"/>
    <s v="OFF-BI-10003166"/>
    <x v="1"/>
    <s v="Binders"/>
    <s v="GBC Plasticlear Binding Covers"/>
    <n v="6.8879999999999999"/>
    <n v="3"/>
    <n v="0.8"/>
    <n v="-11.020799999999999"/>
    <n v="-62.5"/>
    <n v="1.3775999999999997"/>
    <n v="0"/>
  </r>
  <r>
    <n v="9289"/>
    <s v="US-2017-165456"/>
    <s v="11/30/2017"/>
    <x v="329"/>
    <s v="12/3/2017"/>
    <s v="First Class"/>
    <s v="TB-21625"/>
    <s v="Trudy Brown"/>
    <s v="Consumer"/>
    <s v="United States"/>
    <s v="Philadelphia"/>
    <s v="Pennsylvania"/>
    <n v="19134"/>
    <x v="3"/>
    <s v="FUR-CH-10003981"/>
    <x v="0"/>
    <s v="Chairs"/>
    <s v="Global Commerce Series Low-Back Swivel/Tilt Chairs"/>
    <n v="1079.316"/>
    <n v="6"/>
    <n v="0.3"/>
    <n v="-15.418799999999999"/>
    <n v="-7000"/>
    <n v="755.52120000000002"/>
    <n v="0"/>
  </r>
  <r>
    <n v="9290"/>
    <s v="CA-2014-111857"/>
    <s v="4/23/2014"/>
    <x v="488"/>
    <s v="4/26/2014"/>
    <s v="Second Class"/>
    <s v="NM-18445"/>
    <s v="Nathan Mautz"/>
    <s v="Home Office"/>
    <s v="United States"/>
    <s v="San Francisco"/>
    <s v="California"/>
    <n v="94109"/>
    <x v="1"/>
    <s v="OFF-PA-10001878"/>
    <x v="1"/>
    <s v="Paper"/>
    <s v="Xerox 1891"/>
    <n v="48.91"/>
    <n v="1"/>
    <n v="0"/>
    <n v="22.9877"/>
    <n v="212.7659574468085"/>
    <n v="48.91"/>
    <n v="0"/>
  </r>
  <r>
    <n v="9291"/>
    <s v="CA-2014-163650"/>
    <s v="9/23/2014"/>
    <x v="865"/>
    <s v="9/25/2014"/>
    <s v="First Class"/>
    <s v="TT-21220"/>
    <s v="Thomas Thornton"/>
    <s v="Consumer"/>
    <s v="United States"/>
    <s v="Dover"/>
    <s v="Delaware"/>
    <n v="19901"/>
    <x v="3"/>
    <s v="OFF-AR-10002375"/>
    <x v="1"/>
    <s v="Art"/>
    <s v="Newell 351"/>
    <n v="9.84"/>
    <n v="3"/>
    <n v="0"/>
    <n v="2.8536000000000001"/>
    <n v="344.82758620689651"/>
    <n v="9.84"/>
    <n v="0"/>
  </r>
  <r>
    <n v="9293"/>
    <s v="CA-2017-124114"/>
    <s v="3/2/2017"/>
    <x v="580"/>
    <s v="3/2/2017"/>
    <s v="Same Day"/>
    <s v="RS-19765"/>
    <s v="Roland Schwarz"/>
    <s v="Corporate"/>
    <s v="United States"/>
    <s v="Waco"/>
    <s v="Texas"/>
    <n v="76706"/>
    <x v="2"/>
    <s v="OFF-BI-10004022"/>
    <x v="1"/>
    <s v="Binders"/>
    <s v="Acco Suede Grain Vinyl Round Ring Binder"/>
    <n v="0.55600000000000005"/>
    <n v="1"/>
    <n v="0.8"/>
    <n v="-0.94520000000000004"/>
    <n v="-58.82352941176471"/>
    <n v="0.11119999999999998"/>
    <n v="0"/>
  </r>
  <r>
    <n v="9294"/>
    <s v="US-2017-116505"/>
    <s v="11/17/2017"/>
    <x v="701"/>
    <s v="11/21/2017"/>
    <s v="Second Class"/>
    <s v="TB-21625"/>
    <s v="Trudy Brown"/>
    <s v="Consumer"/>
    <s v="United States"/>
    <s v="Hagerstown"/>
    <s v="Maryland"/>
    <n v="21740"/>
    <x v="3"/>
    <s v="OFF-BI-10000050"/>
    <x v="1"/>
    <s v="Binders"/>
    <s v="Angle-D Binders with Locking Rings, Label Holders"/>
    <n v="43.8"/>
    <n v="6"/>
    <n v="0"/>
    <n v="20.585999999999999"/>
    <n v="212.7659574468085"/>
    <n v="43.8"/>
    <n v="0"/>
  </r>
  <r>
    <n v="9295"/>
    <s v="CA-2017-161340"/>
    <s v="5/28/2017"/>
    <x v="39"/>
    <s v="6/1/2017"/>
    <s v="Standard Class"/>
    <s v="AM-10360"/>
    <s v="Alice McCarthy"/>
    <s v="Corporate"/>
    <s v="United States"/>
    <s v="Cleveland"/>
    <s v="Ohio"/>
    <n v="44105"/>
    <x v="3"/>
    <s v="OFF-PA-10002464"/>
    <x v="1"/>
    <s v="Paper"/>
    <s v="HP Office Recycled Paper (20Lb. and 87 Bright)"/>
    <n v="13.872"/>
    <n v="3"/>
    <n v="0.2"/>
    <n v="5.0286"/>
    <n v="275.86206896551727"/>
    <n v="11.0976"/>
    <n v="0"/>
  </r>
  <r>
    <n v="9297"/>
    <s v="US-2015-163433"/>
    <s v="4/18/2015"/>
    <x v="24"/>
    <s v="4/22/2015"/>
    <s v="Second Class"/>
    <s v="MP-17965"/>
    <s v="Michael Paige"/>
    <s v="Corporate"/>
    <s v="United States"/>
    <s v="Mcallen"/>
    <s v="Texas"/>
    <n v="78501"/>
    <x v="2"/>
    <s v="TEC-AC-10003590"/>
    <x v="2"/>
    <s v="Accessories"/>
    <s v="TRENDnet 56K USB 2.0 Phone, Internet and Fax Modem"/>
    <n v="41.423999999999999"/>
    <n v="2"/>
    <n v="0.2"/>
    <n v="8.2848000000000006"/>
    <n v="500"/>
    <n v="33.139200000000002"/>
    <n v="0"/>
  </r>
  <r>
    <n v="9306"/>
    <s v="CA-2015-137603"/>
    <s v="9/19/2015"/>
    <x v="444"/>
    <s v="9/24/2015"/>
    <s v="Standard Class"/>
    <s v="MH-17290"/>
    <s v="Marc Harrigan"/>
    <s v="Home Office"/>
    <s v="United States"/>
    <s v="Santa Fe"/>
    <s v="New Mexico"/>
    <n v="87505"/>
    <x v="1"/>
    <s v="OFF-AR-10001972"/>
    <x v="1"/>
    <s v="Art"/>
    <s v="Newell 323"/>
    <n v="8.4"/>
    <n v="5"/>
    <n v="0"/>
    <n v="2.1840000000000002"/>
    <n v="384.61538461538458"/>
    <n v="8.4"/>
    <n v="0"/>
  </r>
  <r>
    <n v="9307"/>
    <s v="CA-2014-128237"/>
    <s v="3/25/2014"/>
    <x v="727"/>
    <s v="3/30/2014"/>
    <s v="Standard Class"/>
    <s v="CA-12265"/>
    <s v="Christina Anderson"/>
    <s v="Consumer"/>
    <s v="United States"/>
    <s v="San Francisco"/>
    <s v="California"/>
    <n v="94110"/>
    <x v="1"/>
    <s v="OFF-AR-10003829"/>
    <x v="1"/>
    <s v="Art"/>
    <s v="Newell 35"/>
    <n v="6.56"/>
    <n v="2"/>
    <n v="0"/>
    <n v="1.9024000000000001"/>
    <n v="344.82758620689651"/>
    <n v="6.56"/>
    <n v="0"/>
  </r>
  <r>
    <n v="9311"/>
    <s v="US-2016-102141"/>
    <s v="8/26/2016"/>
    <x v="370"/>
    <s v="8/31/2016"/>
    <s v="Standard Class"/>
    <s v="KD-16615"/>
    <s v="Ken Dana"/>
    <s v="Corporate"/>
    <s v="United States"/>
    <s v="New York City"/>
    <s v="New York"/>
    <n v="10024"/>
    <x v="3"/>
    <s v="OFF-BI-10001510"/>
    <x v="1"/>
    <s v="Binders"/>
    <s v="Deluxe Heavy-Duty Vinyl Round Ring Binder"/>
    <n v="146.68799999999999"/>
    <n v="8"/>
    <n v="0.2"/>
    <n v="45.84"/>
    <n v="319.99999999999994"/>
    <n v="117.35039999999999"/>
    <n v="0"/>
  </r>
  <r>
    <n v="9312"/>
    <s v="CA-2017-148642"/>
    <s v="3/6/2017"/>
    <x v="904"/>
    <s v="3/12/2017"/>
    <s v="Standard Class"/>
    <s v="DW-13540"/>
    <s v="Don Weiss"/>
    <s v="Consumer"/>
    <s v="United States"/>
    <s v="Dallas"/>
    <s v="Texas"/>
    <n v="75220"/>
    <x v="2"/>
    <s v="OFF-LA-10000134"/>
    <x v="1"/>
    <s v="Labels"/>
    <s v="Avery 511"/>
    <n v="4.9279999999999999"/>
    <n v="2"/>
    <n v="0.2"/>
    <n v="1.7248000000000001"/>
    <n v="285.71428571428567"/>
    <n v="3.9424000000000001"/>
    <n v="0"/>
  </r>
  <r>
    <n v="9314"/>
    <s v="CA-2015-111948"/>
    <s v="11/11/2015"/>
    <x v="1215"/>
    <s v="11/11/2015"/>
    <s v="Same Day"/>
    <s v="AG-10495"/>
    <s v="Andrew Gjertsen"/>
    <s v="Corporate"/>
    <s v="United States"/>
    <s v="Detroit"/>
    <s v="Michigan"/>
    <n v="48234"/>
    <x v="2"/>
    <s v="OFF-ST-10003282"/>
    <x v="1"/>
    <s v="Storage"/>
    <s v="Advantus 10-Drawer Portable Organizer, Chrome Metal Frame, Smoke Drawers"/>
    <n v="418.32"/>
    <n v="7"/>
    <n v="0"/>
    <n v="117.1296"/>
    <n v="357.14285714285717"/>
    <n v="418.32"/>
    <n v="0"/>
  </r>
  <r>
    <n v="9316"/>
    <s v="CA-2016-161907"/>
    <s v="4/5/2016"/>
    <x v="41"/>
    <s v="4/9/2016"/>
    <s v="Standard Class"/>
    <s v="JH-16180"/>
    <s v="Justin Hirsh"/>
    <s v="Consumer"/>
    <s v="United States"/>
    <s v="Philadelphia"/>
    <s v="Pennsylvania"/>
    <n v="19140"/>
    <x v="3"/>
    <s v="TEC-PH-10000141"/>
    <x v="2"/>
    <s v="Phones"/>
    <s v="Clearsounds A400"/>
    <n v="118.782"/>
    <n v="3"/>
    <n v="0.4"/>
    <n v="-27.715800000000002"/>
    <n v="-428.57142857142856"/>
    <n v="71.269199999999998"/>
    <n v="0"/>
  </r>
  <r>
    <n v="9318"/>
    <s v="CA-2017-124940"/>
    <s v="2/21/2017"/>
    <x v="1216"/>
    <s v="2/26/2017"/>
    <s v="Standard Class"/>
    <s v="DK-13090"/>
    <s v="Dave Kipp"/>
    <s v="Consumer"/>
    <s v="United States"/>
    <s v="Carrollton"/>
    <s v="Texas"/>
    <n v="75007"/>
    <x v="2"/>
    <s v="TEC-AC-10002076"/>
    <x v="2"/>
    <s v="Accessories"/>
    <s v="Microsoft Natural Keyboard Elite"/>
    <n v="47.904000000000003"/>
    <n v="1"/>
    <n v="0.2"/>
    <n v="-2.9940000000000002"/>
    <n v="-1600"/>
    <n v="38.323200000000007"/>
    <n v="0"/>
  </r>
  <r>
    <n v="9319"/>
    <s v="US-2017-108343"/>
    <s v="7/20/2017"/>
    <x v="228"/>
    <s v="7/25/2017"/>
    <s v="Standard Class"/>
    <s v="AR-10825"/>
    <s v="Anthony Rawles"/>
    <s v="Corporate"/>
    <s v="United States"/>
    <s v="New York City"/>
    <s v="New York"/>
    <n v="10009"/>
    <x v="3"/>
    <s v="OFF-PA-10000743"/>
    <x v="1"/>
    <s v="Paper"/>
    <s v="Xerox 1977"/>
    <n v="13.36"/>
    <n v="2"/>
    <n v="0"/>
    <n v="6.4127999999999998"/>
    <n v="208.33333333333334"/>
    <n v="13.36"/>
    <n v="0"/>
  </r>
  <r>
    <n v="9322"/>
    <s v="US-2016-111563"/>
    <s v="11/4/2016"/>
    <x v="254"/>
    <s v="11/8/2016"/>
    <s v="Standard Class"/>
    <s v="SM-20005"/>
    <s v="Sally Matthias"/>
    <s v="Consumer"/>
    <s v="United States"/>
    <s v="Houston"/>
    <s v="Texas"/>
    <n v="77041"/>
    <x v="2"/>
    <s v="FUR-FU-10002445"/>
    <x v="0"/>
    <s v="Furnishings"/>
    <s v="DAX Two-Tone Rosewood/Black Document Frame, Desktop, 5 x 7"/>
    <n v="11.375999999999999"/>
    <n v="3"/>
    <n v="0.6"/>
    <n v="-5.6879999999999997"/>
    <n v="-200"/>
    <n v="4.5503999999999998"/>
    <n v="0"/>
  </r>
  <r>
    <n v="9324"/>
    <s v="CA-2017-121853"/>
    <s v="9/23/2017"/>
    <x v="397"/>
    <s v="9/29/2017"/>
    <s v="Standard Class"/>
    <s v="DB-13660"/>
    <s v="Duane Benoit"/>
    <s v="Consumer"/>
    <s v="United States"/>
    <s v="Los Angeles"/>
    <s v="California"/>
    <n v="90036"/>
    <x v="1"/>
    <s v="OFF-PA-10003641"/>
    <x v="1"/>
    <s v="Paper"/>
    <s v="Xerox 1909"/>
    <n v="211.04"/>
    <n v="8"/>
    <n v="0"/>
    <n v="97.078400000000002"/>
    <n v="217.39130434782606"/>
    <n v="211.04"/>
    <n v="0"/>
  </r>
  <r>
    <n v="9327"/>
    <s v="US-2017-130687"/>
    <s v="9/7/2017"/>
    <x v="210"/>
    <s v="9/10/2017"/>
    <s v="First Class"/>
    <s v="PF-19225"/>
    <s v="Phillip Flathmann"/>
    <s v="Consumer"/>
    <s v="United States"/>
    <s v="Edmonds"/>
    <s v="Washington"/>
    <n v="98026"/>
    <x v="1"/>
    <s v="FUR-FU-10004053"/>
    <x v="0"/>
    <s v="Furnishings"/>
    <s v="DAX Two-Tone Silver Metal Document Frame"/>
    <n v="80.959999999999994"/>
    <n v="4"/>
    <n v="0"/>
    <n v="34.812800000000003"/>
    <n v="232.55813953488368"/>
    <n v="80.959999999999994"/>
    <n v="0"/>
  </r>
  <r>
    <n v="9330"/>
    <s v="CA-2015-164497"/>
    <s v="11/28/2015"/>
    <x v="109"/>
    <s v="11/30/2015"/>
    <s v="First Class"/>
    <s v="AJ-10945"/>
    <s v="Ashley Jarboe"/>
    <s v="Consumer"/>
    <s v="United States"/>
    <s v="San Francisco"/>
    <s v="California"/>
    <n v="94110"/>
    <x v="1"/>
    <s v="OFF-AP-10004655"/>
    <x v="1"/>
    <s v="Appliances"/>
    <s v="Holmes Visible Mist Ultrasonic Humidifier with 2.3-Gallon Output per Day, Replacement Filter"/>
    <n v="45.28"/>
    <n v="4"/>
    <n v="0"/>
    <n v="15.395200000000001"/>
    <n v="294.11764705882348"/>
    <n v="45.28"/>
    <n v="0"/>
  </r>
  <r>
    <n v="9331"/>
    <s v="US-2015-153283"/>
    <s v="11/12/2015"/>
    <x v="768"/>
    <s v="11/18/2015"/>
    <s v="Standard Class"/>
    <s v="EB-14110"/>
    <s v="Eugene Barchas"/>
    <s v="Consumer"/>
    <s v="United States"/>
    <s v="New York City"/>
    <s v="New York"/>
    <n v="10035"/>
    <x v="3"/>
    <s v="OFF-EN-10001539"/>
    <x v="1"/>
    <s v="Envelopes"/>
    <s v="Staple envelope"/>
    <n v="15.56"/>
    <n v="2"/>
    <n v="0"/>
    <n v="7.3132000000000001"/>
    <n v="212.7659574468085"/>
    <n v="15.56"/>
    <n v="0"/>
  </r>
  <r>
    <n v="9332"/>
    <s v="CA-2016-108056"/>
    <s v="9/29/2016"/>
    <x v="321"/>
    <s v="10/3/2016"/>
    <s v="Standard Class"/>
    <s v="ES-14080"/>
    <s v="Erin Smith"/>
    <s v="Corporate"/>
    <s v="United States"/>
    <s v="Springfield"/>
    <s v="Oregon"/>
    <n v="97477"/>
    <x v="1"/>
    <s v="TEC-PH-10001817"/>
    <x v="2"/>
    <s v="Phones"/>
    <s v="Wilson Electronics DB Pro Signal Booster"/>
    <n v="859.2"/>
    <n v="3"/>
    <n v="0.2"/>
    <n v="75.180000000000007"/>
    <n v="1142.8571428571429"/>
    <n v="687.36000000000013"/>
    <n v="0"/>
  </r>
  <r>
    <n v="9333"/>
    <s v="CA-2017-127726"/>
    <s v="9/11/2017"/>
    <x v="220"/>
    <s v="9/13/2017"/>
    <s v="Second Class"/>
    <s v="SS-20410"/>
    <s v="Shahid Shariari"/>
    <s v="Consumer"/>
    <s v="United States"/>
    <s v="Georgetown"/>
    <s v="Kentucky"/>
    <n v="40324"/>
    <x v="0"/>
    <s v="OFF-AP-10002578"/>
    <x v="1"/>
    <s v="Appliances"/>
    <s v="Fellowes Premier Superior Surge Suppressor, 10-Outlet, With Phone and Remote"/>
    <n v="195.68"/>
    <n v="4"/>
    <n v="0"/>
    <n v="50.876800000000003"/>
    <n v="384.61538461538464"/>
    <n v="195.68"/>
    <n v="0"/>
  </r>
  <r>
    <n v="9335"/>
    <s v="CA-2017-110198"/>
    <s v="5/1/2017"/>
    <x v="927"/>
    <s v="5/2/2017"/>
    <s v="First Class"/>
    <s v="AG-10900"/>
    <s v="Arthur Gainer"/>
    <s v="Consumer"/>
    <s v="United States"/>
    <s v="Coral Springs"/>
    <s v="Florida"/>
    <n v="33065"/>
    <x v="0"/>
    <s v="FUR-BO-10001798"/>
    <x v="0"/>
    <s v="Bookcases"/>
    <s v="Bush Somerset Collection Bookcase"/>
    <n v="314.35199999999998"/>
    <n v="3"/>
    <n v="0.2"/>
    <n v="-15.717599999999999"/>
    <n v="-2000"/>
    <n v="251.48159999999999"/>
    <n v="0"/>
  </r>
  <r>
    <n v="9337"/>
    <s v="CA-2017-130715"/>
    <s v="9/16/2017"/>
    <x v="118"/>
    <s v="9/20/2017"/>
    <s v="Standard Class"/>
    <s v="CY-12745"/>
    <s v="Craig Yedwab"/>
    <s v="Corporate"/>
    <s v="United States"/>
    <s v="San Francisco"/>
    <s v="California"/>
    <n v="94110"/>
    <x v="1"/>
    <s v="OFF-FA-10000621"/>
    <x v="1"/>
    <s v="Fasteners"/>
    <s v="OIC Colored Binder Clips, Assorted Sizes"/>
    <n v="17.899999999999999"/>
    <n v="5"/>
    <n v="0"/>
    <n v="8.7710000000000008"/>
    <n v="204.08163265306118"/>
    <n v="17.899999999999999"/>
    <n v="0"/>
  </r>
  <r>
    <n v="9338"/>
    <s v="CA-2014-155264"/>
    <s v="10/19/2014"/>
    <x v="538"/>
    <s v="10/22/2014"/>
    <s v="Second Class"/>
    <s v="RP-19270"/>
    <s v="Rachel Payne"/>
    <s v="Corporate"/>
    <s v="United States"/>
    <s v="San Francisco"/>
    <s v="California"/>
    <n v="94110"/>
    <x v="1"/>
    <s v="OFF-BI-10003196"/>
    <x v="1"/>
    <s v="Binders"/>
    <s v="Accohide Poly Flexible Ring Binders"/>
    <n v="2.992"/>
    <n v="1"/>
    <n v="0.2"/>
    <n v="1.1220000000000001"/>
    <n v="266.66666666666663"/>
    <n v="2.3936000000000002"/>
    <n v="0"/>
  </r>
  <r>
    <n v="9343"/>
    <s v="CA-2016-119123"/>
    <s v="3/13/2016"/>
    <x v="69"/>
    <s v="3/18/2016"/>
    <s v="Standard Class"/>
    <s v="DB-13360"/>
    <s v="Dennis Bolton"/>
    <s v="Home Office"/>
    <s v="United States"/>
    <s v="Riverside"/>
    <s v="California"/>
    <n v="92503"/>
    <x v="1"/>
    <s v="OFF-BI-10001036"/>
    <x v="1"/>
    <s v="Binders"/>
    <s v="Cardinal EasyOpen D-Ring Binders"/>
    <n v="51.183999999999997"/>
    <n v="7"/>
    <n v="0.2"/>
    <n v="19.193999999999999"/>
    <n v="266.66666666666663"/>
    <n v="40.947200000000002"/>
    <n v="0"/>
  </r>
  <r>
    <n v="9344"/>
    <s v="CA-2017-109085"/>
    <s v="2/17/2017"/>
    <x v="922"/>
    <s v="2/20/2017"/>
    <s v="First Class"/>
    <s v="CK-12325"/>
    <s v="Christine Kargatis"/>
    <s v="Home Office"/>
    <s v="United States"/>
    <s v="Troy"/>
    <s v="Ohio"/>
    <n v="45373"/>
    <x v="3"/>
    <s v="FUR-TA-10001086"/>
    <x v="0"/>
    <s v="Tables"/>
    <s v="SAFCO PlanMaster Boards, 60w x 37-1/2d, White Melamine"/>
    <n v="455.97"/>
    <n v="5"/>
    <n v="0.4"/>
    <n v="-106.393"/>
    <n v="-428.57142857142856"/>
    <n v="273.58199999999999"/>
    <n v="0"/>
  </r>
  <r>
    <n v="9349"/>
    <s v="CA-2016-114860"/>
    <s v="12/22/2016"/>
    <x v="596"/>
    <s v="12/28/2016"/>
    <s v="Standard Class"/>
    <s v="DN-13690"/>
    <s v="Duane Noonan"/>
    <s v="Consumer"/>
    <s v="United States"/>
    <s v="Moreno Valley"/>
    <s v="California"/>
    <n v="92553"/>
    <x v="1"/>
    <s v="FUR-FU-10000277"/>
    <x v="0"/>
    <s v="Furnishings"/>
    <s v="Deflect-o DuraMat Antistatic Studded Beveled Mat for Medium Pile Carpeting"/>
    <n v="842.72"/>
    <n v="8"/>
    <n v="0"/>
    <n v="202.25280000000001"/>
    <n v="416.66666666666669"/>
    <n v="842.72"/>
    <n v="0"/>
  </r>
  <r>
    <n v="9351"/>
    <s v="CA-2016-159009"/>
    <s v="9/23/2016"/>
    <x v="713"/>
    <s v="9/27/2016"/>
    <s v="Standard Class"/>
    <s v="DP-13105"/>
    <s v="Dave Poirier"/>
    <s v="Corporate"/>
    <s v="United States"/>
    <s v="Seattle"/>
    <s v="Washington"/>
    <n v="98115"/>
    <x v="1"/>
    <s v="OFF-BI-10004970"/>
    <x v="1"/>
    <s v="Binders"/>
    <s v="ACCOHIDE 3-Ring Binder, Blue, 1&quot;"/>
    <n v="13.215999999999999"/>
    <n v="4"/>
    <n v="0.2"/>
    <n v="4.4603999999999999"/>
    <n v="296.2962962962963"/>
    <n v="10.572800000000001"/>
    <n v="0"/>
  </r>
  <r>
    <n v="9353"/>
    <s v="CA-2017-148411"/>
    <s v="9/24/2017"/>
    <x v="241"/>
    <s v="9/26/2017"/>
    <s v="First Class"/>
    <s v="RO-19780"/>
    <s v="Rose O'Brian"/>
    <s v="Consumer"/>
    <s v="United States"/>
    <s v="Chicago"/>
    <s v="Illinois"/>
    <n v="60623"/>
    <x v="2"/>
    <s v="FUR-CH-10003973"/>
    <x v="0"/>
    <s v="Chairs"/>
    <s v="GuestStacker Chair with Chrome Finish Legs"/>
    <n v="520.46400000000006"/>
    <n v="2"/>
    <n v="0.3"/>
    <n v="-14.8704"/>
    <n v="-3500.0000000000009"/>
    <n v="364.32480000000004"/>
    <n v="0"/>
  </r>
  <r>
    <n v="9355"/>
    <s v="CA-2015-110324"/>
    <s v="12/1/2015"/>
    <x v="494"/>
    <s v="12/5/2015"/>
    <s v="Standard Class"/>
    <s v="MA-17560"/>
    <s v="Matt Abelman"/>
    <s v="Home Office"/>
    <s v="United States"/>
    <s v="Jackson"/>
    <s v="Michigan"/>
    <n v="49201"/>
    <x v="2"/>
    <s v="OFF-PA-10001826"/>
    <x v="1"/>
    <s v="Paper"/>
    <s v="Xerox 207"/>
    <n v="19.440000000000001"/>
    <n v="3"/>
    <n v="0"/>
    <n v="9.3312000000000008"/>
    <n v="208.33333333333334"/>
    <n v="19.440000000000001"/>
    <n v="0"/>
  </r>
  <r>
    <n v="9358"/>
    <s v="CA-2016-168046"/>
    <s v="1/25/2016"/>
    <x v="967"/>
    <s v="1/28/2016"/>
    <s v="Second Class"/>
    <s v="JD-15895"/>
    <s v="Jonathan Doherty"/>
    <s v="Corporate"/>
    <s v="United States"/>
    <s v="New York City"/>
    <s v="New York"/>
    <n v="10024"/>
    <x v="3"/>
    <s v="OFF-BI-10003676"/>
    <x v="1"/>
    <s v="Binders"/>
    <s v="GBC Standard Recycled Report Covers, Clear Plastic Sheets"/>
    <n v="43.12"/>
    <n v="5"/>
    <n v="0.2"/>
    <n v="15.092000000000001"/>
    <n v="285.71428571428567"/>
    <n v="34.496000000000002"/>
    <n v="0"/>
  </r>
  <r>
    <n v="9362"/>
    <s v="CA-2017-111591"/>
    <s v="3/21/2017"/>
    <x v="708"/>
    <s v="3/25/2017"/>
    <s v="Standard Class"/>
    <s v="PS-18970"/>
    <s v="Paul Stevenson"/>
    <s v="Home Office"/>
    <s v="United States"/>
    <s v="Seattle"/>
    <s v="Washington"/>
    <n v="98105"/>
    <x v="1"/>
    <s v="OFF-BI-10004410"/>
    <x v="1"/>
    <s v="Binders"/>
    <s v="C-Line Peel &amp; Stick Add-On Filing Pockets, 8-3/4 x 5-1/8, 10/Pack"/>
    <n v="30.576000000000001"/>
    <n v="6"/>
    <n v="0.2"/>
    <n v="10.3194"/>
    <n v="296.2962962962963"/>
    <n v="24.460800000000003"/>
    <n v="0"/>
  </r>
  <r>
    <n v="9366"/>
    <s v="US-2014-166828"/>
    <s v="8/22/2014"/>
    <x v="963"/>
    <s v="8/25/2014"/>
    <s v="First Class"/>
    <s v="JF-15415"/>
    <s v="Jennifer Ferguson"/>
    <s v="Consumer"/>
    <s v="United States"/>
    <s v="Saint Charles"/>
    <s v="Missouri"/>
    <n v="63301"/>
    <x v="2"/>
    <s v="OFF-PA-10001846"/>
    <x v="1"/>
    <s v="Paper"/>
    <s v="Xerox 1899"/>
    <n v="11.56"/>
    <n v="2"/>
    <n v="0"/>
    <n v="5.6643999999999997"/>
    <n v="204.08163265306123"/>
    <n v="11.56"/>
    <n v="0"/>
  </r>
  <r>
    <n v="9367"/>
    <s v="CA-2014-108147"/>
    <s v="6/8/2014"/>
    <x v="785"/>
    <s v="6/13/2014"/>
    <s v="Standard Class"/>
    <s v="RD-19480"/>
    <s v="Rick Duston"/>
    <s v="Consumer"/>
    <s v="United States"/>
    <s v="Long Beach"/>
    <s v="New York"/>
    <n v="11561"/>
    <x v="3"/>
    <s v="OFF-BI-10003876"/>
    <x v="1"/>
    <s v="Binders"/>
    <s v="Green Canvas Binder for 8-1/2&quot; x 14&quot; Sheets"/>
    <n v="68.48"/>
    <n v="2"/>
    <n v="0.2"/>
    <n v="25.68"/>
    <n v="266.66666666666669"/>
    <n v="54.784000000000006"/>
    <n v="0"/>
  </r>
  <r>
    <n v="9369"/>
    <s v="CA-2016-154998"/>
    <s v="4/7/2016"/>
    <x v="281"/>
    <s v="4/9/2016"/>
    <s v="First Class"/>
    <s v="ES-14080"/>
    <s v="Erin Smith"/>
    <s v="Corporate"/>
    <s v="United States"/>
    <s v="Lakewood"/>
    <s v="New Jersey"/>
    <n v="8701"/>
    <x v="3"/>
    <s v="OFF-PA-10004243"/>
    <x v="1"/>
    <s v="Paper"/>
    <s v="Xerox 1939"/>
    <n v="37.94"/>
    <n v="2"/>
    <n v="0"/>
    <n v="18.211200000000002"/>
    <n v="208.33333333333331"/>
    <n v="37.94"/>
    <n v="0"/>
  </r>
  <r>
    <n v="9370"/>
    <s v="CA-2017-113460"/>
    <s v="11/7/2017"/>
    <x v="659"/>
    <s v="11/9/2017"/>
    <s v="Second Class"/>
    <s v="KN-16390"/>
    <s v="Katherine Nockton"/>
    <s v="Corporate"/>
    <s v="United States"/>
    <s v="Clinton"/>
    <s v="Maryland"/>
    <n v="20735"/>
    <x v="3"/>
    <s v="FUR-CH-10000422"/>
    <x v="0"/>
    <s v="Chairs"/>
    <s v="Global Highback Leather Tilter in Burgundy"/>
    <n v="272.97000000000003"/>
    <n v="3"/>
    <n v="0"/>
    <n v="43.675199999999997"/>
    <n v="625.00000000000011"/>
    <n v="272.97000000000003"/>
    <n v="0"/>
  </r>
  <r>
    <n v="9371"/>
    <s v="CA-2015-111339"/>
    <s v="5/29/2015"/>
    <x v="352"/>
    <s v="5/31/2015"/>
    <s v="First Class"/>
    <s v="VP-21760"/>
    <s v="Victoria Pisteka"/>
    <s v="Corporate"/>
    <s v="United States"/>
    <s v="Columbus"/>
    <s v="Ohio"/>
    <n v="43229"/>
    <x v="3"/>
    <s v="FUR-FU-10002506"/>
    <x v="0"/>
    <s v="Furnishings"/>
    <s v="Tensor &quot;Hersey Kiss&quot; Styled Floor Lamp"/>
    <n v="41.567999999999998"/>
    <n v="4"/>
    <n v="0.2"/>
    <n v="-4.1567999999999996"/>
    <n v="-1000"/>
    <n v="33.254399999999997"/>
    <n v="0"/>
  </r>
  <r>
    <n v="9374"/>
    <s v="CA-2017-102820"/>
    <s v="5/7/2017"/>
    <x v="917"/>
    <s v="5/11/2017"/>
    <s v="Standard Class"/>
    <s v="CS-11950"/>
    <s v="Carlos Soltero"/>
    <s v="Consumer"/>
    <s v="United States"/>
    <s v="Pasadena"/>
    <s v="California"/>
    <n v="91104"/>
    <x v="1"/>
    <s v="TEC-PH-10003437"/>
    <x v="2"/>
    <s v="Phones"/>
    <s v="Blue Parrot B250XT Professional Grade Wireless Bluetooth Headset with"/>
    <n v="419.94400000000002"/>
    <n v="7"/>
    <n v="0.2"/>
    <n v="52.493000000000002"/>
    <n v="800"/>
    <n v="335.95520000000005"/>
    <n v="0"/>
  </r>
  <r>
    <n v="9375"/>
    <s v="CA-2016-149671"/>
    <s v="6/5/2016"/>
    <x v="410"/>
    <s v="6/9/2016"/>
    <s v="Standard Class"/>
    <s v="KB-16600"/>
    <s v="Ken Brennan"/>
    <s v="Corporate"/>
    <s v="United States"/>
    <s v="Seattle"/>
    <s v="Washington"/>
    <n v="98105"/>
    <x v="1"/>
    <s v="OFF-SU-10002537"/>
    <x v="1"/>
    <s v="Supplies"/>
    <s v="Acme Box Cutter Scissors"/>
    <n v="61.38"/>
    <n v="6"/>
    <n v="0"/>
    <n v="15.9588"/>
    <n v="384.61538461538464"/>
    <n v="61.38"/>
    <n v="0"/>
  </r>
  <r>
    <n v="9376"/>
    <s v="CA-2015-126347"/>
    <s v="12/14/2015"/>
    <x v="639"/>
    <s v="12/19/2015"/>
    <s v="Second Class"/>
    <s v="AJ-10945"/>
    <s v="Ashley Jarboe"/>
    <s v="Consumer"/>
    <s v="United States"/>
    <s v="Los Angeles"/>
    <s v="California"/>
    <n v="90045"/>
    <x v="1"/>
    <s v="TEC-AC-10003063"/>
    <x v="2"/>
    <s v="Accessories"/>
    <s v="Micro Innovations USB RF Wireless Keyboard with Mouse"/>
    <n v="50"/>
    <n v="2"/>
    <n v="0"/>
    <n v="10.5"/>
    <n v="476.1904761904762"/>
    <n v="50"/>
    <n v="0"/>
  </r>
  <r>
    <n v="9377"/>
    <s v="CA-2017-108756"/>
    <s v="12/25/2017"/>
    <x v="53"/>
    <s v="12/29/2017"/>
    <s v="Standard Class"/>
    <s v="PO-18865"/>
    <s v="Patrick O'Donnell"/>
    <s v="Consumer"/>
    <s v="United States"/>
    <s v="East Orange"/>
    <s v="New Jersey"/>
    <n v="7017"/>
    <x v="3"/>
    <s v="TEC-AC-10003237"/>
    <x v="2"/>
    <s v="Accessories"/>
    <s v="Memorex Micro Travel Drive 4 GB"/>
    <n v="31.8"/>
    <n v="3"/>
    <n v="0"/>
    <n v="13.673999999999999"/>
    <n v="232.55813953488374"/>
    <n v="31.8"/>
    <n v="0"/>
  </r>
  <r>
    <n v="9378"/>
    <s v="CA-2017-155362"/>
    <s v="12/17/2017"/>
    <x v="94"/>
    <s v="12/21/2017"/>
    <s v="Standard Class"/>
    <s v="DP-13105"/>
    <s v="Dave Poirier"/>
    <s v="Corporate"/>
    <s v="United States"/>
    <s v="Eau Claire"/>
    <s v="Wisconsin"/>
    <n v="54703"/>
    <x v="2"/>
    <s v="OFF-ST-10001031"/>
    <x v="1"/>
    <s v="Storage"/>
    <s v="Adjustable Personal File Tote"/>
    <n v="32.56"/>
    <n v="2"/>
    <n v="0"/>
    <n v="8.4656000000000002"/>
    <n v="384.61538461538464"/>
    <n v="32.56"/>
    <n v="0"/>
  </r>
  <r>
    <n v="9379"/>
    <s v="CA-2016-117625"/>
    <s v="5/10/2016"/>
    <x v="1120"/>
    <s v="5/15/2016"/>
    <s v="Standard Class"/>
    <s v="GM-14500"/>
    <s v="Gene McClure"/>
    <s v="Consumer"/>
    <s v="United States"/>
    <s v="Chicago"/>
    <s v="Illinois"/>
    <n v="60610"/>
    <x v="2"/>
    <s v="OFF-EN-10001535"/>
    <x v="1"/>
    <s v="Envelopes"/>
    <s v="Grip Seal Envelopes"/>
    <n v="7.0720000000000001"/>
    <n v="2"/>
    <n v="0.2"/>
    <n v="2.3868"/>
    <n v="296.2962962962963"/>
    <n v="5.6576000000000004"/>
    <n v="0"/>
  </r>
  <r>
    <n v="9380"/>
    <s v="CA-2014-154158"/>
    <s v="12/23/2014"/>
    <x v="851"/>
    <s v="12/27/2014"/>
    <s v="Second Class"/>
    <s v="CC-12670"/>
    <s v="Craig Carreira"/>
    <s v="Consumer"/>
    <s v="United States"/>
    <s v="Tampa"/>
    <s v="Florida"/>
    <n v="33614"/>
    <x v="0"/>
    <s v="OFF-PA-10001295"/>
    <x v="1"/>
    <s v="Paper"/>
    <s v="Computer Printout Paper with Letter-Trim Perforations"/>
    <n v="45.527999999999999"/>
    <n v="3"/>
    <n v="0.2"/>
    <n v="15.934799999999999"/>
    <n v="285.71428571428572"/>
    <n v="36.422400000000003"/>
    <n v="0"/>
  </r>
  <r>
    <n v="9385"/>
    <s v="CA-2017-100433"/>
    <s v="8/11/2017"/>
    <x v="938"/>
    <s v="8/16/2017"/>
    <s v="Standard Class"/>
    <s v="SJ-20125"/>
    <s v="Sanjit Jacobs"/>
    <s v="Home Office"/>
    <s v="United States"/>
    <s v="New York City"/>
    <s v="New York"/>
    <n v="10009"/>
    <x v="3"/>
    <s v="OFF-PA-10003441"/>
    <x v="1"/>
    <s v="Paper"/>
    <s v="Xerox 226"/>
    <n v="25.92"/>
    <n v="4"/>
    <n v="0"/>
    <n v="12.441599999999999"/>
    <n v="208.33333333333334"/>
    <n v="25.92"/>
    <n v="0"/>
  </r>
  <r>
    <n v="9386"/>
    <s v="CA-2017-163097"/>
    <s v="8/27/2017"/>
    <x v="151"/>
    <s v="8/31/2017"/>
    <s v="Standard Class"/>
    <s v="SF-20200"/>
    <s v="Sarah Foster"/>
    <s v="Consumer"/>
    <s v="United States"/>
    <s v="Mesa"/>
    <s v="Arizona"/>
    <n v="85204"/>
    <x v="1"/>
    <s v="FUR-FU-10004973"/>
    <x v="0"/>
    <s v="Furnishings"/>
    <s v="Flat Face Poster Frame"/>
    <n v="120.57599999999999"/>
    <n v="8"/>
    <n v="0.2"/>
    <n v="33.1584"/>
    <n v="363.63636363636363"/>
    <n v="96.460800000000006"/>
    <n v="0"/>
  </r>
  <r>
    <n v="9387"/>
    <s v="US-2017-127292"/>
    <s v="1/19/2017"/>
    <x v="617"/>
    <s v="1/23/2017"/>
    <s v="Standard Class"/>
    <s v="RM-19375"/>
    <s v="Raymond Messe"/>
    <s v="Consumer"/>
    <s v="United States"/>
    <s v="Burlington"/>
    <s v="Vermont"/>
    <n v="5408"/>
    <x v="3"/>
    <s v="OFF-PA-10000157"/>
    <x v="1"/>
    <s v="Paper"/>
    <s v="Xerox 191"/>
    <n v="79.92"/>
    <n v="4"/>
    <n v="0"/>
    <n v="37.562399999999997"/>
    <n v="212.76595744680856"/>
    <n v="79.92"/>
    <n v="0"/>
  </r>
  <r>
    <n v="9391"/>
    <s v="CA-2015-163734"/>
    <s v="6/19/2015"/>
    <x v="974"/>
    <s v="6/24/2015"/>
    <s v="Standard Class"/>
    <s v="KM-16375"/>
    <s v="Katherine Murray"/>
    <s v="Home Office"/>
    <s v="United States"/>
    <s v="Houston"/>
    <s v="Texas"/>
    <n v="77070"/>
    <x v="2"/>
    <s v="OFF-ST-10003692"/>
    <x v="1"/>
    <s v="Storage"/>
    <s v="Recycled Steel Personal File for Hanging File Folders"/>
    <n v="228.92"/>
    <n v="5"/>
    <n v="0.2"/>
    <n v="14.307499999999999"/>
    <n v="1600"/>
    <n v="183.136"/>
    <n v="0"/>
  </r>
  <r>
    <n v="9392"/>
    <s v="CA-2017-162474"/>
    <s v="3/13/2017"/>
    <x v="677"/>
    <s v="3/16/2017"/>
    <s v="First Class"/>
    <s v="FH-14275"/>
    <s v="Frank Hawley"/>
    <s v="Corporate"/>
    <s v="United States"/>
    <s v="Aurora"/>
    <s v="Illinois"/>
    <n v="60505"/>
    <x v="2"/>
    <s v="TEC-PH-10004700"/>
    <x v="2"/>
    <s v="Phones"/>
    <s v="PowerGen Dual USB Car Charger"/>
    <n v="7.992"/>
    <n v="1"/>
    <n v="0.2"/>
    <n v="2.5973999999999999"/>
    <n v="307.69230769230774"/>
    <n v="6.3936000000000002"/>
    <n v="0"/>
  </r>
  <r>
    <n v="9393"/>
    <s v="CA-2015-130848"/>
    <s v="10/25/2015"/>
    <x v="969"/>
    <s v="10/25/2015"/>
    <s v="Same Day"/>
    <s v="DG-13300"/>
    <s v="Deirdre Greer"/>
    <s v="Corporate"/>
    <s v="United States"/>
    <s v="Denver"/>
    <s v="Colorado"/>
    <n v="80219"/>
    <x v="1"/>
    <s v="FUR-CH-10000422"/>
    <x v="0"/>
    <s v="Chairs"/>
    <s v="Global Highback Leather Tilter in Burgundy"/>
    <n v="582.33600000000001"/>
    <n v="8"/>
    <n v="0.2"/>
    <n v="-29.116800000000001"/>
    <n v="-2000"/>
    <n v="465.86880000000002"/>
    <n v="0"/>
  </r>
  <r>
    <n v="9394"/>
    <s v="CA-2014-125997"/>
    <s v="9/20/2014"/>
    <x v="59"/>
    <s v="9/23/2014"/>
    <s v="First Class"/>
    <s v="MW-18220"/>
    <s v="Mitch Webber"/>
    <s v="Consumer"/>
    <s v="United States"/>
    <s v="New York City"/>
    <s v="New York"/>
    <n v="10011"/>
    <x v="3"/>
    <s v="TEC-PH-10003484"/>
    <x v="2"/>
    <s v="Phones"/>
    <s v="Ooma Telo VoIP Home Phone System"/>
    <n v="629.95000000000005"/>
    <n v="5"/>
    <n v="0"/>
    <n v="157.48750000000001"/>
    <n v="400"/>
    <n v="629.95000000000005"/>
    <n v="0"/>
  </r>
  <r>
    <n v="9400"/>
    <s v="CA-2016-103128"/>
    <s v="11/11/2016"/>
    <x v="583"/>
    <s v="11/15/2016"/>
    <s v="Standard Class"/>
    <s v="SC-20845"/>
    <s v="Sung Chung"/>
    <s v="Consumer"/>
    <s v="United States"/>
    <s v="Arlington Heights"/>
    <s v="Illinois"/>
    <n v="60004"/>
    <x v="2"/>
    <s v="OFF-AR-10003394"/>
    <x v="1"/>
    <s v="Art"/>
    <s v="Newell 332"/>
    <n v="14.112"/>
    <n v="6"/>
    <n v="0.2"/>
    <n v="1.2347999999999999"/>
    <n v="1142.8571428571429"/>
    <n v="11.2896"/>
    <n v="0"/>
  </r>
  <r>
    <n v="9401"/>
    <s v="CA-2015-167696"/>
    <s v="9/16/2015"/>
    <x v="1217"/>
    <s v="9/21/2015"/>
    <s v="Standard Class"/>
    <s v="BD-11500"/>
    <s v="Bradley Drucker"/>
    <s v="Consumer"/>
    <s v="United States"/>
    <s v="Newport News"/>
    <s v="Virginia"/>
    <n v="23602"/>
    <x v="0"/>
    <s v="OFF-EN-10001539"/>
    <x v="1"/>
    <s v="Envelopes"/>
    <s v="Staple envelope"/>
    <n v="31.12"/>
    <n v="4"/>
    <n v="0"/>
    <n v="14.6264"/>
    <n v="212.7659574468085"/>
    <n v="31.12"/>
    <n v="0"/>
  </r>
  <r>
    <n v="9402"/>
    <s v="CA-2014-159814"/>
    <s v="6/24/2014"/>
    <x v="1218"/>
    <s v="6/28/2014"/>
    <s v="Standard Class"/>
    <s v="LP-17080"/>
    <s v="Liz Pelletier"/>
    <s v="Consumer"/>
    <s v="United States"/>
    <s v="Tucson"/>
    <s v="Arizona"/>
    <n v="85705"/>
    <x v="1"/>
    <s v="FUR-FU-10001731"/>
    <x v="0"/>
    <s v="Furnishings"/>
    <s v="Acrylic Self-Standing Desk Frames"/>
    <n v="4.2720000000000002"/>
    <n v="2"/>
    <n v="0.2"/>
    <n v="0.96120000000000005"/>
    <n v="444.44444444444446"/>
    <n v="3.4176000000000002"/>
    <n v="0"/>
  </r>
  <r>
    <n v="9403"/>
    <s v="CA-2016-105459"/>
    <s v="8/12/2016"/>
    <x v="399"/>
    <s v="8/17/2016"/>
    <s v="Second Class"/>
    <s v="NP-18700"/>
    <s v="Nora Preis"/>
    <s v="Consumer"/>
    <s v="United States"/>
    <s v="New York City"/>
    <s v="New York"/>
    <n v="10024"/>
    <x v="3"/>
    <s v="FUR-TA-10001095"/>
    <x v="0"/>
    <s v="Tables"/>
    <s v="Chromcraft Round Conference Tables"/>
    <n v="209.148"/>
    <n v="2"/>
    <n v="0.4"/>
    <n v="-66.230199999999996"/>
    <n v="-315.78947368421052"/>
    <n v="125.4888"/>
    <n v="0"/>
  </r>
  <r>
    <n v="9405"/>
    <s v="CA-2017-141663"/>
    <s v="4/13/2017"/>
    <x v="669"/>
    <s v="4/17/2017"/>
    <s v="Standard Class"/>
    <s v="DP-13105"/>
    <s v="Dave Poirier"/>
    <s v="Corporate"/>
    <s v="United States"/>
    <s v="Philadelphia"/>
    <s v="Pennsylvania"/>
    <n v="19134"/>
    <x v="3"/>
    <s v="OFF-FA-10004076"/>
    <x v="1"/>
    <s v="Fasteners"/>
    <s v="Translucent Push Pins by OIC"/>
    <n v="7.92"/>
    <n v="5"/>
    <n v="0.2"/>
    <n v="1.6830000000000001"/>
    <n v="470.58823529411768"/>
    <n v="6.3360000000000003"/>
    <n v="0"/>
  </r>
  <r>
    <n v="9406"/>
    <s v="CA-2014-152618"/>
    <s v="3/14/2014"/>
    <x v="619"/>
    <s v="3/17/2014"/>
    <s v="First Class"/>
    <s v="RB-19465"/>
    <s v="Rick Bensley"/>
    <s v="Home Office"/>
    <s v="United States"/>
    <s v="Chicago"/>
    <s v="Illinois"/>
    <n v="60653"/>
    <x v="2"/>
    <s v="TEC-MA-10003626"/>
    <x v="2"/>
    <s v="Machines"/>
    <s v="Hewlett-Packard Deskjet 6540 Color Inkjet Printer"/>
    <n v="574.91"/>
    <n v="2"/>
    <n v="0.3"/>
    <n v="156.047"/>
    <n v="368.42105263157896"/>
    <n v="402.43699999999995"/>
    <n v="0"/>
  </r>
  <r>
    <n v="9408"/>
    <s v="CA-2017-162789"/>
    <s v="9/22/2017"/>
    <x v="585"/>
    <s v="9/24/2017"/>
    <s v="Second Class"/>
    <s v="LC-17140"/>
    <s v="Logan Currie"/>
    <s v="Consumer"/>
    <s v="United States"/>
    <s v="New York City"/>
    <s v="New York"/>
    <n v="10035"/>
    <x v="3"/>
    <s v="TEC-AC-10002842"/>
    <x v="2"/>
    <s v="Accessories"/>
    <s v="WD My Passport Ultra 2TB Portable External Hard Drive"/>
    <n v="1071"/>
    <n v="9"/>
    <n v="0"/>
    <n v="171.36"/>
    <n v="624.99999999999989"/>
    <n v="1071"/>
    <n v="0"/>
  </r>
  <r>
    <n v="9410"/>
    <s v="US-2017-110149"/>
    <s v="12/10/2017"/>
    <x v="389"/>
    <s v="12/13/2017"/>
    <s v="First Class"/>
    <s v="WB-21850"/>
    <s v="William Brown"/>
    <s v="Consumer"/>
    <s v="United States"/>
    <s v="Philadelphia"/>
    <s v="Pennsylvania"/>
    <n v="19143"/>
    <x v="3"/>
    <s v="OFF-BI-10000014"/>
    <x v="1"/>
    <s v="Binders"/>
    <s v="Heavy-Duty E-Z-D Binders"/>
    <n v="3.2730000000000001"/>
    <n v="1"/>
    <n v="0.7"/>
    <n v="-2.5093000000000001"/>
    <n v="-130.43478260869566"/>
    <n v="0.98190000000000022"/>
    <n v="0"/>
  </r>
  <r>
    <n v="9412"/>
    <s v="CA-2016-108959"/>
    <s v="3/10/2016"/>
    <x v="612"/>
    <s v="3/14/2016"/>
    <s v="Second Class"/>
    <s v="MH-17785"/>
    <s v="Maya Herman"/>
    <s v="Corporate"/>
    <s v="United States"/>
    <s v="Glendale"/>
    <s v="Arizona"/>
    <n v="85301"/>
    <x v="1"/>
    <s v="OFF-ST-10001272"/>
    <x v="1"/>
    <s v="Storage"/>
    <s v="Mini 13-1/2 Capacity Data Binder Rack, Pearl"/>
    <n v="104.696"/>
    <n v="1"/>
    <n v="0.2"/>
    <n v="6.5434999999999999"/>
    <n v="1600"/>
    <n v="83.756799999999998"/>
    <n v="0"/>
  </r>
  <r>
    <n v="9413"/>
    <s v="CA-2015-164777"/>
    <s v="1/27/2015"/>
    <x v="746"/>
    <s v="1/29/2015"/>
    <s v="First Class"/>
    <s v="SC-20305"/>
    <s v="Sean Christensen"/>
    <s v="Consumer"/>
    <s v="United States"/>
    <s v="Los Angeles"/>
    <s v="California"/>
    <n v="90036"/>
    <x v="1"/>
    <s v="FUR-CH-10002024"/>
    <x v="0"/>
    <s v="Chairs"/>
    <s v="HON 5400 Series Task Chairs for Big and Tall"/>
    <n v="2803.92"/>
    <n v="5"/>
    <n v="0.2"/>
    <n v="0"/>
    <e v="#DIV/0!"/>
    <n v="2243.136"/>
    <n v="0"/>
  </r>
  <r>
    <n v="9414"/>
    <s v="CA-2016-132017"/>
    <s v="9/26/2016"/>
    <x v="182"/>
    <s v="9/27/2016"/>
    <s v="First Class"/>
    <s v="MH-17620"/>
    <s v="Matt Hagelstein"/>
    <s v="Corporate"/>
    <s v="United States"/>
    <s v="Houston"/>
    <s v="Texas"/>
    <n v="77041"/>
    <x v="2"/>
    <s v="OFF-BI-10004001"/>
    <x v="1"/>
    <s v="Binders"/>
    <s v="GBC Recycled VeloBinder Covers"/>
    <n v="6.8159999999999998"/>
    <n v="2"/>
    <n v="0.8"/>
    <n v="-11.587199999999999"/>
    <n v="-58.82352941176471"/>
    <n v="1.3631999999999997"/>
    <n v="0"/>
  </r>
  <r>
    <n v="9415"/>
    <s v="CA-2015-127824"/>
    <s v="10/18/2015"/>
    <x v="1090"/>
    <s v="10/22/2015"/>
    <s v="Standard Class"/>
    <s v="JC-15775"/>
    <s v="John Castell"/>
    <s v="Consumer"/>
    <s v="United States"/>
    <s v="Seattle"/>
    <s v="Washington"/>
    <n v="98115"/>
    <x v="1"/>
    <s v="TEC-PH-10004094"/>
    <x v="2"/>
    <s v="Phones"/>
    <s v="Motorola L703CM"/>
    <n v="249.584"/>
    <n v="2"/>
    <n v="0.2"/>
    <n v="15.599"/>
    <n v="1600"/>
    <n v="199.66720000000001"/>
    <n v="0"/>
  </r>
  <r>
    <n v="9418"/>
    <s v="CA-2014-148285"/>
    <s v="10/27/2014"/>
    <x v="1219"/>
    <s v="11/1/2014"/>
    <s v="Standard Class"/>
    <s v="RD-19810"/>
    <s v="Ross DeVincentis"/>
    <s v="Home Office"/>
    <s v="United States"/>
    <s v="Fayetteville"/>
    <s v="North Carolina"/>
    <n v="28314"/>
    <x v="0"/>
    <s v="OFF-PA-10001166"/>
    <x v="1"/>
    <s v="Paper"/>
    <s v="Xerox 2"/>
    <n v="10.368"/>
    <n v="2"/>
    <n v="0.2"/>
    <n v="3.6288"/>
    <n v="285.71428571428572"/>
    <n v="8.2944000000000013"/>
    <n v="0"/>
  </r>
  <r>
    <n v="9420"/>
    <s v="CA-2017-152926"/>
    <s v="10/2/2017"/>
    <x v="280"/>
    <s v="10/4/2017"/>
    <s v="Second Class"/>
    <s v="SC-20695"/>
    <s v="Steve Chapman"/>
    <s v="Corporate"/>
    <s v="United States"/>
    <s v="Houston"/>
    <s v="Texas"/>
    <n v="77041"/>
    <x v="2"/>
    <s v="OFF-AP-10004708"/>
    <x v="1"/>
    <s v="Appliances"/>
    <s v="Fellowes Superior 10 Outlet Split Surge Protector"/>
    <n v="15.224"/>
    <n v="2"/>
    <n v="0.8"/>
    <n v="-38.821199999999997"/>
    <n v="-39.215686274509807"/>
    <n v="3.0447999999999995"/>
    <n v="0"/>
  </r>
  <r>
    <n v="9422"/>
    <s v="CA-2014-145254"/>
    <s v="7/23/2014"/>
    <x v="149"/>
    <s v="7/27/2014"/>
    <s v="Standard Class"/>
    <s v="NC-18535"/>
    <s v="Nick Crebassa"/>
    <s v="Corporate"/>
    <s v="United States"/>
    <s v="San Francisco"/>
    <s v="California"/>
    <n v="94122"/>
    <x v="1"/>
    <s v="TEC-PH-10000441"/>
    <x v="2"/>
    <s v="Phones"/>
    <s v="VTech DS6151"/>
    <n v="604.75199999999995"/>
    <n v="6"/>
    <n v="0.2"/>
    <n v="60.475200000000001"/>
    <n v="999.99999999999977"/>
    <n v="483.80160000000001"/>
    <n v="0"/>
  </r>
  <r>
    <n v="9426"/>
    <s v="CA-2014-116246"/>
    <s v="9/12/2014"/>
    <x v="171"/>
    <s v="9/17/2014"/>
    <s v="Second Class"/>
    <s v="LW-17215"/>
    <s v="Luke Weiss"/>
    <s v="Consumer"/>
    <s v="United States"/>
    <s v="New York City"/>
    <s v="New York"/>
    <n v="10035"/>
    <x v="3"/>
    <s v="FUR-CH-10002024"/>
    <x v="0"/>
    <s v="Chairs"/>
    <s v="HON 5400 Series Task Chairs for Big and Tall"/>
    <n v="3785.2919999999999"/>
    <n v="6"/>
    <n v="0.1"/>
    <n v="420.58800000000002"/>
    <n v="900"/>
    <n v="3406.7628"/>
    <n v="0"/>
  </r>
  <r>
    <n v="9427"/>
    <s v="CA-2016-160479"/>
    <s v="9/15/2016"/>
    <x v="306"/>
    <s v="9/20/2016"/>
    <s v="Standard Class"/>
    <s v="AH-10585"/>
    <s v="Angele Hood"/>
    <s v="Consumer"/>
    <s v="United States"/>
    <s v="Seattle"/>
    <s v="Washington"/>
    <n v="98105"/>
    <x v="1"/>
    <s v="OFF-AR-10002445"/>
    <x v="1"/>
    <s v="Art"/>
    <s v="SANFORD Major Accent Highlighters"/>
    <n v="35.4"/>
    <n v="5"/>
    <n v="0"/>
    <n v="13.452"/>
    <n v="263.15789473684208"/>
    <n v="35.4"/>
    <n v="0"/>
  </r>
  <r>
    <n v="9428"/>
    <s v="CA-2014-167486"/>
    <s v="11/27/2014"/>
    <x v="501"/>
    <s v="12/1/2014"/>
    <s v="Standard Class"/>
    <s v="JO-15145"/>
    <s v="Jack O'Briant"/>
    <s v="Corporate"/>
    <s v="United States"/>
    <s v="Buffalo"/>
    <s v="New York"/>
    <n v="14215"/>
    <x v="3"/>
    <s v="FUR-FU-10003268"/>
    <x v="0"/>
    <s v="Furnishings"/>
    <s v="Eldon Radial Chair Mat for Low to Medium Pile Carpets"/>
    <n v="199.9"/>
    <n v="5"/>
    <n v="0"/>
    <n v="39.979999999999997"/>
    <n v="500.00000000000011"/>
    <n v="199.9"/>
    <n v="0"/>
  </r>
  <r>
    <n v="9429"/>
    <s v="CA-2014-152100"/>
    <s v="5/11/2014"/>
    <x v="218"/>
    <s v="5/16/2014"/>
    <s v="Standard Class"/>
    <s v="VW-21775"/>
    <s v="Victoria Wilson"/>
    <s v="Corporate"/>
    <s v="United States"/>
    <s v="Huntsville"/>
    <s v="Texas"/>
    <n v="77340"/>
    <x v="2"/>
    <s v="FUR-CH-10000015"/>
    <x v="0"/>
    <s v="Chairs"/>
    <s v="Hon Multipurpose Stacking Arm Chairs"/>
    <n v="1212.96"/>
    <n v="8"/>
    <n v="0.3"/>
    <n v="-69.311999999999998"/>
    <n v="-1750"/>
    <n v="849.072"/>
    <n v="0"/>
  </r>
  <r>
    <n v="9430"/>
    <s v="CA-2015-166219"/>
    <s v="8/28/2015"/>
    <x v="834"/>
    <s v="9/1/2015"/>
    <s v="Standard Class"/>
    <s v="BP-11185"/>
    <s v="Ben Peterman"/>
    <s v="Corporate"/>
    <s v="United States"/>
    <s v="Dallas"/>
    <s v="Texas"/>
    <n v="75081"/>
    <x v="2"/>
    <s v="TEC-PH-10004165"/>
    <x v="2"/>
    <s v="Phones"/>
    <s v="Mitel MiVoice 5330e IP Phone"/>
    <n v="1099.96"/>
    <n v="5"/>
    <n v="0.2"/>
    <n v="82.497"/>
    <n v="1333.3333333333335"/>
    <n v="879.96800000000007"/>
    <n v="0"/>
  </r>
  <r>
    <n v="9432"/>
    <s v="CA-2015-111864"/>
    <s v="6/19/2015"/>
    <x v="974"/>
    <s v="6/19/2015"/>
    <s v="Same Day"/>
    <s v="PP-18955"/>
    <s v="Paul Prost"/>
    <s v="Home Office"/>
    <s v="United States"/>
    <s v="Philadelphia"/>
    <s v="Pennsylvania"/>
    <n v="19134"/>
    <x v="3"/>
    <s v="OFF-LA-10004677"/>
    <x v="1"/>
    <s v="Labels"/>
    <s v="Self-Adhesive Address Labels for Typewriters with Dispenser Box"/>
    <n v="5.9039999999999999"/>
    <n v="2"/>
    <n v="0.2"/>
    <n v="1.9925999999999999"/>
    <n v="296.2962962962963"/>
    <n v="4.7232000000000003"/>
    <n v="0"/>
  </r>
  <r>
    <n v="9433"/>
    <s v="CA-2015-119627"/>
    <s v="8/17/2015"/>
    <x v="493"/>
    <s v="8/23/2015"/>
    <s v="Standard Class"/>
    <s v="SC-20725"/>
    <s v="Steven Cartwright"/>
    <s v="Consumer"/>
    <s v="United States"/>
    <s v="Peoria"/>
    <s v="Arizona"/>
    <n v="85345"/>
    <x v="1"/>
    <s v="TEC-AC-10002217"/>
    <x v="2"/>
    <s v="Accessories"/>
    <s v="Imation Clip USB flash drive - 8 GB"/>
    <n v="30.08"/>
    <n v="2"/>
    <n v="0.2"/>
    <n v="-5.2640000000000002"/>
    <n v="-571.42857142857133"/>
    <n v="24.064"/>
    <n v="0"/>
  </r>
  <r>
    <n v="9437"/>
    <s v="CA-2015-160787"/>
    <s v="9/25/2015"/>
    <x v="12"/>
    <s v="9/25/2015"/>
    <s v="Same Day"/>
    <s v="BM-11785"/>
    <s v="Bryan Mills"/>
    <s v="Consumer"/>
    <s v="United States"/>
    <s v="Philadelphia"/>
    <s v="Pennsylvania"/>
    <n v="19143"/>
    <x v="3"/>
    <s v="OFF-BI-10003712"/>
    <x v="1"/>
    <s v="Binders"/>
    <s v="Acco Pressboard Covers with Storage Hooks, 14 7/8&quot; x 11&quot;, Light Blue"/>
    <n v="2.9460000000000002"/>
    <n v="2"/>
    <n v="0.7"/>
    <n v="-2.0621999999999998"/>
    <n v="-142.85714285714289"/>
    <n v="0.88380000000000014"/>
    <n v="0"/>
  </r>
  <r>
    <n v="9438"/>
    <s v="CA-2017-107853"/>
    <s v="5/26/2017"/>
    <x v="1143"/>
    <s v="5/31/2017"/>
    <s v="Standard Class"/>
    <s v="CD-11920"/>
    <s v="Carlos Daly"/>
    <s v="Consumer"/>
    <s v="United States"/>
    <s v="Oceanside"/>
    <s v="California"/>
    <n v="92054"/>
    <x v="1"/>
    <s v="OFF-PA-10000520"/>
    <x v="1"/>
    <s v="Paper"/>
    <s v="Xerox 201"/>
    <n v="12.96"/>
    <n v="2"/>
    <n v="0"/>
    <n v="6.2207999999999997"/>
    <n v="208.33333333333334"/>
    <n v="12.96"/>
    <n v="0"/>
  </r>
  <r>
    <n v="9439"/>
    <s v="CA-2017-126144"/>
    <s v="7/31/2017"/>
    <x v="689"/>
    <s v="8/5/2017"/>
    <s v="Standard Class"/>
    <s v="GM-14680"/>
    <s v="Greg Matthias"/>
    <s v="Consumer"/>
    <s v="United States"/>
    <s v="Philadelphia"/>
    <s v="Pennsylvania"/>
    <n v="19134"/>
    <x v="3"/>
    <s v="TEC-PH-10001079"/>
    <x v="2"/>
    <s v="Phones"/>
    <s v="Polycom SoundPoint Pro SE-225 Corded phone"/>
    <n v="285.57600000000002"/>
    <n v="4"/>
    <n v="0.4"/>
    <n v="-57.115200000000002"/>
    <n v="-500"/>
    <n v="171.34560000000002"/>
    <n v="0"/>
  </r>
  <r>
    <n v="9440"/>
    <s v="US-2014-154655"/>
    <s v="10/12/2014"/>
    <x v="36"/>
    <s v="10/17/2014"/>
    <s v="Standard Class"/>
    <s v="BP-11050"/>
    <s v="Barry Pond"/>
    <s v="Corporate"/>
    <s v="United States"/>
    <s v="Chicago"/>
    <s v="Illinois"/>
    <n v="60623"/>
    <x v="2"/>
    <s v="OFF-SU-10000898"/>
    <x v="1"/>
    <s v="Supplies"/>
    <s v="Acme Hot Forged Carbon Steel Scissors with Nickel-Plated Handles, 3 7/8&quot; Cut, 8&quot;L"/>
    <n v="22.24"/>
    <n v="2"/>
    <n v="0.2"/>
    <n v="2.5019999999999998"/>
    <n v="888.88888888888891"/>
    <n v="17.791999999999998"/>
    <n v="0"/>
  </r>
  <r>
    <n v="9441"/>
    <s v="CA-2014-100391"/>
    <s v="5/25/2014"/>
    <x v="594"/>
    <s v="5/29/2014"/>
    <s v="Standard Class"/>
    <s v="BW-11065"/>
    <s v="Barry Weirich"/>
    <s v="Consumer"/>
    <s v="United States"/>
    <s v="New York City"/>
    <s v="New York"/>
    <n v="10035"/>
    <x v="3"/>
    <s v="OFF-PA-10001471"/>
    <x v="1"/>
    <s v="Paper"/>
    <s v="Strathmore Photo Frame Cards"/>
    <n v="14.62"/>
    <n v="2"/>
    <n v="0"/>
    <n v="6.7252000000000001"/>
    <n v="217.39130434782606"/>
    <n v="14.62"/>
    <n v="0"/>
  </r>
  <r>
    <n v="9442"/>
    <s v="CA-2014-165477"/>
    <s v="12/29/2014"/>
    <x v="282"/>
    <s v="12/31/2014"/>
    <s v="Second Class"/>
    <s v="RE-19405"/>
    <s v="Ricardo Emerson"/>
    <s v="Consumer"/>
    <s v="United States"/>
    <s v="Kent"/>
    <s v="Ohio"/>
    <n v="44240"/>
    <x v="3"/>
    <s v="OFF-AP-10003281"/>
    <x v="1"/>
    <s v="Appliances"/>
    <s v="Acco 6 Outlet Guardian Standard Surge Suppressor"/>
    <n v="48.36"/>
    <n v="5"/>
    <n v="0.2"/>
    <n v="6.0449999999999999"/>
    <n v="800"/>
    <n v="38.688000000000002"/>
    <n v="0"/>
  </r>
  <r>
    <n v="9443"/>
    <s v="CA-2017-165904"/>
    <s v="4/7/2017"/>
    <x v="104"/>
    <s v="4/11/2017"/>
    <s v="Standard Class"/>
    <s v="HR-14770"/>
    <s v="Hallie Redmond"/>
    <s v="Home Office"/>
    <s v="United States"/>
    <s v="Jacksonville"/>
    <s v="Florida"/>
    <n v="32216"/>
    <x v="0"/>
    <s v="OFF-AR-10003156"/>
    <x v="1"/>
    <s v="Art"/>
    <s v="50 Colored Long Pencils"/>
    <n v="16.256"/>
    <n v="2"/>
    <n v="0.2"/>
    <n v="1.2192000000000001"/>
    <n v="1333.3333333333333"/>
    <n v="13.004800000000001"/>
    <n v="0"/>
  </r>
  <r>
    <n v="9445"/>
    <s v="CA-2015-104052"/>
    <s v="3/1/2015"/>
    <x v="879"/>
    <s v="3/2/2015"/>
    <s v="First Class"/>
    <s v="TP-21565"/>
    <s v="Tracy Poddar"/>
    <s v="Corporate"/>
    <s v="United States"/>
    <s v="Coppell"/>
    <s v="Texas"/>
    <n v="75019"/>
    <x v="2"/>
    <s v="TEC-PH-10003215"/>
    <x v="2"/>
    <s v="Phones"/>
    <s v="Jackery Bar Premium Fast-charging Portable Charger"/>
    <n v="95.84"/>
    <n v="4"/>
    <n v="0.2"/>
    <n v="34.741999999999997"/>
    <n v="275.86206896551727"/>
    <n v="76.672000000000011"/>
    <n v="0"/>
  </r>
  <r>
    <n v="9446"/>
    <s v="CA-2015-168277"/>
    <s v="5/29/2015"/>
    <x v="352"/>
    <s v="6/3/2015"/>
    <s v="Standard Class"/>
    <s v="KB-16315"/>
    <s v="Karl Braun"/>
    <s v="Consumer"/>
    <s v="United States"/>
    <s v="Indianapolis"/>
    <s v="Indiana"/>
    <n v="46203"/>
    <x v="2"/>
    <s v="OFF-LA-10004484"/>
    <x v="1"/>
    <s v="Labels"/>
    <s v="Avery 476"/>
    <n v="12.39"/>
    <n v="3"/>
    <n v="0"/>
    <n v="5.6993999999999998"/>
    <n v="217.39130434782612"/>
    <n v="12.39"/>
    <n v="0"/>
  </r>
  <r>
    <n v="9447"/>
    <s v="CA-2016-158617"/>
    <s v="9/22/2016"/>
    <x v="897"/>
    <s v="9/28/2016"/>
    <s v="Standard Class"/>
    <s v="AC-10660"/>
    <s v="Anna Chung"/>
    <s v="Consumer"/>
    <s v="United States"/>
    <s v="Lawrence"/>
    <s v="Indiana"/>
    <n v="46226"/>
    <x v="2"/>
    <s v="OFF-PA-10002245"/>
    <x v="1"/>
    <s v="Paper"/>
    <s v="Xerox 1895"/>
    <n v="35.880000000000003"/>
    <n v="6"/>
    <n v="0"/>
    <n v="16.146000000000001"/>
    <n v="222.22222222222223"/>
    <n v="35.880000000000003"/>
    <n v="0"/>
  </r>
  <r>
    <n v="9448"/>
    <s v="CA-2017-136882"/>
    <s v="5/27/2017"/>
    <x v="837"/>
    <s v="6/3/2017"/>
    <s v="Standard Class"/>
    <s v="DN-13690"/>
    <s v="Duane Noonan"/>
    <s v="Consumer"/>
    <s v="United States"/>
    <s v="Tulsa"/>
    <s v="Oklahoma"/>
    <n v="74133"/>
    <x v="2"/>
    <s v="FUR-FU-10003664"/>
    <x v="0"/>
    <s v="Furnishings"/>
    <s v="Electrix Architect's Clamp-On Swing Arm Lamp, Black"/>
    <n v="477.3"/>
    <n v="5"/>
    <n v="0"/>
    <n v="138.417"/>
    <n v="344.82758620689657"/>
    <n v="477.3"/>
    <n v="0"/>
  </r>
  <r>
    <n v="9449"/>
    <s v="US-2016-148957"/>
    <s v="9/17/2016"/>
    <x v="42"/>
    <s v="9/23/2016"/>
    <s v="Standard Class"/>
    <s v="CC-12430"/>
    <s v="Chuck Clark"/>
    <s v="Home Office"/>
    <s v="United States"/>
    <s v="Redmond"/>
    <s v="Washington"/>
    <n v="98052"/>
    <x v="1"/>
    <s v="OFF-LA-10002195"/>
    <x v="1"/>
    <s v="Labels"/>
    <s v="Avery 481"/>
    <n v="12.32"/>
    <n v="4"/>
    <n v="0"/>
    <n v="5.9135999999999997"/>
    <n v="208.33333333333334"/>
    <n v="12.32"/>
    <n v="0"/>
  </r>
  <r>
    <n v="9450"/>
    <s v="CA-2014-140032"/>
    <s v="9/8/2014"/>
    <x v="78"/>
    <s v="9/13/2014"/>
    <s v="Standard Class"/>
    <s v="TS-21340"/>
    <s v="Toby Swindell"/>
    <s v="Consumer"/>
    <s v="United States"/>
    <s v="San Francisco"/>
    <s v="California"/>
    <n v="94109"/>
    <x v="1"/>
    <s v="OFF-BI-10000822"/>
    <x v="1"/>
    <s v="Binders"/>
    <s v="Acco PRESSTEX Data Binder with Storage Hooks, Light Blue, 9 1/2&quot; X 11&quot;"/>
    <n v="8.6080000000000005"/>
    <n v="2"/>
    <n v="0.2"/>
    <n v="3.0127999999999999"/>
    <n v="285.71428571428572"/>
    <n v="6.886400000000001"/>
    <n v="0"/>
  </r>
  <r>
    <n v="9451"/>
    <s v="CA-2017-145506"/>
    <s v="6/3/2017"/>
    <x v="95"/>
    <s v="6/7/2017"/>
    <s v="Standard Class"/>
    <s v="MO-17800"/>
    <s v="Meg O'Connel"/>
    <s v="Home Office"/>
    <s v="United States"/>
    <s v="Spokane"/>
    <s v="Washington"/>
    <n v="99207"/>
    <x v="1"/>
    <s v="OFF-ST-10004963"/>
    <x v="1"/>
    <s v="Storage"/>
    <s v="Eldon Gobal File Keepers"/>
    <n v="136.26"/>
    <n v="9"/>
    <n v="0"/>
    <n v="5.4504000000000001"/>
    <n v="2499.9999999999995"/>
    <n v="136.26"/>
    <n v="0"/>
  </r>
  <r>
    <n v="9452"/>
    <s v="CA-2015-129546"/>
    <s v="9/28/2015"/>
    <x v="694"/>
    <s v="10/5/2015"/>
    <s v="Standard Class"/>
    <s v="RP-19855"/>
    <s v="Roy Phan"/>
    <s v="Corporate"/>
    <s v="United States"/>
    <s v="Los Angeles"/>
    <s v="California"/>
    <n v="90032"/>
    <x v="1"/>
    <s v="OFF-AP-10002495"/>
    <x v="1"/>
    <s v="Appliances"/>
    <s v="Acco Smartsocket Table Surge Protector, 6 Color-Coded Adapter Outlets"/>
    <n v="186.15"/>
    <n v="3"/>
    <n v="0"/>
    <n v="55.844999999999999"/>
    <n v="333.33333333333337"/>
    <n v="186.15"/>
    <n v="0"/>
  </r>
  <r>
    <n v="9456"/>
    <s v="CA-2016-140977"/>
    <s v="6/16/2016"/>
    <x v="950"/>
    <s v="6/19/2016"/>
    <s v="Second Class"/>
    <s v="JL-15175"/>
    <s v="James Lanier"/>
    <s v="Home Office"/>
    <s v="United States"/>
    <s v="Chattanooga"/>
    <s v="Tennessee"/>
    <n v="37421"/>
    <x v="0"/>
    <s v="TEC-MA-10003493"/>
    <x v="2"/>
    <s v="Machines"/>
    <s v="Penpower WorldCard Pro Card Scanner"/>
    <n v="91.474999999999994"/>
    <n v="1"/>
    <n v="0.5"/>
    <n v="-1.8294999999999999"/>
    <n v="-5000"/>
    <n v="45.737499999999997"/>
    <n v="0"/>
  </r>
  <r>
    <n v="9457"/>
    <s v="CA-2017-151855"/>
    <s v="5/27/2017"/>
    <x v="837"/>
    <s v="6/3/2017"/>
    <s v="Standard Class"/>
    <s v="BW-11110"/>
    <s v="Bart Watters"/>
    <s v="Corporate"/>
    <s v="United States"/>
    <s v="Greensboro"/>
    <s v="North Carolina"/>
    <n v="27405"/>
    <x v="0"/>
    <s v="TEC-AC-10002380"/>
    <x v="2"/>
    <s v="Accessories"/>
    <s v="Sony 8GB Class 10 Micro SDHC R40 Memory Card"/>
    <n v="27.192"/>
    <n v="3"/>
    <n v="0.2"/>
    <n v="0.33989999999999998"/>
    <n v="8000"/>
    <n v="21.753600000000002"/>
    <n v="0"/>
  </r>
  <r>
    <n v="9459"/>
    <s v="CA-2014-138240"/>
    <s v="10/9/2014"/>
    <x v="1148"/>
    <s v="10/14/2014"/>
    <s v="Standard Class"/>
    <s v="SJ-20500"/>
    <s v="Shirley Jackson"/>
    <s v="Consumer"/>
    <s v="United States"/>
    <s v="San Francisco"/>
    <s v="California"/>
    <n v="94122"/>
    <x v="1"/>
    <s v="OFF-AR-10002135"/>
    <x v="1"/>
    <s v="Art"/>
    <s v="Boston Heavy-Duty Trimline Electric Pencil Sharpeners"/>
    <n v="144.6"/>
    <n v="3"/>
    <n v="0"/>
    <n v="41.933999999999997"/>
    <n v="344.82758620689657"/>
    <n v="144.6"/>
    <n v="0"/>
  </r>
  <r>
    <n v="9461"/>
    <s v="CA-2014-101833"/>
    <s v="11/17/2014"/>
    <x v="664"/>
    <s v="11/22/2014"/>
    <s v="Second Class"/>
    <s v="FG-14260"/>
    <s v="Frank Gastineau"/>
    <s v="Home Office"/>
    <s v="United States"/>
    <s v="New York City"/>
    <s v="New York"/>
    <n v="10024"/>
    <x v="3"/>
    <s v="OFF-PA-10003591"/>
    <x v="1"/>
    <s v="Paper"/>
    <s v="Southworth 100% Cotton The Best Paper"/>
    <n v="34.44"/>
    <n v="3"/>
    <n v="0"/>
    <n v="17.22"/>
    <n v="200"/>
    <n v="34.44"/>
    <n v="0"/>
  </r>
  <r>
    <n v="9462"/>
    <s v="CA-2014-100867"/>
    <s v="10/19/2014"/>
    <x v="538"/>
    <s v="10/24/2014"/>
    <s v="Standard Class"/>
    <s v="EH-14125"/>
    <s v="Eugene Hildebrand"/>
    <s v="Home Office"/>
    <s v="United States"/>
    <s v="Lakewood"/>
    <s v="California"/>
    <n v="90712"/>
    <x v="1"/>
    <s v="TEC-PH-10004922"/>
    <x v="2"/>
    <s v="Phones"/>
    <s v="RCA Visys Integrated PBX 8-Line Router"/>
    <n v="321.55200000000002"/>
    <n v="6"/>
    <n v="0.2"/>
    <n v="20.097000000000001"/>
    <n v="1600"/>
    <n v="257.24160000000001"/>
    <n v="0"/>
  </r>
  <r>
    <n v="9463"/>
    <s v="US-2017-109610"/>
    <s v="11/25/2017"/>
    <x v="920"/>
    <s v="11/30/2017"/>
    <s v="Second Class"/>
    <s v="BS-11590"/>
    <s v="Brendan Sweed"/>
    <s v="Corporate"/>
    <s v="United States"/>
    <s v="Louisville"/>
    <s v="Kentucky"/>
    <n v="40214"/>
    <x v="0"/>
    <s v="FUR-CH-10001854"/>
    <x v="0"/>
    <s v="Chairs"/>
    <s v="Office Star - Professional Matrix Back Chair with 2-to-1 Synchro Tilt and Mesh Fabric Seat"/>
    <n v="701.96"/>
    <n v="2"/>
    <n v="0"/>
    <n v="168.47040000000001"/>
    <n v="416.66666666666669"/>
    <n v="701.96"/>
    <n v="0"/>
  </r>
  <r>
    <n v="9464"/>
    <s v="CA-2014-156545"/>
    <s v="2/27/2014"/>
    <x v="1220"/>
    <s v="3/3/2014"/>
    <s v="First Class"/>
    <s v="JS-16030"/>
    <s v="Joy Smith"/>
    <s v="Consumer"/>
    <s v="United States"/>
    <s v="Columbus"/>
    <s v="Ohio"/>
    <n v="43229"/>
    <x v="3"/>
    <s v="OFF-AR-10003560"/>
    <x v="1"/>
    <s v="Art"/>
    <s v="Zebra Zazzle Fluorescent Highlighters"/>
    <n v="19.456"/>
    <n v="4"/>
    <n v="0.2"/>
    <n v="3.4047999999999998"/>
    <n v="571.42857142857144"/>
    <n v="15.5648"/>
    <n v="0"/>
  </r>
  <r>
    <n v="9465"/>
    <s v="CA-2014-109127"/>
    <s v="12/21/2014"/>
    <x v="1059"/>
    <s v="12/25/2014"/>
    <s v="Standard Class"/>
    <s v="JC-15775"/>
    <s v="John Castell"/>
    <s v="Consumer"/>
    <s v="United States"/>
    <s v="Newark"/>
    <s v="Delaware"/>
    <n v="19711"/>
    <x v="3"/>
    <s v="OFF-LA-10004409"/>
    <x v="1"/>
    <s v="Labels"/>
    <s v="Avery 492"/>
    <n v="17.28"/>
    <n v="6"/>
    <n v="0"/>
    <n v="7.9488000000000003"/>
    <n v="217.39130434782606"/>
    <n v="17.28"/>
    <n v="0"/>
  </r>
  <r>
    <n v="9466"/>
    <s v="CA-2016-126858"/>
    <s v="11/19/2016"/>
    <x v="258"/>
    <s v="11/23/2016"/>
    <s v="Standard Class"/>
    <s v="JM-15265"/>
    <s v="Janet Molinari"/>
    <s v="Corporate"/>
    <s v="United States"/>
    <s v="Seattle"/>
    <s v="Washington"/>
    <n v="98115"/>
    <x v="1"/>
    <s v="FUR-FU-10000448"/>
    <x v="0"/>
    <s v="Furnishings"/>
    <s v="Tenex Chairmats For Use With Carpeted Floors"/>
    <n v="31.96"/>
    <n v="2"/>
    <n v="0"/>
    <n v="1.5980000000000001"/>
    <n v="2000"/>
    <n v="31.96"/>
    <n v="0"/>
  </r>
  <r>
    <n v="9467"/>
    <s v="CA-2017-102925"/>
    <s v="11/5/2017"/>
    <x v="60"/>
    <s v="11/10/2017"/>
    <s v="Second Class"/>
    <s v="CD-12280"/>
    <s v="Christina DeMoss"/>
    <s v="Consumer"/>
    <s v="United States"/>
    <s v="New York City"/>
    <s v="New York"/>
    <n v="10024"/>
    <x v="3"/>
    <s v="OFF-BI-10002735"/>
    <x v="1"/>
    <s v="Binders"/>
    <s v="GBC Prestige Therm-A-Bind Covers"/>
    <n v="164.68799999999999"/>
    <n v="6"/>
    <n v="0.2"/>
    <n v="55.5822"/>
    <n v="296.2962962962963"/>
    <n v="131.75039999999998"/>
    <n v="0"/>
  </r>
  <r>
    <n v="9475"/>
    <s v="CA-2015-100818"/>
    <s v="5/31/2015"/>
    <x v="70"/>
    <s v="6/5/2015"/>
    <s v="Second Class"/>
    <s v="JM-15265"/>
    <s v="Janet Molinari"/>
    <s v="Corporate"/>
    <s v="United States"/>
    <s v="Chicago"/>
    <s v="Illinois"/>
    <n v="60653"/>
    <x v="2"/>
    <s v="OFF-LA-10000443"/>
    <x v="1"/>
    <s v="Labels"/>
    <s v="Avery 501"/>
    <n v="5.9039999999999999"/>
    <n v="2"/>
    <n v="0.2"/>
    <n v="1.9925999999999999"/>
    <n v="296.2962962962963"/>
    <n v="4.7232000000000003"/>
    <n v="0"/>
  </r>
  <r>
    <n v="9479"/>
    <s v="CA-2014-126193"/>
    <s v="9/7/2014"/>
    <x v="557"/>
    <s v="9/14/2014"/>
    <s v="Standard Class"/>
    <s v="SS-20410"/>
    <s v="Shahid Shariari"/>
    <s v="Consumer"/>
    <s v="United States"/>
    <s v="Oswego"/>
    <s v="Illinois"/>
    <n v="60543"/>
    <x v="2"/>
    <s v="OFF-FA-10000936"/>
    <x v="1"/>
    <s v="Fasteners"/>
    <s v="Acco Hot Clips Clips to Go"/>
    <n v="13.16"/>
    <n v="5"/>
    <n v="0.2"/>
    <n v="4.1124999999999998"/>
    <n v="320"/>
    <n v="10.528"/>
    <n v="0"/>
  </r>
  <r>
    <n v="9482"/>
    <s v="CA-2017-150504"/>
    <s v="11/6/2017"/>
    <x v="44"/>
    <s v="11/12/2017"/>
    <s v="Standard Class"/>
    <s v="HG-14845"/>
    <s v="Harry Greene"/>
    <s v="Consumer"/>
    <s v="United States"/>
    <s v="Dallas"/>
    <s v="Texas"/>
    <n v="75220"/>
    <x v="2"/>
    <s v="OFF-ST-10000615"/>
    <x v="1"/>
    <s v="Storage"/>
    <s v="SimpliFile Personal File, Black Granite, 15w x 6-15/16d x 11-1/4h"/>
    <n v="18.16"/>
    <n v="2"/>
    <n v="0.2"/>
    <n v="1.8160000000000001"/>
    <n v="1000"/>
    <n v="14.528"/>
    <n v="0"/>
  </r>
  <r>
    <n v="9483"/>
    <s v="CA-2015-158351"/>
    <s v="6/20/2015"/>
    <x v="782"/>
    <s v="6/24/2015"/>
    <s v="Second Class"/>
    <s v="BC-11125"/>
    <s v="Becky Castell"/>
    <s v="Home Office"/>
    <s v="United States"/>
    <s v="Philadelphia"/>
    <s v="Pennsylvania"/>
    <n v="19134"/>
    <x v="3"/>
    <s v="TEC-AC-10001838"/>
    <x v="2"/>
    <s v="Accessories"/>
    <s v="Razer Tiamat Over Ear 7.1 Surround Sound PC Gaming Headset"/>
    <n v="319.98399999999998"/>
    <n v="2"/>
    <n v="0.2"/>
    <n v="91.995400000000004"/>
    <n v="347.82608695652169"/>
    <n v="255.9872"/>
    <n v="0"/>
  </r>
  <r>
    <n v="9484"/>
    <s v="CA-2014-122679"/>
    <s v="7/22/2014"/>
    <x v="192"/>
    <s v="7/28/2014"/>
    <s v="Standard Class"/>
    <s v="AB-10255"/>
    <s v="Alejandro Ballentine"/>
    <s v="Home Office"/>
    <s v="United States"/>
    <s v="Los Angeles"/>
    <s v="California"/>
    <n v="90008"/>
    <x v="1"/>
    <s v="OFF-AR-10004757"/>
    <x v="1"/>
    <s v="Art"/>
    <s v="Crayola Colored Pencils"/>
    <n v="19.68"/>
    <n v="6"/>
    <n v="0"/>
    <n v="6.4943999999999997"/>
    <n v="303.030303030303"/>
    <n v="19.68"/>
    <n v="0"/>
  </r>
  <r>
    <n v="9485"/>
    <s v="CA-2016-164770"/>
    <s v="12/2/2016"/>
    <x v="499"/>
    <s v="12/4/2016"/>
    <s v="Second Class"/>
    <s v="MY-18295"/>
    <s v="Muhammed Yedwab"/>
    <s v="Corporate"/>
    <s v="United States"/>
    <s v="Houston"/>
    <s v="Texas"/>
    <n v="77036"/>
    <x v="2"/>
    <s v="FUR-BO-10003893"/>
    <x v="0"/>
    <s v="Bookcases"/>
    <s v="Sauder Camden County Collection Library"/>
    <n v="781.86400000000003"/>
    <n v="10"/>
    <n v="0.32"/>
    <n v="-137.976"/>
    <n v="-566.66666666666674"/>
    <n v="531.66751999999997"/>
    <n v="0"/>
  </r>
  <r>
    <n v="9487"/>
    <s v="CA-2017-130505"/>
    <s v="10/12/2017"/>
    <x v="386"/>
    <s v="10/12/2017"/>
    <s v="Same Day"/>
    <s v="NF-18385"/>
    <s v="Natalie Fritzler"/>
    <s v="Consumer"/>
    <s v="United States"/>
    <s v="Wheeling"/>
    <s v="West Virginia"/>
    <n v="26003"/>
    <x v="3"/>
    <s v="FUR-TA-10001932"/>
    <x v="0"/>
    <s v="Tables"/>
    <s v="Chromcraft 48&quot; x 96&quot; Racetrack Double Pedestal Table"/>
    <n v="673.34400000000005"/>
    <n v="3"/>
    <n v="0.3"/>
    <n v="-76.953599999999994"/>
    <n v="-875.00000000000023"/>
    <n v="471.3408"/>
    <n v="0"/>
  </r>
  <r>
    <n v="9488"/>
    <s v="US-2017-125213"/>
    <s v="12/11/2017"/>
    <x v="157"/>
    <s v="12/13/2017"/>
    <s v="First Class"/>
    <s v="NB-18655"/>
    <s v="Nona Balk"/>
    <s v="Corporate"/>
    <s v="United States"/>
    <s v="Paterson"/>
    <s v="New Jersey"/>
    <n v="7501"/>
    <x v="3"/>
    <s v="OFF-FA-10001561"/>
    <x v="1"/>
    <s v="Fasteners"/>
    <s v="Stockwell Push Pins"/>
    <n v="6.54"/>
    <n v="3"/>
    <n v="0"/>
    <n v="2.1581999999999999"/>
    <n v="303.030303030303"/>
    <n v="6.54"/>
    <n v="0"/>
  </r>
  <r>
    <n v="9489"/>
    <s v="CA-2015-156566"/>
    <s v="10/1/2015"/>
    <x v="486"/>
    <s v="10/4/2015"/>
    <s v="First Class"/>
    <s v="EM-13960"/>
    <s v="Eric Murdock"/>
    <s v="Consumer"/>
    <s v="United States"/>
    <s v="Portland"/>
    <s v="Oregon"/>
    <n v="97206"/>
    <x v="1"/>
    <s v="TEC-PH-10001817"/>
    <x v="2"/>
    <s v="Phones"/>
    <s v="Wilson Electronics DB Pro Signal Booster"/>
    <n v="572.79999999999995"/>
    <n v="2"/>
    <n v="0.2"/>
    <n v="50.12"/>
    <n v="1142.8571428571429"/>
    <n v="458.24"/>
    <n v="0"/>
  </r>
  <r>
    <n v="9490"/>
    <s v="US-2016-102232"/>
    <s v="8/5/2016"/>
    <x v="1221"/>
    <s v="8/11/2016"/>
    <s v="Standard Class"/>
    <s v="MF-17665"/>
    <s v="Maureen Fritzler"/>
    <s v="Corporate"/>
    <s v="United States"/>
    <s v="Huntsville"/>
    <s v="Alabama"/>
    <n v="35810"/>
    <x v="0"/>
    <s v="OFF-AR-10000538"/>
    <x v="1"/>
    <s v="Art"/>
    <s v="Boston Model 1800 Electric Pencil Sharpener, Gray"/>
    <n v="197.05"/>
    <n v="7"/>
    <n v="0"/>
    <n v="59.115000000000002"/>
    <n v="333.33333333333337"/>
    <n v="197.05"/>
    <n v="0"/>
  </r>
  <r>
    <n v="9491"/>
    <s v="CA-2017-111738"/>
    <s v="1/3/2017"/>
    <x v="1032"/>
    <s v="1/7/2017"/>
    <s v="Standard Class"/>
    <s v="CM-12385"/>
    <s v="Christopher Martinez"/>
    <s v="Consumer"/>
    <s v="United States"/>
    <s v="San Francisco"/>
    <s v="California"/>
    <n v="94110"/>
    <x v="1"/>
    <s v="OFF-BI-10004584"/>
    <x v="1"/>
    <s v="Binders"/>
    <s v="GBC ProClick 150 Presentation Binding System"/>
    <n v="2022.2719999999999"/>
    <n v="8"/>
    <n v="0.2"/>
    <n v="682.51679999999999"/>
    <n v="296.2962962962963"/>
    <n v="1617.8176000000001"/>
    <n v="0"/>
  </r>
  <r>
    <n v="9493"/>
    <s v="CA-2017-163188"/>
    <s v="11/7/2017"/>
    <x v="659"/>
    <s v="11/7/2017"/>
    <s v="Same Day"/>
    <s v="EC-14050"/>
    <s v="Erin Creighton"/>
    <s v="Consumer"/>
    <s v="United States"/>
    <s v="Oklahoma City"/>
    <s v="Oklahoma"/>
    <n v="73120"/>
    <x v="2"/>
    <s v="OFF-BI-10000756"/>
    <x v="1"/>
    <s v="Binders"/>
    <s v="Storex DuraTech Recycled Plastic Frosted Binders"/>
    <n v="38.159999999999997"/>
    <n v="9"/>
    <n v="0"/>
    <n v="19.079999999999998"/>
    <n v="200"/>
    <n v="38.159999999999997"/>
    <n v="0"/>
  </r>
  <r>
    <n v="9494"/>
    <s v="CA-2016-105207"/>
    <s v="1/3/2016"/>
    <x v="835"/>
    <s v="1/8/2016"/>
    <s v="Standard Class"/>
    <s v="BO-11350"/>
    <s v="Bill Overfelt"/>
    <s v="Corporate"/>
    <s v="United States"/>
    <s v="Broken Arrow"/>
    <s v="Oklahoma"/>
    <n v="74012"/>
    <x v="2"/>
    <s v="FUR-TA-10000617"/>
    <x v="0"/>
    <s v="Tables"/>
    <s v="Hon Practical Foundations 30 x 60 Training Table, Light Gray/Charcoal"/>
    <n v="1592.85"/>
    <n v="7"/>
    <n v="0"/>
    <n v="350.42700000000002"/>
    <n v="454.5454545454545"/>
    <n v="1592.85"/>
    <n v="0"/>
  </r>
  <r>
    <n v="9496"/>
    <s v="US-2016-123610"/>
    <s v="5/12/2016"/>
    <x v="536"/>
    <s v="5/16/2016"/>
    <s v="Standard Class"/>
    <s v="VM-21835"/>
    <s v="Vivian Mathis"/>
    <s v="Consumer"/>
    <s v="United States"/>
    <s v="Mission Viejo"/>
    <s v="California"/>
    <n v="92691"/>
    <x v="1"/>
    <s v="TEC-AC-10004518"/>
    <x v="2"/>
    <s v="Accessories"/>
    <s v="Memorex Mini Travel Drive 32 GB USB 2.0 Flash Drive"/>
    <n v="120"/>
    <n v="6"/>
    <n v="0"/>
    <n v="46.8"/>
    <n v="256.41025641025641"/>
    <n v="120"/>
    <n v="0"/>
  </r>
  <r>
    <n v="9498"/>
    <s v="CA-2017-118213"/>
    <s v="11/5/2017"/>
    <x v="60"/>
    <s v="11/7/2017"/>
    <s v="First Class"/>
    <s v="AB-10060"/>
    <s v="Adam Bellavance"/>
    <s v="Home Office"/>
    <s v="United States"/>
    <s v="Greenwood"/>
    <s v="Indiana"/>
    <n v="46142"/>
    <x v="2"/>
    <s v="OFF-PA-10002615"/>
    <x v="1"/>
    <s v="Paper"/>
    <s v="Ampad Gold Fibre Wirebound Steno Books, 6&quot; x 9&quot;, Gregg Ruled"/>
    <n v="4.41"/>
    <n v="1"/>
    <n v="0"/>
    <n v="2.0286"/>
    <n v="217.39130434782612"/>
    <n v="4.41"/>
    <n v="0"/>
  </r>
  <r>
    <n v="9501"/>
    <s v="CA-2016-149237"/>
    <s v="5/26/2016"/>
    <x v="439"/>
    <s v="5/30/2016"/>
    <s v="Standard Class"/>
    <s v="CM-12235"/>
    <s v="Chris McAfee"/>
    <s v="Consumer"/>
    <s v="United States"/>
    <s v="Milwaukee"/>
    <s v="Wisconsin"/>
    <n v="53209"/>
    <x v="2"/>
    <s v="FUR-FU-10002088"/>
    <x v="0"/>
    <s v="Furnishings"/>
    <s v="Nu-Dell Float Frame 11 x 14 1/2"/>
    <n v="26.94"/>
    <n v="3"/>
    <n v="0"/>
    <n v="11.3148"/>
    <n v="238.0952380952381"/>
    <n v="26.94"/>
    <n v="0"/>
  </r>
  <r>
    <n v="9502"/>
    <s v="US-2015-158589"/>
    <s v="11/20/2015"/>
    <x v="312"/>
    <s v="11/24/2015"/>
    <s v="Standard Class"/>
    <s v="KW-16570"/>
    <s v="Kelly Williams"/>
    <s v="Consumer"/>
    <s v="United States"/>
    <s v="San Francisco"/>
    <s v="California"/>
    <n v="94109"/>
    <x v="1"/>
    <s v="FUR-FU-10001546"/>
    <x v="0"/>
    <s v="Furnishings"/>
    <s v="Dana Swing-Arm Lamps"/>
    <n v="32.04"/>
    <n v="3"/>
    <n v="0"/>
    <n v="8.01"/>
    <n v="400"/>
    <n v="32.04"/>
    <n v="0"/>
  </r>
  <r>
    <n v="9503"/>
    <s v="CA-2016-101329"/>
    <s v="4/22/2016"/>
    <x v="183"/>
    <s v="4/29/2016"/>
    <s v="Standard Class"/>
    <s v="MM-17920"/>
    <s v="Michael Moore"/>
    <s v="Consumer"/>
    <s v="United States"/>
    <s v="Rome"/>
    <s v="New York"/>
    <n v="13440"/>
    <x v="3"/>
    <s v="OFF-AR-10000614"/>
    <x v="1"/>
    <s v="Art"/>
    <s v="Barrel Sharpener"/>
    <n v="32.130000000000003"/>
    <n v="9"/>
    <n v="0"/>
    <n v="8.3537999999999997"/>
    <n v="384.61538461538464"/>
    <n v="32.130000000000003"/>
    <n v="0"/>
  </r>
  <r>
    <n v="9505"/>
    <s v="CA-2016-113607"/>
    <s v="10/14/2016"/>
    <x v="500"/>
    <s v="10/18/2016"/>
    <s v="Standard Class"/>
    <s v="PW-19030"/>
    <s v="Pauline Webber"/>
    <s v="Corporate"/>
    <s v="United States"/>
    <s v="New York City"/>
    <s v="New York"/>
    <n v="10009"/>
    <x v="3"/>
    <s v="TEC-PH-10004094"/>
    <x v="2"/>
    <s v="Phones"/>
    <s v="Motorola L703CM"/>
    <n v="1091.93"/>
    <n v="7"/>
    <n v="0"/>
    <n v="272.98250000000002"/>
    <n v="400"/>
    <n v="1091.93"/>
    <n v="0"/>
  </r>
  <r>
    <n v="9507"/>
    <s v="CA-2014-149104"/>
    <s v="4/5/2014"/>
    <x v="267"/>
    <s v="4/7/2014"/>
    <s v="Second Class"/>
    <s v="RD-19900"/>
    <s v="Ruben Dartt"/>
    <s v="Consumer"/>
    <s v="United States"/>
    <s v="Dearborn Heights"/>
    <s v="Michigan"/>
    <n v="48127"/>
    <x v="2"/>
    <s v="OFF-AR-10002952"/>
    <x v="1"/>
    <s v="Art"/>
    <s v="Stanley Contemporary Battery Pencil Sharpeners"/>
    <n v="26.7"/>
    <n v="2"/>
    <n v="0"/>
    <n v="7.476"/>
    <n v="357.14285714285711"/>
    <n v="26.7"/>
    <n v="0"/>
  </r>
  <r>
    <n v="9511"/>
    <s v="CA-2016-105263"/>
    <s v="8/6/2016"/>
    <x v="876"/>
    <s v="8/11/2016"/>
    <s v="Standard Class"/>
    <s v="LM-17065"/>
    <s v="Liz MacKendrick"/>
    <s v="Consumer"/>
    <s v="United States"/>
    <s v="New York City"/>
    <s v="New York"/>
    <n v="10024"/>
    <x v="3"/>
    <s v="OFF-AR-10002399"/>
    <x v="1"/>
    <s v="Art"/>
    <s v="Dixon Prang Watercolor Pencils, 10-Color Set with Brush"/>
    <n v="38.340000000000003"/>
    <n v="9"/>
    <n v="0"/>
    <n v="15.7194"/>
    <n v="243.90243902439028"/>
    <n v="38.340000000000003"/>
    <n v="0"/>
  </r>
  <r>
    <n v="9512"/>
    <s v="CA-2014-130575"/>
    <s v="12/14/2014"/>
    <x v="637"/>
    <s v="12/16/2014"/>
    <s v="First Class"/>
    <s v="CS-11845"/>
    <s v="Cari Sayre"/>
    <s v="Corporate"/>
    <s v="United States"/>
    <s v="Chicago"/>
    <s v="Illinois"/>
    <n v="60623"/>
    <x v="2"/>
    <s v="OFF-BI-10002353"/>
    <x v="1"/>
    <s v="Binders"/>
    <s v="GBC VeloBind Cover Sets"/>
    <n v="9.2639999999999993"/>
    <n v="3"/>
    <n v="0.8"/>
    <n v="-13.896000000000001"/>
    <n v="-66.666666666666657"/>
    <n v="1.8527999999999996"/>
    <n v="0"/>
  </r>
  <r>
    <n v="9513"/>
    <s v="CA-2017-142461"/>
    <s v="5/30/2017"/>
    <x v="1109"/>
    <s v="6/3/2017"/>
    <s v="Second Class"/>
    <s v="KT-16480"/>
    <s v="Kean Thornton"/>
    <s v="Consumer"/>
    <s v="United States"/>
    <s v="Dallas"/>
    <s v="Texas"/>
    <n v="75217"/>
    <x v="2"/>
    <s v="FUR-BO-10001811"/>
    <x v="0"/>
    <s v="Bookcases"/>
    <s v="Atlantic Metals Mobile 5-Shelf Bookcases, Custom Colors"/>
    <n v="204.66640000000001"/>
    <n v="1"/>
    <n v="0.32"/>
    <n v="-6.0195999999999996"/>
    <n v="-3400.0000000000009"/>
    <n v="139.17315199999999"/>
    <n v="0"/>
  </r>
  <r>
    <n v="9514"/>
    <s v="CA-2016-125220"/>
    <s v="10/14/2016"/>
    <x v="500"/>
    <s v="10/19/2016"/>
    <s v="Standard Class"/>
    <s v="BE-11410"/>
    <s v="Bobby Elias"/>
    <s v="Consumer"/>
    <s v="United States"/>
    <s v="Appleton"/>
    <s v="Wisconsin"/>
    <n v="54915"/>
    <x v="2"/>
    <s v="TEC-AC-10003033"/>
    <x v="2"/>
    <s v="Accessories"/>
    <s v="Plantronics CS510 - Over-the-Head monaural Wireless Headset System"/>
    <n v="1649.75"/>
    <n v="5"/>
    <n v="0"/>
    <n v="544.41750000000002"/>
    <n v="303.030303030303"/>
    <n v="1649.75"/>
    <n v="0"/>
  </r>
  <r>
    <n v="9515"/>
    <s v="CA-2014-100293"/>
    <s v="3/14/2014"/>
    <x v="619"/>
    <s v="3/18/2014"/>
    <s v="Standard Class"/>
    <s v="NF-18475"/>
    <s v="Neil Französisch"/>
    <s v="Home Office"/>
    <s v="United States"/>
    <s v="Jacksonville"/>
    <s v="Florida"/>
    <n v="32216"/>
    <x v="0"/>
    <s v="OFF-PA-10000176"/>
    <x v="1"/>
    <s v="Paper"/>
    <s v="Xerox 1887"/>
    <n v="91.055999999999997"/>
    <n v="6"/>
    <n v="0.2"/>
    <n v="31.869599999999998"/>
    <n v="285.71428571428572"/>
    <n v="72.844800000000006"/>
    <n v="0"/>
  </r>
  <r>
    <n v="9516"/>
    <s v="CA-2014-154165"/>
    <s v="2/17/2014"/>
    <x v="1222"/>
    <s v="2/24/2014"/>
    <s v="Standard Class"/>
    <s v="DL-13315"/>
    <s v="Delfina Latchford"/>
    <s v="Consumer"/>
    <s v="United States"/>
    <s v="Chicago"/>
    <s v="Illinois"/>
    <n v="60653"/>
    <x v="2"/>
    <s v="OFF-AR-10003631"/>
    <x v="1"/>
    <s v="Art"/>
    <s v="Staples in misc. colors"/>
    <n v="54.207999999999998"/>
    <n v="14"/>
    <n v="0.2"/>
    <n v="8.8087999999999997"/>
    <n v="615.38461538461547"/>
    <n v="43.366399999999999"/>
    <n v="0"/>
  </r>
  <r>
    <n v="9517"/>
    <s v="CA-2015-123939"/>
    <s v="8/24/2015"/>
    <x v="252"/>
    <s v="8/26/2015"/>
    <s v="Second Class"/>
    <s v="MS-17710"/>
    <s v="Maurice Satty"/>
    <s v="Consumer"/>
    <s v="United States"/>
    <s v="Bowling Green"/>
    <s v="Ohio"/>
    <n v="43402"/>
    <x v="3"/>
    <s v="TEC-PH-10000923"/>
    <x v="2"/>
    <s v="Phones"/>
    <s v="Belkin SportFit Armband For iPhone 5s/5c, Fuchsia"/>
    <n v="26.981999999999999"/>
    <n v="3"/>
    <n v="0.4"/>
    <n v="4.0472999999999999"/>
    <n v="666.66666666666674"/>
    <n v="16.1892"/>
    <n v="0"/>
  </r>
  <r>
    <n v="9520"/>
    <s v="US-2017-104451"/>
    <s v="5/8/2017"/>
    <x v="540"/>
    <s v="5/12/2017"/>
    <s v="Second Class"/>
    <s v="MM-18055"/>
    <s v="Michelle Moray"/>
    <s v="Consumer"/>
    <s v="United States"/>
    <s v="San Francisco"/>
    <s v="California"/>
    <n v="94110"/>
    <x v="1"/>
    <s v="OFF-AP-10000692"/>
    <x v="1"/>
    <s v="Appliances"/>
    <s v="Fellowes Mighty 8 Compact Surge Protector"/>
    <n v="81.08"/>
    <n v="4"/>
    <n v="0"/>
    <n v="22.702400000000001"/>
    <n v="357.14285714285711"/>
    <n v="81.08"/>
    <n v="0"/>
  </r>
  <r>
    <n v="9521"/>
    <s v="CA-2016-101189"/>
    <s v="2/4/2016"/>
    <x v="1084"/>
    <s v="2/9/2016"/>
    <s v="Standard Class"/>
    <s v="JB-15400"/>
    <s v="Jennifer Braxton"/>
    <s v="Corporate"/>
    <s v="United States"/>
    <s v="Los Angeles"/>
    <s v="California"/>
    <n v="90049"/>
    <x v="1"/>
    <s v="OFF-ST-10004180"/>
    <x v="1"/>
    <s v="Storage"/>
    <s v="Safco Commercial Shelving"/>
    <n v="93.02"/>
    <n v="2"/>
    <n v="0"/>
    <n v="3.7208000000000001"/>
    <n v="2499.9999999999995"/>
    <n v="93.02"/>
    <n v="0"/>
  </r>
  <r>
    <n v="9522"/>
    <s v="CA-2014-169446"/>
    <s v="12/19/2014"/>
    <x v="174"/>
    <s v="12/25/2014"/>
    <s v="Standard Class"/>
    <s v="SG-20605"/>
    <s v="Speros Goranitis"/>
    <s v="Consumer"/>
    <s v="United States"/>
    <s v="Chicago"/>
    <s v="Illinois"/>
    <n v="60623"/>
    <x v="2"/>
    <s v="TEC-PH-10002817"/>
    <x v="2"/>
    <s v="Phones"/>
    <s v="RCA ViSYS 25425RE1 Corded phone"/>
    <n v="323.976"/>
    <n v="3"/>
    <n v="0.2"/>
    <n v="36.447299999999998"/>
    <n v="888.88888888888891"/>
    <n v="259.18080000000003"/>
    <n v="0"/>
  </r>
  <r>
    <n v="9525"/>
    <s v="CA-2017-156958"/>
    <s v="12/5/2017"/>
    <x v="256"/>
    <s v="12/6/2017"/>
    <s v="First Class"/>
    <s v="PB-18805"/>
    <s v="Patrick Bzostek"/>
    <s v="Home Office"/>
    <s v="United States"/>
    <s v="Seattle"/>
    <s v="Washington"/>
    <n v="98115"/>
    <x v="1"/>
    <s v="OFF-BI-10001524"/>
    <x v="1"/>
    <s v="Binders"/>
    <s v="GBC Premium Transparent Covers with Diagonal Lined Pattern"/>
    <n v="83.92"/>
    <n v="5"/>
    <n v="0.2"/>
    <n v="29.372"/>
    <n v="285.71428571428572"/>
    <n v="67.13600000000001"/>
    <n v="0"/>
  </r>
  <r>
    <n v="9530"/>
    <s v="CA-2017-101637"/>
    <s v="3/24/2017"/>
    <x v="668"/>
    <s v="3/25/2017"/>
    <s v="Same Day"/>
    <s v="AC-10615"/>
    <s v="Ann Chong"/>
    <s v="Corporate"/>
    <s v="United States"/>
    <s v="Beaumont"/>
    <s v="Texas"/>
    <n v="77705"/>
    <x v="2"/>
    <s v="OFF-ST-10002352"/>
    <x v="1"/>
    <s v="Storage"/>
    <s v="Iris Project Case"/>
    <n v="12.768000000000001"/>
    <n v="2"/>
    <n v="0.2"/>
    <n v="0.95760000000000001"/>
    <n v="1333.3333333333335"/>
    <n v="10.214400000000001"/>
    <n v="0"/>
  </r>
  <r>
    <n v="9531"/>
    <s v="CA-2017-111759"/>
    <s v="7/8/2017"/>
    <x v="141"/>
    <s v="7/12/2017"/>
    <s v="Standard Class"/>
    <s v="MR-17545"/>
    <s v="Mathew Reese"/>
    <s v="Home Office"/>
    <s v="United States"/>
    <s v="Seattle"/>
    <s v="Washington"/>
    <n v="98103"/>
    <x v="1"/>
    <s v="OFF-PA-10003127"/>
    <x v="1"/>
    <s v="Paper"/>
    <s v="Easy-staple paper"/>
    <n v="52.76"/>
    <n v="2"/>
    <n v="0"/>
    <n v="24.269600000000001"/>
    <n v="217.39130434782606"/>
    <n v="52.76"/>
    <n v="0"/>
  </r>
  <r>
    <n v="9532"/>
    <s v="CA-2017-102729"/>
    <s v="10/26/2017"/>
    <x v="40"/>
    <s v="10/31/2017"/>
    <s v="Standard Class"/>
    <s v="BF-11215"/>
    <s v="Benjamin Farhat"/>
    <s v="Home Office"/>
    <s v="United States"/>
    <s v="Dallas"/>
    <s v="Texas"/>
    <n v="75217"/>
    <x v="2"/>
    <s v="OFF-ST-10000464"/>
    <x v="1"/>
    <s v="Storage"/>
    <s v="Multi-Use Personal File Cart and Caster Set, Three Stacking Bins"/>
    <n v="55.616"/>
    <n v="2"/>
    <n v="0.2"/>
    <n v="5.5616000000000003"/>
    <n v="1000"/>
    <n v="44.492800000000003"/>
    <n v="0"/>
  </r>
  <r>
    <n v="9533"/>
    <s v="CA-2016-116596"/>
    <s v="10/27/2016"/>
    <x v="189"/>
    <s v="10/31/2016"/>
    <s v="Standard Class"/>
    <s v="BW-11200"/>
    <s v="Ben Wallace"/>
    <s v="Consumer"/>
    <s v="United States"/>
    <s v="New York City"/>
    <s v="New York"/>
    <n v="10011"/>
    <x v="3"/>
    <s v="FUR-CH-10000553"/>
    <x v="0"/>
    <s v="Chairs"/>
    <s v="Metal Folding Chairs, Beige, 4/Carton"/>
    <n v="427.64400000000001"/>
    <n v="14"/>
    <n v="0.1"/>
    <n v="80.777199999999993"/>
    <n v="529.41176470588243"/>
    <n v="384.87960000000004"/>
    <n v="0"/>
  </r>
  <r>
    <n v="9537"/>
    <s v="CA-2017-124191"/>
    <s v="6/12/2017"/>
    <x v="492"/>
    <s v="6/14/2017"/>
    <s v="Second Class"/>
    <s v="TS-21610"/>
    <s v="Troy Staebel"/>
    <s v="Consumer"/>
    <s v="United States"/>
    <s v="Chicago"/>
    <s v="Illinois"/>
    <n v="60610"/>
    <x v="2"/>
    <s v="FUR-FU-10002364"/>
    <x v="0"/>
    <s v="Furnishings"/>
    <s v="Eldon Expressions Wood Desk Accessories, Oak"/>
    <n v="8.8559999999999999"/>
    <n v="3"/>
    <n v="0.6"/>
    <n v="-6.8634000000000004"/>
    <n v="-129.03225806451613"/>
    <n v="3.5424000000000002"/>
    <n v="0"/>
  </r>
  <r>
    <n v="9538"/>
    <s v="CA-2016-148747"/>
    <s v="9/25/2016"/>
    <x v="477"/>
    <s v="9/27/2016"/>
    <s v="First Class"/>
    <s v="AS-10045"/>
    <s v="Aaron Smayling"/>
    <s v="Corporate"/>
    <s v="United States"/>
    <s v="San Francisco"/>
    <s v="California"/>
    <n v="94110"/>
    <x v="1"/>
    <s v="FUR-BO-10002613"/>
    <x v="0"/>
    <s v="Bookcases"/>
    <s v="Atlantic Metals Mobile 4-Shelf Bookcases, Custom Colors"/>
    <n v="477.666"/>
    <n v="2"/>
    <n v="0.15"/>
    <n v="84.293999999999997"/>
    <n v="566.66666666666674"/>
    <n v="406.01609999999999"/>
    <n v="0"/>
  </r>
  <r>
    <n v="9539"/>
    <s v="US-2017-169488"/>
    <s v="9/7/2017"/>
    <x v="210"/>
    <s v="9/9/2017"/>
    <s v="First Class"/>
    <s v="AA-10375"/>
    <s v="Allen Armold"/>
    <s v="Consumer"/>
    <s v="United States"/>
    <s v="Providence"/>
    <s v="Rhode Island"/>
    <n v="2908"/>
    <x v="3"/>
    <s v="OFF-PA-10002659"/>
    <x v="1"/>
    <s v="Paper"/>
    <s v="Avoid Verbal Orders Carbonless Minifold Book"/>
    <n v="16.899999999999999"/>
    <n v="5"/>
    <n v="0"/>
    <n v="7.774"/>
    <n v="217.39130434782606"/>
    <n v="16.899999999999999"/>
    <n v="0"/>
  </r>
  <r>
    <n v="9541"/>
    <s v="CA-2015-135727"/>
    <s v="5/11/2015"/>
    <x v="1223"/>
    <s v="5/16/2015"/>
    <s v="Second Class"/>
    <s v="PS-18970"/>
    <s v="Paul Stevenson"/>
    <s v="Home Office"/>
    <s v="United States"/>
    <s v="Phoenix"/>
    <s v="Arizona"/>
    <n v="85023"/>
    <x v="1"/>
    <s v="FUR-CH-10004540"/>
    <x v="0"/>
    <s v="Chairs"/>
    <s v="Global Chrome Stack Chair"/>
    <n v="191.96799999999999"/>
    <n v="7"/>
    <n v="0.2"/>
    <n v="16.7972"/>
    <n v="1142.8571428571427"/>
    <n v="153.5744"/>
    <n v="0"/>
  </r>
  <r>
    <n v="9542"/>
    <s v="CA-2015-135251"/>
    <s v="8/6/2015"/>
    <x v="705"/>
    <s v="8/10/2015"/>
    <s v="Standard Class"/>
    <s v="RP-19270"/>
    <s v="Rachel Payne"/>
    <s v="Corporate"/>
    <s v="United States"/>
    <s v="Houston"/>
    <s v="Texas"/>
    <n v="77095"/>
    <x v="2"/>
    <s v="OFF-LA-10004544"/>
    <x v="1"/>
    <s v="Labels"/>
    <s v="Avery 505"/>
    <n v="35.520000000000003"/>
    <n v="3"/>
    <n v="0.2"/>
    <n v="13.32"/>
    <n v="266.66666666666669"/>
    <n v="28.416000000000004"/>
    <n v="0"/>
  </r>
  <r>
    <n v="9546"/>
    <s v="CA-2014-166590"/>
    <s v="10/29/2014"/>
    <x v="194"/>
    <s v="11/2/2014"/>
    <s v="Standard Class"/>
    <s v="NC-18625"/>
    <s v="Noah Childs"/>
    <s v="Corporate"/>
    <s v="United States"/>
    <s v="Columbus"/>
    <s v="Indiana"/>
    <n v="47201"/>
    <x v="2"/>
    <s v="TEC-AC-10003433"/>
    <x v="2"/>
    <s v="Accessories"/>
    <s v="Maxell 4.7GB DVD+R 5/Pack"/>
    <n v="1.98"/>
    <n v="2"/>
    <n v="0"/>
    <n v="0.89100000000000001"/>
    <n v="222.22222222222223"/>
    <n v="1.98"/>
    <n v="0"/>
  </r>
  <r>
    <n v="9548"/>
    <s v="CA-2016-131744"/>
    <s v="6/18/2016"/>
    <x v="1133"/>
    <s v="6/20/2016"/>
    <s v="Second Class"/>
    <s v="SC-20770"/>
    <s v="Stewart Carmichael"/>
    <s v="Corporate"/>
    <s v="United States"/>
    <s v="Philadelphia"/>
    <s v="Pennsylvania"/>
    <n v="19134"/>
    <x v="3"/>
    <s v="OFF-PA-10004610"/>
    <x v="1"/>
    <s v="Paper"/>
    <s v="Xerox 1900"/>
    <n v="6.8479999999999999"/>
    <n v="2"/>
    <n v="0.2"/>
    <n v="2.14"/>
    <n v="320"/>
    <n v="5.4784000000000006"/>
    <n v="0"/>
  </r>
  <r>
    <n v="9551"/>
    <s v="CA-2015-160864"/>
    <s v="5/3/2015"/>
    <x v="910"/>
    <s v="5/6/2015"/>
    <s v="First Class"/>
    <s v="NF-18595"/>
    <s v="Nicole Fjeld"/>
    <s v="Home Office"/>
    <s v="United States"/>
    <s v="San Jose"/>
    <s v="California"/>
    <n v="95123"/>
    <x v="1"/>
    <s v="OFF-BI-10004654"/>
    <x v="1"/>
    <s v="Binders"/>
    <s v="Avery Binding System Hidden Tab Executive Style Index Sets"/>
    <n v="13.848000000000001"/>
    <n v="3"/>
    <n v="0.2"/>
    <n v="5.1929999999999996"/>
    <n v="266.66666666666669"/>
    <n v="11.078400000000002"/>
    <n v="0"/>
  </r>
  <r>
    <n v="9552"/>
    <s v="CA-2015-147690"/>
    <s v="11/10/2015"/>
    <x v="113"/>
    <s v="11/14/2015"/>
    <s v="Standard Class"/>
    <s v="SC-20020"/>
    <s v="Sam Craven"/>
    <s v="Consumer"/>
    <s v="United States"/>
    <s v="Philadelphia"/>
    <s v="Pennsylvania"/>
    <n v="19140"/>
    <x v="3"/>
    <s v="OFF-ST-10001526"/>
    <x v="1"/>
    <s v="Storage"/>
    <s v="Iceberg Mobile Mega Data/Printer Cart "/>
    <n v="577.58399999999995"/>
    <n v="6"/>
    <n v="0.2"/>
    <n v="43.318800000000003"/>
    <n v="1333.333333333333"/>
    <n v="462.06719999999996"/>
    <n v="0"/>
  </r>
  <r>
    <n v="9553"/>
    <s v="CA-2015-163923"/>
    <s v="5/30/2015"/>
    <x v="1051"/>
    <s v="6/3/2015"/>
    <s v="Standard Class"/>
    <s v="BD-11560"/>
    <s v="Brendan Dodson"/>
    <s v="Home Office"/>
    <s v="United States"/>
    <s v="Springfield"/>
    <s v="Virginia"/>
    <n v="22153"/>
    <x v="0"/>
    <s v="TEC-AC-10000358"/>
    <x v="2"/>
    <s v="Accessories"/>
    <s v="Imation Secure Drive + Hardware Encrypted USB flash drive - 16 GB"/>
    <n v="151.96"/>
    <n v="4"/>
    <n v="0"/>
    <n v="36.470399999999998"/>
    <n v="416.66666666666669"/>
    <n v="151.96"/>
    <n v="0"/>
  </r>
  <r>
    <n v="9554"/>
    <s v="CA-2016-125724"/>
    <s v="9/22/2016"/>
    <x v="897"/>
    <s v="9/27/2016"/>
    <s v="Standard Class"/>
    <s v="SM-20950"/>
    <s v="Suzanne McNair"/>
    <s v="Corporate"/>
    <s v="United States"/>
    <s v="Broomfield"/>
    <s v="Colorado"/>
    <n v="80020"/>
    <x v="1"/>
    <s v="FUR-FU-10000246"/>
    <x v="0"/>
    <s v="Furnishings"/>
    <s v="Aluminum Document Frame"/>
    <n v="68.432000000000002"/>
    <n v="7"/>
    <n v="0.2"/>
    <n v="8.5540000000000003"/>
    <n v="800"/>
    <n v="54.745600000000003"/>
    <n v="0"/>
  </r>
  <r>
    <n v="9555"/>
    <s v="CA-2015-111612"/>
    <s v="11/28/2015"/>
    <x v="109"/>
    <s v="12/2/2015"/>
    <s v="Standard Class"/>
    <s v="EB-14110"/>
    <s v="Eugene Barchas"/>
    <s v="Consumer"/>
    <s v="United States"/>
    <s v="Columbus"/>
    <s v="Ohio"/>
    <n v="43229"/>
    <x v="3"/>
    <s v="FUR-FU-10003799"/>
    <x v="0"/>
    <s v="Furnishings"/>
    <s v="Seth Thomas 13 1/2&quot; Wall Clock"/>
    <n v="71.12"/>
    <n v="5"/>
    <n v="0.2"/>
    <n v="9.7789999999999999"/>
    <n v="727.27272727272737"/>
    <n v="56.896000000000008"/>
    <n v="0"/>
  </r>
  <r>
    <n v="9557"/>
    <s v="CA-2015-156853"/>
    <s v="12/3/2015"/>
    <x v="155"/>
    <s v="12/5/2015"/>
    <s v="Second Class"/>
    <s v="HP-14815"/>
    <s v="Harold Pawlan"/>
    <s v="Home Office"/>
    <s v="United States"/>
    <s v="Concord"/>
    <s v="New Hampshire"/>
    <n v="3301"/>
    <x v="3"/>
    <s v="OFF-PA-10003656"/>
    <x v="1"/>
    <s v="Paper"/>
    <s v="Xerox 1935"/>
    <n v="184.66"/>
    <n v="7"/>
    <n v="0"/>
    <n v="84.943600000000004"/>
    <n v="217.39130434782606"/>
    <n v="184.66"/>
    <n v="0"/>
  </r>
  <r>
    <n v="9558"/>
    <s v="CA-2014-103086"/>
    <s v="10/17/2014"/>
    <x v="1136"/>
    <s v="10/19/2014"/>
    <s v="Second Class"/>
    <s v="EB-14170"/>
    <s v="Evan Bailliet"/>
    <s v="Consumer"/>
    <s v="United States"/>
    <s v="Houston"/>
    <s v="Texas"/>
    <n v="77095"/>
    <x v="2"/>
    <s v="FUR-FU-10004586"/>
    <x v="0"/>
    <s v="Furnishings"/>
    <s v="G.E. Longer-Life Indoor Recessed Floodlight Bulbs"/>
    <n v="5.3120000000000003"/>
    <n v="2"/>
    <n v="0.6"/>
    <n v="-1.5935999999999999"/>
    <n v="-333.33333333333337"/>
    <n v="2.1248"/>
    <n v="0"/>
  </r>
  <r>
    <n v="9559"/>
    <s v="CA-2016-129280"/>
    <s v="5/3/2016"/>
    <x v="973"/>
    <s v="5/5/2016"/>
    <s v="First Class"/>
    <s v="SM-20905"/>
    <s v="Susan MacKendrick"/>
    <s v="Consumer"/>
    <s v="United States"/>
    <s v="Newark"/>
    <s v="Ohio"/>
    <n v="43055"/>
    <x v="3"/>
    <s v="TEC-AC-10003832"/>
    <x v="2"/>
    <s v="Accessories"/>
    <s v="Imation 16GB Mini TravelDrive USB 2.0 Flash Drive"/>
    <n v="132.52000000000001"/>
    <n v="5"/>
    <n v="0.2"/>
    <n v="34.786499999999997"/>
    <n v="380.95238095238102"/>
    <n v="106.01600000000002"/>
    <n v="0"/>
  </r>
  <r>
    <n v="9565"/>
    <s v="CA-2015-161242"/>
    <s v="6/1/2015"/>
    <x v="932"/>
    <s v="6/8/2015"/>
    <s v="Standard Class"/>
    <s v="CG-12040"/>
    <s v="Catherine Glotzbach"/>
    <s v="Home Office"/>
    <s v="United States"/>
    <s v="Los Angeles"/>
    <s v="California"/>
    <n v="90045"/>
    <x v="1"/>
    <s v="OFF-PA-10001838"/>
    <x v="1"/>
    <s v="Paper"/>
    <s v="Adams Telephone Message Book W/Dividers/Space For Phone Numbers, 5 1/4&quot;X8 1/2&quot;, 300/Messages"/>
    <n v="11.76"/>
    <n v="2"/>
    <n v="0"/>
    <n v="5.7624000000000004"/>
    <n v="204.08163265306118"/>
    <n v="11.76"/>
    <n v="0"/>
  </r>
  <r>
    <n v="9566"/>
    <s v="CA-2014-130428"/>
    <s v="3/31/2014"/>
    <x v="691"/>
    <s v="3/31/2014"/>
    <s v="Same Day"/>
    <s v="TG-21640"/>
    <s v="Trudy Glocke"/>
    <s v="Consumer"/>
    <s v="United States"/>
    <s v="Tampa"/>
    <s v="Florida"/>
    <n v="33614"/>
    <x v="0"/>
    <s v="FUR-CH-10002965"/>
    <x v="0"/>
    <s v="Chairs"/>
    <s v="Global Leather Highback Executive Chair with Pneumatic Height Adjustment, Black"/>
    <n v="1125.4880000000001"/>
    <n v="7"/>
    <n v="0.2"/>
    <n v="98.480199999999996"/>
    <n v="1142.8571428571429"/>
    <n v="900.39040000000011"/>
    <n v="0"/>
  </r>
  <r>
    <n v="9569"/>
    <s v="CA-2017-104388"/>
    <s v="7/5/2017"/>
    <x v="957"/>
    <s v="7/7/2017"/>
    <s v="First Class"/>
    <s v="DK-12835"/>
    <s v="Damala Kotsonis"/>
    <s v="Corporate"/>
    <s v="United States"/>
    <s v="Fremont"/>
    <s v="Nebraska"/>
    <n v="68025"/>
    <x v="2"/>
    <s v="TEC-PH-10002293"/>
    <x v="2"/>
    <s v="Phones"/>
    <s v="Anker 36W 4-Port USB Wall Charger Travel Power Adapter for iPhone 5s 5c 5"/>
    <n v="79.959999999999994"/>
    <n v="4"/>
    <n v="0"/>
    <n v="22.3888"/>
    <n v="357.14285714285711"/>
    <n v="79.959999999999994"/>
    <n v="0"/>
  </r>
  <r>
    <n v="9570"/>
    <s v="CA-2015-113131"/>
    <s v="9/24/2015"/>
    <x v="496"/>
    <s v="9/24/2015"/>
    <s v="Same Day"/>
    <s v="MB-17305"/>
    <s v="Maria Bertelson"/>
    <s v="Consumer"/>
    <s v="United States"/>
    <s v="Columbus"/>
    <s v="Ohio"/>
    <n v="43229"/>
    <x v="3"/>
    <s v="OFF-BI-10003196"/>
    <x v="1"/>
    <s v="Binders"/>
    <s v="Accohide Poly Flexible Ring Binders"/>
    <n v="6.7320000000000002"/>
    <n v="6"/>
    <n v="0.7"/>
    <n v="-4.4880000000000004"/>
    <n v="-150"/>
    <n v="2.0196000000000005"/>
    <n v="0"/>
  </r>
  <r>
    <n v="9575"/>
    <s v="CA-2015-148495"/>
    <s v="8/13/2015"/>
    <x v="863"/>
    <s v="8/13/2015"/>
    <s v="Same Day"/>
    <s v="SF-20065"/>
    <s v="Sandra Flanagan"/>
    <s v="Consumer"/>
    <s v="United States"/>
    <s v="Pomona"/>
    <s v="California"/>
    <n v="91767"/>
    <x v="1"/>
    <s v="FUR-FU-10001889"/>
    <x v="0"/>
    <s v="Furnishings"/>
    <s v="Ultra Door Pull Handle"/>
    <n v="31.56"/>
    <n v="3"/>
    <n v="0"/>
    <n v="10.4148"/>
    <n v="303.030303030303"/>
    <n v="31.56"/>
    <n v="0"/>
  </r>
  <r>
    <n v="9576"/>
    <s v="CA-2015-143147"/>
    <s v="5/26/2015"/>
    <x v="989"/>
    <s v="5/28/2015"/>
    <s v="Second Class"/>
    <s v="PS-18760"/>
    <s v="Pamela Stobb"/>
    <s v="Consumer"/>
    <s v="United States"/>
    <s v="San Antonio"/>
    <s v="Texas"/>
    <n v="78207"/>
    <x v="2"/>
    <s v="FUR-CH-10000863"/>
    <x v="0"/>
    <s v="Chairs"/>
    <s v="Novimex Swivel Fabric Task Chair"/>
    <n v="105.68600000000001"/>
    <n v="1"/>
    <n v="0.3"/>
    <n v="-28.686199999999999"/>
    <n v="-368.42105263157896"/>
    <n v="73.980199999999996"/>
    <n v="0"/>
  </r>
  <r>
    <n v="9579"/>
    <s v="CA-2017-152975"/>
    <s v="9/14/2017"/>
    <x v="32"/>
    <s v="9/16/2017"/>
    <s v="First Class"/>
    <s v="RB-19705"/>
    <s v="Roger Barcio"/>
    <s v="Home Office"/>
    <s v="United States"/>
    <s v="New York City"/>
    <s v="New York"/>
    <n v="10035"/>
    <x v="3"/>
    <s v="TEC-PH-10004586"/>
    <x v="2"/>
    <s v="Phones"/>
    <s v="Wilson SignalBoost 841262 DB PRO Amplifier Kit"/>
    <n v="1079.8499999999999"/>
    <n v="3"/>
    <n v="0"/>
    <n v="323.95499999999998"/>
    <n v="333.33333333333331"/>
    <n v="1079.8499999999999"/>
    <n v="0"/>
  </r>
  <r>
    <n v="9583"/>
    <s v="CA-2016-107475"/>
    <s v="6/7/2016"/>
    <x v="843"/>
    <s v="6/11/2016"/>
    <s v="Standard Class"/>
    <s v="RS-19870"/>
    <s v="Roy Skaria"/>
    <s v="Home Office"/>
    <s v="United States"/>
    <s v="Philadelphia"/>
    <s v="Pennsylvania"/>
    <n v="19120"/>
    <x v="3"/>
    <s v="OFF-FA-10002988"/>
    <x v="1"/>
    <s v="Fasteners"/>
    <s v="Ideal Clamps"/>
    <n v="9.6479999999999997"/>
    <n v="6"/>
    <n v="0.2"/>
    <n v="3.4973999999999998"/>
    <n v="275.86206896551727"/>
    <n v="7.7183999999999999"/>
    <n v="0"/>
  </r>
  <r>
    <n v="9584"/>
    <s v="CA-2017-116127"/>
    <s v="6/25/2017"/>
    <x v="643"/>
    <s v="6/27/2017"/>
    <s v="Second Class"/>
    <s v="SB-20185"/>
    <s v="Sarah Brown"/>
    <s v="Consumer"/>
    <s v="United States"/>
    <s v="New York City"/>
    <s v="New York"/>
    <n v="10024"/>
    <x v="3"/>
    <s v="FUR-BO-10002213"/>
    <x v="0"/>
    <s v="Bookcases"/>
    <s v="DMI Eclipse Executive Suite Bookcases"/>
    <n v="400.78399999999999"/>
    <n v="1"/>
    <n v="0.2"/>
    <n v="-5.0098000000000003"/>
    <n v="-8000"/>
    <n v="320.62720000000002"/>
    <n v="0"/>
  </r>
  <r>
    <n v="9585"/>
    <s v="CA-2017-132584"/>
    <s v="8/26/2017"/>
    <x v="775"/>
    <s v="8/27/2017"/>
    <s v="First Class"/>
    <s v="HJ-14875"/>
    <s v="Heather Jas"/>
    <s v="Home Office"/>
    <s v="United States"/>
    <s v="Detroit"/>
    <s v="Michigan"/>
    <n v="48234"/>
    <x v="2"/>
    <s v="OFF-ST-10000344"/>
    <x v="1"/>
    <s v="Storage"/>
    <s v="Neat Ideas Personal Hanging Folder Files, Black"/>
    <n v="53.72"/>
    <n v="4"/>
    <n v="0"/>
    <n v="13.9672"/>
    <n v="384.61538461538464"/>
    <n v="53.72"/>
    <n v="0"/>
  </r>
  <r>
    <n v="9586"/>
    <s v="CA-2016-160598"/>
    <s v="8/26/2016"/>
    <x v="370"/>
    <s v="8/28/2016"/>
    <s v="First Class"/>
    <s v="SV-20815"/>
    <s v="Stuart Van"/>
    <s v="Corporate"/>
    <s v="United States"/>
    <s v="Miami"/>
    <s v="Florida"/>
    <n v="33142"/>
    <x v="0"/>
    <s v="OFF-PA-10002319"/>
    <x v="1"/>
    <s v="Paper"/>
    <s v="Xerox 1944"/>
    <n v="31.007999999999999"/>
    <n v="1"/>
    <n v="0.2"/>
    <n v="11.240399999999999"/>
    <n v="275.86206896551727"/>
    <n v="24.8064"/>
    <n v="0"/>
  </r>
  <r>
    <n v="9587"/>
    <s v="CA-2016-108630"/>
    <s v="11/18/2016"/>
    <x v="741"/>
    <s v="11/18/2016"/>
    <s v="Same Day"/>
    <s v="BE-11410"/>
    <s v="Bobby Elias"/>
    <s v="Consumer"/>
    <s v="United States"/>
    <s v="Concord"/>
    <s v="California"/>
    <n v="94521"/>
    <x v="1"/>
    <s v="OFF-BI-10002437"/>
    <x v="1"/>
    <s v="Binders"/>
    <s v="Recycled Premium Regency Composition Covers"/>
    <n v="61.12"/>
    <n v="5"/>
    <n v="0.2"/>
    <n v="22.155999999999999"/>
    <n v="275.86206896551727"/>
    <n v="48.896000000000001"/>
    <n v="0"/>
  </r>
  <r>
    <n v="9588"/>
    <s v="US-2017-129203"/>
    <s v="4/17/2017"/>
    <x v="827"/>
    <s v="4/22/2017"/>
    <s v="Standard Class"/>
    <s v="BM-11575"/>
    <s v="Brendan Murry"/>
    <s v="Corporate"/>
    <s v="United States"/>
    <s v="Chicago"/>
    <s v="Illinois"/>
    <n v="60653"/>
    <x v="2"/>
    <s v="OFF-ST-10001418"/>
    <x v="1"/>
    <s v="Storage"/>
    <s v="Carina Media Storage Towers in Natural &amp; Black"/>
    <n v="195.136"/>
    <n v="4"/>
    <n v="0.2"/>
    <n v="-43.9056"/>
    <n v="-444.44444444444446"/>
    <n v="156.1088"/>
    <n v="0"/>
  </r>
  <r>
    <n v="9589"/>
    <s v="CA-2017-110940"/>
    <s v="7/23/2017"/>
    <x v="283"/>
    <s v="7/28/2017"/>
    <s v="Standard Class"/>
    <s v="AZ-10750"/>
    <s v="Annie Zypern"/>
    <s v="Consumer"/>
    <s v="United States"/>
    <s v="Wheeling"/>
    <s v="Illinois"/>
    <n v="60090"/>
    <x v="2"/>
    <s v="OFF-AR-10000380"/>
    <x v="1"/>
    <s v="Art"/>
    <s v="Hunt PowerHouse Electric Pencil Sharpener, Blue"/>
    <n v="121.536"/>
    <n v="4"/>
    <n v="0.2"/>
    <n v="15.192"/>
    <n v="800"/>
    <n v="97.228800000000007"/>
    <n v="0"/>
  </r>
  <r>
    <n v="9590"/>
    <s v="CA-2014-119172"/>
    <s v="5/11/2014"/>
    <x v="218"/>
    <s v="5/15/2014"/>
    <s v="Standard Class"/>
    <s v="HD-14785"/>
    <s v="Harold Dahlen"/>
    <s v="Home Office"/>
    <s v="United States"/>
    <s v="Chicago"/>
    <s v="Illinois"/>
    <n v="60610"/>
    <x v="2"/>
    <s v="OFF-PA-10003036"/>
    <x v="1"/>
    <s v="Paper"/>
    <s v="Black Print Carbonless 8 1/2&quot; x 8 1/4&quot; Rapid Memo Book"/>
    <n v="17.472000000000001"/>
    <n v="3"/>
    <n v="0.2"/>
    <n v="5.6783999999999999"/>
    <n v="307.69230769230774"/>
    <n v="13.977600000000002"/>
    <n v="0"/>
  </r>
  <r>
    <n v="9592"/>
    <s v="US-2016-105452"/>
    <s v="7/28/2016"/>
    <x v="1062"/>
    <s v="8/1/2016"/>
    <s v="Standard Class"/>
    <s v="BF-11005"/>
    <s v="Barry Franz"/>
    <s v="Home Office"/>
    <s v="United States"/>
    <s v="Pasadena"/>
    <s v="Texas"/>
    <n v="77506"/>
    <x v="2"/>
    <s v="FUR-FU-10003691"/>
    <x v="0"/>
    <s v="Furnishings"/>
    <s v="Eldon Image Series Desk Accessories, Ebony"/>
    <n v="24.7"/>
    <n v="5"/>
    <n v="0.6"/>
    <n v="-9.8800000000000008"/>
    <n v="-249.99999999999994"/>
    <n v="9.8800000000000008"/>
    <n v="0"/>
  </r>
  <r>
    <n v="9594"/>
    <s v="CA-2017-108931"/>
    <s v="9/14/2017"/>
    <x v="32"/>
    <s v="9/19/2017"/>
    <s v="Standard Class"/>
    <s v="HZ-14950"/>
    <s v="Henia Zydlo"/>
    <s v="Consumer"/>
    <s v="United States"/>
    <s v="New York City"/>
    <s v="New York"/>
    <n v="10024"/>
    <x v="3"/>
    <s v="OFF-PA-10002741"/>
    <x v="1"/>
    <s v="Paper"/>
    <s v="Xerox 1980"/>
    <n v="8.56"/>
    <n v="2"/>
    <n v="0"/>
    <n v="3.8519999999999999"/>
    <n v="222.22222222222223"/>
    <n v="8.56"/>
    <n v="0"/>
  </r>
  <r>
    <n v="9596"/>
    <s v="CA-2017-104619"/>
    <s v="1/24/2017"/>
    <x v="714"/>
    <s v="1/29/2017"/>
    <s v="Standard Class"/>
    <s v="KD-16495"/>
    <s v="Keith Dawkins"/>
    <s v="Corporate"/>
    <s v="United States"/>
    <s v="San Jose"/>
    <s v="California"/>
    <n v="95123"/>
    <x v="1"/>
    <s v="OFF-AP-10001492"/>
    <x v="1"/>
    <s v="Appliances"/>
    <s v="Acco Six-Outlet Power Strip, 4' Cord Length"/>
    <n v="25.86"/>
    <n v="3"/>
    <n v="0"/>
    <n v="6.7236000000000002"/>
    <n v="384.61538461538458"/>
    <n v="25.86"/>
    <n v="0"/>
  </r>
  <r>
    <n v="9599"/>
    <s v="CA-2015-149517"/>
    <s v="9/19/2015"/>
    <x v="444"/>
    <s v="9/23/2015"/>
    <s v="Standard Class"/>
    <s v="FC-14245"/>
    <s v="Frank Carlisle"/>
    <s v="Home Office"/>
    <s v="United States"/>
    <s v="Sacramento"/>
    <s v="California"/>
    <n v="95823"/>
    <x v="1"/>
    <s v="FUR-FU-10003464"/>
    <x v="0"/>
    <s v="Furnishings"/>
    <s v="Seth Thomas 8 1/2&quot; Cubicle Clock"/>
    <n v="60.84"/>
    <n v="3"/>
    <n v="0"/>
    <n v="19.468800000000002"/>
    <n v="312.5"/>
    <n v="60.84"/>
    <n v="0"/>
  </r>
  <r>
    <n v="9600"/>
    <s v="CA-2015-116841"/>
    <s v="4/14/2015"/>
    <x v="1224"/>
    <s v="4/18/2015"/>
    <s v="Standard Class"/>
    <s v="TP-21130"/>
    <s v="Theone Pippenger"/>
    <s v="Consumer"/>
    <s v="United States"/>
    <s v="Springfield"/>
    <s v="Oregon"/>
    <n v="97477"/>
    <x v="1"/>
    <s v="OFF-AP-10002403"/>
    <x v="1"/>
    <s v="Appliances"/>
    <s v="Acco Smartsocket Color-Coded Six-Outlet AC Adapter Model Surge Protectors"/>
    <n v="35.207999999999998"/>
    <n v="1"/>
    <n v="0.2"/>
    <n v="2.6406000000000001"/>
    <n v="1333.3333333333333"/>
    <n v="28.166399999999999"/>
    <n v="0"/>
  </r>
  <r>
    <n v="9601"/>
    <s v="CA-2017-107797"/>
    <s v="5/8/2017"/>
    <x v="540"/>
    <s v="5/11/2017"/>
    <s v="Second Class"/>
    <s v="EB-13705"/>
    <s v="Ed Braxton"/>
    <s v="Corporate"/>
    <s v="United States"/>
    <s v="Mansfield"/>
    <s v="Texas"/>
    <n v="76063"/>
    <x v="2"/>
    <s v="OFF-PA-10003848"/>
    <x v="1"/>
    <s v="Paper"/>
    <s v="Xerox 1997"/>
    <n v="41.472000000000001"/>
    <n v="8"/>
    <n v="0.2"/>
    <n v="14.5152"/>
    <n v="285.71428571428572"/>
    <n v="33.177600000000005"/>
    <n v="0"/>
  </r>
  <r>
    <n v="9602"/>
    <s v="CA-2016-117604"/>
    <s v="9/4/2016"/>
    <x v="913"/>
    <s v="9/9/2016"/>
    <s v="Standard Class"/>
    <s v="JP-15520"/>
    <s v="Jeremy Pistek"/>
    <s v="Consumer"/>
    <s v="United States"/>
    <s v="Jonesboro"/>
    <s v="Arkansas"/>
    <n v="72401"/>
    <x v="0"/>
    <s v="OFF-PA-10001357"/>
    <x v="1"/>
    <s v="Paper"/>
    <s v="Xerox 1886"/>
    <n v="239.5"/>
    <n v="5"/>
    <n v="0"/>
    <n v="114.96"/>
    <n v="208.33333333333334"/>
    <n v="239.5"/>
    <n v="0"/>
  </r>
  <r>
    <n v="9603"/>
    <s v="CA-2014-130155"/>
    <s v="5/19/2014"/>
    <x v="946"/>
    <s v="5/22/2014"/>
    <s v="First Class"/>
    <s v="TD-20995"/>
    <s v="Tamara Dahlen"/>
    <s v="Consumer"/>
    <s v="United States"/>
    <s v="Virginia Beach"/>
    <s v="Virginia"/>
    <n v="23464"/>
    <x v="0"/>
    <s v="OFF-SU-10004737"/>
    <x v="1"/>
    <s v="Supplies"/>
    <s v="Acme Design Stainless Steel Bent Scissors"/>
    <n v="34.200000000000003"/>
    <n v="5"/>
    <n v="0"/>
    <n v="9.234"/>
    <n v="370.37037037037044"/>
    <n v="34.200000000000003"/>
    <n v="0"/>
  </r>
  <r>
    <n v="9604"/>
    <s v="CA-2016-129861"/>
    <s v="6/17/2016"/>
    <x v="26"/>
    <s v="6/23/2016"/>
    <s v="Standard Class"/>
    <s v="DM-13345"/>
    <s v="Denise Monton"/>
    <s v="Corporate"/>
    <s v="United States"/>
    <s v="Rochester"/>
    <s v="New York"/>
    <n v="14609"/>
    <x v="3"/>
    <s v="FUR-TA-10003715"/>
    <x v="0"/>
    <s v="Tables"/>
    <s v="Hon 2111 Invitation Series Corner Table"/>
    <n v="376.86599999999999"/>
    <n v="3"/>
    <n v="0.4"/>
    <n v="-213.5574"/>
    <n v="-176.47058823529412"/>
    <n v="226.11959999999999"/>
    <n v="0"/>
  </r>
  <r>
    <n v="9605"/>
    <s v="CA-2015-138625"/>
    <s v="11/2/2015"/>
    <x v="121"/>
    <s v="11/5/2015"/>
    <s v="First Class"/>
    <s v="EG-13900"/>
    <s v="Emily Grady"/>
    <s v="Consumer"/>
    <s v="United States"/>
    <s v="Chesapeake"/>
    <s v="Virginia"/>
    <n v="23320"/>
    <x v="0"/>
    <s v="OFF-AP-10003099"/>
    <x v="1"/>
    <s v="Appliances"/>
    <s v="Eureka Hand Vacuum, Bagless"/>
    <n v="197.72"/>
    <n v="4"/>
    <n v="0"/>
    <n v="55.361600000000003"/>
    <n v="357.14285714285711"/>
    <n v="197.72"/>
    <n v="0"/>
  </r>
  <r>
    <n v="9606"/>
    <s v="US-2017-122672"/>
    <s v="11/4/2017"/>
    <x v="259"/>
    <s v="11/9/2017"/>
    <s v="Standard Class"/>
    <s v="HG-14965"/>
    <s v="Henry Goldwyn"/>
    <s v="Corporate"/>
    <s v="United States"/>
    <s v="Lancaster"/>
    <s v="Ohio"/>
    <n v="43130"/>
    <x v="3"/>
    <s v="TEC-AC-10002323"/>
    <x v="2"/>
    <s v="Accessories"/>
    <s v="SanDisk Ultra 32 GB MicroSDHC Class 10 Memory Card"/>
    <n v="70.72"/>
    <n v="4"/>
    <n v="0.2"/>
    <n v="-6.1879999999999997"/>
    <n v="-1142.8571428571429"/>
    <n v="56.576000000000001"/>
    <n v="0"/>
  </r>
  <r>
    <n v="9608"/>
    <s v="CA-2017-117128"/>
    <s v="12/5/2017"/>
    <x v="256"/>
    <s v="12/8/2017"/>
    <s v="Second Class"/>
    <s v="BF-11080"/>
    <s v="Bart Folk"/>
    <s v="Consumer"/>
    <s v="United States"/>
    <s v="New York City"/>
    <s v="New York"/>
    <n v="10024"/>
    <x v="3"/>
    <s v="OFF-PA-10000007"/>
    <x v="1"/>
    <s v="Paper"/>
    <s v="Telephone Message Books with Fax/Mobile Section, 4 1/4&quot; x 6&quot;"/>
    <n v="21.6"/>
    <n v="6"/>
    <n v="0"/>
    <n v="9.9359999999999999"/>
    <n v="217.39130434782612"/>
    <n v="21.6"/>
    <n v="0"/>
  </r>
  <r>
    <n v="9610"/>
    <s v="CA-2016-130638"/>
    <s v="5/16/2016"/>
    <x v="458"/>
    <s v="5/19/2016"/>
    <s v="Second Class"/>
    <s v="SC-20095"/>
    <s v="Sanjit Chand"/>
    <s v="Consumer"/>
    <s v="United States"/>
    <s v="Los Angeles"/>
    <s v="California"/>
    <n v="90045"/>
    <x v="1"/>
    <s v="FUR-FU-10002116"/>
    <x v="0"/>
    <s v="Furnishings"/>
    <s v="Tenex Carpeted, Granite-Look or Clear Contemporary Contour Shape Chair Mats"/>
    <n v="282.83999999999997"/>
    <n v="4"/>
    <n v="0"/>
    <n v="19.7988"/>
    <n v="1428.5714285714284"/>
    <n v="282.83999999999997"/>
    <n v="0"/>
  </r>
  <r>
    <n v="9612"/>
    <s v="CA-2017-144365"/>
    <s v="10/24/2017"/>
    <x v="1200"/>
    <s v="10/30/2017"/>
    <s v="Standard Class"/>
    <s v="CS-11950"/>
    <s v="Carlos Soltero"/>
    <s v="Consumer"/>
    <s v="United States"/>
    <s v="Jackson"/>
    <s v="Mississippi"/>
    <n v="39212"/>
    <x v="0"/>
    <s v="OFF-FA-10000735"/>
    <x v="1"/>
    <s v="Fasteners"/>
    <s v="Staples"/>
    <n v="11.68"/>
    <n v="4"/>
    <n v="0"/>
    <n v="5.2560000000000002"/>
    <n v="222.2222222222222"/>
    <n v="11.68"/>
    <n v="0"/>
  </r>
  <r>
    <n v="9613"/>
    <s v="CA-2016-110086"/>
    <s v="9/18/2016"/>
    <x v="31"/>
    <s v="9/22/2016"/>
    <s v="Standard Class"/>
    <s v="BD-11320"/>
    <s v="Bill Donatelli"/>
    <s v="Consumer"/>
    <s v="United States"/>
    <s v="Woodland"/>
    <s v="California"/>
    <n v="95695"/>
    <x v="1"/>
    <s v="TEC-PH-10001299"/>
    <x v="2"/>
    <s v="Phones"/>
    <s v="Polycom CX300 Desktop Phone USB VoIP phone"/>
    <n v="239.98400000000001"/>
    <n v="2"/>
    <n v="0.2"/>
    <n v="23.9984"/>
    <n v="1000"/>
    <n v="191.98720000000003"/>
    <n v="0"/>
  </r>
  <r>
    <n v="9614"/>
    <s v="CA-2014-128524"/>
    <s v="11/11/2014"/>
    <x v="7"/>
    <s v="11/13/2014"/>
    <s v="First Class"/>
    <s v="MZ-17515"/>
    <s v="Mary Zewe"/>
    <s v="Corporate"/>
    <s v="United States"/>
    <s v="Seattle"/>
    <s v="Washington"/>
    <n v="98115"/>
    <x v="1"/>
    <s v="OFF-AP-10002892"/>
    <x v="1"/>
    <s v="Appliances"/>
    <s v="Belkin F5C206VTEL 6 Outlet Surge"/>
    <n v="22.98"/>
    <n v="1"/>
    <n v="0"/>
    <n v="6.8940000000000001"/>
    <n v="333.33333333333337"/>
    <n v="22.98"/>
    <n v="0"/>
  </r>
  <r>
    <n v="9617"/>
    <s v="CA-2016-140256"/>
    <s v="8/22/2016"/>
    <x v="250"/>
    <s v="8/29/2016"/>
    <s v="Standard Class"/>
    <s v="PW-19030"/>
    <s v="Pauline Webber"/>
    <s v="Corporate"/>
    <s v="United States"/>
    <s v="Los Angeles"/>
    <s v="California"/>
    <n v="90049"/>
    <x v="1"/>
    <s v="OFF-AR-10002255"/>
    <x v="1"/>
    <s v="Art"/>
    <s v="Newell 346"/>
    <n v="5.76"/>
    <n v="2"/>
    <n v="0"/>
    <n v="1.6704000000000001"/>
    <n v="344.82758620689651"/>
    <n v="5.76"/>
    <n v="0"/>
  </r>
  <r>
    <n v="9618"/>
    <s v="CA-2017-160633"/>
    <s v="11/16/2017"/>
    <x v="673"/>
    <s v="11/21/2017"/>
    <s v="Standard Class"/>
    <s v="BS-11380"/>
    <s v="Bill Stewart"/>
    <s v="Corporate"/>
    <s v="United States"/>
    <s v="Bowling Green"/>
    <s v="Ohio"/>
    <n v="43402"/>
    <x v="3"/>
    <s v="TEC-CO-10002095"/>
    <x v="2"/>
    <s v="Copiers"/>
    <s v="Hewlett Packard 610 Color Digital Copier / Printer"/>
    <n v="899.98199999999997"/>
    <n v="3"/>
    <n v="0.4"/>
    <n v="74.998500000000007"/>
    <n v="1199.9999999999998"/>
    <n v="539.98919999999998"/>
    <n v="0"/>
  </r>
  <r>
    <n v="9621"/>
    <s v="CA-2014-115133"/>
    <s v="9/26/2014"/>
    <x v="467"/>
    <s v="9/30/2014"/>
    <s v="Standard Class"/>
    <s v="DA-13450"/>
    <s v="Dianna Arnett"/>
    <s v="Home Office"/>
    <s v="United States"/>
    <s v="Lancaster"/>
    <s v="Ohio"/>
    <n v="43130"/>
    <x v="3"/>
    <s v="OFF-AP-10001634"/>
    <x v="1"/>
    <s v="Appliances"/>
    <s v="Hoover Commercial Lightweight Upright Vacuum"/>
    <n v="16.704000000000001"/>
    <n v="6"/>
    <n v="0.2"/>
    <n v="1.2527999999999999"/>
    <n v="1333.3333333333335"/>
    <n v="13.363200000000001"/>
    <n v="0"/>
  </r>
  <r>
    <n v="9624"/>
    <s v="CA-2017-137449"/>
    <s v="6/29/2017"/>
    <x v="222"/>
    <s v="6/30/2017"/>
    <s v="First Class"/>
    <s v="ME-17725"/>
    <s v="Max Engle"/>
    <s v="Consumer"/>
    <s v="United States"/>
    <s v="Dallas"/>
    <s v="Texas"/>
    <n v="75220"/>
    <x v="2"/>
    <s v="OFF-AP-10000240"/>
    <x v="1"/>
    <s v="Appliances"/>
    <s v="Belkin F9G930V10-GRY 9 Outlet Surge"/>
    <n v="21.391999999999999"/>
    <n v="2"/>
    <n v="0.8"/>
    <n v="-54.549599999999998"/>
    <n v="-39.215686274509807"/>
    <n v="4.2783999999999986"/>
    <n v="0"/>
  </r>
  <r>
    <n v="9627"/>
    <s v="CA-2017-103520"/>
    <s v="9/23/2017"/>
    <x v="397"/>
    <s v="9/25/2017"/>
    <s v="First Class"/>
    <s v="MH-17785"/>
    <s v="Maya Herman"/>
    <s v="Corporate"/>
    <s v="United States"/>
    <s v="Lubbock"/>
    <s v="Texas"/>
    <n v="79424"/>
    <x v="2"/>
    <s v="OFF-PA-10001846"/>
    <x v="1"/>
    <s v="Paper"/>
    <s v="Xerox 1899"/>
    <n v="9.2479999999999993"/>
    <n v="2"/>
    <n v="0.2"/>
    <n v="3.3523999999999998"/>
    <n v="275.86206896551721"/>
    <n v="7.3983999999999996"/>
    <n v="0"/>
  </r>
  <r>
    <n v="9628"/>
    <s v="CA-2014-139283"/>
    <s v="11/23/2014"/>
    <x v="533"/>
    <s v="11/27/2014"/>
    <s v="Standard Class"/>
    <s v="BT-11440"/>
    <s v="Bobby Trafton"/>
    <s v="Consumer"/>
    <s v="United States"/>
    <s v="Detroit"/>
    <s v="Michigan"/>
    <n v="48227"/>
    <x v="2"/>
    <s v="OFF-BI-10002049"/>
    <x v="1"/>
    <s v="Binders"/>
    <s v="UniKeep View Case Binders"/>
    <n v="14.67"/>
    <n v="3"/>
    <n v="0"/>
    <n v="6.7481999999999998"/>
    <n v="217.39130434782606"/>
    <n v="14.67"/>
    <n v="0"/>
  </r>
  <r>
    <n v="9629"/>
    <s v="CA-2014-118192"/>
    <s v="1/13/2014"/>
    <x v="286"/>
    <s v="1/18/2014"/>
    <s v="Standard Class"/>
    <s v="MM-17920"/>
    <s v="Michael Moore"/>
    <s v="Consumer"/>
    <s v="United States"/>
    <s v="Newark"/>
    <s v="Ohio"/>
    <n v="43055"/>
    <x v="3"/>
    <s v="OFF-PA-10002947"/>
    <x v="1"/>
    <s v="Paper"/>
    <s v="Xerox 1923"/>
    <n v="37.408000000000001"/>
    <n v="7"/>
    <n v="0.2"/>
    <n v="13.0928"/>
    <n v="285.71428571428572"/>
    <n v="29.926400000000001"/>
    <n v="0"/>
  </r>
  <r>
    <n v="9631"/>
    <s v="CA-2016-168844"/>
    <s v="5/31/2016"/>
    <x v="1206"/>
    <s v="6/6/2016"/>
    <s v="Standard Class"/>
    <s v="NM-18520"/>
    <s v="Neoma Murray"/>
    <s v="Consumer"/>
    <s v="United States"/>
    <s v="New York City"/>
    <s v="New York"/>
    <n v="10011"/>
    <x v="3"/>
    <s v="OFF-BI-10002609"/>
    <x v="1"/>
    <s v="Binders"/>
    <s v="Avery Hidden Tab Dividers for Binding Systems"/>
    <n v="7.1520000000000001"/>
    <n v="3"/>
    <n v="0.2"/>
    <n v="2.3243999999999998"/>
    <n v="307.69230769230774"/>
    <n v="5.7216000000000005"/>
    <n v="0"/>
  </r>
  <r>
    <n v="9633"/>
    <s v="CA-2017-154809"/>
    <s v="2/13/2017"/>
    <x v="778"/>
    <s v="2/17/2017"/>
    <s v="Standard Class"/>
    <s v="MH-17455"/>
    <s v="Mark Hamilton"/>
    <s v="Consumer"/>
    <s v="United States"/>
    <s v="Minneapolis"/>
    <s v="Minnesota"/>
    <n v="55407"/>
    <x v="2"/>
    <s v="OFF-AP-10004785"/>
    <x v="1"/>
    <s v="Appliances"/>
    <s v="Holmes Replacement Filter for HEPA Air Cleaner, Medium Room"/>
    <n v="90.64"/>
    <n v="8"/>
    <n v="0"/>
    <n v="38.975200000000001"/>
    <n v="232.55813953488374"/>
    <n v="90.64"/>
    <n v="0"/>
  </r>
  <r>
    <n v="9634"/>
    <s v="CA-2014-151330"/>
    <s v="10/14/2014"/>
    <x v="1005"/>
    <s v="10/17/2014"/>
    <s v="First Class"/>
    <s v="TC-21295"/>
    <s v="Toby Carlisle"/>
    <s v="Consumer"/>
    <s v="United States"/>
    <s v="Everett"/>
    <s v="Massachusetts"/>
    <n v="2149"/>
    <x v="3"/>
    <s v="TEC-AC-10000865"/>
    <x v="2"/>
    <s v="Accessories"/>
    <s v="WD My Passport Ultra 500GB Portable External Hard Drive"/>
    <n v="177"/>
    <n v="3"/>
    <n v="0"/>
    <n v="30.09"/>
    <n v="588.23529411764707"/>
    <n v="177"/>
    <n v="0"/>
  </r>
  <r>
    <n v="9637"/>
    <s v="CA-2014-124702"/>
    <s v="11/18/2014"/>
    <x v="728"/>
    <s v="11/25/2014"/>
    <s v="Standard Class"/>
    <s v="MH-17785"/>
    <s v="Maya Herman"/>
    <s v="Corporate"/>
    <s v="United States"/>
    <s v="Seattle"/>
    <s v="Washington"/>
    <n v="98105"/>
    <x v="1"/>
    <s v="FUR-FU-10003553"/>
    <x v="0"/>
    <s v="Furnishings"/>
    <s v="Howard Miller 13-1/2&quot; Diameter Rosebrook Wall Clock"/>
    <n v="137.54"/>
    <n v="2"/>
    <n v="0"/>
    <n v="55.015999999999998"/>
    <n v="250"/>
    <n v="137.54"/>
    <n v="0"/>
  </r>
  <r>
    <n v="9639"/>
    <s v="US-2017-125808"/>
    <s v="11/12/2017"/>
    <x v="105"/>
    <s v="11/15/2017"/>
    <s v="Second Class"/>
    <s v="EP-13915"/>
    <s v="Emily Phan"/>
    <s v="Consumer"/>
    <s v="United States"/>
    <s v="Los Angeles"/>
    <s v="California"/>
    <n v="90032"/>
    <x v="1"/>
    <s v="OFF-PA-10001846"/>
    <x v="1"/>
    <s v="Paper"/>
    <s v="Xerox 1899"/>
    <n v="11.56"/>
    <n v="2"/>
    <n v="0"/>
    <n v="5.6643999999999997"/>
    <n v="204.08163265306123"/>
    <n v="11.56"/>
    <n v="0"/>
  </r>
  <r>
    <n v="9640"/>
    <s v="CA-2015-116638"/>
    <s v="1/28/2015"/>
    <x v="1225"/>
    <s v="1/31/2015"/>
    <s v="Second Class"/>
    <s v="JH-15985"/>
    <s v="Joseph Holt"/>
    <s v="Consumer"/>
    <s v="United States"/>
    <s v="Concord"/>
    <s v="North Carolina"/>
    <n v="28027"/>
    <x v="0"/>
    <s v="FUR-TA-10000198"/>
    <x v="0"/>
    <s v="Tables"/>
    <s v="Chromcraft Bull-Nose Wood Oval Conference Tables &amp; Bases"/>
    <n v="4297.6440000000002"/>
    <n v="13"/>
    <n v="0.4"/>
    <n v="-1862.3124"/>
    <n v="-230.7692307692308"/>
    <n v="2578.5864000000001"/>
    <n v="0"/>
  </r>
  <r>
    <n v="9641"/>
    <s v="CA-2014-104563"/>
    <s v="3/7/2014"/>
    <x v="1009"/>
    <s v="3/12/2014"/>
    <s v="Standard Class"/>
    <s v="CM-12715"/>
    <s v="Craig Molinari"/>
    <s v="Corporate"/>
    <s v="United States"/>
    <s v="Seattle"/>
    <s v="Washington"/>
    <n v="98103"/>
    <x v="1"/>
    <s v="OFF-AR-10000390"/>
    <x v="1"/>
    <s v="Art"/>
    <s v="Newell Chalk Holder"/>
    <n v="20.65"/>
    <n v="5"/>
    <n v="0"/>
    <n v="9.4990000000000006"/>
    <n v="217.39130434782606"/>
    <n v="20.65"/>
    <n v="0"/>
  </r>
  <r>
    <n v="9645"/>
    <s v="US-2017-107979"/>
    <s v="6/8/2017"/>
    <x v="110"/>
    <s v="6/13/2017"/>
    <s v="Standard Class"/>
    <s v="FO-14305"/>
    <s v="Frank Olsen"/>
    <s v="Consumer"/>
    <s v="United States"/>
    <s v="Glendale"/>
    <s v="Arizona"/>
    <n v="85301"/>
    <x v="1"/>
    <s v="TEC-AC-10002006"/>
    <x v="2"/>
    <s v="Accessories"/>
    <s v="Memorex Micro Travel Drive 16 GB"/>
    <n v="89.543999999999997"/>
    <n v="7"/>
    <n v="0.2"/>
    <n v="12.3123"/>
    <n v="727.27272727272725"/>
    <n v="71.635199999999998"/>
    <n v="0"/>
  </r>
  <r>
    <n v="9648"/>
    <s v="CA-2014-150518"/>
    <s v="11/19/2014"/>
    <x v="84"/>
    <s v="11/24/2014"/>
    <s v="Standard Class"/>
    <s v="MW-18220"/>
    <s v="Mitch Webber"/>
    <s v="Consumer"/>
    <s v="United States"/>
    <s v="Coon Rapids"/>
    <s v="Minnesota"/>
    <n v="55433"/>
    <x v="2"/>
    <s v="OFF-ST-10000877"/>
    <x v="1"/>
    <s v="Storage"/>
    <s v="Recycled Steel Personal File for Standard File Folders"/>
    <n v="221.16"/>
    <n v="4"/>
    <n v="0"/>
    <n v="57.501600000000003"/>
    <n v="384.61538461538458"/>
    <n v="221.16"/>
    <n v="0"/>
  </r>
  <r>
    <n v="9650"/>
    <s v="CA-2016-107104"/>
    <s v="11/26/2016"/>
    <x v="491"/>
    <s v="11/30/2016"/>
    <s v="Standard Class"/>
    <s v="MS-17365"/>
    <s v="Maribeth Schnelling"/>
    <s v="Consumer"/>
    <s v="United States"/>
    <s v="Los Angeles"/>
    <s v="California"/>
    <n v="90045"/>
    <x v="1"/>
    <s v="FUR-BO-10002213"/>
    <x v="0"/>
    <s v="Bookcases"/>
    <s v="DMI Eclipse Executive Suite Bookcases"/>
    <n v="3406.6640000000002"/>
    <n v="8"/>
    <n v="0.15"/>
    <n v="160.31360000000001"/>
    <n v="2125"/>
    <n v="2895.6644000000001"/>
    <n v="0"/>
  </r>
  <r>
    <n v="9654"/>
    <s v="CA-2017-161893"/>
    <s v="1/23/2017"/>
    <x v="205"/>
    <s v="1/27/2017"/>
    <s v="Standard Class"/>
    <s v="HP-14815"/>
    <s v="Harold Pawlan"/>
    <s v="Home Office"/>
    <s v="United States"/>
    <s v="Tucson"/>
    <s v="Arizona"/>
    <n v="85705"/>
    <x v="1"/>
    <s v="TEC-AC-10001874"/>
    <x v="2"/>
    <s v="Accessories"/>
    <s v="Logitech Wireless Anywhere Mouse MX for PC and Mac"/>
    <n v="95.983999999999995"/>
    <n v="2"/>
    <n v="0.2"/>
    <n v="11.997999999999999"/>
    <n v="800"/>
    <n v="76.787199999999999"/>
    <n v="0"/>
  </r>
  <r>
    <n v="9656"/>
    <s v="CA-2014-156160"/>
    <s v="9/22/2014"/>
    <x v="358"/>
    <s v="9/29/2014"/>
    <s v="Standard Class"/>
    <s v="AS-10090"/>
    <s v="Adam Shillingsburg"/>
    <s v="Consumer"/>
    <s v="United States"/>
    <s v="New York City"/>
    <s v="New York"/>
    <n v="10035"/>
    <x v="3"/>
    <s v="FUR-FU-10001876"/>
    <x v="0"/>
    <s v="Furnishings"/>
    <s v="Computer Room Manger, 14&quot;"/>
    <n v="97.44"/>
    <n v="3"/>
    <n v="0"/>
    <n v="35.078400000000002"/>
    <n v="277.77777777777777"/>
    <n v="97.44"/>
    <n v="0"/>
  </r>
  <r>
    <n v="9660"/>
    <s v="CA-2014-100860"/>
    <s v="3/26/2014"/>
    <x v="959"/>
    <s v="3/30/2014"/>
    <s v="Second Class"/>
    <s v="CS-12505"/>
    <s v="Cindy Stewart"/>
    <s v="Consumer"/>
    <s v="United States"/>
    <s v="Pomona"/>
    <s v="California"/>
    <n v="91767"/>
    <x v="1"/>
    <s v="OFF-LA-10001982"/>
    <x v="1"/>
    <s v="Labels"/>
    <s v="Smead Alpha-Z Color-Coded Name Labels First Letter Starter Set"/>
    <n v="18.75"/>
    <n v="5"/>
    <n v="0"/>
    <n v="9"/>
    <n v="208.33333333333334"/>
    <n v="18.75"/>
    <n v="0"/>
  </r>
  <r>
    <n v="9661"/>
    <s v="CA-2016-160717"/>
    <s v="6/6/2016"/>
    <x v="112"/>
    <s v="6/11/2016"/>
    <s v="Standard Class"/>
    <s v="ME-17320"/>
    <s v="Maria Etezadi"/>
    <s v="Home Office"/>
    <s v="United States"/>
    <s v="Santa Barbara"/>
    <s v="California"/>
    <n v="93101"/>
    <x v="1"/>
    <s v="TEC-PH-10001459"/>
    <x v="2"/>
    <s v="Phones"/>
    <s v="Samsung Galaxy Mega 6.3"/>
    <n v="3023.9279999999999"/>
    <n v="9"/>
    <n v="0.2"/>
    <n v="226.7946"/>
    <n v="1333.3333333333333"/>
    <n v="2419.1424000000002"/>
    <n v="0"/>
  </r>
  <r>
    <n v="9664"/>
    <s v="CA-2017-132619"/>
    <s v="8/31/2017"/>
    <x v="515"/>
    <s v="9/5/2017"/>
    <s v="Standard Class"/>
    <s v="MS-17770"/>
    <s v="Maxwell Schwartz"/>
    <s v="Consumer"/>
    <s v="United States"/>
    <s v="San Francisco"/>
    <s v="California"/>
    <n v="94109"/>
    <x v="1"/>
    <s v="OFF-ST-10001511"/>
    <x v="1"/>
    <s v="Storage"/>
    <s v="Space Solutions Commercial Steel Shelving"/>
    <n v="193.95"/>
    <n v="3"/>
    <n v="0"/>
    <n v="9.6974999999999998"/>
    <n v="2000"/>
    <n v="193.95"/>
    <n v="0"/>
  </r>
  <r>
    <n v="9665"/>
    <s v="US-2015-120957"/>
    <s v="12/7/2015"/>
    <x v="214"/>
    <s v="12/7/2015"/>
    <s v="Same Day"/>
    <s v="KH-16690"/>
    <s v="Kristen Hastings"/>
    <s v="Corporate"/>
    <s v="United States"/>
    <s v="Riverside"/>
    <s v="California"/>
    <n v="92503"/>
    <x v="1"/>
    <s v="OFF-PA-10003953"/>
    <x v="1"/>
    <s v="Paper"/>
    <s v="Xerox 218"/>
    <n v="12.96"/>
    <n v="2"/>
    <n v="0"/>
    <n v="6.2207999999999997"/>
    <n v="208.33333333333334"/>
    <n v="12.96"/>
    <n v="0"/>
  </r>
  <r>
    <n v="9666"/>
    <s v="CA-2017-157448"/>
    <s v="11/16/2017"/>
    <x v="673"/>
    <s v="11/20/2017"/>
    <s v="Standard Class"/>
    <s v="LC-16885"/>
    <s v="Lena Creighton"/>
    <s v="Consumer"/>
    <s v="United States"/>
    <s v="Los Angeles"/>
    <s v="California"/>
    <n v="90049"/>
    <x v="1"/>
    <s v="FUR-FU-10003268"/>
    <x v="0"/>
    <s v="Furnishings"/>
    <s v="Eldon Radial Chair Mat for Low to Medium Pile Carpets"/>
    <n v="119.94"/>
    <n v="3"/>
    <n v="0"/>
    <n v="23.988"/>
    <n v="500"/>
    <n v="119.94"/>
    <n v="0"/>
  </r>
  <r>
    <n v="9668"/>
    <s v="CA-2016-126270"/>
    <s v="4/23/2016"/>
    <x v="131"/>
    <s v="4/27/2016"/>
    <s v="Standard Class"/>
    <s v="AF-10870"/>
    <s v="Art Ferguson"/>
    <s v="Consumer"/>
    <s v="United States"/>
    <s v="San Clemente"/>
    <s v="California"/>
    <n v="92672"/>
    <x v="1"/>
    <s v="OFF-BI-10002764"/>
    <x v="1"/>
    <s v="Binders"/>
    <s v="Recycled Pressboard Report Cover with Reinforced Top Hinge"/>
    <n v="18.088000000000001"/>
    <n v="7"/>
    <n v="0.2"/>
    <n v="6.5568999999999997"/>
    <n v="275.86206896551727"/>
    <n v="14.470400000000001"/>
    <n v="0"/>
  </r>
  <r>
    <n v="9670"/>
    <s v="CA-2017-145275"/>
    <s v="4/2/2017"/>
    <x v="459"/>
    <s v="4/6/2017"/>
    <s v="Standard Class"/>
    <s v="AH-10465"/>
    <s v="Amy Hunt"/>
    <s v="Consumer"/>
    <s v="United States"/>
    <s v="Decatur"/>
    <s v="Alabama"/>
    <n v="35601"/>
    <x v="0"/>
    <s v="OFF-LA-10001569"/>
    <x v="1"/>
    <s v="Labels"/>
    <s v="Avery 499"/>
    <n v="14.94"/>
    <n v="3"/>
    <n v="0"/>
    <n v="6.8723999999999998"/>
    <n v="217.39130434782606"/>
    <n v="14.94"/>
    <n v="0"/>
  </r>
  <r>
    <n v="9671"/>
    <s v="CA-2015-133396"/>
    <s v="8/13/2015"/>
    <x v="863"/>
    <s v="8/15/2015"/>
    <s v="First Class"/>
    <s v="GK-14620"/>
    <s v="Grace Kelly"/>
    <s v="Corporate"/>
    <s v="United States"/>
    <s v="Greensboro"/>
    <s v="North Carolina"/>
    <n v="27405"/>
    <x v="0"/>
    <s v="OFF-AR-10001446"/>
    <x v="1"/>
    <s v="Art"/>
    <s v="Newell 309"/>
    <n v="64.680000000000007"/>
    <n v="7"/>
    <n v="0.2"/>
    <n v="8.0850000000000009"/>
    <n v="800"/>
    <n v="51.744000000000007"/>
    <n v="0"/>
  </r>
  <r>
    <n v="9672"/>
    <s v="US-2017-140312"/>
    <s v="11/13/2017"/>
    <x v="38"/>
    <s v="11/19/2017"/>
    <s v="Standard Class"/>
    <s v="KL-16645"/>
    <s v="Ken Lonsdale"/>
    <s v="Consumer"/>
    <s v="United States"/>
    <s v="Dublin"/>
    <s v="California"/>
    <n v="94568"/>
    <x v="1"/>
    <s v="TEC-PH-10003442"/>
    <x v="2"/>
    <s v="Phones"/>
    <s v="Samsung Replacement EH64AVFWE Premium Headset"/>
    <n v="22"/>
    <n v="5"/>
    <n v="0.2"/>
    <n v="1.375"/>
    <n v="1600"/>
    <n v="17.600000000000001"/>
    <n v="0"/>
  </r>
  <r>
    <n v="9673"/>
    <s v="CA-2016-114867"/>
    <s v="12/23/2016"/>
    <x v="443"/>
    <s v="12/28/2016"/>
    <s v="Standard Class"/>
    <s v="FM-14290"/>
    <s v="Frank Merwin"/>
    <s v="Home Office"/>
    <s v="United States"/>
    <s v="Philadelphia"/>
    <s v="Pennsylvania"/>
    <n v="19143"/>
    <x v="3"/>
    <s v="OFF-PA-10000477"/>
    <x v="1"/>
    <s v="Paper"/>
    <s v="Xerox 1952"/>
    <n v="7.968"/>
    <n v="2"/>
    <n v="0.2"/>
    <n v="2.6892"/>
    <n v="296.2962962962963"/>
    <n v="6.3744000000000005"/>
    <n v="0"/>
  </r>
  <r>
    <n v="9675"/>
    <s v="US-2014-164644"/>
    <s v="7/22/2014"/>
    <x v="192"/>
    <s v="7/24/2014"/>
    <s v="Second Class"/>
    <s v="JL-15850"/>
    <s v="John Lucas"/>
    <s v="Consumer"/>
    <s v="United States"/>
    <s v="Houston"/>
    <s v="Texas"/>
    <n v="77095"/>
    <x v="2"/>
    <s v="OFF-ST-10003123"/>
    <x v="1"/>
    <s v="Storage"/>
    <s v="Fellowes Bases and Tops For Staxonsteel/High-Stak Systems"/>
    <n v="26.632000000000001"/>
    <n v="1"/>
    <n v="0.2"/>
    <n v="1.3315999999999999"/>
    <n v="2000.0000000000005"/>
    <n v="21.305600000000002"/>
    <n v="0"/>
  </r>
  <r>
    <n v="9676"/>
    <s v="CA-2016-137393"/>
    <s v="5/6/2016"/>
    <x v="715"/>
    <s v="5/10/2016"/>
    <s v="Standard Class"/>
    <s v="GM-14500"/>
    <s v="Gene McClure"/>
    <s v="Consumer"/>
    <s v="United States"/>
    <s v="Bakersfield"/>
    <s v="California"/>
    <n v="93309"/>
    <x v="1"/>
    <s v="FUR-FU-10001617"/>
    <x v="0"/>
    <s v="Furnishings"/>
    <s v="Executive Impressions 8-1/2&quot; Career Panel/Partition Cubicle Clock"/>
    <n v="41.6"/>
    <n v="4"/>
    <n v="0"/>
    <n v="14.144"/>
    <n v="294.11764705882354"/>
    <n v="41.6"/>
    <n v="0"/>
  </r>
  <r>
    <n v="9677"/>
    <s v="US-2014-120175"/>
    <s v="11/28/2014"/>
    <x v="683"/>
    <s v="12/3/2014"/>
    <s v="Standard Class"/>
    <s v="MC-17635"/>
    <s v="Matthew Clasen"/>
    <s v="Corporate"/>
    <s v="United States"/>
    <s v="Richmond"/>
    <s v="Indiana"/>
    <n v="47374"/>
    <x v="2"/>
    <s v="OFF-EN-10003862"/>
    <x v="1"/>
    <s v="Envelopes"/>
    <s v="Laser &amp; Ink Jet Business Envelopes"/>
    <n v="64.02"/>
    <n v="6"/>
    <n v="0"/>
    <n v="29.449200000000001"/>
    <n v="217.39130434782606"/>
    <n v="64.02"/>
    <n v="0"/>
  </r>
  <r>
    <n v="9678"/>
    <s v="CA-2016-144785"/>
    <s v="4/18/2016"/>
    <x v="724"/>
    <s v="4/23/2016"/>
    <s v="Standard Class"/>
    <s v="CS-12490"/>
    <s v="Cindy Schnelling"/>
    <s v="Corporate"/>
    <s v="United States"/>
    <s v="New York City"/>
    <s v="New York"/>
    <n v="10009"/>
    <x v="3"/>
    <s v="OFF-AR-10001573"/>
    <x v="1"/>
    <s v="Art"/>
    <s v="American Pencil"/>
    <n v="6.99"/>
    <n v="3"/>
    <n v="0"/>
    <n v="2.0270999999999999"/>
    <n v="344.82758620689657"/>
    <n v="6.99"/>
    <n v="0"/>
  </r>
  <r>
    <n v="9680"/>
    <s v="CA-2015-130113"/>
    <s v="12/27/2015"/>
    <x v="17"/>
    <s v="12/31/2015"/>
    <s v="Standard Class"/>
    <s v="AH-10030"/>
    <s v="Aaron Hawkins"/>
    <s v="Corporate"/>
    <s v="United States"/>
    <s v="San Francisco"/>
    <s v="California"/>
    <n v="94122"/>
    <x v="1"/>
    <s v="OFF-ST-10000046"/>
    <x v="1"/>
    <s v="Storage"/>
    <s v="Fellowes Super Stor/Drawer Files"/>
    <n v="323.10000000000002"/>
    <n v="2"/>
    <n v="0"/>
    <n v="61.389000000000003"/>
    <n v="526.31578947368428"/>
    <n v="323.10000000000002"/>
    <n v="0"/>
  </r>
  <r>
    <n v="9682"/>
    <s v="CA-2017-122770"/>
    <s v="12/13/2017"/>
    <x v="1096"/>
    <s v="12/18/2017"/>
    <s v="Standard Class"/>
    <s v="EP-13915"/>
    <s v="Emily Phan"/>
    <s v="Consumer"/>
    <s v="United States"/>
    <s v="San Francisco"/>
    <s v="California"/>
    <n v="94122"/>
    <x v="1"/>
    <s v="OFF-LA-10004559"/>
    <x v="1"/>
    <s v="Labels"/>
    <s v="Avery 49"/>
    <n v="8.64"/>
    <n v="3"/>
    <n v="0"/>
    <n v="4.2336"/>
    <n v="204.08163265306123"/>
    <n v="8.64"/>
    <n v="0"/>
  </r>
  <r>
    <n v="9686"/>
    <s v="CA-2017-118668"/>
    <s v="1/2/2017"/>
    <x v="460"/>
    <s v="1/4/2017"/>
    <s v="Second Class"/>
    <s v="FW-14395"/>
    <s v="Fred Wasserman"/>
    <s v="Corporate"/>
    <s v="United States"/>
    <s v="Los Angeles"/>
    <s v="California"/>
    <n v="90032"/>
    <x v="1"/>
    <s v="TEC-AC-10000682"/>
    <x v="2"/>
    <s v="Accessories"/>
    <s v="Kensington K72356US Mouse-in-a-Box USB Desktop Mouse"/>
    <n v="16.59"/>
    <n v="1"/>
    <n v="0"/>
    <n v="5.8064999999999998"/>
    <n v="285.71428571428572"/>
    <n v="16.59"/>
    <n v="0"/>
  </r>
  <r>
    <n v="9687"/>
    <s v="CA-2017-116498"/>
    <s v="5/30/2017"/>
    <x v="1109"/>
    <s v="6/3/2017"/>
    <s v="Standard Class"/>
    <s v="KA-16525"/>
    <s v="Kelly Andreada"/>
    <s v="Consumer"/>
    <s v="United States"/>
    <s v="San Diego"/>
    <s v="California"/>
    <n v="92037"/>
    <x v="1"/>
    <s v="OFF-AR-10003405"/>
    <x v="1"/>
    <s v="Art"/>
    <s v="Dixon My First Ticonderoga Pencil, #2"/>
    <n v="35.1"/>
    <n v="6"/>
    <n v="0"/>
    <n v="10.179"/>
    <n v="344.82758620689657"/>
    <n v="35.1"/>
    <n v="0"/>
  </r>
  <r>
    <n v="9688"/>
    <s v="US-2017-130603"/>
    <s v="9/30/2017"/>
    <x v="1033"/>
    <s v="10/6/2017"/>
    <s v="Standard Class"/>
    <s v="SC-20050"/>
    <s v="Sample Company A"/>
    <s v="Home Office"/>
    <s v="United States"/>
    <s v="Arlington"/>
    <s v="Texas"/>
    <n v="76017"/>
    <x v="2"/>
    <s v="OFF-BI-10000301"/>
    <x v="1"/>
    <s v="Binders"/>
    <s v="GBC Instant Report Kit"/>
    <n v="11.646000000000001"/>
    <n v="9"/>
    <n v="0.8"/>
    <n v="-17.469000000000001"/>
    <n v="-66.666666666666657"/>
    <n v="2.3291999999999997"/>
    <n v="0"/>
  </r>
  <r>
    <n v="9689"/>
    <s v="US-2017-135986"/>
    <s v="6/20/2017"/>
    <x v="308"/>
    <s v="6/27/2017"/>
    <s v="Standard Class"/>
    <s v="PG-18895"/>
    <s v="Paul Gonzalez"/>
    <s v="Consumer"/>
    <s v="United States"/>
    <s v="Richmond"/>
    <s v="Virginia"/>
    <n v="23223"/>
    <x v="0"/>
    <s v="OFF-PA-10001534"/>
    <x v="1"/>
    <s v="Paper"/>
    <s v="Xerox 230"/>
    <n v="32.4"/>
    <n v="5"/>
    <n v="0"/>
    <n v="15.552"/>
    <n v="208.33333333333334"/>
    <n v="32.4"/>
    <n v="0"/>
  </r>
  <r>
    <n v="9691"/>
    <s v="CA-2017-140536"/>
    <s v="4/4/2017"/>
    <x v="1095"/>
    <s v="4/5/2017"/>
    <s v="First Class"/>
    <s v="TA-21385"/>
    <s v="Tom Ashbrook"/>
    <s v="Home Office"/>
    <s v="United States"/>
    <s v="New York City"/>
    <s v="New York"/>
    <n v="10035"/>
    <x v="3"/>
    <s v="OFF-AR-10001545"/>
    <x v="1"/>
    <s v="Art"/>
    <s v="Newell 326"/>
    <n v="7.04"/>
    <n v="4"/>
    <n v="0"/>
    <n v="2.0415999999999999"/>
    <n v="344.82758620689657"/>
    <n v="7.04"/>
    <n v="0"/>
  </r>
  <r>
    <n v="9692"/>
    <s v="CA-2015-130183"/>
    <s v="11/13/2015"/>
    <x v="50"/>
    <s v="11/17/2015"/>
    <s v="Standard Class"/>
    <s v="PO-18850"/>
    <s v="Patrick O'Brill"/>
    <s v="Consumer"/>
    <s v="United States"/>
    <s v="Houston"/>
    <s v="Texas"/>
    <n v="77041"/>
    <x v="2"/>
    <s v="FUR-BO-10001811"/>
    <x v="0"/>
    <s v="Bookcases"/>
    <s v="Atlantic Metals Mobile 5-Shelf Bookcases, Custom Colors"/>
    <n v="613.99919999999997"/>
    <n v="3"/>
    <n v="0.32"/>
    <n v="-18.058800000000002"/>
    <n v="-3399.9999999999991"/>
    <n v="417.51945599999993"/>
    <n v="0"/>
  </r>
  <r>
    <n v="9693"/>
    <s v="CA-2015-107902"/>
    <s v="8/28/2015"/>
    <x v="834"/>
    <s v="9/2/2015"/>
    <s v="Standard Class"/>
    <s v="SM-20950"/>
    <s v="Suzanne McNair"/>
    <s v="Corporate"/>
    <s v="United States"/>
    <s v="Fairfield"/>
    <s v="Connecticut"/>
    <n v="6824"/>
    <x v="3"/>
    <s v="OFF-ST-10001837"/>
    <x v="1"/>
    <s v="Storage"/>
    <s v="SAFCO Mobile Desk Side File, Wire Frame"/>
    <n v="470.36"/>
    <n v="11"/>
    <n v="0"/>
    <n v="122.2936"/>
    <n v="384.61538461538464"/>
    <n v="470.36"/>
    <n v="0"/>
  </r>
  <r>
    <n v="9694"/>
    <s v="CA-2017-130148"/>
    <s v="9/24/2017"/>
    <x v="241"/>
    <s v="9/28/2017"/>
    <s v="Second Class"/>
    <s v="NK-18490"/>
    <s v="Neil Knudson"/>
    <s v="Home Office"/>
    <s v="United States"/>
    <s v="San Francisco"/>
    <s v="California"/>
    <n v="94110"/>
    <x v="1"/>
    <s v="OFF-PA-10000551"/>
    <x v="1"/>
    <s v="Paper"/>
    <s v="Array Memo Cubes"/>
    <n v="31.08"/>
    <n v="6"/>
    <n v="0"/>
    <n v="15.229200000000001"/>
    <n v="204.08163265306118"/>
    <n v="31.08"/>
    <n v="0"/>
  </r>
  <r>
    <n v="9696"/>
    <s v="US-2016-151260"/>
    <s v="12/11/2016"/>
    <x v="25"/>
    <s v="12/14/2016"/>
    <s v="First Class"/>
    <s v="SC-20695"/>
    <s v="Steve Chapman"/>
    <s v="Corporate"/>
    <s v="United States"/>
    <s v="Springfield"/>
    <s v="Ohio"/>
    <n v="45503"/>
    <x v="3"/>
    <s v="OFF-AP-10002892"/>
    <x v="1"/>
    <s v="Appliances"/>
    <s v="Belkin F5C206VTEL 6 Outlet Surge"/>
    <n v="73.536000000000001"/>
    <n v="4"/>
    <n v="0.2"/>
    <n v="9.1920000000000002"/>
    <n v="800"/>
    <n v="58.828800000000001"/>
    <n v="0"/>
  </r>
  <r>
    <n v="9697"/>
    <s v="CA-2014-144281"/>
    <s v="6/10/2014"/>
    <x v="1226"/>
    <s v="6/15/2014"/>
    <s v="Second Class"/>
    <s v="HK-14890"/>
    <s v="Heather Kirkland"/>
    <s v="Corporate"/>
    <s v="United States"/>
    <s v="Detroit"/>
    <s v="Michigan"/>
    <n v="48234"/>
    <x v="2"/>
    <s v="OFF-LA-10003930"/>
    <x v="1"/>
    <s v="Labels"/>
    <s v="Dot Matrix Printer Tape Reel Labels, White, 5000/Box"/>
    <n v="491.55"/>
    <n v="5"/>
    <n v="0"/>
    <n v="240.8595"/>
    <n v="204.08163265306123"/>
    <n v="491.55"/>
    <n v="0"/>
  </r>
  <r>
    <n v="9698"/>
    <s v="CA-2016-122511"/>
    <s v="3/11/2016"/>
    <x v="21"/>
    <s v="3/11/2016"/>
    <s v="Same Day"/>
    <s v="BT-11485"/>
    <s v="Brad Thomas"/>
    <s v="Home Office"/>
    <s v="United States"/>
    <s v="Philadelphia"/>
    <s v="Pennsylvania"/>
    <n v="19140"/>
    <x v="3"/>
    <s v="FUR-FU-10001037"/>
    <x v="0"/>
    <s v="Furnishings"/>
    <s v="DAX Charcoal/Nickel-Tone Document Frame, 5 x 7"/>
    <n v="30.335999999999999"/>
    <n v="4"/>
    <n v="0.2"/>
    <n v="9.48"/>
    <n v="320"/>
    <n v="24.268799999999999"/>
    <n v="0"/>
  </r>
  <r>
    <n v="9699"/>
    <s v="CA-2017-154116"/>
    <s v="12/15/2017"/>
    <x v="934"/>
    <s v="12/19/2017"/>
    <s v="Standard Class"/>
    <s v="KM-16660"/>
    <s v="Khloe Miller"/>
    <s v="Consumer"/>
    <s v="United States"/>
    <s v="Inglewood"/>
    <s v="California"/>
    <n v="90301"/>
    <x v="1"/>
    <s v="OFF-PA-10004569"/>
    <x v="1"/>
    <s v="Paper"/>
    <s v="Wirebound Message Books, Two 4 1/4&quot; x 5&quot; Forms per Page"/>
    <n v="22.83"/>
    <n v="3"/>
    <n v="0"/>
    <n v="10.7301"/>
    <n v="212.7659574468085"/>
    <n v="22.83"/>
    <n v="0"/>
  </r>
  <r>
    <n v="9702"/>
    <s v="CA-2016-105291"/>
    <s v="10/30/2016"/>
    <x v="859"/>
    <s v="11/4/2016"/>
    <s v="Standard Class"/>
    <s v="SP-20920"/>
    <s v="Susan Pistek"/>
    <s v="Consumer"/>
    <s v="United States"/>
    <s v="San Luis Obispo"/>
    <s v="California"/>
    <n v="93405"/>
    <x v="1"/>
    <s v="OFF-FA-10003059"/>
    <x v="1"/>
    <s v="Fasteners"/>
    <s v="Assorted Color Push Pins"/>
    <n v="3.62"/>
    <n v="2"/>
    <n v="0"/>
    <n v="1.1946000000000001"/>
    <n v="303.030303030303"/>
    <n v="3.62"/>
    <n v="0"/>
  </r>
  <r>
    <n v="9703"/>
    <s v="CA-2017-147032"/>
    <s v="7/31/2017"/>
    <x v="689"/>
    <s v="8/4/2017"/>
    <s v="Standard Class"/>
    <s v="LB-16795"/>
    <s v="Laurel Beltran"/>
    <s v="Home Office"/>
    <s v="United States"/>
    <s v="Wilmington"/>
    <s v="Delaware"/>
    <n v="19805"/>
    <x v="3"/>
    <s v="OFF-PA-10003256"/>
    <x v="1"/>
    <s v="Paper"/>
    <s v="Avery Personal Creations Heavyweight Cards"/>
    <n v="11.54"/>
    <n v="1"/>
    <n v="0"/>
    <n v="5.5392000000000001"/>
    <n v="208.33333333333331"/>
    <n v="11.54"/>
    <n v="0"/>
  </r>
  <r>
    <n v="9706"/>
    <s v="CA-2017-125990"/>
    <s v="10/19/2017"/>
    <x v="15"/>
    <s v="10/23/2017"/>
    <s v="Standard Class"/>
    <s v="JS-16030"/>
    <s v="Joy Smith"/>
    <s v="Consumer"/>
    <s v="United States"/>
    <s v="San Francisco"/>
    <s v="California"/>
    <n v="94122"/>
    <x v="1"/>
    <s v="OFF-BI-10004826"/>
    <x v="1"/>
    <s v="Binders"/>
    <s v="JM Magazine Binder"/>
    <n v="39.624000000000002"/>
    <n v="3"/>
    <n v="0.2"/>
    <n v="13.868399999999999"/>
    <n v="285.71428571428578"/>
    <n v="31.699200000000005"/>
    <n v="0"/>
  </r>
  <r>
    <n v="9707"/>
    <s v="CA-2016-161746"/>
    <s v="10/21/2016"/>
    <x v="147"/>
    <s v="10/27/2016"/>
    <s v="Standard Class"/>
    <s v="CS-11950"/>
    <s v="Carlos Soltero"/>
    <s v="Consumer"/>
    <s v="United States"/>
    <s v="Los Angeles"/>
    <s v="California"/>
    <n v="90045"/>
    <x v="1"/>
    <s v="FUR-CH-10004626"/>
    <x v="0"/>
    <s v="Chairs"/>
    <s v="Office Star Flex Back Scooter Chair with Aluminum Finish Frame"/>
    <n v="242.136"/>
    <n v="3"/>
    <n v="0.2"/>
    <n v="12.1068"/>
    <n v="2000"/>
    <n v="193.7088"/>
    <n v="0"/>
  </r>
  <r>
    <n v="9711"/>
    <s v="CA-2014-114251"/>
    <s v="11/5/2014"/>
    <x v="1127"/>
    <s v="11/10/2014"/>
    <s v="Standard Class"/>
    <s v="MD-17350"/>
    <s v="Maribeth Dona"/>
    <s v="Consumer"/>
    <s v="United States"/>
    <s v="Philadelphia"/>
    <s v="Pennsylvania"/>
    <n v="19143"/>
    <x v="3"/>
    <s v="FUR-FU-10001468"/>
    <x v="0"/>
    <s v="Furnishings"/>
    <s v="Tenex Antistatic Computer Chair Mats"/>
    <n v="273.56799999999998"/>
    <n v="2"/>
    <n v="0.2"/>
    <n v="-34.195999999999998"/>
    <n v="-800"/>
    <n v="218.8544"/>
    <n v="0"/>
  </r>
  <r>
    <n v="9716"/>
    <s v="CA-2016-116379"/>
    <s v="11/7/2016"/>
    <x v="77"/>
    <s v="11/12/2016"/>
    <s v="Standard Class"/>
    <s v="LD-17005"/>
    <s v="Lisa DeCherney"/>
    <s v="Consumer"/>
    <s v="United States"/>
    <s v="San Francisco"/>
    <s v="California"/>
    <n v="94122"/>
    <x v="1"/>
    <s v="OFF-BI-10001543"/>
    <x v="1"/>
    <s v="Binders"/>
    <s v="GBC VeloBinder Manual Binding System"/>
    <n v="57.584000000000003"/>
    <n v="2"/>
    <n v="0.2"/>
    <n v="20.154399999999999"/>
    <n v="285.71428571428578"/>
    <n v="46.067200000000007"/>
    <n v="0"/>
  </r>
  <r>
    <n v="9717"/>
    <s v="US-2016-144477"/>
    <s v="8/12/2016"/>
    <x v="399"/>
    <s v="8/14/2016"/>
    <s v="Second Class"/>
    <s v="DB-13270"/>
    <s v="Deborah Brumfield"/>
    <s v="Home Office"/>
    <s v="United States"/>
    <s v="Philadelphia"/>
    <s v="Pennsylvania"/>
    <n v="19134"/>
    <x v="3"/>
    <s v="OFF-AR-10000914"/>
    <x v="1"/>
    <s v="Art"/>
    <s v="Boston 16765 Mini Stand Up Battery Pencil Sharpener"/>
    <n v="37.311999999999998"/>
    <n v="4"/>
    <n v="0.2"/>
    <n v="2.7984"/>
    <n v="1333.3333333333333"/>
    <n v="29.849599999999999"/>
    <n v="0"/>
  </r>
  <r>
    <n v="9718"/>
    <s v="CA-2016-108210"/>
    <s v="5/30/2016"/>
    <x v="198"/>
    <s v="5/31/2016"/>
    <s v="Same Day"/>
    <s v="AT-10735"/>
    <s v="Annie Thurman"/>
    <s v="Consumer"/>
    <s v="United States"/>
    <s v="Houston"/>
    <s v="Texas"/>
    <n v="77041"/>
    <x v="2"/>
    <s v="TEC-PH-10002293"/>
    <x v="2"/>
    <s v="Phones"/>
    <s v="Anker 36W 4-Port USB Wall Charger Travel Power Adapter for iPhone 5s 5c 5"/>
    <n v="79.959999999999994"/>
    <n v="5"/>
    <n v="0.2"/>
    <n v="7.9960000000000004"/>
    <n v="999.99999999999977"/>
    <n v="63.967999999999996"/>
    <n v="0"/>
  </r>
  <r>
    <n v="9720"/>
    <s v="CA-2017-166835"/>
    <s v="11/12/2017"/>
    <x v="105"/>
    <s v="11/14/2017"/>
    <s v="Second Class"/>
    <s v="DK-13375"/>
    <s v="Dennis Kane"/>
    <s v="Consumer"/>
    <s v="United States"/>
    <s v="Lancaster"/>
    <s v="Pennsylvania"/>
    <n v="17602"/>
    <x v="3"/>
    <s v="OFF-ST-10002574"/>
    <x v="1"/>
    <s v="Storage"/>
    <s v="SAFCO Commercial Wire Shelving, Black"/>
    <n v="221.024"/>
    <n v="2"/>
    <n v="0.2"/>
    <n v="-55.256"/>
    <n v="-400"/>
    <n v="176.81920000000002"/>
    <n v="0"/>
  </r>
  <r>
    <n v="9721"/>
    <s v="CA-2016-119641"/>
    <s v="9/22/2016"/>
    <x v="897"/>
    <s v="9/26/2016"/>
    <s v="Standard Class"/>
    <s v="CS-12250"/>
    <s v="Chris Selesnick"/>
    <s v="Corporate"/>
    <s v="United States"/>
    <s v="Green Bay"/>
    <s v="Wisconsin"/>
    <n v="54302"/>
    <x v="2"/>
    <s v="FUR-FU-10002445"/>
    <x v="0"/>
    <s v="Furnishings"/>
    <s v="DAX Two-Tone Rosewood/Black Document Frame, Desktop, 5 x 7"/>
    <n v="18.96"/>
    <n v="2"/>
    <n v="0"/>
    <n v="7.5839999999999996"/>
    <n v="250.00000000000006"/>
    <n v="18.96"/>
    <n v="0"/>
  </r>
  <r>
    <n v="9722"/>
    <s v="CA-2016-105781"/>
    <s v="2/16/2016"/>
    <x v="595"/>
    <s v="2/20/2016"/>
    <s v="Standard Class"/>
    <s v="JF-15565"/>
    <s v="Jill Fjeld"/>
    <s v="Consumer"/>
    <s v="United States"/>
    <s v="New York City"/>
    <s v="New York"/>
    <n v="10024"/>
    <x v="3"/>
    <s v="FUR-CH-10001802"/>
    <x v="0"/>
    <s v="Chairs"/>
    <s v="Hon Every-Day Chair Series Swivel Task Chairs"/>
    <n v="326.64600000000002"/>
    <n v="3"/>
    <n v="0.1"/>
    <n v="39.923400000000001"/>
    <n v="818.18181818181813"/>
    <n v="293.98140000000001"/>
    <n v="0"/>
  </r>
  <r>
    <n v="9724"/>
    <s v="CA-2014-101364"/>
    <s v="12/22/2014"/>
    <x v="1091"/>
    <s v="12/26/2014"/>
    <s v="Standard Class"/>
    <s v="TW-21025"/>
    <s v="Tamara Willingham"/>
    <s v="Home Office"/>
    <s v="United States"/>
    <s v="New York City"/>
    <s v="New York"/>
    <n v="10011"/>
    <x v="3"/>
    <s v="OFF-BI-10003984"/>
    <x v="1"/>
    <s v="Binders"/>
    <s v="Lock-Up Easel 'Spel-Binder'"/>
    <n v="296.71199999999999"/>
    <n v="13"/>
    <n v="0.2"/>
    <n v="100.1403"/>
    <n v="296.2962962962963"/>
    <n v="237.36959999999999"/>
    <n v="0"/>
  </r>
  <r>
    <n v="9725"/>
    <s v="CA-2015-117898"/>
    <s v="12/5/2015"/>
    <x v="901"/>
    <s v="12/11/2015"/>
    <s v="Standard Class"/>
    <s v="TB-21250"/>
    <s v="Tim Brockman"/>
    <s v="Consumer"/>
    <s v="United States"/>
    <s v="Bloomington"/>
    <s v="Illinois"/>
    <n v="61701"/>
    <x v="2"/>
    <s v="OFF-EN-10004459"/>
    <x v="1"/>
    <s v="Envelopes"/>
    <s v="Security-Tint Envelopes"/>
    <n v="12.224"/>
    <n v="2"/>
    <n v="0.2"/>
    <n v="4.4311999999999996"/>
    <n v="275.86206896551727"/>
    <n v="9.7792000000000012"/>
    <n v="0"/>
  </r>
  <r>
    <n v="9726"/>
    <s v="CA-2017-142293"/>
    <s v="9/17/2017"/>
    <x v="697"/>
    <s v="9/20/2017"/>
    <s v="First Class"/>
    <s v="SC-20380"/>
    <s v="Shahid Collister"/>
    <s v="Consumer"/>
    <s v="United States"/>
    <s v="Boise"/>
    <s v="Idaho"/>
    <n v="83704"/>
    <x v="1"/>
    <s v="TEC-AC-10001109"/>
    <x v="2"/>
    <s v="Accessories"/>
    <s v="Logitech Trackman Marble Mouse"/>
    <n v="89.97"/>
    <n v="3"/>
    <n v="0"/>
    <n v="37.787399999999998"/>
    <n v="238.0952380952381"/>
    <n v="89.97"/>
    <n v="0"/>
  </r>
  <r>
    <n v="9727"/>
    <s v="CA-2017-167395"/>
    <s v="12/2/2017"/>
    <x v="574"/>
    <s v="12/4/2017"/>
    <s v="First Class"/>
    <s v="KM-16720"/>
    <s v="Kunst Miller"/>
    <s v="Consumer"/>
    <s v="United States"/>
    <s v="Lowell"/>
    <s v="Massachusetts"/>
    <n v="1852"/>
    <x v="3"/>
    <s v="OFF-AP-10001293"/>
    <x v="1"/>
    <s v="Appliances"/>
    <s v="Belkin 8 Outlet Surge Protector"/>
    <n v="286.86"/>
    <n v="7"/>
    <n v="0"/>
    <n v="80.320800000000006"/>
    <n v="357.14285714285711"/>
    <n v="286.86"/>
    <n v="0"/>
  </r>
  <r>
    <n v="9730"/>
    <s v="CA-2014-111962"/>
    <s v="9/29/2014"/>
    <x v="411"/>
    <s v="10/4/2014"/>
    <s v="Standard Class"/>
    <s v="EB-14170"/>
    <s v="Evan Bailliet"/>
    <s v="Consumer"/>
    <s v="United States"/>
    <s v="Seattle"/>
    <s v="Washington"/>
    <n v="98115"/>
    <x v="1"/>
    <s v="OFF-BI-10001308"/>
    <x v="1"/>
    <s v="Binders"/>
    <s v="GBC Standard Plastic Binding Systems' Combs"/>
    <n v="10.048"/>
    <n v="2"/>
    <n v="0.2"/>
    <n v="3.14"/>
    <n v="320"/>
    <n v="8.0384000000000011"/>
    <n v="0"/>
  </r>
  <r>
    <n v="9732"/>
    <s v="CA-2017-124261"/>
    <s v="11/14/2017"/>
    <x v="237"/>
    <s v="11/19/2017"/>
    <s v="Standard Class"/>
    <s v="JE-15715"/>
    <s v="Joe Elijah"/>
    <s v="Consumer"/>
    <s v="United States"/>
    <s v="Los Angeles"/>
    <s v="California"/>
    <n v="90049"/>
    <x v="1"/>
    <s v="OFF-AR-10003504"/>
    <x v="1"/>
    <s v="Art"/>
    <s v="Newell 347"/>
    <n v="34.24"/>
    <n v="8"/>
    <n v="0"/>
    <n v="9.9296000000000006"/>
    <n v="344.82758620689651"/>
    <n v="34.24"/>
    <n v="0"/>
  </r>
  <r>
    <n v="9733"/>
    <s v="CA-2014-114321"/>
    <s v="8/20/2014"/>
    <x v="1071"/>
    <s v="8/25/2014"/>
    <s v="Standard Class"/>
    <s v="NC-18535"/>
    <s v="Nick Crebassa"/>
    <s v="Corporate"/>
    <s v="United States"/>
    <s v="Hampton"/>
    <s v="Virginia"/>
    <n v="23666"/>
    <x v="0"/>
    <s v="FUR-CH-10001797"/>
    <x v="0"/>
    <s v="Chairs"/>
    <s v="Safco Chair Connectors, 6/Carton"/>
    <n v="500.24"/>
    <n v="13"/>
    <n v="0"/>
    <n v="145.06960000000001"/>
    <n v="344.82758620689651"/>
    <n v="500.24"/>
    <n v="0"/>
  </r>
  <r>
    <n v="9736"/>
    <s v="CA-2014-128062"/>
    <s v="11/19/2014"/>
    <x v="84"/>
    <s v="11/22/2014"/>
    <s v="Second Class"/>
    <s v="AD-10180"/>
    <s v="Alan Dominguez"/>
    <s v="Home Office"/>
    <s v="United States"/>
    <s v="Philadelphia"/>
    <s v="Pennsylvania"/>
    <n v="19134"/>
    <x v="3"/>
    <s v="OFF-PA-10001583"/>
    <x v="1"/>
    <s v="Paper"/>
    <s v="1/4 Fold Party Design Invitations &amp; White Envelopes, 24 8-1/2&quot; X 11&quot; Cards, 25 Env./Pack"/>
    <n v="5.88"/>
    <n v="1"/>
    <n v="0.2"/>
    <n v="1.9844999999999999"/>
    <n v="296.2962962962963"/>
    <n v="4.7039999999999997"/>
    <n v="0"/>
  </r>
  <r>
    <n v="9737"/>
    <s v="US-2015-100069"/>
    <s v="6/29/2015"/>
    <x v="685"/>
    <s v="7/3/2015"/>
    <s v="Standard Class"/>
    <s v="NF-18475"/>
    <s v="Neil Französisch"/>
    <s v="Home Office"/>
    <s v="United States"/>
    <s v="Omaha"/>
    <s v="Nebraska"/>
    <n v="68104"/>
    <x v="2"/>
    <s v="TEC-PH-10004667"/>
    <x v="2"/>
    <s v="Phones"/>
    <s v="Cisco 8x8 Inc. 6753i IP Business Phone System"/>
    <n v="269.98"/>
    <n v="2"/>
    <n v="0"/>
    <n v="72.894599999999997"/>
    <n v="370.37037037037044"/>
    <n v="269.98"/>
    <n v="0"/>
  </r>
  <r>
    <n v="9738"/>
    <s v="CA-2017-129294"/>
    <s v="3/16/2017"/>
    <x v="633"/>
    <s v="3/21/2017"/>
    <s v="Standard Class"/>
    <s v="KD-16615"/>
    <s v="Ken Dana"/>
    <s v="Corporate"/>
    <s v="United States"/>
    <s v="Los Angeles"/>
    <s v="California"/>
    <n v="90032"/>
    <x v="1"/>
    <s v="OFF-ST-10002615"/>
    <x v="1"/>
    <s v="Storage"/>
    <s v="Dual Level, Single-Width Filing Carts"/>
    <n v="310.12"/>
    <n v="2"/>
    <n v="0"/>
    <n v="80.631200000000007"/>
    <n v="384.61538461538458"/>
    <n v="310.12"/>
    <n v="0"/>
  </r>
  <r>
    <n v="9742"/>
    <s v="CA-2015-117086"/>
    <s v="11/8/2015"/>
    <x v="627"/>
    <s v="11/12/2015"/>
    <s v="Standard Class"/>
    <s v="QJ-19255"/>
    <s v="Quincy Jones"/>
    <s v="Corporate"/>
    <s v="United States"/>
    <s v="Burlington"/>
    <s v="Vermont"/>
    <n v="5408"/>
    <x v="3"/>
    <s v="FUR-BO-10004834"/>
    <x v="0"/>
    <s v="Bookcases"/>
    <s v="Riverside Palais Royal Lawyers Bookcase, Royale Cherry Finish"/>
    <n v="4404.8999999999996"/>
    <n v="5"/>
    <n v="0"/>
    <n v="1013.127"/>
    <n v="434.78260869565213"/>
    <n v="4404.8999999999996"/>
    <n v="0"/>
  </r>
  <r>
    <n v="9743"/>
    <s v="CA-2017-131303"/>
    <s v="11/28/2017"/>
    <x v="354"/>
    <s v="12/2/2017"/>
    <s v="Standard Class"/>
    <s v="EP-13915"/>
    <s v="Emily Phan"/>
    <s v="Consumer"/>
    <s v="United States"/>
    <s v="San Diego"/>
    <s v="California"/>
    <n v="92037"/>
    <x v="1"/>
    <s v="OFF-LA-10001074"/>
    <x v="1"/>
    <s v="Labels"/>
    <s v="Round Specialty Laser Printer Labels"/>
    <n v="62.65"/>
    <n v="5"/>
    <n v="0"/>
    <n v="29.445499999999999"/>
    <n v="212.7659574468085"/>
    <n v="62.65"/>
    <n v="0"/>
  </r>
  <r>
    <n v="9744"/>
    <s v="CA-2016-137127"/>
    <s v="6/16/2016"/>
    <x v="950"/>
    <s v="6/22/2016"/>
    <s v="Standard Class"/>
    <s v="JJ-15445"/>
    <s v="Jennifer Jackson"/>
    <s v="Consumer"/>
    <s v="United States"/>
    <s v="Newark"/>
    <s v="Delaware"/>
    <n v="19711"/>
    <x v="3"/>
    <s v="OFF-LA-10001641"/>
    <x v="1"/>
    <s v="Labels"/>
    <s v="Avery 518"/>
    <n v="9.4499999999999993"/>
    <n v="3"/>
    <n v="0"/>
    <n v="4.5359999999999996"/>
    <n v="208.33333333333334"/>
    <n v="9.4499999999999993"/>
    <n v="0"/>
  </r>
  <r>
    <n v="9745"/>
    <s v="CA-2017-141782"/>
    <s v="1/21/2017"/>
    <x v="276"/>
    <s v="1/25/2017"/>
    <s v="Standard Class"/>
    <s v="BE-11410"/>
    <s v="Bobby Elias"/>
    <s v="Consumer"/>
    <s v="United States"/>
    <s v="Aurora"/>
    <s v="Illinois"/>
    <n v="60505"/>
    <x v="2"/>
    <s v="OFF-EN-10002230"/>
    <x v="1"/>
    <s v="Envelopes"/>
    <s v="Airmail Envelopes"/>
    <n v="268.57600000000002"/>
    <n v="4"/>
    <n v="0.2"/>
    <n v="90.644400000000005"/>
    <n v="296.2962962962963"/>
    <n v="214.86080000000004"/>
    <n v="0"/>
  </r>
  <r>
    <n v="9746"/>
    <s v="CA-2017-137505"/>
    <s v="11/24/2017"/>
    <x v="221"/>
    <s v="11/24/2017"/>
    <s v="Same Day"/>
    <s v="BP-11290"/>
    <s v="Beth Paige"/>
    <s v="Consumer"/>
    <s v="United States"/>
    <s v="Los Angeles"/>
    <s v="California"/>
    <n v="90008"/>
    <x v="1"/>
    <s v="FUR-TA-10000617"/>
    <x v="0"/>
    <s v="Tables"/>
    <s v="Hon Practical Foundations 30 x 60 Training Table, Light Gray/Charcoal"/>
    <n v="364.08"/>
    <n v="2"/>
    <n v="0.2"/>
    <n v="9.1020000000000003"/>
    <n v="4000"/>
    <n v="291.26400000000001"/>
    <n v="0"/>
  </r>
  <r>
    <n v="9748"/>
    <s v="US-2014-140914"/>
    <s v="11/11/2014"/>
    <x v="7"/>
    <s v="11/15/2014"/>
    <s v="Standard Class"/>
    <s v="BH-11710"/>
    <s v="Brosina Hoffman"/>
    <s v="Consumer"/>
    <s v="United States"/>
    <s v="Chicago"/>
    <s v="Illinois"/>
    <n v="60653"/>
    <x v="2"/>
    <s v="FUR-FU-10000175"/>
    <x v="0"/>
    <s v="Furnishings"/>
    <s v="DAX Wood Document Frame."/>
    <n v="10.984"/>
    <n v="2"/>
    <n v="0.6"/>
    <n v="-7.9634"/>
    <n v="-137.93103448275863"/>
    <n v="4.3936000000000002"/>
    <n v="0"/>
  </r>
  <r>
    <n v="9750"/>
    <s v="CA-2016-158358"/>
    <s v="3/4/2016"/>
    <x v="758"/>
    <s v="3/8/2016"/>
    <s v="Standard Class"/>
    <s v="EM-13810"/>
    <s v="Eleni McCrary"/>
    <s v="Corporate"/>
    <s v="United States"/>
    <s v="Dover"/>
    <s v="New Hampshire"/>
    <n v="3820"/>
    <x v="3"/>
    <s v="TEC-AC-10002567"/>
    <x v="2"/>
    <s v="Accessories"/>
    <s v="Logitech G602 Wireless Gaming Mouse"/>
    <n v="159.97999999999999"/>
    <n v="2"/>
    <n v="0"/>
    <n v="57.592799999999997"/>
    <n v="277.77777777777777"/>
    <n v="159.97999999999999"/>
    <n v="0"/>
  </r>
  <r>
    <n v="9751"/>
    <s v="CA-2016-113390"/>
    <s v="10/11/2016"/>
    <x v="1227"/>
    <s v="10/15/2016"/>
    <s v="Standard Class"/>
    <s v="EP-13915"/>
    <s v="Emily Phan"/>
    <s v="Consumer"/>
    <s v="United States"/>
    <s v="Chicago"/>
    <s v="Illinois"/>
    <n v="60610"/>
    <x v="2"/>
    <s v="OFF-AR-10003183"/>
    <x v="1"/>
    <s v="Art"/>
    <s v="Avery Fluorescent Highlighter Four-Color Set"/>
    <n v="5.3440000000000003"/>
    <n v="2"/>
    <n v="0.2"/>
    <n v="0.66800000000000004"/>
    <n v="800"/>
    <n v="4.2752000000000008"/>
    <n v="0"/>
  </r>
  <r>
    <n v="9753"/>
    <s v="US-2016-158680"/>
    <s v="7/1/2016"/>
    <x v="949"/>
    <s v="7/2/2016"/>
    <s v="First Class"/>
    <s v="NZ-18565"/>
    <s v="Nick Zandusky"/>
    <s v="Home Office"/>
    <s v="United States"/>
    <s v="Seattle"/>
    <s v="Washington"/>
    <n v="98115"/>
    <x v="1"/>
    <s v="OFF-BI-10000145"/>
    <x v="1"/>
    <s v="Binders"/>
    <s v="Zipper Ring Binder Pockets"/>
    <n v="2.496"/>
    <n v="1"/>
    <n v="0.2"/>
    <n v="0.90480000000000005"/>
    <n v="275.86206896551721"/>
    <n v="1.9968000000000001"/>
    <n v="0"/>
  </r>
  <r>
    <n v="9754"/>
    <s v="CA-2017-113705"/>
    <s v="3/27/2017"/>
    <x v="996"/>
    <s v="3/29/2017"/>
    <s v="Second Class"/>
    <s v="LC-16870"/>
    <s v="Lena Cacioppo"/>
    <s v="Consumer"/>
    <s v="United States"/>
    <s v="Richmond"/>
    <s v="Virginia"/>
    <n v="23223"/>
    <x v="0"/>
    <s v="OFF-LA-10000476"/>
    <x v="1"/>
    <s v="Labels"/>
    <s v="Avery 05222 Permanent Self-Adhesive File Folder Labels for Typewriters, on Rolls, White, 250/Roll"/>
    <n v="8.26"/>
    <n v="2"/>
    <n v="0"/>
    <n v="3.7995999999999999"/>
    <n v="217.39130434782606"/>
    <n v="8.26"/>
    <n v="0"/>
  </r>
  <r>
    <n v="9760"/>
    <s v="CA-2016-146913"/>
    <s v="10/31/2016"/>
    <x v="731"/>
    <s v="11/5/2016"/>
    <s v="Standard Class"/>
    <s v="SF-20965"/>
    <s v="Sylvia Foulston"/>
    <s v="Corporate"/>
    <s v="United States"/>
    <s v="San Francisco"/>
    <s v="California"/>
    <n v="94109"/>
    <x v="1"/>
    <s v="FUR-CH-10001854"/>
    <x v="0"/>
    <s v="Chairs"/>
    <s v="Office Star - Professional Matrix Back Chair with 2-to-1 Synchro Tilt and Mesh Fabric Seat"/>
    <n v="1403.92"/>
    <n v="5"/>
    <n v="0.2"/>
    <n v="70.195999999999998"/>
    <n v="2000"/>
    <n v="1123.1360000000002"/>
    <n v="0"/>
  </r>
  <r>
    <n v="9761"/>
    <s v="CA-2017-159135"/>
    <s v="11/4/2017"/>
    <x v="259"/>
    <s v="11/8/2017"/>
    <s v="Standard Class"/>
    <s v="KM-16375"/>
    <s v="Katherine Murray"/>
    <s v="Home Office"/>
    <s v="United States"/>
    <s v="Springdale"/>
    <s v="Arkansas"/>
    <n v="72762"/>
    <x v="0"/>
    <s v="OFF-AR-10000657"/>
    <x v="1"/>
    <s v="Art"/>
    <s v="Binney &amp; Smith inkTank Desk Highlighter, Chisel Tip, Yellow, 12/Box"/>
    <n v="4.3"/>
    <n v="2"/>
    <n v="0"/>
    <n v="1.419"/>
    <n v="303.030303030303"/>
    <n v="4.3"/>
    <n v="0"/>
  </r>
  <r>
    <n v="9762"/>
    <s v="CA-2014-121762"/>
    <s v="2/14/2014"/>
    <x v="1047"/>
    <s v="2/18/2014"/>
    <s v="Standard Class"/>
    <s v="ML-17395"/>
    <s v="Marina Lichtenstein"/>
    <s v="Corporate"/>
    <s v="United States"/>
    <s v="Seattle"/>
    <s v="Washington"/>
    <n v="98103"/>
    <x v="1"/>
    <s v="TEC-AC-10000736"/>
    <x v="2"/>
    <s v="Accessories"/>
    <s v="Logitech G600 MMO Gaming Mouse"/>
    <n v="239.97"/>
    <n v="3"/>
    <n v="0"/>
    <n v="86.389200000000002"/>
    <n v="277.77777777777777"/>
    <n v="239.97"/>
    <n v="0"/>
  </r>
  <r>
    <n v="9765"/>
    <s v="CA-2014-123855"/>
    <s v="6/18/2014"/>
    <x v="1228"/>
    <s v="6/23/2014"/>
    <s v="Standard Class"/>
    <s v="MC-18100"/>
    <s v="Mick Crebagga"/>
    <s v="Consumer"/>
    <s v="United States"/>
    <s v="Los Angeles"/>
    <s v="California"/>
    <n v="90036"/>
    <x v="1"/>
    <s v="TEC-PH-10000215"/>
    <x v="2"/>
    <s v="Phones"/>
    <s v="Plantronics Cordless Phone Headset with In-line Volume - M214C"/>
    <n v="139.80000000000001"/>
    <n v="5"/>
    <n v="0.2"/>
    <n v="12.2325"/>
    <n v="1142.8571428571429"/>
    <n v="111.84000000000002"/>
    <n v="0"/>
  </r>
  <r>
    <n v="9766"/>
    <s v="CA-2017-101959"/>
    <s v="2/28/2017"/>
    <x v="1229"/>
    <s v="3/6/2017"/>
    <s v="Standard Class"/>
    <s v="DB-13660"/>
    <s v="Duane Benoit"/>
    <s v="Consumer"/>
    <s v="United States"/>
    <s v="Middletown"/>
    <s v="Connecticut"/>
    <n v="6457"/>
    <x v="3"/>
    <s v="OFF-BI-10001757"/>
    <x v="1"/>
    <s v="Binders"/>
    <s v="Pressboard Hanging Data Binders for Unburst Sheets"/>
    <n v="9.84"/>
    <n v="2"/>
    <n v="0"/>
    <n v="4.7232000000000003"/>
    <n v="208.33333333333331"/>
    <n v="9.84"/>
    <n v="0"/>
  </r>
  <r>
    <n v="9768"/>
    <s v="CA-2017-102659"/>
    <s v="12/9/2017"/>
    <x v="34"/>
    <s v="12/15/2017"/>
    <s v="Standard Class"/>
    <s v="LW-17215"/>
    <s v="Luke Weiss"/>
    <s v="Consumer"/>
    <s v="United States"/>
    <s v="Grand Rapids"/>
    <s v="Michigan"/>
    <n v="49505"/>
    <x v="2"/>
    <s v="OFF-BI-10000088"/>
    <x v="1"/>
    <s v="Binders"/>
    <s v="GBC Imprintable Covers"/>
    <n v="54.9"/>
    <n v="5"/>
    <n v="0"/>
    <n v="26.901"/>
    <n v="204.08163265306123"/>
    <n v="54.9"/>
    <n v="0"/>
  </r>
  <r>
    <n v="9769"/>
    <s v="CA-2017-142328"/>
    <s v="12/7/2017"/>
    <x v="226"/>
    <s v="12/14/2017"/>
    <s v="Standard Class"/>
    <s v="TC-21535"/>
    <s v="Tracy Collins"/>
    <s v="Home Office"/>
    <s v="United States"/>
    <s v="San Francisco"/>
    <s v="California"/>
    <n v="94122"/>
    <x v="1"/>
    <s v="OFF-PA-10000380"/>
    <x v="1"/>
    <s v="Paper"/>
    <s v="REDIFORM Incoming/Outgoing Call Register, 11&quot; X 8 1/2&quot;, 100 Messages"/>
    <n v="50.04"/>
    <n v="6"/>
    <n v="0"/>
    <n v="25.02"/>
    <n v="200"/>
    <n v="50.04"/>
    <n v="0"/>
  </r>
  <r>
    <n v="9770"/>
    <s v="CA-2016-123533"/>
    <s v="11/24/2016"/>
    <x v="390"/>
    <s v="11/30/2016"/>
    <s v="Standard Class"/>
    <s v="SC-20050"/>
    <s v="Sample Company A"/>
    <s v="Home Office"/>
    <s v="United States"/>
    <s v="Hialeah"/>
    <s v="Florida"/>
    <n v="33012"/>
    <x v="0"/>
    <s v="FUR-BO-10001619"/>
    <x v="0"/>
    <s v="Bookcases"/>
    <s v="O'Sullivan Cherrywood Estates Traditional Bookcase"/>
    <n v="339.92"/>
    <n v="5"/>
    <n v="0.2"/>
    <n v="8.4979999999999993"/>
    <n v="4000.0000000000009"/>
    <n v="271.93600000000004"/>
    <n v="0"/>
  </r>
  <r>
    <n v="9773"/>
    <s v="CA-2016-104983"/>
    <s v="7/3/2016"/>
    <x v="894"/>
    <s v="7/3/2016"/>
    <s v="Same Day"/>
    <s v="FM-14215"/>
    <s v="Filia McAdams"/>
    <s v="Corporate"/>
    <s v="United States"/>
    <s v="Philadelphia"/>
    <s v="Pennsylvania"/>
    <n v="19143"/>
    <x v="3"/>
    <s v="OFF-PA-10000167"/>
    <x v="1"/>
    <s v="Paper"/>
    <s v="Xerox 1925"/>
    <n v="123.92"/>
    <n v="5"/>
    <n v="0.2"/>
    <n v="38.725000000000001"/>
    <n v="320"/>
    <n v="99.13600000000001"/>
    <n v="0"/>
  </r>
  <r>
    <n v="9774"/>
    <s v="CA-2016-160234"/>
    <s v="6/26/2016"/>
    <x v="190"/>
    <s v="7/3/2016"/>
    <s v="Standard Class"/>
    <s v="PF-19225"/>
    <s v="Phillip Flathmann"/>
    <s v="Consumer"/>
    <s v="United States"/>
    <s v="Atlanta"/>
    <s v="Georgia"/>
    <n v="30318"/>
    <x v="0"/>
    <s v="TEC-PH-10004434"/>
    <x v="2"/>
    <s v="Phones"/>
    <s v="Cisco IP Phone 7961G VoIP phone - Dark gray"/>
    <n v="135.94999999999999"/>
    <n v="1"/>
    <n v="0"/>
    <n v="39.4255"/>
    <n v="344.82758620689651"/>
    <n v="135.94999999999999"/>
    <n v="0"/>
  </r>
  <r>
    <n v="9775"/>
    <s v="CA-2014-169019"/>
    <s v="7/26/2014"/>
    <x v="711"/>
    <s v="7/30/2014"/>
    <s v="Standard Class"/>
    <s v="LF-17185"/>
    <s v="Luke Foster"/>
    <s v="Consumer"/>
    <s v="United States"/>
    <s v="San Antonio"/>
    <s v="Texas"/>
    <n v="78207"/>
    <x v="2"/>
    <s v="OFF-BI-10004995"/>
    <x v="1"/>
    <s v="Binders"/>
    <s v="GBC DocuBind P400 Electric Binding System"/>
    <n v="2177.5839999999998"/>
    <n v="8"/>
    <n v="0.8"/>
    <n v="-3701.8928000000001"/>
    <n v="-58.823529411764696"/>
    <n v="435.51679999999988"/>
    <n v="0"/>
  </r>
  <r>
    <n v="9781"/>
    <s v="CA-2016-153178"/>
    <s v="9/14/2016"/>
    <x v="749"/>
    <s v="9/18/2016"/>
    <s v="Standard Class"/>
    <s v="CL-12565"/>
    <s v="Clay Ludtke"/>
    <s v="Consumer"/>
    <s v="United States"/>
    <s v="Long Beach"/>
    <s v="New York"/>
    <n v="11561"/>
    <x v="3"/>
    <s v="TEC-PH-10001944"/>
    <x v="2"/>
    <s v="Phones"/>
    <s v="Wi-Ex zBoost YX540 Cellular Phone Signal Booster"/>
    <n v="437.85"/>
    <n v="3"/>
    <n v="0"/>
    <n v="131.35499999999999"/>
    <n v="333.33333333333337"/>
    <n v="437.85"/>
    <n v="0"/>
  </r>
  <r>
    <n v="9783"/>
    <s v="CA-2015-149748"/>
    <s v="5/31/2015"/>
    <x v="70"/>
    <s v="6/2/2015"/>
    <s v="Second Class"/>
    <s v="EM-13825"/>
    <s v="Elizabeth Moffitt"/>
    <s v="Corporate"/>
    <s v="United States"/>
    <s v="Paterson"/>
    <s v="New Jersey"/>
    <n v="7501"/>
    <x v="3"/>
    <s v="OFF-PA-10002120"/>
    <x v="1"/>
    <s v="Paper"/>
    <s v="Xerox 1889"/>
    <n v="274.8"/>
    <n v="5"/>
    <n v="0"/>
    <n v="134.65199999999999"/>
    <n v="204.08163265306126"/>
    <n v="274.8"/>
    <n v="0"/>
  </r>
  <r>
    <n v="9786"/>
    <s v="CA-2015-155635"/>
    <s v="5/9/2015"/>
    <x v="1230"/>
    <s v="5/13/2015"/>
    <s v="Standard Class"/>
    <s v="ME-17725"/>
    <s v="Max Engle"/>
    <s v="Consumer"/>
    <s v="United States"/>
    <s v="Louisville"/>
    <s v="Kentucky"/>
    <n v="40214"/>
    <x v="0"/>
    <s v="OFF-BI-10000962"/>
    <x v="1"/>
    <s v="Binders"/>
    <s v="Acco Flexible ACCOHIDE Square Ring Data Binder, Dark Blue, 11 1/2&quot; X 14&quot; 7/8&quot;"/>
    <n v="48.81"/>
    <n v="3"/>
    <n v="0"/>
    <n v="23.916899999999998"/>
    <n v="204.08163265306123"/>
    <n v="48.81"/>
    <n v="0"/>
  </r>
  <r>
    <n v="9787"/>
    <s v="US-2014-114377"/>
    <s v="11/5/2014"/>
    <x v="1127"/>
    <s v="11/5/2014"/>
    <s v="Same Day"/>
    <s v="BG-11035"/>
    <s v="Barry Gonzalez"/>
    <s v="Consumer"/>
    <s v="United States"/>
    <s v="Hampton"/>
    <s v="Virginia"/>
    <n v="23666"/>
    <x v="0"/>
    <s v="FUR-CH-10004754"/>
    <x v="0"/>
    <s v="Chairs"/>
    <s v="Global Stack Chair with Arms, Black"/>
    <n v="149.9"/>
    <n v="5"/>
    <n v="0"/>
    <n v="40.472999999999999"/>
    <n v="370.37037037037038"/>
    <n v="149.9"/>
    <n v="0"/>
  </r>
  <r>
    <n v="9788"/>
    <s v="CA-2017-144491"/>
    <s v="3/27/2017"/>
    <x v="996"/>
    <s v="4/1/2017"/>
    <s v="Standard Class"/>
    <s v="CJ-12010"/>
    <s v="Caroline Jumper"/>
    <s v="Consumer"/>
    <s v="United States"/>
    <s v="Houston"/>
    <s v="Texas"/>
    <n v="77070"/>
    <x v="2"/>
    <s v="FUR-BO-10001811"/>
    <x v="0"/>
    <s v="Bookcases"/>
    <s v="Atlantic Metals Mobile 5-Shelf Bookcases, Custom Colors"/>
    <n v="1023.332"/>
    <n v="5"/>
    <n v="0.32"/>
    <n v="-30.097999999999999"/>
    <n v="-3400"/>
    <n v="695.86575999999991"/>
    <n v="0"/>
  </r>
  <r>
    <n v="9792"/>
    <s v="CA-2014-127166"/>
    <s v="5/21/2014"/>
    <x v="371"/>
    <s v="5/23/2014"/>
    <s v="Second Class"/>
    <s v="KH-16360"/>
    <s v="Katherine Hughes"/>
    <s v="Consumer"/>
    <s v="United States"/>
    <s v="Houston"/>
    <s v="Texas"/>
    <n v="77070"/>
    <x v="2"/>
    <s v="OFF-EN-10003134"/>
    <x v="1"/>
    <s v="Envelopes"/>
    <s v="Staple envelope"/>
    <n v="56.064"/>
    <n v="6"/>
    <n v="0.2"/>
    <n v="21.024000000000001"/>
    <n v="266.66666666666663"/>
    <n v="44.851200000000006"/>
    <n v="0"/>
  </r>
  <r>
    <n v="9796"/>
    <s v="CA-2016-125920"/>
    <s v="5/21/2016"/>
    <x v="206"/>
    <s v="5/28/2016"/>
    <s v="Standard Class"/>
    <s v="SH-19975"/>
    <s v="Sally Hughsby"/>
    <s v="Corporate"/>
    <s v="United States"/>
    <s v="Chicago"/>
    <s v="Illinois"/>
    <n v="60610"/>
    <x v="2"/>
    <s v="OFF-BI-10003429"/>
    <x v="1"/>
    <s v="Binders"/>
    <s v="Cardinal HOLDit! Binder Insert Strips,Extra Strips"/>
    <n v="3.798"/>
    <n v="3"/>
    <n v="0.8"/>
    <n v="-5.8868999999999998"/>
    <n v="-64.516129032258064"/>
    <n v="0.75959999999999983"/>
    <n v="0"/>
  </r>
  <r>
    <n v="9797"/>
    <s v="CA-2015-128608"/>
    <s v="1/12/2015"/>
    <x v="1026"/>
    <s v="1/17/2015"/>
    <s v="Standard Class"/>
    <s v="CS-12490"/>
    <s v="Cindy Schnelling"/>
    <s v="Corporate"/>
    <s v="United States"/>
    <s v="Toledo"/>
    <s v="Ohio"/>
    <n v="43615"/>
    <x v="3"/>
    <s v="OFF-AR-10001374"/>
    <x v="1"/>
    <s v="Art"/>
    <s v="BIC Brite Liner Highlighters, Chisel Tip"/>
    <n v="10.368"/>
    <n v="2"/>
    <n v="0.2"/>
    <n v="1.5551999999999999"/>
    <n v="666.66666666666674"/>
    <n v="8.2944000000000013"/>
    <n v="0"/>
  </r>
  <r>
    <n v="9802"/>
    <s v="CA-2017-137918"/>
    <s v="9/29/2017"/>
    <x v="365"/>
    <s v="10/6/2017"/>
    <s v="Standard Class"/>
    <s v="JK-15730"/>
    <s v="Joe Kamberova"/>
    <s v="Consumer"/>
    <s v="United States"/>
    <s v="Lodi"/>
    <s v="California"/>
    <n v="95240"/>
    <x v="1"/>
    <s v="OFF-SU-10000898"/>
    <x v="1"/>
    <s v="Supplies"/>
    <s v="Acme Hot Forged Carbon Steel Scissors with Nickel-Plated Handles, 3 7/8&quot; Cut, 8&quot;L"/>
    <n v="97.3"/>
    <n v="7"/>
    <n v="0"/>
    <n v="28.216999999999999"/>
    <n v="344.82758620689657"/>
    <n v="97.3"/>
    <n v="0"/>
  </r>
  <r>
    <n v="9803"/>
    <s v="CA-2015-122973"/>
    <s v="7/18/2015"/>
    <x v="1074"/>
    <s v="7/20/2015"/>
    <s v="Second Class"/>
    <s v="PJ-19015"/>
    <s v="Pauline Johnson"/>
    <s v="Consumer"/>
    <s v="United States"/>
    <s v="New York City"/>
    <s v="New York"/>
    <n v="10024"/>
    <x v="3"/>
    <s v="OFF-BI-10004182"/>
    <x v="1"/>
    <s v="Binders"/>
    <s v="Economy Binders"/>
    <n v="3.3279999999999998"/>
    <n v="2"/>
    <n v="0.2"/>
    <n v="1.2063999999999999"/>
    <n v="275.86206896551727"/>
    <n v="2.6623999999999999"/>
    <n v="0"/>
  </r>
  <r>
    <n v="9806"/>
    <s v="CA-2016-136322"/>
    <s v="10/21/2016"/>
    <x v="147"/>
    <s v="10/26/2016"/>
    <s v="Standard Class"/>
    <s v="AP-10720"/>
    <s v="Anne Pryor"/>
    <s v="Home Office"/>
    <s v="United States"/>
    <s v="Fort Lauderdale"/>
    <s v="Florida"/>
    <n v="33311"/>
    <x v="0"/>
    <s v="FUR-FU-10002878"/>
    <x v="0"/>
    <s v="Furnishings"/>
    <s v="Seth Thomas 14&quot; Day/Date Wall Clock"/>
    <n v="45.567999999999998"/>
    <n v="2"/>
    <n v="0.2"/>
    <n v="9.6831999999999994"/>
    <n v="470.58823529411768"/>
    <n v="36.4544"/>
    <n v="0"/>
  </r>
  <r>
    <n v="9808"/>
    <s v="CA-2017-107209"/>
    <s v="7/27/2017"/>
    <x v="944"/>
    <s v="8/1/2017"/>
    <s v="Second Class"/>
    <s v="JW-15955"/>
    <s v="Joni Wasserman"/>
    <s v="Consumer"/>
    <s v="United States"/>
    <s v="Raleigh"/>
    <s v="North Carolina"/>
    <n v="27604"/>
    <x v="0"/>
    <s v="FUR-CH-10001146"/>
    <x v="0"/>
    <s v="Chairs"/>
    <s v="Global Value Mid-Back Manager's Chair, Gray"/>
    <n v="194.84800000000001"/>
    <n v="4"/>
    <n v="0.2"/>
    <n v="12.178000000000001"/>
    <n v="1600"/>
    <n v="155.87840000000003"/>
    <n v="0"/>
  </r>
  <r>
    <n v="9809"/>
    <s v="CA-2017-145093"/>
    <s v="7/21/2017"/>
    <x v="246"/>
    <s v="7/26/2017"/>
    <s v="Standard Class"/>
    <s v="PT-19090"/>
    <s v="Pete Takahito"/>
    <s v="Consumer"/>
    <s v="United States"/>
    <s v="Chicago"/>
    <s v="Illinois"/>
    <n v="60623"/>
    <x v="2"/>
    <s v="OFF-BI-10001116"/>
    <x v="1"/>
    <s v="Binders"/>
    <s v="Wilson Jones 1&quot; Hanging DublLock Ring Binders"/>
    <n v="2.1120000000000001"/>
    <n v="2"/>
    <n v="0.8"/>
    <n v="-3.3792"/>
    <n v="-62.5"/>
    <n v="0.42239999999999994"/>
    <n v="0"/>
  </r>
  <r>
    <n v="9810"/>
    <s v="US-2014-139640"/>
    <s v="11/7/2014"/>
    <x v="845"/>
    <s v="11/11/2014"/>
    <s v="Second Class"/>
    <s v="TB-21595"/>
    <s v="Troy Blackwell"/>
    <s v="Consumer"/>
    <s v="United States"/>
    <s v="Portland"/>
    <s v="Oregon"/>
    <n v="97206"/>
    <x v="1"/>
    <s v="OFF-PA-10000304"/>
    <x v="1"/>
    <s v="Paper"/>
    <s v="Xerox 1995"/>
    <n v="25.92"/>
    <n v="5"/>
    <n v="0.2"/>
    <n v="9.0719999999999992"/>
    <n v="285.71428571428578"/>
    <n v="20.736000000000004"/>
    <n v="0"/>
  </r>
  <r>
    <n v="9812"/>
    <s v="CA-2016-117583"/>
    <s v="11/27/2016"/>
    <x v="581"/>
    <s v="11/30/2016"/>
    <s v="First Class"/>
    <s v="CB-12025"/>
    <s v="Cassandra Brandow"/>
    <s v="Consumer"/>
    <s v="United States"/>
    <s v="East Orange"/>
    <s v="New Jersey"/>
    <n v="7017"/>
    <x v="3"/>
    <s v="OFF-PA-10001246"/>
    <x v="1"/>
    <s v="Paper"/>
    <s v="Xerox 215"/>
    <n v="25.92"/>
    <n v="4"/>
    <n v="0"/>
    <n v="12.441599999999999"/>
    <n v="208.33333333333334"/>
    <n v="25.92"/>
    <n v="0"/>
  </r>
  <r>
    <n v="9816"/>
    <s v="CA-2015-162201"/>
    <s v="6/8/2015"/>
    <x v="1213"/>
    <s v="6/12/2015"/>
    <s v="Standard Class"/>
    <s v="AG-10495"/>
    <s v="Andrew Gjertsen"/>
    <s v="Corporate"/>
    <s v="United States"/>
    <s v="Saint Petersburg"/>
    <s v="Florida"/>
    <n v="33710"/>
    <x v="0"/>
    <s v="OFF-PA-10002581"/>
    <x v="1"/>
    <s v="Paper"/>
    <s v="Xerox 1951"/>
    <n v="173.488"/>
    <n v="7"/>
    <n v="0.2"/>
    <n v="54.215000000000003"/>
    <n v="320"/>
    <n v="138.79040000000001"/>
    <n v="0"/>
  </r>
  <r>
    <n v="9823"/>
    <s v="US-2014-164406"/>
    <s v="8/15/2014"/>
    <x v="860"/>
    <s v="8/19/2014"/>
    <s v="Standard Class"/>
    <s v="BD-11605"/>
    <s v="Brian Dahlen"/>
    <s v="Consumer"/>
    <s v="United States"/>
    <s v="San Francisco"/>
    <s v="California"/>
    <n v="94122"/>
    <x v="1"/>
    <s v="OFF-AP-10003287"/>
    <x v="1"/>
    <s v="Appliances"/>
    <s v="Tripp Lite TLP810NET Broadband Surge for Modem/Fax"/>
    <n v="152.91"/>
    <n v="3"/>
    <n v="0"/>
    <n v="42.814799999999998"/>
    <n v="357.14285714285717"/>
    <n v="152.91"/>
    <n v="0"/>
  </r>
  <r>
    <n v="9828"/>
    <s v="CA-2017-169999"/>
    <s v="6/19/2017"/>
    <x v="249"/>
    <s v="6/26/2017"/>
    <s v="Standard Class"/>
    <s v="JS-15685"/>
    <s v="Jim Sink"/>
    <s v="Corporate"/>
    <s v="United States"/>
    <s v="New York City"/>
    <s v="New York"/>
    <n v="10035"/>
    <x v="3"/>
    <s v="OFF-ST-10001511"/>
    <x v="1"/>
    <s v="Storage"/>
    <s v="Space Solutions Commercial Steel Shelving"/>
    <n v="129.30000000000001"/>
    <n v="2"/>
    <n v="0"/>
    <n v="6.4649999999999999"/>
    <n v="2000.0000000000005"/>
    <n v="129.30000000000001"/>
    <n v="0"/>
  </r>
  <r>
    <n v="9830"/>
    <s v="US-2017-152842"/>
    <s v="7/16/2017"/>
    <x v="11"/>
    <s v="7/23/2017"/>
    <s v="Standard Class"/>
    <s v="NF-18385"/>
    <s v="Natalie Fritzler"/>
    <s v="Consumer"/>
    <s v="United States"/>
    <s v="Charlotte"/>
    <s v="North Carolina"/>
    <n v="28205"/>
    <x v="0"/>
    <s v="FUR-CH-10004218"/>
    <x v="0"/>
    <s v="Chairs"/>
    <s v="Global Fabric Manager's Chair, Dark Gray"/>
    <n v="242.352"/>
    <n v="3"/>
    <n v="0.2"/>
    <n v="15.147"/>
    <n v="1600"/>
    <n v="193.88160000000002"/>
    <n v="0"/>
  </r>
  <r>
    <n v="9831"/>
    <s v="CA-2014-113257"/>
    <s v="12/16/2014"/>
    <x v="757"/>
    <s v="12/18/2014"/>
    <s v="Second Class"/>
    <s v="SC-20305"/>
    <s v="Sean Christensen"/>
    <s v="Consumer"/>
    <s v="United States"/>
    <s v="Beaumont"/>
    <s v="Texas"/>
    <n v="77705"/>
    <x v="2"/>
    <s v="TEC-AC-10004171"/>
    <x v="2"/>
    <s v="Accessories"/>
    <s v="Razer Kraken 7.1 Surround Sound Over Ear USB Gaming Headset"/>
    <n v="319.96800000000002"/>
    <n v="4"/>
    <n v="0.2"/>
    <n v="95.990399999999994"/>
    <n v="333.33333333333337"/>
    <n v="255.97440000000003"/>
    <n v="0"/>
  </r>
  <r>
    <n v="9833"/>
    <s v="CA-2014-133963"/>
    <s v="5/18/2014"/>
    <x v="598"/>
    <s v="5/22/2014"/>
    <s v="Second Class"/>
    <s v="GA-14515"/>
    <s v="George Ashbrook"/>
    <s v="Consumer"/>
    <s v="United States"/>
    <s v="Dallas"/>
    <s v="Texas"/>
    <n v="75220"/>
    <x v="2"/>
    <s v="OFF-PA-10001526"/>
    <x v="1"/>
    <s v="Paper"/>
    <s v="Xerox 1949"/>
    <n v="3.984"/>
    <n v="1"/>
    <n v="0.2"/>
    <n v="1.4441999999999999"/>
    <n v="275.86206896551727"/>
    <n v="3.1872000000000003"/>
    <n v="0"/>
  </r>
  <r>
    <n v="9834"/>
    <s v="CA-2017-130302"/>
    <s v="9/14/2017"/>
    <x v="32"/>
    <s v="9/19/2017"/>
    <s v="Standard Class"/>
    <s v="CY-12745"/>
    <s v="Craig Yedwab"/>
    <s v="Corporate"/>
    <s v="United States"/>
    <s v="Springfield"/>
    <s v="Ohio"/>
    <n v="45503"/>
    <x v="3"/>
    <s v="TEC-AC-10002001"/>
    <x v="2"/>
    <s v="Accessories"/>
    <s v="Logitech Wireless Gaming Headset G930"/>
    <n v="895.94399999999996"/>
    <n v="7"/>
    <n v="0.2"/>
    <n v="190.38810000000001"/>
    <n v="470.58823529411757"/>
    <n v="716.75520000000006"/>
    <n v="0"/>
  </r>
  <r>
    <n v="9835"/>
    <s v="CA-2016-126627"/>
    <s v="10/10/2016"/>
    <x v="1155"/>
    <s v="10/12/2016"/>
    <s v="First Class"/>
    <s v="WB-21850"/>
    <s v="William Brown"/>
    <s v="Consumer"/>
    <s v="United States"/>
    <s v="La Porte"/>
    <s v="Texas"/>
    <n v="77571"/>
    <x v="2"/>
    <s v="FUR-FU-10004963"/>
    <x v="0"/>
    <s v="Furnishings"/>
    <s v="Eldon 400 Class Desk Accessories, Black Carbon"/>
    <n v="14"/>
    <n v="4"/>
    <n v="0.6"/>
    <n v="-6.3"/>
    <n v="-222.22222222222223"/>
    <n v="5.6000000000000005"/>
    <n v="0"/>
  </r>
  <r>
    <n v="9837"/>
    <s v="US-2016-125402"/>
    <s v="9/25/2016"/>
    <x v="477"/>
    <s v="10/1/2016"/>
    <s v="Standard Class"/>
    <s v="DL-12865"/>
    <s v="Dan Lawera"/>
    <s v="Consumer"/>
    <s v="United States"/>
    <s v="Long Beach"/>
    <s v="California"/>
    <n v="90805"/>
    <x v="1"/>
    <s v="OFF-PA-10000141"/>
    <x v="1"/>
    <s v="Paper"/>
    <s v="Ampad Evidence Wirebond Steno Books, 6&quot; x 9&quot;"/>
    <n v="10.9"/>
    <n v="5"/>
    <n v="0"/>
    <n v="5.1230000000000002"/>
    <n v="212.7659574468085"/>
    <n v="10.9"/>
    <n v="0"/>
  </r>
  <r>
    <n v="9844"/>
    <s v="CA-2014-163867"/>
    <s v="6/3/2014"/>
    <x v="561"/>
    <s v="6/6/2014"/>
    <s v="First Class"/>
    <s v="RE-19450"/>
    <s v="Richard Eichhorn"/>
    <s v="Consumer"/>
    <s v="United States"/>
    <s v="Decatur"/>
    <s v="Illinois"/>
    <n v="62521"/>
    <x v="2"/>
    <s v="OFF-LA-10001771"/>
    <x v="1"/>
    <s v="Labels"/>
    <s v="Avery 513"/>
    <n v="15.936"/>
    <n v="4"/>
    <n v="0.2"/>
    <n v="5.1791999999999998"/>
    <n v="307.69230769230774"/>
    <n v="12.748800000000001"/>
    <n v="0"/>
  </r>
  <r>
    <n v="9847"/>
    <s v="CA-2017-169327"/>
    <s v="9/2/2017"/>
    <x v="264"/>
    <s v="9/4/2017"/>
    <s v="Second Class"/>
    <s v="MH-17290"/>
    <s v="Marc Harrigan"/>
    <s v="Home Office"/>
    <s v="United States"/>
    <s v="Los Angeles"/>
    <s v="California"/>
    <n v="90008"/>
    <x v="1"/>
    <s v="OFF-AP-10001492"/>
    <x v="1"/>
    <s v="Appliances"/>
    <s v="Acco Six-Outlet Power Strip, 4' Cord Length"/>
    <n v="43.1"/>
    <n v="5"/>
    <n v="0"/>
    <n v="11.206"/>
    <n v="384.61538461538464"/>
    <n v="43.1"/>
    <n v="0"/>
  </r>
  <r>
    <n v="9850"/>
    <s v="CA-2014-142979"/>
    <s v="4/12/2014"/>
    <x v="791"/>
    <s v="4/18/2014"/>
    <s v="Standard Class"/>
    <s v="EH-13765"/>
    <s v="Edward Hooks"/>
    <s v="Corporate"/>
    <s v="United States"/>
    <s v="Lodi"/>
    <s v="California"/>
    <n v="95240"/>
    <x v="1"/>
    <s v="OFF-AR-10002987"/>
    <x v="1"/>
    <s v="Art"/>
    <s v="Prismacolor Color Pencil Set"/>
    <n v="39.68"/>
    <n v="2"/>
    <n v="0"/>
    <n v="16.268799999999999"/>
    <n v="243.90243902439025"/>
    <n v="39.68"/>
    <n v="0"/>
  </r>
  <r>
    <n v="9851"/>
    <s v="CA-2016-158155"/>
    <s v="5/2/2016"/>
    <x v="440"/>
    <s v="5/6/2016"/>
    <s v="Standard Class"/>
    <s v="EH-13765"/>
    <s v="Edward Hooks"/>
    <s v="Corporate"/>
    <s v="United States"/>
    <s v="New York City"/>
    <s v="New York"/>
    <n v="10009"/>
    <x v="3"/>
    <s v="FUR-FU-10000732"/>
    <x v="0"/>
    <s v="Furnishings"/>
    <s v="Eldon 200 Class Desk Accessories"/>
    <n v="12.56"/>
    <n v="2"/>
    <n v="0"/>
    <n v="4.0191999999999997"/>
    <n v="312.50000000000006"/>
    <n v="12.56"/>
    <n v="0"/>
  </r>
  <r>
    <n v="9855"/>
    <s v="CA-2017-138870"/>
    <s v="6/19/2017"/>
    <x v="249"/>
    <s v="6/23/2017"/>
    <s v="Standard Class"/>
    <s v="GA-14515"/>
    <s v="George Ashbrook"/>
    <s v="Consumer"/>
    <s v="United States"/>
    <s v="San Francisco"/>
    <s v="California"/>
    <n v="94109"/>
    <x v="1"/>
    <s v="FUR-FU-10002396"/>
    <x v="0"/>
    <s v="Furnishings"/>
    <s v="DAX Copper Panel Document Frame, 5 x 7 Size"/>
    <n v="50.32"/>
    <n v="4"/>
    <n v="0"/>
    <n v="21.134399999999999"/>
    <n v="238.0952380952381"/>
    <n v="50.32"/>
    <n v="0"/>
  </r>
  <r>
    <n v="9857"/>
    <s v="CA-2014-120950"/>
    <s v="11/6/2014"/>
    <x v="1231"/>
    <s v="11/11/2014"/>
    <s v="Standard Class"/>
    <s v="GA-14515"/>
    <s v="George Ashbrook"/>
    <s v="Consumer"/>
    <s v="United States"/>
    <s v="Columbus"/>
    <s v="Georgia"/>
    <n v="31907"/>
    <x v="0"/>
    <s v="OFF-PA-10000587"/>
    <x v="1"/>
    <s v="Paper"/>
    <s v="Array Parchment Paper, Assorted Colors"/>
    <n v="43.68"/>
    <n v="6"/>
    <n v="0"/>
    <n v="20.9664"/>
    <n v="208.33333333333334"/>
    <n v="43.68"/>
    <n v="0"/>
  </r>
  <r>
    <n v="9858"/>
    <s v="CA-2015-164301"/>
    <s v="3/26/2015"/>
    <x v="514"/>
    <s v="3/30/2015"/>
    <s v="Standard Class"/>
    <s v="EB-13840"/>
    <s v="Ellis Ballard"/>
    <s v="Corporate"/>
    <s v="United States"/>
    <s v="Seattle"/>
    <s v="Washington"/>
    <n v="98103"/>
    <x v="1"/>
    <s v="FUR-TA-10001889"/>
    <x v="0"/>
    <s v="Tables"/>
    <s v="Bush Advantage Collection Racetrack Conference Table"/>
    <n v="3393.68"/>
    <n v="8"/>
    <n v="0"/>
    <n v="610.86239999999998"/>
    <n v="555.55555555555554"/>
    <n v="3393.68"/>
    <n v="0"/>
  </r>
  <r>
    <n v="9859"/>
    <s v="CA-2017-113278"/>
    <s v="1/14/2017"/>
    <x v="424"/>
    <s v="1/20/2017"/>
    <s v="Standard Class"/>
    <s v="HR-14770"/>
    <s v="Hallie Redmond"/>
    <s v="Home Office"/>
    <s v="United States"/>
    <s v="Richmond"/>
    <s v="Indiana"/>
    <n v="47374"/>
    <x v="2"/>
    <s v="OFF-ST-10001590"/>
    <x v="1"/>
    <s v="Storage"/>
    <s v="Tenex Personal Project File with Scoop Front Design, Black"/>
    <n v="67.400000000000006"/>
    <n v="5"/>
    <n v="0"/>
    <n v="17.524000000000001"/>
    <n v="384.61538461538464"/>
    <n v="67.400000000000006"/>
    <n v="0"/>
  </r>
  <r>
    <n v="9867"/>
    <s v="US-2015-116981"/>
    <s v="3/26/2015"/>
    <x v="514"/>
    <s v="3/28/2015"/>
    <s v="Second Class"/>
    <s v="SM-20950"/>
    <s v="Suzanne McNair"/>
    <s v="Corporate"/>
    <s v="United States"/>
    <s v="New York City"/>
    <s v="New York"/>
    <n v="10009"/>
    <x v="3"/>
    <s v="OFF-ST-10002615"/>
    <x v="1"/>
    <s v="Storage"/>
    <s v="Dual Level, Single-Width Filing Carts"/>
    <n v="1085.42"/>
    <n v="7"/>
    <n v="0"/>
    <n v="282.20920000000001"/>
    <n v="384.61538461538464"/>
    <n v="1085.42"/>
    <n v="0"/>
  </r>
  <r>
    <n v="9869"/>
    <s v="CA-2014-114195"/>
    <s v="11/1/2014"/>
    <x v="301"/>
    <s v="11/3/2014"/>
    <s v="First Class"/>
    <s v="EA-14035"/>
    <s v="Erin Ashbrook"/>
    <s v="Corporate"/>
    <s v="United States"/>
    <s v="Mason"/>
    <s v="Ohio"/>
    <n v="45040"/>
    <x v="3"/>
    <s v="FUR-FU-10002253"/>
    <x v="0"/>
    <s v="Furnishings"/>
    <s v="Howard Miller 13&quot; Diameter Pewter Finish Round Wall Clock"/>
    <n v="68.703999999999994"/>
    <n v="2"/>
    <n v="0.2"/>
    <n v="16.3172"/>
    <n v="421.05263157894734"/>
    <n v="54.963200000000001"/>
    <n v="0"/>
  </r>
  <r>
    <n v="9872"/>
    <s v="CA-2017-146269"/>
    <s v="10/6/2017"/>
    <x v="833"/>
    <s v="10/6/2017"/>
    <s v="Same Day"/>
    <s v="MH-17455"/>
    <s v="Mark Hamilton"/>
    <s v="Consumer"/>
    <s v="United States"/>
    <s v="Chicago"/>
    <s v="Illinois"/>
    <n v="60623"/>
    <x v="2"/>
    <s v="OFF-ST-10003208"/>
    <x v="1"/>
    <s v="Storage"/>
    <s v="Adjustable Depth Letter/Legal Cart"/>
    <n v="290.33600000000001"/>
    <n v="2"/>
    <n v="0.2"/>
    <n v="32.662799999999997"/>
    <n v="888.88888888888891"/>
    <n v="232.26880000000003"/>
    <n v="0"/>
  </r>
  <r>
    <n v="9874"/>
    <s v="CA-2016-100587"/>
    <s v="12/10/2016"/>
    <x v="107"/>
    <s v="12/14/2016"/>
    <s v="Standard Class"/>
    <s v="SL-20155"/>
    <s v="Sara Luxemburg"/>
    <s v="Home Office"/>
    <s v="United States"/>
    <s v="New York City"/>
    <s v="New York"/>
    <n v="10024"/>
    <x v="3"/>
    <s v="OFF-PA-10004609"/>
    <x v="1"/>
    <s v="Paper"/>
    <s v="Xerox 221"/>
    <n v="6.48"/>
    <n v="1"/>
    <n v="0"/>
    <n v="3.1103999999999998"/>
    <n v="208.33333333333334"/>
    <n v="6.48"/>
    <n v="0"/>
  </r>
  <r>
    <n v="9875"/>
    <s v="CA-2016-166653"/>
    <s v="9/22/2016"/>
    <x v="897"/>
    <s v="9/24/2016"/>
    <s v="Second Class"/>
    <s v="NP-18685"/>
    <s v="Nora Pelletier"/>
    <s v="Home Office"/>
    <s v="United States"/>
    <s v="Parma"/>
    <s v="Ohio"/>
    <n v="44134"/>
    <x v="3"/>
    <s v="OFF-EN-10003055"/>
    <x v="1"/>
    <s v="Envelopes"/>
    <s v="Blue String-Tie &amp; Button Interoffice Envelopes, 10 x 13"/>
    <n v="63.968000000000004"/>
    <n v="2"/>
    <n v="0.2"/>
    <n v="19.989999999999998"/>
    <n v="320.00000000000006"/>
    <n v="51.174400000000006"/>
    <n v="0"/>
  </r>
  <r>
    <n v="9876"/>
    <s v="CA-2015-130855"/>
    <s v="12/29/2015"/>
    <x v="1232"/>
    <s v="1/5/2016"/>
    <s v="Standard Class"/>
    <s v="RF-19840"/>
    <s v="Roy Französisch"/>
    <s v="Consumer"/>
    <s v="United States"/>
    <s v="New York City"/>
    <s v="New York"/>
    <n v="10035"/>
    <x v="3"/>
    <s v="OFF-SU-10003936"/>
    <x v="1"/>
    <s v="Supplies"/>
    <s v="Acme Serrated Blade Letter Opener"/>
    <n v="6.36"/>
    <n v="2"/>
    <n v="0"/>
    <n v="6.3600000000000004E-2"/>
    <n v="10000"/>
    <n v="6.36"/>
    <n v="0"/>
  </r>
  <r>
    <n v="9877"/>
    <s v="US-2017-166324"/>
    <s v="4/20/2017"/>
    <x v="693"/>
    <s v="4/21/2017"/>
    <s v="First Class"/>
    <s v="BE-11455"/>
    <s v="Brad Eason"/>
    <s v="Home Office"/>
    <s v="United States"/>
    <s v="Cleveland"/>
    <s v="Ohio"/>
    <n v="44105"/>
    <x v="3"/>
    <s v="OFF-ST-10000078"/>
    <x v="1"/>
    <s v="Storage"/>
    <s v="Tennsco 6- and 18-Compartment Lockers"/>
    <n v="848.54399999999998"/>
    <n v="4"/>
    <n v="0.2"/>
    <n v="-21.2136"/>
    <n v="-4000"/>
    <n v="678.83519999999999"/>
    <n v="0"/>
  </r>
  <r>
    <n v="9880"/>
    <s v="CA-2016-122581"/>
    <s v="8/21/2016"/>
    <x v="1036"/>
    <s v="8/25/2016"/>
    <s v="Standard Class"/>
    <s v="JK-15370"/>
    <s v="Jay Kimmel"/>
    <s v="Consumer"/>
    <s v="United States"/>
    <s v="New York City"/>
    <s v="New York"/>
    <n v="10035"/>
    <x v="3"/>
    <s v="FUR-CH-10002961"/>
    <x v="0"/>
    <s v="Chairs"/>
    <s v="Leather Task Chair, Black"/>
    <n v="573.17399999999998"/>
    <n v="7"/>
    <n v="0.1"/>
    <n v="63.686"/>
    <n v="900"/>
    <n v="515.85659999999996"/>
    <n v="0"/>
  </r>
  <r>
    <n v="9881"/>
    <s v="CA-2015-104297"/>
    <s v="5/29/2015"/>
    <x v="352"/>
    <s v="5/31/2015"/>
    <s v="First Class"/>
    <s v="CC-12100"/>
    <s v="Chad Cunningham"/>
    <s v="Home Office"/>
    <s v="United States"/>
    <s v="Cleveland"/>
    <s v="Ohio"/>
    <n v="44105"/>
    <x v="3"/>
    <s v="OFF-PA-10000474"/>
    <x v="1"/>
    <s v="Paper"/>
    <s v="Easy-staple paper"/>
    <n v="85.055999999999997"/>
    <n v="3"/>
    <n v="0.2"/>
    <n v="28.706399999999999"/>
    <n v="296.2962962962963"/>
    <n v="68.044799999999995"/>
    <n v="0"/>
  </r>
  <r>
    <n v="9882"/>
    <s v="CA-2014-153927"/>
    <s v="8/12/2014"/>
    <x v="1132"/>
    <s v="8/13/2014"/>
    <s v="First Class"/>
    <s v="LL-16840"/>
    <s v="Lauren Leatherbury"/>
    <s v="Consumer"/>
    <s v="United States"/>
    <s v="Woodstock"/>
    <s v="Georgia"/>
    <n v="30188"/>
    <x v="0"/>
    <s v="OFF-BI-10000138"/>
    <x v="1"/>
    <s v="Binders"/>
    <s v="Acco Translucent Poly Ring Binders"/>
    <n v="14.04"/>
    <n v="3"/>
    <n v="0"/>
    <n v="6.7392000000000003"/>
    <n v="208.33333333333331"/>
    <n v="14.04"/>
    <n v="0"/>
  </r>
  <r>
    <n v="9884"/>
    <s v="CA-2014-112291"/>
    <s v="4/3/2014"/>
    <x v="1233"/>
    <s v="4/8/2014"/>
    <s v="Standard Class"/>
    <s v="KE-16420"/>
    <s v="Katrina Edelman"/>
    <s v="Corporate"/>
    <s v="United States"/>
    <s v="Los Angeles"/>
    <s v="California"/>
    <n v="90008"/>
    <x v="1"/>
    <s v="OFF-EN-10001415"/>
    <x v="1"/>
    <s v="Envelopes"/>
    <s v="Staple envelope"/>
    <n v="11.16"/>
    <n v="2"/>
    <n v="0"/>
    <n v="5.58"/>
    <n v="200"/>
    <n v="11.16"/>
    <n v="0"/>
  </r>
  <r>
    <n v="9887"/>
    <s v="CA-2014-146997"/>
    <s v="1/23/2014"/>
    <x v="1212"/>
    <s v="1/27/2014"/>
    <s v="Standard Class"/>
    <s v="SG-20605"/>
    <s v="Speros Goranitis"/>
    <s v="Consumer"/>
    <s v="United States"/>
    <s v="Lafayette"/>
    <s v="Indiana"/>
    <n v="47905"/>
    <x v="2"/>
    <s v="OFF-FA-10003467"/>
    <x v="1"/>
    <s v="Fasteners"/>
    <s v="Alliance Big Bands Rubber Bands, 12/Pack"/>
    <n v="5.94"/>
    <n v="3"/>
    <n v="0"/>
    <n v="0"/>
    <e v="#DIV/0!"/>
    <n v="5.94"/>
    <n v="0"/>
  </r>
  <r>
    <n v="9888"/>
    <s v="CA-2017-169607"/>
    <s v="10/12/2017"/>
    <x v="386"/>
    <s v="10/15/2017"/>
    <s v="First Class"/>
    <s v="CA-12265"/>
    <s v="Christina Anderson"/>
    <s v="Consumer"/>
    <s v="United States"/>
    <s v="New York City"/>
    <s v="New York"/>
    <n v="10024"/>
    <x v="3"/>
    <s v="OFF-PA-10000477"/>
    <x v="1"/>
    <s v="Paper"/>
    <s v="Xerox 1952"/>
    <n v="9.9600000000000009"/>
    <n v="2"/>
    <n v="0"/>
    <n v="4.6811999999999996"/>
    <n v="212.76595744680856"/>
    <n v="9.9600000000000009"/>
    <n v="0"/>
  </r>
  <r>
    <n v="9889"/>
    <s v="CA-2015-127544"/>
    <s v="8/8/2015"/>
    <x v="816"/>
    <s v="8/12/2015"/>
    <s v="Standard Class"/>
    <s v="RD-19585"/>
    <s v="Rob Dowd"/>
    <s v="Consumer"/>
    <s v="United States"/>
    <s v="Utica"/>
    <s v="New York"/>
    <n v="13501"/>
    <x v="3"/>
    <s v="TEC-AC-10000736"/>
    <x v="2"/>
    <s v="Accessories"/>
    <s v="Logitech G600 MMO Gaming Mouse"/>
    <n v="79.989999999999995"/>
    <n v="1"/>
    <n v="0"/>
    <n v="28.796399999999998"/>
    <n v="277.77777777777777"/>
    <n v="79.989999999999995"/>
    <n v="0"/>
  </r>
  <r>
    <n v="9890"/>
    <s v="CA-2017-166499"/>
    <s v="3/19/2017"/>
    <x v="498"/>
    <s v="3/20/2017"/>
    <s v="First Class"/>
    <s v="VG-21805"/>
    <s v="Vivek Grady"/>
    <s v="Corporate"/>
    <s v="United States"/>
    <s v="Lakewood"/>
    <s v="New Jersey"/>
    <n v="8701"/>
    <x v="3"/>
    <s v="OFF-AR-10002467"/>
    <x v="1"/>
    <s v="Art"/>
    <s v="Dixon Ticonderoga Pencils"/>
    <n v="8.94"/>
    <n v="3"/>
    <n v="0"/>
    <n v="2.4138000000000002"/>
    <n v="370.37037037037032"/>
    <n v="8.94"/>
    <n v="0"/>
  </r>
  <r>
    <n v="9891"/>
    <s v="US-2016-115441"/>
    <s v="7/25/2016"/>
    <x v="197"/>
    <s v="7/28/2016"/>
    <s v="Second Class"/>
    <s v="SH-19975"/>
    <s v="Sally Hughsby"/>
    <s v="Corporate"/>
    <s v="United States"/>
    <s v="Milwaukee"/>
    <s v="Wisconsin"/>
    <n v="53209"/>
    <x v="2"/>
    <s v="OFF-PA-10004996"/>
    <x v="1"/>
    <s v="Paper"/>
    <s v="Speediset Carbonless Redi-Letter 7&quot; x 8 1/2&quot;"/>
    <n v="20.62"/>
    <n v="2"/>
    <n v="0"/>
    <n v="9.6913999999999998"/>
    <n v="212.7659574468085"/>
    <n v="20.62"/>
    <n v="0"/>
  </r>
  <r>
    <n v="9896"/>
    <s v="CA-2014-115049"/>
    <s v="9/26/2014"/>
    <x v="467"/>
    <s v="10/1/2014"/>
    <s v="Standard Class"/>
    <s v="MM-17920"/>
    <s v="Michael Moore"/>
    <s v="Consumer"/>
    <s v="United States"/>
    <s v="Chicago"/>
    <s v="Illinois"/>
    <n v="60623"/>
    <x v="2"/>
    <s v="TEC-AC-10004859"/>
    <x v="2"/>
    <s v="Accessories"/>
    <s v="Maxell Pro 80 Minute CD-R, 10/Pack"/>
    <n v="153.82400000000001"/>
    <n v="11"/>
    <n v="0.2"/>
    <n v="38.456000000000003"/>
    <n v="400"/>
    <n v="123.05920000000002"/>
    <n v="0"/>
  </r>
  <r>
    <n v="9897"/>
    <s v="CA-2014-156342"/>
    <s v="6/17/2014"/>
    <x v="1103"/>
    <s v="6/20/2014"/>
    <s v="Second Class"/>
    <s v="JF-15415"/>
    <s v="Jennifer Ferguson"/>
    <s v="Consumer"/>
    <s v="United States"/>
    <s v="Chicago"/>
    <s v="Illinois"/>
    <n v="60653"/>
    <x v="2"/>
    <s v="OFF-PA-10001725"/>
    <x v="1"/>
    <s v="Paper"/>
    <s v="Xerox 1892"/>
    <n v="62.015999999999998"/>
    <n v="2"/>
    <n v="0.2"/>
    <n v="22.480799999999999"/>
    <n v="275.86206896551727"/>
    <n v="49.6128"/>
    <n v="0"/>
  </r>
  <r>
    <n v="9898"/>
    <s v="CA-2016-112830"/>
    <s v="6/6/2016"/>
    <x v="112"/>
    <s v="6/10/2016"/>
    <s v="Standard Class"/>
    <s v="LP-17095"/>
    <s v="Liz Preis"/>
    <s v="Consumer"/>
    <s v="United States"/>
    <s v="Fairfield"/>
    <s v="Ohio"/>
    <n v="45014"/>
    <x v="3"/>
    <s v="FUR-FU-10004306"/>
    <x v="0"/>
    <s v="Furnishings"/>
    <s v="Electrix Halogen Magnifier Lamp"/>
    <n v="466.32"/>
    <n v="3"/>
    <n v="0.2"/>
    <n v="34.973999999999997"/>
    <n v="1333.3333333333335"/>
    <n v="373.05600000000004"/>
    <n v="0"/>
  </r>
  <r>
    <n v="9900"/>
    <s v="US-2014-117380"/>
    <s v="3/28/2014"/>
    <x v="1176"/>
    <s v="4/3/2014"/>
    <s v="Standard Class"/>
    <s v="MP-18175"/>
    <s v="Mike Pelletier"/>
    <s v="Home Office"/>
    <s v="United States"/>
    <s v="Springfield"/>
    <s v="Ohio"/>
    <n v="45503"/>
    <x v="3"/>
    <s v="FUR-TA-10000198"/>
    <x v="0"/>
    <s v="Tables"/>
    <s v="Chromcraft Bull-Nose Wood Oval Conference Tables &amp; Bases"/>
    <n v="330.58800000000002"/>
    <n v="1"/>
    <n v="0.4"/>
    <n v="-143.25479999999999"/>
    <n v="-230.7692307692308"/>
    <n v="198.3528"/>
    <n v="0"/>
  </r>
  <r>
    <n v="9901"/>
    <s v="CA-2017-117646"/>
    <s v="8/21/2017"/>
    <x v="170"/>
    <s v="8/25/2017"/>
    <s v="Standard Class"/>
    <s v="SC-20845"/>
    <s v="Sung Chung"/>
    <s v="Consumer"/>
    <s v="United States"/>
    <s v="Louisville"/>
    <s v="Colorado"/>
    <n v="80027"/>
    <x v="1"/>
    <s v="OFF-ST-10000036"/>
    <x v="1"/>
    <s v="Storage"/>
    <s v="Recycled Data-Pak for Archival Bound Computer Printouts, 12-1/2 x 12-1/2 x 16"/>
    <n v="237.096"/>
    <n v="3"/>
    <n v="0.2"/>
    <n v="20.745899999999999"/>
    <n v="1142.8571428571429"/>
    <n v="189.67680000000001"/>
    <n v="0"/>
  </r>
  <r>
    <n v="9904"/>
    <s v="CA-2014-122609"/>
    <s v="11/12/2014"/>
    <x v="607"/>
    <s v="11/18/2014"/>
    <s v="Standard Class"/>
    <s v="DP-13000"/>
    <s v="Darren Powers"/>
    <s v="Consumer"/>
    <s v="United States"/>
    <s v="Carrollton"/>
    <s v="Texas"/>
    <n v="75007"/>
    <x v="2"/>
    <s v="FUR-FU-10004587"/>
    <x v="0"/>
    <s v="Furnishings"/>
    <s v="GE General Use Halogen Bulbs, 100 Watts, 1 Bulb per Pack"/>
    <n v="25.128"/>
    <n v="3"/>
    <n v="0.6"/>
    <n v="-6.9101999999999997"/>
    <n v="-363.63636363636368"/>
    <n v="10.051200000000001"/>
    <n v="0"/>
  </r>
  <r>
    <n v="9906"/>
    <s v="US-2015-129007"/>
    <s v="9/13/2015"/>
    <x v="1023"/>
    <s v="9/15/2015"/>
    <s v="First Class"/>
    <s v="KD-16615"/>
    <s v="Ken Dana"/>
    <s v="Corporate"/>
    <s v="United States"/>
    <s v="Anaheim"/>
    <s v="California"/>
    <n v="92804"/>
    <x v="1"/>
    <s v="FUR-FU-10004973"/>
    <x v="0"/>
    <s v="Furnishings"/>
    <s v="Flat Face Poster Frame"/>
    <n v="131.88"/>
    <n v="7"/>
    <n v="0"/>
    <n v="55.389600000000002"/>
    <n v="238.0952380952381"/>
    <n v="131.88"/>
    <n v="0"/>
  </r>
  <r>
    <n v="9912"/>
    <s v="US-2014-157231"/>
    <s v="4/5/2014"/>
    <x v="267"/>
    <s v="4/9/2014"/>
    <s v="Standard Class"/>
    <s v="RP-19855"/>
    <s v="Roy Phan"/>
    <s v="Corporate"/>
    <s v="United States"/>
    <s v="Richmond"/>
    <s v="Kentucky"/>
    <n v="40475"/>
    <x v="0"/>
    <s v="OFF-BI-10002852"/>
    <x v="1"/>
    <s v="Binders"/>
    <s v="Ibico Standard Transparent Covers"/>
    <n v="115.36"/>
    <n v="7"/>
    <n v="0"/>
    <n v="56.526400000000002"/>
    <n v="204.08163265306123"/>
    <n v="115.36"/>
    <n v="0"/>
  </r>
  <r>
    <n v="9913"/>
    <s v="CA-2015-132388"/>
    <s v="10/10/2015"/>
    <x v="998"/>
    <s v="10/12/2015"/>
    <s v="First Class"/>
    <s v="KN-16390"/>
    <s v="Katherine Nockton"/>
    <s v="Corporate"/>
    <s v="United States"/>
    <s v="Santa Barbara"/>
    <s v="California"/>
    <n v="93101"/>
    <x v="1"/>
    <s v="FUR-CH-10001714"/>
    <x v="0"/>
    <s v="Chairs"/>
    <s v="Global Leather &amp; Oak Executive Chair, Burgundy"/>
    <n v="362.13600000000002"/>
    <n v="3"/>
    <n v="0.2"/>
    <n v="-54.320399999999999"/>
    <n v="-666.66666666666674"/>
    <n v="289.70880000000005"/>
    <n v="0"/>
  </r>
  <r>
    <n v="9915"/>
    <s v="CA-2017-160927"/>
    <s v="1/29/2017"/>
    <x v="926"/>
    <s v="1/31/2017"/>
    <s v="Second Class"/>
    <s v="TM-21010"/>
    <s v="Tamara Manning"/>
    <s v="Consumer"/>
    <s v="United States"/>
    <s v="Marion"/>
    <s v="Iowa"/>
    <n v="52302"/>
    <x v="2"/>
    <s v="OFF-PA-10003848"/>
    <x v="1"/>
    <s v="Paper"/>
    <s v="Xerox 1997"/>
    <n v="12.96"/>
    <n v="2"/>
    <n v="0"/>
    <n v="6.2207999999999997"/>
    <n v="208.33333333333334"/>
    <n v="12.96"/>
    <n v="0"/>
  </r>
  <r>
    <n v="9919"/>
    <s v="CA-2015-105508"/>
    <s v="9/24/2015"/>
    <x v="496"/>
    <s v="9/29/2015"/>
    <s v="Standard Class"/>
    <s v="JF-15190"/>
    <s v="Jamie Frazer"/>
    <s v="Consumer"/>
    <s v="United States"/>
    <s v="New York City"/>
    <s v="New York"/>
    <n v="10035"/>
    <x v="3"/>
    <s v="OFF-EN-10003055"/>
    <x v="1"/>
    <s v="Envelopes"/>
    <s v="Blue String-Tie &amp; Button Interoffice Envelopes, 10 x 13"/>
    <n v="39.979999999999997"/>
    <n v="1"/>
    <n v="0"/>
    <n v="17.991"/>
    <n v="222.2222222222222"/>
    <n v="39.979999999999997"/>
    <n v="0"/>
  </r>
  <r>
    <n v="9920"/>
    <s v="CA-2016-149272"/>
    <s v="3/15/2016"/>
    <x v="543"/>
    <s v="3/19/2016"/>
    <s v="Standard Class"/>
    <s v="MY-18295"/>
    <s v="Muhammed Yedwab"/>
    <s v="Corporate"/>
    <s v="United States"/>
    <s v="Bryan"/>
    <s v="Texas"/>
    <n v="77803"/>
    <x v="2"/>
    <s v="FUR-CH-10000863"/>
    <x v="0"/>
    <s v="Chairs"/>
    <s v="Novimex Swivel Fabric Task Chair"/>
    <n v="528.42999999999995"/>
    <n v="5"/>
    <n v="0.3"/>
    <n v="-143.43100000000001"/>
    <n v="-368.4210526315789"/>
    <n v="369.90099999999995"/>
    <n v="0"/>
  </r>
  <r>
    <n v="9922"/>
    <s v="CA-2014-111360"/>
    <s v="11/24/2014"/>
    <x v="156"/>
    <s v="11/30/2014"/>
    <s v="Standard Class"/>
    <s v="AT-10435"/>
    <s v="Alyssa Tate"/>
    <s v="Home Office"/>
    <s v="United States"/>
    <s v="Akron"/>
    <s v="Ohio"/>
    <n v="44312"/>
    <x v="3"/>
    <s v="OFF-BI-10003350"/>
    <x v="1"/>
    <s v="Binders"/>
    <s v="Acco Expandable Hanging Binders"/>
    <n v="5.742"/>
    <n v="3"/>
    <n v="0.7"/>
    <n v="-4.5936000000000003"/>
    <n v="-125"/>
    <n v="1.7226000000000004"/>
    <n v="0"/>
  </r>
  <r>
    <n v="9923"/>
    <s v="US-2017-162124"/>
    <s v="5/6/2017"/>
    <x v="636"/>
    <s v="5/10/2017"/>
    <s v="Standard Class"/>
    <s v="JF-15490"/>
    <s v="Jeremy Farry"/>
    <s v="Consumer"/>
    <s v="United States"/>
    <s v="Chicago"/>
    <s v="Illinois"/>
    <n v="60653"/>
    <x v="2"/>
    <s v="TEC-AC-10001990"/>
    <x v="2"/>
    <s v="Accessories"/>
    <s v="Kensington Orbit Wireless Mobile Trackball for PC and Mac"/>
    <n v="191.96799999999999"/>
    <n v="4"/>
    <n v="0.2"/>
    <n v="28.795200000000001"/>
    <n v="666.66666666666663"/>
    <n v="153.5744"/>
    <n v="0"/>
  </r>
  <r>
    <n v="9924"/>
    <s v="CA-2015-159534"/>
    <s v="3/20/2015"/>
    <x v="305"/>
    <s v="3/23/2015"/>
    <s v="First Class"/>
    <s v="DH-13075"/>
    <s v="Dave Hallsten"/>
    <s v="Corporate"/>
    <s v="United States"/>
    <s v="New York City"/>
    <s v="New York"/>
    <n v="10035"/>
    <x v="3"/>
    <s v="OFF-BI-10003982"/>
    <x v="1"/>
    <s v="Binders"/>
    <s v="Wilson Jones Century Plastic Molded Ring Binders"/>
    <n v="49.847999999999999"/>
    <n v="3"/>
    <n v="0.2"/>
    <n v="16.823699999999999"/>
    <n v="296.2962962962963"/>
    <n v="39.878399999999999"/>
    <n v="0"/>
  </r>
  <r>
    <n v="9929"/>
    <s v="CA-2016-129630"/>
    <s v="9/4/2016"/>
    <x v="913"/>
    <s v="9/4/2016"/>
    <s v="Same Day"/>
    <s v="IM-15055"/>
    <s v="Ionia McGrath"/>
    <s v="Consumer"/>
    <s v="United States"/>
    <s v="San Francisco"/>
    <s v="California"/>
    <n v="94122"/>
    <x v="1"/>
    <s v="FUR-FU-10000260"/>
    <x v="0"/>
    <s v="Furnishings"/>
    <s v="6&quot; Cubicle Wall Clock, Black"/>
    <n v="24.27"/>
    <n v="3"/>
    <n v="0"/>
    <n v="8.7371999999999996"/>
    <n v="277.77777777777777"/>
    <n v="24.27"/>
    <n v="0"/>
  </r>
  <r>
    <n v="9931"/>
    <s v="CA-2015-104948"/>
    <s v="11/13/2015"/>
    <x v="50"/>
    <s v="11/17/2015"/>
    <s v="Standard Class"/>
    <s v="KH-16510"/>
    <s v="Keith Herrera"/>
    <s v="Consumer"/>
    <s v="United States"/>
    <s v="San Bernardino"/>
    <s v="California"/>
    <n v="92404"/>
    <x v="1"/>
    <s v="OFF-BI-10001267"/>
    <x v="1"/>
    <s v="Binders"/>
    <s v="Universal Recycled Hanging Pressboard Report Binders, Letter Size"/>
    <n v="9.8719999999999999"/>
    <n v="2"/>
    <n v="0.2"/>
    <n v="3.4552"/>
    <n v="285.71428571428572"/>
    <n v="7.8976000000000006"/>
    <n v="0"/>
  </r>
  <r>
    <n v="9934"/>
    <s v="CA-2014-166555"/>
    <s v="7/11/2014"/>
    <x v="384"/>
    <s v="7/14/2014"/>
    <s v="First Class"/>
    <s v="JK-15205"/>
    <s v="Jamie Kunitz"/>
    <s v="Consumer"/>
    <s v="United States"/>
    <s v="Niagara Falls"/>
    <s v="New York"/>
    <n v="14304"/>
    <x v="3"/>
    <s v="TEC-PH-10004912"/>
    <x v="2"/>
    <s v="Phones"/>
    <s v="Cisco SPA112 2 Port Phone Adapter"/>
    <n v="164.85"/>
    <n v="3"/>
    <n v="0"/>
    <n v="47.8065"/>
    <n v="344.82758620689651"/>
    <n v="164.85"/>
    <n v="0"/>
  </r>
  <r>
    <n v="9935"/>
    <s v="CA-2016-114405"/>
    <s v="4/7/2016"/>
    <x v="281"/>
    <s v="4/12/2016"/>
    <s v="Standard Class"/>
    <s v="AS-10240"/>
    <s v="Alan Shonely"/>
    <s v="Consumer"/>
    <s v="United States"/>
    <s v="Philadelphia"/>
    <s v="Pennsylvania"/>
    <n v="19120"/>
    <x v="3"/>
    <s v="OFF-AP-10003278"/>
    <x v="1"/>
    <s v="Appliances"/>
    <s v="Belkin 7-Outlet SurgeMaster Home Series"/>
    <n v="33.527999999999999"/>
    <n v="3"/>
    <n v="0.2"/>
    <n v="2.5146000000000002"/>
    <n v="1333.3333333333333"/>
    <n v="26.822400000000002"/>
    <n v="0"/>
  </r>
  <r>
    <n v="9937"/>
    <s v="CA-2017-132955"/>
    <s v="6/24/2017"/>
    <x v="92"/>
    <s v="6/28/2017"/>
    <s v="Standard Class"/>
    <s v="SC-20575"/>
    <s v="Sonia Cooley"/>
    <s v="Consumer"/>
    <s v="United States"/>
    <s v="Cranston"/>
    <s v="Rhode Island"/>
    <n v="2920"/>
    <x v="3"/>
    <s v="OFF-BI-10002735"/>
    <x v="1"/>
    <s v="Binders"/>
    <s v="GBC Prestige Therm-A-Bind Covers"/>
    <n v="102.93"/>
    <n v="3"/>
    <n v="0"/>
    <n v="48.377099999999999"/>
    <n v="212.76595744680856"/>
    <n v="102.93"/>
    <n v="0"/>
  </r>
  <r>
    <n v="9938"/>
    <s v="CA-2016-164889"/>
    <s v="6/3/2016"/>
    <x v="1234"/>
    <s v="6/6/2016"/>
    <s v="Second Class"/>
    <s v="CP-12340"/>
    <s v="Christine Phan"/>
    <s v="Corporate"/>
    <s v="United States"/>
    <s v="Los Angeles"/>
    <s v="California"/>
    <n v="90049"/>
    <x v="1"/>
    <s v="FUR-TA-10001676"/>
    <x v="0"/>
    <s v="Tables"/>
    <s v="Hon 61000 Series Interactive Training Tables"/>
    <n v="71.087999999999994"/>
    <n v="2"/>
    <n v="0.2"/>
    <n v="-1.7771999999999999"/>
    <n v="-4000"/>
    <n v="56.870399999999997"/>
    <n v="0"/>
  </r>
  <r>
    <n v="9939"/>
    <s v="CA-2016-169824"/>
    <s v="12/12/2016"/>
    <x v="939"/>
    <s v="12/17/2016"/>
    <s v="Standard Class"/>
    <s v="NS-18640"/>
    <s v="Noel Staavos"/>
    <s v="Corporate"/>
    <s v="United States"/>
    <s v="New York City"/>
    <s v="New York"/>
    <n v="10009"/>
    <x v="3"/>
    <s v="FUR-FU-10004864"/>
    <x v="0"/>
    <s v="Furnishings"/>
    <s v="Eldon 500 Class Desk Accessories"/>
    <n v="60.35"/>
    <n v="5"/>
    <n v="0"/>
    <n v="19.915500000000002"/>
    <n v="303.030303030303"/>
    <n v="60.35"/>
    <n v="0"/>
  </r>
  <r>
    <n v="9942"/>
    <s v="CA-2017-164028"/>
    <s v="11/24/2017"/>
    <x v="221"/>
    <s v="11/30/2017"/>
    <s v="Standard Class"/>
    <s v="JL-15835"/>
    <s v="John Lee"/>
    <s v="Consumer"/>
    <s v="United States"/>
    <s v="San Francisco"/>
    <s v="California"/>
    <n v="94122"/>
    <x v="1"/>
    <s v="TEC-AC-10001772"/>
    <x v="2"/>
    <s v="Accessories"/>
    <s v="Memorex Mini Travel Drive 16 GB USB 2.0 Flash Drive"/>
    <n v="223.58"/>
    <n v="14"/>
    <n v="0"/>
    <n v="87.196200000000005"/>
    <n v="256.41025641025641"/>
    <n v="223.58"/>
    <n v="0"/>
  </r>
  <r>
    <n v="9943"/>
    <s v="CA-2014-143371"/>
    <s v="12/28/2014"/>
    <x v="129"/>
    <s v="1/3/2015"/>
    <s v="Standard Class"/>
    <s v="MD-17350"/>
    <s v="Maribeth Dona"/>
    <s v="Consumer"/>
    <s v="United States"/>
    <s v="Anaheim"/>
    <s v="California"/>
    <n v="92804"/>
    <x v="1"/>
    <s v="OFF-ST-10001128"/>
    <x v="1"/>
    <s v="Storage"/>
    <s v="Carina Mini System Audio Rack, Model AR050B"/>
    <n v="998.82"/>
    <n v="9"/>
    <n v="0"/>
    <n v="29.964600000000001"/>
    <n v="3333.3333333333335"/>
    <n v="998.82"/>
    <n v="0"/>
  </r>
  <r>
    <n v="9945"/>
    <s v="CA-2015-145415"/>
    <s v="4/12/2015"/>
    <x v="1235"/>
    <s v="4/17/2015"/>
    <s v="Second Class"/>
    <s v="RD-19660"/>
    <s v="Robert Dilbeck"/>
    <s v="Home Office"/>
    <s v="United States"/>
    <s v="Seattle"/>
    <s v="Washington"/>
    <n v="98103"/>
    <x v="1"/>
    <s v="OFF-ST-10000419"/>
    <x v="1"/>
    <s v="Storage"/>
    <s v="Rogers Jumbo File, Granite"/>
    <n v="40.74"/>
    <n v="3"/>
    <n v="0"/>
    <n v="0.40739999999999998"/>
    <n v="10000.000000000002"/>
    <n v="40.74"/>
    <n v="0"/>
  </r>
  <r>
    <n v="9946"/>
    <s v="CA-2014-111157"/>
    <s v="3/2/2014"/>
    <x v="1086"/>
    <s v="3/6/2014"/>
    <s v="Standard Class"/>
    <s v="NH-18610"/>
    <s v="Nicole Hansen"/>
    <s v="Corporate"/>
    <s v="United States"/>
    <s v="Philadelphia"/>
    <s v="Pennsylvania"/>
    <n v="19120"/>
    <x v="3"/>
    <s v="OFF-PA-10000327"/>
    <x v="1"/>
    <s v="Paper"/>
    <s v="Xerox 1971"/>
    <n v="3.4239999999999999"/>
    <n v="1"/>
    <n v="0.2"/>
    <n v="1.07"/>
    <n v="320"/>
    <n v="2.7392000000000003"/>
    <n v="0"/>
  </r>
  <r>
    <n v="9948"/>
    <s v="CA-2017-121559"/>
    <s v="6/1/2017"/>
    <x v="702"/>
    <s v="6/3/2017"/>
    <s v="Second Class"/>
    <s v="HW-14935"/>
    <s v="Helen Wasserman"/>
    <s v="Corporate"/>
    <s v="United States"/>
    <s v="Indianapolis"/>
    <s v="Indiana"/>
    <n v="46203"/>
    <x v="2"/>
    <s v="FUR-CH-10003746"/>
    <x v="0"/>
    <s v="Chairs"/>
    <s v="Hon 4070 Series Pagoda Round Back Stacking Chairs"/>
    <n v="1925.88"/>
    <n v="6"/>
    <n v="0"/>
    <n v="539.24639999999999"/>
    <n v="357.14285714285717"/>
    <n v="1925.88"/>
    <n v="0"/>
  </r>
  <r>
    <n v="9953"/>
    <s v="CA-2015-141593"/>
    <s v="12/14/2015"/>
    <x v="639"/>
    <s v="12/16/2015"/>
    <s v="Second Class"/>
    <s v="DB-12970"/>
    <s v="Darren Budd"/>
    <s v="Corporate"/>
    <s v="United States"/>
    <s v="Los Angeles"/>
    <s v="California"/>
    <n v="90045"/>
    <x v="1"/>
    <s v="OFF-BI-10001153"/>
    <x v="1"/>
    <s v="Binders"/>
    <s v="Ibico Recycled Grain-Textured Covers"/>
    <n v="55.264000000000003"/>
    <n v="2"/>
    <n v="0.2"/>
    <n v="20.724"/>
    <n v="266.66666666666669"/>
    <n v="44.211200000000005"/>
    <n v="0"/>
  </r>
  <r>
    <n v="9957"/>
    <s v="US-2014-143287"/>
    <s v="11/11/2014"/>
    <x v="7"/>
    <s v="11/17/2014"/>
    <s v="Standard Class"/>
    <s v="KN-16705"/>
    <s v="Kristina Nunn"/>
    <s v="Home Office"/>
    <s v="United States"/>
    <s v="New Rochelle"/>
    <s v="New York"/>
    <n v="10801"/>
    <x v="3"/>
    <s v="OFF-PA-10001776"/>
    <x v="1"/>
    <s v="Paper"/>
    <s v="Wirebound Message Books, Four 2 3/4&quot; x 5&quot; Forms per Page, 600 Sets per Book"/>
    <n v="46.35"/>
    <n v="5"/>
    <n v="0"/>
    <n v="21.784500000000001"/>
    <n v="212.7659574468085"/>
    <n v="46.35"/>
    <n v="0"/>
  </r>
  <r>
    <n v="9960"/>
    <s v="CA-2017-137421"/>
    <s v="10/6/2017"/>
    <x v="833"/>
    <s v="10/11/2017"/>
    <s v="Standard Class"/>
    <s v="AJ-10945"/>
    <s v="Ashley Jarboe"/>
    <s v="Consumer"/>
    <s v="United States"/>
    <s v="Chandler"/>
    <s v="Arizona"/>
    <n v="85224"/>
    <x v="1"/>
    <s v="OFF-AR-10001761"/>
    <x v="1"/>
    <s v="Art"/>
    <s v="Avery Hi-Liter Smear-Safe Highlighters"/>
    <n v="9.3439999999999994"/>
    <n v="2"/>
    <n v="0.2"/>
    <n v="1.8688"/>
    <n v="500"/>
    <n v="7.4752000000000001"/>
    <n v="0"/>
  </r>
  <r>
    <n v="9961"/>
    <s v="CA-2017-141446"/>
    <s v="9/16/2017"/>
    <x v="118"/>
    <s v="9/18/2017"/>
    <s v="Second Class"/>
    <s v="CL-12700"/>
    <s v="Craig Leslie"/>
    <s v="Home Office"/>
    <s v="United States"/>
    <s v="Florence"/>
    <s v="Kentucky"/>
    <n v="41042"/>
    <x v="0"/>
    <s v="TEC-AC-10002305"/>
    <x v="2"/>
    <s v="Accessories"/>
    <s v="KeyTronic E03601U1 - Keyboard - Beige"/>
    <n v="18"/>
    <n v="1"/>
    <n v="0"/>
    <n v="3.24"/>
    <n v="555.55555555555554"/>
    <n v="18"/>
    <n v="0"/>
  </r>
  <r>
    <n v="9962"/>
    <s v="CA-2015-168088"/>
    <s v="3/19/2015"/>
    <x v="531"/>
    <s v="3/22/2015"/>
    <s v="First Class"/>
    <s v="CM-12655"/>
    <s v="Corinna Mitchell"/>
    <s v="Home Office"/>
    <s v="United States"/>
    <s v="Houston"/>
    <s v="Texas"/>
    <n v="77041"/>
    <x v="2"/>
    <s v="OFF-PA-10000675"/>
    <x v="1"/>
    <s v="Paper"/>
    <s v="Xerox 1919"/>
    <n v="65.584000000000003"/>
    <n v="2"/>
    <n v="0.2"/>
    <n v="23.7742"/>
    <n v="275.86206896551727"/>
    <n v="52.467200000000005"/>
    <n v="0"/>
  </r>
  <r>
    <n v="9964"/>
    <s v="CA-2015-143700"/>
    <s v="7/26/2015"/>
    <x v="353"/>
    <s v="7/26/2015"/>
    <s v="Same Day"/>
    <s v="AS-10240"/>
    <s v="Alan Shonely"/>
    <s v="Consumer"/>
    <s v="United States"/>
    <s v="Philadelphia"/>
    <s v="Pennsylvania"/>
    <n v="19140"/>
    <x v="3"/>
    <s v="OFF-PA-10003072"/>
    <x v="1"/>
    <s v="Paper"/>
    <s v="Eureka Recycled Copy Paper 8 1/2&quot; x 11&quot;, Ream"/>
    <n v="10.368"/>
    <n v="2"/>
    <n v="0.2"/>
    <n v="3.6288"/>
    <n v="285.71428571428572"/>
    <n v="8.2944000000000013"/>
    <n v="0"/>
  </r>
  <r>
    <n v="9965"/>
    <s v="CA-2016-146374"/>
    <s v="12/5/2016"/>
    <x v="5"/>
    <s v="12/10/2016"/>
    <s v="Second Class"/>
    <s v="HE-14800"/>
    <s v="Harold Engle"/>
    <s v="Corporate"/>
    <s v="United States"/>
    <s v="Newark"/>
    <s v="Delaware"/>
    <n v="19711"/>
    <x v="3"/>
    <s v="FUR-FU-10002671"/>
    <x v="0"/>
    <s v="Furnishings"/>
    <s v="Electrix 20W Halogen Replacement Bulb for Zoom-In Desk Lamp"/>
    <n v="13.4"/>
    <n v="1"/>
    <n v="0"/>
    <n v="6.4320000000000004"/>
    <n v="208.33333333333334"/>
    <n v="13.4"/>
    <n v="0"/>
  </r>
  <r>
    <n v="9968"/>
    <s v="CA-2017-153871"/>
    <s v="12/11/2017"/>
    <x v="157"/>
    <s v="12/17/2017"/>
    <s v="Standard Class"/>
    <s v="RB-19435"/>
    <s v="Richard Bierner"/>
    <s v="Consumer"/>
    <s v="United States"/>
    <s v="Plainfield"/>
    <s v="New Jersey"/>
    <n v="7060"/>
    <x v="3"/>
    <s v="OFF-BI-10004209"/>
    <x v="1"/>
    <s v="Binders"/>
    <s v="Fellowes Twister Kit, Gray/Clear, 3/pkg"/>
    <n v="40.200000000000003"/>
    <n v="5"/>
    <n v="0"/>
    <n v="18.09"/>
    <n v="222.22222222222223"/>
    <n v="40.200000000000003"/>
    <n v="0"/>
  </r>
  <r>
    <n v="9971"/>
    <s v="CA-2015-103772"/>
    <s v="6/28/2015"/>
    <x v="1141"/>
    <s v="7/2/2015"/>
    <s v="Standard Class"/>
    <s v="MP-17470"/>
    <s v="Mark Packer"/>
    <s v="Home Office"/>
    <s v="United States"/>
    <s v="Smyrna"/>
    <s v="Georgia"/>
    <n v="30080"/>
    <x v="0"/>
    <s v="OFF-BI-10002867"/>
    <x v="1"/>
    <s v="Binders"/>
    <s v="GBC Recycled Regency Composition Covers"/>
    <n v="119.56"/>
    <n v="2"/>
    <n v="0"/>
    <n v="54.997599999999998"/>
    <n v="217.39130434782606"/>
    <n v="119.56"/>
    <n v="0"/>
  </r>
  <r>
    <n v="9973"/>
    <s v="CA-2016-130225"/>
    <s v="9/11/2016"/>
    <x v="108"/>
    <s v="9/17/2016"/>
    <s v="Standard Class"/>
    <s v="RC-19960"/>
    <s v="Ryan Crowe"/>
    <s v="Consumer"/>
    <s v="United States"/>
    <s v="Houston"/>
    <s v="Texas"/>
    <n v="77041"/>
    <x v="2"/>
    <s v="OFF-EN-10000056"/>
    <x v="1"/>
    <s v="Envelopes"/>
    <s v="Cameo Buff Policy Envelopes"/>
    <n v="99.567999999999998"/>
    <n v="2"/>
    <n v="0.2"/>
    <n v="33.604199999999999"/>
    <n v="296.2962962962963"/>
    <n v="79.65440000000001"/>
    <n v="0"/>
  </r>
  <r>
    <n v="9974"/>
    <s v="US-2016-103674"/>
    <s v="12/6/2016"/>
    <x v="409"/>
    <s v="12/10/2016"/>
    <s v="Standard Class"/>
    <s v="AP-10720"/>
    <s v="Anne Pryor"/>
    <s v="Home Office"/>
    <s v="United States"/>
    <s v="Los Angeles"/>
    <s v="California"/>
    <n v="90032"/>
    <x v="1"/>
    <s v="TEC-PH-10004080"/>
    <x v="2"/>
    <s v="Phones"/>
    <s v="Avaya 5410 Digital phone"/>
    <n v="271.95999999999998"/>
    <n v="5"/>
    <n v="0.2"/>
    <n v="27.196000000000002"/>
    <n v="999.99999999999977"/>
    <n v="217.56799999999998"/>
    <n v="0"/>
  </r>
  <r>
    <n v="9981"/>
    <s v="US-2015-151435"/>
    <s v="9/6/2015"/>
    <x v="684"/>
    <s v="9/9/2015"/>
    <s v="Second Class"/>
    <s v="SW-20455"/>
    <s v="Shaun Weien"/>
    <s v="Consumer"/>
    <s v="United States"/>
    <s v="Lafayette"/>
    <s v="Louisiana"/>
    <n v="70506"/>
    <x v="0"/>
    <s v="FUR-TA-10001039"/>
    <x v="0"/>
    <s v="Tables"/>
    <s v="KI Adjustable-Height Table"/>
    <n v="85.98"/>
    <n v="1"/>
    <n v="0"/>
    <n v="22.354800000000001"/>
    <n v="384.61538461538464"/>
    <n v="85.98"/>
    <n v="0"/>
  </r>
  <r>
    <n v="9982"/>
    <s v="CA-2017-163566"/>
    <s v="8/3/2017"/>
    <x v="646"/>
    <s v="8/6/2017"/>
    <s v="First Class"/>
    <s v="TB-21055"/>
    <s v="Ted Butterfield"/>
    <s v="Consumer"/>
    <s v="United States"/>
    <s v="Fairfield"/>
    <s v="Ohio"/>
    <n v="45014"/>
    <x v="3"/>
    <s v="OFF-LA-10004484"/>
    <x v="1"/>
    <s v="Labels"/>
    <s v="Avery 476"/>
    <n v="16.52"/>
    <n v="5"/>
    <n v="0.2"/>
    <n v="5.3689999999999998"/>
    <n v="307.69230769230774"/>
    <n v="13.216000000000001"/>
    <n v="0"/>
  </r>
  <r>
    <n v="9983"/>
    <s v="US-2016-157728"/>
    <s v="9/22/2016"/>
    <x v="897"/>
    <s v="9/28/2016"/>
    <s v="Standard Class"/>
    <s v="RC-19960"/>
    <s v="Ryan Crowe"/>
    <s v="Consumer"/>
    <s v="United States"/>
    <s v="Grand Rapids"/>
    <s v="Michigan"/>
    <n v="49505"/>
    <x v="2"/>
    <s v="OFF-PA-10002195"/>
    <x v="1"/>
    <s v="Paper"/>
    <s v="RSVP Cards &amp; Envelopes, Blank White, 8-1/2&quot; X 11&quot;, 24 Cards/25 Envelopes/Set"/>
    <n v="35.56"/>
    <n v="7"/>
    <n v="0"/>
    <n v="16.713200000000001"/>
    <n v="212.7659574468085"/>
    <n v="35.56"/>
    <n v="0"/>
  </r>
  <r>
    <n v="9985"/>
    <s v="CA-2015-100251"/>
    <s v="5/17/2015"/>
    <x v="961"/>
    <s v="5/23/2015"/>
    <s v="Standard Class"/>
    <s v="DV-13465"/>
    <s v="Dianna Vittorini"/>
    <s v="Consumer"/>
    <s v="United States"/>
    <s v="Long Beach"/>
    <s v="New York"/>
    <n v="11561"/>
    <x v="3"/>
    <s v="OFF-LA-10003766"/>
    <x v="1"/>
    <s v="Labels"/>
    <s v="Self-Adhesive Removable Labels"/>
    <n v="31.5"/>
    <n v="10"/>
    <n v="0"/>
    <n v="15.12"/>
    <n v="208.33333333333334"/>
    <n v="31.5"/>
    <n v="0"/>
  </r>
  <r>
    <n v="9987"/>
    <s v="CA-2016-125794"/>
    <s v="9/29/2016"/>
    <x v="321"/>
    <s v="10/3/2016"/>
    <s v="Standard Class"/>
    <s v="ML-17410"/>
    <s v="Maris LaWare"/>
    <s v="Consumer"/>
    <s v="United States"/>
    <s v="Los Angeles"/>
    <s v="California"/>
    <n v="90008"/>
    <x v="1"/>
    <s v="TEC-AC-10003399"/>
    <x v="2"/>
    <s v="Accessories"/>
    <s v="Memorex Mini Travel Drive 64 GB USB 2.0 Flash Drive"/>
    <n v="36.24"/>
    <n v="1"/>
    <n v="0"/>
    <n v="15.220800000000001"/>
    <n v="238.0952380952381"/>
    <n v="36.24"/>
    <n v="0"/>
  </r>
  <r>
    <n v="9988"/>
    <s v="CA-2017-163629"/>
    <s v="11/17/2017"/>
    <x v="701"/>
    <s v="11/21/2017"/>
    <s v="Standard Class"/>
    <s v="RA-19885"/>
    <s v="Ruben Ausman"/>
    <s v="Corporate"/>
    <s v="United States"/>
    <s v="Athens"/>
    <s v="Georgia"/>
    <n v="30605"/>
    <x v="0"/>
    <s v="TEC-AC-10001539"/>
    <x v="2"/>
    <s v="Accessories"/>
    <s v="Logitech G430 Surround Sound Gaming Headset with Dolby 7.1 Technology"/>
    <n v="79.989999999999995"/>
    <n v="1"/>
    <n v="0"/>
    <n v="28.796399999999998"/>
    <n v="277.77777777777777"/>
    <n v="79.989999999999995"/>
    <n v="0"/>
  </r>
  <r>
    <n v="9990"/>
    <s v="CA-2014-110422"/>
    <s v="1/21/2014"/>
    <x v="1236"/>
    <s v="1/23/2014"/>
    <s v="Second Class"/>
    <s v="TB-21400"/>
    <s v="Tom Boeckenhauer"/>
    <s v="Consumer"/>
    <s v="United States"/>
    <s v="Miami"/>
    <s v="Florida"/>
    <n v="33180"/>
    <x v="0"/>
    <s v="FUR-FU-10001889"/>
    <x v="0"/>
    <s v="Furnishings"/>
    <s v="Ultra Door Pull Handle"/>
    <n v="25.248000000000001"/>
    <n v="3"/>
    <n v="0.2"/>
    <n v="4.1028000000000002"/>
    <n v="615.38461538461547"/>
    <n v="20.198400000000003"/>
    <n v="0"/>
  </r>
  <r>
    <n v="9991"/>
    <s v="CA-2017-121258"/>
    <s v="2/26/2017"/>
    <x v="425"/>
    <s v="3/3/2017"/>
    <s v="Standard Class"/>
    <s v="DB-13060"/>
    <s v="Dave Brooks"/>
    <s v="Consumer"/>
    <s v="United States"/>
    <s v="Costa Mesa"/>
    <s v="California"/>
    <n v="92627"/>
    <x v="1"/>
    <s v="FUR-FU-10000747"/>
    <x v="0"/>
    <s v="Furnishings"/>
    <s v="Tenex B1-RE Series Chair Mats for Low Pile Carpets"/>
    <n v="91.96"/>
    <n v="2"/>
    <n v="0"/>
    <n v="15.6332"/>
    <n v="588.23529411764696"/>
    <n v="91.96"/>
    <n v="0"/>
  </r>
  <r>
    <n v="9994"/>
    <s v="CA-2017-119914"/>
    <s v="5/4/2017"/>
    <x v="464"/>
    <s v="5/9/2017"/>
    <s v="Second Class"/>
    <s v="CC-12220"/>
    <s v="Chris Cortes"/>
    <s v="Consumer"/>
    <s v="United States"/>
    <s v="Westminster"/>
    <s v="California"/>
    <n v="92683"/>
    <x v="1"/>
    <s v="OFF-AP-10002684"/>
    <x v="1"/>
    <s v="Appliances"/>
    <s v="Acco 7-Outlet Masterpiece Power Center, Wihtout Fax/Phone Line Protection"/>
    <n v="243.16"/>
    <n v="2"/>
    <n v="0"/>
    <n v="72.947999999999993"/>
    <n v="333.33333333333337"/>
    <n v="243.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046E9-A814-4DC5-AFDD-3BC89CBF5BF8}" name="Tableau croisé dynamique3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8">
  <location ref="A13:B17" firstHeaderRow="1" firstDataRow="1" firstDataCol="1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es" fld="18" baseField="0" baseItem="0"/>
  </dataFields>
  <chartFormats count="4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DB331-0463-41AA-8639-92DD68CB7C15}" name="Tableau croisé dynamique3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8">
  <location ref="A13:B17" firstHeaderRow="1" firstDataRow="1" firstDataCol="1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es" fld="18" baseField="0" baseItem="0"/>
  </dataFields>
  <chartFormats count="4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66301-416E-4258-8605-6EC87E301C61}" name="Tableau croisé dynamique5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6">
  <location ref="E3:E4" firstHeaderRow="1" firstDataRow="1" firstDataCol="0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omme de Sales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F638A-B8AD-4A9B-B28C-311DE999A3BC}" name="Tableau croisé dynamique6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E13:E14" firstHeaderRow="1" firstDataRow="1" firstDataCol="0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omme de Profit" fld="21" baseField="0" baseItem="0" numFmtId="165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1F48-ED23-49F3-BE0B-BE7889F40CE4}" name="Tableau croisé dynamique4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16">
  <location ref="A20:B73" firstHeaderRow="1" firstDataRow="1" firstDataCol="1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6"/>
    <field x="25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me de Sales" fld="18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B207C-D258-4804-B328-E65F9B140B47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">
  <location ref="A3:B8" firstHeaderRow="1" firstDataRow="1" firstDataCol="1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Sales" fld="18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3D173-2BA1-4EC2-8814-CA18FA86D02A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">
  <location ref="A3:B8" firstHeaderRow="1" firstDataRow="1" firstDataCol="1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Sales" fld="18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60A6-D6E6-42D4-8D47-4C214E880F2E}" name="Tableau croisé dynamique4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16">
  <location ref="A20:B73" firstHeaderRow="1" firstDataRow="1" firstDataCol="1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6"/>
    <field x="25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me de Sales" fld="18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2981A-8FB1-40E4-8EC5-4E40F1777C0B}" name="Tableau croisé dynamique6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E13:E14" firstHeaderRow="1" firstDataRow="1" firstDataCol="0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omme de Profit" fld="21" baseField="0" baseItem="0" numFmtId="165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E2198-4651-4AE0-9014-53504D7B1BFD}" name="Tableau croisé dynamique5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6">
  <location ref="E3:E4" firstHeaderRow="1" firstDataRow="1" firstDataCol="0"/>
  <pivotFields count="27">
    <pivotField showAll="0"/>
    <pivotField showAll="0"/>
    <pivotField showAll="0"/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omme de Sales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A3A84F09-4A15-4C56-8199-1D7FE1D256EC}" sourceName="Region">
  <pivotTables>
    <pivotTable tabId="3" name="Tableau croisé dynamique4"/>
    <pivotTable tabId="3" name="Tableau croisé dynamique2"/>
    <pivotTable tabId="3" name="Tableau croisé dynamique3"/>
    <pivotTable tabId="3" name="Tableau croisé dynamique5"/>
    <pivotTable tabId="3" name="Tableau croisé dynamique6"/>
    <pivotTable tabId="4" name="Tableau croisé dynamique2"/>
    <pivotTable tabId="4" name="Tableau croisé dynamique4"/>
    <pivotTable tabId="4" name="Tableau croisé dynamique6"/>
    <pivotTable tabId="4" name="Tableau croisé dynamique5"/>
    <pivotTable tabId="4" name="Tableau croisé dynamique3"/>
  </pivotTables>
  <data>
    <tabular pivotCacheId="1975792240">
      <items count="4">
        <i x="2" s="1"/>
        <i x="3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y" xr10:uid="{E3939363-EC04-4011-B0BB-FF8B4A78BD16}" sourceName="Category">
  <pivotTables>
    <pivotTable tabId="3" name="Tableau croisé dynamique2"/>
    <pivotTable tabId="3" name="Tableau croisé dynamique3"/>
    <pivotTable tabId="3" name="Tableau croisé dynamique4"/>
    <pivotTable tabId="3" name="Tableau croisé dynamique5"/>
    <pivotTable tabId="3" name="Tableau croisé dynamique6"/>
    <pivotTable tabId="4" name="Tableau croisé dynamique2"/>
    <pivotTable tabId="4" name="Tableau croisé dynamique4"/>
    <pivotTable tabId="4" name="Tableau croisé dynamique6"/>
    <pivotTable tabId="4" name="Tableau croisé dynamique5"/>
    <pivotTable tabId="4" name="Tableau croisé dynamique3"/>
  </pivotTables>
  <data>
    <tabular pivotCacheId="1975792240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__Date" xr10:uid="{BB42C2C3-C814-4C1B-80C6-FC078BFDDAAA}" sourceName="Années (Date)">
  <pivotTables>
    <pivotTable tabId="3" name="Tableau croisé dynamique4"/>
    <pivotTable tabId="3" name="Tableau croisé dynamique2"/>
    <pivotTable tabId="3" name="Tableau croisé dynamique3"/>
    <pivotTable tabId="3" name="Tableau croisé dynamique5"/>
    <pivotTable tabId="3" name="Tableau croisé dynamique6"/>
    <pivotTable tabId="4" name="Tableau croisé dynamique2"/>
    <pivotTable tabId="4" name="Tableau croisé dynamique4"/>
    <pivotTable tabId="4" name="Tableau croisé dynamique6"/>
    <pivotTable tabId="4" name="Tableau croisé dynamique5"/>
    <pivotTable tabId="4" name="Tableau croisé dynamique3"/>
  </pivotTables>
  <data>
    <tabular pivotCacheId="1975792240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BE953663-D543-4F45-9995-0A15E5FBDB48}" cache="Segment_Region" caption="Region" style="SlicerStyleDark1" rowHeight="234950"/>
  <slicer name="Category" xr10:uid="{3307A458-0BA8-4C39-B2B3-A71E913FE927}" cache="Segment_Category" caption="Category" style="SlicerStyleDark1" rowHeight="234950"/>
  <slicer name="Années (Date)" xr10:uid="{676D235F-85DC-40D8-9F9B-A2B1AC654EF1}" cache="Segment_Années__Date" caption="Années 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E2969-E625-420E-B3E3-0FADDAB74CD8}" name="Tableau1" displayName="Tableau1" ref="A1:Y5010" totalsRowShown="0" headerRowDxfId="8" headerRowBorderDxfId="7" tableBorderDxfId="6">
  <autoFilter ref="A1:Y5010" xr:uid="{C71E2969-E625-420E-B3E3-0FADDAB74CD8}"/>
  <tableColumns count="25">
    <tableColumn id="1" xr3:uid="{D1F20B53-F84D-4F59-9FD4-EBDA2A47CC2C}" name="Row ID"/>
    <tableColumn id="2" xr3:uid="{17D513C3-5877-47CB-A092-CC85EEDD6595}" name="Order ID"/>
    <tableColumn id="3" xr3:uid="{0B0BCA94-B554-475B-8226-BB0B7B55C17F}" name="Order Date" dataDxfId="5"/>
    <tableColumn id="28" xr3:uid="{DAF24879-876E-432F-A19A-228AB985E77B}" name="Date" dataDxfId="4"/>
    <tableColumn id="4" xr3:uid="{AC1576DE-DD4D-484B-9DC8-9E7B27E3A8AD}" name="Ship Date" dataDxfId="3"/>
    <tableColumn id="5" xr3:uid="{E4361A4D-7876-46C7-B1CB-A5AFA5860B4A}" name="Ship Mode"/>
    <tableColumn id="6" xr3:uid="{5E4E3590-941B-46D3-A257-7261BAFD81C6}" name="Customer ID"/>
    <tableColumn id="7" xr3:uid="{ABEBEB13-6D39-4B6E-B119-7991D3D0E73D}" name="Customer Name"/>
    <tableColumn id="8" xr3:uid="{B6BFFCE8-FC7B-48A5-9D58-5592C629B6F6}" name="Segment"/>
    <tableColumn id="9" xr3:uid="{5C619EF6-1EA0-42D9-8634-19ADEBFBA087}" name="Country"/>
    <tableColumn id="10" xr3:uid="{22921BA8-AD12-40AB-933E-C0ECDE191DF0}" name="City"/>
    <tableColumn id="11" xr3:uid="{E6FB2383-4D70-4AD7-B408-0F427049874F}" name="State"/>
    <tableColumn id="12" xr3:uid="{577E83C9-B501-44AA-9CCB-60C27046F1A9}" name="Postal Code"/>
    <tableColumn id="13" xr3:uid="{043548C1-8E80-47DC-BFDB-D0F2AF1AD58A}" name="Region"/>
    <tableColumn id="14" xr3:uid="{144B1096-F6FC-48D7-9C3A-D221F7869B1B}" name="Product ID"/>
    <tableColumn id="15" xr3:uid="{6A977FCD-D21F-48CA-855F-CA87BA83140C}" name="Category"/>
    <tableColumn id="16" xr3:uid="{609AC397-3DA5-4148-A8AD-257F5FFD77F9}" name="Sub-Category"/>
    <tableColumn id="17" xr3:uid="{C3B968C3-ADA6-48C4-9393-FE13C9F265FD}" name="Product Name"/>
    <tableColumn id="18" xr3:uid="{E8993DF8-F591-4827-95C9-DF223CA27016}" name="Sales"/>
    <tableColumn id="19" xr3:uid="{DAF0F267-ADAC-4368-AC4C-52DCE948B86A}" name="Quantity"/>
    <tableColumn id="20" xr3:uid="{C747A84E-B2AD-4E78-8363-1A9D6223E851}" name="Discount"/>
    <tableColumn id="21" xr3:uid="{A692EA3C-5513-4AD9-A80F-F9AD5A99515D}" name="Profit"/>
    <tableColumn id="25" xr3:uid="{FF850120-98B1-41B1-88E1-018D40F1A9CF}" name="Taux de Marge" dataDxfId="2">
      <calculatedColumnFormula>(Tableau1[[#This Row],[Sales]]/Tableau1[[#This Row],[Profit]])*100</calculatedColumnFormula>
    </tableColumn>
    <tableColumn id="26" xr3:uid="{2960ABEB-40C4-4BD0-9E69-171DCB52D144}" name="CA après remise" dataDxfId="1">
      <calculatedColumnFormula>Tableau1[[#This Row],[Sales]]*(1-Tableau1[[#This Row],[Discount]])</calculatedColumnFormula>
    </tableColumn>
    <tableColumn id="27" xr3:uid="{EDB86ABB-C8A7-43F3-BEA6-E8DEFA342739}" name="CA/Commande" dataDxfId="0">
      <calculatedColumnFormula>SUMIF(Tableau1[Order ID],Tableau1[[#This Row],[Order ID]],Tableau1[[#This Row],[Sales]])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9225251C-8562-4886-AFC3-50C4A28E3DB3}" sourceName="Date">
  <pivotTables>
    <pivotTable tabId="3" name="Tableau croisé dynamique4"/>
    <pivotTable tabId="3" name="Tableau croisé dynamique2"/>
    <pivotTable tabId="3" name="Tableau croisé dynamique3"/>
    <pivotTable tabId="3" name="Tableau croisé dynamique5"/>
    <pivotTable tabId="3" name="Tableau croisé dynamique6"/>
    <pivotTable tabId="4" name="Tableau croisé dynamique2"/>
    <pivotTable tabId="4" name="Tableau croisé dynamique4"/>
    <pivotTable tabId="4" name="Tableau croisé dynamique6"/>
    <pivotTable tabId="4" name="Tableau croisé dynamique5"/>
    <pivotTable tabId="4" name="Tableau croisé dynamique3"/>
  </pivotTables>
  <state minimalRefreshVersion="6" lastRefreshVersion="6" pivotCacheId="1975792240" filterType="unknown">
    <bounds startDate="2014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F93A928-F803-4D72-9AEE-6FD92B8DD247}" cache="ChronologieNative_Date" caption="Date" level="3" selectionLevel="3" scrollPosition="2015-07-22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C4B4-CF7E-48AB-96F2-F01159D4F2A6}">
  <dimension ref="A3:E73"/>
  <sheetViews>
    <sheetView workbookViewId="0">
      <selection activeCell="B30" sqref="B30"/>
    </sheetView>
  </sheetViews>
  <sheetFormatPr baseColWidth="10" defaultRowHeight="14.4" x14ac:dyDescent="0.3"/>
  <cols>
    <col min="1" max="1" width="19.5546875" bestFit="1" customWidth="1"/>
    <col min="2" max="2" width="14.6640625" bestFit="1" customWidth="1"/>
    <col min="3" max="3" width="17.5546875" bestFit="1" customWidth="1"/>
    <col min="5" max="6" width="14.6640625" bestFit="1" customWidth="1"/>
  </cols>
  <sheetData>
    <row r="3" spans="1:5" x14ac:dyDescent="0.3">
      <c r="A3" s="5" t="s">
        <v>12110</v>
      </c>
      <c r="B3" t="s">
        <v>12113</v>
      </c>
      <c r="E3" t="s">
        <v>12113</v>
      </c>
    </row>
    <row r="4" spans="1:5" x14ac:dyDescent="0.3">
      <c r="A4" s="6" t="s">
        <v>8639</v>
      </c>
      <c r="B4" s="14">
        <v>246314.51519999991</v>
      </c>
      <c r="E4" s="10">
        <v>1099862.0726999973</v>
      </c>
    </row>
    <row r="5" spans="1:5" x14ac:dyDescent="0.3">
      <c r="A5" s="6" t="s">
        <v>8640</v>
      </c>
      <c r="B5" s="14">
        <v>330694.62599999999</v>
      </c>
    </row>
    <row r="6" spans="1:5" x14ac:dyDescent="0.3">
      <c r="A6" s="6" t="s">
        <v>8637</v>
      </c>
      <c r="B6" s="14">
        <v>190409.22599999988</v>
      </c>
    </row>
    <row r="7" spans="1:5" x14ac:dyDescent="0.3">
      <c r="A7" s="6" t="s">
        <v>8638</v>
      </c>
      <c r="B7" s="14">
        <v>332443.70550000045</v>
      </c>
    </row>
    <row r="8" spans="1:5" x14ac:dyDescent="0.3">
      <c r="A8" s="6" t="s">
        <v>12112</v>
      </c>
      <c r="B8" s="14">
        <v>1099862.0727000004</v>
      </c>
    </row>
    <row r="13" spans="1:5" x14ac:dyDescent="0.3">
      <c r="A13" s="5" t="s">
        <v>12110</v>
      </c>
      <c r="B13" t="s">
        <v>12113</v>
      </c>
      <c r="E13" t="s">
        <v>12111</v>
      </c>
    </row>
    <row r="14" spans="1:5" x14ac:dyDescent="0.3">
      <c r="A14" s="6" t="s">
        <v>10370</v>
      </c>
      <c r="B14" s="14">
        <v>373504.7207000007</v>
      </c>
      <c r="E14" s="10">
        <v>132515.74309999982</v>
      </c>
    </row>
    <row r="15" spans="1:5" x14ac:dyDescent="0.3">
      <c r="A15" s="6" t="s">
        <v>10371</v>
      </c>
      <c r="B15" s="14">
        <v>345716.45599999983</v>
      </c>
    </row>
    <row r="16" spans="1:5" x14ac:dyDescent="0.3">
      <c r="A16" s="6" t="s">
        <v>10372</v>
      </c>
      <c r="B16" s="14">
        <v>380640.89599999978</v>
      </c>
    </row>
    <row r="17" spans="1:2" x14ac:dyDescent="0.3">
      <c r="A17" s="6" t="s">
        <v>12112</v>
      </c>
      <c r="B17" s="14">
        <v>1099862.0727000004</v>
      </c>
    </row>
    <row r="20" spans="1:2" x14ac:dyDescent="0.3">
      <c r="A20" s="5" t="s">
        <v>12110</v>
      </c>
      <c r="B20" t="s">
        <v>12113</v>
      </c>
    </row>
    <row r="21" spans="1:2" x14ac:dyDescent="0.3">
      <c r="A21" s="6" t="s">
        <v>12120</v>
      </c>
      <c r="B21" s="14">
        <v>208039.95599999998</v>
      </c>
    </row>
    <row r="22" spans="1:2" x14ac:dyDescent="0.3">
      <c r="A22" s="7" t="s">
        <v>12122</v>
      </c>
      <c r="B22" s="14">
        <v>6417.1020000000008</v>
      </c>
    </row>
    <row r="23" spans="1:2" x14ac:dyDescent="0.3">
      <c r="A23" s="7" t="s">
        <v>12123</v>
      </c>
      <c r="B23" s="14">
        <v>1860.7360000000003</v>
      </c>
    </row>
    <row r="24" spans="1:2" x14ac:dyDescent="0.3">
      <c r="A24" s="7" t="s">
        <v>12124</v>
      </c>
      <c r="B24" s="14">
        <v>19023.950000000008</v>
      </c>
    </row>
    <row r="25" spans="1:2" x14ac:dyDescent="0.3">
      <c r="A25" s="7" t="s">
        <v>12125</v>
      </c>
      <c r="B25" s="14">
        <v>12415.655999999999</v>
      </c>
    </row>
    <row r="26" spans="1:2" x14ac:dyDescent="0.3">
      <c r="A26" s="7" t="s">
        <v>12126</v>
      </c>
      <c r="B26" s="14">
        <v>15939.349</v>
      </c>
    </row>
    <row r="27" spans="1:2" x14ac:dyDescent="0.3">
      <c r="A27" s="7" t="s">
        <v>12127</v>
      </c>
      <c r="B27" s="14">
        <v>13837.697999999995</v>
      </c>
    </row>
    <row r="28" spans="1:2" x14ac:dyDescent="0.3">
      <c r="A28" s="7" t="s">
        <v>12128</v>
      </c>
      <c r="B28" s="14">
        <v>13562.944000000001</v>
      </c>
    </row>
    <row r="29" spans="1:2" x14ac:dyDescent="0.3">
      <c r="A29" s="7" t="s">
        <v>12129</v>
      </c>
      <c r="B29" s="14">
        <v>14667.031999999994</v>
      </c>
    </row>
    <row r="30" spans="1:2" x14ac:dyDescent="0.3">
      <c r="A30" s="7" t="s">
        <v>12130</v>
      </c>
      <c r="B30" s="14">
        <v>26681.760999999995</v>
      </c>
    </row>
    <row r="31" spans="1:2" x14ac:dyDescent="0.3">
      <c r="A31" s="7" t="s">
        <v>12131</v>
      </c>
      <c r="B31" s="14">
        <v>13501.259</v>
      </c>
    </row>
    <row r="32" spans="1:2" x14ac:dyDescent="0.3">
      <c r="A32" s="7" t="s">
        <v>12132</v>
      </c>
      <c r="B32" s="14">
        <v>33182.734999999986</v>
      </c>
    </row>
    <row r="33" spans="1:2" x14ac:dyDescent="0.3">
      <c r="A33" s="7" t="s">
        <v>12133</v>
      </c>
      <c r="B33" s="14">
        <v>36949.734000000004</v>
      </c>
    </row>
    <row r="34" spans="1:2" x14ac:dyDescent="0.3">
      <c r="A34" s="6" t="s">
        <v>12119</v>
      </c>
      <c r="B34" s="14">
        <v>221878.924</v>
      </c>
    </row>
    <row r="35" spans="1:2" x14ac:dyDescent="0.3">
      <c r="A35" s="7" t="s">
        <v>12122</v>
      </c>
      <c r="B35" s="14">
        <v>10876.268000000002</v>
      </c>
    </row>
    <row r="36" spans="1:2" x14ac:dyDescent="0.3">
      <c r="A36" s="7" t="s">
        <v>12123</v>
      </c>
      <c r="B36" s="14">
        <v>7178.1929999999993</v>
      </c>
    </row>
    <row r="37" spans="1:2" x14ac:dyDescent="0.3">
      <c r="A37" s="7" t="s">
        <v>12124</v>
      </c>
      <c r="B37" s="14">
        <v>16185.652000000004</v>
      </c>
    </row>
    <row r="38" spans="1:2" x14ac:dyDescent="0.3">
      <c r="A38" s="7" t="s">
        <v>12125</v>
      </c>
      <c r="B38" s="14">
        <v>13873.636499999999</v>
      </c>
    </row>
    <row r="39" spans="1:2" x14ac:dyDescent="0.3">
      <c r="A39" s="7" t="s">
        <v>12126</v>
      </c>
      <c r="B39" s="14">
        <v>14107.252499999997</v>
      </c>
    </row>
    <row r="40" spans="1:2" x14ac:dyDescent="0.3">
      <c r="A40" s="7" t="s">
        <v>12127</v>
      </c>
      <c r="B40" s="14">
        <v>13281.755999999998</v>
      </c>
    </row>
    <row r="41" spans="1:2" x14ac:dyDescent="0.3">
      <c r="A41" s="7" t="s">
        <v>12128</v>
      </c>
      <c r="B41" s="14">
        <v>11818.287</v>
      </c>
    </row>
    <row r="42" spans="1:2" x14ac:dyDescent="0.3">
      <c r="A42" s="7" t="s">
        <v>12129</v>
      </c>
      <c r="B42" s="14">
        <v>18997.200999999997</v>
      </c>
    </row>
    <row r="43" spans="1:2" x14ac:dyDescent="0.3">
      <c r="A43" s="7" t="s">
        <v>12130</v>
      </c>
      <c r="B43" s="14">
        <v>26981.697999999993</v>
      </c>
    </row>
    <row r="44" spans="1:2" x14ac:dyDescent="0.3">
      <c r="A44" s="7" t="s">
        <v>12131</v>
      </c>
      <c r="B44" s="14">
        <v>17013.871499999997</v>
      </c>
    </row>
    <row r="45" spans="1:2" x14ac:dyDescent="0.3">
      <c r="A45" s="7" t="s">
        <v>12132</v>
      </c>
      <c r="B45" s="14">
        <v>39154.531500000005</v>
      </c>
    </row>
    <row r="46" spans="1:2" x14ac:dyDescent="0.3">
      <c r="A46" s="7" t="s">
        <v>12133</v>
      </c>
      <c r="B46" s="14">
        <v>32410.57699999999</v>
      </c>
    </row>
    <row r="47" spans="1:2" x14ac:dyDescent="0.3">
      <c r="A47" s="6" t="s">
        <v>12118</v>
      </c>
      <c r="B47" s="14">
        <v>312682.90579999995</v>
      </c>
    </row>
    <row r="48" spans="1:2" x14ac:dyDescent="0.3">
      <c r="A48" s="7" t="s">
        <v>12122</v>
      </c>
      <c r="B48" s="14">
        <v>10871.001000000002</v>
      </c>
    </row>
    <row r="49" spans="1:2" x14ac:dyDescent="0.3">
      <c r="A49" s="7" t="s">
        <v>12123</v>
      </c>
      <c r="B49" s="14">
        <v>17602.606</v>
      </c>
    </row>
    <row r="50" spans="1:2" x14ac:dyDescent="0.3">
      <c r="A50" s="7" t="s">
        <v>12124</v>
      </c>
      <c r="B50" s="14">
        <v>19516.760999999991</v>
      </c>
    </row>
    <row r="51" spans="1:2" x14ac:dyDescent="0.3">
      <c r="A51" s="7" t="s">
        <v>12125</v>
      </c>
      <c r="B51" s="14">
        <v>26868.998</v>
      </c>
    </row>
    <row r="52" spans="1:2" x14ac:dyDescent="0.3">
      <c r="A52" s="7" t="s">
        <v>12126</v>
      </c>
      <c r="B52" s="14">
        <v>35449.817999999999</v>
      </c>
    </row>
    <row r="53" spans="1:2" x14ac:dyDescent="0.3">
      <c r="A53" s="7" t="s">
        <v>12127</v>
      </c>
      <c r="B53" s="14">
        <v>24496.226999999995</v>
      </c>
    </row>
    <row r="54" spans="1:2" x14ac:dyDescent="0.3">
      <c r="A54" s="7" t="s">
        <v>12128</v>
      </c>
      <c r="B54" s="14">
        <v>16087.580000000004</v>
      </c>
    </row>
    <row r="55" spans="1:2" x14ac:dyDescent="0.3">
      <c r="A55" s="7" t="s">
        <v>12129</v>
      </c>
      <c r="B55" s="14">
        <v>14750.264500000001</v>
      </c>
    </row>
    <row r="56" spans="1:2" x14ac:dyDescent="0.3">
      <c r="A56" s="7" t="s">
        <v>12130</v>
      </c>
      <c r="B56" s="14">
        <v>30724.170300000005</v>
      </c>
    </row>
    <row r="57" spans="1:2" x14ac:dyDescent="0.3">
      <c r="A57" s="7" t="s">
        <v>12131</v>
      </c>
      <c r="B57" s="14">
        <v>19639.750999999997</v>
      </c>
    </row>
    <row r="58" spans="1:2" x14ac:dyDescent="0.3">
      <c r="A58" s="7" t="s">
        <v>12132</v>
      </c>
      <c r="B58" s="14">
        <v>38113.409999999989</v>
      </c>
    </row>
    <row r="59" spans="1:2" x14ac:dyDescent="0.3">
      <c r="A59" s="7" t="s">
        <v>12133</v>
      </c>
      <c r="B59" s="14">
        <v>58562.318999999989</v>
      </c>
    </row>
    <row r="60" spans="1:2" x14ac:dyDescent="0.3">
      <c r="A60" s="6" t="s">
        <v>12117</v>
      </c>
      <c r="B60" s="14">
        <v>357260.28690000001</v>
      </c>
    </row>
    <row r="61" spans="1:2" x14ac:dyDescent="0.3">
      <c r="A61" s="7" t="s">
        <v>12122</v>
      </c>
      <c r="B61" s="14">
        <v>22749.975999999999</v>
      </c>
    </row>
    <row r="62" spans="1:2" x14ac:dyDescent="0.3">
      <c r="A62" s="7" t="s">
        <v>12123</v>
      </c>
      <c r="B62" s="14">
        <v>9769.5883999999969</v>
      </c>
    </row>
    <row r="63" spans="1:2" x14ac:dyDescent="0.3">
      <c r="A63" s="7" t="s">
        <v>12124</v>
      </c>
      <c r="B63" s="14">
        <v>20081.9918</v>
      </c>
    </row>
    <row r="64" spans="1:2" x14ac:dyDescent="0.3">
      <c r="A64" s="7" t="s">
        <v>12125</v>
      </c>
      <c r="B64" s="14">
        <v>17424.475000000006</v>
      </c>
    </row>
    <row r="65" spans="1:2" x14ac:dyDescent="0.3">
      <c r="A65" s="7" t="s">
        <v>12126</v>
      </c>
      <c r="B65" s="14">
        <v>20244.376400000001</v>
      </c>
    </row>
    <row r="66" spans="1:2" x14ac:dyDescent="0.3">
      <c r="A66" s="7" t="s">
        <v>12127</v>
      </c>
      <c r="B66" s="14">
        <v>32929.086499999983</v>
      </c>
    </row>
    <row r="67" spans="1:2" x14ac:dyDescent="0.3">
      <c r="A67" s="7" t="s">
        <v>12128</v>
      </c>
      <c r="B67" s="14">
        <v>18629</v>
      </c>
    </row>
    <row r="68" spans="1:2" x14ac:dyDescent="0.3">
      <c r="A68" s="7" t="s">
        <v>12129</v>
      </c>
      <c r="B68" s="14">
        <v>32833.175999999992</v>
      </c>
    </row>
    <row r="69" spans="1:2" x14ac:dyDescent="0.3">
      <c r="A69" s="7" t="s">
        <v>12130</v>
      </c>
      <c r="B69" s="14">
        <v>36546.915000000008</v>
      </c>
    </row>
    <row r="70" spans="1:2" x14ac:dyDescent="0.3">
      <c r="A70" s="7" t="s">
        <v>12131</v>
      </c>
      <c r="B70" s="14">
        <v>38363.973999999973</v>
      </c>
    </row>
    <row r="71" spans="1:2" x14ac:dyDescent="0.3">
      <c r="A71" s="7" t="s">
        <v>12132</v>
      </c>
      <c r="B71" s="14">
        <v>62913.70180000001</v>
      </c>
    </row>
    <row r="72" spans="1:2" x14ac:dyDescent="0.3">
      <c r="A72" s="7" t="s">
        <v>12133</v>
      </c>
      <c r="B72" s="14">
        <v>44774.025999999991</v>
      </c>
    </row>
    <row r="73" spans="1:2" x14ac:dyDescent="0.3">
      <c r="A73" s="6" t="s">
        <v>12112</v>
      </c>
      <c r="B73" s="14">
        <v>1099862.0726999999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C6AA-3685-47B2-BB5E-C4A206A0BFA7}">
  <dimension ref="A3:E73"/>
  <sheetViews>
    <sheetView workbookViewId="0">
      <selection activeCell="AD46" sqref="AD46"/>
    </sheetView>
  </sheetViews>
  <sheetFormatPr baseColWidth="10" defaultRowHeight="14.4" x14ac:dyDescent="0.3"/>
  <cols>
    <col min="1" max="1" width="19.5546875" bestFit="1" customWidth="1"/>
    <col min="2" max="2" width="14.6640625" bestFit="1" customWidth="1"/>
    <col min="3" max="3" width="17.5546875" bestFit="1" customWidth="1"/>
    <col min="5" max="5" width="15.109375" bestFit="1" customWidth="1"/>
    <col min="6" max="6" width="14.6640625" bestFit="1" customWidth="1"/>
  </cols>
  <sheetData>
    <row r="3" spans="1:5" x14ac:dyDescent="0.3">
      <c r="A3" s="5" t="s">
        <v>12110</v>
      </c>
      <c r="B3" t="s">
        <v>12113</v>
      </c>
      <c r="E3" t="s">
        <v>12113</v>
      </c>
    </row>
    <row r="4" spans="1:5" x14ac:dyDescent="0.3">
      <c r="A4" s="6" t="s">
        <v>8639</v>
      </c>
      <c r="B4" s="14">
        <v>246314.51519999991</v>
      </c>
      <c r="E4" s="10">
        <v>1099862.0726999973</v>
      </c>
    </row>
    <row r="5" spans="1:5" x14ac:dyDescent="0.3">
      <c r="A5" s="6" t="s">
        <v>8640</v>
      </c>
      <c r="B5" s="14">
        <v>330694.62599999999</v>
      </c>
    </row>
    <row r="6" spans="1:5" x14ac:dyDescent="0.3">
      <c r="A6" s="6" t="s">
        <v>8637</v>
      </c>
      <c r="B6" s="14">
        <v>190409.22599999988</v>
      </c>
    </row>
    <row r="7" spans="1:5" x14ac:dyDescent="0.3">
      <c r="A7" s="6" t="s">
        <v>8638</v>
      </c>
      <c r="B7" s="14">
        <v>332443.70550000045</v>
      </c>
    </row>
    <row r="8" spans="1:5" x14ac:dyDescent="0.3">
      <c r="A8" s="6" t="s">
        <v>12112</v>
      </c>
      <c r="B8" s="14">
        <v>1099862.0727000004</v>
      </c>
    </row>
    <row r="13" spans="1:5" x14ac:dyDescent="0.3">
      <c r="A13" s="5" t="s">
        <v>12110</v>
      </c>
      <c r="B13" t="s">
        <v>12113</v>
      </c>
      <c r="E13" t="s">
        <v>12111</v>
      </c>
    </row>
    <row r="14" spans="1:5" x14ac:dyDescent="0.3">
      <c r="A14" s="6" t="s">
        <v>10370</v>
      </c>
      <c r="B14" s="14">
        <v>373504.7207000007</v>
      </c>
      <c r="E14" s="10">
        <v>132515.74309999982</v>
      </c>
    </row>
    <row r="15" spans="1:5" x14ac:dyDescent="0.3">
      <c r="A15" s="6" t="s">
        <v>10371</v>
      </c>
      <c r="B15" s="14">
        <v>345716.45599999983</v>
      </c>
    </row>
    <row r="16" spans="1:5" x14ac:dyDescent="0.3">
      <c r="A16" s="6" t="s">
        <v>10372</v>
      </c>
      <c r="B16" s="14">
        <v>380640.89599999978</v>
      </c>
    </row>
    <row r="17" spans="1:2" x14ac:dyDescent="0.3">
      <c r="A17" s="6" t="s">
        <v>12112</v>
      </c>
      <c r="B17" s="14">
        <v>1099862.0727000004</v>
      </c>
    </row>
    <row r="20" spans="1:2" x14ac:dyDescent="0.3">
      <c r="A20" s="5" t="s">
        <v>12110</v>
      </c>
      <c r="B20" t="s">
        <v>12113</v>
      </c>
    </row>
    <row r="21" spans="1:2" x14ac:dyDescent="0.3">
      <c r="A21" s="6" t="s">
        <v>12120</v>
      </c>
      <c r="B21" s="14">
        <v>208039.95599999998</v>
      </c>
    </row>
    <row r="22" spans="1:2" x14ac:dyDescent="0.3">
      <c r="A22" s="7" t="s">
        <v>12122</v>
      </c>
      <c r="B22" s="14">
        <v>6417.1020000000008</v>
      </c>
    </row>
    <row r="23" spans="1:2" x14ac:dyDescent="0.3">
      <c r="A23" s="7" t="s">
        <v>12123</v>
      </c>
      <c r="B23" s="14">
        <v>1860.7360000000003</v>
      </c>
    </row>
    <row r="24" spans="1:2" x14ac:dyDescent="0.3">
      <c r="A24" s="7" t="s">
        <v>12124</v>
      </c>
      <c r="B24" s="14">
        <v>19023.950000000008</v>
      </c>
    </row>
    <row r="25" spans="1:2" x14ac:dyDescent="0.3">
      <c r="A25" s="7" t="s">
        <v>12125</v>
      </c>
      <c r="B25" s="14">
        <v>12415.655999999999</v>
      </c>
    </row>
    <row r="26" spans="1:2" x14ac:dyDescent="0.3">
      <c r="A26" s="7" t="s">
        <v>12126</v>
      </c>
      <c r="B26" s="14">
        <v>15939.349</v>
      </c>
    </row>
    <row r="27" spans="1:2" x14ac:dyDescent="0.3">
      <c r="A27" s="7" t="s">
        <v>12127</v>
      </c>
      <c r="B27" s="14">
        <v>13837.697999999995</v>
      </c>
    </row>
    <row r="28" spans="1:2" x14ac:dyDescent="0.3">
      <c r="A28" s="7" t="s">
        <v>12128</v>
      </c>
      <c r="B28" s="14">
        <v>13562.944000000001</v>
      </c>
    </row>
    <row r="29" spans="1:2" x14ac:dyDescent="0.3">
      <c r="A29" s="7" t="s">
        <v>12129</v>
      </c>
      <c r="B29" s="14">
        <v>14667.031999999994</v>
      </c>
    </row>
    <row r="30" spans="1:2" x14ac:dyDescent="0.3">
      <c r="A30" s="7" t="s">
        <v>12130</v>
      </c>
      <c r="B30" s="14">
        <v>26681.760999999995</v>
      </c>
    </row>
    <row r="31" spans="1:2" x14ac:dyDescent="0.3">
      <c r="A31" s="7" t="s">
        <v>12131</v>
      </c>
      <c r="B31" s="14">
        <v>13501.259</v>
      </c>
    </row>
    <row r="32" spans="1:2" x14ac:dyDescent="0.3">
      <c r="A32" s="7" t="s">
        <v>12132</v>
      </c>
      <c r="B32" s="14">
        <v>33182.734999999986</v>
      </c>
    </row>
    <row r="33" spans="1:2" x14ac:dyDescent="0.3">
      <c r="A33" s="7" t="s">
        <v>12133</v>
      </c>
      <c r="B33" s="14">
        <v>36949.734000000004</v>
      </c>
    </row>
    <row r="34" spans="1:2" x14ac:dyDescent="0.3">
      <c r="A34" s="6" t="s">
        <v>12119</v>
      </c>
      <c r="B34" s="14">
        <v>221878.924</v>
      </c>
    </row>
    <row r="35" spans="1:2" x14ac:dyDescent="0.3">
      <c r="A35" s="7" t="s">
        <v>12122</v>
      </c>
      <c r="B35" s="14">
        <v>10876.268000000002</v>
      </c>
    </row>
    <row r="36" spans="1:2" x14ac:dyDescent="0.3">
      <c r="A36" s="7" t="s">
        <v>12123</v>
      </c>
      <c r="B36" s="14">
        <v>7178.1929999999993</v>
      </c>
    </row>
    <row r="37" spans="1:2" x14ac:dyDescent="0.3">
      <c r="A37" s="7" t="s">
        <v>12124</v>
      </c>
      <c r="B37" s="14">
        <v>16185.652000000004</v>
      </c>
    </row>
    <row r="38" spans="1:2" x14ac:dyDescent="0.3">
      <c r="A38" s="7" t="s">
        <v>12125</v>
      </c>
      <c r="B38" s="14">
        <v>13873.636499999999</v>
      </c>
    </row>
    <row r="39" spans="1:2" x14ac:dyDescent="0.3">
      <c r="A39" s="7" t="s">
        <v>12126</v>
      </c>
      <c r="B39" s="14">
        <v>14107.252499999997</v>
      </c>
    </row>
    <row r="40" spans="1:2" x14ac:dyDescent="0.3">
      <c r="A40" s="7" t="s">
        <v>12127</v>
      </c>
      <c r="B40" s="14">
        <v>13281.755999999998</v>
      </c>
    </row>
    <row r="41" spans="1:2" x14ac:dyDescent="0.3">
      <c r="A41" s="7" t="s">
        <v>12128</v>
      </c>
      <c r="B41" s="14">
        <v>11818.287</v>
      </c>
    </row>
    <row r="42" spans="1:2" x14ac:dyDescent="0.3">
      <c r="A42" s="7" t="s">
        <v>12129</v>
      </c>
      <c r="B42" s="14">
        <v>18997.200999999997</v>
      </c>
    </row>
    <row r="43" spans="1:2" x14ac:dyDescent="0.3">
      <c r="A43" s="7" t="s">
        <v>12130</v>
      </c>
      <c r="B43" s="14">
        <v>26981.697999999993</v>
      </c>
    </row>
    <row r="44" spans="1:2" x14ac:dyDescent="0.3">
      <c r="A44" s="7" t="s">
        <v>12131</v>
      </c>
      <c r="B44" s="14">
        <v>17013.871499999997</v>
      </c>
    </row>
    <row r="45" spans="1:2" x14ac:dyDescent="0.3">
      <c r="A45" s="7" t="s">
        <v>12132</v>
      </c>
      <c r="B45" s="14">
        <v>39154.531500000005</v>
      </c>
    </row>
    <row r="46" spans="1:2" x14ac:dyDescent="0.3">
      <c r="A46" s="7" t="s">
        <v>12133</v>
      </c>
      <c r="B46" s="14">
        <v>32410.57699999999</v>
      </c>
    </row>
    <row r="47" spans="1:2" x14ac:dyDescent="0.3">
      <c r="A47" s="6" t="s">
        <v>12118</v>
      </c>
      <c r="B47" s="14">
        <v>312682.90579999995</v>
      </c>
    </row>
    <row r="48" spans="1:2" x14ac:dyDescent="0.3">
      <c r="A48" s="7" t="s">
        <v>12122</v>
      </c>
      <c r="B48" s="14">
        <v>10871.001000000002</v>
      </c>
    </row>
    <row r="49" spans="1:2" x14ac:dyDescent="0.3">
      <c r="A49" s="7" t="s">
        <v>12123</v>
      </c>
      <c r="B49" s="14">
        <v>17602.606</v>
      </c>
    </row>
    <row r="50" spans="1:2" x14ac:dyDescent="0.3">
      <c r="A50" s="7" t="s">
        <v>12124</v>
      </c>
      <c r="B50" s="14">
        <v>19516.760999999991</v>
      </c>
    </row>
    <row r="51" spans="1:2" x14ac:dyDescent="0.3">
      <c r="A51" s="7" t="s">
        <v>12125</v>
      </c>
      <c r="B51" s="14">
        <v>26868.998</v>
      </c>
    </row>
    <row r="52" spans="1:2" x14ac:dyDescent="0.3">
      <c r="A52" s="7" t="s">
        <v>12126</v>
      </c>
      <c r="B52" s="14">
        <v>35449.817999999999</v>
      </c>
    </row>
    <row r="53" spans="1:2" x14ac:dyDescent="0.3">
      <c r="A53" s="7" t="s">
        <v>12127</v>
      </c>
      <c r="B53" s="14">
        <v>24496.226999999995</v>
      </c>
    </row>
    <row r="54" spans="1:2" x14ac:dyDescent="0.3">
      <c r="A54" s="7" t="s">
        <v>12128</v>
      </c>
      <c r="B54" s="14">
        <v>16087.580000000004</v>
      </c>
    </row>
    <row r="55" spans="1:2" x14ac:dyDescent="0.3">
      <c r="A55" s="7" t="s">
        <v>12129</v>
      </c>
      <c r="B55" s="14">
        <v>14750.264500000001</v>
      </c>
    </row>
    <row r="56" spans="1:2" x14ac:dyDescent="0.3">
      <c r="A56" s="7" t="s">
        <v>12130</v>
      </c>
      <c r="B56" s="14">
        <v>30724.170300000005</v>
      </c>
    </row>
    <row r="57" spans="1:2" x14ac:dyDescent="0.3">
      <c r="A57" s="7" t="s">
        <v>12131</v>
      </c>
      <c r="B57" s="14">
        <v>19639.750999999997</v>
      </c>
    </row>
    <row r="58" spans="1:2" x14ac:dyDescent="0.3">
      <c r="A58" s="7" t="s">
        <v>12132</v>
      </c>
      <c r="B58" s="14">
        <v>38113.409999999989</v>
      </c>
    </row>
    <row r="59" spans="1:2" x14ac:dyDescent="0.3">
      <c r="A59" s="7" t="s">
        <v>12133</v>
      </c>
      <c r="B59" s="14">
        <v>58562.318999999989</v>
      </c>
    </row>
    <row r="60" spans="1:2" x14ac:dyDescent="0.3">
      <c r="A60" s="6" t="s">
        <v>12117</v>
      </c>
      <c r="B60" s="14">
        <v>357260.28690000001</v>
      </c>
    </row>
    <row r="61" spans="1:2" x14ac:dyDescent="0.3">
      <c r="A61" s="7" t="s">
        <v>12122</v>
      </c>
      <c r="B61" s="14">
        <v>22749.975999999999</v>
      </c>
    </row>
    <row r="62" spans="1:2" x14ac:dyDescent="0.3">
      <c r="A62" s="7" t="s">
        <v>12123</v>
      </c>
      <c r="B62" s="14">
        <v>9769.5883999999969</v>
      </c>
    </row>
    <row r="63" spans="1:2" x14ac:dyDescent="0.3">
      <c r="A63" s="7" t="s">
        <v>12124</v>
      </c>
      <c r="B63" s="14">
        <v>20081.9918</v>
      </c>
    </row>
    <row r="64" spans="1:2" x14ac:dyDescent="0.3">
      <c r="A64" s="7" t="s">
        <v>12125</v>
      </c>
      <c r="B64" s="14">
        <v>17424.475000000006</v>
      </c>
    </row>
    <row r="65" spans="1:2" x14ac:dyDescent="0.3">
      <c r="A65" s="7" t="s">
        <v>12126</v>
      </c>
      <c r="B65" s="14">
        <v>20244.376400000001</v>
      </c>
    </row>
    <row r="66" spans="1:2" x14ac:dyDescent="0.3">
      <c r="A66" s="7" t="s">
        <v>12127</v>
      </c>
      <c r="B66" s="14">
        <v>32929.086499999983</v>
      </c>
    </row>
    <row r="67" spans="1:2" x14ac:dyDescent="0.3">
      <c r="A67" s="7" t="s">
        <v>12128</v>
      </c>
      <c r="B67" s="14">
        <v>18629</v>
      </c>
    </row>
    <row r="68" spans="1:2" x14ac:dyDescent="0.3">
      <c r="A68" s="7" t="s">
        <v>12129</v>
      </c>
      <c r="B68" s="14">
        <v>32833.175999999992</v>
      </c>
    </row>
    <row r="69" spans="1:2" x14ac:dyDescent="0.3">
      <c r="A69" s="7" t="s">
        <v>12130</v>
      </c>
      <c r="B69" s="14">
        <v>36546.915000000008</v>
      </c>
    </row>
    <row r="70" spans="1:2" x14ac:dyDescent="0.3">
      <c r="A70" s="7" t="s">
        <v>12131</v>
      </c>
      <c r="B70" s="14">
        <v>38363.973999999973</v>
      </c>
    </row>
    <row r="71" spans="1:2" x14ac:dyDescent="0.3">
      <c r="A71" s="7" t="s">
        <v>12132</v>
      </c>
      <c r="B71" s="14">
        <v>62913.70180000001</v>
      </c>
    </row>
    <row r="72" spans="1:2" x14ac:dyDescent="0.3">
      <c r="A72" s="7" t="s">
        <v>12133</v>
      </c>
      <c r="B72" s="14">
        <v>44774.025999999991</v>
      </c>
    </row>
    <row r="73" spans="1:2" x14ac:dyDescent="0.3">
      <c r="A73" s="6" t="s">
        <v>12112</v>
      </c>
      <c r="B73" s="14">
        <v>1099862.0726999999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10"/>
  <sheetViews>
    <sheetView topLeftCell="B1" zoomScale="103" workbookViewId="0">
      <selection activeCell="C5" sqref="C5"/>
    </sheetView>
  </sheetViews>
  <sheetFormatPr baseColWidth="10" defaultColWidth="8.88671875" defaultRowHeight="14.4" x14ac:dyDescent="0.3"/>
  <cols>
    <col min="1" max="1" width="11.33203125" bestFit="1" customWidth="1"/>
    <col min="2" max="2" width="14.5546875" bestFit="1" customWidth="1"/>
    <col min="3" max="3" width="14.5546875" style="9" bestFit="1" customWidth="1"/>
    <col min="4" max="4" width="14.5546875" style="9" customWidth="1"/>
    <col min="5" max="5" width="15.77734375" bestFit="1" customWidth="1"/>
    <col min="6" max="6" width="20.33203125" bestFit="1" customWidth="1"/>
    <col min="7" max="7" width="12.88671875" bestFit="1" customWidth="1"/>
    <col min="8" max="8" width="12.21875" bestFit="1" customWidth="1"/>
    <col min="9" max="10" width="17.21875" bestFit="1" customWidth="1"/>
    <col min="11" max="11" width="15.33203125" bestFit="1" customWidth="1"/>
    <col min="12" max="12" width="11.21875" bestFit="1" customWidth="1"/>
    <col min="13" max="13" width="16.33203125" bestFit="1" customWidth="1"/>
    <col min="14" max="14" width="13" bestFit="1" customWidth="1"/>
    <col min="15" max="15" width="16.88671875" bestFit="1" customWidth="1"/>
    <col min="16" max="16" width="13" bestFit="1" customWidth="1"/>
    <col min="17" max="17" width="10" bestFit="1" customWidth="1"/>
    <col min="18" max="18" width="108.33203125" bestFit="1" customWidth="1"/>
    <col min="19" max="19" width="12.77734375" bestFit="1" customWidth="1"/>
    <col min="20" max="20" width="10.6640625" bestFit="1" customWidth="1"/>
    <col min="23" max="23" width="17.88671875" bestFit="1" customWidth="1"/>
    <col min="24" max="24" width="18.77734375" bestFit="1" customWidth="1"/>
    <col min="25" max="25" width="18.44140625" bestFit="1" customWidth="1"/>
  </cols>
  <sheetData>
    <row r="1" spans="1:25" x14ac:dyDescent="0.3">
      <c r="A1" s="1" t="s">
        <v>0</v>
      </c>
      <c r="B1" s="1" t="s">
        <v>1</v>
      </c>
      <c r="C1" s="8" t="s">
        <v>2</v>
      </c>
      <c r="D1" s="8" t="s">
        <v>12121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12114</v>
      </c>
      <c r="X1" s="1" t="s">
        <v>12115</v>
      </c>
      <c r="Y1" s="1" t="s">
        <v>12116</v>
      </c>
    </row>
    <row r="2" spans="1:25" x14ac:dyDescent="0.3">
      <c r="A2">
        <v>1</v>
      </c>
      <c r="B2" t="s">
        <v>21</v>
      </c>
      <c r="C2" s="9" t="s">
        <v>5030</v>
      </c>
      <c r="D2" s="9">
        <v>42682</v>
      </c>
      <c r="E2" s="3" t="s">
        <v>5613</v>
      </c>
      <c r="F2" t="s">
        <v>6464</v>
      </c>
      <c r="G2" t="s">
        <v>6468</v>
      </c>
      <c r="H2" t="s">
        <v>7261</v>
      </c>
      <c r="I2" t="s">
        <v>8054</v>
      </c>
      <c r="J2" t="s">
        <v>8057</v>
      </c>
      <c r="K2" t="s">
        <v>8058</v>
      </c>
      <c r="L2" t="s">
        <v>8589</v>
      </c>
      <c r="M2">
        <v>42420</v>
      </c>
      <c r="N2" t="s">
        <v>8637</v>
      </c>
      <c r="O2" t="s">
        <v>8641</v>
      </c>
      <c r="P2" t="s">
        <v>10370</v>
      </c>
      <c r="Q2" t="s">
        <v>10373</v>
      </c>
      <c r="R2" t="s">
        <v>10390</v>
      </c>
      <c r="S2">
        <v>261.95999999999998</v>
      </c>
      <c r="T2">
        <v>2</v>
      </c>
      <c r="U2">
        <v>0</v>
      </c>
      <c r="V2">
        <v>41.913600000000002</v>
      </c>
      <c r="W2">
        <f>(Tableau1[[#This Row],[Sales]]/Tableau1[[#This Row],[Profit]])*100</f>
        <v>624.99999999999989</v>
      </c>
      <c r="X2">
        <f>Tableau1[[#This Row],[Sales]]*(1-Tableau1[[#This Row],[Discount]])</f>
        <v>261.95999999999998</v>
      </c>
      <c r="Y2">
        <f ca="1">SUMIF(Tableau1[Order ID],Tableau1[[#This Row],[Order ID]],Tableau1[[#This Row],[Sales]])</f>
        <v>261.95999999999998</v>
      </c>
    </row>
    <row r="3" spans="1:25" x14ac:dyDescent="0.3">
      <c r="A3">
        <v>3</v>
      </c>
      <c r="B3" t="s">
        <v>22</v>
      </c>
      <c r="C3" s="9" t="s">
        <v>5031</v>
      </c>
      <c r="D3" s="9">
        <v>42533</v>
      </c>
      <c r="E3" s="3" t="s">
        <v>5980</v>
      </c>
      <c r="F3" t="s">
        <v>6464</v>
      </c>
      <c r="G3" t="s">
        <v>6469</v>
      </c>
      <c r="H3" t="s">
        <v>7262</v>
      </c>
      <c r="I3" t="s">
        <v>8055</v>
      </c>
      <c r="J3" t="s">
        <v>8057</v>
      </c>
      <c r="K3" t="s">
        <v>8059</v>
      </c>
      <c r="L3" t="s">
        <v>8590</v>
      </c>
      <c r="M3">
        <v>90036</v>
      </c>
      <c r="N3" t="s">
        <v>8638</v>
      </c>
      <c r="O3" t="s">
        <v>8643</v>
      </c>
      <c r="P3" t="s">
        <v>10371</v>
      </c>
      <c r="Q3" t="s">
        <v>10375</v>
      </c>
      <c r="R3" t="s">
        <v>10392</v>
      </c>
      <c r="S3">
        <v>14.62</v>
      </c>
      <c r="T3">
        <v>2</v>
      </c>
      <c r="U3">
        <v>0</v>
      </c>
      <c r="V3">
        <v>6.8714000000000004</v>
      </c>
      <c r="W3">
        <f>(Tableau1[[#This Row],[Sales]]/Tableau1[[#This Row],[Profit]])*100</f>
        <v>212.7659574468085</v>
      </c>
      <c r="X3">
        <f>Tableau1[[#This Row],[Sales]]*(1-Tableau1[[#This Row],[Discount]])</f>
        <v>14.62</v>
      </c>
      <c r="Y3">
        <f ca="1">SUMIF(Tableau1[Order ID],Tableau1[[#This Row],[Order ID]],Tableau1[[#This Row],[Sales]])</f>
        <v>957.57749999999999</v>
      </c>
    </row>
    <row r="4" spans="1:25" x14ac:dyDescent="0.3">
      <c r="A4">
        <v>4</v>
      </c>
      <c r="B4" t="s">
        <v>23</v>
      </c>
      <c r="C4" s="9" t="s">
        <v>5032</v>
      </c>
      <c r="D4" s="9">
        <v>42288</v>
      </c>
      <c r="E4" s="3" t="s">
        <v>6120</v>
      </c>
      <c r="F4" t="s">
        <v>6465</v>
      </c>
      <c r="G4" t="s">
        <v>6470</v>
      </c>
      <c r="H4" t="s">
        <v>7263</v>
      </c>
      <c r="I4" t="s">
        <v>8054</v>
      </c>
      <c r="J4" t="s">
        <v>8057</v>
      </c>
      <c r="K4" t="s">
        <v>8060</v>
      </c>
      <c r="L4" t="s">
        <v>8591</v>
      </c>
      <c r="M4">
        <v>33311</v>
      </c>
      <c r="N4" t="s">
        <v>8637</v>
      </c>
      <c r="O4" t="s">
        <v>8644</v>
      </c>
      <c r="P4" t="s">
        <v>10370</v>
      </c>
      <c r="Q4" t="s">
        <v>10376</v>
      </c>
      <c r="R4" t="s">
        <v>10393</v>
      </c>
      <c r="S4">
        <v>957.57749999999999</v>
      </c>
      <c r="T4">
        <v>5</v>
      </c>
      <c r="U4">
        <v>0.45</v>
      </c>
      <c r="V4">
        <v>-383.03100000000001</v>
      </c>
      <c r="W4">
        <f>(Tableau1[[#This Row],[Sales]]/Tableau1[[#This Row],[Profit]])*100</f>
        <v>-250</v>
      </c>
      <c r="X4">
        <f>Tableau1[[#This Row],[Sales]]*(1-Tableau1[[#This Row],[Discount]])</f>
        <v>526.66762500000004</v>
      </c>
      <c r="Y4">
        <f ca="1">SUMIF(Tableau1[Order ID],Tableau1[[#This Row],[Order ID]],Tableau1[[#This Row],[Sales]])</f>
        <v>15.552</v>
      </c>
    </row>
    <row r="5" spans="1:25" x14ac:dyDescent="0.3">
      <c r="A5">
        <v>6</v>
      </c>
      <c r="B5" t="s">
        <v>24</v>
      </c>
      <c r="C5" s="9" t="s">
        <v>5033</v>
      </c>
      <c r="D5" s="9">
        <v>41799</v>
      </c>
      <c r="E5" s="3" t="s">
        <v>6057</v>
      </c>
      <c r="F5" t="s">
        <v>6465</v>
      </c>
      <c r="G5" t="s">
        <v>6471</v>
      </c>
      <c r="H5" t="s">
        <v>7264</v>
      </c>
      <c r="I5" t="s">
        <v>8054</v>
      </c>
      <c r="J5" t="s">
        <v>8057</v>
      </c>
      <c r="K5" t="s">
        <v>8059</v>
      </c>
      <c r="L5" t="s">
        <v>8590</v>
      </c>
      <c r="M5">
        <v>90032</v>
      </c>
      <c r="N5" t="s">
        <v>8638</v>
      </c>
      <c r="O5" t="s">
        <v>8646</v>
      </c>
      <c r="P5" t="s">
        <v>10370</v>
      </c>
      <c r="Q5" t="s">
        <v>10378</v>
      </c>
      <c r="R5" t="s">
        <v>10395</v>
      </c>
      <c r="S5">
        <v>48.86</v>
      </c>
      <c r="T5">
        <v>7</v>
      </c>
      <c r="U5">
        <v>0</v>
      </c>
      <c r="V5">
        <v>14.1694</v>
      </c>
      <c r="W5">
        <f>(Tableau1[[#This Row],[Sales]]/Tableau1[[#This Row],[Profit]])*100</f>
        <v>344.82758620689657</v>
      </c>
      <c r="X5">
        <f>Tableau1[[#This Row],[Sales]]*(1-Tableau1[[#This Row],[Discount]])</f>
        <v>48.86</v>
      </c>
      <c r="Y5">
        <f ca="1">SUMIF(Tableau1[Order ID],Tableau1[[#This Row],[Order ID]],Tableau1[[#This Row],[Sales]])</f>
        <v>68.81</v>
      </c>
    </row>
    <row r="6" spans="1:25" x14ac:dyDescent="0.3">
      <c r="A6">
        <v>13</v>
      </c>
      <c r="B6" t="s">
        <v>25</v>
      </c>
      <c r="C6" s="9" t="s">
        <v>5034</v>
      </c>
      <c r="D6" s="9">
        <v>42840</v>
      </c>
      <c r="E6" s="3" t="s">
        <v>5723</v>
      </c>
      <c r="F6" t="s">
        <v>6465</v>
      </c>
      <c r="G6" t="s">
        <v>6472</v>
      </c>
      <c r="H6" t="s">
        <v>7265</v>
      </c>
      <c r="I6" t="s">
        <v>8054</v>
      </c>
      <c r="J6" t="s">
        <v>8057</v>
      </c>
      <c r="K6" t="s">
        <v>8061</v>
      </c>
      <c r="L6" t="s">
        <v>8592</v>
      </c>
      <c r="M6">
        <v>28027</v>
      </c>
      <c r="N6" t="s">
        <v>8637</v>
      </c>
      <c r="O6" t="s">
        <v>8653</v>
      </c>
      <c r="P6" t="s">
        <v>10371</v>
      </c>
      <c r="Q6" t="s">
        <v>10383</v>
      </c>
      <c r="R6" t="s">
        <v>10402</v>
      </c>
      <c r="S6">
        <v>15.552</v>
      </c>
      <c r="T6">
        <v>3</v>
      </c>
      <c r="U6">
        <v>0.2</v>
      </c>
      <c r="V6">
        <v>5.4432</v>
      </c>
      <c r="W6">
        <f>(Tableau1[[#This Row],[Sales]]/Tableau1[[#This Row],[Profit]])*100</f>
        <v>285.71428571428572</v>
      </c>
      <c r="X6">
        <f>Tableau1[[#This Row],[Sales]]*(1-Tableau1[[#This Row],[Discount]])</f>
        <v>12.441600000000001</v>
      </c>
      <c r="Y6">
        <f ca="1">SUMIF(Tableau1[Order ID],Tableau1[[#This Row],[Order ID]],Tableau1[[#This Row],[Sales]])</f>
        <v>55.5</v>
      </c>
    </row>
    <row r="7" spans="1:25" x14ac:dyDescent="0.3">
      <c r="A7">
        <v>14</v>
      </c>
      <c r="B7" t="s">
        <v>26</v>
      </c>
      <c r="C7" s="9" t="s">
        <v>5035</v>
      </c>
      <c r="D7" s="9">
        <v>42709</v>
      </c>
      <c r="E7" s="3" t="s">
        <v>5137</v>
      </c>
      <c r="F7" t="s">
        <v>6465</v>
      </c>
      <c r="G7" t="s">
        <v>6473</v>
      </c>
      <c r="H7" t="s">
        <v>7266</v>
      </c>
      <c r="I7" t="s">
        <v>8054</v>
      </c>
      <c r="J7" t="s">
        <v>8057</v>
      </c>
      <c r="K7" t="s">
        <v>8062</v>
      </c>
      <c r="L7" t="s">
        <v>8234</v>
      </c>
      <c r="M7">
        <v>98103</v>
      </c>
      <c r="N7" t="s">
        <v>8638</v>
      </c>
      <c r="O7" t="s">
        <v>8654</v>
      </c>
      <c r="P7" t="s">
        <v>10371</v>
      </c>
      <c r="Q7" t="s">
        <v>10381</v>
      </c>
      <c r="R7" t="s">
        <v>10403</v>
      </c>
      <c r="S7">
        <v>407.976</v>
      </c>
      <c r="T7">
        <v>3</v>
      </c>
      <c r="U7">
        <v>0.2</v>
      </c>
      <c r="V7">
        <v>132.59219999999999</v>
      </c>
      <c r="W7">
        <f>(Tableau1[[#This Row],[Sales]]/Tableau1[[#This Row],[Profit]])*100</f>
        <v>307.69230769230774</v>
      </c>
      <c r="X7">
        <f>Tableau1[[#This Row],[Sales]]*(1-Tableau1[[#This Row],[Discount]])</f>
        <v>326.38080000000002</v>
      </c>
      <c r="Y7">
        <f ca="1">SUMIF(Tableau1[Order ID],Tableau1[[#This Row],[Order ID]],Tableau1[[#This Row],[Sales]])</f>
        <v>19.46</v>
      </c>
    </row>
    <row r="8" spans="1:25" x14ac:dyDescent="0.3">
      <c r="A8">
        <v>15</v>
      </c>
      <c r="B8" t="s">
        <v>27</v>
      </c>
      <c r="C8" s="9" t="s">
        <v>5036</v>
      </c>
      <c r="D8" s="9">
        <v>42330</v>
      </c>
      <c r="E8" s="3" t="s">
        <v>5680</v>
      </c>
      <c r="F8" t="s">
        <v>6465</v>
      </c>
      <c r="G8" t="s">
        <v>6474</v>
      </c>
      <c r="H8" t="s">
        <v>7267</v>
      </c>
      <c r="I8" t="s">
        <v>8056</v>
      </c>
      <c r="J8" t="s">
        <v>8057</v>
      </c>
      <c r="K8" t="s">
        <v>8063</v>
      </c>
      <c r="L8" t="s">
        <v>8593</v>
      </c>
      <c r="M8">
        <v>76106</v>
      </c>
      <c r="N8" t="s">
        <v>8639</v>
      </c>
      <c r="O8" t="s">
        <v>8655</v>
      </c>
      <c r="P8" t="s">
        <v>10371</v>
      </c>
      <c r="Q8" t="s">
        <v>10382</v>
      </c>
      <c r="R8" t="s">
        <v>10404</v>
      </c>
      <c r="S8">
        <v>68.81</v>
      </c>
      <c r="T8">
        <v>5</v>
      </c>
      <c r="U8">
        <v>0.8</v>
      </c>
      <c r="V8">
        <v>-123.858</v>
      </c>
      <c r="W8">
        <f>(Tableau1[[#This Row],[Sales]]/Tableau1[[#This Row],[Profit]])*100</f>
        <v>-55.555555555555557</v>
      </c>
      <c r="X8">
        <f>Tableau1[[#This Row],[Sales]]*(1-Tableau1[[#This Row],[Discount]])</f>
        <v>13.761999999999997</v>
      </c>
      <c r="Y8">
        <f ca="1">SUMIF(Tableau1[Order ID],Tableau1[[#This Row],[Order ID]],Tableau1[[#This Row],[Sales]])</f>
        <v>1044.6300000000001</v>
      </c>
    </row>
    <row r="9" spans="1:25" x14ac:dyDescent="0.3">
      <c r="A9">
        <v>17</v>
      </c>
      <c r="B9" t="s">
        <v>28</v>
      </c>
      <c r="C9" s="9" t="s">
        <v>5037</v>
      </c>
      <c r="D9" s="9">
        <v>41954</v>
      </c>
      <c r="E9" s="3" t="s">
        <v>5758</v>
      </c>
      <c r="F9" t="s">
        <v>6465</v>
      </c>
      <c r="G9" t="s">
        <v>6475</v>
      </c>
      <c r="H9" t="s">
        <v>7268</v>
      </c>
      <c r="I9" t="s">
        <v>8054</v>
      </c>
      <c r="J9" t="s">
        <v>8057</v>
      </c>
      <c r="K9" t="s">
        <v>8064</v>
      </c>
      <c r="L9" t="s">
        <v>8594</v>
      </c>
      <c r="M9">
        <v>53711</v>
      </c>
      <c r="N9" t="s">
        <v>8639</v>
      </c>
      <c r="O9" t="s">
        <v>8657</v>
      </c>
      <c r="P9" t="s">
        <v>10371</v>
      </c>
      <c r="Q9" t="s">
        <v>10377</v>
      </c>
      <c r="R9" t="s">
        <v>10406</v>
      </c>
      <c r="S9">
        <v>665.88</v>
      </c>
      <c r="T9">
        <v>6</v>
      </c>
      <c r="U9">
        <v>0</v>
      </c>
      <c r="V9">
        <v>13.317600000000001</v>
      </c>
      <c r="W9">
        <f>(Tableau1[[#This Row],[Sales]]/Tableau1[[#This Row],[Profit]])*100</f>
        <v>5000</v>
      </c>
      <c r="X9">
        <f>Tableau1[[#This Row],[Sales]]*(1-Tableau1[[#This Row],[Discount]])</f>
        <v>665.88</v>
      </c>
      <c r="Y9">
        <f ca="1">SUMIF(Tableau1[Order ID],Tableau1[[#This Row],[Order ID]],Tableau1[[#This Row],[Sales]])</f>
        <v>3083.43</v>
      </c>
    </row>
    <row r="10" spans="1:25" x14ac:dyDescent="0.3">
      <c r="A10">
        <v>18</v>
      </c>
      <c r="B10" t="s">
        <v>29</v>
      </c>
      <c r="C10" s="9" t="s">
        <v>5038</v>
      </c>
      <c r="D10" s="9">
        <v>41772</v>
      </c>
      <c r="E10" s="3" t="s">
        <v>6267</v>
      </c>
      <c r="F10" t="s">
        <v>6464</v>
      </c>
      <c r="G10" t="s">
        <v>6476</v>
      </c>
      <c r="H10" t="s">
        <v>7269</v>
      </c>
      <c r="I10" t="s">
        <v>8054</v>
      </c>
      <c r="J10" t="s">
        <v>8057</v>
      </c>
      <c r="K10" t="s">
        <v>8065</v>
      </c>
      <c r="L10" t="s">
        <v>8595</v>
      </c>
      <c r="M10">
        <v>84084</v>
      </c>
      <c r="N10" t="s">
        <v>8638</v>
      </c>
      <c r="O10" t="s">
        <v>8658</v>
      </c>
      <c r="P10" t="s">
        <v>10371</v>
      </c>
      <c r="Q10" t="s">
        <v>10377</v>
      </c>
      <c r="R10" t="s">
        <v>10407</v>
      </c>
      <c r="S10">
        <v>55.5</v>
      </c>
      <c r="T10">
        <v>2</v>
      </c>
      <c r="U10">
        <v>0</v>
      </c>
      <c r="V10">
        <v>9.99</v>
      </c>
      <c r="W10">
        <f>(Tableau1[[#This Row],[Sales]]/Tableau1[[#This Row],[Profit]])*100</f>
        <v>555.55555555555554</v>
      </c>
      <c r="X10">
        <f>Tableau1[[#This Row],[Sales]]*(1-Tableau1[[#This Row],[Discount]])</f>
        <v>55.5</v>
      </c>
      <c r="Y10">
        <f ca="1">SUMIF(Tableau1[Order ID],Tableau1[[#This Row],[Order ID]],Tableau1[[#This Row],[Sales]])</f>
        <v>1097.5440000000001</v>
      </c>
    </row>
    <row r="11" spans="1:25" x14ac:dyDescent="0.3">
      <c r="A11">
        <v>19</v>
      </c>
      <c r="B11" t="s">
        <v>30</v>
      </c>
      <c r="C11" s="9" t="s">
        <v>5039</v>
      </c>
      <c r="D11" s="9">
        <v>41878</v>
      </c>
      <c r="E11" s="3" t="s">
        <v>5446</v>
      </c>
      <c r="F11" t="s">
        <v>6464</v>
      </c>
      <c r="G11" t="s">
        <v>6477</v>
      </c>
      <c r="H11" t="s">
        <v>7270</v>
      </c>
      <c r="I11" t="s">
        <v>8054</v>
      </c>
      <c r="J11" t="s">
        <v>8057</v>
      </c>
      <c r="K11" t="s">
        <v>8066</v>
      </c>
      <c r="L11" t="s">
        <v>8590</v>
      </c>
      <c r="M11">
        <v>94109</v>
      </c>
      <c r="N11" t="s">
        <v>8638</v>
      </c>
      <c r="O11" t="s">
        <v>8659</v>
      </c>
      <c r="P11" t="s">
        <v>10371</v>
      </c>
      <c r="Q11" t="s">
        <v>10379</v>
      </c>
      <c r="R11" t="s">
        <v>10408</v>
      </c>
      <c r="S11">
        <v>8.56</v>
      </c>
      <c r="T11">
        <v>2</v>
      </c>
      <c r="U11">
        <v>0</v>
      </c>
      <c r="V11">
        <v>2.4824000000000002</v>
      </c>
      <c r="W11">
        <f>(Tableau1[[#This Row],[Sales]]/Tableau1[[#This Row],[Profit]])*100</f>
        <v>344.82758620689651</v>
      </c>
      <c r="X11">
        <f>Tableau1[[#This Row],[Sales]]*(1-Tableau1[[#This Row],[Discount]])</f>
        <v>8.56</v>
      </c>
      <c r="Y11">
        <f ca="1">SUMIF(Tableau1[Order ID],Tableau1[[#This Row],[Order ID]],Tableau1[[#This Row],[Sales]])</f>
        <v>147.16800000000001</v>
      </c>
    </row>
    <row r="12" spans="1:25" x14ac:dyDescent="0.3">
      <c r="A12">
        <v>22</v>
      </c>
      <c r="B12" t="s">
        <v>31</v>
      </c>
      <c r="C12" s="9" t="s">
        <v>5040</v>
      </c>
      <c r="D12" s="9">
        <v>42713</v>
      </c>
      <c r="E12" s="3" t="s">
        <v>5210</v>
      </c>
      <c r="F12" t="s">
        <v>6465</v>
      </c>
      <c r="G12" t="s">
        <v>6478</v>
      </c>
      <c r="H12" t="s">
        <v>7271</v>
      </c>
      <c r="I12" t="s">
        <v>8055</v>
      </c>
      <c r="J12" t="s">
        <v>8057</v>
      </c>
      <c r="K12" t="s">
        <v>8067</v>
      </c>
      <c r="L12" t="s">
        <v>8596</v>
      </c>
      <c r="M12">
        <v>68025</v>
      </c>
      <c r="N12" t="s">
        <v>8639</v>
      </c>
      <c r="O12" t="s">
        <v>8661</v>
      </c>
      <c r="P12" t="s">
        <v>10371</v>
      </c>
      <c r="Q12" t="s">
        <v>10379</v>
      </c>
      <c r="R12" t="s">
        <v>10410</v>
      </c>
      <c r="S12">
        <v>19.46</v>
      </c>
      <c r="T12">
        <v>7</v>
      </c>
      <c r="U12">
        <v>0</v>
      </c>
      <c r="V12">
        <v>5.0595999999999997</v>
      </c>
      <c r="W12">
        <f>(Tableau1[[#This Row],[Sales]]/Tableau1[[#This Row],[Profit]])*100</f>
        <v>384.61538461538464</v>
      </c>
      <c r="X12">
        <f>Tableau1[[#This Row],[Sales]]*(1-Tableau1[[#This Row],[Discount]])</f>
        <v>19.46</v>
      </c>
      <c r="Y12">
        <f ca="1">SUMIF(Tableau1[Order ID],Tableau1[[#This Row],[Order ID]],Tableau1[[#This Row],[Sales]])</f>
        <v>95.616</v>
      </c>
    </row>
    <row r="13" spans="1:25" x14ac:dyDescent="0.3">
      <c r="A13">
        <v>24</v>
      </c>
      <c r="B13" t="s">
        <v>32</v>
      </c>
      <c r="C13" s="9" t="s">
        <v>5041</v>
      </c>
      <c r="D13" s="9">
        <v>42932</v>
      </c>
      <c r="E13" s="3" t="s">
        <v>5960</v>
      </c>
      <c r="F13" t="s">
        <v>6464</v>
      </c>
      <c r="G13" t="s">
        <v>6479</v>
      </c>
      <c r="H13" t="s">
        <v>7272</v>
      </c>
      <c r="I13" t="s">
        <v>8054</v>
      </c>
      <c r="J13" t="s">
        <v>8057</v>
      </c>
      <c r="K13" t="s">
        <v>8068</v>
      </c>
      <c r="L13" t="s">
        <v>8597</v>
      </c>
      <c r="M13">
        <v>19140</v>
      </c>
      <c r="N13" t="s">
        <v>8640</v>
      </c>
      <c r="O13" t="s">
        <v>8663</v>
      </c>
      <c r="P13" t="s">
        <v>10370</v>
      </c>
      <c r="Q13" t="s">
        <v>10374</v>
      </c>
      <c r="R13" t="s">
        <v>10412</v>
      </c>
      <c r="S13">
        <v>71.372</v>
      </c>
      <c r="T13">
        <v>2</v>
      </c>
      <c r="U13">
        <v>0.3</v>
      </c>
      <c r="V13">
        <v>-1.0196000000000001</v>
      </c>
      <c r="W13">
        <f>(Tableau1[[#This Row],[Sales]]/Tableau1[[#This Row],[Profit]])*100</f>
        <v>-7000</v>
      </c>
      <c r="X13">
        <f>Tableau1[[#This Row],[Sales]]*(1-Tableau1[[#This Row],[Discount]])</f>
        <v>49.9604</v>
      </c>
      <c r="Y13">
        <f ca="1">SUMIF(Tableau1[Order ID],Tableau1[[#This Row],[Order ID]],Tableau1[[#This Row],[Sales]])</f>
        <v>211.96</v>
      </c>
    </row>
    <row r="14" spans="1:25" x14ac:dyDescent="0.3">
      <c r="A14">
        <v>25</v>
      </c>
      <c r="B14" t="s">
        <v>33</v>
      </c>
      <c r="C14" s="9" t="s">
        <v>5042</v>
      </c>
      <c r="D14" s="9">
        <v>42272</v>
      </c>
      <c r="E14" s="3" t="s">
        <v>6268</v>
      </c>
      <c r="F14" t="s">
        <v>6465</v>
      </c>
      <c r="G14" t="s">
        <v>6480</v>
      </c>
      <c r="H14" t="s">
        <v>7273</v>
      </c>
      <c r="I14" t="s">
        <v>8054</v>
      </c>
      <c r="J14" t="s">
        <v>8057</v>
      </c>
      <c r="K14" t="s">
        <v>8069</v>
      </c>
      <c r="L14" t="s">
        <v>8595</v>
      </c>
      <c r="M14">
        <v>84057</v>
      </c>
      <c r="N14" t="s">
        <v>8638</v>
      </c>
      <c r="O14" t="s">
        <v>8644</v>
      </c>
      <c r="P14" t="s">
        <v>10370</v>
      </c>
      <c r="Q14" t="s">
        <v>10376</v>
      </c>
      <c r="R14" t="s">
        <v>10393</v>
      </c>
      <c r="S14">
        <v>1044.6300000000001</v>
      </c>
      <c r="T14">
        <v>3</v>
      </c>
      <c r="U14">
        <v>0</v>
      </c>
      <c r="V14">
        <v>240.26490000000001</v>
      </c>
      <c r="W14">
        <f>(Tableau1[[#This Row],[Sales]]/Tableau1[[#This Row],[Profit]])*100</f>
        <v>434.78260869565224</v>
      </c>
      <c r="X14">
        <f>Tableau1[[#This Row],[Sales]]*(1-Tableau1[[#This Row],[Discount]])</f>
        <v>1044.6300000000001</v>
      </c>
      <c r="Y14">
        <f ca="1">SUMIF(Tableau1[Order ID],Tableau1[[#This Row],[Order ID]],Tableau1[[#This Row],[Sales]])</f>
        <v>38.22</v>
      </c>
    </row>
    <row r="15" spans="1:25" x14ac:dyDescent="0.3">
      <c r="A15">
        <v>26</v>
      </c>
      <c r="B15" t="s">
        <v>34</v>
      </c>
      <c r="C15" s="9" t="s">
        <v>5043</v>
      </c>
      <c r="D15" s="9">
        <v>42385</v>
      </c>
      <c r="E15" s="3" t="s">
        <v>6269</v>
      </c>
      <c r="F15" t="s">
        <v>6464</v>
      </c>
      <c r="G15" t="s">
        <v>6481</v>
      </c>
      <c r="H15" t="s">
        <v>7274</v>
      </c>
      <c r="I15" t="s">
        <v>8054</v>
      </c>
      <c r="J15" t="s">
        <v>8057</v>
      </c>
      <c r="K15" t="s">
        <v>8059</v>
      </c>
      <c r="L15" t="s">
        <v>8590</v>
      </c>
      <c r="M15">
        <v>90049</v>
      </c>
      <c r="N15" t="s">
        <v>8638</v>
      </c>
      <c r="O15" t="s">
        <v>8664</v>
      </c>
      <c r="P15" t="s">
        <v>10371</v>
      </c>
      <c r="Q15" t="s">
        <v>10381</v>
      </c>
      <c r="R15" t="s">
        <v>10413</v>
      </c>
      <c r="S15">
        <v>11.648</v>
      </c>
      <c r="T15">
        <v>2</v>
      </c>
      <c r="U15">
        <v>0.2</v>
      </c>
      <c r="V15">
        <v>4.2224000000000004</v>
      </c>
      <c r="W15">
        <f>(Tableau1[[#This Row],[Sales]]/Tableau1[[#This Row],[Profit]])*100</f>
        <v>275.86206896551721</v>
      </c>
      <c r="X15">
        <f>Tableau1[[#This Row],[Sales]]*(1-Tableau1[[#This Row],[Discount]])</f>
        <v>9.3184000000000005</v>
      </c>
      <c r="Y15">
        <f ca="1">SUMIF(Tableau1[Order ID],Tableau1[[#This Row],[Order ID]],Tableau1[[#This Row],[Sales]])</f>
        <v>208.56</v>
      </c>
    </row>
    <row r="16" spans="1:25" x14ac:dyDescent="0.3">
      <c r="A16">
        <v>28</v>
      </c>
      <c r="B16" t="s">
        <v>35</v>
      </c>
      <c r="C16" s="9" t="s">
        <v>5044</v>
      </c>
      <c r="D16" s="9">
        <v>42264</v>
      </c>
      <c r="E16" s="3" t="s">
        <v>5511</v>
      </c>
      <c r="F16" t="s">
        <v>6465</v>
      </c>
      <c r="G16" t="s">
        <v>6482</v>
      </c>
      <c r="H16" t="s">
        <v>7275</v>
      </c>
      <c r="I16" t="s">
        <v>8054</v>
      </c>
      <c r="J16" t="s">
        <v>8057</v>
      </c>
      <c r="K16" t="s">
        <v>8068</v>
      </c>
      <c r="L16" t="s">
        <v>8597</v>
      </c>
      <c r="M16">
        <v>19140</v>
      </c>
      <c r="N16" t="s">
        <v>8640</v>
      </c>
      <c r="O16" t="s">
        <v>8666</v>
      </c>
      <c r="P16" t="s">
        <v>10370</v>
      </c>
      <c r="Q16" t="s">
        <v>10373</v>
      </c>
      <c r="R16" t="s">
        <v>10415</v>
      </c>
      <c r="S16">
        <v>3083.43</v>
      </c>
      <c r="T16">
        <v>7</v>
      </c>
      <c r="U16">
        <v>0.5</v>
      </c>
      <c r="V16">
        <v>-1665.0522000000001</v>
      </c>
      <c r="W16">
        <f>(Tableau1[[#This Row],[Sales]]/Tableau1[[#This Row],[Profit]])*100</f>
        <v>-185.18518518518516</v>
      </c>
      <c r="X16">
        <f>Tableau1[[#This Row],[Sales]]*(1-Tableau1[[#This Row],[Discount]])</f>
        <v>1541.7149999999999</v>
      </c>
      <c r="Y16">
        <f ca="1">SUMIF(Tableau1[Order ID],Tableau1[[#This Row],[Order ID]],Tableau1[[#This Row],[Sales]])</f>
        <v>213.11500000000001</v>
      </c>
    </row>
    <row r="17" spans="1:25" x14ac:dyDescent="0.3">
      <c r="A17">
        <v>35</v>
      </c>
      <c r="B17" t="s">
        <v>36</v>
      </c>
      <c r="C17" s="9" t="s">
        <v>5045</v>
      </c>
      <c r="D17" s="9">
        <v>43027</v>
      </c>
      <c r="E17" s="3" t="s">
        <v>5466</v>
      </c>
      <c r="F17" t="s">
        <v>6464</v>
      </c>
      <c r="G17" t="s">
        <v>6483</v>
      </c>
      <c r="H17" t="s">
        <v>7276</v>
      </c>
      <c r="I17" t="s">
        <v>8056</v>
      </c>
      <c r="J17" t="s">
        <v>8057</v>
      </c>
      <c r="K17" t="s">
        <v>8070</v>
      </c>
      <c r="L17" t="s">
        <v>8593</v>
      </c>
      <c r="M17">
        <v>77095</v>
      </c>
      <c r="N17" t="s">
        <v>8639</v>
      </c>
      <c r="O17" t="s">
        <v>8673</v>
      </c>
      <c r="P17" t="s">
        <v>10371</v>
      </c>
      <c r="Q17" t="s">
        <v>10383</v>
      </c>
      <c r="R17" t="s">
        <v>10422</v>
      </c>
      <c r="S17">
        <v>29.472000000000001</v>
      </c>
      <c r="T17">
        <v>3</v>
      </c>
      <c r="U17">
        <v>0.2</v>
      </c>
      <c r="V17">
        <v>9.9467999999999996</v>
      </c>
      <c r="W17">
        <f>(Tableau1[[#This Row],[Sales]]/Tableau1[[#This Row],[Profit]])*100</f>
        <v>296.2962962962963</v>
      </c>
      <c r="X17">
        <f>Tableau1[[#This Row],[Sales]]*(1-Tableau1[[#This Row],[Discount]])</f>
        <v>23.577600000000004</v>
      </c>
      <c r="Y17">
        <f ca="1">SUMIF(Tableau1[Order ID],Tableau1[[#This Row],[Order ID]],Tableau1[[#This Row],[Sales]])</f>
        <v>75.88</v>
      </c>
    </row>
    <row r="18" spans="1:25" x14ac:dyDescent="0.3">
      <c r="A18">
        <v>36</v>
      </c>
      <c r="B18" t="s">
        <v>37</v>
      </c>
      <c r="C18" s="9" t="s">
        <v>5046</v>
      </c>
      <c r="D18" s="9">
        <v>42712</v>
      </c>
      <c r="E18" s="3" t="s">
        <v>5137</v>
      </c>
      <c r="F18" t="s">
        <v>6466</v>
      </c>
      <c r="G18" t="s">
        <v>6484</v>
      </c>
      <c r="H18" t="s">
        <v>7277</v>
      </c>
      <c r="I18" t="s">
        <v>8055</v>
      </c>
      <c r="J18" t="s">
        <v>8057</v>
      </c>
      <c r="K18" t="s">
        <v>8071</v>
      </c>
      <c r="L18" t="s">
        <v>8593</v>
      </c>
      <c r="M18">
        <v>75080</v>
      </c>
      <c r="N18" t="s">
        <v>8639</v>
      </c>
      <c r="O18" t="s">
        <v>8674</v>
      </c>
      <c r="P18" t="s">
        <v>10372</v>
      </c>
      <c r="Q18" t="s">
        <v>10380</v>
      </c>
      <c r="R18" t="s">
        <v>10423</v>
      </c>
      <c r="S18">
        <v>1097.5440000000001</v>
      </c>
      <c r="T18">
        <v>7</v>
      </c>
      <c r="U18">
        <v>0.2</v>
      </c>
      <c r="V18">
        <v>123.47369999999999</v>
      </c>
      <c r="W18">
        <f>(Tableau1[[#This Row],[Sales]]/Tableau1[[#This Row],[Profit]])*100</f>
        <v>888.88888888888891</v>
      </c>
      <c r="X18">
        <f>Tableau1[[#This Row],[Sales]]*(1-Tableau1[[#This Row],[Discount]])</f>
        <v>878.03520000000015</v>
      </c>
      <c r="Y18">
        <f ca="1">SUMIF(Tableau1[Order ID],Tableau1[[#This Row],[Order ID]],Tableau1[[#This Row],[Sales]])</f>
        <v>19.05</v>
      </c>
    </row>
    <row r="19" spans="1:25" x14ac:dyDescent="0.3">
      <c r="A19">
        <v>38</v>
      </c>
      <c r="B19" t="s">
        <v>38</v>
      </c>
      <c r="C19" s="9" t="s">
        <v>5047</v>
      </c>
      <c r="D19" s="9">
        <v>42365</v>
      </c>
      <c r="E19" s="3" t="s">
        <v>5650</v>
      </c>
      <c r="F19" t="s">
        <v>6465</v>
      </c>
      <c r="G19" t="s">
        <v>6485</v>
      </c>
      <c r="H19" t="s">
        <v>7278</v>
      </c>
      <c r="I19" t="s">
        <v>8056</v>
      </c>
      <c r="J19" t="s">
        <v>8057</v>
      </c>
      <c r="K19" t="s">
        <v>8070</v>
      </c>
      <c r="L19" t="s">
        <v>8593</v>
      </c>
      <c r="M19">
        <v>77041</v>
      </c>
      <c r="N19" t="s">
        <v>8639</v>
      </c>
      <c r="O19" t="s">
        <v>8676</v>
      </c>
      <c r="P19" t="s">
        <v>10371</v>
      </c>
      <c r="Q19" t="s">
        <v>10385</v>
      </c>
      <c r="R19" t="s">
        <v>10425</v>
      </c>
      <c r="S19">
        <v>113.328</v>
      </c>
      <c r="T19">
        <v>9</v>
      </c>
      <c r="U19">
        <v>0.2</v>
      </c>
      <c r="V19">
        <v>35.414999999999999</v>
      </c>
      <c r="W19">
        <f>(Tableau1[[#This Row],[Sales]]/Tableau1[[#This Row],[Profit]])*100</f>
        <v>320</v>
      </c>
      <c r="X19">
        <f>Tableau1[[#This Row],[Sales]]*(1-Tableau1[[#This Row],[Discount]])</f>
        <v>90.662400000000005</v>
      </c>
      <c r="Y19">
        <f ca="1">SUMIF(Tableau1[Order ID],Tableau1[[#This Row],[Order ID]],Tableau1[[#This Row],[Sales]])</f>
        <v>1.248</v>
      </c>
    </row>
    <row r="20" spans="1:25" x14ac:dyDescent="0.3">
      <c r="A20">
        <v>42</v>
      </c>
      <c r="B20" t="s">
        <v>39</v>
      </c>
      <c r="C20" s="9" t="s">
        <v>5048</v>
      </c>
      <c r="D20" s="9">
        <v>42988</v>
      </c>
      <c r="E20" s="3" t="s">
        <v>5205</v>
      </c>
      <c r="F20" t="s">
        <v>6465</v>
      </c>
      <c r="G20" t="s">
        <v>6486</v>
      </c>
      <c r="H20" t="s">
        <v>7279</v>
      </c>
      <c r="I20" t="s">
        <v>8055</v>
      </c>
      <c r="J20" t="s">
        <v>8057</v>
      </c>
      <c r="K20" t="s">
        <v>8072</v>
      </c>
      <c r="L20" t="s">
        <v>8598</v>
      </c>
      <c r="M20">
        <v>60540</v>
      </c>
      <c r="N20" t="s">
        <v>8639</v>
      </c>
      <c r="O20" t="s">
        <v>8680</v>
      </c>
      <c r="P20" t="s">
        <v>10372</v>
      </c>
      <c r="Q20" t="s">
        <v>10380</v>
      </c>
      <c r="R20" t="s">
        <v>10429</v>
      </c>
      <c r="S20">
        <v>147.16800000000001</v>
      </c>
      <c r="T20">
        <v>4</v>
      </c>
      <c r="U20">
        <v>0.2</v>
      </c>
      <c r="V20">
        <v>16.5564</v>
      </c>
      <c r="W20">
        <f>(Tableau1[[#This Row],[Sales]]/Tableau1[[#This Row],[Profit]])*100</f>
        <v>888.88888888888891</v>
      </c>
      <c r="X20">
        <f>Tableau1[[#This Row],[Sales]]*(1-Tableau1[[#This Row],[Discount]])</f>
        <v>117.73440000000001</v>
      </c>
      <c r="Y20">
        <f ca="1">SUMIF(Tableau1[Order ID],Tableau1[[#This Row],[Order ID]],Tableau1[[#This Row],[Sales]])</f>
        <v>208.16</v>
      </c>
    </row>
    <row r="21" spans="1:25" x14ac:dyDescent="0.3">
      <c r="A21">
        <v>43</v>
      </c>
      <c r="B21" t="s">
        <v>40</v>
      </c>
      <c r="C21" s="9" t="s">
        <v>5049</v>
      </c>
      <c r="D21" s="9">
        <v>42568</v>
      </c>
      <c r="E21" s="3" t="s">
        <v>5435</v>
      </c>
      <c r="F21" t="s">
        <v>6465</v>
      </c>
      <c r="G21" t="s">
        <v>6487</v>
      </c>
      <c r="H21" t="s">
        <v>7280</v>
      </c>
      <c r="I21" t="s">
        <v>8055</v>
      </c>
      <c r="J21" t="s">
        <v>8057</v>
      </c>
      <c r="K21" t="s">
        <v>8059</v>
      </c>
      <c r="L21" t="s">
        <v>8590</v>
      </c>
      <c r="M21">
        <v>90049</v>
      </c>
      <c r="N21" t="s">
        <v>8638</v>
      </c>
      <c r="O21" t="s">
        <v>8681</v>
      </c>
      <c r="P21" t="s">
        <v>10371</v>
      </c>
      <c r="Q21" t="s">
        <v>10377</v>
      </c>
      <c r="R21" t="s">
        <v>10430</v>
      </c>
      <c r="S21">
        <v>77.88</v>
      </c>
      <c r="T21">
        <v>2</v>
      </c>
      <c r="U21">
        <v>0</v>
      </c>
      <c r="V21">
        <v>3.8940000000000001</v>
      </c>
      <c r="W21">
        <f>(Tableau1[[#This Row],[Sales]]/Tableau1[[#This Row],[Profit]])*100</f>
        <v>1999.9999999999995</v>
      </c>
      <c r="X21">
        <f>Tableau1[[#This Row],[Sales]]*(1-Tableau1[[#This Row],[Discount]])</f>
        <v>77.88</v>
      </c>
      <c r="Y21">
        <f ca="1">SUMIF(Tableau1[Order ID],Tableau1[[#This Row],[Order ID]],Tableau1[[#This Row],[Sales]])</f>
        <v>200.98400000000001</v>
      </c>
    </row>
    <row r="22" spans="1:25" x14ac:dyDescent="0.3">
      <c r="A22">
        <v>44</v>
      </c>
      <c r="B22" t="s">
        <v>41</v>
      </c>
      <c r="C22" s="9" t="s">
        <v>5050</v>
      </c>
      <c r="D22" s="9">
        <v>42997</v>
      </c>
      <c r="E22" s="3" t="s">
        <v>5427</v>
      </c>
      <c r="F22" t="s">
        <v>6465</v>
      </c>
      <c r="G22" t="s">
        <v>6488</v>
      </c>
      <c r="H22" t="s">
        <v>7281</v>
      </c>
      <c r="I22" t="s">
        <v>8055</v>
      </c>
      <c r="J22" t="s">
        <v>8057</v>
      </c>
      <c r="K22" t="s">
        <v>8073</v>
      </c>
      <c r="L22" t="s">
        <v>8591</v>
      </c>
      <c r="M22">
        <v>32935</v>
      </c>
      <c r="N22" t="s">
        <v>8637</v>
      </c>
      <c r="O22" t="s">
        <v>8682</v>
      </c>
      <c r="P22" t="s">
        <v>10371</v>
      </c>
      <c r="Q22" t="s">
        <v>10377</v>
      </c>
      <c r="R22" t="s">
        <v>10431</v>
      </c>
      <c r="S22">
        <v>95.616</v>
      </c>
      <c r="T22">
        <v>2</v>
      </c>
      <c r="U22">
        <v>0.2</v>
      </c>
      <c r="V22">
        <v>9.5616000000000003</v>
      </c>
      <c r="W22">
        <f>(Tableau1[[#This Row],[Sales]]/Tableau1[[#This Row],[Profit]])*100</f>
        <v>1000</v>
      </c>
      <c r="X22">
        <f>Tableau1[[#This Row],[Sales]]*(1-Tableau1[[#This Row],[Discount]])</f>
        <v>76.492800000000003</v>
      </c>
      <c r="Y22">
        <f ca="1">SUMIF(Tableau1[Order ID],Tableau1[[#This Row],[Order ID]],Tableau1[[#This Row],[Sales]])</f>
        <v>301.95999999999998</v>
      </c>
    </row>
    <row r="23" spans="1:25" x14ac:dyDescent="0.3">
      <c r="A23">
        <v>45</v>
      </c>
      <c r="B23" t="s">
        <v>42</v>
      </c>
      <c r="C23" s="9" t="s">
        <v>5051</v>
      </c>
      <c r="D23" s="9">
        <v>42440</v>
      </c>
      <c r="E23" s="3" t="s">
        <v>5099</v>
      </c>
      <c r="F23" t="s">
        <v>6466</v>
      </c>
      <c r="G23" t="s">
        <v>6489</v>
      </c>
      <c r="H23" t="s">
        <v>7282</v>
      </c>
      <c r="I23" t="s">
        <v>8055</v>
      </c>
      <c r="J23" t="s">
        <v>8057</v>
      </c>
      <c r="K23" t="s">
        <v>8074</v>
      </c>
      <c r="L23" t="s">
        <v>8599</v>
      </c>
      <c r="M23">
        <v>55122</v>
      </c>
      <c r="N23" t="s">
        <v>8639</v>
      </c>
      <c r="O23" t="s">
        <v>8683</v>
      </c>
      <c r="P23" t="s">
        <v>10372</v>
      </c>
      <c r="Q23" t="s">
        <v>10384</v>
      </c>
      <c r="R23" t="s">
        <v>10432</v>
      </c>
      <c r="S23">
        <v>45.98</v>
      </c>
      <c r="T23">
        <v>2</v>
      </c>
      <c r="U23">
        <v>0</v>
      </c>
      <c r="V23">
        <v>19.7714</v>
      </c>
      <c r="W23">
        <f>(Tableau1[[#This Row],[Sales]]/Tableau1[[#This Row],[Profit]])*100</f>
        <v>232.55813953488368</v>
      </c>
      <c r="X23">
        <f>Tableau1[[#This Row],[Sales]]*(1-Tableau1[[#This Row],[Discount]])</f>
        <v>45.98</v>
      </c>
      <c r="Y23">
        <f ca="1">SUMIF(Tableau1[Order ID],Tableau1[[#This Row],[Order ID]],Tableau1[[#This Row],[Sales]])</f>
        <v>158.36799999999999</v>
      </c>
    </row>
    <row r="24" spans="1:25" x14ac:dyDescent="0.3">
      <c r="A24">
        <v>47</v>
      </c>
      <c r="B24" t="s">
        <v>43</v>
      </c>
      <c r="C24" s="9" t="s">
        <v>5052</v>
      </c>
      <c r="D24" s="9">
        <v>41932</v>
      </c>
      <c r="E24" s="3" t="s">
        <v>6119</v>
      </c>
      <c r="F24" t="s">
        <v>6464</v>
      </c>
      <c r="G24" t="s">
        <v>6490</v>
      </c>
      <c r="H24" t="s">
        <v>7283</v>
      </c>
      <c r="I24" t="s">
        <v>8054</v>
      </c>
      <c r="J24" t="s">
        <v>8057</v>
      </c>
      <c r="K24" t="s">
        <v>8075</v>
      </c>
      <c r="L24" t="s">
        <v>8600</v>
      </c>
      <c r="M24">
        <v>48185</v>
      </c>
      <c r="N24" t="s">
        <v>8639</v>
      </c>
      <c r="O24" t="s">
        <v>8685</v>
      </c>
      <c r="P24" t="s">
        <v>10371</v>
      </c>
      <c r="Q24" t="s">
        <v>10377</v>
      </c>
      <c r="R24" t="s">
        <v>10434</v>
      </c>
      <c r="S24">
        <v>211.96</v>
      </c>
      <c r="T24">
        <v>4</v>
      </c>
      <c r="U24">
        <v>0</v>
      </c>
      <c r="V24">
        <v>8.4784000000000006</v>
      </c>
      <c r="W24">
        <f>(Tableau1[[#This Row],[Sales]]/Tableau1[[#This Row],[Profit]])*100</f>
        <v>2500</v>
      </c>
      <c r="X24">
        <f>Tableau1[[#This Row],[Sales]]*(1-Tableau1[[#This Row],[Discount]])</f>
        <v>211.96</v>
      </c>
      <c r="Y24">
        <f ca="1">SUMIF(Tableau1[Order ID],Tableau1[[#This Row],[Order ID]],Tableau1[[#This Row],[Sales]])</f>
        <v>12.96</v>
      </c>
    </row>
    <row r="25" spans="1:25" x14ac:dyDescent="0.3">
      <c r="A25">
        <v>48</v>
      </c>
      <c r="B25" t="s">
        <v>44</v>
      </c>
      <c r="C25" s="9" t="s">
        <v>5053</v>
      </c>
      <c r="D25" s="9">
        <v>42541</v>
      </c>
      <c r="E25" s="3" t="s">
        <v>5704</v>
      </c>
      <c r="F25" t="s">
        <v>6465</v>
      </c>
      <c r="G25" t="s">
        <v>6491</v>
      </c>
      <c r="H25" t="s">
        <v>7284</v>
      </c>
      <c r="I25" t="s">
        <v>8054</v>
      </c>
      <c r="J25" t="s">
        <v>8057</v>
      </c>
      <c r="K25" t="s">
        <v>8076</v>
      </c>
      <c r="L25" t="s">
        <v>8601</v>
      </c>
      <c r="M25">
        <v>19901</v>
      </c>
      <c r="N25" t="s">
        <v>8640</v>
      </c>
      <c r="O25" t="s">
        <v>8686</v>
      </c>
      <c r="P25" t="s">
        <v>10372</v>
      </c>
      <c r="Q25" t="s">
        <v>10384</v>
      </c>
      <c r="R25" t="s">
        <v>10435</v>
      </c>
      <c r="S25">
        <v>45</v>
      </c>
      <c r="T25">
        <v>3</v>
      </c>
      <c r="U25">
        <v>0</v>
      </c>
      <c r="V25">
        <v>4.95</v>
      </c>
      <c r="W25">
        <f>(Tableau1[[#This Row],[Sales]]/Tableau1[[#This Row],[Profit]])*100</f>
        <v>909.09090909090901</v>
      </c>
      <c r="X25">
        <f>Tableau1[[#This Row],[Sales]]*(1-Tableau1[[#This Row],[Discount]])</f>
        <v>45</v>
      </c>
      <c r="Y25">
        <f ca="1">SUMIF(Tableau1[Order ID],Tableau1[[#This Row],[Order ID]],Tableau1[[#This Row],[Sales]])</f>
        <v>96.53</v>
      </c>
    </row>
    <row r="26" spans="1:25" x14ac:dyDescent="0.3">
      <c r="A26">
        <v>50</v>
      </c>
      <c r="B26" t="s">
        <v>45</v>
      </c>
      <c r="C26" s="9" t="s">
        <v>5054</v>
      </c>
      <c r="D26" s="9">
        <v>42112</v>
      </c>
      <c r="E26" s="3" t="s">
        <v>6130</v>
      </c>
      <c r="F26" t="s">
        <v>6465</v>
      </c>
      <c r="G26" t="s">
        <v>6492</v>
      </c>
      <c r="H26" t="s">
        <v>7285</v>
      </c>
      <c r="I26" t="s">
        <v>8054</v>
      </c>
      <c r="J26" t="s">
        <v>8057</v>
      </c>
      <c r="K26" t="s">
        <v>8077</v>
      </c>
      <c r="L26" t="s">
        <v>8602</v>
      </c>
      <c r="M26">
        <v>47150</v>
      </c>
      <c r="N26" t="s">
        <v>8639</v>
      </c>
      <c r="O26" t="s">
        <v>8688</v>
      </c>
      <c r="P26" t="s">
        <v>10371</v>
      </c>
      <c r="Q26" t="s">
        <v>10381</v>
      </c>
      <c r="R26" t="s">
        <v>10437</v>
      </c>
      <c r="S26">
        <v>38.22</v>
      </c>
      <c r="T26">
        <v>6</v>
      </c>
      <c r="U26">
        <v>0</v>
      </c>
      <c r="V26">
        <v>17.9634</v>
      </c>
      <c r="W26">
        <f>(Tableau1[[#This Row],[Sales]]/Tableau1[[#This Row],[Profit]])*100</f>
        <v>212.7659574468085</v>
      </c>
      <c r="X26">
        <f>Tableau1[[#This Row],[Sales]]*(1-Tableau1[[#This Row],[Discount]])</f>
        <v>38.22</v>
      </c>
      <c r="Y26">
        <f ca="1">SUMIF(Tableau1[Order ID],Tableau1[[#This Row],[Order ID]],Tableau1[[#This Row],[Sales]])</f>
        <v>77.88</v>
      </c>
    </row>
    <row r="27" spans="1:25" x14ac:dyDescent="0.3">
      <c r="A27">
        <v>54</v>
      </c>
      <c r="B27" t="s">
        <v>46</v>
      </c>
      <c r="C27" s="9" t="s">
        <v>5055</v>
      </c>
      <c r="D27" s="9">
        <v>42715</v>
      </c>
      <c r="E27" s="3" t="s">
        <v>5937</v>
      </c>
      <c r="F27" t="s">
        <v>6465</v>
      </c>
      <c r="G27" t="s">
        <v>6493</v>
      </c>
      <c r="H27" t="s">
        <v>7286</v>
      </c>
      <c r="I27" t="s">
        <v>8055</v>
      </c>
      <c r="J27" t="s">
        <v>8057</v>
      </c>
      <c r="K27" t="s">
        <v>8078</v>
      </c>
      <c r="L27" t="s">
        <v>8603</v>
      </c>
      <c r="M27">
        <v>10024</v>
      </c>
      <c r="N27" t="s">
        <v>8640</v>
      </c>
      <c r="O27" t="s">
        <v>8692</v>
      </c>
      <c r="P27" t="s">
        <v>10371</v>
      </c>
      <c r="Q27" t="s">
        <v>10386</v>
      </c>
      <c r="R27" t="s">
        <v>10441</v>
      </c>
      <c r="S27">
        <v>15.26</v>
      </c>
      <c r="T27">
        <v>7</v>
      </c>
      <c r="U27">
        <v>0</v>
      </c>
      <c r="V27">
        <v>6.2565999999999997</v>
      </c>
      <c r="W27">
        <f>(Tableau1[[#This Row],[Sales]]/Tableau1[[#This Row],[Profit]])*100</f>
        <v>243.90243902439025</v>
      </c>
      <c r="X27">
        <f>Tableau1[[#This Row],[Sales]]*(1-Tableau1[[#This Row],[Discount]])</f>
        <v>15.26</v>
      </c>
      <c r="Y27">
        <f ca="1">SUMIF(Tableau1[Order ID],Tableau1[[#This Row],[Order ID]],Tableau1[[#This Row],[Sales]])</f>
        <v>23.92</v>
      </c>
    </row>
    <row r="28" spans="1:25" x14ac:dyDescent="0.3">
      <c r="A28">
        <v>56</v>
      </c>
      <c r="B28" t="s">
        <v>47</v>
      </c>
      <c r="C28" s="9" t="s">
        <v>5056</v>
      </c>
      <c r="D28" s="9">
        <v>42538</v>
      </c>
      <c r="E28" s="3" t="s">
        <v>6163</v>
      </c>
      <c r="F28" t="s">
        <v>6466</v>
      </c>
      <c r="G28" t="s">
        <v>6494</v>
      </c>
      <c r="H28" t="s">
        <v>7287</v>
      </c>
      <c r="I28" t="s">
        <v>8054</v>
      </c>
      <c r="J28" t="s">
        <v>8057</v>
      </c>
      <c r="K28" t="s">
        <v>8079</v>
      </c>
      <c r="L28" t="s">
        <v>8603</v>
      </c>
      <c r="M28">
        <v>12180</v>
      </c>
      <c r="N28" t="s">
        <v>8640</v>
      </c>
      <c r="O28" t="s">
        <v>8693</v>
      </c>
      <c r="P28" t="s">
        <v>10371</v>
      </c>
      <c r="Q28" t="s">
        <v>10377</v>
      </c>
      <c r="R28" t="s">
        <v>10442</v>
      </c>
      <c r="S28">
        <v>208.56</v>
      </c>
      <c r="T28">
        <v>6</v>
      </c>
      <c r="U28">
        <v>0</v>
      </c>
      <c r="V28">
        <v>52.14</v>
      </c>
      <c r="W28">
        <f>(Tableau1[[#This Row],[Sales]]/Tableau1[[#This Row],[Profit]])*100</f>
        <v>400</v>
      </c>
      <c r="X28">
        <f>Tableau1[[#This Row],[Sales]]*(1-Tableau1[[#This Row],[Discount]])</f>
        <v>208.56</v>
      </c>
      <c r="Y28">
        <f ca="1">SUMIF(Tableau1[Order ID],Tableau1[[#This Row],[Order ID]],Tableau1[[#This Row],[Sales]])</f>
        <v>74.111999999999995</v>
      </c>
    </row>
    <row r="29" spans="1:25" x14ac:dyDescent="0.3">
      <c r="A29">
        <v>63</v>
      </c>
      <c r="B29" t="s">
        <v>48</v>
      </c>
      <c r="C29" s="9" t="s">
        <v>5057</v>
      </c>
      <c r="D29" s="9">
        <v>42332</v>
      </c>
      <c r="E29" s="3" t="s">
        <v>5702</v>
      </c>
      <c r="F29" t="s">
        <v>6465</v>
      </c>
      <c r="G29" t="s">
        <v>6495</v>
      </c>
      <c r="H29" t="s">
        <v>7288</v>
      </c>
      <c r="I29" t="s">
        <v>8054</v>
      </c>
      <c r="J29" t="s">
        <v>8057</v>
      </c>
      <c r="K29" t="s">
        <v>8059</v>
      </c>
      <c r="L29" t="s">
        <v>8590</v>
      </c>
      <c r="M29">
        <v>90004</v>
      </c>
      <c r="N29" t="s">
        <v>8638</v>
      </c>
      <c r="O29" t="s">
        <v>8698</v>
      </c>
      <c r="P29" t="s">
        <v>10372</v>
      </c>
      <c r="Q29" t="s">
        <v>10384</v>
      </c>
      <c r="R29" t="s">
        <v>10447</v>
      </c>
      <c r="S29">
        <v>13.98</v>
      </c>
      <c r="T29">
        <v>2</v>
      </c>
      <c r="U29">
        <v>0</v>
      </c>
      <c r="V29">
        <v>6.1512000000000002</v>
      </c>
      <c r="W29">
        <f>(Tableau1[[#This Row],[Sales]]/Tableau1[[#This Row],[Profit]])*100</f>
        <v>227.27272727272728</v>
      </c>
      <c r="X29">
        <f>Tableau1[[#This Row],[Sales]]*(1-Tableau1[[#This Row],[Discount]])</f>
        <v>13.98</v>
      </c>
      <c r="Y29">
        <f ca="1">SUMIF(Tableau1[Order ID],Tableau1[[#This Row],[Order ID]],Tableau1[[#This Row],[Sales]])</f>
        <v>41.96</v>
      </c>
    </row>
    <row r="30" spans="1:25" x14ac:dyDescent="0.3">
      <c r="A30">
        <v>67</v>
      </c>
      <c r="B30" t="s">
        <v>49</v>
      </c>
      <c r="C30" s="9" t="s">
        <v>5058</v>
      </c>
      <c r="D30" s="9">
        <v>42124</v>
      </c>
      <c r="E30" s="3" t="s">
        <v>6270</v>
      </c>
      <c r="F30" t="s">
        <v>6465</v>
      </c>
      <c r="G30" t="s">
        <v>6496</v>
      </c>
      <c r="H30" t="s">
        <v>7289</v>
      </c>
      <c r="I30" t="s">
        <v>8056</v>
      </c>
      <c r="J30" t="s">
        <v>8057</v>
      </c>
      <c r="K30" t="s">
        <v>8080</v>
      </c>
      <c r="L30" t="s">
        <v>8598</v>
      </c>
      <c r="M30">
        <v>60610</v>
      </c>
      <c r="N30" t="s">
        <v>8639</v>
      </c>
      <c r="O30" t="s">
        <v>8702</v>
      </c>
      <c r="P30" t="s">
        <v>10370</v>
      </c>
      <c r="Q30" t="s">
        <v>10374</v>
      </c>
      <c r="R30" t="s">
        <v>10451</v>
      </c>
      <c r="S30">
        <v>213.11500000000001</v>
      </c>
      <c r="T30">
        <v>5</v>
      </c>
      <c r="U30">
        <v>0.3</v>
      </c>
      <c r="V30">
        <v>-15.2225</v>
      </c>
      <c r="W30">
        <f>(Tableau1[[#This Row],[Sales]]/Tableau1[[#This Row],[Profit]])*100</f>
        <v>-1400</v>
      </c>
      <c r="X30">
        <f>Tableau1[[#This Row],[Sales]]*(1-Tableau1[[#This Row],[Discount]])</f>
        <v>149.18049999999999</v>
      </c>
      <c r="Y30">
        <f ca="1">SUMIF(Tableau1[Order ID],Tableau1[[#This Row],[Order ID]],Tableau1[[#This Row],[Sales]])</f>
        <v>40.095999999999997</v>
      </c>
    </row>
    <row r="31" spans="1:25" x14ac:dyDescent="0.3">
      <c r="A31">
        <v>68</v>
      </c>
      <c r="B31" t="s">
        <v>50</v>
      </c>
      <c r="C31" s="9" t="s">
        <v>5059</v>
      </c>
      <c r="D31" s="9">
        <v>41978</v>
      </c>
      <c r="E31" s="3" t="s">
        <v>5355</v>
      </c>
      <c r="F31" t="s">
        <v>6465</v>
      </c>
      <c r="G31" t="s">
        <v>6497</v>
      </c>
      <c r="H31" t="s">
        <v>7290</v>
      </c>
      <c r="I31" t="s">
        <v>8055</v>
      </c>
      <c r="J31" t="s">
        <v>8057</v>
      </c>
      <c r="K31" t="s">
        <v>8081</v>
      </c>
      <c r="L31" t="s">
        <v>8604</v>
      </c>
      <c r="M31">
        <v>85234</v>
      </c>
      <c r="N31" t="s">
        <v>8638</v>
      </c>
      <c r="O31" t="s">
        <v>8703</v>
      </c>
      <c r="P31" t="s">
        <v>10371</v>
      </c>
      <c r="Q31" t="s">
        <v>10379</v>
      </c>
      <c r="R31" t="s">
        <v>10452</v>
      </c>
      <c r="S31">
        <v>1113.0239999999999</v>
      </c>
      <c r="T31">
        <v>8</v>
      </c>
      <c r="U31">
        <v>0.2</v>
      </c>
      <c r="V31">
        <v>111.30240000000001</v>
      </c>
      <c r="W31">
        <f>(Tableau1[[#This Row],[Sales]]/Tableau1[[#This Row],[Profit]])*100</f>
        <v>999.99999999999977</v>
      </c>
      <c r="X31">
        <f>Tableau1[[#This Row],[Sales]]*(1-Tableau1[[#This Row],[Discount]])</f>
        <v>890.41919999999993</v>
      </c>
      <c r="Y31">
        <f ca="1">SUMIF(Tableau1[Order ID],Tableau1[[#This Row],[Order ID]],Tableau1[[#This Row],[Sales]])</f>
        <v>157.79400000000001</v>
      </c>
    </row>
    <row r="32" spans="1:25" x14ac:dyDescent="0.3">
      <c r="A32">
        <v>70</v>
      </c>
      <c r="B32" t="s">
        <v>51</v>
      </c>
      <c r="C32" s="9" t="s">
        <v>5060</v>
      </c>
      <c r="D32" s="9">
        <v>42525</v>
      </c>
      <c r="E32" s="3" t="s">
        <v>5142</v>
      </c>
      <c r="F32" t="s">
        <v>6466</v>
      </c>
      <c r="G32" t="s">
        <v>6498</v>
      </c>
      <c r="H32" t="s">
        <v>7291</v>
      </c>
      <c r="I32" t="s">
        <v>8054</v>
      </c>
      <c r="J32" t="s">
        <v>8057</v>
      </c>
      <c r="K32" t="s">
        <v>8082</v>
      </c>
      <c r="L32" t="s">
        <v>8605</v>
      </c>
      <c r="M32">
        <v>22153</v>
      </c>
      <c r="N32" t="s">
        <v>8637</v>
      </c>
      <c r="O32" t="s">
        <v>8705</v>
      </c>
      <c r="P32" t="s">
        <v>10371</v>
      </c>
      <c r="Q32" t="s">
        <v>10383</v>
      </c>
      <c r="R32" t="s">
        <v>10454</v>
      </c>
      <c r="S32">
        <v>75.88</v>
      </c>
      <c r="T32">
        <v>2</v>
      </c>
      <c r="U32">
        <v>0</v>
      </c>
      <c r="V32">
        <v>35.663600000000002</v>
      </c>
      <c r="W32">
        <f>(Tableau1[[#This Row],[Sales]]/Tableau1[[#This Row],[Profit]])*100</f>
        <v>212.76595744680847</v>
      </c>
      <c r="X32">
        <f>Tableau1[[#This Row],[Sales]]*(1-Tableau1[[#This Row],[Discount]])</f>
        <v>75.88</v>
      </c>
      <c r="Y32">
        <f ca="1">SUMIF(Tableau1[Order ID],Tableau1[[#This Row],[Order ID]],Tableau1[[#This Row],[Sales]])</f>
        <v>600.55799999999999</v>
      </c>
    </row>
    <row r="33" spans="1:25" x14ac:dyDescent="0.3">
      <c r="A33">
        <v>71</v>
      </c>
      <c r="B33" t="s">
        <v>52</v>
      </c>
      <c r="C33" s="9" t="s">
        <v>5061</v>
      </c>
      <c r="D33" s="9">
        <v>42631</v>
      </c>
      <c r="E33" s="3" t="s">
        <v>5743</v>
      </c>
      <c r="F33" t="s">
        <v>6465</v>
      </c>
      <c r="G33" t="s">
        <v>6499</v>
      </c>
      <c r="H33" t="s">
        <v>7292</v>
      </c>
      <c r="I33" t="s">
        <v>8054</v>
      </c>
      <c r="J33" t="s">
        <v>8057</v>
      </c>
      <c r="K33" t="s">
        <v>8078</v>
      </c>
      <c r="L33" t="s">
        <v>8603</v>
      </c>
      <c r="M33">
        <v>10009</v>
      </c>
      <c r="N33" t="s">
        <v>8640</v>
      </c>
      <c r="O33" t="s">
        <v>8706</v>
      </c>
      <c r="P33" t="s">
        <v>10371</v>
      </c>
      <c r="Q33" t="s">
        <v>10381</v>
      </c>
      <c r="R33" t="s">
        <v>10455</v>
      </c>
      <c r="S33">
        <v>4.6159999999999997</v>
      </c>
      <c r="T33">
        <v>1</v>
      </c>
      <c r="U33">
        <v>0.2</v>
      </c>
      <c r="V33">
        <v>1.7310000000000001</v>
      </c>
      <c r="W33">
        <f>(Tableau1[[#This Row],[Sales]]/Tableau1[[#This Row],[Profit]])*100</f>
        <v>266.66666666666663</v>
      </c>
      <c r="X33">
        <f>Tableau1[[#This Row],[Sales]]*(1-Tableau1[[#This Row],[Discount]])</f>
        <v>3.6928000000000001</v>
      </c>
      <c r="Y33">
        <f ca="1">SUMIF(Tableau1[Order ID],Tableau1[[#This Row],[Order ID]],Tableau1[[#This Row],[Sales]])</f>
        <v>2.3879999999999999</v>
      </c>
    </row>
    <row r="34" spans="1:25" x14ac:dyDescent="0.3">
      <c r="A34">
        <v>72</v>
      </c>
      <c r="B34" t="s">
        <v>53</v>
      </c>
      <c r="C34" s="9" t="s">
        <v>5062</v>
      </c>
      <c r="D34" s="9">
        <v>42992</v>
      </c>
      <c r="E34" s="3" t="s">
        <v>5727</v>
      </c>
      <c r="F34" t="s">
        <v>6464</v>
      </c>
      <c r="G34" t="s">
        <v>6482</v>
      </c>
      <c r="H34" t="s">
        <v>7275</v>
      </c>
      <c r="I34" t="s">
        <v>8054</v>
      </c>
      <c r="J34" t="s">
        <v>8057</v>
      </c>
      <c r="K34" t="s">
        <v>8083</v>
      </c>
      <c r="L34" t="s">
        <v>8600</v>
      </c>
      <c r="M34">
        <v>49201</v>
      </c>
      <c r="N34" t="s">
        <v>8639</v>
      </c>
      <c r="O34" t="s">
        <v>8707</v>
      </c>
      <c r="P34" t="s">
        <v>10371</v>
      </c>
      <c r="Q34" t="s">
        <v>10383</v>
      </c>
      <c r="R34" t="s">
        <v>10456</v>
      </c>
      <c r="S34">
        <v>19.05</v>
      </c>
      <c r="T34">
        <v>3</v>
      </c>
      <c r="U34">
        <v>0</v>
      </c>
      <c r="V34">
        <v>8.7629999999999999</v>
      </c>
      <c r="W34">
        <f>(Tableau1[[#This Row],[Sales]]/Tableau1[[#This Row],[Profit]])*100</f>
        <v>217.39130434782606</v>
      </c>
      <c r="X34">
        <f>Tableau1[[#This Row],[Sales]]*(1-Tableau1[[#This Row],[Discount]])</f>
        <v>19.05</v>
      </c>
      <c r="Y34">
        <f ca="1">SUMIF(Tableau1[Order ID],Tableau1[[#This Row],[Order ID]],Tableau1[[#This Row],[Sales]])</f>
        <v>59.97</v>
      </c>
    </row>
    <row r="35" spans="1:25" x14ac:dyDescent="0.3">
      <c r="A35">
        <v>73</v>
      </c>
      <c r="B35" t="s">
        <v>54</v>
      </c>
      <c r="C35" s="9" t="s">
        <v>5063</v>
      </c>
      <c r="D35" s="9">
        <v>42120</v>
      </c>
      <c r="E35" s="3" t="s">
        <v>5972</v>
      </c>
      <c r="F35" t="s">
        <v>6465</v>
      </c>
      <c r="G35" t="s">
        <v>6500</v>
      </c>
      <c r="H35" t="s">
        <v>7293</v>
      </c>
      <c r="I35" t="s">
        <v>8054</v>
      </c>
      <c r="J35" t="s">
        <v>8057</v>
      </c>
      <c r="K35" t="s">
        <v>8084</v>
      </c>
      <c r="L35" t="s">
        <v>8606</v>
      </c>
      <c r="M35">
        <v>38109</v>
      </c>
      <c r="N35" t="s">
        <v>8637</v>
      </c>
      <c r="O35" t="s">
        <v>8708</v>
      </c>
      <c r="P35" t="s">
        <v>10370</v>
      </c>
      <c r="Q35" t="s">
        <v>10374</v>
      </c>
      <c r="R35" t="s">
        <v>10457</v>
      </c>
      <c r="S35">
        <v>831.93600000000004</v>
      </c>
      <c r="T35">
        <v>8</v>
      </c>
      <c r="U35">
        <v>0.2</v>
      </c>
      <c r="V35">
        <v>-114.3912</v>
      </c>
      <c r="W35">
        <f>(Tableau1[[#This Row],[Sales]]/Tableau1[[#This Row],[Profit]])*100</f>
        <v>-727.27272727272737</v>
      </c>
      <c r="X35">
        <f>Tableau1[[#This Row],[Sales]]*(1-Tableau1[[#This Row],[Discount]])</f>
        <v>665.54880000000003</v>
      </c>
      <c r="Y35">
        <f ca="1">SUMIF(Tableau1[Order ID],Tableau1[[#This Row],[Order ID]],Tableau1[[#This Row],[Sales]])</f>
        <v>82.8</v>
      </c>
    </row>
    <row r="36" spans="1:25" x14ac:dyDescent="0.3">
      <c r="A36">
        <v>76</v>
      </c>
      <c r="B36" t="s">
        <v>55</v>
      </c>
      <c r="C36" s="9" t="s">
        <v>5064</v>
      </c>
      <c r="D36" s="9">
        <v>43078</v>
      </c>
      <c r="E36" s="3" t="s">
        <v>5187</v>
      </c>
      <c r="F36" t="s">
        <v>6466</v>
      </c>
      <c r="G36" t="s">
        <v>6501</v>
      </c>
      <c r="H36" t="s">
        <v>7294</v>
      </c>
      <c r="I36" t="s">
        <v>8055</v>
      </c>
      <c r="J36" t="s">
        <v>8057</v>
      </c>
      <c r="K36" t="s">
        <v>8070</v>
      </c>
      <c r="L36" t="s">
        <v>8593</v>
      </c>
      <c r="M36">
        <v>77041</v>
      </c>
      <c r="N36" t="s">
        <v>8639</v>
      </c>
      <c r="O36" t="s">
        <v>8711</v>
      </c>
      <c r="P36" t="s">
        <v>10371</v>
      </c>
      <c r="Q36" t="s">
        <v>10381</v>
      </c>
      <c r="R36" t="s">
        <v>10460</v>
      </c>
      <c r="S36">
        <v>1.248</v>
      </c>
      <c r="T36">
        <v>3</v>
      </c>
      <c r="U36">
        <v>0.8</v>
      </c>
      <c r="V36">
        <v>-1.9343999999999999</v>
      </c>
      <c r="W36">
        <f>(Tableau1[[#This Row],[Sales]]/Tableau1[[#This Row],[Profit]])*100</f>
        <v>-64.516129032258064</v>
      </c>
      <c r="X36">
        <f>Tableau1[[#This Row],[Sales]]*(1-Tableau1[[#This Row],[Discount]])</f>
        <v>0.24959999999999993</v>
      </c>
      <c r="Y36">
        <f ca="1">SUMIF(Tableau1[Order ID],Tableau1[[#This Row],[Order ID]],Tableau1[[#This Row],[Sales]])</f>
        <v>839.43</v>
      </c>
    </row>
    <row r="37" spans="1:25" x14ac:dyDescent="0.3">
      <c r="A37">
        <v>79</v>
      </c>
      <c r="B37" t="s">
        <v>56</v>
      </c>
      <c r="C37" s="9" t="s">
        <v>5065</v>
      </c>
      <c r="D37" s="9">
        <v>41969</v>
      </c>
      <c r="E37" s="3" t="s">
        <v>5618</v>
      </c>
      <c r="F37" t="s">
        <v>6464</v>
      </c>
      <c r="G37" t="s">
        <v>6500</v>
      </c>
      <c r="H37" t="s">
        <v>7293</v>
      </c>
      <c r="I37" t="s">
        <v>8054</v>
      </c>
      <c r="J37" t="s">
        <v>8057</v>
      </c>
      <c r="K37" t="s">
        <v>8070</v>
      </c>
      <c r="L37" t="s">
        <v>8593</v>
      </c>
      <c r="M37">
        <v>77070</v>
      </c>
      <c r="N37" t="s">
        <v>8639</v>
      </c>
      <c r="O37" t="s">
        <v>8714</v>
      </c>
      <c r="P37" t="s">
        <v>10370</v>
      </c>
      <c r="Q37" t="s">
        <v>10378</v>
      </c>
      <c r="R37" t="s">
        <v>10463</v>
      </c>
      <c r="S37">
        <v>19.3</v>
      </c>
      <c r="T37">
        <v>5</v>
      </c>
      <c r="U37">
        <v>0.6</v>
      </c>
      <c r="V37">
        <v>-14.475</v>
      </c>
      <c r="W37">
        <f>(Tableau1[[#This Row],[Sales]]/Tableau1[[#This Row],[Profit]])*100</f>
        <v>-133.33333333333334</v>
      </c>
      <c r="X37">
        <f>Tableau1[[#This Row],[Sales]]*(1-Tableau1[[#This Row],[Discount]])</f>
        <v>7.7200000000000006</v>
      </c>
      <c r="Y37">
        <f ca="1">SUMIF(Tableau1[Order ID],Tableau1[[#This Row],[Order ID]],Tableau1[[#This Row],[Sales]])</f>
        <v>93.888000000000005</v>
      </c>
    </row>
    <row r="38" spans="1:25" x14ac:dyDescent="0.3">
      <c r="A38">
        <v>80</v>
      </c>
      <c r="B38" t="s">
        <v>57</v>
      </c>
      <c r="C38" s="9" t="s">
        <v>5031</v>
      </c>
      <c r="D38" s="9">
        <v>42533</v>
      </c>
      <c r="E38" s="3" t="s">
        <v>6115</v>
      </c>
      <c r="F38" t="s">
        <v>6466</v>
      </c>
      <c r="G38" t="s">
        <v>6502</v>
      </c>
      <c r="H38" t="s">
        <v>7295</v>
      </c>
      <c r="I38" t="s">
        <v>8055</v>
      </c>
      <c r="J38" t="s">
        <v>8057</v>
      </c>
      <c r="K38" t="s">
        <v>8085</v>
      </c>
      <c r="L38" t="s">
        <v>8607</v>
      </c>
      <c r="M38">
        <v>35601</v>
      </c>
      <c r="N38" t="s">
        <v>8637</v>
      </c>
      <c r="O38" t="s">
        <v>8715</v>
      </c>
      <c r="P38" t="s">
        <v>10371</v>
      </c>
      <c r="Q38" t="s">
        <v>10382</v>
      </c>
      <c r="R38" t="s">
        <v>10464</v>
      </c>
      <c r="S38">
        <v>208.16</v>
      </c>
      <c r="T38">
        <v>1</v>
      </c>
      <c r="U38">
        <v>0</v>
      </c>
      <c r="V38">
        <v>56.203200000000002</v>
      </c>
      <c r="W38">
        <f>(Tableau1[[#This Row],[Sales]]/Tableau1[[#This Row],[Profit]])*100</f>
        <v>370.37037037037032</v>
      </c>
      <c r="X38">
        <f>Tableau1[[#This Row],[Sales]]*(1-Tableau1[[#This Row],[Discount]])</f>
        <v>208.16</v>
      </c>
      <c r="Y38">
        <f ca="1">SUMIF(Tableau1[Order ID],Tableau1[[#This Row],[Order ID]],Tableau1[[#This Row],[Sales]])</f>
        <v>157.91999999999999</v>
      </c>
    </row>
    <row r="39" spans="1:25" x14ac:dyDescent="0.3">
      <c r="A39">
        <v>82</v>
      </c>
      <c r="B39" t="s">
        <v>58</v>
      </c>
      <c r="C39" s="9" t="s">
        <v>5066</v>
      </c>
      <c r="D39" s="9">
        <v>41924</v>
      </c>
      <c r="E39" s="3" t="s">
        <v>6109</v>
      </c>
      <c r="F39" t="s">
        <v>6465</v>
      </c>
      <c r="G39" t="s">
        <v>6503</v>
      </c>
      <c r="H39" t="s">
        <v>7296</v>
      </c>
      <c r="I39" t="s">
        <v>8054</v>
      </c>
      <c r="J39" t="s">
        <v>8057</v>
      </c>
      <c r="K39" t="s">
        <v>8066</v>
      </c>
      <c r="L39" t="s">
        <v>8590</v>
      </c>
      <c r="M39">
        <v>94122</v>
      </c>
      <c r="N39" t="s">
        <v>8638</v>
      </c>
      <c r="O39" t="s">
        <v>8717</v>
      </c>
      <c r="P39" t="s">
        <v>10371</v>
      </c>
      <c r="Q39" t="s">
        <v>10379</v>
      </c>
      <c r="R39" t="s">
        <v>10466</v>
      </c>
      <c r="S39">
        <v>14.9</v>
      </c>
      <c r="T39">
        <v>5</v>
      </c>
      <c r="U39">
        <v>0</v>
      </c>
      <c r="V39">
        <v>4.1719999999999997</v>
      </c>
      <c r="W39">
        <f>(Tableau1[[#This Row],[Sales]]/Tableau1[[#This Row],[Profit]])*100</f>
        <v>357.14285714285717</v>
      </c>
      <c r="X39">
        <f>Tableau1[[#This Row],[Sales]]*(1-Tableau1[[#This Row],[Discount]])</f>
        <v>14.9</v>
      </c>
      <c r="Y39">
        <f ca="1">SUMIF(Tableau1[Order ID],Tableau1[[#This Row],[Order ID]],Tableau1[[#This Row],[Sales]])</f>
        <v>6.63</v>
      </c>
    </row>
    <row r="40" spans="1:25" x14ac:dyDescent="0.3">
      <c r="A40">
        <v>84</v>
      </c>
      <c r="B40" t="s">
        <v>59</v>
      </c>
      <c r="C40" s="9" t="s">
        <v>5067</v>
      </c>
      <c r="D40" s="9">
        <v>42250</v>
      </c>
      <c r="E40" s="3" t="s">
        <v>6044</v>
      </c>
      <c r="F40" t="s">
        <v>6465</v>
      </c>
      <c r="G40" t="s">
        <v>6504</v>
      </c>
      <c r="H40" t="s">
        <v>7297</v>
      </c>
      <c r="I40" t="s">
        <v>8055</v>
      </c>
      <c r="J40" t="s">
        <v>8057</v>
      </c>
      <c r="K40" t="s">
        <v>8086</v>
      </c>
      <c r="L40" t="s">
        <v>8592</v>
      </c>
      <c r="M40">
        <v>27707</v>
      </c>
      <c r="N40" t="s">
        <v>8637</v>
      </c>
      <c r="O40" t="s">
        <v>8719</v>
      </c>
      <c r="P40" t="s">
        <v>10371</v>
      </c>
      <c r="Q40" t="s">
        <v>10385</v>
      </c>
      <c r="R40" t="s">
        <v>10468</v>
      </c>
      <c r="S40">
        <v>200.98400000000001</v>
      </c>
      <c r="T40">
        <v>7</v>
      </c>
      <c r="U40">
        <v>0.2</v>
      </c>
      <c r="V40">
        <v>62.807499999999997</v>
      </c>
      <c r="W40">
        <f>(Tableau1[[#This Row],[Sales]]/Tableau1[[#This Row],[Profit]])*100</f>
        <v>320</v>
      </c>
      <c r="X40">
        <f>Tableau1[[#This Row],[Sales]]*(1-Tableau1[[#This Row],[Discount]])</f>
        <v>160.78720000000001</v>
      </c>
      <c r="Y40">
        <f ca="1">SUMIF(Tableau1[Order ID],Tableau1[[#This Row],[Order ID]],Tableau1[[#This Row],[Sales]])</f>
        <v>14.62</v>
      </c>
    </row>
    <row r="41" spans="1:25" x14ac:dyDescent="0.3">
      <c r="A41">
        <v>85</v>
      </c>
      <c r="B41" t="s">
        <v>60</v>
      </c>
      <c r="C41" s="9" t="s">
        <v>5068</v>
      </c>
      <c r="D41" s="9">
        <v>43052</v>
      </c>
      <c r="E41" s="3" t="s">
        <v>5703</v>
      </c>
      <c r="F41" t="s">
        <v>6466</v>
      </c>
      <c r="G41" t="s">
        <v>6505</v>
      </c>
      <c r="H41" t="s">
        <v>7298</v>
      </c>
      <c r="I41" t="s">
        <v>8056</v>
      </c>
      <c r="J41" t="s">
        <v>8057</v>
      </c>
      <c r="K41" t="s">
        <v>8080</v>
      </c>
      <c r="L41" t="s">
        <v>8598</v>
      </c>
      <c r="M41">
        <v>60623</v>
      </c>
      <c r="N41" t="s">
        <v>8639</v>
      </c>
      <c r="O41" t="s">
        <v>8720</v>
      </c>
      <c r="P41" t="s">
        <v>10371</v>
      </c>
      <c r="Q41" t="s">
        <v>10377</v>
      </c>
      <c r="R41" t="s">
        <v>10469</v>
      </c>
      <c r="S41">
        <v>230.376</v>
      </c>
      <c r="T41">
        <v>3</v>
      </c>
      <c r="U41">
        <v>0.2</v>
      </c>
      <c r="V41">
        <v>-48.954900000000002</v>
      </c>
      <c r="W41">
        <f>(Tableau1[[#This Row],[Sales]]/Tableau1[[#This Row],[Profit]])*100</f>
        <v>-470.58823529411768</v>
      </c>
      <c r="X41">
        <f>Tableau1[[#This Row],[Sales]]*(1-Tableau1[[#This Row],[Discount]])</f>
        <v>184.30080000000001</v>
      </c>
      <c r="Y41">
        <f ca="1">SUMIF(Tableau1[Order ID],Tableau1[[#This Row],[Order ID]],Tableau1[[#This Row],[Sales]])</f>
        <v>54.384</v>
      </c>
    </row>
    <row r="42" spans="1:25" x14ac:dyDescent="0.3">
      <c r="A42">
        <v>86</v>
      </c>
      <c r="B42" t="s">
        <v>61</v>
      </c>
      <c r="C42" s="9" t="s">
        <v>5069</v>
      </c>
      <c r="D42" s="9">
        <v>42883</v>
      </c>
      <c r="E42" s="3" t="s">
        <v>6139</v>
      </c>
      <c r="F42" t="s">
        <v>6464</v>
      </c>
      <c r="G42" t="s">
        <v>6490</v>
      </c>
      <c r="H42" t="s">
        <v>7283</v>
      </c>
      <c r="I42" t="s">
        <v>8054</v>
      </c>
      <c r="J42" t="s">
        <v>8057</v>
      </c>
      <c r="K42" t="s">
        <v>8087</v>
      </c>
      <c r="L42" t="s">
        <v>8608</v>
      </c>
      <c r="M42">
        <v>29203</v>
      </c>
      <c r="N42" t="s">
        <v>8637</v>
      </c>
      <c r="O42" t="s">
        <v>8721</v>
      </c>
      <c r="P42" t="s">
        <v>10370</v>
      </c>
      <c r="Q42" t="s">
        <v>10374</v>
      </c>
      <c r="R42" t="s">
        <v>10470</v>
      </c>
      <c r="S42">
        <v>301.95999999999998</v>
      </c>
      <c r="T42">
        <v>2</v>
      </c>
      <c r="U42">
        <v>0</v>
      </c>
      <c r="V42">
        <v>33.215600000000002</v>
      </c>
      <c r="W42">
        <f>(Tableau1[[#This Row],[Sales]]/Tableau1[[#This Row],[Profit]])*100</f>
        <v>909.09090909090901</v>
      </c>
      <c r="X42">
        <f>Tableau1[[#This Row],[Sales]]*(1-Tableau1[[#This Row],[Discount]])</f>
        <v>301.95999999999998</v>
      </c>
      <c r="Y42">
        <f ca="1">SUMIF(Tableau1[Order ID],Tableau1[[#This Row],[Order ID]],Tableau1[[#This Row],[Sales]])</f>
        <v>27.68</v>
      </c>
    </row>
    <row r="43" spans="1:25" x14ac:dyDescent="0.3">
      <c r="A43">
        <v>87</v>
      </c>
      <c r="B43" t="s">
        <v>62</v>
      </c>
      <c r="C43" s="9" t="s">
        <v>5070</v>
      </c>
      <c r="D43" s="9">
        <v>43034</v>
      </c>
      <c r="E43" s="3" t="s">
        <v>5838</v>
      </c>
      <c r="F43" t="s">
        <v>6465</v>
      </c>
      <c r="G43" t="s">
        <v>6506</v>
      </c>
      <c r="H43" t="s">
        <v>7299</v>
      </c>
      <c r="I43" t="s">
        <v>8054</v>
      </c>
      <c r="J43" t="s">
        <v>8057</v>
      </c>
      <c r="K43" t="s">
        <v>8088</v>
      </c>
      <c r="L43" t="s">
        <v>8599</v>
      </c>
      <c r="M43">
        <v>55901</v>
      </c>
      <c r="N43" t="s">
        <v>8639</v>
      </c>
      <c r="O43" t="s">
        <v>8722</v>
      </c>
      <c r="P43" t="s">
        <v>10372</v>
      </c>
      <c r="Q43" t="s">
        <v>10384</v>
      </c>
      <c r="R43" t="s">
        <v>10471</v>
      </c>
      <c r="S43">
        <v>19.989999999999998</v>
      </c>
      <c r="T43">
        <v>1</v>
      </c>
      <c r="U43">
        <v>0</v>
      </c>
      <c r="V43">
        <v>6.7965999999999998</v>
      </c>
      <c r="W43">
        <f>(Tableau1[[#This Row],[Sales]]/Tableau1[[#This Row],[Profit]])*100</f>
        <v>294.11764705882348</v>
      </c>
      <c r="X43">
        <f>Tableau1[[#This Row],[Sales]]*(1-Tableau1[[#This Row],[Discount]])</f>
        <v>19.989999999999998</v>
      </c>
      <c r="Y43">
        <f ca="1">SUMIF(Tableau1[Order ID],Tableau1[[#This Row],[Order ID]],Tableau1[[#This Row],[Sales]])</f>
        <v>20.94</v>
      </c>
    </row>
    <row r="44" spans="1:25" x14ac:dyDescent="0.3">
      <c r="A44">
        <v>89</v>
      </c>
      <c r="B44" t="s">
        <v>63</v>
      </c>
      <c r="C44" s="9" t="s">
        <v>5071</v>
      </c>
      <c r="D44" s="9">
        <v>42465</v>
      </c>
      <c r="E44" s="3" t="s">
        <v>5372</v>
      </c>
      <c r="F44" t="s">
        <v>6464</v>
      </c>
      <c r="G44" t="s">
        <v>6507</v>
      </c>
      <c r="H44" t="s">
        <v>7300</v>
      </c>
      <c r="I44" t="s">
        <v>8056</v>
      </c>
      <c r="J44" t="s">
        <v>8057</v>
      </c>
      <c r="K44" t="s">
        <v>8070</v>
      </c>
      <c r="L44" t="s">
        <v>8593</v>
      </c>
      <c r="M44">
        <v>77095</v>
      </c>
      <c r="N44" t="s">
        <v>8639</v>
      </c>
      <c r="O44" t="s">
        <v>8724</v>
      </c>
      <c r="P44" t="s">
        <v>10371</v>
      </c>
      <c r="Q44" t="s">
        <v>10377</v>
      </c>
      <c r="R44" t="s">
        <v>10473</v>
      </c>
      <c r="S44">
        <v>158.36799999999999</v>
      </c>
      <c r="T44">
        <v>7</v>
      </c>
      <c r="U44">
        <v>0.2</v>
      </c>
      <c r="V44">
        <v>13.857200000000001</v>
      </c>
      <c r="W44">
        <f>(Tableau1[[#This Row],[Sales]]/Tableau1[[#This Row],[Profit]])*100</f>
        <v>1142.8571428571427</v>
      </c>
      <c r="X44">
        <f>Tableau1[[#This Row],[Sales]]*(1-Tableau1[[#This Row],[Discount]])</f>
        <v>126.6944</v>
      </c>
      <c r="Y44">
        <f ca="1">SUMIF(Tableau1[Order ID],Tableau1[[#This Row],[Order ID]],Tableau1[[#This Row],[Sales]])</f>
        <v>97.263999999999996</v>
      </c>
    </row>
    <row r="45" spans="1:25" x14ac:dyDescent="0.3">
      <c r="A45">
        <v>90</v>
      </c>
      <c r="B45" t="s">
        <v>64</v>
      </c>
      <c r="C45" s="9" t="s">
        <v>5072</v>
      </c>
      <c r="D45" s="9">
        <v>42630</v>
      </c>
      <c r="E45" s="3" t="s">
        <v>5927</v>
      </c>
      <c r="F45" t="s">
        <v>6465</v>
      </c>
      <c r="G45" t="s">
        <v>6508</v>
      </c>
      <c r="H45" t="s">
        <v>7301</v>
      </c>
      <c r="I45" t="s">
        <v>8055</v>
      </c>
      <c r="J45" t="s">
        <v>8057</v>
      </c>
      <c r="K45" t="s">
        <v>8059</v>
      </c>
      <c r="L45" t="s">
        <v>8590</v>
      </c>
      <c r="M45">
        <v>90036</v>
      </c>
      <c r="N45" t="s">
        <v>8638</v>
      </c>
      <c r="O45" t="s">
        <v>8725</v>
      </c>
      <c r="P45" t="s">
        <v>10371</v>
      </c>
      <c r="Q45" t="s">
        <v>10379</v>
      </c>
      <c r="R45" t="s">
        <v>10474</v>
      </c>
      <c r="S45">
        <v>20.100000000000001</v>
      </c>
      <c r="T45">
        <v>3</v>
      </c>
      <c r="U45">
        <v>0</v>
      </c>
      <c r="V45">
        <v>6.633</v>
      </c>
      <c r="W45">
        <f>(Tableau1[[#This Row],[Sales]]/Tableau1[[#This Row],[Profit]])*100</f>
        <v>303.03030303030306</v>
      </c>
      <c r="X45">
        <f>Tableau1[[#This Row],[Sales]]*(1-Tableau1[[#This Row],[Discount]])</f>
        <v>20.100000000000001</v>
      </c>
      <c r="Y45">
        <f ca="1">SUMIF(Tableau1[Order ID],Tableau1[[#This Row],[Order ID]],Tableau1[[#This Row],[Sales]])</f>
        <v>3.28</v>
      </c>
    </row>
    <row r="46" spans="1:25" x14ac:dyDescent="0.3">
      <c r="A46">
        <v>93</v>
      </c>
      <c r="B46" t="s">
        <v>65</v>
      </c>
      <c r="C46" s="9" t="s">
        <v>5073</v>
      </c>
      <c r="D46" s="9">
        <v>42035</v>
      </c>
      <c r="E46" s="3" t="s">
        <v>6271</v>
      </c>
      <c r="F46" t="s">
        <v>6464</v>
      </c>
      <c r="G46" t="s">
        <v>6509</v>
      </c>
      <c r="H46" t="s">
        <v>7302</v>
      </c>
      <c r="I46" t="s">
        <v>8054</v>
      </c>
      <c r="J46" t="s">
        <v>8057</v>
      </c>
      <c r="K46" t="s">
        <v>8089</v>
      </c>
      <c r="L46" t="s">
        <v>8599</v>
      </c>
      <c r="M46">
        <v>55407</v>
      </c>
      <c r="N46" t="s">
        <v>8639</v>
      </c>
      <c r="O46" t="s">
        <v>8727</v>
      </c>
      <c r="P46" t="s">
        <v>10371</v>
      </c>
      <c r="Q46" t="s">
        <v>10383</v>
      </c>
      <c r="R46" t="s">
        <v>10476</v>
      </c>
      <c r="S46">
        <v>12.96</v>
      </c>
      <c r="T46">
        <v>2</v>
      </c>
      <c r="U46">
        <v>0</v>
      </c>
      <c r="V46">
        <v>6.2207999999999997</v>
      </c>
      <c r="W46">
        <f>(Tableau1[[#This Row],[Sales]]/Tableau1[[#This Row],[Profit]])*100</f>
        <v>208.33333333333334</v>
      </c>
      <c r="X46">
        <f>Tableau1[[#This Row],[Sales]]*(1-Tableau1[[#This Row],[Discount]])</f>
        <v>12.96</v>
      </c>
      <c r="Y46">
        <f ca="1">SUMIF(Tableau1[Order ID],Tableau1[[#This Row],[Order ID]],Tableau1[[#This Row],[Sales]])</f>
        <v>503.96</v>
      </c>
    </row>
    <row r="47" spans="1:25" x14ac:dyDescent="0.3">
      <c r="A47">
        <v>96</v>
      </c>
      <c r="B47" t="s">
        <v>66</v>
      </c>
      <c r="C47" s="9" t="s">
        <v>5074</v>
      </c>
      <c r="D47" s="9">
        <v>43045</v>
      </c>
      <c r="E47" s="3" t="s">
        <v>5135</v>
      </c>
      <c r="F47" t="s">
        <v>6465</v>
      </c>
      <c r="G47" t="s">
        <v>6510</v>
      </c>
      <c r="H47" t="s">
        <v>7303</v>
      </c>
      <c r="I47" t="s">
        <v>8056</v>
      </c>
      <c r="J47" t="s">
        <v>8057</v>
      </c>
      <c r="K47" t="s">
        <v>8090</v>
      </c>
      <c r="L47" t="s">
        <v>8609</v>
      </c>
      <c r="M47">
        <v>97206</v>
      </c>
      <c r="N47" t="s">
        <v>8638</v>
      </c>
      <c r="O47" t="s">
        <v>8730</v>
      </c>
      <c r="P47" t="s">
        <v>10371</v>
      </c>
      <c r="Q47" t="s">
        <v>10381</v>
      </c>
      <c r="R47" t="s">
        <v>10479</v>
      </c>
      <c r="S47">
        <v>5.6820000000000004</v>
      </c>
      <c r="T47">
        <v>1</v>
      </c>
      <c r="U47">
        <v>0.7</v>
      </c>
      <c r="V47">
        <v>-3.7879999999999998</v>
      </c>
      <c r="W47">
        <f>(Tableau1[[#This Row],[Sales]]/Tableau1[[#This Row],[Profit]])*100</f>
        <v>-150.00000000000003</v>
      </c>
      <c r="X47">
        <f>Tableau1[[#This Row],[Sales]]*(1-Tableau1[[#This Row],[Discount]])</f>
        <v>1.7046000000000003</v>
      </c>
      <c r="Y47">
        <f ca="1">SUMIF(Tableau1[Order ID],Tableau1[[#This Row],[Order ID]],Tableau1[[#This Row],[Sales]])</f>
        <v>176.8</v>
      </c>
    </row>
    <row r="48" spans="1:25" x14ac:dyDescent="0.3">
      <c r="A48">
        <v>97</v>
      </c>
      <c r="B48" t="s">
        <v>67</v>
      </c>
      <c r="C48" s="9" t="s">
        <v>5075</v>
      </c>
      <c r="D48" s="9">
        <v>43048</v>
      </c>
      <c r="E48" s="3" t="s">
        <v>5373</v>
      </c>
      <c r="F48" t="s">
        <v>6464</v>
      </c>
      <c r="G48" t="s">
        <v>6511</v>
      </c>
      <c r="H48" t="s">
        <v>7304</v>
      </c>
      <c r="I48" t="s">
        <v>8056</v>
      </c>
      <c r="J48" t="s">
        <v>8057</v>
      </c>
      <c r="K48" t="s">
        <v>8078</v>
      </c>
      <c r="L48" t="s">
        <v>8603</v>
      </c>
      <c r="M48">
        <v>10009</v>
      </c>
      <c r="N48" t="s">
        <v>8640</v>
      </c>
      <c r="O48" t="s">
        <v>8731</v>
      </c>
      <c r="P48" t="s">
        <v>10370</v>
      </c>
      <c r="Q48" t="s">
        <v>10378</v>
      </c>
      <c r="R48" t="s">
        <v>10480</v>
      </c>
      <c r="S48">
        <v>96.53</v>
      </c>
      <c r="T48">
        <v>7</v>
      </c>
      <c r="U48">
        <v>0</v>
      </c>
      <c r="V48">
        <v>40.5426</v>
      </c>
      <c r="W48">
        <f>(Tableau1[[#This Row],[Sales]]/Tableau1[[#This Row],[Profit]])*100</f>
        <v>238.0952380952381</v>
      </c>
      <c r="X48">
        <f>Tableau1[[#This Row],[Sales]]*(1-Tableau1[[#This Row],[Discount]])</f>
        <v>96.53</v>
      </c>
      <c r="Y48">
        <f ca="1">SUMIF(Tableau1[Order ID],Tableau1[[#This Row],[Order ID]],Tableau1[[#This Row],[Sales]])</f>
        <v>899.13599999999997</v>
      </c>
    </row>
    <row r="49" spans="1:25" x14ac:dyDescent="0.3">
      <c r="A49">
        <v>98</v>
      </c>
      <c r="B49" t="s">
        <v>68</v>
      </c>
      <c r="C49" s="9" t="s">
        <v>5076</v>
      </c>
      <c r="D49" s="9">
        <v>42903</v>
      </c>
      <c r="E49" s="3" t="s">
        <v>5338</v>
      </c>
      <c r="F49" t="s">
        <v>6466</v>
      </c>
      <c r="G49" t="s">
        <v>6512</v>
      </c>
      <c r="H49" t="s">
        <v>7305</v>
      </c>
      <c r="I49" t="s">
        <v>8054</v>
      </c>
      <c r="J49" t="s">
        <v>8057</v>
      </c>
      <c r="K49" t="s">
        <v>8066</v>
      </c>
      <c r="L49" t="s">
        <v>8590</v>
      </c>
      <c r="M49">
        <v>94122</v>
      </c>
      <c r="N49" t="s">
        <v>8638</v>
      </c>
      <c r="O49" t="s">
        <v>8732</v>
      </c>
      <c r="P49" t="s">
        <v>10371</v>
      </c>
      <c r="Q49" t="s">
        <v>10381</v>
      </c>
      <c r="R49" t="s">
        <v>10481</v>
      </c>
      <c r="S49">
        <v>51.311999999999998</v>
      </c>
      <c r="T49">
        <v>3</v>
      </c>
      <c r="U49">
        <v>0.2</v>
      </c>
      <c r="V49">
        <v>17.959199999999999</v>
      </c>
      <c r="W49">
        <f>(Tableau1[[#This Row],[Sales]]/Tableau1[[#This Row],[Profit]])*100</f>
        <v>285.71428571428572</v>
      </c>
      <c r="X49">
        <f>Tableau1[[#This Row],[Sales]]*(1-Tableau1[[#This Row],[Discount]])</f>
        <v>41.049599999999998</v>
      </c>
      <c r="Y49">
        <f ca="1">SUMIF(Tableau1[Order ID],Tableau1[[#This Row],[Order ID]],Tableau1[[#This Row],[Sales]])</f>
        <v>7.4080000000000004</v>
      </c>
    </row>
    <row r="50" spans="1:25" x14ac:dyDescent="0.3">
      <c r="A50">
        <v>99</v>
      </c>
      <c r="B50" t="s">
        <v>69</v>
      </c>
      <c r="C50" s="9" t="s">
        <v>5077</v>
      </c>
      <c r="D50" s="9">
        <v>42619</v>
      </c>
      <c r="E50" s="3" t="s">
        <v>5138</v>
      </c>
      <c r="F50" t="s">
        <v>6465</v>
      </c>
      <c r="G50" t="s">
        <v>6513</v>
      </c>
      <c r="H50" t="s">
        <v>7306</v>
      </c>
      <c r="I50" t="s">
        <v>8055</v>
      </c>
      <c r="J50" t="s">
        <v>8057</v>
      </c>
      <c r="K50" t="s">
        <v>8091</v>
      </c>
      <c r="L50" t="s">
        <v>8599</v>
      </c>
      <c r="M50">
        <v>55106</v>
      </c>
      <c r="N50" t="s">
        <v>8639</v>
      </c>
      <c r="O50" t="s">
        <v>8733</v>
      </c>
      <c r="P50" t="s">
        <v>10371</v>
      </c>
      <c r="Q50" t="s">
        <v>10382</v>
      </c>
      <c r="R50" t="s">
        <v>10482</v>
      </c>
      <c r="S50">
        <v>77.88</v>
      </c>
      <c r="T50">
        <v>6</v>
      </c>
      <c r="U50">
        <v>0</v>
      </c>
      <c r="V50">
        <v>22.5852</v>
      </c>
      <c r="W50">
        <f>(Tableau1[[#This Row],[Sales]]/Tableau1[[#This Row],[Profit]])*100</f>
        <v>344.82758620689651</v>
      </c>
      <c r="X50">
        <f>Tableau1[[#This Row],[Sales]]*(1-Tableau1[[#This Row],[Discount]])</f>
        <v>77.88</v>
      </c>
      <c r="Y50">
        <f ca="1">SUMIF(Tableau1[Order ID],Tableau1[[#This Row],[Order ID]],Tableau1[[#This Row],[Sales]])</f>
        <v>2.9460000000000002</v>
      </c>
    </row>
    <row r="51" spans="1:25" x14ac:dyDescent="0.3">
      <c r="A51">
        <v>100</v>
      </c>
      <c r="B51" t="s">
        <v>70</v>
      </c>
      <c r="C51" s="9" t="s">
        <v>5078</v>
      </c>
      <c r="D51" s="9">
        <v>42611</v>
      </c>
      <c r="E51" s="3" t="s">
        <v>5506</v>
      </c>
      <c r="F51" t="s">
        <v>6465</v>
      </c>
      <c r="G51" t="s">
        <v>6514</v>
      </c>
      <c r="H51" t="s">
        <v>7307</v>
      </c>
      <c r="I51" t="s">
        <v>8056</v>
      </c>
      <c r="J51" t="s">
        <v>8057</v>
      </c>
      <c r="K51" t="s">
        <v>8080</v>
      </c>
      <c r="L51" t="s">
        <v>8598</v>
      </c>
      <c r="M51">
        <v>60610</v>
      </c>
      <c r="N51" t="s">
        <v>8639</v>
      </c>
      <c r="O51" t="s">
        <v>8734</v>
      </c>
      <c r="P51" t="s">
        <v>10371</v>
      </c>
      <c r="Q51" t="s">
        <v>10383</v>
      </c>
      <c r="R51" t="s">
        <v>10483</v>
      </c>
      <c r="S51">
        <v>64.623999999999995</v>
      </c>
      <c r="T51">
        <v>7</v>
      </c>
      <c r="U51">
        <v>0.2</v>
      </c>
      <c r="V51">
        <v>22.618400000000001</v>
      </c>
      <c r="W51">
        <f>(Tableau1[[#This Row],[Sales]]/Tableau1[[#This Row],[Profit]])*100</f>
        <v>285.71428571428567</v>
      </c>
      <c r="X51">
        <f>Tableau1[[#This Row],[Sales]]*(1-Tableau1[[#This Row],[Discount]])</f>
        <v>51.699199999999998</v>
      </c>
      <c r="Y51">
        <f ca="1">SUMIF(Tableau1[Order ID],Tableau1[[#This Row],[Order ID]],Tableau1[[#This Row],[Sales]])</f>
        <v>218.75</v>
      </c>
    </row>
    <row r="52" spans="1:25" x14ac:dyDescent="0.3">
      <c r="A52">
        <v>103</v>
      </c>
      <c r="B52" t="s">
        <v>71</v>
      </c>
      <c r="C52" s="9" t="s">
        <v>5079</v>
      </c>
      <c r="D52" s="9">
        <v>42705</v>
      </c>
      <c r="E52" s="3" t="s">
        <v>5459</v>
      </c>
      <c r="F52" t="s">
        <v>6464</v>
      </c>
      <c r="G52" t="s">
        <v>6515</v>
      </c>
      <c r="H52" t="s">
        <v>7308</v>
      </c>
      <c r="I52" t="s">
        <v>8054</v>
      </c>
      <c r="J52" t="s">
        <v>8057</v>
      </c>
      <c r="K52" t="s">
        <v>8088</v>
      </c>
      <c r="L52" t="s">
        <v>8599</v>
      </c>
      <c r="M52">
        <v>55901</v>
      </c>
      <c r="N52" t="s">
        <v>8639</v>
      </c>
      <c r="O52" t="s">
        <v>8737</v>
      </c>
      <c r="P52" t="s">
        <v>10371</v>
      </c>
      <c r="Q52" t="s">
        <v>10383</v>
      </c>
      <c r="R52" t="s">
        <v>10486</v>
      </c>
      <c r="S52">
        <v>23.92</v>
      </c>
      <c r="T52">
        <v>4</v>
      </c>
      <c r="U52">
        <v>0</v>
      </c>
      <c r="V52">
        <v>11.720800000000001</v>
      </c>
      <c r="W52">
        <f>(Tableau1[[#This Row],[Sales]]/Tableau1[[#This Row],[Profit]])*100</f>
        <v>204.08163265306123</v>
      </c>
      <c r="X52">
        <f>Tableau1[[#This Row],[Sales]]*(1-Tableau1[[#This Row],[Discount]])</f>
        <v>23.92</v>
      </c>
      <c r="Y52">
        <f ca="1">SUMIF(Tableau1[Order ID],Tableau1[[#This Row],[Order ID]],Tableau1[[#This Row],[Sales]])</f>
        <v>35.167999999999999</v>
      </c>
    </row>
    <row r="53" spans="1:25" x14ac:dyDescent="0.3">
      <c r="A53">
        <v>104</v>
      </c>
      <c r="B53" t="s">
        <v>72</v>
      </c>
      <c r="C53" s="9" t="s">
        <v>5080</v>
      </c>
      <c r="D53" s="9">
        <v>42321</v>
      </c>
      <c r="E53" s="3" t="s">
        <v>6002</v>
      </c>
      <c r="F53" t="s">
        <v>6465</v>
      </c>
      <c r="G53" t="s">
        <v>6516</v>
      </c>
      <c r="H53" t="s">
        <v>7309</v>
      </c>
      <c r="I53" t="s">
        <v>8054</v>
      </c>
      <c r="J53" t="s">
        <v>8057</v>
      </c>
      <c r="K53" t="s">
        <v>8092</v>
      </c>
      <c r="L53" t="s">
        <v>8610</v>
      </c>
      <c r="M53">
        <v>80013</v>
      </c>
      <c r="N53" t="s">
        <v>8638</v>
      </c>
      <c r="O53" t="s">
        <v>8738</v>
      </c>
      <c r="P53" t="s">
        <v>10372</v>
      </c>
      <c r="Q53" t="s">
        <v>10384</v>
      </c>
      <c r="R53" t="s">
        <v>10487</v>
      </c>
      <c r="S53">
        <v>238.89599999999999</v>
      </c>
      <c r="T53">
        <v>6</v>
      </c>
      <c r="U53">
        <v>0.2</v>
      </c>
      <c r="V53">
        <v>-26.875800000000002</v>
      </c>
      <c r="W53">
        <f>(Tableau1[[#This Row],[Sales]]/Tableau1[[#This Row],[Profit]])*100</f>
        <v>-888.8888888888888</v>
      </c>
      <c r="X53">
        <f>Tableau1[[#This Row],[Sales]]*(1-Tableau1[[#This Row],[Discount]])</f>
        <v>191.11680000000001</v>
      </c>
      <c r="Y53">
        <f ca="1">SUMIF(Tableau1[Order ID],Tableau1[[#This Row],[Order ID]],Tableau1[[#This Row],[Sales]])</f>
        <v>83.92</v>
      </c>
    </row>
    <row r="54" spans="1:25" x14ac:dyDescent="0.3">
      <c r="A54">
        <v>107</v>
      </c>
      <c r="B54" t="s">
        <v>73</v>
      </c>
      <c r="C54" s="9" t="s">
        <v>5081</v>
      </c>
      <c r="D54" s="9">
        <v>43062</v>
      </c>
      <c r="E54" s="3" t="s">
        <v>5384</v>
      </c>
      <c r="F54" t="s">
        <v>6465</v>
      </c>
      <c r="G54" t="s">
        <v>6517</v>
      </c>
      <c r="H54" t="s">
        <v>7310</v>
      </c>
      <c r="I54" t="s">
        <v>8054</v>
      </c>
      <c r="J54" t="s">
        <v>8057</v>
      </c>
      <c r="K54" t="s">
        <v>8093</v>
      </c>
      <c r="L54" t="s">
        <v>8592</v>
      </c>
      <c r="M54">
        <v>28205</v>
      </c>
      <c r="N54" t="s">
        <v>8637</v>
      </c>
      <c r="O54" t="s">
        <v>8741</v>
      </c>
      <c r="P54" t="s">
        <v>10372</v>
      </c>
      <c r="Q54" t="s">
        <v>10384</v>
      </c>
      <c r="R54" t="s">
        <v>10490</v>
      </c>
      <c r="S54">
        <v>74.111999999999995</v>
      </c>
      <c r="T54">
        <v>8</v>
      </c>
      <c r="U54">
        <v>0.2</v>
      </c>
      <c r="V54">
        <v>17.601600000000001</v>
      </c>
      <c r="W54">
        <f>(Tableau1[[#This Row],[Sales]]/Tableau1[[#This Row],[Profit]])*100</f>
        <v>421.05263157894734</v>
      </c>
      <c r="X54">
        <f>Tableau1[[#This Row],[Sales]]*(1-Tableau1[[#This Row],[Discount]])</f>
        <v>59.2896</v>
      </c>
      <c r="Y54">
        <f ca="1">SUMIF(Tableau1[Order ID],Tableau1[[#This Row],[Order ID]],Tableau1[[#This Row],[Sales]])</f>
        <v>23.68</v>
      </c>
    </row>
    <row r="55" spans="1:25" x14ac:dyDescent="0.3">
      <c r="A55">
        <v>110</v>
      </c>
      <c r="B55" t="s">
        <v>74</v>
      </c>
      <c r="C55" s="9" t="s">
        <v>5082</v>
      </c>
      <c r="D55" s="9">
        <v>42292</v>
      </c>
      <c r="E55" s="3" t="s">
        <v>6212</v>
      </c>
      <c r="F55" t="s">
        <v>6465</v>
      </c>
      <c r="G55" t="s">
        <v>6518</v>
      </c>
      <c r="H55" t="s">
        <v>7311</v>
      </c>
      <c r="I55" t="s">
        <v>8056</v>
      </c>
      <c r="J55" t="s">
        <v>8057</v>
      </c>
      <c r="K55" t="s">
        <v>8094</v>
      </c>
      <c r="L55" t="s">
        <v>8598</v>
      </c>
      <c r="M55">
        <v>60462</v>
      </c>
      <c r="N55" t="s">
        <v>8639</v>
      </c>
      <c r="O55" t="s">
        <v>8744</v>
      </c>
      <c r="P55" t="s">
        <v>10372</v>
      </c>
      <c r="Q55" t="s">
        <v>10384</v>
      </c>
      <c r="R55" t="s">
        <v>10493</v>
      </c>
      <c r="S55">
        <v>339.96</v>
      </c>
      <c r="T55">
        <v>5</v>
      </c>
      <c r="U55">
        <v>0.2</v>
      </c>
      <c r="V55">
        <v>67.992000000000004</v>
      </c>
      <c r="W55">
        <f>(Tableau1[[#This Row],[Sales]]/Tableau1[[#This Row],[Profit]])*100</f>
        <v>499.99999999999989</v>
      </c>
      <c r="X55">
        <f>Tableau1[[#This Row],[Sales]]*(1-Tableau1[[#This Row],[Discount]])</f>
        <v>271.96800000000002</v>
      </c>
      <c r="Y55">
        <f ca="1">SUMIF(Tableau1[Order ID],Tableau1[[#This Row],[Order ID]],Tableau1[[#This Row],[Sales]])</f>
        <v>5.5839999999999996</v>
      </c>
    </row>
    <row r="56" spans="1:25" x14ac:dyDescent="0.3">
      <c r="A56">
        <v>111</v>
      </c>
      <c r="B56" t="s">
        <v>75</v>
      </c>
      <c r="C56" s="9" t="s">
        <v>5083</v>
      </c>
      <c r="D56" s="9">
        <v>43094</v>
      </c>
      <c r="E56" s="3" t="s">
        <v>5277</v>
      </c>
      <c r="F56" t="s">
        <v>6465</v>
      </c>
      <c r="G56" t="s">
        <v>6519</v>
      </c>
      <c r="H56" t="s">
        <v>7312</v>
      </c>
      <c r="I56" t="s">
        <v>8055</v>
      </c>
      <c r="J56" t="s">
        <v>8057</v>
      </c>
      <c r="K56" t="s">
        <v>8078</v>
      </c>
      <c r="L56" t="s">
        <v>8603</v>
      </c>
      <c r="M56">
        <v>10035</v>
      </c>
      <c r="N56" t="s">
        <v>8640</v>
      </c>
      <c r="O56" t="s">
        <v>8745</v>
      </c>
      <c r="P56" t="s">
        <v>10370</v>
      </c>
      <c r="Q56" t="s">
        <v>10378</v>
      </c>
      <c r="R56" t="s">
        <v>10494</v>
      </c>
      <c r="S56">
        <v>41.96</v>
      </c>
      <c r="T56">
        <v>2</v>
      </c>
      <c r="U56">
        <v>0</v>
      </c>
      <c r="V56">
        <v>10.909599999999999</v>
      </c>
      <c r="W56">
        <f>(Tableau1[[#This Row],[Sales]]/Tableau1[[#This Row],[Profit]])*100</f>
        <v>384.61538461538464</v>
      </c>
      <c r="X56">
        <f>Tableau1[[#This Row],[Sales]]*(1-Tableau1[[#This Row],[Discount]])</f>
        <v>41.96</v>
      </c>
      <c r="Y56">
        <f ca="1">SUMIF(Tableau1[Order ID],Tableau1[[#This Row],[Order ID]],Tableau1[[#This Row],[Sales]])</f>
        <v>161.56800000000001</v>
      </c>
    </row>
    <row r="57" spans="1:25" x14ac:dyDescent="0.3">
      <c r="A57">
        <v>112</v>
      </c>
      <c r="B57" t="s">
        <v>76</v>
      </c>
      <c r="C57" s="9" t="s">
        <v>5084</v>
      </c>
      <c r="D57" s="9">
        <v>42677</v>
      </c>
      <c r="E57" s="3" t="s">
        <v>5368</v>
      </c>
      <c r="F57" t="s">
        <v>6465</v>
      </c>
      <c r="G57" t="s">
        <v>6520</v>
      </c>
      <c r="H57" t="s">
        <v>7313</v>
      </c>
      <c r="I57" t="s">
        <v>8054</v>
      </c>
      <c r="J57" t="s">
        <v>8057</v>
      </c>
      <c r="K57" t="s">
        <v>8095</v>
      </c>
      <c r="L57" t="s">
        <v>8611</v>
      </c>
      <c r="M57">
        <v>50322</v>
      </c>
      <c r="N57" t="s">
        <v>8639</v>
      </c>
      <c r="O57" t="s">
        <v>8746</v>
      </c>
      <c r="P57" t="s">
        <v>10371</v>
      </c>
      <c r="Q57" t="s">
        <v>10379</v>
      </c>
      <c r="R57" t="s">
        <v>10495</v>
      </c>
      <c r="S57">
        <v>75.959999999999994</v>
      </c>
      <c r="T57">
        <v>2</v>
      </c>
      <c r="U57">
        <v>0</v>
      </c>
      <c r="V57">
        <v>22.788</v>
      </c>
      <c r="W57">
        <f>(Tableau1[[#This Row],[Sales]]/Tableau1[[#This Row],[Profit]])*100</f>
        <v>333.33333333333331</v>
      </c>
      <c r="X57">
        <f>Tableau1[[#This Row],[Sales]]*(1-Tableau1[[#This Row],[Discount]])</f>
        <v>75.959999999999994</v>
      </c>
      <c r="Y57">
        <f ca="1">SUMIF(Tableau1[Order ID],Tableau1[[#This Row],[Order ID]],Tableau1[[#This Row],[Sales]])</f>
        <v>233.86</v>
      </c>
    </row>
    <row r="58" spans="1:25" x14ac:dyDescent="0.3">
      <c r="A58">
        <v>114</v>
      </c>
      <c r="B58" t="s">
        <v>77</v>
      </c>
      <c r="C58" s="9" t="s">
        <v>5085</v>
      </c>
      <c r="D58" s="9">
        <v>41876</v>
      </c>
      <c r="E58" s="3" t="s">
        <v>5039</v>
      </c>
      <c r="F58" t="s">
        <v>6464</v>
      </c>
      <c r="G58" t="s">
        <v>6521</v>
      </c>
      <c r="H58" t="s">
        <v>7314</v>
      </c>
      <c r="I58" t="s">
        <v>8054</v>
      </c>
      <c r="J58" t="s">
        <v>8057</v>
      </c>
      <c r="K58" t="s">
        <v>8096</v>
      </c>
      <c r="L58" t="s">
        <v>8612</v>
      </c>
      <c r="M58">
        <v>43229</v>
      </c>
      <c r="N58" t="s">
        <v>8640</v>
      </c>
      <c r="O58" t="s">
        <v>8748</v>
      </c>
      <c r="P58" t="s">
        <v>10371</v>
      </c>
      <c r="Q58" t="s">
        <v>10386</v>
      </c>
      <c r="R58" t="s">
        <v>10497</v>
      </c>
      <c r="S58">
        <v>40.095999999999997</v>
      </c>
      <c r="T58">
        <v>14</v>
      </c>
      <c r="U58">
        <v>0.2</v>
      </c>
      <c r="V58">
        <v>14.534800000000001</v>
      </c>
      <c r="W58">
        <f>(Tableau1[[#This Row],[Sales]]/Tableau1[[#This Row],[Profit]])*100</f>
        <v>275.86206896551721</v>
      </c>
      <c r="X58">
        <f>Tableau1[[#This Row],[Sales]]*(1-Tableau1[[#This Row],[Discount]])</f>
        <v>32.076799999999999</v>
      </c>
      <c r="Y58">
        <f ca="1">SUMIF(Tableau1[Order ID],Tableau1[[#This Row],[Order ID]],Tableau1[[#This Row],[Sales]])</f>
        <v>25.92</v>
      </c>
    </row>
    <row r="59" spans="1:25" x14ac:dyDescent="0.3">
      <c r="A59">
        <v>118</v>
      </c>
      <c r="B59" t="s">
        <v>78</v>
      </c>
      <c r="C59" s="9" t="s">
        <v>5086</v>
      </c>
      <c r="D59" s="9">
        <v>42065</v>
      </c>
      <c r="E59" s="3" t="s">
        <v>5729</v>
      </c>
      <c r="F59" t="s">
        <v>6465</v>
      </c>
      <c r="G59" t="s">
        <v>6522</v>
      </c>
      <c r="H59" t="s">
        <v>7315</v>
      </c>
      <c r="I59" t="s">
        <v>8054</v>
      </c>
      <c r="J59" t="s">
        <v>8057</v>
      </c>
      <c r="K59" t="s">
        <v>8062</v>
      </c>
      <c r="L59" t="s">
        <v>8234</v>
      </c>
      <c r="M59">
        <v>98103</v>
      </c>
      <c r="N59" t="s">
        <v>8638</v>
      </c>
      <c r="O59" t="s">
        <v>8752</v>
      </c>
      <c r="P59" t="s">
        <v>10370</v>
      </c>
      <c r="Q59" t="s">
        <v>10376</v>
      </c>
      <c r="R59" t="s">
        <v>10501</v>
      </c>
      <c r="S59">
        <v>787.53</v>
      </c>
      <c r="T59">
        <v>3</v>
      </c>
      <c r="U59">
        <v>0</v>
      </c>
      <c r="V59">
        <v>165.38130000000001</v>
      </c>
      <c r="W59">
        <f>(Tableau1[[#This Row],[Sales]]/Tableau1[[#This Row],[Profit]])*100</f>
        <v>476.1904761904762</v>
      </c>
      <c r="X59">
        <f>Tableau1[[#This Row],[Sales]]*(1-Tableau1[[#This Row],[Discount]])</f>
        <v>787.53</v>
      </c>
      <c r="Y59">
        <f ca="1">SUMIF(Tableau1[Order ID],Tableau1[[#This Row],[Order ID]],Tableau1[[#This Row],[Sales]])</f>
        <v>321.56799999999998</v>
      </c>
    </row>
    <row r="60" spans="1:25" x14ac:dyDescent="0.3">
      <c r="A60">
        <v>119</v>
      </c>
      <c r="B60" t="s">
        <v>79</v>
      </c>
      <c r="C60" s="9" t="s">
        <v>5087</v>
      </c>
      <c r="D60" s="9">
        <v>42099</v>
      </c>
      <c r="E60" s="3" t="s">
        <v>5919</v>
      </c>
      <c r="F60" t="s">
        <v>6465</v>
      </c>
      <c r="G60" t="s">
        <v>6523</v>
      </c>
      <c r="H60" t="s">
        <v>7316</v>
      </c>
      <c r="I60" t="s">
        <v>8055</v>
      </c>
      <c r="J60" t="s">
        <v>8057</v>
      </c>
      <c r="K60" t="s">
        <v>8097</v>
      </c>
      <c r="L60" t="s">
        <v>8606</v>
      </c>
      <c r="M60">
        <v>37620</v>
      </c>
      <c r="N60" t="s">
        <v>8637</v>
      </c>
      <c r="O60" t="s">
        <v>8753</v>
      </c>
      <c r="P60" t="s">
        <v>10371</v>
      </c>
      <c r="Q60" t="s">
        <v>10381</v>
      </c>
      <c r="R60" t="s">
        <v>10502</v>
      </c>
      <c r="S60">
        <v>157.79400000000001</v>
      </c>
      <c r="T60">
        <v>1</v>
      </c>
      <c r="U60">
        <v>0.7</v>
      </c>
      <c r="V60">
        <v>-115.71559999999999</v>
      </c>
      <c r="W60">
        <f>(Tableau1[[#This Row],[Sales]]/Tableau1[[#This Row],[Profit]])*100</f>
        <v>-136.36363636363637</v>
      </c>
      <c r="X60">
        <f>Tableau1[[#This Row],[Sales]]*(1-Tableau1[[#This Row],[Discount]])</f>
        <v>47.338200000000008</v>
      </c>
      <c r="Y60">
        <f ca="1">SUMIF(Tableau1[Order ID],Tableau1[[#This Row],[Order ID]],Tableau1[[#This Row],[Sales]])</f>
        <v>80.58</v>
      </c>
    </row>
    <row r="61" spans="1:25" x14ac:dyDescent="0.3">
      <c r="A61">
        <v>120</v>
      </c>
      <c r="B61" t="s">
        <v>80</v>
      </c>
      <c r="C61" s="9" t="s">
        <v>5031</v>
      </c>
      <c r="D61" s="9">
        <v>42533</v>
      </c>
      <c r="E61" s="3" t="s">
        <v>6115</v>
      </c>
      <c r="F61" t="s">
        <v>6466</v>
      </c>
      <c r="G61" t="s">
        <v>6524</v>
      </c>
      <c r="H61" t="s">
        <v>7317</v>
      </c>
      <c r="I61" t="s">
        <v>8054</v>
      </c>
      <c r="J61" t="s">
        <v>8057</v>
      </c>
      <c r="K61" t="s">
        <v>8098</v>
      </c>
      <c r="L61" t="s">
        <v>8601</v>
      </c>
      <c r="M61">
        <v>19805</v>
      </c>
      <c r="N61" t="s">
        <v>8640</v>
      </c>
      <c r="O61" t="s">
        <v>8754</v>
      </c>
      <c r="P61" t="s">
        <v>10370</v>
      </c>
      <c r="Q61" t="s">
        <v>10378</v>
      </c>
      <c r="R61" t="s">
        <v>10503</v>
      </c>
      <c r="S61">
        <v>47.04</v>
      </c>
      <c r="T61">
        <v>3</v>
      </c>
      <c r="U61">
        <v>0</v>
      </c>
      <c r="V61">
        <v>18.345600000000001</v>
      </c>
      <c r="W61">
        <f>(Tableau1[[#This Row],[Sales]]/Tableau1[[#This Row],[Profit]])*100</f>
        <v>256.41025641025641</v>
      </c>
      <c r="X61">
        <f>Tableau1[[#This Row],[Sales]]*(1-Tableau1[[#This Row],[Discount]])</f>
        <v>47.04</v>
      </c>
      <c r="Y61">
        <f ca="1">SUMIF(Tableau1[Order ID],Tableau1[[#This Row],[Order ID]],Tableau1[[#This Row],[Sales]])</f>
        <v>20.37</v>
      </c>
    </row>
    <row r="62" spans="1:25" x14ac:dyDescent="0.3">
      <c r="A62">
        <v>125</v>
      </c>
      <c r="B62" t="s">
        <v>81</v>
      </c>
      <c r="C62" s="9" t="s">
        <v>5088</v>
      </c>
      <c r="D62" s="9">
        <v>41999</v>
      </c>
      <c r="E62" s="3" t="s">
        <v>5159</v>
      </c>
      <c r="F62" t="s">
        <v>6464</v>
      </c>
      <c r="G62" t="s">
        <v>6525</v>
      </c>
      <c r="H62" t="s">
        <v>7318</v>
      </c>
      <c r="I62" t="s">
        <v>8056</v>
      </c>
      <c r="J62" t="s">
        <v>8057</v>
      </c>
      <c r="K62" t="s">
        <v>8070</v>
      </c>
      <c r="L62" t="s">
        <v>8593</v>
      </c>
      <c r="M62">
        <v>77041</v>
      </c>
      <c r="N62" t="s">
        <v>8639</v>
      </c>
      <c r="O62" t="s">
        <v>8758</v>
      </c>
      <c r="P62" t="s">
        <v>10370</v>
      </c>
      <c r="Q62" t="s">
        <v>10374</v>
      </c>
      <c r="R62" t="s">
        <v>10507</v>
      </c>
      <c r="S62">
        <v>600.55799999999999</v>
      </c>
      <c r="T62">
        <v>3</v>
      </c>
      <c r="U62">
        <v>0.3</v>
      </c>
      <c r="V62">
        <v>-8.5793999999999997</v>
      </c>
      <c r="W62">
        <f>(Tableau1[[#This Row],[Sales]]/Tableau1[[#This Row],[Profit]])*100</f>
        <v>-7000</v>
      </c>
      <c r="X62">
        <f>Tableau1[[#This Row],[Sales]]*(1-Tableau1[[#This Row],[Discount]])</f>
        <v>420.39059999999995</v>
      </c>
      <c r="Y62">
        <f ca="1">SUMIF(Tableau1[Order ID],Tableau1[[#This Row],[Order ID]],Tableau1[[#This Row],[Sales]])</f>
        <v>3059.982</v>
      </c>
    </row>
    <row r="63" spans="1:25" x14ac:dyDescent="0.3">
      <c r="A63">
        <v>126</v>
      </c>
      <c r="B63" t="s">
        <v>82</v>
      </c>
      <c r="C63" s="9" t="s">
        <v>5089</v>
      </c>
      <c r="D63" s="9">
        <v>41902</v>
      </c>
      <c r="E63" s="3" t="s">
        <v>5824</v>
      </c>
      <c r="F63" t="s">
        <v>6465</v>
      </c>
      <c r="G63" t="s">
        <v>6526</v>
      </c>
      <c r="H63" t="s">
        <v>7319</v>
      </c>
      <c r="I63" t="s">
        <v>8054</v>
      </c>
      <c r="J63" t="s">
        <v>8057</v>
      </c>
      <c r="K63" t="s">
        <v>8099</v>
      </c>
      <c r="L63" t="s">
        <v>8598</v>
      </c>
      <c r="M63">
        <v>61701</v>
      </c>
      <c r="N63" t="s">
        <v>8639</v>
      </c>
      <c r="O63" t="s">
        <v>8759</v>
      </c>
      <c r="P63" t="s">
        <v>10370</v>
      </c>
      <c r="Q63" t="s">
        <v>10376</v>
      </c>
      <c r="R63" t="s">
        <v>10508</v>
      </c>
      <c r="S63">
        <v>617.70000000000005</v>
      </c>
      <c r="T63">
        <v>6</v>
      </c>
      <c r="U63">
        <v>0.5</v>
      </c>
      <c r="V63">
        <v>-407.68200000000002</v>
      </c>
      <c r="W63">
        <f>(Tableau1[[#This Row],[Sales]]/Tableau1[[#This Row],[Profit]])*100</f>
        <v>-151.5151515151515</v>
      </c>
      <c r="X63">
        <f>Tableau1[[#This Row],[Sales]]*(1-Tableau1[[#This Row],[Discount]])</f>
        <v>308.85000000000002</v>
      </c>
      <c r="Y63">
        <f ca="1">SUMIF(Tableau1[Order ID],Tableau1[[#This Row],[Order ID]],Tableau1[[#This Row],[Sales]])</f>
        <v>79.900000000000006</v>
      </c>
    </row>
    <row r="64" spans="1:25" x14ac:dyDescent="0.3">
      <c r="A64">
        <v>127</v>
      </c>
      <c r="B64" t="s">
        <v>83</v>
      </c>
      <c r="C64" s="9" t="s">
        <v>5090</v>
      </c>
      <c r="D64" s="9">
        <v>43044</v>
      </c>
      <c r="E64" s="3" t="s">
        <v>5135</v>
      </c>
      <c r="F64" t="s">
        <v>6465</v>
      </c>
      <c r="G64" t="s">
        <v>6527</v>
      </c>
      <c r="H64" t="s">
        <v>7320</v>
      </c>
      <c r="I64" t="s">
        <v>8054</v>
      </c>
      <c r="J64" t="s">
        <v>8057</v>
      </c>
      <c r="K64" t="s">
        <v>8100</v>
      </c>
      <c r="L64" t="s">
        <v>8604</v>
      </c>
      <c r="M64">
        <v>85023</v>
      </c>
      <c r="N64" t="s">
        <v>8638</v>
      </c>
      <c r="O64" t="s">
        <v>8760</v>
      </c>
      <c r="P64" t="s">
        <v>10371</v>
      </c>
      <c r="Q64" t="s">
        <v>10381</v>
      </c>
      <c r="R64" t="s">
        <v>10509</v>
      </c>
      <c r="S64">
        <v>2.3879999999999999</v>
      </c>
      <c r="T64">
        <v>2</v>
      </c>
      <c r="U64">
        <v>0.7</v>
      </c>
      <c r="V64">
        <v>-1.8308</v>
      </c>
      <c r="W64">
        <f>(Tableau1[[#This Row],[Sales]]/Tableau1[[#This Row],[Profit]])*100</f>
        <v>-130.43478260869566</v>
      </c>
      <c r="X64">
        <f>Tableau1[[#This Row],[Sales]]*(1-Tableau1[[#This Row],[Discount]])</f>
        <v>0.71640000000000004</v>
      </c>
      <c r="Y64">
        <f ca="1">SUMIF(Tableau1[Order ID],Tableau1[[#This Row],[Order ID]],Tableau1[[#This Row],[Sales]])</f>
        <v>7.56</v>
      </c>
    </row>
    <row r="65" spans="1:25" x14ac:dyDescent="0.3">
      <c r="A65">
        <v>129</v>
      </c>
      <c r="B65" t="s">
        <v>84</v>
      </c>
      <c r="C65" s="9" t="s">
        <v>5091</v>
      </c>
      <c r="D65" s="9">
        <v>42680</v>
      </c>
      <c r="E65" s="3" t="s">
        <v>5368</v>
      </c>
      <c r="F65" t="s">
        <v>6464</v>
      </c>
      <c r="G65" t="s">
        <v>6528</v>
      </c>
      <c r="H65" t="s">
        <v>7321</v>
      </c>
      <c r="I65" t="s">
        <v>8056</v>
      </c>
      <c r="J65" t="s">
        <v>8057</v>
      </c>
      <c r="K65" t="s">
        <v>8059</v>
      </c>
      <c r="L65" t="s">
        <v>8590</v>
      </c>
      <c r="M65">
        <v>90004</v>
      </c>
      <c r="N65" t="s">
        <v>8638</v>
      </c>
      <c r="O65" t="s">
        <v>8702</v>
      </c>
      <c r="P65" t="s">
        <v>10370</v>
      </c>
      <c r="Q65" t="s">
        <v>10374</v>
      </c>
      <c r="R65" t="s">
        <v>10511</v>
      </c>
      <c r="S65">
        <v>81.424000000000007</v>
      </c>
      <c r="T65">
        <v>2</v>
      </c>
      <c r="U65">
        <v>0.2</v>
      </c>
      <c r="V65">
        <v>-9.1601999999999997</v>
      </c>
      <c r="W65">
        <f>(Tableau1[[#This Row],[Sales]]/Tableau1[[#This Row],[Profit]])*100</f>
        <v>-888.88888888888891</v>
      </c>
      <c r="X65">
        <f>Tableau1[[#This Row],[Sales]]*(1-Tableau1[[#This Row],[Discount]])</f>
        <v>65.139200000000002</v>
      </c>
      <c r="Y65">
        <f ca="1">SUMIF(Tableau1[Order ID],Tableau1[[#This Row],[Order ID]],Tableau1[[#This Row],[Sales]])</f>
        <v>725.84</v>
      </c>
    </row>
    <row r="66" spans="1:25" x14ac:dyDescent="0.3">
      <c r="A66">
        <v>131</v>
      </c>
      <c r="B66" t="s">
        <v>85</v>
      </c>
      <c r="C66" s="9" t="s">
        <v>5092</v>
      </c>
      <c r="D66" s="9">
        <v>42768</v>
      </c>
      <c r="E66" s="3" t="s">
        <v>6149</v>
      </c>
      <c r="F66" t="s">
        <v>6466</v>
      </c>
      <c r="G66" t="s">
        <v>6529</v>
      </c>
      <c r="H66" t="s">
        <v>7322</v>
      </c>
      <c r="I66" t="s">
        <v>8055</v>
      </c>
      <c r="J66" t="s">
        <v>8057</v>
      </c>
      <c r="K66" t="s">
        <v>8096</v>
      </c>
      <c r="L66" t="s">
        <v>8612</v>
      </c>
      <c r="M66">
        <v>43229</v>
      </c>
      <c r="N66" t="s">
        <v>8640</v>
      </c>
      <c r="O66" t="s">
        <v>8763</v>
      </c>
      <c r="P66" t="s">
        <v>10372</v>
      </c>
      <c r="Q66" t="s">
        <v>10380</v>
      </c>
      <c r="R66" t="s">
        <v>10513</v>
      </c>
      <c r="S66">
        <v>59.97</v>
      </c>
      <c r="T66">
        <v>5</v>
      </c>
      <c r="U66">
        <v>0.4</v>
      </c>
      <c r="V66">
        <v>-11.994</v>
      </c>
      <c r="W66">
        <f>(Tableau1[[#This Row],[Sales]]/Tableau1[[#This Row],[Profit]])*100</f>
        <v>-500</v>
      </c>
      <c r="X66">
        <f>Tableau1[[#This Row],[Sales]]*(1-Tableau1[[#This Row],[Discount]])</f>
        <v>35.981999999999999</v>
      </c>
      <c r="Y66">
        <f ca="1">SUMIF(Tableau1[Order ID],Tableau1[[#This Row],[Order ID]],Tableau1[[#This Row],[Sales]])</f>
        <v>8.82</v>
      </c>
    </row>
    <row r="67" spans="1:25" x14ac:dyDescent="0.3">
      <c r="A67">
        <v>134</v>
      </c>
      <c r="B67" t="s">
        <v>86</v>
      </c>
      <c r="C67" s="9" t="s">
        <v>5093</v>
      </c>
      <c r="D67" s="9">
        <v>42656</v>
      </c>
      <c r="E67" s="3" t="s">
        <v>6272</v>
      </c>
      <c r="F67" t="s">
        <v>6465</v>
      </c>
      <c r="G67" t="s">
        <v>6530</v>
      </c>
      <c r="H67" t="s">
        <v>7323</v>
      </c>
      <c r="I67" t="s">
        <v>8054</v>
      </c>
      <c r="J67" t="s">
        <v>8057</v>
      </c>
      <c r="K67" t="s">
        <v>8101</v>
      </c>
      <c r="L67" t="s">
        <v>8590</v>
      </c>
      <c r="M67">
        <v>95661</v>
      </c>
      <c r="N67" t="s">
        <v>8638</v>
      </c>
      <c r="O67" t="s">
        <v>8766</v>
      </c>
      <c r="P67" t="s">
        <v>10371</v>
      </c>
      <c r="Q67" t="s">
        <v>10383</v>
      </c>
      <c r="R67" t="s">
        <v>10516</v>
      </c>
      <c r="S67">
        <v>20.04</v>
      </c>
      <c r="T67">
        <v>3</v>
      </c>
      <c r="U67">
        <v>0</v>
      </c>
      <c r="V67">
        <v>9.6191999999999993</v>
      </c>
      <c r="W67">
        <f>(Tableau1[[#This Row],[Sales]]/Tableau1[[#This Row],[Profit]])*100</f>
        <v>208.33333333333334</v>
      </c>
      <c r="X67">
        <f>Tableau1[[#This Row],[Sales]]*(1-Tableau1[[#This Row],[Discount]])</f>
        <v>20.04</v>
      </c>
      <c r="Y67">
        <f ca="1">SUMIF(Tableau1[Order ID],Tableau1[[#This Row],[Order ID]],Tableau1[[#This Row],[Sales]])</f>
        <v>2.08</v>
      </c>
    </row>
    <row r="68" spans="1:25" x14ac:dyDescent="0.3">
      <c r="A68">
        <v>141</v>
      </c>
      <c r="B68" t="s">
        <v>87</v>
      </c>
      <c r="C68" s="9" t="s">
        <v>5094</v>
      </c>
      <c r="D68" s="9">
        <v>42618</v>
      </c>
      <c r="E68" s="3" t="s">
        <v>6273</v>
      </c>
      <c r="F68" t="s">
        <v>6464</v>
      </c>
      <c r="G68" t="s">
        <v>6531</v>
      </c>
      <c r="H68" t="s">
        <v>7324</v>
      </c>
      <c r="I68" t="s">
        <v>8055</v>
      </c>
      <c r="J68" t="s">
        <v>8057</v>
      </c>
      <c r="K68" t="s">
        <v>8068</v>
      </c>
      <c r="L68" t="s">
        <v>8597</v>
      </c>
      <c r="M68">
        <v>19140</v>
      </c>
      <c r="N68" t="s">
        <v>8640</v>
      </c>
      <c r="O68" t="s">
        <v>8668</v>
      </c>
      <c r="P68" t="s">
        <v>10370</v>
      </c>
      <c r="Q68" t="s">
        <v>10378</v>
      </c>
      <c r="R68" t="s">
        <v>10417</v>
      </c>
      <c r="S68">
        <v>82.8</v>
      </c>
      <c r="T68">
        <v>2</v>
      </c>
      <c r="U68">
        <v>0.2</v>
      </c>
      <c r="V68">
        <v>10.35</v>
      </c>
      <c r="W68">
        <f>(Tableau1[[#This Row],[Sales]]/Tableau1[[#This Row],[Profit]])*100</f>
        <v>800</v>
      </c>
      <c r="X68">
        <f>Tableau1[[#This Row],[Sales]]*(1-Tableau1[[#This Row],[Discount]])</f>
        <v>66.239999999999995</v>
      </c>
      <c r="Y68">
        <f ca="1">SUMIF(Tableau1[Order ID],Tableau1[[#This Row],[Order ID]],Tableau1[[#This Row],[Sales]])</f>
        <v>141.76</v>
      </c>
    </row>
    <row r="69" spans="1:25" x14ac:dyDescent="0.3">
      <c r="A69">
        <v>142</v>
      </c>
      <c r="B69" t="s">
        <v>88</v>
      </c>
      <c r="C69" s="9" t="s">
        <v>5095</v>
      </c>
      <c r="D69" s="9">
        <v>42996</v>
      </c>
      <c r="E69" s="3" t="s">
        <v>5427</v>
      </c>
      <c r="F69" t="s">
        <v>6465</v>
      </c>
      <c r="G69" t="s">
        <v>6532</v>
      </c>
      <c r="H69" t="s">
        <v>7325</v>
      </c>
      <c r="I69" t="s">
        <v>8055</v>
      </c>
      <c r="J69" t="s">
        <v>8057</v>
      </c>
      <c r="K69" t="s">
        <v>8066</v>
      </c>
      <c r="L69" t="s">
        <v>8590</v>
      </c>
      <c r="M69">
        <v>94122</v>
      </c>
      <c r="N69" t="s">
        <v>8638</v>
      </c>
      <c r="O69" t="s">
        <v>8772</v>
      </c>
      <c r="P69" t="s">
        <v>10371</v>
      </c>
      <c r="Q69" t="s">
        <v>10379</v>
      </c>
      <c r="R69" t="s">
        <v>10522</v>
      </c>
      <c r="S69">
        <v>8.82</v>
      </c>
      <c r="T69">
        <v>3</v>
      </c>
      <c r="U69">
        <v>0</v>
      </c>
      <c r="V69">
        <v>2.3814000000000002</v>
      </c>
      <c r="W69">
        <f>(Tableau1[[#This Row],[Sales]]/Tableau1[[#This Row],[Profit]])*100</f>
        <v>370.37037037037038</v>
      </c>
      <c r="X69">
        <f>Tableau1[[#This Row],[Sales]]*(1-Tableau1[[#This Row],[Discount]])</f>
        <v>8.82</v>
      </c>
      <c r="Y69">
        <f ca="1">SUMIF(Tableau1[Order ID],Tableau1[[#This Row],[Order ID]],Tableau1[[#This Row],[Sales]])</f>
        <v>19.096</v>
      </c>
    </row>
    <row r="70" spans="1:25" x14ac:dyDescent="0.3">
      <c r="A70">
        <v>145</v>
      </c>
      <c r="B70" t="s">
        <v>89</v>
      </c>
      <c r="C70" s="9" t="s">
        <v>5096</v>
      </c>
      <c r="D70" s="9">
        <v>43091</v>
      </c>
      <c r="E70" s="3" t="s">
        <v>5783</v>
      </c>
      <c r="F70" t="s">
        <v>6465</v>
      </c>
      <c r="G70" t="s">
        <v>6533</v>
      </c>
      <c r="H70" t="s">
        <v>7326</v>
      </c>
      <c r="I70" t="s">
        <v>8054</v>
      </c>
      <c r="J70" t="s">
        <v>8057</v>
      </c>
      <c r="K70" t="s">
        <v>8102</v>
      </c>
      <c r="L70" t="s">
        <v>8613</v>
      </c>
      <c r="M70">
        <v>64055</v>
      </c>
      <c r="N70" t="s">
        <v>8639</v>
      </c>
      <c r="O70" t="s">
        <v>8775</v>
      </c>
      <c r="P70" t="s">
        <v>10371</v>
      </c>
      <c r="Q70" t="s">
        <v>10382</v>
      </c>
      <c r="R70" t="s">
        <v>10525</v>
      </c>
      <c r="S70">
        <v>839.43</v>
      </c>
      <c r="T70">
        <v>3</v>
      </c>
      <c r="U70">
        <v>0</v>
      </c>
      <c r="V70">
        <v>218.2518</v>
      </c>
      <c r="W70">
        <f>(Tableau1[[#This Row],[Sales]]/Tableau1[[#This Row],[Profit]])*100</f>
        <v>384.61538461538458</v>
      </c>
      <c r="X70">
        <f>Tableau1[[#This Row],[Sales]]*(1-Tableau1[[#This Row],[Discount]])</f>
        <v>839.43</v>
      </c>
      <c r="Y70">
        <f ca="1">SUMIF(Tableau1[Order ID],Tableau1[[#This Row],[Order ID]],Tableau1[[#This Row],[Sales]])</f>
        <v>32.4</v>
      </c>
    </row>
    <row r="71" spans="1:25" x14ac:dyDescent="0.3">
      <c r="A71">
        <v>146</v>
      </c>
      <c r="B71" t="s">
        <v>90</v>
      </c>
      <c r="C71" s="9" t="s">
        <v>5097</v>
      </c>
      <c r="D71" s="9">
        <v>42254</v>
      </c>
      <c r="E71" s="3" t="s">
        <v>5841</v>
      </c>
      <c r="F71" t="s">
        <v>6465</v>
      </c>
      <c r="G71" t="s">
        <v>6534</v>
      </c>
      <c r="H71" t="s">
        <v>7327</v>
      </c>
      <c r="I71" t="s">
        <v>8054</v>
      </c>
      <c r="J71" t="s">
        <v>8057</v>
      </c>
      <c r="K71" t="s">
        <v>8103</v>
      </c>
      <c r="L71" t="s">
        <v>8590</v>
      </c>
      <c r="M71">
        <v>91104</v>
      </c>
      <c r="N71" t="s">
        <v>8638</v>
      </c>
      <c r="O71" t="s">
        <v>8720</v>
      </c>
      <c r="P71" t="s">
        <v>10371</v>
      </c>
      <c r="Q71" t="s">
        <v>10377</v>
      </c>
      <c r="R71" t="s">
        <v>10469</v>
      </c>
      <c r="S71">
        <v>671.93</v>
      </c>
      <c r="T71">
        <v>7</v>
      </c>
      <c r="U71">
        <v>0</v>
      </c>
      <c r="V71">
        <v>20.157900000000001</v>
      </c>
      <c r="W71">
        <f>(Tableau1[[#This Row],[Sales]]/Tableau1[[#This Row],[Profit]])*100</f>
        <v>3333.333333333333</v>
      </c>
      <c r="X71">
        <f>Tableau1[[#This Row],[Sales]]*(1-Tableau1[[#This Row],[Discount]])</f>
        <v>671.93</v>
      </c>
      <c r="Y71">
        <f ca="1">SUMIF(Tableau1[Order ID],Tableau1[[#This Row],[Order ID]],Tableau1[[#This Row],[Sales]])</f>
        <v>26.8</v>
      </c>
    </row>
    <row r="72" spans="1:25" x14ac:dyDescent="0.3">
      <c r="A72">
        <v>147</v>
      </c>
      <c r="B72" t="s">
        <v>91</v>
      </c>
      <c r="C72" s="9" t="s">
        <v>5098</v>
      </c>
      <c r="D72" s="9">
        <v>41934</v>
      </c>
      <c r="E72" s="3" t="s">
        <v>5949</v>
      </c>
      <c r="F72" t="s">
        <v>6465</v>
      </c>
      <c r="G72" t="s">
        <v>6535</v>
      </c>
      <c r="H72" t="s">
        <v>7328</v>
      </c>
      <c r="I72" t="s">
        <v>8056</v>
      </c>
      <c r="J72" t="s">
        <v>8057</v>
      </c>
      <c r="K72" t="s">
        <v>8104</v>
      </c>
      <c r="L72" t="s">
        <v>8612</v>
      </c>
      <c r="M72">
        <v>43055</v>
      </c>
      <c r="N72" t="s">
        <v>8640</v>
      </c>
      <c r="O72" t="s">
        <v>8776</v>
      </c>
      <c r="P72" t="s">
        <v>10370</v>
      </c>
      <c r="Q72" t="s">
        <v>10378</v>
      </c>
      <c r="R72" t="s">
        <v>10526</v>
      </c>
      <c r="S72">
        <v>93.888000000000005</v>
      </c>
      <c r="T72">
        <v>4</v>
      </c>
      <c r="U72">
        <v>0.2</v>
      </c>
      <c r="V72">
        <v>12.909599999999999</v>
      </c>
      <c r="W72">
        <f>(Tableau1[[#This Row],[Sales]]/Tableau1[[#This Row],[Profit]])*100</f>
        <v>727.27272727272737</v>
      </c>
      <c r="X72">
        <f>Tableau1[[#This Row],[Sales]]*(1-Tableau1[[#This Row],[Discount]])</f>
        <v>75.110400000000013</v>
      </c>
      <c r="Y72">
        <f ca="1">SUMIF(Tableau1[Order ID],Tableau1[[#This Row],[Order ID]],Tableau1[[#This Row],[Sales]])</f>
        <v>45.48</v>
      </c>
    </row>
    <row r="73" spans="1:25" x14ac:dyDescent="0.3">
      <c r="A73">
        <v>148</v>
      </c>
      <c r="B73" t="s">
        <v>92</v>
      </c>
      <c r="C73" s="9" t="s">
        <v>5035</v>
      </c>
      <c r="D73" s="9">
        <v>42709</v>
      </c>
      <c r="E73" s="3" t="s">
        <v>5040</v>
      </c>
      <c r="F73" t="s">
        <v>6465</v>
      </c>
      <c r="G73" t="s">
        <v>6536</v>
      </c>
      <c r="H73" t="s">
        <v>7329</v>
      </c>
      <c r="I73" t="s">
        <v>8055</v>
      </c>
      <c r="J73" t="s">
        <v>8057</v>
      </c>
      <c r="K73" t="s">
        <v>8105</v>
      </c>
      <c r="L73" t="s">
        <v>8594</v>
      </c>
      <c r="M73">
        <v>53132</v>
      </c>
      <c r="N73" t="s">
        <v>8639</v>
      </c>
      <c r="O73" t="s">
        <v>8777</v>
      </c>
      <c r="P73" t="s">
        <v>10372</v>
      </c>
      <c r="Q73" t="s">
        <v>10380</v>
      </c>
      <c r="R73" t="s">
        <v>10527</v>
      </c>
      <c r="S73">
        <v>384.45</v>
      </c>
      <c r="T73">
        <v>11</v>
      </c>
      <c r="U73">
        <v>0</v>
      </c>
      <c r="V73">
        <v>103.8015</v>
      </c>
      <c r="W73">
        <f>(Tableau1[[#This Row],[Sales]]/Tableau1[[#This Row],[Profit]])*100</f>
        <v>370.37037037037032</v>
      </c>
      <c r="X73">
        <f>Tableau1[[#This Row],[Sales]]*(1-Tableau1[[#This Row],[Discount]])</f>
        <v>384.45</v>
      </c>
      <c r="Y73">
        <f ca="1">SUMIF(Tableau1[Order ID],Tableau1[[#This Row],[Order ID]],Tableau1[[#This Row],[Sales]])</f>
        <v>15.135999999999999</v>
      </c>
    </row>
    <row r="74" spans="1:25" x14ac:dyDescent="0.3">
      <c r="A74">
        <v>152</v>
      </c>
      <c r="B74" t="s">
        <v>93</v>
      </c>
      <c r="C74" s="9" t="s">
        <v>5099</v>
      </c>
      <c r="D74" s="9">
        <v>42442</v>
      </c>
      <c r="E74" s="3" t="s">
        <v>6274</v>
      </c>
      <c r="F74" t="s">
        <v>6466</v>
      </c>
      <c r="G74" t="s">
        <v>6537</v>
      </c>
      <c r="H74" t="s">
        <v>7330</v>
      </c>
      <c r="I74" t="s">
        <v>8056</v>
      </c>
      <c r="J74" t="s">
        <v>8057</v>
      </c>
      <c r="K74" t="s">
        <v>8106</v>
      </c>
      <c r="L74" t="s">
        <v>8604</v>
      </c>
      <c r="M74">
        <v>85254</v>
      </c>
      <c r="N74" t="s">
        <v>8638</v>
      </c>
      <c r="O74" t="s">
        <v>8780</v>
      </c>
      <c r="P74" t="s">
        <v>10371</v>
      </c>
      <c r="Q74" t="s">
        <v>10382</v>
      </c>
      <c r="R74" t="s">
        <v>10530</v>
      </c>
      <c r="S74">
        <v>157.91999999999999</v>
      </c>
      <c r="T74">
        <v>5</v>
      </c>
      <c r="U74">
        <v>0.2</v>
      </c>
      <c r="V74">
        <v>17.765999999999998</v>
      </c>
      <c r="W74">
        <f>(Tableau1[[#This Row],[Sales]]/Tableau1[[#This Row],[Profit]])*100</f>
        <v>888.88888888888891</v>
      </c>
      <c r="X74">
        <f>Tableau1[[#This Row],[Sales]]*(1-Tableau1[[#This Row],[Discount]])</f>
        <v>126.336</v>
      </c>
      <c r="Y74">
        <f ca="1">SUMIF(Tableau1[Order ID],Tableau1[[#This Row],[Order ID]],Tableau1[[#This Row],[Sales]])</f>
        <v>178.38399999999999</v>
      </c>
    </row>
    <row r="75" spans="1:25" x14ac:dyDescent="0.3">
      <c r="A75">
        <v>154</v>
      </c>
      <c r="B75" t="s">
        <v>94</v>
      </c>
      <c r="C75" s="9" t="s">
        <v>5100</v>
      </c>
      <c r="D75" s="9">
        <v>42155</v>
      </c>
      <c r="E75" s="3" t="s">
        <v>6275</v>
      </c>
      <c r="F75" t="s">
        <v>6466</v>
      </c>
      <c r="G75" t="s">
        <v>6538</v>
      </c>
      <c r="H75" t="s">
        <v>7331</v>
      </c>
      <c r="I75" t="s">
        <v>8055</v>
      </c>
      <c r="J75" t="s">
        <v>8057</v>
      </c>
      <c r="K75" t="s">
        <v>8107</v>
      </c>
      <c r="L75" t="s">
        <v>8590</v>
      </c>
      <c r="M75">
        <v>95123</v>
      </c>
      <c r="N75" t="s">
        <v>8638</v>
      </c>
      <c r="O75" t="s">
        <v>8781</v>
      </c>
      <c r="P75" t="s">
        <v>10371</v>
      </c>
      <c r="Q75" t="s">
        <v>10383</v>
      </c>
      <c r="R75" t="s">
        <v>10531</v>
      </c>
      <c r="S75">
        <v>58.38</v>
      </c>
      <c r="T75">
        <v>7</v>
      </c>
      <c r="U75">
        <v>0</v>
      </c>
      <c r="V75">
        <v>26.271000000000001</v>
      </c>
      <c r="W75">
        <f>(Tableau1[[#This Row],[Sales]]/Tableau1[[#This Row],[Profit]])*100</f>
        <v>222.22222222222223</v>
      </c>
      <c r="X75">
        <f>Tableau1[[#This Row],[Sales]]*(1-Tableau1[[#This Row],[Discount]])</f>
        <v>58.38</v>
      </c>
      <c r="Y75">
        <f ca="1">SUMIF(Tableau1[Order ID],Tableau1[[#This Row],[Order ID]],Tableau1[[#This Row],[Sales]])</f>
        <v>135.88200000000001</v>
      </c>
    </row>
    <row r="76" spans="1:25" x14ac:dyDescent="0.3">
      <c r="A76">
        <v>157</v>
      </c>
      <c r="B76" t="s">
        <v>95</v>
      </c>
      <c r="C76" s="9" t="s">
        <v>5101</v>
      </c>
      <c r="D76" s="9">
        <v>42152</v>
      </c>
      <c r="E76" s="3" t="s">
        <v>6276</v>
      </c>
      <c r="F76" t="s">
        <v>6465</v>
      </c>
      <c r="G76" t="s">
        <v>6539</v>
      </c>
      <c r="H76" t="s">
        <v>7332</v>
      </c>
      <c r="I76" t="s">
        <v>8056</v>
      </c>
      <c r="J76" t="s">
        <v>8057</v>
      </c>
      <c r="K76" t="s">
        <v>8062</v>
      </c>
      <c r="L76" t="s">
        <v>8234</v>
      </c>
      <c r="M76">
        <v>98105</v>
      </c>
      <c r="N76" t="s">
        <v>8638</v>
      </c>
      <c r="O76" t="s">
        <v>8784</v>
      </c>
      <c r="P76" t="s">
        <v>10371</v>
      </c>
      <c r="Q76" t="s">
        <v>10379</v>
      </c>
      <c r="R76" t="s">
        <v>10534</v>
      </c>
      <c r="S76">
        <v>6.63</v>
      </c>
      <c r="T76">
        <v>3</v>
      </c>
      <c r="U76">
        <v>0</v>
      </c>
      <c r="V76">
        <v>1.7901</v>
      </c>
      <c r="W76">
        <f>(Tableau1[[#This Row],[Sales]]/Tableau1[[#This Row],[Profit]])*100</f>
        <v>370.37037037037038</v>
      </c>
      <c r="X76">
        <f>Tableau1[[#This Row],[Sales]]*(1-Tableau1[[#This Row],[Discount]])</f>
        <v>6.63</v>
      </c>
      <c r="Y76">
        <f ca="1">SUMIF(Tableau1[Order ID],Tableau1[[#This Row],[Order ID]],Tableau1[[#This Row],[Sales]])</f>
        <v>251.52</v>
      </c>
    </row>
    <row r="77" spans="1:25" x14ac:dyDescent="0.3">
      <c r="A77">
        <v>158</v>
      </c>
      <c r="B77" t="s">
        <v>96</v>
      </c>
      <c r="C77" s="9" t="s">
        <v>5102</v>
      </c>
      <c r="D77" s="9">
        <v>41699</v>
      </c>
      <c r="E77" s="3" t="s">
        <v>6277</v>
      </c>
      <c r="F77" t="s">
        <v>6464</v>
      </c>
      <c r="G77" t="s">
        <v>6540</v>
      </c>
      <c r="H77" t="s">
        <v>7333</v>
      </c>
      <c r="I77" t="s">
        <v>8054</v>
      </c>
      <c r="J77" t="s">
        <v>8057</v>
      </c>
      <c r="K77" t="s">
        <v>8062</v>
      </c>
      <c r="L77" t="s">
        <v>8234</v>
      </c>
      <c r="M77">
        <v>98115</v>
      </c>
      <c r="N77" t="s">
        <v>8638</v>
      </c>
      <c r="O77" t="s">
        <v>8758</v>
      </c>
      <c r="P77" t="s">
        <v>10370</v>
      </c>
      <c r="Q77" t="s">
        <v>10374</v>
      </c>
      <c r="R77" t="s">
        <v>10507</v>
      </c>
      <c r="S77">
        <v>457.56799999999998</v>
      </c>
      <c r="T77">
        <v>2</v>
      </c>
      <c r="U77">
        <v>0.2</v>
      </c>
      <c r="V77">
        <v>51.476399999999998</v>
      </c>
      <c r="W77">
        <f>(Tableau1[[#This Row],[Sales]]/Tableau1[[#This Row],[Profit]])*100</f>
        <v>888.88888888888891</v>
      </c>
      <c r="X77">
        <f>Tableau1[[#This Row],[Sales]]*(1-Tableau1[[#This Row],[Discount]])</f>
        <v>366.05439999999999</v>
      </c>
      <c r="Y77">
        <f ca="1">SUMIF(Tableau1[Order ID],Tableau1[[#This Row],[Order ID]],Tableau1[[#This Row],[Sales]])</f>
        <v>290.89800000000002</v>
      </c>
    </row>
    <row r="78" spans="1:25" x14ac:dyDescent="0.3">
      <c r="A78">
        <v>159</v>
      </c>
      <c r="B78" t="s">
        <v>97</v>
      </c>
      <c r="C78" s="9" t="s">
        <v>5103</v>
      </c>
      <c r="D78" s="9">
        <v>42694</v>
      </c>
      <c r="E78" s="3" t="s">
        <v>5420</v>
      </c>
      <c r="F78" t="s">
        <v>6465</v>
      </c>
      <c r="G78" t="s">
        <v>6541</v>
      </c>
      <c r="H78" t="s">
        <v>7334</v>
      </c>
      <c r="I78" t="s">
        <v>8054</v>
      </c>
      <c r="J78" t="s">
        <v>8057</v>
      </c>
      <c r="K78" t="s">
        <v>8108</v>
      </c>
      <c r="L78" t="s">
        <v>8614</v>
      </c>
      <c r="M78">
        <v>73034</v>
      </c>
      <c r="N78" t="s">
        <v>8639</v>
      </c>
      <c r="O78" t="s">
        <v>8785</v>
      </c>
      <c r="P78" t="s">
        <v>10371</v>
      </c>
      <c r="Q78" t="s">
        <v>10375</v>
      </c>
      <c r="R78" t="s">
        <v>10535</v>
      </c>
      <c r="S78">
        <v>14.62</v>
      </c>
      <c r="T78">
        <v>2</v>
      </c>
      <c r="U78">
        <v>0</v>
      </c>
      <c r="V78">
        <v>6.8714000000000004</v>
      </c>
      <c r="W78">
        <f>(Tableau1[[#This Row],[Sales]]/Tableau1[[#This Row],[Profit]])*100</f>
        <v>212.7659574468085</v>
      </c>
      <c r="X78">
        <f>Tableau1[[#This Row],[Sales]]*(1-Tableau1[[#This Row],[Discount]])</f>
        <v>14.62</v>
      </c>
      <c r="Y78">
        <f ca="1">SUMIF(Tableau1[Order ID],Tableau1[[#This Row],[Order ID]],Tableau1[[#This Row],[Sales]])</f>
        <v>4.7519999999999998</v>
      </c>
    </row>
    <row r="79" spans="1:25" x14ac:dyDescent="0.3">
      <c r="A79">
        <v>161</v>
      </c>
      <c r="B79" t="s">
        <v>98</v>
      </c>
      <c r="C79" s="9" t="s">
        <v>5104</v>
      </c>
      <c r="D79" s="9">
        <v>42501</v>
      </c>
      <c r="E79" s="3" t="s">
        <v>5566</v>
      </c>
      <c r="F79" t="s">
        <v>6466</v>
      </c>
      <c r="G79" t="s">
        <v>6542</v>
      </c>
      <c r="H79" t="s">
        <v>7335</v>
      </c>
      <c r="I79" t="s">
        <v>8054</v>
      </c>
      <c r="J79" t="s">
        <v>8057</v>
      </c>
      <c r="K79" t="s">
        <v>8059</v>
      </c>
      <c r="L79" t="s">
        <v>8590</v>
      </c>
      <c r="M79">
        <v>90045</v>
      </c>
      <c r="N79" t="s">
        <v>8638</v>
      </c>
      <c r="O79" t="s">
        <v>8787</v>
      </c>
      <c r="P79" t="s">
        <v>10371</v>
      </c>
      <c r="Q79" t="s">
        <v>10383</v>
      </c>
      <c r="R79" t="s">
        <v>10537</v>
      </c>
      <c r="S79">
        <v>5.98</v>
      </c>
      <c r="T79">
        <v>1</v>
      </c>
      <c r="U79">
        <v>0</v>
      </c>
      <c r="V79">
        <v>2.6909999999999998</v>
      </c>
      <c r="W79">
        <f>(Tableau1[[#This Row],[Sales]]/Tableau1[[#This Row],[Profit]])*100</f>
        <v>222.22222222222223</v>
      </c>
      <c r="X79">
        <f>Tableau1[[#This Row],[Sales]]*(1-Tableau1[[#This Row],[Discount]])</f>
        <v>5.98</v>
      </c>
      <c r="Y79">
        <f ca="1">SUMIF(Tableau1[Order ID],Tableau1[[#This Row],[Order ID]],Tableau1[[#This Row],[Sales]])</f>
        <v>4.96</v>
      </c>
    </row>
    <row r="80" spans="1:25" x14ac:dyDescent="0.3">
      <c r="A80">
        <v>162</v>
      </c>
      <c r="B80" t="s">
        <v>99</v>
      </c>
      <c r="C80" s="9" t="s">
        <v>5105</v>
      </c>
      <c r="D80" s="9">
        <v>42366</v>
      </c>
      <c r="E80" s="3" t="s">
        <v>5650</v>
      </c>
      <c r="F80" t="s">
        <v>6464</v>
      </c>
      <c r="G80" t="s">
        <v>6543</v>
      </c>
      <c r="H80" t="s">
        <v>7336</v>
      </c>
      <c r="I80" t="s">
        <v>8054</v>
      </c>
      <c r="J80" t="s">
        <v>8057</v>
      </c>
      <c r="K80" t="s">
        <v>8068</v>
      </c>
      <c r="L80" t="s">
        <v>8597</v>
      </c>
      <c r="M80">
        <v>19134</v>
      </c>
      <c r="N80" t="s">
        <v>8640</v>
      </c>
      <c r="O80" t="s">
        <v>8788</v>
      </c>
      <c r="P80" t="s">
        <v>10372</v>
      </c>
      <c r="Q80" t="s">
        <v>10384</v>
      </c>
      <c r="R80" t="s">
        <v>10538</v>
      </c>
      <c r="S80">
        <v>54.384</v>
      </c>
      <c r="T80">
        <v>2</v>
      </c>
      <c r="U80">
        <v>0.2</v>
      </c>
      <c r="V80">
        <v>1.3595999999999999</v>
      </c>
      <c r="W80">
        <f>(Tableau1[[#This Row],[Sales]]/Tableau1[[#This Row],[Profit]])*100</f>
        <v>4000</v>
      </c>
      <c r="X80">
        <f>Tableau1[[#This Row],[Sales]]*(1-Tableau1[[#This Row],[Discount]])</f>
        <v>43.507200000000005</v>
      </c>
      <c r="Y80">
        <f ca="1">SUMIF(Tableau1[Order ID],Tableau1[[#This Row],[Order ID]],Tableau1[[#This Row],[Sales]])</f>
        <v>88.8</v>
      </c>
    </row>
    <row r="81" spans="1:25" x14ac:dyDescent="0.3">
      <c r="A81">
        <v>163</v>
      </c>
      <c r="B81" t="s">
        <v>100</v>
      </c>
      <c r="C81" s="9" t="s">
        <v>5106</v>
      </c>
      <c r="D81" s="9">
        <v>42690</v>
      </c>
      <c r="E81" s="3" t="s">
        <v>5103</v>
      </c>
      <c r="F81" t="s">
        <v>6465</v>
      </c>
      <c r="G81" t="s">
        <v>6544</v>
      </c>
      <c r="H81" t="s">
        <v>7337</v>
      </c>
      <c r="I81" t="s">
        <v>8054</v>
      </c>
      <c r="J81" t="s">
        <v>8057</v>
      </c>
      <c r="K81" t="s">
        <v>8109</v>
      </c>
      <c r="L81" t="s">
        <v>8615</v>
      </c>
      <c r="M81">
        <v>88220</v>
      </c>
      <c r="N81" t="s">
        <v>8638</v>
      </c>
      <c r="O81" t="s">
        <v>8789</v>
      </c>
      <c r="P81" t="s">
        <v>10371</v>
      </c>
      <c r="Q81" t="s">
        <v>10385</v>
      </c>
      <c r="R81" t="s">
        <v>10539</v>
      </c>
      <c r="S81">
        <v>28.4</v>
      </c>
      <c r="T81">
        <v>5</v>
      </c>
      <c r="U81">
        <v>0</v>
      </c>
      <c r="V81">
        <v>13.348000000000001</v>
      </c>
      <c r="W81">
        <f>(Tableau1[[#This Row],[Sales]]/Tableau1[[#This Row],[Profit]])*100</f>
        <v>212.7659574468085</v>
      </c>
      <c r="X81">
        <f>Tableau1[[#This Row],[Sales]]*(1-Tableau1[[#This Row],[Discount]])</f>
        <v>28.4</v>
      </c>
      <c r="Y81">
        <f ca="1">SUMIF(Tableau1[Order ID],Tableau1[[#This Row],[Order ID]],Tableau1[[#This Row],[Sales]])</f>
        <v>7.56</v>
      </c>
    </row>
    <row r="82" spans="1:25" x14ac:dyDescent="0.3">
      <c r="A82">
        <v>164</v>
      </c>
      <c r="B82" t="s">
        <v>101</v>
      </c>
      <c r="C82" s="9" t="s">
        <v>5107</v>
      </c>
      <c r="D82" s="9">
        <v>42681</v>
      </c>
      <c r="E82" s="3" t="s">
        <v>5613</v>
      </c>
      <c r="F82" t="s">
        <v>6465</v>
      </c>
      <c r="G82" t="s">
        <v>6545</v>
      </c>
      <c r="H82" t="s">
        <v>7338</v>
      </c>
      <c r="I82" t="s">
        <v>8054</v>
      </c>
      <c r="J82" t="s">
        <v>8057</v>
      </c>
      <c r="K82" t="s">
        <v>8062</v>
      </c>
      <c r="L82" t="s">
        <v>8234</v>
      </c>
      <c r="M82">
        <v>98115</v>
      </c>
      <c r="N82" t="s">
        <v>8638</v>
      </c>
      <c r="O82" t="s">
        <v>8790</v>
      </c>
      <c r="P82" t="s">
        <v>10371</v>
      </c>
      <c r="Q82" t="s">
        <v>10381</v>
      </c>
      <c r="R82" t="s">
        <v>10540</v>
      </c>
      <c r="S82">
        <v>27.68</v>
      </c>
      <c r="T82">
        <v>2</v>
      </c>
      <c r="U82">
        <v>0.2</v>
      </c>
      <c r="V82">
        <v>9.6880000000000006</v>
      </c>
      <c r="W82">
        <f>(Tableau1[[#This Row],[Sales]]/Tableau1[[#This Row],[Profit]])*100</f>
        <v>285.71428571428567</v>
      </c>
      <c r="X82">
        <f>Tableau1[[#This Row],[Sales]]*(1-Tableau1[[#This Row],[Discount]])</f>
        <v>22.144000000000002</v>
      </c>
      <c r="Y82">
        <f ca="1">SUMIF(Tableau1[Order ID],Tableau1[[#This Row],[Order ID]],Tableau1[[#This Row],[Sales]])</f>
        <v>388.70400000000001</v>
      </c>
    </row>
    <row r="83" spans="1:25" x14ac:dyDescent="0.3">
      <c r="A83">
        <v>165</v>
      </c>
      <c r="B83" t="s">
        <v>102</v>
      </c>
      <c r="C83" s="9" t="s">
        <v>5108</v>
      </c>
      <c r="D83" s="9">
        <v>41890</v>
      </c>
      <c r="E83" s="3" t="s">
        <v>5201</v>
      </c>
      <c r="F83" t="s">
        <v>6465</v>
      </c>
      <c r="G83" t="s">
        <v>6546</v>
      </c>
      <c r="H83" t="s">
        <v>7339</v>
      </c>
      <c r="I83" t="s">
        <v>8054</v>
      </c>
      <c r="J83" t="s">
        <v>8057</v>
      </c>
      <c r="K83" t="s">
        <v>8110</v>
      </c>
      <c r="L83" t="s">
        <v>8593</v>
      </c>
      <c r="M83">
        <v>78207</v>
      </c>
      <c r="N83" t="s">
        <v>8639</v>
      </c>
      <c r="O83" t="s">
        <v>8791</v>
      </c>
      <c r="P83" t="s">
        <v>10371</v>
      </c>
      <c r="Q83" t="s">
        <v>10379</v>
      </c>
      <c r="R83" t="s">
        <v>10541</v>
      </c>
      <c r="S83">
        <v>9.9359999999999999</v>
      </c>
      <c r="T83">
        <v>3</v>
      </c>
      <c r="U83">
        <v>0.2</v>
      </c>
      <c r="V83">
        <v>2.7324000000000002</v>
      </c>
      <c r="W83">
        <f>(Tableau1[[#This Row],[Sales]]/Tableau1[[#This Row],[Profit]])*100</f>
        <v>363.63636363636363</v>
      </c>
      <c r="X83">
        <f>Tableau1[[#This Row],[Sales]]*(1-Tableau1[[#This Row],[Discount]])</f>
        <v>7.9488000000000003</v>
      </c>
      <c r="Y83">
        <f ca="1">SUMIF(Tableau1[Order ID],Tableau1[[#This Row],[Order ID]],Tableau1[[#This Row],[Sales]])</f>
        <v>647.84</v>
      </c>
    </row>
    <row r="84" spans="1:25" x14ac:dyDescent="0.3">
      <c r="A84">
        <v>172</v>
      </c>
      <c r="B84" t="s">
        <v>103</v>
      </c>
      <c r="C84" s="9" t="s">
        <v>5109</v>
      </c>
      <c r="D84" s="9">
        <v>41856</v>
      </c>
      <c r="E84" s="3" t="s">
        <v>5158</v>
      </c>
      <c r="F84" t="s">
        <v>6465</v>
      </c>
      <c r="G84" t="s">
        <v>6547</v>
      </c>
      <c r="H84" t="s">
        <v>7340</v>
      </c>
      <c r="I84" t="s">
        <v>8054</v>
      </c>
      <c r="J84" t="s">
        <v>8057</v>
      </c>
      <c r="K84" t="s">
        <v>8059</v>
      </c>
      <c r="L84" t="s">
        <v>8590</v>
      </c>
      <c r="M84">
        <v>90004</v>
      </c>
      <c r="N84" t="s">
        <v>8638</v>
      </c>
      <c r="O84" t="s">
        <v>8798</v>
      </c>
      <c r="P84" t="s">
        <v>10371</v>
      </c>
      <c r="Q84" t="s">
        <v>10383</v>
      </c>
      <c r="R84" t="s">
        <v>10548</v>
      </c>
      <c r="S84">
        <v>20.94</v>
      </c>
      <c r="T84">
        <v>3</v>
      </c>
      <c r="U84">
        <v>0</v>
      </c>
      <c r="V84">
        <v>9.8417999999999992</v>
      </c>
      <c r="W84">
        <f>(Tableau1[[#This Row],[Sales]]/Tableau1[[#This Row],[Profit]])*100</f>
        <v>212.76595744680856</v>
      </c>
      <c r="X84">
        <f>Tableau1[[#This Row],[Sales]]*(1-Tableau1[[#This Row],[Discount]])</f>
        <v>20.94</v>
      </c>
      <c r="Y84">
        <f ca="1">SUMIF(Tableau1[Order ID],Tableau1[[#This Row],[Order ID]],Tableau1[[#This Row],[Sales]])</f>
        <v>211.96</v>
      </c>
    </row>
    <row r="85" spans="1:25" x14ac:dyDescent="0.3">
      <c r="A85">
        <v>175</v>
      </c>
      <c r="B85" t="s">
        <v>104</v>
      </c>
      <c r="C85" s="9" t="s">
        <v>5110</v>
      </c>
      <c r="D85" s="9">
        <v>41896</v>
      </c>
      <c r="E85" s="3" t="s">
        <v>5141</v>
      </c>
      <c r="F85" t="s">
        <v>6465</v>
      </c>
      <c r="G85" t="s">
        <v>6548</v>
      </c>
      <c r="H85" t="s">
        <v>7341</v>
      </c>
      <c r="I85" t="s">
        <v>8055</v>
      </c>
      <c r="J85" t="s">
        <v>8057</v>
      </c>
      <c r="K85" t="s">
        <v>8080</v>
      </c>
      <c r="L85" t="s">
        <v>8598</v>
      </c>
      <c r="M85">
        <v>60623</v>
      </c>
      <c r="N85" t="s">
        <v>8639</v>
      </c>
      <c r="O85" t="s">
        <v>8801</v>
      </c>
      <c r="P85" t="s">
        <v>10371</v>
      </c>
      <c r="Q85" t="s">
        <v>10382</v>
      </c>
      <c r="R85" t="s">
        <v>10551</v>
      </c>
      <c r="S85">
        <v>52.448</v>
      </c>
      <c r="T85">
        <v>2</v>
      </c>
      <c r="U85">
        <v>0.8</v>
      </c>
      <c r="V85">
        <v>-131.12</v>
      </c>
      <c r="W85">
        <f>(Tableau1[[#This Row],[Sales]]/Tableau1[[#This Row],[Profit]])*100</f>
        <v>-40</v>
      </c>
      <c r="X85">
        <f>Tableau1[[#This Row],[Sales]]*(1-Tableau1[[#This Row],[Discount]])</f>
        <v>10.489599999999998</v>
      </c>
      <c r="Y85">
        <f ca="1">SUMIF(Tableau1[Order ID],Tableau1[[#This Row],[Order ID]],Tableau1[[#This Row],[Sales]])</f>
        <v>25.92</v>
      </c>
    </row>
    <row r="86" spans="1:25" x14ac:dyDescent="0.3">
      <c r="A86">
        <v>177</v>
      </c>
      <c r="B86" t="s">
        <v>105</v>
      </c>
      <c r="C86" s="9" t="s">
        <v>5111</v>
      </c>
      <c r="D86" s="9">
        <v>42846</v>
      </c>
      <c r="E86" s="3" t="s">
        <v>6046</v>
      </c>
      <c r="F86" t="s">
        <v>6464</v>
      </c>
      <c r="G86" t="s">
        <v>6549</v>
      </c>
      <c r="H86" t="s">
        <v>7342</v>
      </c>
      <c r="I86" t="s">
        <v>8054</v>
      </c>
      <c r="J86" t="s">
        <v>8057</v>
      </c>
      <c r="K86" t="s">
        <v>8070</v>
      </c>
      <c r="L86" t="s">
        <v>8593</v>
      </c>
      <c r="M86">
        <v>77036</v>
      </c>
      <c r="N86" t="s">
        <v>8639</v>
      </c>
      <c r="O86" t="s">
        <v>8803</v>
      </c>
      <c r="P86" t="s">
        <v>10371</v>
      </c>
      <c r="Q86" t="s">
        <v>10382</v>
      </c>
      <c r="R86" t="s">
        <v>10553</v>
      </c>
      <c r="S86">
        <v>97.263999999999996</v>
      </c>
      <c r="T86">
        <v>4</v>
      </c>
      <c r="U86">
        <v>0.8</v>
      </c>
      <c r="V86">
        <v>-243.16</v>
      </c>
      <c r="W86">
        <f>(Tableau1[[#This Row],[Sales]]/Tableau1[[#This Row],[Profit]])*100</f>
        <v>-40</v>
      </c>
      <c r="X86">
        <f>Tableau1[[#This Row],[Sales]]*(1-Tableau1[[#This Row],[Discount]])</f>
        <v>19.452799999999996</v>
      </c>
      <c r="Y86">
        <f ca="1">SUMIF(Tableau1[Order ID],Tableau1[[#This Row],[Order ID]],Tableau1[[#This Row],[Sales]])</f>
        <v>99.135999999999996</v>
      </c>
    </row>
    <row r="87" spans="1:25" x14ac:dyDescent="0.3">
      <c r="A87">
        <v>178</v>
      </c>
      <c r="B87" t="s">
        <v>106</v>
      </c>
      <c r="C87" s="9" t="s">
        <v>5112</v>
      </c>
      <c r="D87" s="9">
        <v>42329</v>
      </c>
      <c r="E87" s="3" t="s">
        <v>5551</v>
      </c>
      <c r="F87" t="s">
        <v>6464</v>
      </c>
      <c r="G87" t="s">
        <v>6500</v>
      </c>
      <c r="H87" t="s">
        <v>7293</v>
      </c>
      <c r="I87" t="s">
        <v>8054</v>
      </c>
      <c r="J87" t="s">
        <v>8057</v>
      </c>
      <c r="K87" t="s">
        <v>8104</v>
      </c>
      <c r="L87" t="s">
        <v>8612</v>
      </c>
      <c r="M87">
        <v>43055</v>
      </c>
      <c r="N87" t="s">
        <v>8640</v>
      </c>
      <c r="O87" t="s">
        <v>8804</v>
      </c>
      <c r="P87" t="s">
        <v>10370</v>
      </c>
      <c r="Q87" t="s">
        <v>10374</v>
      </c>
      <c r="R87" t="s">
        <v>10554</v>
      </c>
      <c r="S87">
        <v>396.80200000000002</v>
      </c>
      <c r="T87">
        <v>7</v>
      </c>
      <c r="U87">
        <v>0.3</v>
      </c>
      <c r="V87">
        <v>-11.337199999999999</v>
      </c>
      <c r="W87">
        <f>(Tableau1[[#This Row],[Sales]]/Tableau1[[#This Row],[Profit]])*100</f>
        <v>-3500.0000000000009</v>
      </c>
      <c r="X87">
        <f>Tableau1[[#This Row],[Sales]]*(1-Tableau1[[#This Row],[Discount]])</f>
        <v>277.76139999999998</v>
      </c>
      <c r="Y87">
        <f ca="1">SUMIF(Tableau1[Order ID],Tableau1[[#This Row],[Order ID]],Tableau1[[#This Row],[Sales]])</f>
        <v>8.6519999999999992</v>
      </c>
    </row>
    <row r="88" spans="1:25" x14ac:dyDescent="0.3">
      <c r="A88">
        <v>180</v>
      </c>
      <c r="B88" t="s">
        <v>107</v>
      </c>
      <c r="C88" s="9" t="s">
        <v>5113</v>
      </c>
      <c r="D88" s="9">
        <v>42353</v>
      </c>
      <c r="E88" s="3" t="s">
        <v>5576</v>
      </c>
      <c r="F88" t="s">
        <v>6465</v>
      </c>
      <c r="G88" t="s">
        <v>6550</v>
      </c>
      <c r="H88" t="s">
        <v>7343</v>
      </c>
      <c r="I88" t="s">
        <v>8056</v>
      </c>
      <c r="J88" t="s">
        <v>8057</v>
      </c>
      <c r="K88" t="s">
        <v>8078</v>
      </c>
      <c r="L88" t="s">
        <v>8603</v>
      </c>
      <c r="M88">
        <v>10009</v>
      </c>
      <c r="N88" t="s">
        <v>8640</v>
      </c>
      <c r="O88" t="s">
        <v>8806</v>
      </c>
      <c r="P88" t="s">
        <v>10371</v>
      </c>
      <c r="Q88" t="s">
        <v>10379</v>
      </c>
      <c r="R88" t="s">
        <v>10556</v>
      </c>
      <c r="S88">
        <v>3.28</v>
      </c>
      <c r="T88">
        <v>1</v>
      </c>
      <c r="U88">
        <v>0</v>
      </c>
      <c r="V88">
        <v>1.4104000000000001</v>
      </c>
      <c r="W88">
        <f>(Tableau1[[#This Row],[Sales]]/Tableau1[[#This Row],[Profit]])*100</f>
        <v>232.55813953488368</v>
      </c>
      <c r="X88">
        <f>Tableau1[[#This Row],[Sales]]*(1-Tableau1[[#This Row],[Discount]])</f>
        <v>3.28</v>
      </c>
      <c r="Y88">
        <f ca="1">SUMIF(Tableau1[Order ID],Tableau1[[#This Row],[Order ID]],Tableau1[[#This Row],[Sales]])</f>
        <v>41.9</v>
      </c>
    </row>
    <row r="89" spans="1:25" x14ac:dyDescent="0.3">
      <c r="A89">
        <v>181</v>
      </c>
      <c r="B89" t="s">
        <v>108</v>
      </c>
      <c r="C89" s="9" t="s">
        <v>5059</v>
      </c>
      <c r="D89" s="9">
        <v>41978</v>
      </c>
      <c r="E89" s="3" t="s">
        <v>5367</v>
      </c>
      <c r="F89" t="s">
        <v>6464</v>
      </c>
      <c r="G89" t="s">
        <v>6551</v>
      </c>
      <c r="H89" t="s">
        <v>7344</v>
      </c>
      <c r="I89" t="s">
        <v>8055</v>
      </c>
      <c r="J89" t="s">
        <v>8057</v>
      </c>
      <c r="K89" t="s">
        <v>8085</v>
      </c>
      <c r="L89" t="s">
        <v>8598</v>
      </c>
      <c r="M89">
        <v>62521</v>
      </c>
      <c r="N89" t="s">
        <v>8639</v>
      </c>
      <c r="O89" t="s">
        <v>8807</v>
      </c>
      <c r="P89" t="s">
        <v>10371</v>
      </c>
      <c r="Q89" t="s">
        <v>10377</v>
      </c>
      <c r="R89" t="s">
        <v>10557</v>
      </c>
      <c r="S89">
        <v>24.815999999999999</v>
      </c>
      <c r="T89">
        <v>2</v>
      </c>
      <c r="U89">
        <v>0.2</v>
      </c>
      <c r="V89">
        <v>1.8612</v>
      </c>
      <c r="W89">
        <f>(Tableau1[[#This Row],[Sales]]/Tableau1[[#This Row],[Profit]])*100</f>
        <v>1333.3333333333333</v>
      </c>
      <c r="X89">
        <f>Tableau1[[#This Row],[Sales]]*(1-Tableau1[[#This Row],[Discount]])</f>
        <v>19.852800000000002</v>
      </c>
      <c r="Y89">
        <f ca="1">SUMIF(Tableau1[Order ID],Tableau1[[#This Row],[Order ID]],Tableau1[[#This Row],[Sales]])</f>
        <v>482.34</v>
      </c>
    </row>
    <row r="90" spans="1:25" x14ac:dyDescent="0.3">
      <c r="A90">
        <v>183</v>
      </c>
      <c r="B90" t="s">
        <v>109</v>
      </c>
      <c r="C90" s="9" t="s">
        <v>5114</v>
      </c>
      <c r="D90" s="9">
        <v>41962</v>
      </c>
      <c r="E90" s="3" t="s">
        <v>5186</v>
      </c>
      <c r="F90" t="s">
        <v>6464</v>
      </c>
      <c r="G90" t="s">
        <v>6552</v>
      </c>
      <c r="H90" t="s">
        <v>7345</v>
      </c>
      <c r="I90" t="s">
        <v>8056</v>
      </c>
      <c r="J90" t="s">
        <v>8057</v>
      </c>
      <c r="K90" t="s">
        <v>8111</v>
      </c>
      <c r="L90" t="s">
        <v>8616</v>
      </c>
      <c r="M90">
        <v>71203</v>
      </c>
      <c r="N90" t="s">
        <v>8637</v>
      </c>
      <c r="O90" t="s">
        <v>8809</v>
      </c>
      <c r="P90" t="s">
        <v>10372</v>
      </c>
      <c r="Q90" t="s">
        <v>10380</v>
      </c>
      <c r="R90" t="s">
        <v>10559</v>
      </c>
      <c r="S90">
        <v>503.96</v>
      </c>
      <c r="T90">
        <v>4</v>
      </c>
      <c r="U90">
        <v>0</v>
      </c>
      <c r="V90">
        <v>131.02959999999999</v>
      </c>
      <c r="W90">
        <f>(Tableau1[[#This Row],[Sales]]/Tableau1[[#This Row],[Profit]])*100</f>
        <v>384.61538461538464</v>
      </c>
      <c r="X90">
        <f>Tableau1[[#This Row],[Sales]]*(1-Tableau1[[#This Row],[Discount]])</f>
        <v>503.96</v>
      </c>
      <c r="Y90">
        <f ca="1">SUMIF(Tableau1[Order ID],Tableau1[[#This Row],[Order ID]],Tableau1[[#This Row],[Sales]])</f>
        <v>23.36</v>
      </c>
    </row>
    <row r="91" spans="1:25" x14ac:dyDescent="0.3">
      <c r="A91">
        <v>186</v>
      </c>
      <c r="B91" t="s">
        <v>110</v>
      </c>
      <c r="C91" s="9" t="s">
        <v>5115</v>
      </c>
      <c r="D91" s="9">
        <v>42702</v>
      </c>
      <c r="E91" s="3" t="s">
        <v>5529</v>
      </c>
      <c r="F91" t="s">
        <v>6465</v>
      </c>
      <c r="G91" t="s">
        <v>6553</v>
      </c>
      <c r="H91" t="s">
        <v>7346</v>
      </c>
      <c r="I91" t="s">
        <v>8054</v>
      </c>
      <c r="J91" t="s">
        <v>8057</v>
      </c>
      <c r="K91" t="s">
        <v>8112</v>
      </c>
      <c r="L91" t="s">
        <v>8617</v>
      </c>
      <c r="M91">
        <v>6824</v>
      </c>
      <c r="N91" t="s">
        <v>8640</v>
      </c>
      <c r="O91" t="s">
        <v>8812</v>
      </c>
      <c r="P91" t="s">
        <v>10371</v>
      </c>
      <c r="Q91" t="s">
        <v>10381</v>
      </c>
      <c r="R91" t="s">
        <v>10562</v>
      </c>
      <c r="S91">
        <v>7.16</v>
      </c>
      <c r="T91">
        <v>2</v>
      </c>
      <c r="U91">
        <v>0</v>
      </c>
      <c r="V91">
        <v>3.4367999999999999</v>
      </c>
      <c r="W91">
        <f>(Tableau1[[#This Row],[Sales]]/Tableau1[[#This Row],[Profit]])*100</f>
        <v>208.33333333333334</v>
      </c>
      <c r="X91">
        <f>Tableau1[[#This Row],[Sales]]*(1-Tableau1[[#This Row],[Discount]])</f>
        <v>7.16</v>
      </c>
      <c r="Y91">
        <f ca="1">SUMIF(Tableau1[Order ID],Tableau1[[#This Row],[Order ID]],Tableau1[[#This Row],[Sales]])</f>
        <v>12.462</v>
      </c>
    </row>
    <row r="92" spans="1:25" x14ac:dyDescent="0.3">
      <c r="A92">
        <v>187</v>
      </c>
      <c r="B92" t="s">
        <v>111</v>
      </c>
      <c r="C92" s="9" t="s">
        <v>5116</v>
      </c>
      <c r="D92" s="9">
        <v>41877</v>
      </c>
      <c r="E92" s="3" t="s">
        <v>6224</v>
      </c>
      <c r="F92" t="s">
        <v>6465</v>
      </c>
      <c r="G92" t="s">
        <v>6554</v>
      </c>
      <c r="H92" t="s">
        <v>7347</v>
      </c>
      <c r="I92" t="s">
        <v>8056</v>
      </c>
      <c r="J92" t="s">
        <v>8057</v>
      </c>
      <c r="K92" t="s">
        <v>8059</v>
      </c>
      <c r="L92" t="s">
        <v>8590</v>
      </c>
      <c r="M92">
        <v>90032</v>
      </c>
      <c r="N92" t="s">
        <v>8638</v>
      </c>
      <c r="O92" t="s">
        <v>8813</v>
      </c>
      <c r="P92" t="s">
        <v>10372</v>
      </c>
      <c r="Q92" t="s">
        <v>10384</v>
      </c>
      <c r="R92" t="s">
        <v>10563</v>
      </c>
      <c r="S92">
        <v>176.8</v>
      </c>
      <c r="T92">
        <v>8</v>
      </c>
      <c r="U92">
        <v>0</v>
      </c>
      <c r="V92">
        <v>22.984000000000002</v>
      </c>
      <c r="W92">
        <f>(Tableau1[[#This Row],[Sales]]/Tableau1[[#This Row],[Profit]])*100</f>
        <v>769.23076923076928</v>
      </c>
      <c r="X92">
        <f>Tableau1[[#This Row],[Sales]]*(1-Tableau1[[#This Row],[Discount]])</f>
        <v>176.8</v>
      </c>
      <c r="Y92">
        <f ca="1">SUMIF(Tableau1[Order ID],Tableau1[[#This Row],[Order ID]],Tableau1[[#This Row],[Sales]])</f>
        <v>49.96</v>
      </c>
    </row>
    <row r="93" spans="1:25" x14ac:dyDescent="0.3">
      <c r="A93">
        <v>188</v>
      </c>
      <c r="B93" t="s">
        <v>112</v>
      </c>
      <c r="C93" s="9" t="s">
        <v>5117</v>
      </c>
      <c r="D93" s="9">
        <v>42567</v>
      </c>
      <c r="E93" s="3" t="s">
        <v>5435</v>
      </c>
      <c r="F93" t="s">
        <v>6465</v>
      </c>
      <c r="G93" t="s">
        <v>6555</v>
      </c>
      <c r="H93" t="s">
        <v>7348</v>
      </c>
      <c r="I93" t="s">
        <v>8055</v>
      </c>
      <c r="J93" t="s">
        <v>8057</v>
      </c>
      <c r="K93" t="s">
        <v>8113</v>
      </c>
      <c r="L93" t="s">
        <v>8593</v>
      </c>
      <c r="M93">
        <v>75051</v>
      </c>
      <c r="N93" t="s">
        <v>8639</v>
      </c>
      <c r="O93" t="s">
        <v>8814</v>
      </c>
      <c r="P93" t="s">
        <v>10371</v>
      </c>
      <c r="Q93" t="s">
        <v>10377</v>
      </c>
      <c r="R93" t="s">
        <v>10564</v>
      </c>
      <c r="S93">
        <v>37.223999999999997</v>
      </c>
      <c r="T93">
        <v>3</v>
      </c>
      <c r="U93">
        <v>0.2</v>
      </c>
      <c r="V93">
        <v>3.7223999999999999</v>
      </c>
      <c r="W93">
        <f>(Tableau1[[#This Row],[Sales]]/Tableau1[[#This Row],[Profit]])*100</f>
        <v>1000</v>
      </c>
      <c r="X93">
        <f>Tableau1[[#This Row],[Sales]]*(1-Tableau1[[#This Row],[Discount]])</f>
        <v>29.779199999999999</v>
      </c>
      <c r="Y93">
        <f ca="1">SUMIF(Tableau1[Order ID],Tableau1[[#This Row],[Order ID]],Tableau1[[#This Row],[Sales]])</f>
        <v>35.951999999999998</v>
      </c>
    </row>
    <row r="94" spans="1:25" x14ac:dyDescent="0.3">
      <c r="A94">
        <v>190</v>
      </c>
      <c r="B94" t="s">
        <v>113</v>
      </c>
      <c r="C94" s="9" t="s">
        <v>5118</v>
      </c>
      <c r="D94" s="9">
        <v>42289</v>
      </c>
      <c r="E94" s="3" t="s">
        <v>6278</v>
      </c>
      <c r="F94" t="s">
        <v>6466</v>
      </c>
      <c r="G94" t="s">
        <v>6556</v>
      </c>
      <c r="H94" t="s">
        <v>7349</v>
      </c>
      <c r="I94" t="s">
        <v>8056</v>
      </c>
      <c r="J94" t="s">
        <v>8057</v>
      </c>
      <c r="K94" t="s">
        <v>8078</v>
      </c>
      <c r="L94" t="s">
        <v>8603</v>
      </c>
      <c r="M94">
        <v>10035</v>
      </c>
      <c r="N94" t="s">
        <v>8640</v>
      </c>
      <c r="O94" t="s">
        <v>8815</v>
      </c>
      <c r="P94" t="s">
        <v>10370</v>
      </c>
      <c r="Q94" t="s">
        <v>10373</v>
      </c>
      <c r="R94" t="s">
        <v>10565</v>
      </c>
      <c r="S94">
        <v>899.13599999999997</v>
      </c>
      <c r="T94">
        <v>4</v>
      </c>
      <c r="U94">
        <v>0.2</v>
      </c>
      <c r="V94">
        <v>112.392</v>
      </c>
      <c r="W94">
        <f>(Tableau1[[#This Row],[Sales]]/Tableau1[[#This Row],[Profit]])*100</f>
        <v>800</v>
      </c>
      <c r="X94">
        <f>Tableau1[[#This Row],[Sales]]*(1-Tableau1[[#This Row],[Discount]])</f>
        <v>719.30880000000002</v>
      </c>
      <c r="Y94">
        <f ca="1">SUMIF(Tableau1[Order ID],Tableau1[[#This Row],[Order ID]],Tableau1[[#This Row],[Sales]])</f>
        <v>39.072000000000003</v>
      </c>
    </row>
    <row r="95" spans="1:25" x14ac:dyDescent="0.3">
      <c r="A95">
        <v>195</v>
      </c>
      <c r="B95" t="s">
        <v>114</v>
      </c>
      <c r="C95" s="9" t="s">
        <v>5119</v>
      </c>
      <c r="D95" s="9">
        <v>42308</v>
      </c>
      <c r="E95" s="3" t="s">
        <v>5406</v>
      </c>
      <c r="F95" t="s">
        <v>6465</v>
      </c>
      <c r="G95" t="s">
        <v>6557</v>
      </c>
      <c r="H95" t="s">
        <v>7350</v>
      </c>
      <c r="I95" t="s">
        <v>8055</v>
      </c>
      <c r="J95" t="s">
        <v>8057</v>
      </c>
      <c r="K95" t="s">
        <v>8114</v>
      </c>
      <c r="L95" t="s">
        <v>8590</v>
      </c>
      <c r="M95">
        <v>92374</v>
      </c>
      <c r="N95" t="s">
        <v>8638</v>
      </c>
      <c r="O95" t="s">
        <v>8669</v>
      </c>
      <c r="P95" t="s">
        <v>10371</v>
      </c>
      <c r="Q95" t="s">
        <v>10385</v>
      </c>
      <c r="R95" t="s">
        <v>10418</v>
      </c>
      <c r="S95">
        <v>14.28</v>
      </c>
      <c r="T95">
        <v>7</v>
      </c>
      <c r="U95">
        <v>0</v>
      </c>
      <c r="V95">
        <v>6.7115999999999998</v>
      </c>
      <c r="W95">
        <f>(Tableau1[[#This Row],[Sales]]/Tableau1[[#This Row],[Profit]])*100</f>
        <v>212.7659574468085</v>
      </c>
      <c r="X95">
        <f>Tableau1[[#This Row],[Sales]]*(1-Tableau1[[#This Row],[Discount]])</f>
        <v>14.28</v>
      </c>
      <c r="Y95">
        <f ca="1">SUMIF(Tableau1[Order ID],Tableau1[[#This Row],[Order ID]],Tableau1[[#This Row],[Sales]])</f>
        <v>179.95</v>
      </c>
    </row>
    <row r="96" spans="1:25" x14ac:dyDescent="0.3">
      <c r="A96">
        <v>196</v>
      </c>
      <c r="B96" t="s">
        <v>115</v>
      </c>
      <c r="C96" s="9" t="s">
        <v>5120</v>
      </c>
      <c r="D96" s="9">
        <v>41719</v>
      </c>
      <c r="E96" s="3" t="s">
        <v>5757</v>
      </c>
      <c r="F96" t="s">
        <v>6465</v>
      </c>
      <c r="G96" t="s">
        <v>6558</v>
      </c>
      <c r="H96" t="s">
        <v>7351</v>
      </c>
      <c r="I96" t="s">
        <v>8054</v>
      </c>
      <c r="J96" t="s">
        <v>8057</v>
      </c>
      <c r="K96" t="s">
        <v>8115</v>
      </c>
      <c r="L96" t="s">
        <v>8612</v>
      </c>
      <c r="M96">
        <v>45011</v>
      </c>
      <c r="N96" t="s">
        <v>8640</v>
      </c>
      <c r="O96" t="s">
        <v>8819</v>
      </c>
      <c r="P96" t="s">
        <v>10371</v>
      </c>
      <c r="Q96" t="s">
        <v>10379</v>
      </c>
      <c r="R96" t="s">
        <v>10569</v>
      </c>
      <c r="S96">
        <v>7.4080000000000004</v>
      </c>
      <c r="T96">
        <v>2</v>
      </c>
      <c r="U96">
        <v>0.2</v>
      </c>
      <c r="V96">
        <v>1.2038</v>
      </c>
      <c r="W96">
        <f>(Tableau1[[#This Row],[Sales]]/Tableau1[[#This Row],[Profit]])*100</f>
        <v>615.38461538461547</v>
      </c>
      <c r="X96">
        <f>Tableau1[[#This Row],[Sales]]*(1-Tableau1[[#This Row],[Discount]])</f>
        <v>5.926400000000001</v>
      </c>
      <c r="Y96">
        <f ca="1">SUMIF(Tableau1[Order ID],Tableau1[[#This Row],[Order ID]],Tableau1[[#This Row],[Sales]])</f>
        <v>95.92</v>
      </c>
    </row>
    <row r="97" spans="1:25" x14ac:dyDescent="0.3">
      <c r="A97">
        <v>198</v>
      </c>
      <c r="B97" t="s">
        <v>116</v>
      </c>
      <c r="C97" s="9" t="s">
        <v>5074</v>
      </c>
      <c r="D97" s="9">
        <v>43045</v>
      </c>
      <c r="E97" s="3" t="s">
        <v>5068</v>
      </c>
      <c r="F97" t="s">
        <v>6465</v>
      </c>
      <c r="G97" t="s">
        <v>6559</v>
      </c>
      <c r="H97" t="s">
        <v>7352</v>
      </c>
      <c r="I97" t="s">
        <v>8056</v>
      </c>
      <c r="J97" t="s">
        <v>8057</v>
      </c>
      <c r="K97" t="s">
        <v>8116</v>
      </c>
      <c r="L97" t="s">
        <v>8618</v>
      </c>
      <c r="M97">
        <v>7090</v>
      </c>
      <c r="N97" t="s">
        <v>8640</v>
      </c>
      <c r="O97" t="s">
        <v>8821</v>
      </c>
      <c r="P97" t="s">
        <v>10371</v>
      </c>
      <c r="Q97" t="s">
        <v>10377</v>
      </c>
      <c r="R97" t="s">
        <v>10571</v>
      </c>
      <c r="S97">
        <v>46.26</v>
      </c>
      <c r="T97">
        <v>3</v>
      </c>
      <c r="U97">
        <v>0</v>
      </c>
      <c r="V97">
        <v>12.0276</v>
      </c>
      <c r="W97">
        <f>(Tableau1[[#This Row],[Sales]]/Tableau1[[#This Row],[Profit]])*100</f>
        <v>384.61538461538464</v>
      </c>
      <c r="X97">
        <f>Tableau1[[#This Row],[Sales]]*(1-Tableau1[[#This Row],[Discount]])</f>
        <v>46.26</v>
      </c>
      <c r="Y97">
        <f ca="1">SUMIF(Tableau1[Order ID],Tableau1[[#This Row],[Order ID]],Tableau1[[#This Row],[Sales]])</f>
        <v>5.78</v>
      </c>
    </row>
    <row r="98" spans="1:25" x14ac:dyDescent="0.3">
      <c r="A98">
        <v>199</v>
      </c>
      <c r="B98" t="s">
        <v>117</v>
      </c>
      <c r="C98" s="9" t="s">
        <v>5121</v>
      </c>
      <c r="D98" s="9">
        <v>42922</v>
      </c>
      <c r="E98" s="3" t="s">
        <v>6032</v>
      </c>
      <c r="F98" t="s">
        <v>6465</v>
      </c>
      <c r="G98" t="s">
        <v>6560</v>
      </c>
      <c r="H98" t="s">
        <v>7353</v>
      </c>
      <c r="I98" t="s">
        <v>8055</v>
      </c>
      <c r="J98" t="s">
        <v>8057</v>
      </c>
      <c r="K98" t="s">
        <v>8068</v>
      </c>
      <c r="L98" t="s">
        <v>8597</v>
      </c>
      <c r="M98">
        <v>19120</v>
      </c>
      <c r="N98" t="s">
        <v>8640</v>
      </c>
      <c r="O98" t="s">
        <v>8822</v>
      </c>
      <c r="P98" t="s">
        <v>10371</v>
      </c>
      <c r="Q98" t="s">
        <v>10381</v>
      </c>
      <c r="R98" t="s">
        <v>10572</v>
      </c>
      <c r="S98">
        <v>2.9460000000000002</v>
      </c>
      <c r="T98">
        <v>2</v>
      </c>
      <c r="U98">
        <v>0.7</v>
      </c>
      <c r="V98">
        <v>-2.2585999999999999</v>
      </c>
      <c r="W98">
        <f>(Tableau1[[#This Row],[Sales]]/Tableau1[[#This Row],[Profit]])*100</f>
        <v>-130.43478260869566</v>
      </c>
      <c r="X98">
        <f>Tableau1[[#This Row],[Sales]]*(1-Tableau1[[#This Row],[Discount]])</f>
        <v>0.88380000000000014</v>
      </c>
      <c r="Y98">
        <f ca="1">SUMIF(Tableau1[Order ID],Tableau1[[#This Row],[Order ID]],Tableau1[[#This Row],[Sales]])</f>
        <v>196.75200000000001</v>
      </c>
    </row>
    <row r="99" spans="1:25" x14ac:dyDescent="0.3">
      <c r="A99">
        <v>201</v>
      </c>
      <c r="B99" t="s">
        <v>118</v>
      </c>
      <c r="C99" s="9" t="s">
        <v>5122</v>
      </c>
      <c r="D99" s="9">
        <v>42910</v>
      </c>
      <c r="E99" s="3" t="s">
        <v>5252</v>
      </c>
      <c r="F99" t="s">
        <v>6465</v>
      </c>
      <c r="G99" t="s">
        <v>6561</v>
      </c>
      <c r="H99" t="s">
        <v>7354</v>
      </c>
      <c r="I99" t="s">
        <v>8054</v>
      </c>
      <c r="J99" t="s">
        <v>8057</v>
      </c>
      <c r="K99" t="s">
        <v>8117</v>
      </c>
      <c r="L99" t="s">
        <v>8612</v>
      </c>
      <c r="M99">
        <v>44312</v>
      </c>
      <c r="N99" t="s">
        <v>8640</v>
      </c>
      <c r="O99" t="s">
        <v>8824</v>
      </c>
      <c r="P99" t="s">
        <v>10371</v>
      </c>
      <c r="Q99" t="s">
        <v>10383</v>
      </c>
      <c r="R99" t="s">
        <v>10574</v>
      </c>
      <c r="S99">
        <v>21.744</v>
      </c>
      <c r="T99">
        <v>3</v>
      </c>
      <c r="U99">
        <v>0.2</v>
      </c>
      <c r="V99">
        <v>6.7949999999999999</v>
      </c>
      <c r="W99">
        <f>(Tableau1[[#This Row],[Sales]]/Tableau1[[#This Row],[Profit]])*100</f>
        <v>320</v>
      </c>
      <c r="X99">
        <f>Tableau1[[#This Row],[Sales]]*(1-Tableau1[[#This Row],[Discount]])</f>
        <v>17.395199999999999</v>
      </c>
      <c r="Y99">
        <f ca="1">SUMIF(Tableau1[Order ID],Tableau1[[#This Row],[Order ID]],Tableau1[[#This Row],[Sales]])</f>
        <v>866.4</v>
      </c>
    </row>
    <row r="100" spans="1:25" x14ac:dyDescent="0.3">
      <c r="A100">
        <v>202</v>
      </c>
      <c r="B100" t="s">
        <v>119</v>
      </c>
      <c r="C100" s="9" t="s">
        <v>5123</v>
      </c>
      <c r="D100" s="9">
        <v>41854</v>
      </c>
      <c r="E100" s="3" t="s">
        <v>5109</v>
      </c>
      <c r="F100" t="s">
        <v>6466</v>
      </c>
      <c r="G100" t="s">
        <v>6562</v>
      </c>
      <c r="H100" t="s">
        <v>7355</v>
      </c>
      <c r="I100" t="s">
        <v>8054</v>
      </c>
      <c r="J100" t="s">
        <v>8057</v>
      </c>
      <c r="K100" t="s">
        <v>8118</v>
      </c>
      <c r="L100" t="s">
        <v>8610</v>
      </c>
      <c r="M100">
        <v>80219</v>
      </c>
      <c r="N100" t="s">
        <v>8638</v>
      </c>
      <c r="O100" t="s">
        <v>8825</v>
      </c>
      <c r="P100" t="s">
        <v>10370</v>
      </c>
      <c r="Q100" t="s">
        <v>10376</v>
      </c>
      <c r="R100" t="s">
        <v>10575</v>
      </c>
      <c r="S100">
        <v>218.75</v>
      </c>
      <c r="T100">
        <v>2</v>
      </c>
      <c r="U100">
        <v>0.5</v>
      </c>
      <c r="V100">
        <v>-161.875</v>
      </c>
      <c r="W100">
        <f>(Tableau1[[#This Row],[Sales]]/Tableau1[[#This Row],[Profit]])*100</f>
        <v>-135.13513513513513</v>
      </c>
      <c r="X100">
        <f>Tableau1[[#This Row],[Sales]]*(1-Tableau1[[#This Row],[Discount]])</f>
        <v>109.375</v>
      </c>
      <c r="Y100">
        <f ca="1">SUMIF(Tableau1[Order ID],Tableau1[[#This Row],[Order ID]],Tableau1[[#This Row],[Sales]])</f>
        <v>69.989999999999995</v>
      </c>
    </row>
    <row r="101" spans="1:25" x14ac:dyDescent="0.3">
      <c r="A101">
        <v>204</v>
      </c>
      <c r="B101" t="s">
        <v>120</v>
      </c>
      <c r="C101" s="9" t="s">
        <v>5124</v>
      </c>
      <c r="D101" s="9">
        <v>43086</v>
      </c>
      <c r="E101" s="3" t="s">
        <v>5232</v>
      </c>
      <c r="F101" t="s">
        <v>6464</v>
      </c>
      <c r="G101" t="s">
        <v>6563</v>
      </c>
      <c r="H101" t="s">
        <v>7356</v>
      </c>
      <c r="I101" t="s">
        <v>8054</v>
      </c>
      <c r="J101" t="s">
        <v>8057</v>
      </c>
      <c r="K101" t="s">
        <v>8119</v>
      </c>
      <c r="L101" t="s">
        <v>8593</v>
      </c>
      <c r="M101">
        <v>75220</v>
      </c>
      <c r="N101" t="s">
        <v>8639</v>
      </c>
      <c r="O101" t="s">
        <v>8827</v>
      </c>
      <c r="P101" t="s">
        <v>10371</v>
      </c>
      <c r="Q101" t="s">
        <v>10382</v>
      </c>
      <c r="R101" t="s">
        <v>10577</v>
      </c>
      <c r="S101">
        <v>66.284000000000006</v>
      </c>
      <c r="T101">
        <v>2</v>
      </c>
      <c r="U101">
        <v>0.8</v>
      </c>
      <c r="V101">
        <v>-178.96680000000001</v>
      </c>
      <c r="W101">
        <f>(Tableau1[[#This Row],[Sales]]/Tableau1[[#This Row],[Profit]])*100</f>
        <v>-37.037037037037038</v>
      </c>
      <c r="X101">
        <f>Tableau1[[#This Row],[Sales]]*(1-Tableau1[[#This Row],[Discount]])</f>
        <v>13.256799999999998</v>
      </c>
      <c r="Y101">
        <f ca="1">SUMIF(Tableau1[Order ID],Tableau1[[#This Row],[Order ID]],Tableau1[[#This Row],[Sales]])</f>
        <v>189.58799999999999</v>
      </c>
    </row>
    <row r="102" spans="1:25" x14ac:dyDescent="0.3">
      <c r="A102">
        <v>205</v>
      </c>
      <c r="B102" t="s">
        <v>121</v>
      </c>
      <c r="C102" s="9" t="s">
        <v>5125</v>
      </c>
      <c r="D102" s="9">
        <v>42889</v>
      </c>
      <c r="E102" s="3" t="s">
        <v>6279</v>
      </c>
      <c r="F102" t="s">
        <v>6465</v>
      </c>
      <c r="G102" t="s">
        <v>6564</v>
      </c>
      <c r="H102" t="s">
        <v>7357</v>
      </c>
      <c r="I102" t="s">
        <v>8055</v>
      </c>
      <c r="J102" t="s">
        <v>8057</v>
      </c>
      <c r="K102" t="s">
        <v>8105</v>
      </c>
      <c r="L102" t="s">
        <v>8606</v>
      </c>
      <c r="M102">
        <v>37064</v>
      </c>
      <c r="N102" t="s">
        <v>8637</v>
      </c>
      <c r="O102" t="s">
        <v>8828</v>
      </c>
      <c r="P102" t="s">
        <v>10370</v>
      </c>
      <c r="Q102" t="s">
        <v>10378</v>
      </c>
      <c r="R102" t="s">
        <v>10578</v>
      </c>
      <c r="S102">
        <v>35.167999999999999</v>
      </c>
      <c r="T102">
        <v>7</v>
      </c>
      <c r="U102">
        <v>0.2</v>
      </c>
      <c r="V102">
        <v>9.6712000000000007</v>
      </c>
      <c r="W102">
        <f>(Tableau1[[#This Row],[Sales]]/Tableau1[[#This Row],[Profit]])*100</f>
        <v>363.63636363636363</v>
      </c>
      <c r="X102">
        <f>Tableau1[[#This Row],[Sales]]*(1-Tableau1[[#This Row],[Discount]])</f>
        <v>28.134399999999999</v>
      </c>
      <c r="Y102">
        <f ca="1">SUMIF(Tableau1[Order ID],Tableau1[[#This Row],[Order ID]],Tableau1[[#This Row],[Sales]])</f>
        <v>4.8120000000000003</v>
      </c>
    </row>
    <row r="103" spans="1:25" x14ac:dyDescent="0.3">
      <c r="A103">
        <v>206</v>
      </c>
      <c r="B103" t="s">
        <v>122</v>
      </c>
      <c r="C103" s="9" t="s">
        <v>5064</v>
      </c>
      <c r="D103" s="9">
        <v>43078</v>
      </c>
      <c r="E103" s="3" t="s">
        <v>5847</v>
      </c>
      <c r="F103" t="s">
        <v>6465</v>
      </c>
      <c r="G103" t="s">
        <v>6565</v>
      </c>
      <c r="H103" t="s">
        <v>7358</v>
      </c>
      <c r="I103" t="s">
        <v>8054</v>
      </c>
      <c r="J103" t="s">
        <v>8057</v>
      </c>
      <c r="K103" t="s">
        <v>8120</v>
      </c>
      <c r="L103" t="s">
        <v>8590</v>
      </c>
      <c r="M103">
        <v>90604</v>
      </c>
      <c r="N103" t="s">
        <v>8638</v>
      </c>
      <c r="O103" t="s">
        <v>8829</v>
      </c>
      <c r="P103" t="s">
        <v>10372</v>
      </c>
      <c r="Q103" t="s">
        <v>10380</v>
      </c>
      <c r="R103" t="s">
        <v>10579</v>
      </c>
      <c r="S103">
        <v>444.76799999999997</v>
      </c>
      <c r="T103">
        <v>4</v>
      </c>
      <c r="U103">
        <v>0.2</v>
      </c>
      <c r="V103">
        <v>44.476799999999997</v>
      </c>
      <c r="W103">
        <f>(Tableau1[[#This Row],[Sales]]/Tableau1[[#This Row],[Profit]])*100</f>
        <v>1000</v>
      </c>
      <c r="X103">
        <f>Tableau1[[#This Row],[Sales]]*(1-Tableau1[[#This Row],[Discount]])</f>
        <v>355.81439999999998</v>
      </c>
      <c r="Y103">
        <f ca="1">SUMIF(Tableau1[Order ID],Tableau1[[#This Row],[Order ID]],Tableau1[[#This Row],[Sales]])</f>
        <v>31.872</v>
      </c>
    </row>
    <row r="104" spans="1:25" x14ac:dyDescent="0.3">
      <c r="A104">
        <v>207</v>
      </c>
      <c r="B104" t="s">
        <v>123</v>
      </c>
      <c r="C104" s="9" t="s">
        <v>5126</v>
      </c>
      <c r="D104" s="9">
        <v>43070</v>
      </c>
      <c r="E104" s="3" t="s">
        <v>5256</v>
      </c>
      <c r="F104" t="s">
        <v>6465</v>
      </c>
      <c r="G104" t="s">
        <v>6566</v>
      </c>
      <c r="H104" t="s">
        <v>7359</v>
      </c>
      <c r="I104" t="s">
        <v>8054</v>
      </c>
      <c r="J104" t="s">
        <v>8057</v>
      </c>
      <c r="K104" t="s">
        <v>8121</v>
      </c>
      <c r="L104" t="s">
        <v>8600</v>
      </c>
      <c r="M104">
        <v>48601</v>
      </c>
      <c r="N104" t="s">
        <v>8639</v>
      </c>
      <c r="O104" t="s">
        <v>8830</v>
      </c>
      <c r="P104" t="s">
        <v>10371</v>
      </c>
      <c r="Q104" t="s">
        <v>10377</v>
      </c>
      <c r="R104" t="s">
        <v>10580</v>
      </c>
      <c r="S104">
        <v>83.92</v>
      </c>
      <c r="T104">
        <v>4</v>
      </c>
      <c r="U104">
        <v>0</v>
      </c>
      <c r="V104">
        <v>5.8743999999999996</v>
      </c>
      <c r="W104">
        <f>(Tableau1[[#This Row],[Sales]]/Tableau1[[#This Row],[Profit]])*100</f>
        <v>1428.5714285714287</v>
      </c>
      <c r="X104">
        <f>Tableau1[[#This Row],[Sales]]*(1-Tableau1[[#This Row],[Discount]])</f>
        <v>83.92</v>
      </c>
      <c r="Y104">
        <f ca="1">SUMIF(Tableau1[Order ID],Tableau1[[#This Row],[Order ID]],Tableau1[[#This Row],[Sales]])</f>
        <v>12.22</v>
      </c>
    </row>
    <row r="105" spans="1:25" x14ac:dyDescent="0.3">
      <c r="A105">
        <v>212</v>
      </c>
      <c r="B105" t="s">
        <v>124</v>
      </c>
      <c r="C105" s="9" t="s">
        <v>5127</v>
      </c>
      <c r="D105" s="9">
        <v>42044</v>
      </c>
      <c r="E105" s="3" t="s">
        <v>6280</v>
      </c>
      <c r="F105" t="s">
        <v>6464</v>
      </c>
      <c r="G105" t="s">
        <v>6567</v>
      </c>
      <c r="H105" t="s">
        <v>7360</v>
      </c>
      <c r="I105" t="s">
        <v>8055</v>
      </c>
      <c r="J105" t="s">
        <v>8057</v>
      </c>
      <c r="K105" t="s">
        <v>8119</v>
      </c>
      <c r="L105" t="s">
        <v>8593</v>
      </c>
      <c r="M105">
        <v>75220</v>
      </c>
      <c r="N105" t="s">
        <v>8639</v>
      </c>
      <c r="O105" t="s">
        <v>8834</v>
      </c>
      <c r="P105" t="s">
        <v>10372</v>
      </c>
      <c r="Q105" t="s">
        <v>10384</v>
      </c>
      <c r="R105" t="s">
        <v>10584</v>
      </c>
      <c r="S105">
        <v>20.8</v>
      </c>
      <c r="T105">
        <v>2</v>
      </c>
      <c r="U105">
        <v>0.2</v>
      </c>
      <c r="V105">
        <v>6.5</v>
      </c>
      <c r="W105">
        <f>(Tableau1[[#This Row],[Sales]]/Tableau1[[#This Row],[Profit]])*100</f>
        <v>320</v>
      </c>
      <c r="X105">
        <f>Tableau1[[#This Row],[Sales]]*(1-Tableau1[[#This Row],[Discount]])</f>
        <v>16.64</v>
      </c>
      <c r="Y105">
        <f ca="1">SUMIF(Tableau1[Order ID],Tableau1[[#This Row],[Order ID]],Tableau1[[#This Row],[Sales]])</f>
        <v>59.52</v>
      </c>
    </row>
    <row r="106" spans="1:25" x14ac:dyDescent="0.3">
      <c r="A106">
        <v>213</v>
      </c>
      <c r="B106" t="s">
        <v>125</v>
      </c>
      <c r="C106" s="9" t="s">
        <v>5128</v>
      </c>
      <c r="D106" s="9">
        <v>42006</v>
      </c>
      <c r="E106" s="3" t="s">
        <v>6175</v>
      </c>
      <c r="F106" t="s">
        <v>6465</v>
      </c>
      <c r="G106" t="s">
        <v>6568</v>
      </c>
      <c r="H106" t="s">
        <v>7361</v>
      </c>
      <c r="I106" t="s">
        <v>8055</v>
      </c>
      <c r="J106" t="s">
        <v>8057</v>
      </c>
      <c r="K106" t="s">
        <v>8122</v>
      </c>
      <c r="L106" t="s">
        <v>8612</v>
      </c>
      <c r="M106">
        <v>44256</v>
      </c>
      <c r="N106" t="s">
        <v>8640</v>
      </c>
      <c r="O106" t="s">
        <v>8835</v>
      </c>
      <c r="P106" t="s">
        <v>10371</v>
      </c>
      <c r="Q106" t="s">
        <v>10375</v>
      </c>
      <c r="R106" t="s">
        <v>10585</v>
      </c>
      <c r="S106">
        <v>23.68</v>
      </c>
      <c r="T106">
        <v>2</v>
      </c>
      <c r="U106">
        <v>0.2</v>
      </c>
      <c r="V106">
        <v>8.8800000000000008</v>
      </c>
      <c r="W106">
        <f>(Tableau1[[#This Row],[Sales]]/Tableau1[[#This Row],[Profit]])*100</f>
        <v>266.66666666666663</v>
      </c>
      <c r="X106">
        <f>Tableau1[[#This Row],[Sales]]*(1-Tableau1[[#This Row],[Discount]])</f>
        <v>18.943999999999999</v>
      </c>
      <c r="Y106">
        <f ca="1">SUMIF(Tableau1[Order ID],Tableau1[[#This Row],[Order ID]],Tableau1[[#This Row],[Sales]])</f>
        <v>63.88</v>
      </c>
    </row>
    <row r="107" spans="1:25" x14ac:dyDescent="0.3">
      <c r="A107">
        <v>218</v>
      </c>
      <c r="B107" t="s">
        <v>126</v>
      </c>
      <c r="C107" s="9" t="s">
        <v>5129</v>
      </c>
      <c r="D107" s="9">
        <v>42671</v>
      </c>
      <c r="E107" s="3" t="s">
        <v>5504</v>
      </c>
      <c r="F107" t="s">
        <v>6465</v>
      </c>
      <c r="G107" t="s">
        <v>6569</v>
      </c>
      <c r="H107" t="s">
        <v>7362</v>
      </c>
      <c r="I107" t="s">
        <v>8054</v>
      </c>
      <c r="J107" t="s">
        <v>8057</v>
      </c>
      <c r="K107" t="s">
        <v>8059</v>
      </c>
      <c r="L107" t="s">
        <v>8590</v>
      </c>
      <c r="M107">
        <v>90032</v>
      </c>
      <c r="N107" t="s">
        <v>8638</v>
      </c>
      <c r="O107" t="s">
        <v>8814</v>
      </c>
      <c r="P107" t="s">
        <v>10371</v>
      </c>
      <c r="Q107" t="s">
        <v>10377</v>
      </c>
      <c r="R107" t="s">
        <v>10564</v>
      </c>
      <c r="S107">
        <v>93.06</v>
      </c>
      <c r="T107">
        <v>6</v>
      </c>
      <c r="U107">
        <v>0</v>
      </c>
      <c r="V107">
        <v>26.056799999999999</v>
      </c>
      <c r="W107">
        <f>(Tableau1[[#This Row],[Sales]]/Tableau1[[#This Row],[Profit]])*100</f>
        <v>357.14285714285717</v>
      </c>
      <c r="X107">
        <f>Tableau1[[#This Row],[Sales]]*(1-Tableau1[[#This Row],[Discount]])</f>
        <v>93.06</v>
      </c>
      <c r="Y107">
        <f ca="1">SUMIF(Tableau1[Order ID],Tableau1[[#This Row],[Order ID]],Tableau1[[#This Row],[Sales]])</f>
        <v>747.55799999999999</v>
      </c>
    </row>
    <row r="108" spans="1:25" x14ac:dyDescent="0.3">
      <c r="A108">
        <v>220</v>
      </c>
      <c r="B108" t="s">
        <v>127</v>
      </c>
      <c r="C108" s="9" t="s">
        <v>5130</v>
      </c>
      <c r="D108" s="9">
        <v>42362</v>
      </c>
      <c r="E108" s="3" t="s">
        <v>5047</v>
      </c>
      <c r="F108" t="s">
        <v>6466</v>
      </c>
      <c r="G108" t="s">
        <v>6570</v>
      </c>
      <c r="H108" t="s">
        <v>7363</v>
      </c>
      <c r="I108" t="s">
        <v>8054</v>
      </c>
      <c r="J108" t="s">
        <v>8057</v>
      </c>
      <c r="K108" t="s">
        <v>8123</v>
      </c>
      <c r="L108" t="s">
        <v>8612</v>
      </c>
      <c r="M108">
        <v>43017</v>
      </c>
      <c r="N108" t="s">
        <v>8640</v>
      </c>
      <c r="O108" t="s">
        <v>8840</v>
      </c>
      <c r="P108" t="s">
        <v>10371</v>
      </c>
      <c r="Q108" t="s">
        <v>10386</v>
      </c>
      <c r="R108" t="s">
        <v>10590</v>
      </c>
      <c r="S108">
        <v>5.5839999999999996</v>
      </c>
      <c r="T108">
        <v>2</v>
      </c>
      <c r="U108">
        <v>0.2</v>
      </c>
      <c r="V108">
        <v>1.8148</v>
      </c>
      <c r="W108">
        <f>(Tableau1[[#This Row],[Sales]]/Tableau1[[#This Row],[Profit]])*100</f>
        <v>307.69230769230768</v>
      </c>
      <c r="X108">
        <f>Tableau1[[#This Row],[Sales]]*(1-Tableau1[[#This Row],[Discount]])</f>
        <v>4.4672000000000001</v>
      </c>
      <c r="Y108">
        <f ca="1">SUMIF(Tableau1[Order ID],Tableau1[[#This Row],[Order ID]],Tableau1[[#This Row],[Sales]])</f>
        <v>23.56</v>
      </c>
    </row>
    <row r="109" spans="1:25" x14ac:dyDescent="0.3">
      <c r="A109">
        <v>226</v>
      </c>
      <c r="B109" t="s">
        <v>128</v>
      </c>
      <c r="C109" s="9" t="s">
        <v>5131</v>
      </c>
      <c r="D109" s="9">
        <v>42225</v>
      </c>
      <c r="E109" s="3" t="s">
        <v>5778</v>
      </c>
      <c r="F109" t="s">
        <v>6465</v>
      </c>
      <c r="G109" t="s">
        <v>6571</v>
      </c>
      <c r="H109" t="s">
        <v>7364</v>
      </c>
      <c r="I109" t="s">
        <v>8055</v>
      </c>
      <c r="J109" t="s">
        <v>8057</v>
      </c>
      <c r="K109" t="s">
        <v>8124</v>
      </c>
      <c r="L109" t="s">
        <v>8600</v>
      </c>
      <c r="M109">
        <v>48227</v>
      </c>
      <c r="N109" t="s">
        <v>8639</v>
      </c>
      <c r="O109" t="s">
        <v>8845</v>
      </c>
      <c r="P109" t="s">
        <v>10371</v>
      </c>
      <c r="Q109" t="s">
        <v>10379</v>
      </c>
      <c r="R109" t="s">
        <v>10595</v>
      </c>
      <c r="S109">
        <v>2.2000000000000002</v>
      </c>
      <c r="T109">
        <v>1</v>
      </c>
      <c r="U109">
        <v>0</v>
      </c>
      <c r="V109">
        <v>0.96799999999999997</v>
      </c>
      <c r="W109">
        <f>(Tableau1[[#This Row],[Sales]]/Tableau1[[#This Row],[Profit]])*100</f>
        <v>227.27272727272728</v>
      </c>
      <c r="X109">
        <f>Tableau1[[#This Row],[Sales]]*(1-Tableau1[[#This Row],[Discount]])</f>
        <v>2.2000000000000002</v>
      </c>
      <c r="Y109">
        <f ca="1">SUMIF(Tableau1[Order ID],Tableau1[[#This Row],[Order ID]],Tableau1[[#This Row],[Sales]])</f>
        <v>205.33279999999999</v>
      </c>
    </row>
    <row r="110" spans="1:25" x14ac:dyDescent="0.3">
      <c r="A110">
        <v>229</v>
      </c>
      <c r="B110" t="s">
        <v>129</v>
      </c>
      <c r="C110" s="9" t="s">
        <v>5132</v>
      </c>
      <c r="D110" s="9">
        <v>42063</v>
      </c>
      <c r="E110" s="3" t="s">
        <v>6281</v>
      </c>
      <c r="F110" t="s">
        <v>6465</v>
      </c>
      <c r="G110" t="s">
        <v>6572</v>
      </c>
      <c r="H110" t="s">
        <v>7365</v>
      </c>
      <c r="I110" t="s">
        <v>8054</v>
      </c>
      <c r="J110" t="s">
        <v>8057</v>
      </c>
      <c r="K110" t="s">
        <v>8087</v>
      </c>
      <c r="L110" t="s">
        <v>8606</v>
      </c>
      <c r="M110">
        <v>38401</v>
      </c>
      <c r="N110" t="s">
        <v>8637</v>
      </c>
      <c r="O110" t="s">
        <v>8848</v>
      </c>
      <c r="P110" t="s">
        <v>10370</v>
      </c>
      <c r="Q110" t="s">
        <v>10374</v>
      </c>
      <c r="R110" t="s">
        <v>10598</v>
      </c>
      <c r="S110">
        <v>161.56800000000001</v>
      </c>
      <c r="T110">
        <v>2</v>
      </c>
      <c r="U110">
        <v>0.2</v>
      </c>
      <c r="V110">
        <v>-28.2744</v>
      </c>
      <c r="W110">
        <f>(Tableau1[[#This Row],[Sales]]/Tableau1[[#This Row],[Profit]])*100</f>
        <v>-571.42857142857144</v>
      </c>
      <c r="X110">
        <f>Tableau1[[#This Row],[Sales]]*(1-Tableau1[[#This Row],[Discount]])</f>
        <v>129.2544</v>
      </c>
      <c r="Y110">
        <f ca="1">SUMIF(Tableau1[Order ID],Tableau1[[#This Row],[Order ID]],Tableau1[[#This Row],[Sales]])</f>
        <v>55.48</v>
      </c>
    </row>
    <row r="111" spans="1:25" x14ac:dyDescent="0.3">
      <c r="A111">
        <v>231</v>
      </c>
      <c r="B111" t="s">
        <v>130</v>
      </c>
      <c r="C111" s="9" t="s">
        <v>5133</v>
      </c>
      <c r="D111" s="9">
        <v>41895</v>
      </c>
      <c r="E111" s="3" t="s">
        <v>5358</v>
      </c>
      <c r="F111" t="s">
        <v>6465</v>
      </c>
      <c r="G111" t="s">
        <v>6573</v>
      </c>
      <c r="H111" t="s">
        <v>7366</v>
      </c>
      <c r="I111" t="s">
        <v>8055</v>
      </c>
      <c r="J111" t="s">
        <v>8057</v>
      </c>
      <c r="K111" t="s">
        <v>8093</v>
      </c>
      <c r="L111" t="s">
        <v>8592</v>
      </c>
      <c r="M111">
        <v>28205</v>
      </c>
      <c r="N111" t="s">
        <v>8637</v>
      </c>
      <c r="O111" t="s">
        <v>8850</v>
      </c>
      <c r="P111" t="s">
        <v>10371</v>
      </c>
      <c r="Q111" t="s">
        <v>10381</v>
      </c>
      <c r="R111" t="s">
        <v>10600</v>
      </c>
      <c r="S111">
        <v>18.648</v>
      </c>
      <c r="T111">
        <v>7</v>
      </c>
      <c r="U111">
        <v>0.7</v>
      </c>
      <c r="V111">
        <v>-12.432</v>
      </c>
      <c r="W111">
        <f>(Tableau1[[#This Row],[Sales]]/Tableau1[[#This Row],[Profit]])*100</f>
        <v>-150</v>
      </c>
      <c r="X111">
        <f>Tableau1[[#This Row],[Sales]]*(1-Tableau1[[#This Row],[Discount]])</f>
        <v>5.5944000000000011</v>
      </c>
      <c r="Y111">
        <f ca="1">SUMIF(Tableau1[Order ID],Tableau1[[#This Row],[Order ID]],Tableau1[[#This Row],[Sales]])</f>
        <v>95.76</v>
      </c>
    </row>
    <row r="112" spans="1:25" x14ac:dyDescent="0.3">
      <c r="A112">
        <v>232</v>
      </c>
      <c r="B112" t="s">
        <v>131</v>
      </c>
      <c r="C112" s="9" t="s">
        <v>5134</v>
      </c>
      <c r="D112" s="9">
        <v>42832</v>
      </c>
      <c r="E112" s="3" t="s">
        <v>5513</v>
      </c>
      <c r="F112" t="s">
        <v>6465</v>
      </c>
      <c r="G112" t="s">
        <v>6505</v>
      </c>
      <c r="H112" t="s">
        <v>7298</v>
      </c>
      <c r="I112" t="s">
        <v>8056</v>
      </c>
      <c r="J112" t="s">
        <v>8057</v>
      </c>
      <c r="K112" t="s">
        <v>8125</v>
      </c>
      <c r="L112" t="s">
        <v>8591</v>
      </c>
      <c r="M112">
        <v>33614</v>
      </c>
      <c r="N112" t="s">
        <v>8637</v>
      </c>
      <c r="O112" t="s">
        <v>8851</v>
      </c>
      <c r="P112" t="s">
        <v>10370</v>
      </c>
      <c r="Q112" t="s">
        <v>10376</v>
      </c>
      <c r="R112" t="s">
        <v>10601</v>
      </c>
      <c r="S112">
        <v>233.86</v>
      </c>
      <c r="T112">
        <v>2</v>
      </c>
      <c r="U112">
        <v>0.45</v>
      </c>
      <c r="V112">
        <v>-102.048</v>
      </c>
      <c r="W112">
        <f>(Tableau1[[#This Row],[Sales]]/Tableau1[[#This Row],[Profit]])*100</f>
        <v>-229.16666666666669</v>
      </c>
      <c r="X112">
        <f>Tableau1[[#This Row],[Sales]]*(1-Tableau1[[#This Row],[Discount]])</f>
        <v>128.62300000000002</v>
      </c>
      <c r="Y112">
        <f ca="1">SUMIF(Tableau1[Order ID],Tableau1[[#This Row],[Order ID]],Tableau1[[#This Row],[Sales]])</f>
        <v>14.7</v>
      </c>
    </row>
    <row r="113" spans="1:25" x14ac:dyDescent="0.3">
      <c r="A113">
        <v>237</v>
      </c>
      <c r="B113" t="s">
        <v>132</v>
      </c>
      <c r="C113" s="9" t="s">
        <v>5135</v>
      </c>
      <c r="D113" s="9">
        <v>43051</v>
      </c>
      <c r="E113" s="3" t="s">
        <v>5703</v>
      </c>
      <c r="F113" t="s">
        <v>6465</v>
      </c>
      <c r="G113" t="s">
        <v>6574</v>
      </c>
      <c r="H113" t="s">
        <v>7367</v>
      </c>
      <c r="I113" t="s">
        <v>8055</v>
      </c>
      <c r="J113" t="s">
        <v>8057</v>
      </c>
      <c r="K113" t="s">
        <v>8126</v>
      </c>
      <c r="L113" t="s">
        <v>8590</v>
      </c>
      <c r="M113">
        <v>95051</v>
      </c>
      <c r="N113" t="s">
        <v>8638</v>
      </c>
      <c r="O113" t="s">
        <v>8855</v>
      </c>
      <c r="P113" t="s">
        <v>10371</v>
      </c>
      <c r="Q113" t="s">
        <v>10383</v>
      </c>
      <c r="R113" t="s">
        <v>10605</v>
      </c>
      <c r="S113">
        <v>10.56</v>
      </c>
      <c r="T113">
        <v>2</v>
      </c>
      <c r="U113">
        <v>0</v>
      </c>
      <c r="V113">
        <v>4.7519999999999998</v>
      </c>
      <c r="W113">
        <f>(Tableau1[[#This Row],[Sales]]/Tableau1[[#This Row],[Profit]])*100</f>
        <v>222.22222222222223</v>
      </c>
      <c r="X113">
        <f>Tableau1[[#This Row],[Sales]]*(1-Tableau1[[#This Row],[Discount]])</f>
        <v>10.56</v>
      </c>
      <c r="Y113">
        <f ca="1">SUMIF(Tableau1[Order ID],Tableau1[[#This Row],[Order ID]],Tableau1[[#This Row],[Sales]])</f>
        <v>5.96</v>
      </c>
    </row>
    <row r="114" spans="1:25" x14ac:dyDescent="0.3">
      <c r="A114">
        <v>238</v>
      </c>
      <c r="B114" t="s">
        <v>133</v>
      </c>
      <c r="C114" s="9" t="s">
        <v>5060</v>
      </c>
      <c r="D114" s="9">
        <v>42525</v>
      </c>
      <c r="E114" s="3" t="s">
        <v>5662</v>
      </c>
      <c r="F114" t="s">
        <v>6464</v>
      </c>
      <c r="G114" t="s">
        <v>6575</v>
      </c>
      <c r="H114" t="s">
        <v>7368</v>
      </c>
      <c r="I114" t="s">
        <v>8054</v>
      </c>
      <c r="J114" t="s">
        <v>8057</v>
      </c>
      <c r="K114" t="s">
        <v>8080</v>
      </c>
      <c r="L114" t="s">
        <v>8598</v>
      </c>
      <c r="M114">
        <v>60610</v>
      </c>
      <c r="N114" t="s">
        <v>8639</v>
      </c>
      <c r="O114" t="s">
        <v>8856</v>
      </c>
      <c r="P114" t="s">
        <v>10371</v>
      </c>
      <c r="Q114" t="s">
        <v>10383</v>
      </c>
      <c r="R114" t="s">
        <v>10606</v>
      </c>
      <c r="S114">
        <v>25.92</v>
      </c>
      <c r="T114">
        <v>5</v>
      </c>
      <c r="U114">
        <v>0.2</v>
      </c>
      <c r="V114">
        <v>9.3960000000000008</v>
      </c>
      <c r="W114">
        <f>(Tableau1[[#This Row],[Sales]]/Tableau1[[#This Row],[Profit]])*100</f>
        <v>275.86206896551721</v>
      </c>
      <c r="X114">
        <f>Tableau1[[#This Row],[Sales]]*(1-Tableau1[[#This Row],[Discount]])</f>
        <v>20.736000000000004</v>
      </c>
      <c r="Y114">
        <f ca="1">SUMIF(Tableau1[Order ID],Tableau1[[#This Row],[Order ID]],Tableau1[[#This Row],[Sales]])</f>
        <v>2735.9520000000002</v>
      </c>
    </row>
    <row r="115" spans="1:25" x14ac:dyDescent="0.3">
      <c r="A115">
        <v>245</v>
      </c>
      <c r="B115" t="s">
        <v>134</v>
      </c>
      <c r="C115" s="9" t="s">
        <v>5136</v>
      </c>
      <c r="D115" s="9">
        <v>41791</v>
      </c>
      <c r="E115" s="3" t="s">
        <v>5601</v>
      </c>
      <c r="F115" t="s">
        <v>6464</v>
      </c>
      <c r="G115" t="s">
        <v>6576</v>
      </c>
      <c r="H115" t="s">
        <v>7369</v>
      </c>
      <c r="I115" t="s">
        <v>8056</v>
      </c>
      <c r="J115" t="s">
        <v>8057</v>
      </c>
      <c r="K115" t="s">
        <v>8127</v>
      </c>
      <c r="L115" t="s">
        <v>8599</v>
      </c>
      <c r="M115">
        <v>55044</v>
      </c>
      <c r="N115" t="s">
        <v>8639</v>
      </c>
      <c r="O115" t="s">
        <v>8758</v>
      </c>
      <c r="P115" t="s">
        <v>10370</v>
      </c>
      <c r="Q115" t="s">
        <v>10374</v>
      </c>
      <c r="R115" t="s">
        <v>10507</v>
      </c>
      <c r="S115">
        <v>2001.86</v>
      </c>
      <c r="T115">
        <v>7</v>
      </c>
      <c r="U115">
        <v>0</v>
      </c>
      <c r="V115">
        <v>580.5394</v>
      </c>
      <c r="W115">
        <f>(Tableau1[[#This Row],[Sales]]/Tableau1[[#This Row],[Profit]])*100</f>
        <v>344.82758620689651</v>
      </c>
      <c r="X115">
        <f>Tableau1[[#This Row],[Sales]]*(1-Tableau1[[#This Row],[Discount]])</f>
        <v>2001.86</v>
      </c>
      <c r="Y115">
        <f ca="1">SUMIF(Tableau1[Order ID],Tableau1[[#This Row],[Order ID]],Tableau1[[#This Row],[Sales]])</f>
        <v>449.15</v>
      </c>
    </row>
    <row r="116" spans="1:25" x14ac:dyDescent="0.3">
      <c r="A116">
        <v>250</v>
      </c>
      <c r="B116" t="s">
        <v>135</v>
      </c>
      <c r="C116" s="9" t="s">
        <v>5137</v>
      </c>
      <c r="D116" s="9">
        <v>42714</v>
      </c>
      <c r="E116" s="3" t="s">
        <v>5302</v>
      </c>
      <c r="F116" t="s">
        <v>6464</v>
      </c>
      <c r="G116" t="s">
        <v>6577</v>
      </c>
      <c r="H116" t="s">
        <v>7370</v>
      </c>
      <c r="I116" t="s">
        <v>8054</v>
      </c>
      <c r="J116" t="s">
        <v>8057</v>
      </c>
      <c r="K116" t="s">
        <v>8066</v>
      </c>
      <c r="L116" t="s">
        <v>8590</v>
      </c>
      <c r="M116">
        <v>94109</v>
      </c>
      <c r="N116" t="s">
        <v>8638</v>
      </c>
      <c r="O116" t="s">
        <v>8865</v>
      </c>
      <c r="P116" t="s">
        <v>10370</v>
      </c>
      <c r="Q116" t="s">
        <v>10374</v>
      </c>
      <c r="R116" t="s">
        <v>10615</v>
      </c>
      <c r="S116">
        <v>321.56799999999998</v>
      </c>
      <c r="T116">
        <v>2</v>
      </c>
      <c r="U116">
        <v>0.2</v>
      </c>
      <c r="V116">
        <v>28.1372</v>
      </c>
      <c r="W116">
        <f>(Tableau1[[#This Row],[Sales]]/Tableau1[[#This Row],[Profit]])*100</f>
        <v>1142.8571428571429</v>
      </c>
      <c r="X116">
        <f>Tableau1[[#This Row],[Sales]]*(1-Tableau1[[#This Row],[Discount]])</f>
        <v>257.25439999999998</v>
      </c>
      <c r="Y116">
        <f ca="1">SUMIF(Tableau1[Order ID],Tableau1[[#This Row],[Order ID]],Tableau1[[#This Row],[Sales]])</f>
        <v>189.88200000000001</v>
      </c>
    </row>
    <row r="117" spans="1:25" x14ac:dyDescent="0.3">
      <c r="A117">
        <v>251</v>
      </c>
      <c r="B117" t="s">
        <v>136</v>
      </c>
      <c r="C117" s="9" t="s">
        <v>5138</v>
      </c>
      <c r="D117" s="9">
        <v>42624</v>
      </c>
      <c r="E117" s="3" t="s">
        <v>5072</v>
      </c>
      <c r="F117" t="s">
        <v>6465</v>
      </c>
      <c r="G117" t="s">
        <v>6578</v>
      </c>
      <c r="H117" t="s">
        <v>7371</v>
      </c>
      <c r="I117" t="s">
        <v>8054</v>
      </c>
      <c r="J117" t="s">
        <v>8057</v>
      </c>
      <c r="K117" t="s">
        <v>8128</v>
      </c>
      <c r="L117" t="s">
        <v>8590</v>
      </c>
      <c r="M117">
        <v>92037</v>
      </c>
      <c r="N117" t="s">
        <v>8638</v>
      </c>
      <c r="O117" t="s">
        <v>8866</v>
      </c>
      <c r="P117" t="s">
        <v>10371</v>
      </c>
      <c r="Q117" t="s">
        <v>10383</v>
      </c>
      <c r="R117" t="s">
        <v>10616</v>
      </c>
      <c r="S117">
        <v>7.61</v>
      </c>
      <c r="T117">
        <v>1</v>
      </c>
      <c r="U117">
        <v>0</v>
      </c>
      <c r="V117">
        <v>3.5767000000000002</v>
      </c>
      <c r="W117">
        <f>(Tableau1[[#This Row],[Sales]]/Tableau1[[#This Row],[Profit]])*100</f>
        <v>212.7659574468085</v>
      </c>
      <c r="X117">
        <f>Tableau1[[#This Row],[Sales]]*(1-Tableau1[[#This Row],[Discount]])</f>
        <v>7.61</v>
      </c>
      <c r="Y117">
        <f ca="1">SUMIF(Tableau1[Order ID],Tableau1[[#This Row],[Order ID]],Tableau1[[#This Row],[Sales]])</f>
        <v>119.616</v>
      </c>
    </row>
    <row r="118" spans="1:25" x14ac:dyDescent="0.3">
      <c r="A118">
        <v>253</v>
      </c>
      <c r="B118" t="s">
        <v>137</v>
      </c>
      <c r="C118" s="9" t="s">
        <v>5137</v>
      </c>
      <c r="D118" s="9">
        <v>42714</v>
      </c>
      <c r="E118" s="3" t="s">
        <v>5210</v>
      </c>
      <c r="F118" t="s">
        <v>6466</v>
      </c>
      <c r="G118" t="s">
        <v>6579</v>
      </c>
      <c r="H118" t="s">
        <v>7372</v>
      </c>
      <c r="I118" t="s">
        <v>8054</v>
      </c>
      <c r="J118" t="s">
        <v>8057</v>
      </c>
      <c r="K118" t="s">
        <v>8078</v>
      </c>
      <c r="L118" t="s">
        <v>8603</v>
      </c>
      <c r="M118">
        <v>10024</v>
      </c>
      <c r="N118" t="s">
        <v>8640</v>
      </c>
      <c r="O118" t="s">
        <v>8867</v>
      </c>
      <c r="P118" t="s">
        <v>10371</v>
      </c>
      <c r="Q118" t="s">
        <v>10377</v>
      </c>
      <c r="R118" t="s">
        <v>10617</v>
      </c>
      <c r="S118">
        <v>80.58</v>
      </c>
      <c r="T118">
        <v>6</v>
      </c>
      <c r="U118">
        <v>0</v>
      </c>
      <c r="V118">
        <v>22.5624</v>
      </c>
      <c r="W118">
        <f>(Tableau1[[#This Row],[Sales]]/Tableau1[[#This Row],[Profit]])*100</f>
        <v>357.14285714285711</v>
      </c>
      <c r="X118">
        <f>Tableau1[[#This Row],[Sales]]*(1-Tableau1[[#This Row],[Discount]])</f>
        <v>80.58</v>
      </c>
      <c r="Y118">
        <f ca="1">SUMIF(Tableau1[Order ID],Tableau1[[#This Row],[Order ID]],Tableau1[[#This Row],[Sales]])</f>
        <v>15.92</v>
      </c>
    </row>
    <row r="119" spans="1:25" x14ac:dyDescent="0.3">
      <c r="A119">
        <v>255</v>
      </c>
      <c r="B119" t="s">
        <v>138</v>
      </c>
      <c r="C119" s="9" t="s">
        <v>5139</v>
      </c>
      <c r="D119" s="9">
        <v>42336</v>
      </c>
      <c r="E119" s="3" t="s">
        <v>5814</v>
      </c>
      <c r="F119" t="s">
        <v>6465</v>
      </c>
      <c r="G119" t="s">
        <v>6580</v>
      </c>
      <c r="H119" t="s">
        <v>7373</v>
      </c>
      <c r="I119" t="s">
        <v>8055</v>
      </c>
      <c r="J119" t="s">
        <v>8057</v>
      </c>
      <c r="K119" t="s">
        <v>8080</v>
      </c>
      <c r="L119" t="s">
        <v>8598</v>
      </c>
      <c r="M119">
        <v>60623</v>
      </c>
      <c r="N119" t="s">
        <v>8639</v>
      </c>
      <c r="O119" t="s">
        <v>8861</v>
      </c>
      <c r="P119" t="s">
        <v>10370</v>
      </c>
      <c r="Q119" t="s">
        <v>10378</v>
      </c>
      <c r="R119" t="s">
        <v>10611</v>
      </c>
      <c r="S119">
        <v>12.132</v>
      </c>
      <c r="T119">
        <v>9</v>
      </c>
      <c r="U119">
        <v>0.6</v>
      </c>
      <c r="V119">
        <v>-8.4923999999999999</v>
      </c>
      <c r="W119">
        <f>(Tableau1[[#This Row],[Sales]]/Tableau1[[#This Row],[Profit]])*100</f>
        <v>-142.85714285714286</v>
      </c>
      <c r="X119">
        <f>Tableau1[[#This Row],[Sales]]*(1-Tableau1[[#This Row],[Discount]])</f>
        <v>4.8528000000000002</v>
      </c>
      <c r="Y119">
        <f ca="1">SUMIF(Tableau1[Order ID],Tableau1[[#This Row],[Order ID]],Tableau1[[#This Row],[Sales]])</f>
        <v>126.3</v>
      </c>
    </row>
    <row r="120" spans="1:25" x14ac:dyDescent="0.3">
      <c r="A120">
        <v>259</v>
      </c>
      <c r="B120" t="s">
        <v>139</v>
      </c>
      <c r="C120" s="9" t="s">
        <v>5126</v>
      </c>
      <c r="D120" s="9">
        <v>43070</v>
      </c>
      <c r="E120" s="3" t="s">
        <v>5764</v>
      </c>
      <c r="F120" t="s">
        <v>6464</v>
      </c>
      <c r="G120" t="s">
        <v>6581</v>
      </c>
      <c r="H120" t="s">
        <v>7374</v>
      </c>
      <c r="I120" t="s">
        <v>8054</v>
      </c>
      <c r="J120" t="s">
        <v>8057</v>
      </c>
      <c r="K120" t="s">
        <v>8078</v>
      </c>
      <c r="L120" t="s">
        <v>8603</v>
      </c>
      <c r="M120">
        <v>10009</v>
      </c>
      <c r="N120" t="s">
        <v>8640</v>
      </c>
      <c r="O120" t="s">
        <v>8871</v>
      </c>
      <c r="P120" t="s">
        <v>10372</v>
      </c>
      <c r="Q120" t="s">
        <v>10384</v>
      </c>
      <c r="R120" t="s">
        <v>10621</v>
      </c>
      <c r="S120">
        <v>20.37</v>
      </c>
      <c r="T120">
        <v>3</v>
      </c>
      <c r="U120">
        <v>0</v>
      </c>
      <c r="V120">
        <v>6.9257999999999997</v>
      </c>
      <c r="W120">
        <f>(Tableau1[[#This Row],[Sales]]/Tableau1[[#This Row],[Profit]])*100</f>
        <v>294.11764705882354</v>
      </c>
      <c r="X120">
        <f>Tableau1[[#This Row],[Sales]]*(1-Tableau1[[#This Row],[Discount]])</f>
        <v>20.37</v>
      </c>
      <c r="Y120">
        <f ca="1">SUMIF(Tableau1[Order ID],Tableau1[[#This Row],[Order ID]],Tableau1[[#This Row],[Sales]])</f>
        <v>6.63</v>
      </c>
    </row>
    <row r="121" spans="1:25" x14ac:dyDescent="0.3">
      <c r="A121">
        <v>262</v>
      </c>
      <c r="B121" t="s">
        <v>140</v>
      </c>
      <c r="C121" s="9" t="s">
        <v>5140</v>
      </c>
      <c r="D121" s="9">
        <v>42894</v>
      </c>
      <c r="E121" s="3" t="s">
        <v>5522</v>
      </c>
      <c r="F121" t="s">
        <v>6465</v>
      </c>
      <c r="G121" t="s">
        <v>6582</v>
      </c>
      <c r="H121" t="s">
        <v>7375</v>
      </c>
      <c r="I121" t="s">
        <v>8055</v>
      </c>
      <c r="J121" t="s">
        <v>8057</v>
      </c>
      <c r="K121" t="s">
        <v>8103</v>
      </c>
      <c r="L121" t="s">
        <v>8593</v>
      </c>
      <c r="M121">
        <v>77506</v>
      </c>
      <c r="N121" t="s">
        <v>8639</v>
      </c>
      <c r="O121" t="s">
        <v>8874</v>
      </c>
      <c r="P121" t="s">
        <v>10371</v>
      </c>
      <c r="Q121" t="s">
        <v>10382</v>
      </c>
      <c r="R121" t="s">
        <v>10624</v>
      </c>
      <c r="S121">
        <v>1.6240000000000001</v>
      </c>
      <c r="T121">
        <v>2</v>
      </c>
      <c r="U121">
        <v>0.8</v>
      </c>
      <c r="V121">
        <v>-4.4660000000000002</v>
      </c>
      <c r="W121">
        <f>(Tableau1[[#This Row],[Sales]]/Tableau1[[#This Row],[Profit]])*100</f>
        <v>-36.363636363636367</v>
      </c>
      <c r="X121">
        <f>Tableau1[[#This Row],[Sales]]*(1-Tableau1[[#This Row],[Discount]])</f>
        <v>0.32479999999999998</v>
      </c>
      <c r="Y121">
        <f ca="1">SUMIF(Tableau1[Order ID],Tableau1[[#This Row],[Order ID]],Tableau1[[#This Row],[Sales]])</f>
        <v>18.391999999999999</v>
      </c>
    </row>
    <row r="122" spans="1:25" x14ac:dyDescent="0.3">
      <c r="A122">
        <v>263</v>
      </c>
      <c r="B122" t="s">
        <v>141</v>
      </c>
      <c r="C122" s="9" t="s">
        <v>5141</v>
      </c>
      <c r="D122" s="9">
        <v>41901</v>
      </c>
      <c r="E122" s="3" t="s">
        <v>5188</v>
      </c>
      <c r="F122" t="s">
        <v>6464</v>
      </c>
      <c r="G122" t="s">
        <v>6583</v>
      </c>
      <c r="H122" t="s">
        <v>7376</v>
      </c>
      <c r="I122" t="s">
        <v>8055</v>
      </c>
      <c r="J122" t="s">
        <v>8057</v>
      </c>
      <c r="K122" t="s">
        <v>8070</v>
      </c>
      <c r="L122" t="s">
        <v>8593</v>
      </c>
      <c r="M122">
        <v>77036</v>
      </c>
      <c r="N122" t="s">
        <v>8639</v>
      </c>
      <c r="O122" t="s">
        <v>8792</v>
      </c>
      <c r="P122" t="s">
        <v>10372</v>
      </c>
      <c r="Q122" t="s">
        <v>10388</v>
      </c>
      <c r="R122" t="s">
        <v>10542</v>
      </c>
      <c r="S122">
        <v>3059.982</v>
      </c>
      <c r="T122">
        <v>3</v>
      </c>
      <c r="U122">
        <v>0.4</v>
      </c>
      <c r="V122">
        <v>-509.99700000000001</v>
      </c>
      <c r="W122">
        <f>(Tableau1[[#This Row],[Sales]]/Tableau1[[#This Row],[Profit]])*100</f>
        <v>-600</v>
      </c>
      <c r="X122">
        <f>Tableau1[[#This Row],[Sales]]*(1-Tableau1[[#This Row],[Discount]])</f>
        <v>1835.9892</v>
      </c>
      <c r="Y122">
        <f ca="1">SUMIF(Tableau1[Order ID],Tableau1[[#This Row],[Order ID]],Tableau1[[#This Row],[Sales]])</f>
        <v>55.176000000000002</v>
      </c>
    </row>
    <row r="123" spans="1:25" x14ac:dyDescent="0.3">
      <c r="A123">
        <v>265</v>
      </c>
      <c r="B123" t="s">
        <v>142</v>
      </c>
      <c r="C123" s="9" t="s">
        <v>5142</v>
      </c>
      <c r="D123" s="9">
        <v>42527</v>
      </c>
      <c r="E123" s="3" t="s">
        <v>5930</v>
      </c>
      <c r="F123" t="s">
        <v>6465</v>
      </c>
      <c r="G123" t="s">
        <v>6584</v>
      </c>
      <c r="H123" t="s">
        <v>7377</v>
      </c>
      <c r="I123" t="s">
        <v>8054</v>
      </c>
      <c r="J123" t="s">
        <v>8057</v>
      </c>
      <c r="K123" t="s">
        <v>8080</v>
      </c>
      <c r="L123" t="s">
        <v>8598</v>
      </c>
      <c r="M123">
        <v>60610</v>
      </c>
      <c r="N123" t="s">
        <v>8639</v>
      </c>
      <c r="O123" t="s">
        <v>8875</v>
      </c>
      <c r="P123" t="s">
        <v>10372</v>
      </c>
      <c r="Q123" t="s">
        <v>10380</v>
      </c>
      <c r="R123" t="s">
        <v>10625</v>
      </c>
      <c r="S123">
        <v>328.22399999999999</v>
      </c>
      <c r="T123">
        <v>4</v>
      </c>
      <c r="U123">
        <v>0.2</v>
      </c>
      <c r="V123">
        <v>28.7196</v>
      </c>
      <c r="W123">
        <f>(Tableau1[[#This Row],[Sales]]/Tableau1[[#This Row],[Profit]])*100</f>
        <v>1142.8571428571429</v>
      </c>
      <c r="X123">
        <f>Tableau1[[#This Row],[Sales]]*(1-Tableau1[[#This Row],[Discount]])</f>
        <v>262.57920000000001</v>
      </c>
      <c r="Y123">
        <f ca="1">SUMIF(Tableau1[Order ID],Tableau1[[#This Row],[Order ID]],Tableau1[[#This Row],[Sales]])</f>
        <v>683.952</v>
      </c>
    </row>
    <row r="124" spans="1:25" x14ac:dyDescent="0.3">
      <c r="A124">
        <v>266</v>
      </c>
      <c r="B124" t="s">
        <v>143</v>
      </c>
      <c r="C124" s="9" t="s">
        <v>5143</v>
      </c>
      <c r="D124" s="9">
        <v>42318</v>
      </c>
      <c r="E124" s="3" t="s">
        <v>5249</v>
      </c>
      <c r="F124" t="s">
        <v>6465</v>
      </c>
      <c r="G124" t="s">
        <v>6585</v>
      </c>
      <c r="H124" t="s">
        <v>7378</v>
      </c>
      <c r="I124" t="s">
        <v>8054</v>
      </c>
      <c r="J124" t="s">
        <v>8057</v>
      </c>
      <c r="K124" t="s">
        <v>8129</v>
      </c>
      <c r="L124" t="s">
        <v>8590</v>
      </c>
      <c r="M124">
        <v>94513</v>
      </c>
      <c r="N124" t="s">
        <v>8638</v>
      </c>
      <c r="O124" t="s">
        <v>8876</v>
      </c>
      <c r="P124" t="s">
        <v>10372</v>
      </c>
      <c r="Q124" t="s">
        <v>10384</v>
      </c>
      <c r="R124" t="s">
        <v>10626</v>
      </c>
      <c r="S124">
        <v>79.900000000000006</v>
      </c>
      <c r="T124">
        <v>2</v>
      </c>
      <c r="U124">
        <v>0</v>
      </c>
      <c r="V124">
        <v>35.155999999999999</v>
      </c>
      <c r="W124">
        <f>(Tableau1[[#This Row],[Sales]]/Tableau1[[#This Row],[Profit]])*100</f>
        <v>227.27272727272728</v>
      </c>
      <c r="X124">
        <f>Tableau1[[#This Row],[Sales]]*(1-Tableau1[[#This Row],[Discount]])</f>
        <v>79.900000000000006</v>
      </c>
      <c r="Y124">
        <f ca="1">SUMIF(Tableau1[Order ID],Tableau1[[#This Row],[Order ID]],Tableau1[[#This Row],[Sales]])</f>
        <v>190.72</v>
      </c>
    </row>
    <row r="125" spans="1:25" x14ac:dyDescent="0.3">
      <c r="A125">
        <v>267</v>
      </c>
      <c r="B125" t="s">
        <v>144</v>
      </c>
      <c r="C125" s="9" t="s">
        <v>5144</v>
      </c>
      <c r="D125" s="9">
        <v>42902</v>
      </c>
      <c r="E125" s="3" t="s">
        <v>5338</v>
      </c>
      <c r="F125" t="s">
        <v>6465</v>
      </c>
      <c r="G125" t="s">
        <v>6586</v>
      </c>
      <c r="H125" t="s">
        <v>7379</v>
      </c>
      <c r="I125" t="s">
        <v>8055</v>
      </c>
      <c r="J125" t="s">
        <v>8057</v>
      </c>
      <c r="K125" t="s">
        <v>8130</v>
      </c>
      <c r="L125" t="s">
        <v>8592</v>
      </c>
      <c r="M125">
        <v>27514</v>
      </c>
      <c r="N125" t="s">
        <v>8637</v>
      </c>
      <c r="O125" t="s">
        <v>8877</v>
      </c>
      <c r="P125" t="s">
        <v>10371</v>
      </c>
      <c r="Q125" t="s">
        <v>10379</v>
      </c>
      <c r="R125" t="s">
        <v>10627</v>
      </c>
      <c r="S125">
        <v>14.016</v>
      </c>
      <c r="T125">
        <v>3</v>
      </c>
      <c r="U125">
        <v>0.2</v>
      </c>
      <c r="V125">
        <v>4.7304000000000004</v>
      </c>
      <c r="W125">
        <f>(Tableau1[[#This Row],[Sales]]/Tableau1[[#This Row],[Profit]])*100</f>
        <v>296.2962962962963</v>
      </c>
      <c r="X125">
        <f>Tableau1[[#This Row],[Sales]]*(1-Tableau1[[#This Row],[Discount]])</f>
        <v>11.212800000000001</v>
      </c>
      <c r="Y125">
        <f ca="1">SUMIF(Tableau1[Order ID],Tableau1[[#This Row],[Order ID]],Tableau1[[#This Row],[Sales]])</f>
        <v>979.95</v>
      </c>
    </row>
    <row r="126" spans="1:25" x14ac:dyDescent="0.3">
      <c r="A126">
        <v>268</v>
      </c>
      <c r="B126" t="s">
        <v>145</v>
      </c>
      <c r="C126" s="9" t="s">
        <v>5145</v>
      </c>
      <c r="D126" s="9">
        <v>42391</v>
      </c>
      <c r="E126" s="3" t="s">
        <v>6228</v>
      </c>
      <c r="F126" t="s">
        <v>6465</v>
      </c>
      <c r="G126" t="s">
        <v>6506</v>
      </c>
      <c r="H126" t="s">
        <v>7299</v>
      </c>
      <c r="I126" t="s">
        <v>8054</v>
      </c>
      <c r="J126" t="s">
        <v>8057</v>
      </c>
      <c r="K126" t="s">
        <v>8131</v>
      </c>
      <c r="L126" t="s">
        <v>8618</v>
      </c>
      <c r="M126">
        <v>7960</v>
      </c>
      <c r="N126" t="s">
        <v>8640</v>
      </c>
      <c r="O126" t="s">
        <v>8878</v>
      </c>
      <c r="P126" t="s">
        <v>10371</v>
      </c>
      <c r="Q126" t="s">
        <v>10386</v>
      </c>
      <c r="R126" t="s">
        <v>10628</v>
      </c>
      <c r="S126">
        <v>7.56</v>
      </c>
      <c r="T126">
        <v>6</v>
      </c>
      <c r="U126">
        <v>0</v>
      </c>
      <c r="V126">
        <v>0.3024</v>
      </c>
      <c r="W126">
        <f>(Tableau1[[#This Row],[Sales]]/Tableau1[[#This Row],[Profit]])*100</f>
        <v>2500</v>
      </c>
      <c r="X126">
        <f>Tableau1[[#This Row],[Sales]]*(1-Tableau1[[#This Row],[Discount]])</f>
        <v>7.56</v>
      </c>
      <c r="Y126">
        <f ca="1">SUMIF(Tableau1[Order ID],Tableau1[[#This Row],[Order ID]],Tableau1[[#This Row],[Sales]])</f>
        <v>42.616</v>
      </c>
    </row>
    <row r="127" spans="1:25" x14ac:dyDescent="0.3">
      <c r="A127">
        <v>269</v>
      </c>
      <c r="B127" t="s">
        <v>146</v>
      </c>
      <c r="C127" s="9" t="s">
        <v>5064</v>
      </c>
      <c r="D127" s="9">
        <v>43078</v>
      </c>
      <c r="E127" s="3" t="s">
        <v>6126</v>
      </c>
      <c r="F127" t="s">
        <v>6465</v>
      </c>
      <c r="G127" t="s">
        <v>6587</v>
      </c>
      <c r="H127" t="s">
        <v>7380</v>
      </c>
      <c r="I127" t="s">
        <v>8055</v>
      </c>
      <c r="J127" t="s">
        <v>8057</v>
      </c>
      <c r="K127" t="s">
        <v>8132</v>
      </c>
      <c r="L127" t="s">
        <v>8612</v>
      </c>
      <c r="M127">
        <v>45231</v>
      </c>
      <c r="N127" t="s">
        <v>8640</v>
      </c>
      <c r="O127" t="s">
        <v>8879</v>
      </c>
      <c r="P127" t="s">
        <v>10371</v>
      </c>
      <c r="Q127" t="s">
        <v>10377</v>
      </c>
      <c r="R127" t="s">
        <v>10629</v>
      </c>
      <c r="S127">
        <v>37.207999999999998</v>
      </c>
      <c r="T127">
        <v>1</v>
      </c>
      <c r="U127">
        <v>0.2</v>
      </c>
      <c r="V127">
        <v>-7.4416000000000002</v>
      </c>
      <c r="W127">
        <f>(Tableau1[[#This Row],[Sales]]/Tableau1[[#This Row],[Profit]])*100</f>
        <v>-500</v>
      </c>
      <c r="X127">
        <f>Tableau1[[#This Row],[Sales]]*(1-Tableau1[[#This Row],[Discount]])</f>
        <v>29.766400000000001</v>
      </c>
      <c r="Y127">
        <f ca="1">SUMIF(Tableau1[Order ID],Tableau1[[#This Row],[Order ID]],Tableau1[[#This Row],[Sales]])</f>
        <v>152.94</v>
      </c>
    </row>
    <row r="128" spans="1:25" x14ac:dyDescent="0.3">
      <c r="A128">
        <v>271</v>
      </c>
      <c r="B128" t="s">
        <v>147</v>
      </c>
      <c r="C128" s="9" t="s">
        <v>5146</v>
      </c>
      <c r="D128" s="9">
        <v>43097</v>
      </c>
      <c r="E128" s="3" t="s">
        <v>6282</v>
      </c>
      <c r="F128" t="s">
        <v>6464</v>
      </c>
      <c r="G128" t="s">
        <v>6588</v>
      </c>
      <c r="H128" t="s">
        <v>7381</v>
      </c>
      <c r="I128" t="s">
        <v>8055</v>
      </c>
      <c r="J128" t="s">
        <v>8057</v>
      </c>
      <c r="K128" t="s">
        <v>8066</v>
      </c>
      <c r="L128" t="s">
        <v>8590</v>
      </c>
      <c r="M128">
        <v>94110</v>
      </c>
      <c r="N128" t="s">
        <v>8638</v>
      </c>
      <c r="O128" t="s">
        <v>8881</v>
      </c>
      <c r="P128" t="s">
        <v>10371</v>
      </c>
      <c r="Q128" t="s">
        <v>10377</v>
      </c>
      <c r="R128" t="s">
        <v>10631</v>
      </c>
      <c r="S128">
        <v>725.84</v>
      </c>
      <c r="T128">
        <v>4</v>
      </c>
      <c r="U128">
        <v>0</v>
      </c>
      <c r="V128">
        <v>210.49359999999999</v>
      </c>
      <c r="W128">
        <f>(Tableau1[[#This Row],[Sales]]/Tableau1[[#This Row],[Profit]])*100</f>
        <v>344.82758620689657</v>
      </c>
      <c r="X128">
        <f>Tableau1[[#This Row],[Sales]]*(1-Tableau1[[#This Row],[Discount]])</f>
        <v>725.84</v>
      </c>
      <c r="Y128">
        <f ca="1">SUMIF(Tableau1[Order ID],Tableau1[[#This Row],[Order ID]],Tableau1[[#This Row],[Sales]])</f>
        <v>380.86399999999998</v>
      </c>
    </row>
    <row r="129" spans="1:25" x14ac:dyDescent="0.3">
      <c r="A129">
        <v>272</v>
      </c>
      <c r="B129" t="s">
        <v>148</v>
      </c>
      <c r="C129" s="9" t="s">
        <v>5147</v>
      </c>
      <c r="D129" s="9">
        <v>42215</v>
      </c>
      <c r="E129" s="3" t="s">
        <v>5404</v>
      </c>
      <c r="F129" t="s">
        <v>6466</v>
      </c>
      <c r="G129" t="s">
        <v>6534</v>
      </c>
      <c r="H129" t="s">
        <v>7327</v>
      </c>
      <c r="I129" t="s">
        <v>8054</v>
      </c>
      <c r="J129" t="s">
        <v>8057</v>
      </c>
      <c r="K129" t="s">
        <v>8066</v>
      </c>
      <c r="L129" t="s">
        <v>8590</v>
      </c>
      <c r="M129">
        <v>94109</v>
      </c>
      <c r="N129" t="s">
        <v>8638</v>
      </c>
      <c r="O129" t="s">
        <v>8882</v>
      </c>
      <c r="P129" t="s">
        <v>10372</v>
      </c>
      <c r="Q129" t="s">
        <v>10384</v>
      </c>
      <c r="R129" t="s">
        <v>10632</v>
      </c>
      <c r="S129">
        <v>209.93</v>
      </c>
      <c r="T129">
        <v>7</v>
      </c>
      <c r="U129">
        <v>0</v>
      </c>
      <c r="V129">
        <v>92.369200000000006</v>
      </c>
      <c r="W129">
        <f>(Tableau1[[#This Row],[Sales]]/Tableau1[[#This Row],[Profit]])*100</f>
        <v>227.27272727272725</v>
      </c>
      <c r="X129">
        <f>Tableau1[[#This Row],[Sales]]*(1-Tableau1[[#This Row],[Discount]])</f>
        <v>209.93</v>
      </c>
      <c r="Y129">
        <f ca="1">SUMIF(Tableau1[Order ID],Tableau1[[#This Row],[Order ID]],Tableau1[[#This Row],[Sales]])</f>
        <v>58.112000000000002</v>
      </c>
    </row>
    <row r="130" spans="1:25" x14ac:dyDescent="0.3">
      <c r="A130">
        <v>275</v>
      </c>
      <c r="B130" t="s">
        <v>149</v>
      </c>
      <c r="C130" s="9" t="s">
        <v>5148</v>
      </c>
      <c r="D130" s="9">
        <v>42994</v>
      </c>
      <c r="E130" s="3" t="s">
        <v>5727</v>
      </c>
      <c r="F130" t="s">
        <v>6466</v>
      </c>
      <c r="G130" t="s">
        <v>6589</v>
      </c>
      <c r="H130" t="s">
        <v>7382</v>
      </c>
      <c r="I130" t="s">
        <v>8055</v>
      </c>
      <c r="J130" t="s">
        <v>8057</v>
      </c>
      <c r="K130" t="s">
        <v>8133</v>
      </c>
      <c r="L130" t="s">
        <v>8590</v>
      </c>
      <c r="M130">
        <v>90301</v>
      </c>
      <c r="N130" t="s">
        <v>8638</v>
      </c>
      <c r="O130" t="s">
        <v>8885</v>
      </c>
      <c r="P130" t="s">
        <v>10371</v>
      </c>
      <c r="Q130" t="s">
        <v>10383</v>
      </c>
      <c r="R130" t="s">
        <v>10635</v>
      </c>
      <c r="S130">
        <v>8.82</v>
      </c>
      <c r="T130">
        <v>2</v>
      </c>
      <c r="U130">
        <v>0</v>
      </c>
      <c r="V130">
        <v>4.0571999999999999</v>
      </c>
      <c r="W130">
        <f>(Tableau1[[#This Row],[Sales]]/Tableau1[[#This Row],[Profit]])*100</f>
        <v>217.39130434782612</v>
      </c>
      <c r="X130">
        <f>Tableau1[[#This Row],[Sales]]*(1-Tableau1[[#This Row],[Discount]])</f>
        <v>8.82</v>
      </c>
      <c r="Y130">
        <f ca="1">SUMIF(Tableau1[Order ID],Tableau1[[#This Row],[Order ID]],Tableau1[[#This Row],[Sales]])</f>
        <v>250.27199999999999</v>
      </c>
    </row>
    <row r="131" spans="1:25" x14ac:dyDescent="0.3">
      <c r="A131">
        <v>277</v>
      </c>
      <c r="B131" t="s">
        <v>150</v>
      </c>
      <c r="C131" s="9" t="s">
        <v>5149</v>
      </c>
      <c r="D131" s="9">
        <v>43021</v>
      </c>
      <c r="E131" s="3" t="s">
        <v>5191</v>
      </c>
      <c r="F131" t="s">
        <v>6465</v>
      </c>
      <c r="G131" t="s">
        <v>6590</v>
      </c>
      <c r="H131" t="s">
        <v>7383</v>
      </c>
      <c r="I131" t="s">
        <v>8055</v>
      </c>
      <c r="J131" t="s">
        <v>8057</v>
      </c>
      <c r="K131" t="s">
        <v>8068</v>
      </c>
      <c r="L131" t="s">
        <v>8597</v>
      </c>
      <c r="M131">
        <v>19140</v>
      </c>
      <c r="N131" t="s">
        <v>8640</v>
      </c>
      <c r="O131" t="s">
        <v>8887</v>
      </c>
      <c r="P131" t="s">
        <v>10371</v>
      </c>
      <c r="Q131" t="s">
        <v>10383</v>
      </c>
      <c r="R131" t="s">
        <v>10637</v>
      </c>
      <c r="S131">
        <v>11.648</v>
      </c>
      <c r="T131">
        <v>2</v>
      </c>
      <c r="U131">
        <v>0.2</v>
      </c>
      <c r="V131">
        <v>4.0768000000000004</v>
      </c>
      <c r="W131">
        <f>(Tableau1[[#This Row],[Sales]]/Tableau1[[#This Row],[Profit]])*100</f>
        <v>285.71428571428567</v>
      </c>
      <c r="X131">
        <f>Tableau1[[#This Row],[Sales]]*(1-Tableau1[[#This Row],[Discount]])</f>
        <v>9.3184000000000005</v>
      </c>
      <c r="Y131">
        <f ca="1">SUMIF(Tableau1[Order ID],Tableau1[[#This Row],[Order ID]],Tableau1[[#This Row],[Sales]])</f>
        <v>34.503999999999998</v>
      </c>
    </row>
    <row r="132" spans="1:25" x14ac:dyDescent="0.3">
      <c r="A132">
        <v>281</v>
      </c>
      <c r="B132" t="s">
        <v>151</v>
      </c>
      <c r="C132" s="9" t="s">
        <v>5150</v>
      </c>
      <c r="D132" s="9">
        <v>42273</v>
      </c>
      <c r="E132" s="3" t="s">
        <v>5724</v>
      </c>
      <c r="F132" t="s">
        <v>6464</v>
      </c>
      <c r="G132" t="s">
        <v>6524</v>
      </c>
      <c r="H132" t="s">
        <v>7317</v>
      </c>
      <c r="I132" t="s">
        <v>8054</v>
      </c>
      <c r="J132" t="s">
        <v>8057</v>
      </c>
      <c r="K132" t="s">
        <v>8070</v>
      </c>
      <c r="L132" t="s">
        <v>8593</v>
      </c>
      <c r="M132">
        <v>77070</v>
      </c>
      <c r="N132" t="s">
        <v>8639</v>
      </c>
      <c r="O132" t="s">
        <v>8891</v>
      </c>
      <c r="P132" t="s">
        <v>10371</v>
      </c>
      <c r="Q132" t="s">
        <v>10381</v>
      </c>
      <c r="R132" t="s">
        <v>10641</v>
      </c>
      <c r="S132">
        <v>2.08</v>
      </c>
      <c r="T132">
        <v>5</v>
      </c>
      <c r="U132">
        <v>0.8</v>
      </c>
      <c r="V132">
        <v>-3.4319999999999999</v>
      </c>
      <c r="W132">
        <f>(Tableau1[[#This Row],[Sales]]/Tableau1[[#This Row],[Profit]])*100</f>
        <v>-60.606060606060609</v>
      </c>
      <c r="X132">
        <f>Tableau1[[#This Row],[Sales]]*(1-Tableau1[[#This Row],[Discount]])</f>
        <v>0.41599999999999993</v>
      </c>
      <c r="Y132">
        <f ca="1">SUMIF(Tableau1[Order ID],Tableau1[[#This Row],[Order ID]],Tableau1[[#This Row],[Sales]])</f>
        <v>1295.78</v>
      </c>
    </row>
    <row r="133" spans="1:25" x14ac:dyDescent="0.3">
      <c r="A133">
        <v>283</v>
      </c>
      <c r="B133" t="s">
        <v>152</v>
      </c>
      <c r="C133" s="9" t="s">
        <v>5151</v>
      </c>
      <c r="D133" s="9">
        <v>42310</v>
      </c>
      <c r="E133" s="3" t="s">
        <v>5406</v>
      </c>
      <c r="F133" t="s">
        <v>6465</v>
      </c>
      <c r="G133" t="s">
        <v>6591</v>
      </c>
      <c r="H133" t="s">
        <v>7384</v>
      </c>
      <c r="I133" t="s">
        <v>8054</v>
      </c>
      <c r="J133" t="s">
        <v>8057</v>
      </c>
      <c r="K133" t="s">
        <v>8059</v>
      </c>
      <c r="L133" t="s">
        <v>8590</v>
      </c>
      <c r="M133">
        <v>90004</v>
      </c>
      <c r="N133" t="s">
        <v>8638</v>
      </c>
      <c r="O133" t="s">
        <v>8893</v>
      </c>
      <c r="P133" t="s">
        <v>10370</v>
      </c>
      <c r="Q133" t="s">
        <v>10376</v>
      </c>
      <c r="R133" t="s">
        <v>10643</v>
      </c>
      <c r="S133">
        <v>1038.8399999999999</v>
      </c>
      <c r="T133">
        <v>5</v>
      </c>
      <c r="U133">
        <v>0.2</v>
      </c>
      <c r="V133">
        <v>51.942</v>
      </c>
      <c r="W133">
        <f>(Tableau1[[#This Row],[Sales]]/Tableau1[[#This Row],[Profit]])*100</f>
        <v>2000</v>
      </c>
      <c r="X133">
        <f>Tableau1[[#This Row],[Sales]]*(1-Tableau1[[#This Row],[Discount]])</f>
        <v>831.072</v>
      </c>
      <c r="Y133">
        <f ca="1">SUMIF(Tableau1[Order ID],Tableau1[[#This Row],[Order ID]],Tableau1[[#This Row],[Sales]])</f>
        <v>20.7</v>
      </c>
    </row>
    <row r="134" spans="1:25" x14ac:dyDescent="0.3">
      <c r="A134">
        <v>284</v>
      </c>
      <c r="B134" t="s">
        <v>153</v>
      </c>
      <c r="C134" s="9" t="s">
        <v>5150</v>
      </c>
      <c r="D134" s="9">
        <v>42273</v>
      </c>
      <c r="E134" s="3" t="s">
        <v>5683</v>
      </c>
      <c r="F134" t="s">
        <v>6465</v>
      </c>
      <c r="G134" t="s">
        <v>6482</v>
      </c>
      <c r="H134" t="s">
        <v>7275</v>
      </c>
      <c r="I134" t="s">
        <v>8054</v>
      </c>
      <c r="J134" t="s">
        <v>8057</v>
      </c>
      <c r="K134" t="s">
        <v>8090</v>
      </c>
      <c r="L134" t="s">
        <v>8609</v>
      </c>
      <c r="M134">
        <v>97206</v>
      </c>
      <c r="N134" t="s">
        <v>8638</v>
      </c>
      <c r="O134" t="s">
        <v>8894</v>
      </c>
      <c r="P134" t="s">
        <v>10371</v>
      </c>
      <c r="Q134" t="s">
        <v>10383</v>
      </c>
      <c r="R134" t="s">
        <v>10422</v>
      </c>
      <c r="S134">
        <v>141.76</v>
      </c>
      <c r="T134">
        <v>5</v>
      </c>
      <c r="U134">
        <v>0.2</v>
      </c>
      <c r="V134">
        <v>47.844000000000001</v>
      </c>
      <c r="W134">
        <f>(Tableau1[[#This Row],[Sales]]/Tableau1[[#This Row],[Profit]])*100</f>
        <v>296.2962962962963</v>
      </c>
      <c r="X134">
        <f>Tableau1[[#This Row],[Sales]]*(1-Tableau1[[#This Row],[Discount]])</f>
        <v>113.408</v>
      </c>
      <c r="Y134">
        <f ca="1">SUMIF(Tableau1[Order ID],Tableau1[[#This Row],[Order ID]],Tableau1[[#This Row],[Sales]])</f>
        <v>13</v>
      </c>
    </row>
    <row r="135" spans="1:25" x14ac:dyDescent="0.3">
      <c r="A135">
        <v>287</v>
      </c>
      <c r="B135" t="s">
        <v>154</v>
      </c>
      <c r="C135" s="9" t="s">
        <v>5152</v>
      </c>
      <c r="D135" s="9">
        <v>42722</v>
      </c>
      <c r="E135" s="3" t="s">
        <v>5917</v>
      </c>
      <c r="F135" t="s">
        <v>6464</v>
      </c>
      <c r="G135" t="s">
        <v>6592</v>
      </c>
      <c r="H135" t="s">
        <v>7385</v>
      </c>
      <c r="I135" t="s">
        <v>8055</v>
      </c>
      <c r="J135" t="s">
        <v>8057</v>
      </c>
      <c r="K135" t="s">
        <v>8134</v>
      </c>
      <c r="L135" t="s">
        <v>8591</v>
      </c>
      <c r="M135">
        <v>33319</v>
      </c>
      <c r="N135" t="s">
        <v>8637</v>
      </c>
      <c r="O135" t="s">
        <v>8897</v>
      </c>
      <c r="P135" t="s">
        <v>10371</v>
      </c>
      <c r="Q135" t="s">
        <v>10381</v>
      </c>
      <c r="R135" t="s">
        <v>10646</v>
      </c>
      <c r="S135">
        <v>254.05799999999999</v>
      </c>
      <c r="T135">
        <v>7</v>
      </c>
      <c r="U135">
        <v>0.7</v>
      </c>
      <c r="V135">
        <v>-169.37200000000001</v>
      </c>
      <c r="W135">
        <f>(Tableau1[[#This Row],[Sales]]/Tableau1[[#This Row],[Profit]])*100</f>
        <v>-149.99999999999997</v>
      </c>
      <c r="X135">
        <f>Tableau1[[#This Row],[Sales]]*(1-Tableau1[[#This Row],[Discount]])</f>
        <v>76.217400000000012</v>
      </c>
      <c r="Y135">
        <f ca="1">SUMIF(Tableau1[Order ID],Tableau1[[#This Row],[Order ID]],Tableau1[[#This Row],[Sales]])</f>
        <v>374.37599999999998</v>
      </c>
    </row>
    <row r="136" spans="1:25" x14ac:dyDescent="0.3">
      <c r="A136">
        <v>290</v>
      </c>
      <c r="B136" t="s">
        <v>155</v>
      </c>
      <c r="C136" s="9" t="s">
        <v>5103</v>
      </c>
      <c r="D136" s="9">
        <v>42694</v>
      </c>
      <c r="E136" s="3" t="s">
        <v>5420</v>
      </c>
      <c r="F136" t="s">
        <v>6464</v>
      </c>
      <c r="G136" t="s">
        <v>6593</v>
      </c>
      <c r="H136" t="s">
        <v>7386</v>
      </c>
      <c r="I136" t="s">
        <v>8056</v>
      </c>
      <c r="J136" t="s">
        <v>8057</v>
      </c>
      <c r="K136" t="s">
        <v>8096</v>
      </c>
      <c r="L136" t="s">
        <v>8612</v>
      </c>
      <c r="M136">
        <v>43229</v>
      </c>
      <c r="N136" t="s">
        <v>8640</v>
      </c>
      <c r="O136" t="s">
        <v>8899</v>
      </c>
      <c r="P136" t="s">
        <v>10371</v>
      </c>
      <c r="Q136" t="s">
        <v>10386</v>
      </c>
      <c r="R136" t="s">
        <v>10648</v>
      </c>
      <c r="S136">
        <v>19.096</v>
      </c>
      <c r="T136">
        <v>7</v>
      </c>
      <c r="U136">
        <v>0.2</v>
      </c>
      <c r="V136">
        <v>6.6836000000000002</v>
      </c>
      <c r="W136">
        <f>(Tableau1[[#This Row],[Sales]]/Tableau1[[#This Row],[Profit]])*100</f>
        <v>285.71428571428572</v>
      </c>
      <c r="X136">
        <f>Tableau1[[#This Row],[Sales]]*(1-Tableau1[[#This Row],[Discount]])</f>
        <v>15.276800000000001</v>
      </c>
      <c r="Y136">
        <f ca="1">SUMIF(Tableau1[Order ID],Tableau1[[#This Row],[Order ID]],Tableau1[[#This Row],[Sales]])</f>
        <v>72.45</v>
      </c>
    </row>
    <row r="137" spans="1:25" x14ac:dyDescent="0.3">
      <c r="A137">
        <v>294</v>
      </c>
      <c r="B137" t="s">
        <v>156</v>
      </c>
      <c r="C137" s="9" t="s">
        <v>5088</v>
      </c>
      <c r="D137" s="9">
        <v>41999</v>
      </c>
      <c r="E137" s="3" t="s">
        <v>5159</v>
      </c>
      <c r="F137" t="s">
        <v>6466</v>
      </c>
      <c r="G137" t="s">
        <v>6594</v>
      </c>
      <c r="H137" t="s">
        <v>7387</v>
      </c>
      <c r="I137" t="s">
        <v>8055</v>
      </c>
      <c r="J137" t="s">
        <v>8057</v>
      </c>
      <c r="K137" t="s">
        <v>8135</v>
      </c>
      <c r="L137" t="s">
        <v>8610</v>
      </c>
      <c r="M137">
        <v>80906</v>
      </c>
      <c r="N137" t="s">
        <v>8638</v>
      </c>
      <c r="O137" t="s">
        <v>8903</v>
      </c>
      <c r="P137" t="s">
        <v>10370</v>
      </c>
      <c r="Q137" t="s">
        <v>10378</v>
      </c>
      <c r="R137" t="s">
        <v>10652</v>
      </c>
      <c r="S137">
        <v>300.416</v>
      </c>
      <c r="T137">
        <v>8</v>
      </c>
      <c r="U137">
        <v>0.2</v>
      </c>
      <c r="V137">
        <v>78.859200000000001</v>
      </c>
      <c r="W137">
        <f>(Tableau1[[#This Row],[Sales]]/Tableau1[[#This Row],[Profit]])*100</f>
        <v>380.95238095238091</v>
      </c>
      <c r="X137">
        <f>Tableau1[[#This Row],[Sales]]*(1-Tableau1[[#This Row],[Discount]])</f>
        <v>240.33280000000002</v>
      </c>
      <c r="Y137">
        <f ca="1">SUMIF(Tableau1[Order ID],Tableau1[[#This Row],[Order ID]],Tableau1[[#This Row],[Sales]])</f>
        <v>160.72</v>
      </c>
    </row>
    <row r="138" spans="1:25" x14ac:dyDescent="0.3">
      <c r="A138">
        <v>299</v>
      </c>
      <c r="B138" t="s">
        <v>157</v>
      </c>
      <c r="C138" s="9" t="s">
        <v>5129</v>
      </c>
      <c r="D138" s="9">
        <v>42671</v>
      </c>
      <c r="E138" s="3" t="s">
        <v>5084</v>
      </c>
      <c r="F138" t="s">
        <v>6465</v>
      </c>
      <c r="G138" t="s">
        <v>6531</v>
      </c>
      <c r="H138" t="s">
        <v>7324</v>
      </c>
      <c r="I138" t="s">
        <v>8055</v>
      </c>
      <c r="J138" t="s">
        <v>8057</v>
      </c>
      <c r="K138" t="s">
        <v>8136</v>
      </c>
      <c r="L138" t="s">
        <v>8618</v>
      </c>
      <c r="M138">
        <v>7109</v>
      </c>
      <c r="N138" t="s">
        <v>8640</v>
      </c>
      <c r="O138" t="s">
        <v>8908</v>
      </c>
      <c r="P138" t="s">
        <v>10371</v>
      </c>
      <c r="Q138" t="s">
        <v>10383</v>
      </c>
      <c r="R138" t="s">
        <v>10657</v>
      </c>
      <c r="S138">
        <v>32.4</v>
      </c>
      <c r="T138">
        <v>5</v>
      </c>
      <c r="U138">
        <v>0</v>
      </c>
      <c r="V138">
        <v>15.552</v>
      </c>
      <c r="W138">
        <f>(Tableau1[[#This Row],[Sales]]/Tableau1[[#This Row],[Profit]])*100</f>
        <v>208.33333333333334</v>
      </c>
      <c r="X138">
        <f>Tableau1[[#This Row],[Sales]]*(1-Tableau1[[#This Row],[Discount]])</f>
        <v>32.4</v>
      </c>
      <c r="Y138">
        <f ca="1">SUMIF(Tableau1[Order ID],Tableau1[[#This Row],[Order ID]],Tableau1[[#This Row],[Sales]])</f>
        <v>51.52</v>
      </c>
    </row>
    <row r="139" spans="1:25" x14ac:dyDescent="0.3">
      <c r="A139">
        <v>304</v>
      </c>
      <c r="B139" t="s">
        <v>158</v>
      </c>
      <c r="C139" s="9" t="s">
        <v>5153</v>
      </c>
      <c r="D139" s="9">
        <v>43058</v>
      </c>
      <c r="E139" s="3" t="s">
        <v>5081</v>
      </c>
      <c r="F139" t="s">
        <v>6465</v>
      </c>
      <c r="G139" t="s">
        <v>6569</v>
      </c>
      <c r="H139" t="s">
        <v>7362</v>
      </c>
      <c r="I139" t="s">
        <v>8054</v>
      </c>
      <c r="J139" t="s">
        <v>8057</v>
      </c>
      <c r="K139" t="s">
        <v>8080</v>
      </c>
      <c r="L139" t="s">
        <v>8598</v>
      </c>
      <c r="M139">
        <v>60623</v>
      </c>
      <c r="N139" t="s">
        <v>8639</v>
      </c>
      <c r="O139" t="s">
        <v>8913</v>
      </c>
      <c r="P139" t="s">
        <v>10370</v>
      </c>
      <c r="Q139" t="s">
        <v>10376</v>
      </c>
      <c r="R139" t="s">
        <v>10662</v>
      </c>
      <c r="S139">
        <v>219.07499999999999</v>
      </c>
      <c r="T139">
        <v>3</v>
      </c>
      <c r="U139">
        <v>0.5</v>
      </c>
      <c r="V139">
        <v>-131.44499999999999</v>
      </c>
      <c r="W139">
        <f>(Tableau1[[#This Row],[Sales]]/Tableau1[[#This Row],[Profit]])*100</f>
        <v>-166.66666666666669</v>
      </c>
      <c r="X139">
        <f>Tableau1[[#This Row],[Sales]]*(1-Tableau1[[#This Row],[Discount]])</f>
        <v>109.53749999999999</v>
      </c>
      <c r="Y139">
        <f ca="1">SUMIF(Tableau1[Order ID],Tableau1[[#This Row],[Order ID]],Tableau1[[#This Row],[Sales]])</f>
        <v>70.98</v>
      </c>
    </row>
    <row r="140" spans="1:25" x14ac:dyDescent="0.3">
      <c r="A140">
        <v>305</v>
      </c>
      <c r="B140" t="s">
        <v>159</v>
      </c>
      <c r="C140" s="9" t="s">
        <v>5154</v>
      </c>
      <c r="D140" s="9">
        <v>42128</v>
      </c>
      <c r="E140" s="3" t="s">
        <v>6260</v>
      </c>
      <c r="F140" t="s">
        <v>6464</v>
      </c>
      <c r="G140" t="s">
        <v>6595</v>
      </c>
      <c r="H140" t="s">
        <v>7388</v>
      </c>
      <c r="I140" t="s">
        <v>8055</v>
      </c>
      <c r="J140" t="s">
        <v>8057</v>
      </c>
      <c r="K140" t="s">
        <v>8078</v>
      </c>
      <c r="L140" t="s">
        <v>8603</v>
      </c>
      <c r="M140">
        <v>10024</v>
      </c>
      <c r="N140" t="s">
        <v>8640</v>
      </c>
      <c r="O140" t="s">
        <v>8914</v>
      </c>
      <c r="P140" t="s">
        <v>10370</v>
      </c>
      <c r="Q140" t="s">
        <v>10378</v>
      </c>
      <c r="R140" t="s">
        <v>10663</v>
      </c>
      <c r="S140">
        <v>26.8</v>
      </c>
      <c r="T140">
        <v>2</v>
      </c>
      <c r="U140">
        <v>0</v>
      </c>
      <c r="V140">
        <v>12.864000000000001</v>
      </c>
      <c r="W140">
        <f>(Tableau1[[#This Row],[Sales]]/Tableau1[[#This Row],[Profit]])*100</f>
        <v>208.33333333333334</v>
      </c>
      <c r="X140">
        <f>Tableau1[[#This Row],[Sales]]*(1-Tableau1[[#This Row],[Discount]])</f>
        <v>26.8</v>
      </c>
      <c r="Y140">
        <f ca="1">SUMIF(Tableau1[Order ID],Tableau1[[#This Row],[Order ID]],Tableau1[[#This Row],[Sales]])</f>
        <v>9.3439999999999994</v>
      </c>
    </row>
    <row r="141" spans="1:25" x14ac:dyDescent="0.3">
      <c r="A141">
        <v>306</v>
      </c>
      <c r="B141" t="s">
        <v>160</v>
      </c>
      <c r="C141" s="9" t="s">
        <v>5155</v>
      </c>
      <c r="D141" s="9">
        <v>42003</v>
      </c>
      <c r="E141" s="3" t="s">
        <v>6068</v>
      </c>
      <c r="F141" t="s">
        <v>6465</v>
      </c>
      <c r="G141" t="s">
        <v>6501</v>
      </c>
      <c r="H141" t="s">
        <v>7294</v>
      </c>
      <c r="I141" t="s">
        <v>8055</v>
      </c>
      <c r="J141" t="s">
        <v>8057</v>
      </c>
      <c r="K141" t="s">
        <v>8137</v>
      </c>
      <c r="L141" t="s">
        <v>8600</v>
      </c>
      <c r="M141">
        <v>48180</v>
      </c>
      <c r="N141" t="s">
        <v>8639</v>
      </c>
      <c r="O141" t="s">
        <v>8915</v>
      </c>
      <c r="P141" t="s">
        <v>10371</v>
      </c>
      <c r="Q141" t="s">
        <v>10379</v>
      </c>
      <c r="R141" t="s">
        <v>10664</v>
      </c>
      <c r="S141">
        <v>9.84</v>
      </c>
      <c r="T141">
        <v>3</v>
      </c>
      <c r="U141">
        <v>0</v>
      </c>
      <c r="V141">
        <v>2.8536000000000001</v>
      </c>
      <c r="W141">
        <f>(Tableau1[[#This Row],[Sales]]/Tableau1[[#This Row],[Profit]])*100</f>
        <v>344.82758620689651</v>
      </c>
      <c r="X141">
        <f>Tableau1[[#This Row],[Sales]]*(1-Tableau1[[#This Row],[Discount]])</f>
        <v>9.84</v>
      </c>
      <c r="Y141">
        <f ca="1">SUMIF(Tableau1[Order ID],Tableau1[[#This Row],[Order ID]],Tableau1[[#This Row],[Sales]])</f>
        <v>11.632</v>
      </c>
    </row>
    <row r="142" spans="1:25" x14ac:dyDescent="0.3">
      <c r="A142">
        <v>307</v>
      </c>
      <c r="B142" t="s">
        <v>161</v>
      </c>
      <c r="C142" s="9" t="s">
        <v>5136</v>
      </c>
      <c r="D142" s="9">
        <v>41791</v>
      </c>
      <c r="E142" s="3" t="s">
        <v>5601</v>
      </c>
      <c r="F142" t="s">
        <v>6465</v>
      </c>
      <c r="G142" t="s">
        <v>6596</v>
      </c>
      <c r="H142" t="s">
        <v>7389</v>
      </c>
      <c r="I142" t="s">
        <v>8056</v>
      </c>
      <c r="J142" t="s">
        <v>8057</v>
      </c>
      <c r="K142" t="s">
        <v>8138</v>
      </c>
      <c r="L142" t="s">
        <v>8618</v>
      </c>
      <c r="M142">
        <v>8701</v>
      </c>
      <c r="N142" t="s">
        <v>8640</v>
      </c>
      <c r="O142" t="s">
        <v>8916</v>
      </c>
      <c r="P142" t="s">
        <v>10371</v>
      </c>
      <c r="Q142" t="s">
        <v>10381</v>
      </c>
      <c r="R142" t="s">
        <v>10665</v>
      </c>
      <c r="S142">
        <v>45.48</v>
      </c>
      <c r="T142">
        <v>3</v>
      </c>
      <c r="U142">
        <v>0</v>
      </c>
      <c r="V142">
        <v>20.9208</v>
      </c>
      <c r="W142">
        <f>(Tableau1[[#This Row],[Sales]]/Tableau1[[#This Row],[Profit]])*100</f>
        <v>217.39130434782606</v>
      </c>
      <c r="X142">
        <f>Tableau1[[#This Row],[Sales]]*(1-Tableau1[[#This Row],[Discount]])</f>
        <v>45.48</v>
      </c>
      <c r="Y142">
        <f ca="1">SUMIF(Tableau1[Order ID],Tableau1[[#This Row],[Order ID]],Tableau1[[#This Row],[Sales]])</f>
        <v>142.77600000000001</v>
      </c>
    </row>
    <row r="143" spans="1:25" x14ac:dyDescent="0.3">
      <c r="A143">
        <v>309</v>
      </c>
      <c r="B143" t="s">
        <v>162</v>
      </c>
      <c r="C143" s="9" t="s">
        <v>5034</v>
      </c>
      <c r="D143" s="9">
        <v>42840</v>
      </c>
      <c r="E143" s="3" t="s">
        <v>5857</v>
      </c>
      <c r="F143" t="s">
        <v>6466</v>
      </c>
      <c r="G143" t="s">
        <v>6597</v>
      </c>
      <c r="H143" t="s">
        <v>7390</v>
      </c>
      <c r="I143" t="s">
        <v>8054</v>
      </c>
      <c r="J143" t="s">
        <v>8057</v>
      </c>
      <c r="K143" t="s">
        <v>8139</v>
      </c>
      <c r="L143" t="s">
        <v>8605</v>
      </c>
      <c r="M143">
        <v>22204</v>
      </c>
      <c r="N143" t="s">
        <v>8637</v>
      </c>
      <c r="O143" t="s">
        <v>8918</v>
      </c>
      <c r="P143" t="s">
        <v>10371</v>
      </c>
      <c r="Q143" t="s">
        <v>10379</v>
      </c>
      <c r="R143" t="s">
        <v>10667</v>
      </c>
      <c r="S143">
        <v>4.8899999999999997</v>
      </c>
      <c r="T143">
        <v>1</v>
      </c>
      <c r="U143">
        <v>0</v>
      </c>
      <c r="V143">
        <v>2.0049000000000001</v>
      </c>
      <c r="W143">
        <f>(Tableau1[[#This Row],[Sales]]/Tableau1[[#This Row],[Profit]])*100</f>
        <v>243.90243902439019</v>
      </c>
      <c r="X143">
        <f>Tableau1[[#This Row],[Sales]]*(1-Tableau1[[#This Row],[Discount]])</f>
        <v>4.8899999999999997</v>
      </c>
      <c r="Y143">
        <f ca="1">SUMIF(Tableau1[Order ID],Tableau1[[#This Row],[Order ID]],Tableau1[[#This Row],[Sales]])</f>
        <v>369.57600000000002</v>
      </c>
    </row>
    <row r="144" spans="1:25" x14ac:dyDescent="0.3">
      <c r="A144">
        <v>310</v>
      </c>
      <c r="B144" t="s">
        <v>163</v>
      </c>
      <c r="C144" s="9" t="s">
        <v>5156</v>
      </c>
      <c r="D144" s="9">
        <v>42625</v>
      </c>
      <c r="E144" s="3" t="s">
        <v>5779</v>
      </c>
      <c r="F144" t="s">
        <v>6464</v>
      </c>
      <c r="G144" t="s">
        <v>6598</v>
      </c>
      <c r="H144" t="s">
        <v>7391</v>
      </c>
      <c r="I144" t="s">
        <v>8055</v>
      </c>
      <c r="J144" t="s">
        <v>8057</v>
      </c>
      <c r="K144" t="s">
        <v>8140</v>
      </c>
      <c r="L144" t="s">
        <v>8610</v>
      </c>
      <c r="M144">
        <v>80004</v>
      </c>
      <c r="N144" t="s">
        <v>8638</v>
      </c>
      <c r="O144" t="s">
        <v>8919</v>
      </c>
      <c r="P144" t="s">
        <v>10370</v>
      </c>
      <c r="Q144" t="s">
        <v>10378</v>
      </c>
      <c r="R144" t="s">
        <v>10668</v>
      </c>
      <c r="S144">
        <v>15.135999999999999</v>
      </c>
      <c r="T144">
        <v>4</v>
      </c>
      <c r="U144">
        <v>0.2</v>
      </c>
      <c r="V144">
        <v>3.5948000000000002</v>
      </c>
      <c r="W144">
        <f>(Tableau1[[#This Row],[Sales]]/Tableau1[[#This Row],[Profit]])*100</f>
        <v>421.05263157894734</v>
      </c>
      <c r="X144">
        <f>Tableau1[[#This Row],[Sales]]*(1-Tableau1[[#This Row],[Discount]])</f>
        <v>12.1088</v>
      </c>
      <c r="Y144">
        <f ca="1">SUMIF(Tableau1[Order ID],Tableau1[[#This Row],[Order ID]],Tableau1[[#This Row],[Sales]])</f>
        <v>119.94</v>
      </c>
    </row>
    <row r="145" spans="1:25" x14ac:dyDescent="0.3">
      <c r="A145">
        <v>314</v>
      </c>
      <c r="B145" t="s">
        <v>164</v>
      </c>
      <c r="C145" s="9" t="s">
        <v>5157</v>
      </c>
      <c r="D145" s="9">
        <v>41909</v>
      </c>
      <c r="E145" s="3" t="s">
        <v>5492</v>
      </c>
      <c r="F145" t="s">
        <v>6465</v>
      </c>
      <c r="G145" t="s">
        <v>6599</v>
      </c>
      <c r="H145" t="s">
        <v>7392</v>
      </c>
      <c r="I145" t="s">
        <v>8055</v>
      </c>
      <c r="J145" t="s">
        <v>8057</v>
      </c>
      <c r="K145" t="s">
        <v>8141</v>
      </c>
      <c r="L145" t="s">
        <v>8618</v>
      </c>
      <c r="M145">
        <v>7601</v>
      </c>
      <c r="N145" t="s">
        <v>8640</v>
      </c>
      <c r="O145" t="s">
        <v>8922</v>
      </c>
      <c r="P145" t="s">
        <v>10370</v>
      </c>
      <c r="Q145" t="s">
        <v>10378</v>
      </c>
      <c r="R145" t="s">
        <v>10671</v>
      </c>
      <c r="S145">
        <v>87.54</v>
      </c>
      <c r="T145">
        <v>3</v>
      </c>
      <c r="U145">
        <v>0</v>
      </c>
      <c r="V145">
        <v>37.642200000000003</v>
      </c>
      <c r="W145">
        <f>(Tableau1[[#This Row],[Sales]]/Tableau1[[#This Row],[Profit]])*100</f>
        <v>232.55813953488374</v>
      </c>
      <c r="X145">
        <f>Tableau1[[#This Row],[Sales]]*(1-Tableau1[[#This Row],[Discount]])</f>
        <v>87.54</v>
      </c>
      <c r="Y145">
        <f ca="1">SUMIF(Tableau1[Order ID],Tableau1[[#This Row],[Order ID]],Tableau1[[#This Row],[Sales]])</f>
        <v>8.69</v>
      </c>
    </row>
    <row r="146" spans="1:25" x14ac:dyDescent="0.3">
      <c r="A146">
        <v>315</v>
      </c>
      <c r="B146" t="s">
        <v>165</v>
      </c>
      <c r="C146" s="9" t="s">
        <v>5158</v>
      </c>
      <c r="D146" s="9">
        <v>41860</v>
      </c>
      <c r="E146" s="3" t="s">
        <v>5589</v>
      </c>
      <c r="F146" t="s">
        <v>6465</v>
      </c>
      <c r="G146" t="s">
        <v>6600</v>
      </c>
      <c r="H146" t="s">
        <v>7393</v>
      </c>
      <c r="I146" t="s">
        <v>8055</v>
      </c>
      <c r="J146" t="s">
        <v>8057</v>
      </c>
      <c r="K146" t="s">
        <v>8142</v>
      </c>
      <c r="L146" t="s">
        <v>8591</v>
      </c>
      <c r="M146">
        <v>33710</v>
      </c>
      <c r="N146" t="s">
        <v>8637</v>
      </c>
      <c r="O146" t="s">
        <v>8923</v>
      </c>
      <c r="P146" t="s">
        <v>10372</v>
      </c>
      <c r="Q146" t="s">
        <v>10380</v>
      </c>
      <c r="R146" t="s">
        <v>10672</v>
      </c>
      <c r="S146">
        <v>178.38399999999999</v>
      </c>
      <c r="T146">
        <v>2</v>
      </c>
      <c r="U146">
        <v>0.2</v>
      </c>
      <c r="V146">
        <v>22.297999999999998</v>
      </c>
      <c r="W146">
        <f>(Tableau1[[#This Row],[Sales]]/Tableau1[[#This Row],[Profit]])*100</f>
        <v>800</v>
      </c>
      <c r="X146">
        <f>Tableau1[[#This Row],[Sales]]*(1-Tableau1[[#This Row],[Discount]])</f>
        <v>142.7072</v>
      </c>
      <c r="Y146">
        <f ca="1">SUMIF(Tableau1[Order ID],Tableau1[[#This Row],[Order ID]],Tableau1[[#This Row],[Sales]])</f>
        <v>35.56</v>
      </c>
    </row>
    <row r="147" spans="1:25" x14ac:dyDescent="0.3">
      <c r="A147">
        <v>317</v>
      </c>
      <c r="B147" t="s">
        <v>166</v>
      </c>
      <c r="C147" s="9" t="s">
        <v>5159</v>
      </c>
      <c r="D147" s="9">
        <v>42001</v>
      </c>
      <c r="E147" s="3" t="s">
        <v>5155</v>
      </c>
      <c r="F147" t="s">
        <v>6466</v>
      </c>
      <c r="G147" t="s">
        <v>6601</v>
      </c>
      <c r="H147" t="s">
        <v>7394</v>
      </c>
      <c r="I147" t="s">
        <v>8055</v>
      </c>
      <c r="J147" t="s">
        <v>8057</v>
      </c>
      <c r="K147" t="s">
        <v>8068</v>
      </c>
      <c r="L147" t="s">
        <v>8597</v>
      </c>
      <c r="M147">
        <v>19143</v>
      </c>
      <c r="N147" t="s">
        <v>8640</v>
      </c>
      <c r="O147" t="s">
        <v>8925</v>
      </c>
      <c r="P147" t="s">
        <v>10371</v>
      </c>
      <c r="Q147" t="s">
        <v>10379</v>
      </c>
      <c r="R147" t="s">
        <v>10674</v>
      </c>
      <c r="S147">
        <v>99.135999999999996</v>
      </c>
      <c r="T147">
        <v>4</v>
      </c>
      <c r="U147">
        <v>0.2</v>
      </c>
      <c r="V147">
        <v>8.6744000000000003</v>
      </c>
      <c r="W147">
        <f>(Tableau1[[#This Row],[Sales]]/Tableau1[[#This Row],[Profit]])*100</f>
        <v>1142.8571428571427</v>
      </c>
      <c r="X147">
        <f>Tableau1[[#This Row],[Sales]]*(1-Tableau1[[#This Row],[Discount]])</f>
        <v>79.308800000000005</v>
      </c>
      <c r="Y147">
        <f ca="1">SUMIF(Tableau1[Order ID],Tableau1[[#This Row],[Order ID]],Tableau1[[#This Row],[Sales]])</f>
        <v>15.24</v>
      </c>
    </row>
    <row r="148" spans="1:25" x14ac:dyDescent="0.3">
      <c r="A148">
        <v>318</v>
      </c>
      <c r="B148" t="s">
        <v>167</v>
      </c>
      <c r="C148" s="9" t="s">
        <v>5160</v>
      </c>
      <c r="D148" s="9">
        <v>41947</v>
      </c>
      <c r="E148" s="3" t="s">
        <v>5217</v>
      </c>
      <c r="F148" t="s">
        <v>6465</v>
      </c>
      <c r="G148" t="s">
        <v>6602</v>
      </c>
      <c r="H148" t="s">
        <v>7395</v>
      </c>
      <c r="I148" t="s">
        <v>8056</v>
      </c>
      <c r="J148" t="s">
        <v>8057</v>
      </c>
      <c r="K148" t="s">
        <v>8078</v>
      </c>
      <c r="L148" t="s">
        <v>8603</v>
      </c>
      <c r="M148">
        <v>10024</v>
      </c>
      <c r="N148" t="s">
        <v>8640</v>
      </c>
      <c r="O148" t="s">
        <v>8926</v>
      </c>
      <c r="P148" t="s">
        <v>10370</v>
      </c>
      <c r="Q148" t="s">
        <v>10374</v>
      </c>
      <c r="R148" t="s">
        <v>10675</v>
      </c>
      <c r="S148">
        <v>135.88200000000001</v>
      </c>
      <c r="T148">
        <v>1</v>
      </c>
      <c r="U148">
        <v>0.1</v>
      </c>
      <c r="V148">
        <v>24.1568</v>
      </c>
      <c r="W148">
        <f>(Tableau1[[#This Row],[Sales]]/Tableau1[[#This Row],[Profit]])*100</f>
        <v>562.5</v>
      </c>
      <c r="X148">
        <f>Tableau1[[#This Row],[Sales]]*(1-Tableau1[[#This Row],[Discount]])</f>
        <v>122.2938</v>
      </c>
      <c r="Y148">
        <f ca="1">SUMIF(Tableau1[Order ID],Tableau1[[#This Row],[Order ID]],Tableau1[[#This Row],[Sales]])</f>
        <v>17.88</v>
      </c>
    </row>
    <row r="149" spans="1:25" x14ac:dyDescent="0.3">
      <c r="A149">
        <v>323</v>
      </c>
      <c r="B149" t="s">
        <v>168</v>
      </c>
      <c r="C149" s="9" t="s">
        <v>5141</v>
      </c>
      <c r="D149" s="9">
        <v>41901</v>
      </c>
      <c r="E149" s="3" t="s">
        <v>5176</v>
      </c>
      <c r="F149" t="s">
        <v>6465</v>
      </c>
      <c r="G149" t="s">
        <v>6603</v>
      </c>
      <c r="H149" t="s">
        <v>7396</v>
      </c>
      <c r="I149" t="s">
        <v>8055</v>
      </c>
      <c r="J149" t="s">
        <v>8057</v>
      </c>
      <c r="K149" t="s">
        <v>8143</v>
      </c>
      <c r="L149" t="s">
        <v>8590</v>
      </c>
      <c r="M149">
        <v>90805</v>
      </c>
      <c r="N149" t="s">
        <v>8638</v>
      </c>
      <c r="O149" t="s">
        <v>8928</v>
      </c>
      <c r="P149" t="s">
        <v>10371</v>
      </c>
      <c r="Q149" t="s">
        <v>10386</v>
      </c>
      <c r="R149" t="s">
        <v>10677</v>
      </c>
      <c r="S149">
        <v>7.16</v>
      </c>
      <c r="T149">
        <v>2</v>
      </c>
      <c r="U149">
        <v>0</v>
      </c>
      <c r="V149">
        <v>3.58</v>
      </c>
      <c r="W149">
        <f>(Tableau1[[#This Row],[Sales]]/Tableau1[[#This Row],[Profit]])*100</f>
        <v>200</v>
      </c>
      <c r="X149">
        <f>Tableau1[[#This Row],[Sales]]*(1-Tableau1[[#This Row],[Discount]])</f>
        <v>7.16</v>
      </c>
      <c r="Y149">
        <f ca="1">SUMIF(Tableau1[Order ID],Tableau1[[#This Row],[Order ID]],Tableau1[[#This Row],[Sales]])</f>
        <v>18.882000000000001</v>
      </c>
    </row>
    <row r="150" spans="1:25" x14ac:dyDescent="0.3">
      <c r="A150">
        <v>324</v>
      </c>
      <c r="B150" t="s">
        <v>169</v>
      </c>
      <c r="C150" s="9" t="s">
        <v>5161</v>
      </c>
      <c r="D150" s="9">
        <v>42483</v>
      </c>
      <c r="E150" s="3" t="s">
        <v>6283</v>
      </c>
      <c r="F150" t="s">
        <v>6465</v>
      </c>
      <c r="G150" t="s">
        <v>6604</v>
      </c>
      <c r="H150" t="s">
        <v>7397</v>
      </c>
      <c r="I150" t="s">
        <v>8055</v>
      </c>
      <c r="J150" t="s">
        <v>8057</v>
      </c>
      <c r="K150" t="s">
        <v>8144</v>
      </c>
      <c r="L150" t="s">
        <v>8590</v>
      </c>
      <c r="M150">
        <v>92345</v>
      </c>
      <c r="N150" t="s">
        <v>8638</v>
      </c>
      <c r="O150" t="s">
        <v>8906</v>
      </c>
      <c r="P150" t="s">
        <v>10371</v>
      </c>
      <c r="Q150" t="s">
        <v>10381</v>
      </c>
      <c r="R150" t="s">
        <v>10655</v>
      </c>
      <c r="S150">
        <v>251.52</v>
      </c>
      <c r="T150">
        <v>6</v>
      </c>
      <c r="U150">
        <v>0.2</v>
      </c>
      <c r="V150">
        <v>81.744</v>
      </c>
      <c r="W150">
        <f>(Tableau1[[#This Row],[Sales]]/Tableau1[[#This Row],[Profit]])*100</f>
        <v>307.69230769230774</v>
      </c>
      <c r="X150">
        <f>Tableau1[[#This Row],[Sales]]*(1-Tableau1[[#This Row],[Discount]])</f>
        <v>201.21600000000001</v>
      </c>
      <c r="Y150">
        <f ca="1">SUMIF(Tableau1[Order ID],Tableau1[[#This Row],[Order ID]],Tableau1[[#This Row],[Sales]])</f>
        <v>18.84</v>
      </c>
    </row>
    <row r="151" spans="1:25" x14ac:dyDescent="0.3">
      <c r="A151">
        <v>326</v>
      </c>
      <c r="B151" t="s">
        <v>170</v>
      </c>
      <c r="C151" s="9" t="s">
        <v>5162</v>
      </c>
      <c r="D151" s="9">
        <v>43042</v>
      </c>
      <c r="E151" s="3" t="s">
        <v>5090</v>
      </c>
      <c r="F151" t="s">
        <v>6464</v>
      </c>
      <c r="G151" t="s">
        <v>6605</v>
      </c>
      <c r="H151" t="s">
        <v>7398</v>
      </c>
      <c r="I151" t="s">
        <v>8055</v>
      </c>
      <c r="J151" t="s">
        <v>8057</v>
      </c>
      <c r="K151" t="s">
        <v>8145</v>
      </c>
      <c r="L151" t="s">
        <v>8606</v>
      </c>
      <c r="M151">
        <v>37130</v>
      </c>
      <c r="N151" t="s">
        <v>8637</v>
      </c>
      <c r="O151" t="s">
        <v>8930</v>
      </c>
      <c r="P151" t="s">
        <v>10370</v>
      </c>
      <c r="Q151" t="s">
        <v>10378</v>
      </c>
      <c r="R151" t="s">
        <v>10679</v>
      </c>
      <c r="S151">
        <v>15.992000000000001</v>
      </c>
      <c r="T151">
        <v>1</v>
      </c>
      <c r="U151">
        <v>0.2</v>
      </c>
      <c r="V151">
        <v>0.99950000000000006</v>
      </c>
      <c r="W151">
        <f>(Tableau1[[#This Row],[Sales]]/Tableau1[[#This Row],[Profit]])*100</f>
        <v>1600</v>
      </c>
      <c r="X151">
        <f>Tableau1[[#This Row],[Sales]]*(1-Tableau1[[#This Row],[Discount]])</f>
        <v>12.793600000000001</v>
      </c>
      <c r="Y151">
        <f ca="1">SUMIF(Tableau1[Order ID],Tableau1[[#This Row],[Order ID]],Tableau1[[#This Row],[Sales]])</f>
        <v>132.52000000000001</v>
      </c>
    </row>
    <row r="152" spans="1:25" x14ac:dyDescent="0.3">
      <c r="A152">
        <v>327</v>
      </c>
      <c r="B152" t="s">
        <v>171</v>
      </c>
      <c r="C152" s="9" t="s">
        <v>5163</v>
      </c>
      <c r="D152" s="9">
        <v>42612</v>
      </c>
      <c r="E152" s="3" t="s">
        <v>5172</v>
      </c>
      <c r="F152" t="s">
        <v>6466</v>
      </c>
      <c r="G152" t="s">
        <v>6606</v>
      </c>
      <c r="H152" t="s">
        <v>7399</v>
      </c>
      <c r="I152" t="s">
        <v>8054</v>
      </c>
      <c r="J152" t="s">
        <v>8057</v>
      </c>
      <c r="K152" t="s">
        <v>8068</v>
      </c>
      <c r="L152" t="s">
        <v>8597</v>
      </c>
      <c r="M152">
        <v>19143</v>
      </c>
      <c r="N152" t="s">
        <v>8640</v>
      </c>
      <c r="O152" t="s">
        <v>8931</v>
      </c>
      <c r="P152" t="s">
        <v>10372</v>
      </c>
      <c r="Q152" t="s">
        <v>10380</v>
      </c>
      <c r="R152" t="s">
        <v>10680</v>
      </c>
      <c r="S152">
        <v>290.89800000000002</v>
      </c>
      <c r="T152">
        <v>3</v>
      </c>
      <c r="U152">
        <v>0.4</v>
      </c>
      <c r="V152">
        <v>-67.876199999999997</v>
      </c>
      <c r="W152">
        <f>(Tableau1[[#This Row],[Sales]]/Tableau1[[#This Row],[Profit]])*100</f>
        <v>-428.57142857142867</v>
      </c>
      <c r="X152">
        <f>Tableau1[[#This Row],[Sales]]*(1-Tableau1[[#This Row],[Discount]])</f>
        <v>174.53880000000001</v>
      </c>
      <c r="Y152">
        <f ca="1">SUMIF(Tableau1[Order ID],Tableau1[[#This Row],[Order ID]],Tableau1[[#This Row],[Sales]])</f>
        <v>209.3</v>
      </c>
    </row>
    <row r="153" spans="1:25" x14ac:dyDescent="0.3">
      <c r="A153">
        <v>332</v>
      </c>
      <c r="B153" t="s">
        <v>172</v>
      </c>
      <c r="C153" s="9" t="s">
        <v>5164</v>
      </c>
      <c r="D153" s="9">
        <v>42485</v>
      </c>
      <c r="E153" s="3" t="s">
        <v>6284</v>
      </c>
      <c r="F153" t="s">
        <v>6464</v>
      </c>
      <c r="G153" t="s">
        <v>6607</v>
      </c>
      <c r="H153" t="s">
        <v>7400</v>
      </c>
      <c r="I153" t="s">
        <v>8054</v>
      </c>
      <c r="J153" t="s">
        <v>8057</v>
      </c>
      <c r="K153" t="s">
        <v>8068</v>
      </c>
      <c r="L153" t="s">
        <v>8597</v>
      </c>
      <c r="M153">
        <v>19134</v>
      </c>
      <c r="N153" t="s">
        <v>8640</v>
      </c>
      <c r="O153" t="s">
        <v>8936</v>
      </c>
      <c r="P153" t="s">
        <v>10372</v>
      </c>
      <c r="Q153" t="s">
        <v>10380</v>
      </c>
      <c r="R153" t="s">
        <v>10685</v>
      </c>
      <c r="S153">
        <v>82.8</v>
      </c>
      <c r="T153">
        <v>2</v>
      </c>
      <c r="U153">
        <v>0.4</v>
      </c>
      <c r="V153">
        <v>-20.7</v>
      </c>
      <c r="W153">
        <f>(Tableau1[[#This Row],[Sales]]/Tableau1[[#This Row],[Profit]])*100</f>
        <v>-400</v>
      </c>
      <c r="X153">
        <f>Tableau1[[#This Row],[Sales]]*(1-Tableau1[[#This Row],[Discount]])</f>
        <v>49.68</v>
      </c>
      <c r="Y153">
        <f ca="1">SUMIF(Tableau1[Order ID],Tableau1[[#This Row],[Order ID]],Tableau1[[#This Row],[Sales]])</f>
        <v>14.8</v>
      </c>
    </row>
    <row r="154" spans="1:25" x14ac:dyDescent="0.3">
      <c r="A154">
        <v>335</v>
      </c>
      <c r="B154" t="s">
        <v>173</v>
      </c>
      <c r="C154" s="9" t="s">
        <v>5165</v>
      </c>
      <c r="D154" s="9">
        <v>42248</v>
      </c>
      <c r="E154" s="3" t="s">
        <v>5436</v>
      </c>
      <c r="F154" t="s">
        <v>6464</v>
      </c>
      <c r="G154" t="s">
        <v>6608</v>
      </c>
      <c r="H154" t="s">
        <v>7401</v>
      </c>
      <c r="I154" t="s">
        <v>8054</v>
      </c>
      <c r="J154" t="s">
        <v>8057</v>
      </c>
      <c r="K154" t="s">
        <v>8059</v>
      </c>
      <c r="L154" t="s">
        <v>8590</v>
      </c>
      <c r="M154">
        <v>90045</v>
      </c>
      <c r="N154" t="s">
        <v>8638</v>
      </c>
      <c r="O154" t="s">
        <v>8939</v>
      </c>
      <c r="P154" t="s">
        <v>10371</v>
      </c>
      <c r="Q154" t="s">
        <v>10381</v>
      </c>
      <c r="R154" t="s">
        <v>10688</v>
      </c>
      <c r="S154">
        <v>4.7519999999999998</v>
      </c>
      <c r="T154">
        <v>1</v>
      </c>
      <c r="U154">
        <v>0.2</v>
      </c>
      <c r="V154">
        <v>1.6037999999999999</v>
      </c>
      <c r="W154">
        <f>(Tableau1[[#This Row],[Sales]]/Tableau1[[#This Row],[Profit]])*100</f>
        <v>296.2962962962963</v>
      </c>
      <c r="X154">
        <f>Tableau1[[#This Row],[Sales]]*(1-Tableau1[[#This Row],[Discount]])</f>
        <v>3.8016000000000001</v>
      </c>
      <c r="Y154">
        <f ca="1">SUMIF(Tableau1[Order ID],Tableau1[[#This Row],[Order ID]],Tableau1[[#This Row],[Sales]])</f>
        <v>97.82</v>
      </c>
    </row>
    <row r="155" spans="1:25" x14ac:dyDescent="0.3">
      <c r="A155">
        <v>338</v>
      </c>
      <c r="B155" t="s">
        <v>174</v>
      </c>
      <c r="C155" s="9" t="s">
        <v>5166</v>
      </c>
      <c r="D155" s="9">
        <v>41832</v>
      </c>
      <c r="E155" s="3" t="s">
        <v>6285</v>
      </c>
      <c r="F155" t="s">
        <v>6465</v>
      </c>
      <c r="G155" t="s">
        <v>6609</v>
      </c>
      <c r="H155" t="s">
        <v>7402</v>
      </c>
      <c r="I155" t="s">
        <v>8055</v>
      </c>
      <c r="J155" t="s">
        <v>8057</v>
      </c>
      <c r="K155" t="s">
        <v>8066</v>
      </c>
      <c r="L155" t="s">
        <v>8590</v>
      </c>
      <c r="M155">
        <v>94122</v>
      </c>
      <c r="N155" t="s">
        <v>8638</v>
      </c>
      <c r="O155" t="s">
        <v>8942</v>
      </c>
      <c r="P155" t="s">
        <v>10371</v>
      </c>
      <c r="Q155" t="s">
        <v>10381</v>
      </c>
      <c r="R155" t="s">
        <v>10691</v>
      </c>
      <c r="S155">
        <v>7.7119999999999997</v>
      </c>
      <c r="T155">
        <v>2</v>
      </c>
      <c r="U155">
        <v>0.2</v>
      </c>
      <c r="V155">
        <v>2.7955999999999999</v>
      </c>
      <c r="W155">
        <f>(Tableau1[[#This Row],[Sales]]/Tableau1[[#This Row],[Profit]])*100</f>
        <v>275.86206896551727</v>
      </c>
      <c r="X155">
        <f>Tableau1[[#This Row],[Sales]]*(1-Tableau1[[#This Row],[Discount]])</f>
        <v>6.1696</v>
      </c>
      <c r="Y155">
        <f ca="1">SUMIF(Tableau1[Order ID],Tableau1[[#This Row],[Order ID]],Tableau1[[#This Row],[Sales]])</f>
        <v>701.37199999999996</v>
      </c>
    </row>
    <row r="156" spans="1:25" x14ac:dyDescent="0.3">
      <c r="A156">
        <v>340</v>
      </c>
      <c r="B156" t="s">
        <v>175</v>
      </c>
      <c r="C156" s="9" t="s">
        <v>5167</v>
      </c>
      <c r="D156" s="9">
        <v>42177</v>
      </c>
      <c r="E156" s="3" t="s">
        <v>5183</v>
      </c>
      <c r="F156" t="s">
        <v>6464</v>
      </c>
      <c r="G156" t="s">
        <v>6575</v>
      </c>
      <c r="H156" t="s">
        <v>7368</v>
      </c>
      <c r="I156" t="s">
        <v>8054</v>
      </c>
      <c r="J156" t="s">
        <v>8057</v>
      </c>
      <c r="K156" t="s">
        <v>8146</v>
      </c>
      <c r="L156" t="s">
        <v>8595</v>
      </c>
      <c r="M156">
        <v>84041</v>
      </c>
      <c r="N156" t="s">
        <v>8638</v>
      </c>
      <c r="O156" t="s">
        <v>8944</v>
      </c>
      <c r="P156" t="s">
        <v>10371</v>
      </c>
      <c r="Q156" t="s">
        <v>10386</v>
      </c>
      <c r="R156" t="s">
        <v>10693</v>
      </c>
      <c r="S156">
        <v>4.96</v>
      </c>
      <c r="T156">
        <v>4</v>
      </c>
      <c r="U156">
        <v>0</v>
      </c>
      <c r="V156">
        <v>2.3311999999999999</v>
      </c>
      <c r="W156">
        <f>(Tableau1[[#This Row],[Sales]]/Tableau1[[#This Row],[Profit]])*100</f>
        <v>212.7659574468085</v>
      </c>
      <c r="X156">
        <f>Tableau1[[#This Row],[Sales]]*(1-Tableau1[[#This Row],[Discount]])</f>
        <v>4.96</v>
      </c>
      <c r="Y156">
        <f ca="1">SUMIF(Tableau1[Order ID],Tableau1[[#This Row],[Order ID]],Tableau1[[#This Row],[Sales]])</f>
        <v>459.95</v>
      </c>
    </row>
    <row r="157" spans="1:25" x14ac:dyDescent="0.3">
      <c r="A157">
        <v>341</v>
      </c>
      <c r="B157" t="s">
        <v>176</v>
      </c>
      <c r="C157" s="9" t="s">
        <v>5168</v>
      </c>
      <c r="D157" s="9">
        <v>41742</v>
      </c>
      <c r="E157" s="3" t="s">
        <v>6286</v>
      </c>
      <c r="F157" t="s">
        <v>6464</v>
      </c>
      <c r="G157" t="s">
        <v>6531</v>
      </c>
      <c r="H157" t="s">
        <v>7324</v>
      </c>
      <c r="I157" t="s">
        <v>8055</v>
      </c>
      <c r="J157" t="s">
        <v>8057</v>
      </c>
      <c r="K157" t="s">
        <v>8068</v>
      </c>
      <c r="L157" t="s">
        <v>8597</v>
      </c>
      <c r="M157">
        <v>19140</v>
      </c>
      <c r="N157" t="s">
        <v>8640</v>
      </c>
      <c r="O157" t="s">
        <v>8945</v>
      </c>
      <c r="P157" t="s">
        <v>10371</v>
      </c>
      <c r="Q157" t="s">
        <v>10379</v>
      </c>
      <c r="R157" t="s">
        <v>10694</v>
      </c>
      <c r="S157">
        <v>17.856000000000002</v>
      </c>
      <c r="T157">
        <v>4</v>
      </c>
      <c r="U157">
        <v>0.2</v>
      </c>
      <c r="V157">
        <v>1.1160000000000001</v>
      </c>
      <c r="W157">
        <f>(Tableau1[[#This Row],[Sales]]/Tableau1[[#This Row],[Profit]])*100</f>
        <v>1600</v>
      </c>
      <c r="X157">
        <f>Tableau1[[#This Row],[Sales]]*(1-Tableau1[[#This Row],[Discount]])</f>
        <v>14.284800000000002</v>
      </c>
      <c r="Y157">
        <f ca="1">SUMIF(Tableau1[Order ID],Tableau1[[#This Row],[Order ID]],Tableau1[[#This Row],[Sales]])</f>
        <v>23.76</v>
      </c>
    </row>
    <row r="158" spans="1:25" x14ac:dyDescent="0.3">
      <c r="A158">
        <v>345</v>
      </c>
      <c r="B158" t="s">
        <v>177</v>
      </c>
      <c r="C158" s="9" t="s">
        <v>5169</v>
      </c>
      <c r="D158" s="9">
        <v>42358</v>
      </c>
      <c r="E158" s="3" t="s">
        <v>5130</v>
      </c>
      <c r="F158" t="s">
        <v>6465</v>
      </c>
      <c r="G158" t="s">
        <v>6547</v>
      </c>
      <c r="H158" t="s">
        <v>7340</v>
      </c>
      <c r="I158" t="s">
        <v>8054</v>
      </c>
      <c r="J158" t="s">
        <v>8057</v>
      </c>
      <c r="K158" t="s">
        <v>8147</v>
      </c>
      <c r="L158" t="s">
        <v>8593</v>
      </c>
      <c r="M158">
        <v>78745</v>
      </c>
      <c r="N158" t="s">
        <v>8639</v>
      </c>
      <c r="O158" t="s">
        <v>8658</v>
      </c>
      <c r="P158" t="s">
        <v>10371</v>
      </c>
      <c r="Q158" t="s">
        <v>10377</v>
      </c>
      <c r="R158" t="s">
        <v>10407</v>
      </c>
      <c r="S158">
        <v>88.8</v>
      </c>
      <c r="T158">
        <v>4</v>
      </c>
      <c r="U158">
        <v>0.2</v>
      </c>
      <c r="V158">
        <v>-2.2200000000000002</v>
      </c>
      <c r="W158">
        <f>(Tableau1[[#This Row],[Sales]]/Tableau1[[#This Row],[Profit]])*100</f>
        <v>-3999.9999999999991</v>
      </c>
      <c r="X158">
        <f>Tableau1[[#This Row],[Sales]]*(1-Tableau1[[#This Row],[Discount]])</f>
        <v>71.040000000000006</v>
      </c>
      <c r="Y158">
        <f ca="1">SUMIF(Tableau1[Order ID],Tableau1[[#This Row],[Order ID]],Tableau1[[#This Row],[Sales]])</f>
        <v>23.975999999999999</v>
      </c>
    </row>
    <row r="159" spans="1:25" x14ac:dyDescent="0.3">
      <c r="A159">
        <v>346</v>
      </c>
      <c r="B159" t="s">
        <v>178</v>
      </c>
      <c r="C159" s="9" t="s">
        <v>5170</v>
      </c>
      <c r="D159" s="9">
        <v>42901</v>
      </c>
      <c r="E159" s="3" t="s">
        <v>5279</v>
      </c>
      <c r="F159" t="s">
        <v>6465</v>
      </c>
      <c r="G159" t="s">
        <v>6610</v>
      </c>
      <c r="H159" t="s">
        <v>7403</v>
      </c>
      <c r="I159" t="s">
        <v>8054</v>
      </c>
      <c r="J159" t="s">
        <v>8057</v>
      </c>
      <c r="K159" t="s">
        <v>8066</v>
      </c>
      <c r="L159" t="s">
        <v>8590</v>
      </c>
      <c r="M159">
        <v>94122</v>
      </c>
      <c r="N159" t="s">
        <v>8638</v>
      </c>
      <c r="O159" t="s">
        <v>8763</v>
      </c>
      <c r="P159" t="s">
        <v>10372</v>
      </c>
      <c r="Q159" t="s">
        <v>10380</v>
      </c>
      <c r="R159" t="s">
        <v>10513</v>
      </c>
      <c r="S159">
        <v>47.975999999999999</v>
      </c>
      <c r="T159">
        <v>3</v>
      </c>
      <c r="U159">
        <v>0.2</v>
      </c>
      <c r="V159">
        <v>4.7976000000000001</v>
      </c>
      <c r="W159">
        <f>(Tableau1[[#This Row],[Sales]]/Tableau1[[#This Row],[Profit]])*100</f>
        <v>1000</v>
      </c>
      <c r="X159">
        <f>Tableau1[[#This Row],[Sales]]*(1-Tableau1[[#This Row],[Discount]])</f>
        <v>38.380800000000001</v>
      </c>
      <c r="Y159">
        <f ca="1">SUMIF(Tableau1[Order ID],Tableau1[[#This Row],[Order ID]],Tableau1[[#This Row],[Sales]])</f>
        <v>61.44</v>
      </c>
    </row>
    <row r="160" spans="1:25" x14ac:dyDescent="0.3">
      <c r="A160">
        <v>347</v>
      </c>
      <c r="B160" t="s">
        <v>179</v>
      </c>
      <c r="C160" s="9" t="s">
        <v>5171</v>
      </c>
      <c r="D160" s="9">
        <v>42924</v>
      </c>
      <c r="E160" s="3" t="s">
        <v>6239</v>
      </c>
      <c r="F160" t="s">
        <v>6465</v>
      </c>
      <c r="G160" t="s">
        <v>6611</v>
      </c>
      <c r="H160" t="s">
        <v>7404</v>
      </c>
      <c r="I160" t="s">
        <v>8054</v>
      </c>
      <c r="J160" t="s">
        <v>8057</v>
      </c>
      <c r="K160" t="s">
        <v>8148</v>
      </c>
      <c r="L160" t="s">
        <v>8619</v>
      </c>
      <c r="M160">
        <v>1852</v>
      </c>
      <c r="N160" t="s">
        <v>8640</v>
      </c>
      <c r="O160" t="s">
        <v>8820</v>
      </c>
      <c r="P160" t="s">
        <v>10371</v>
      </c>
      <c r="Q160" t="s">
        <v>10379</v>
      </c>
      <c r="R160" t="s">
        <v>10570</v>
      </c>
      <c r="S160">
        <v>7.56</v>
      </c>
      <c r="T160">
        <v>3</v>
      </c>
      <c r="U160">
        <v>0</v>
      </c>
      <c r="V160">
        <v>3.0996000000000001</v>
      </c>
      <c r="W160">
        <f>(Tableau1[[#This Row],[Sales]]/Tableau1[[#This Row],[Profit]])*100</f>
        <v>243.90243902439025</v>
      </c>
      <c r="X160">
        <f>Tableau1[[#This Row],[Sales]]*(1-Tableau1[[#This Row],[Discount]])</f>
        <v>7.56</v>
      </c>
      <c r="Y160">
        <f ca="1">SUMIF(Tableau1[Order ID],Tableau1[[#This Row],[Order ID]],Tableau1[[#This Row],[Sales]])</f>
        <v>14.352</v>
      </c>
    </row>
    <row r="161" spans="1:25" x14ac:dyDescent="0.3">
      <c r="A161">
        <v>350</v>
      </c>
      <c r="B161" t="s">
        <v>180</v>
      </c>
      <c r="C161" s="9" t="s">
        <v>5172</v>
      </c>
      <c r="D161" s="9">
        <v>42614</v>
      </c>
      <c r="E161" s="3" t="s">
        <v>5353</v>
      </c>
      <c r="F161" t="s">
        <v>6466</v>
      </c>
      <c r="G161" t="s">
        <v>6612</v>
      </c>
      <c r="H161" t="s">
        <v>7405</v>
      </c>
      <c r="I161" t="s">
        <v>8056</v>
      </c>
      <c r="J161" t="s">
        <v>8057</v>
      </c>
      <c r="K161" t="s">
        <v>8078</v>
      </c>
      <c r="L161" t="s">
        <v>8603</v>
      </c>
      <c r="M161">
        <v>10009</v>
      </c>
      <c r="N161" t="s">
        <v>8640</v>
      </c>
      <c r="O161" t="s">
        <v>8871</v>
      </c>
      <c r="P161" t="s">
        <v>10372</v>
      </c>
      <c r="Q161" t="s">
        <v>10384</v>
      </c>
      <c r="R161" t="s">
        <v>10621</v>
      </c>
      <c r="S161">
        <v>6.79</v>
      </c>
      <c r="T161">
        <v>1</v>
      </c>
      <c r="U161">
        <v>0</v>
      </c>
      <c r="V161">
        <v>2.3086000000000002</v>
      </c>
      <c r="W161">
        <f>(Tableau1[[#This Row],[Sales]]/Tableau1[[#This Row],[Profit]])*100</f>
        <v>294.11764705882348</v>
      </c>
      <c r="X161">
        <f>Tableau1[[#This Row],[Sales]]*(1-Tableau1[[#This Row],[Discount]])</f>
        <v>6.79</v>
      </c>
      <c r="Y161">
        <f ca="1">SUMIF(Tableau1[Order ID],Tableau1[[#This Row],[Order ID]],Tableau1[[#This Row],[Sales]])</f>
        <v>479.97</v>
      </c>
    </row>
    <row r="162" spans="1:25" x14ac:dyDescent="0.3">
      <c r="A162">
        <v>355</v>
      </c>
      <c r="B162" t="s">
        <v>181</v>
      </c>
      <c r="C162" s="9" t="s">
        <v>5173</v>
      </c>
      <c r="D162" s="9">
        <v>42468</v>
      </c>
      <c r="E162" s="3" t="s">
        <v>6202</v>
      </c>
      <c r="F162" t="s">
        <v>6465</v>
      </c>
      <c r="G162" t="s">
        <v>6613</v>
      </c>
      <c r="H162" t="s">
        <v>7406</v>
      </c>
      <c r="I162" t="s">
        <v>8054</v>
      </c>
      <c r="J162" t="s">
        <v>8057</v>
      </c>
      <c r="K162" t="s">
        <v>8078</v>
      </c>
      <c r="L162" t="s">
        <v>8603</v>
      </c>
      <c r="M162">
        <v>10035</v>
      </c>
      <c r="N162" t="s">
        <v>8640</v>
      </c>
      <c r="O162" t="s">
        <v>8951</v>
      </c>
      <c r="P162" t="s">
        <v>10370</v>
      </c>
      <c r="Q162" t="s">
        <v>10373</v>
      </c>
      <c r="R162" t="s">
        <v>10700</v>
      </c>
      <c r="S162">
        <v>388.70400000000001</v>
      </c>
      <c r="T162">
        <v>6</v>
      </c>
      <c r="U162">
        <v>0.2</v>
      </c>
      <c r="V162">
        <v>-4.8587999999999996</v>
      </c>
      <c r="W162">
        <f>(Tableau1[[#This Row],[Sales]]/Tableau1[[#This Row],[Profit]])*100</f>
        <v>-8000.0000000000018</v>
      </c>
      <c r="X162">
        <f>Tableau1[[#This Row],[Sales]]*(1-Tableau1[[#This Row],[Discount]])</f>
        <v>310.96320000000003</v>
      </c>
      <c r="Y162">
        <f ca="1">SUMIF(Tableau1[Order ID],Tableau1[[#This Row],[Order ID]],Tableau1[[#This Row],[Sales]])</f>
        <v>104.01</v>
      </c>
    </row>
    <row r="163" spans="1:25" x14ac:dyDescent="0.3">
      <c r="A163">
        <v>359</v>
      </c>
      <c r="B163" t="s">
        <v>182</v>
      </c>
      <c r="C163" s="9" t="s">
        <v>5161</v>
      </c>
      <c r="D163" s="9">
        <v>42483</v>
      </c>
      <c r="E163" s="3" t="s">
        <v>5266</v>
      </c>
      <c r="F163" t="s">
        <v>6465</v>
      </c>
      <c r="G163" t="s">
        <v>6564</v>
      </c>
      <c r="H163" t="s">
        <v>7357</v>
      </c>
      <c r="I163" t="s">
        <v>8055</v>
      </c>
      <c r="J163" t="s">
        <v>8057</v>
      </c>
      <c r="K163" t="s">
        <v>8093</v>
      </c>
      <c r="L163" t="s">
        <v>8592</v>
      </c>
      <c r="M163">
        <v>28205</v>
      </c>
      <c r="N163" t="s">
        <v>8637</v>
      </c>
      <c r="O163" t="s">
        <v>8824</v>
      </c>
      <c r="P163" t="s">
        <v>10371</v>
      </c>
      <c r="Q163" t="s">
        <v>10383</v>
      </c>
      <c r="R163" t="s">
        <v>10574</v>
      </c>
      <c r="S163">
        <v>36.24</v>
      </c>
      <c r="T163">
        <v>5</v>
      </c>
      <c r="U163">
        <v>0.2</v>
      </c>
      <c r="V163">
        <v>11.324999999999999</v>
      </c>
      <c r="W163">
        <f>(Tableau1[[#This Row],[Sales]]/Tableau1[[#This Row],[Profit]])*100</f>
        <v>320</v>
      </c>
      <c r="X163">
        <f>Tableau1[[#This Row],[Sales]]*(1-Tableau1[[#This Row],[Discount]])</f>
        <v>28.992000000000004</v>
      </c>
      <c r="Y163">
        <f ca="1">SUMIF(Tableau1[Order ID],Tableau1[[#This Row],[Order ID]],Tableau1[[#This Row],[Sales]])</f>
        <v>198.27199999999999</v>
      </c>
    </row>
    <row r="164" spans="1:25" x14ac:dyDescent="0.3">
      <c r="A164">
        <v>360</v>
      </c>
      <c r="B164" t="s">
        <v>183</v>
      </c>
      <c r="C164" s="9" t="s">
        <v>5174</v>
      </c>
      <c r="D164" s="9">
        <v>42802</v>
      </c>
      <c r="E164" s="3" t="s">
        <v>5855</v>
      </c>
      <c r="F164" t="s">
        <v>6466</v>
      </c>
      <c r="G164" t="s">
        <v>6614</v>
      </c>
      <c r="H164" t="s">
        <v>7407</v>
      </c>
      <c r="I164" t="s">
        <v>8055</v>
      </c>
      <c r="J164" t="s">
        <v>8057</v>
      </c>
      <c r="K164" t="s">
        <v>8096</v>
      </c>
      <c r="L164" t="s">
        <v>8620</v>
      </c>
      <c r="M164">
        <v>31907</v>
      </c>
      <c r="N164" t="s">
        <v>8637</v>
      </c>
      <c r="O164" t="s">
        <v>8955</v>
      </c>
      <c r="P164" t="s">
        <v>10371</v>
      </c>
      <c r="Q164" t="s">
        <v>10382</v>
      </c>
      <c r="R164" t="s">
        <v>10704</v>
      </c>
      <c r="S164">
        <v>647.84</v>
      </c>
      <c r="T164">
        <v>8</v>
      </c>
      <c r="U164">
        <v>0</v>
      </c>
      <c r="V164">
        <v>168.4384</v>
      </c>
      <c r="W164">
        <f>(Tableau1[[#This Row],[Sales]]/Tableau1[[#This Row],[Profit]])*100</f>
        <v>384.61538461538464</v>
      </c>
      <c r="X164">
        <f>Tableau1[[#This Row],[Sales]]*(1-Tableau1[[#This Row],[Discount]])</f>
        <v>647.84</v>
      </c>
      <c r="Y164">
        <f ca="1">SUMIF(Tableau1[Order ID],Tableau1[[#This Row],[Order ID]],Tableau1[[#This Row],[Sales]])</f>
        <v>209.88</v>
      </c>
    </row>
    <row r="165" spans="1:25" x14ac:dyDescent="0.3">
      <c r="A165">
        <v>362</v>
      </c>
      <c r="B165" t="s">
        <v>184</v>
      </c>
      <c r="C165" s="9" t="s">
        <v>5175</v>
      </c>
      <c r="D165" s="9">
        <v>43003</v>
      </c>
      <c r="E165" s="3" t="s">
        <v>5202</v>
      </c>
      <c r="F165" t="s">
        <v>6465</v>
      </c>
      <c r="G165" t="s">
        <v>6615</v>
      </c>
      <c r="H165" t="s">
        <v>7408</v>
      </c>
      <c r="I165" t="s">
        <v>8054</v>
      </c>
      <c r="J165" t="s">
        <v>8057</v>
      </c>
      <c r="K165" t="s">
        <v>8078</v>
      </c>
      <c r="L165" t="s">
        <v>8603</v>
      </c>
      <c r="M165">
        <v>10009</v>
      </c>
      <c r="N165" t="s">
        <v>8640</v>
      </c>
      <c r="O165" t="s">
        <v>8956</v>
      </c>
      <c r="P165" t="s">
        <v>10371</v>
      </c>
      <c r="Q165" t="s">
        <v>10375</v>
      </c>
      <c r="R165" t="s">
        <v>10705</v>
      </c>
      <c r="S165">
        <v>20.7</v>
      </c>
      <c r="T165">
        <v>2</v>
      </c>
      <c r="U165">
        <v>0</v>
      </c>
      <c r="V165">
        <v>9.9359999999999999</v>
      </c>
      <c r="W165">
        <f>(Tableau1[[#This Row],[Sales]]/Tableau1[[#This Row],[Profit]])*100</f>
        <v>208.33333333333334</v>
      </c>
      <c r="X165">
        <f>Tableau1[[#This Row],[Sales]]*(1-Tableau1[[#This Row],[Discount]])</f>
        <v>20.7</v>
      </c>
      <c r="Y165">
        <f ca="1">SUMIF(Tableau1[Order ID],Tableau1[[#This Row],[Order ID]],Tableau1[[#This Row],[Sales]])</f>
        <v>10.368</v>
      </c>
    </row>
    <row r="166" spans="1:25" x14ac:dyDescent="0.3">
      <c r="A166">
        <v>366</v>
      </c>
      <c r="B166" t="s">
        <v>185</v>
      </c>
      <c r="C166" s="9" t="s">
        <v>5176</v>
      </c>
      <c r="D166" s="9">
        <v>41906</v>
      </c>
      <c r="E166" s="3" t="s">
        <v>5441</v>
      </c>
      <c r="F166" t="s">
        <v>6465</v>
      </c>
      <c r="G166" t="s">
        <v>6616</v>
      </c>
      <c r="H166" t="s">
        <v>7409</v>
      </c>
      <c r="I166" t="s">
        <v>8054</v>
      </c>
      <c r="J166" t="s">
        <v>8057</v>
      </c>
      <c r="K166" t="s">
        <v>8066</v>
      </c>
      <c r="L166" t="s">
        <v>8590</v>
      </c>
      <c r="M166">
        <v>94109</v>
      </c>
      <c r="N166" t="s">
        <v>8638</v>
      </c>
      <c r="O166" t="s">
        <v>8685</v>
      </c>
      <c r="P166" t="s">
        <v>10371</v>
      </c>
      <c r="Q166" t="s">
        <v>10377</v>
      </c>
      <c r="R166" t="s">
        <v>10434</v>
      </c>
      <c r="S166">
        <v>211.96</v>
      </c>
      <c r="T166">
        <v>4</v>
      </c>
      <c r="U166">
        <v>0</v>
      </c>
      <c r="V166">
        <v>8.4784000000000006</v>
      </c>
      <c r="W166">
        <f>(Tableau1[[#This Row],[Sales]]/Tableau1[[#This Row],[Profit]])*100</f>
        <v>2500</v>
      </c>
      <c r="X166">
        <f>Tableau1[[#This Row],[Sales]]*(1-Tableau1[[#This Row],[Discount]])</f>
        <v>211.96</v>
      </c>
      <c r="Y166">
        <f ca="1">SUMIF(Tableau1[Order ID],Tableau1[[#This Row],[Order ID]],Tableau1[[#This Row],[Sales]])</f>
        <v>55.48</v>
      </c>
    </row>
    <row r="167" spans="1:25" x14ac:dyDescent="0.3">
      <c r="A167">
        <v>367</v>
      </c>
      <c r="B167" t="s">
        <v>186</v>
      </c>
      <c r="C167" s="9" t="s">
        <v>5177</v>
      </c>
      <c r="D167" s="9">
        <v>42664</v>
      </c>
      <c r="E167" s="3" t="s">
        <v>5177</v>
      </c>
      <c r="F167" t="s">
        <v>6467</v>
      </c>
      <c r="G167" t="s">
        <v>6617</v>
      </c>
      <c r="H167" t="s">
        <v>7410</v>
      </c>
      <c r="I167" t="s">
        <v>8055</v>
      </c>
      <c r="J167" t="s">
        <v>8057</v>
      </c>
      <c r="K167" t="s">
        <v>8149</v>
      </c>
      <c r="L167" t="s">
        <v>8617</v>
      </c>
      <c r="M167">
        <v>6040</v>
      </c>
      <c r="N167" t="s">
        <v>8640</v>
      </c>
      <c r="O167" t="s">
        <v>8960</v>
      </c>
      <c r="P167" t="s">
        <v>10371</v>
      </c>
      <c r="Q167" t="s">
        <v>10381</v>
      </c>
      <c r="R167" t="s">
        <v>10709</v>
      </c>
      <c r="S167">
        <v>23.2</v>
      </c>
      <c r="T167">
        <v>4</v>
      </c>
      <c r="U167">
        <v>0</v>
      </c>
      <c r="V167">
        <v>10.44</v>
      </c>
      <c r="W167">
        <f>(Tableau1[[#This Row],[Sales]]/Tableau1[[#This Row],[Profit]])*100</f>
        <v>222.22222222222223</v>
      </c>
      <c r="X167">
        <f>Tableau1[[#This Row],[Sales]]*(1-Tableau1[[#This Row],[Discount]])</f>
        <v>23.2</v>
      </c>
      <c r="Y167">
        <f ca="1">SUMIF(Tableau1[Order ID],Tableau1[[#This Row],[Order ID]],Tableau1[[#This Row],[Sales]])</f>
        <v>281.33999999999997</v>
      </c>
    </row>
    <row r="168" spans="1:25" x14ac:dyDescent="0.3">
      <c r="A168">
        <v>371</v>
      </c>
      <c r="B168" t="s">
        <v>187</v>
      </c>
      <c r="C168" s="9" t="s">
        <v>5178</v>
      </c>
      <c r="D168" s="9">
        <v>42884</v>
      </c>
      <c r="E168" s="3" t="s">
        <v>5430</v>
      </c>
      <c r="F168" t="s">
        <v>6465</v>
      </c>
      <c r="G168" t="s">
        <v>6618</v>
      </c>
      <c r="H168" t="s">
        <v>7411</v>
      </c>
      <c r="I168" t="s">
        <v>8054</v>
      </c>
      <c r="J168" t="s">
        <v>8057</v>
      </c>
      <c r="K168" t="s">
        <v>8150</v>
      </c>
      <c r="L168" t="s">
        <v>8593</v>
      </c>
      <c r="M168">
        <v>78550</v>
      </c>
      <c r="N168" t="s">
        <v>8639</v>
      </c>
      <c r="O168" t="s">
        <v>8963</v>
      </c>
      <c r="P168" t="s">
        <v>10371</v>
      </c>
      <c r="Q168" t="s">
        <v>10383</v>
      </c>
      <c r="R168" t="s">
        <v>10712</v>
      </c>
      <c r="S168">
        <v>25.92</v>
      </c>
      <c r="T168">
        <v>5</v>
      </c>
      <c r="U168">
        <v>0.2</v>
      </c>
      <c r="V168">
        <v>9.3960000000000008</v>
      </c>
      <c r="W168">
        <f>(Tableau1[[#This Row],[Sales]]/Tableau1[[#This Row],[Profit]])*100</f>
        <v>275.86206896551721</v>
      </c>
      <c r="X168">
        <f>Tableau1[[#This Row],[Sales]]*(1-Tableau1[[#This Row],[Discount]])</f>
        <v>20.736000000000004</v>
      </c>
      <c r="Y168">
        <f ca="1">SUMIF(Tableau1[Order ID],Tableau1[[#This Row],[Order ID]],Tableau1[[#This Row],[Sales]])</f>
        <v>9.94</v>
      </c>
    </row>
    <row r="169" spans="1:25" x14ac:dyDescent="0.3">
      <c r="A169">
        <v>373</v>
      </c>
      <c r="B169" t="s">
        <v>188</v>
      </c>
      <c r="C169" s="9" t="s">
        <v>5179</v>
      </c>
      <c r="D169" s="9">
        <v>41843</v>
      </c>
      <c r="E169" s="3" t="s">
        <v>5953</v>
      </c>
      <c r="F169" t="s">
        <v>6465</v>
      </c>
      <c r="G169" t="s">
        <v>6619</v>
      </c>
      <c r="H169" t="s">
        <v>7412</v>
      </c>
      <c r="I169" t="s">
        <v>8054</v>
      </c>
      <c r="J169" t="s">
        <v>8057</v>
      </c>
      <c r="K169" t="s">
        <v>8151</v>
      </c>
      <c r="L169" t="s">
        <v>8604</v>
      </c>
      <c r="M169">
        <v>85705</v>
      </c>
      <c r="N169" t="s">
        <v>8638</v>
      </c>
      <c r="O169" t="s">
        <v>8938</v>
      </c>
      <c r="P169" t="s">
        <v>10371</v>
      </c>
      <c r="Q169" t="s">
        <v>10381</v>
      </c>
      <c r="R169" t="s">
        <v>10687</v>
      </c>
      <c r="S169">
        <v>8.16</v>
      </c>
      <c r="T169">
        <v>5</v>
      </c>
      <c r="U169">
        <v>0.7</v>
      </c>
      <c r="V169">
        <v>-5.7119999999999997</v>
      </c>
      <c r="W169">
        <f>(Tableau1[[#This Row],[Sales]]/Tableau1[[#This Row],[Profit]])*100</f>
        <v>-142.85714285714286</v>
      </c>
      <c r="X169">
        <f>Tableau1[[#This Row],[Sales]]*(1-Tableau1[[#This Row],[Discount]])</f>
        <v>2.4480000000000004</v>
      </c>
      <c r="Y169">
        <f ca="1">SUMIF(Tableau1[Order ID],Tableau1[[#This Row],[Order ID]],Tableau1[[#This Row],[Sales]])</f>
        <v>59.808</v>
      </c>
    </row>
    <row r="170" spans="1:25" x14ac:dyDescent="0.3">
      <c r="A170">
        <v>377</v>
      </c>
      <c r="B170" t="s">
        <v>189</v>
      </c>
      <c r="C170" s="9" t="s">
        <v>5180</v>
      </c>
      <c r="D170" s="9">
        <v>42641</v>
      </c>
      <c r="E170" s="3" t="s">
        <v>5423</v>
      </c>
      <c r="F170" t="s">
        <v>6466</v>
      </c>
      <c r="G170" t="s">
        <v>6620</v>
      </c>
      <c r="H170" t="s">
        <v>7413</v>
      </c>
      <c r="I170" t="s">
        <v>8055</v>
      </c>
      <c r="J170" t="s">
        <v>8057</v>
      </c>
      <c r="K170" t="s">
        <v>8152</v>
      </c>
      <c r="L170" t="s">
        <v>8598</v>
      </c>
      <c r="M170">
        <v>62301</v>
      </c>
      <c r="N170" t="s">
        <v>8639</v>
      </c>
      <c r="O170" t="s">
        <v>8968</v>
      </c>
      <c r="P170" t="s">
        <v>10371</v>
      </c>
      <c r="Q170" t="s">
        <v>10383</v>
      </c>
      <c r="R170" t="s">
        <v>10717</v>
      </c>
      <c r="S170">
        <v>99.135999999999996</v>
      </c>
      <c r="T170">
        <v>4</v>
      </c>
      <c r="U170">
        <v>0.2</v>
      </c>
      <c r="V170">
        <v>30.98</v>
      </c>
      <c r="W170">
        <f>(Tableau1[[#This Row],[Sales]]/Tableau1[[#This Row],[Profit]])*100</f>
        <v>320</v>
      </c>
      <c r="X170">
        <f>Tableau1[[#This Row],[Sales]]*(1-Tableau1[[#This Row],[Discount]])</f>
        <v>79.308800000000005</v>
      </c>
      <c r="Y170">
        <f ca="1">SUMIF(Tableau1[Order ID],Tableau1[[#This Row],[Order ID]],Tableau1[[#This Row],[Sales]])</f>
        <v>1652.94</v>
      </c>
    </row>
    <row r="171" spans="1:25" x14ac:dyDescent="0.3">
      <c r="A171">
        <v>378</v>
      </c>
      <c r="B171" t="s">
        <v>190</v>
      </c>
      <c r="C171" s="9" t="s">
        <v>5181</v>
      </c>
      <c r="D171" s="9">
        <v>42974</v>
      </c>
      <c r="E171" s="3" t="s">
        <v>5883</v>
      </c>
      <c r="F171" t="s">
        <v>6465</v>
      </c>
      <c r="G171" t="s">
        <v>6621</v>
      </c>
      <c r="H171" t="s">
        <v>7414</v>
      </c>
      <c r="I171" t="s">
        <v>8055</v>
      </c>
      <c r="J171" t="s">
        <v>8057</v>
      </c>
      <c r="K171" t="s">
        <v>8105</v>
      </c>
      <c r="L171" t="s">
        <v>8619</v>
      </c>
      <c r="M171">
        <v>2038</v>
      </c>
      <c r="N171" t="s">
        <v>8640</v>
      </c>
      <c r="O171" t="s">
        <v>8969</v>
      </c>
      <c r="P171" t="s">
        <v>10370</v>
      </c>
      <c r="Q171" t="s">
        <v>10376</v>
      </c>
      <c r="R171" t="s">
        <v>10718</v>
      </c>
      <c r="S171">
        <v>1488.424</v>
      </c>
      <c r="T171">
        <v>7</v>
      </c>
      <c r="U171">
        <v>0.3</v>
      </c>
      <c r="V171">
        <v>-297.6848</v>
      </c>
      <c r="W171">
        <f>(Tableau1[[#This Row],[Sales]]/Tableau1[[#This Row],[Profit]])*100</f>
        <v>-500</v>
      </c>
      <c r="X171">
        <f>Tableau1[[#This Row],[Sales]]*(1-Tableau1[[#This Row],[Discount]])</f>
        <v>1041.8968</v>
      </c>
      <c r="Y171">
        <f ca="1">SUMIF(Tableau1[Order ID],Tableau1[[#This Row],[Order ID]],Tableau1[[#This Row],[Sales]])</f>
        <v>45.584000000000003</v>
      </c>
    </row>
    <row r="172" spans="1:25" x14ac:dyDescent="0.3">
      <c r="A172">
        <v>379</v>
      </c>
      <c r="B172" t="s">
        <v>191</v>
      </c>
      <c r="C172" s="9" t="s">
        <v>5182</v>
      </c>
      <c r="D172" s="9">
        <v>42122</v>
      </c>
      <c r="E172" s="3" t="s">
        <v>6270</v>
      </c>
      <c r="F172" t="s">
        <v>6465</v>
      </c>
      <c r="G172" t="s">
        <v>6622</v>
      </c>
      <c r="H172" t="s">
        <v>7415</v>
      </c>
      <c r="I172" t="s">
        <v>8054</v>
      </c>
      <c r="J172" t="s">
        <v>8057</v>
      </c>
      <c r="K172" t="s">
        <v>8070</v>
      </c>
      <c r="L172" t="s">
        <v>8593</v>
      </c>
      <c r="M172">
        <v>77095</v>
      </c>
      <c r="N172" t="s">
        <v>8639</v>
      </c>
      <c r="O172" t="s">
        <v>8970</v>
      </c>
      <c r="P172" t="s">
        <v>10371</v>
      </c>
      <c r="Q172" t="s">
        <v>10382</v>
      </c>
      <c r="R172" t="s">
        <v>10719</v>
      </c>
      <c r="S172">
        <v>8.6519999999999992</v>
      </c>
      <c r="T172">
        <v>3</v>
      </c>
      <c r="U172">
        <v>0.8</v>
      </c>
      <c r="V172">
        <v>-20.3322</v>
      </c>
      <c r="W172">
        <f>(Tableau1[[#This Row],[Sales]]/Tableau1[[#This Row],[Profit]])*100</f>
        <v>-42.553191489361694</v>
      </c>
      <c r="X172">
        <f>Tableau1[[#This Row],[Sales]]*(1-Tableau1[[#This Row],[Discount]])</f>
        <v>1.7303999999999995</v>
      </c>
      <c r="Y172">
        <f ca="1">SUMIF(Tableau1[Order ID],Tableau1[[#This Row],[Order ID]],Tableau1[[#This Row],[Sales]])</f>
        <v>182.72</v>
      </c>
    </row>
    <row r="173" spans="1:25" x14ac:dyDescent="0.3">
      <c r="A173">
        <v>382</v>
      </c>
      <c r="B173" t="s">
        <v>192</v>
      </c>
      <c r="C173" s="9" t="s">
        <v>5129</v>
      </c>
      <c r="D173" s="9">
        <v>42671</v>
      </c>
      <c r="E173" s="3" t="s">
        <v>5547</v>
      </c>
      <c r="F173" t="s">
        <v>6466</v>
      </c>
      <c r="G173" t="s">
        <v>6623</v>
      </c>
      <c r="H173" t="s">
        <v>7416</v>
      </c>
      <c r="I173" t="s">
        <v>8055</v>
      </c>
      <c r="J173" t="s">
        <v>8057</v>
      </c>
      <c r="K173" t="s">
        <v>8066</v>
      </c>
      <c r="L173" t="s">
        <v>8590</v>
      </c>
      <c r="M173">
        <v>94109</v>
      </c>
      <c r="N173" t="s">
        <v>8638</v>
      </c>
      <c r="O173" t="s">
        <v>8973</v>
      </c>
      <c r="P173" t="s">
        <v>10371</v>
      </c>
      <c r="Q173" t="s">
        <v>10383</v>
      </c>
      <c r="R173" t="s">
        <v>10722</v>
      </c>
      <c r="S173">
        <v>50.96</v>
      </c>
      <c r="T173">
        <v>7</v>
      </c>
      <c r="U173">
        <v>0</v>
      </c>
      <c r="V173">
        <v>25.48</v>
      </c>
      <c r="W173">
        <f>(Tableau1[[#This Row],[Sales]]/Tableau1[[#This Row],[Profit]])*100</f>
        <v>200</v>
      </c>
      <c r="X173">
        <f>Tableau1[[#This Row],[Sales]]*(1-Tableau1[[#This Row],[Discount]])</f>
        <v>50.96</v>
      </c>
      <c r="Y173">
        <f ca="1">SUMIF(Tableau1[Order ID],Tableau1[[#This Row],[Order ID]],Tableau1[[#This Row],[Sales]])</f>
        <v>49.98</v>
      </c>
    </row>
    <row r="174" spans="1:25" x14ac:dyDescent="0.3">
      <c r="A174">
        <v>384</v>
      </c>
      <c r="B174" t="s">
        <v>193</v>
      </c>
      <c r="C174" s="9" t="s">
        <v>5183</v>
      </c>
      <c r="D174" s="9">
        <v>42181</v>
      </c>
      <c r="E174" s="3" t="s">
        <v>5715</v>
      </c>
      <c r="F174" t="s">
        <v>6464</v>
      </c>
      <c r="G174" t="s">
        <v>6624</v>
      </c>
      <c r="H174" t="s">
        <v>7417</v>
      </c>
      <c r="I174" t="s">
        <v>8055</v>
      </c>
      <c r="J174" t="s">
        <v>8057</v>
      </c>
      <c r="K174" t="s">
        <v>8137</v>
      </c>
      <c r="L174" t="s">
        <v>8600</v>
      </c>
      <c r="M174">
        <v>48180</v>
      </c>
      <c r="N174" t="s">
        <v>8639</v>
      </c>
      <c r="O174" t="s">
        <v>8975</v>
      </c>
      <c r="P174" t="s">
        <v>10372</v>
      </c>
      <c r="Q174" t="s">
        <v>10384</v>
      </c>
      <c r="R174" t="s">
        <v>10724</v>
      </c>
      <c r="S174">
        <v>41.9</v>
      </c>
      <c r="T174">
        <v>2</v>
      </c>
      <c r="U174">
        <v>0</v>
      </c>
      <c r="V174">
        <v>8.7989999999999995</v>
      </c>
      <c r="W174">
        <f>(Tableau1[[#This Row],[Sales]]/Tableau1[[#This Row],[Profit]])*100</f>
        <v>476.1904761904762</v>
      </c>
      <c r="X174">
        <f>Tableau1[[#This Row],[Sales]]*(1-Tableau1[[#This Row],[Discount]])</f>
        <v>41.9</v>
      </c>
      <c r="Y174">
        <f ca="1">SUMIF(Tableau1[Order ID],Tableau1[[#This Row],[Order ID]],Tableau1[[#This Row],[Sales]])</f>
        <v>51.52</v>
      </c>
    </row>
    <row r="175" spans="1:25" x14ac:dyDescent="0.3">
      <c r="A175">
        <v>385</v>
      </c>
      <c r="B175" t="s">
        <v>194</v>
      </c>
      <c r="C175" s="9" t="s">
        <v>5184</v>
      </c>
      <c r="D175" s="9">
        <v>42335</v>
      </c>
      <c r="E175" s="3" t="s">
        <v>6287</v>
      </c>
      <c r="F175" t="s">
        <v>6465</v>
      </c>
      <c r="G175" t="s">
        <v>6625</v>
      </c>
      <c r="H175" t="s">
        <v>7418</v>
      </c>
      <c r="I175" t="s">
        <v>8054</v>
      </c>
      <c r="J175" t="s">
        <v>8057</v>
      </c>
      <c r="K175" t="s">
        <v>8153</v>
      </c>
      <c r="L175" t="s">
        <v>8591</v>
      </c>
      <c r="M175">
        <v>33024</v>
      </c>
      <c r="N175" t="s">
        <v>8637</v>
      </c>
      <c r="O175" t="s">
        <v>8976</v>
      </c>
      <c r="P175" t="s">
        <v>10370</v>
      </c>
      <c r="Q175" t="s">
        <v>10376</v>
      </c>
      <c r="R175" t="s">
        <v>10725</v>
      </c>
      <c r="S175">
        <v>375.45749999999998</v>
      </c>
      <c r="T175">
        <v>3</v>
      </c>
      <c r="U175">
        <v>0.45</v>
      </c>
      <c r="V175">
        <v>-157.0095</v>
      </c>
      <c r="W175">
        <f>(Tableau1[[#This Row],[Sales]]/Tableau1[[#This Row],[Profit]])*100</f>
        <v>-239.13043478260869</v>
      </c>
      <c r="X175">
        <f>Tableau1[[#This Row],[Sales]]*(1-Tableau1[[#This Row],[Discount]])</f>
        <v>206.50162500000002</v>
      </c>
      <c r="Y175">
        <f ca="1">SUMIF(Tableau1[Order ID],Tableau1[[#This Row],[Order ID]],Tableau1[[#This Row],[Sales]])</f>
        <v>11.992000000000001</v>
      </c>
    </row>
    <row r="176" spans="1:25" x14ac:dyDescent="0.3">
      <c r="A176">
        <v>387</v>
      </c>
      <c r="B176" t="s">
        <v>195</v>
      </c>
      <c r="C176" s="9" t="s">
        <v>5185</v>
      </c>
      <c r="D176" s="9">
        <v>42341</v>
      </c>
      <c r="E176" s="3" t="s">
        <v>5244</v>
      </c>
      <c r="F176" t="s">
        <v>6465</v>
      </c>
      <c r="G176" t="s">
        <v>6626</v>
      </c>
      <c r="H176" t="s">
        <v>7419</v>
      </c>
      <c r="I176" t="s">
        <v>8055</v>
      </c>
      <c r="J176" t="s">
        <v>8057</v>
      </c>
      <c r="K176" t="s">
        <v>8068</v>
      </c>
      <c r="L176" t="s">
        <v>8597</v>
      </c>
      <c r="M176">
        <v>19140</v>
      </c>
      <c r="N176" t="s">
        <v>8640</v>
      </c>
      <c r="O176" t="s">
        <v>8978</v>
      </c>
      <c r="P176" t="s">
        <v>10372</v>
      </c>
      <c r="Q176" t="s">
        <v>10388</v>
      </c>
      <c r="R176" t="s">
        <v>10727</v>
      </c>
      <c r="S176">
        <v>482.34</v>
      </c>
      <c r="T176">
        <v>4</v>
      </c>
      <c r="U176">
        <v>0.7</v>
      </c>
      <c r="V176">
        <v>-337.63799999999998</v>
      </c>
      <c r="W176">
        <f>(Tableau1[[#This Row],[Sales]]/Tableau1[[#This Row],[Profit]])*100</f>
        <v>-142.85714285714286</v>
      </c>
      <c r="X176">
        <f>Tableau1[[#This Row],[Sales]]*(1-Tableau1[[#This Row],[Discount]])</f>
        <v>144.70200000000003</v>
      </c>
      <c r="Y176">
        <f ca="1">SUMIF(Tableau1[Order ID],Tableau1[[#This Row],[Order ID]],Tableau1[[#This Row],[Sales]])</f>
        <v>1199.9760000000001</v>
      </c>
    </row>
    <row r="177" spans="1:25" x14ac:dyDescent="0.3">
      <c r="A177">
        <v>389</v>
      </c>
      <c r="B177" t="s">
        <v>196</v>
      </c>
      <c r="C177" s="9" t="s">
        <v>5186</v>
      </c>
      <c r="D177" s="9">
        <v>41967</v>
      </c>
      <c r="E177" s="3" t="s">
        <v>5065</v>
      </c>
      <c r="F177" t="s">
        <v>6466</v>
      </c>
      <c r="G177" t="s">
        <v>6627</v>
      </c>
      <c r="H177" t="s">
        <v>7420</v>
      </c>
      <c r="I177" t="s">
        <v>8054</v>
      </c>
      <c r="J177" t="s">
        <v>8057</v>
      </c>
      <c r="K177" t="s">
        <v>8132</v>
      </c>
      <c r="L177" t="s">
        <v>8612</v>
      </c>
      <c r="M177">
        <v>45231</v>
      </c>
      <c r="N177" t="s">
        <v>8640</v>
      </c>
      <c r="O177" t="s">
        <v>8980</v>
      </c>
      <c r="P177" t="s">
        <v>10371</v>
      </c>
      <c r="Q177" t="s">
        <v>10379</v>
      </c>
      <c r="R177" t="s">
        <v>10729</v>
      </c>
      <c r="S177">
        <v>2.6240000000000001</v>
      </c>
      <c r="T177">
        <v>1</v>
      </c>
      <c r="U177">
        <v>0.2</v>
      </c>
      <c r="V177">
        <v>0.4264</v>
      </c>
      <c r="W177">
        <f>(Tableau1[[#This Row],[Sales]]/Tableau1[[#This Row],[Profit]])*100</f>
        <v>615.38461538461547</v>
      </c>
      <c r="X177">
        <f>Tableau1[[#This Row],[Sales]]*(1-Tableau1[[#This Row],[Discount]])</f>
        <v>2.0992000000000002</v>
      </c>
      <c r="Y177">
        <f ca="1">SUMIF(Tableau1[Order ID],Tableau1[[#This Row],[Order ID]],Tableau1[[#This Row],[Sales]])</f>
        <v>383.43799999999999</v>
      </c>
    </row>
    <row r="178" spans="1:25" x14ac:dyDescent="0.3">
      <c r="A178">
        <v>390</v>
      </c>
      <c r="B178" t="s">
        <v>197</v>
      </c>
      <c r="C178" s="9" t="s">
        <v>5187</v>
      </c>
      <c r="D178" s="9">
        <v>43080</v>
      </c>
      <c r="E178" s="3" t="s">
        <v>5964</v>
      </c>
      <c r="F178" t="s">
        <v>6465</v>
      </c>
      <c r="G178" t="s">
        <v>6628</v>
      </c>
      <c r="H178" t="s">
        <v>7421</v>
      </c>
      <c r="I178" t="s">
        <v>8054</v>
      </c>
      <c r="J178" t="s">
        <v>8057</v>
      </c>
      <c r="K178" t="s">
        <v>8078</v>
      </c>
      <c r="L178" t="s">
        <v>8603</v>
      </c>
      <c r="M178">
        <v>10009</v>
      </c>
      <c r="N178" t="s">
        <v>8640</v>
      </c>
      <c r="O178" t="s">
        <v>8981</v>
      </c>
      <c r="P178" t="s">
        <v>10371</v>
      </c>
      <c r="Q178" t="s">
        <v>10381</v>
      </c>
      <c r="R178" t="s">
        <v>10730</v>
      </c>
      <c r="S178">
        <v>23.36</v>
      </c>
      <c r="T178">
        <v>4</v>
      </c>
      <c r="U178">
        <v>0.2</v>
      </c>
      <c r="V178">
        <v>7.8840000000000003</v>
      </c>
      <c r="W178">
        <f>(Tableau1[[#This Row],[Sales]]/Tableau1[[#This Row],[Profit]])*100</f>
        <v>296.2962962962963</v>
      </c>
      <c r="X178">
        <f>Tableau1[[#This Row],[Sales]]*(1-Tableau1[[#This Row],[Discount]])</f>
        <v>18.687999999999999</v>
      </c>
      <c r="Y178">
        <f ca="1">SUMIF(Tableau1[Order ID],Tableau1[[#This Row],[Order ID]],Tableau1[[#This Row],[Sales]])</f>
        <v>13.128</v>
      </c>
    </row>
    <row r="179" spans="1:25" x14ac:dyDescent="0.3">
      <c r="A179">
        <v>392</v>
      </c>
      <c r="B179" t="s">
        <v>198</v>
      </c>
      <c r="C179" s="9" t="s">
        <v>5188</v>
      </c>
      <c r="D179" s="9">
        <v>41903</v>
      </c>
      <c r="E179" s="3" t="s">
        <v>5895</v>
      </c>
      <c r="F179" t="s">
        <v>6464</v>
      </c>
      <c r="G179" t="s">
        <v>6629</v>
      </c>
      <c r="H179" t="s">
        <v>7422</v>
      </c>
      <c r="I179" t="s">
        <v>8054</v>
      </c>
      <c r="J179" t="s">
        <v>8057</v>
      </c>
      <c r="K179" t="s">
        <v>8154</v>
      </c>
      <c r="L179" t="s">
        <v>8234</v>
      </c>
      <c r="M179">
        <v>98198</v>
      </c>
      <c r="N179" t="s">
        <v>8638</v>
      </c>
      <c r="O179" t="s">
        <v>8982</v>
      </c>
      <c r="P179" t="s">
        <v>10372</v>
      </c>
      <c r="Q179" t="s">
        <v>10380</v>
      </c>
      <c r="R179" t="s">
        <v>10731</v>
      </c>
      <c r="S179">
        <v>246.38399999999999</v>
      </c>
      <c r="T179">
        <v>2</v>
      </c>
      <c r="U179">
        <v>0.2</v>
      </c>
      <c r="V179">
        <v>27.7182</v>
      </c>
      <c r="W179">
        <f>(Tableau1[[#This Row],[Sales]]/Tableau1[[#This Row],[Profit]])*100</f>
        <v>888.88888888888891</v>
      </c>
      <c r="X179">
        <f>Tableau1[[#This Row],[Sales]]*(1-Tableau1[[#This Row],[Discount]])</f>
        <v>197.10720000000001</v>
      </c>
      <c r="Y179">
        <f ca="1">SUMIF(Tableau1[Order ID],Tableau1[[#This Row],[Order ID]],Tableau1[[#This Row],[Sales]])</f>
        <v>58.32</v>
      </c>
    </row>
    <row r="180" spans="1:25" x14ac:dyDescent="0.3">
      <c r="A180">
        <v>394</v>
      </c>
      <c r="B180" t="s">
        <v>199</v>
      </c>
      <c r="C180" s="9" t="s">
        <v>5189</v>
      </c>
      <c r="D180" s="9">
        <v>41797</v>
      </c>
      <c r="E180" s="3" t="s">
        <v>6256</v>
      </c>
      <c r="F180" t="s">
        <v>6464</v>
      </c>
      <c r="G180" t="s">
        <v>6630</v>
      </c>
      <c r="H180" t="s">
        <v>7423</v>
      </c>
      <c r="I180" t="s">
        <v>8055</v>
      </c>
      <c r="J180" t="s">
        <v>8057</v>
      </c>
      <c r="K180" t="s">
        <v>8155</v>
      </c>
      <c r="L180" t="s">
        <v>8598</v>
      </c>
      <c r="M180">
        <v>61604</v>
      </c>
      <c r="N180" t="s">
        <v>8639</v>
      </c>
      <c r="O180" t="s">
        <v>8984</v>
      </c>
      <c r="P180" t="s">
        <v>10371</v>
      </c>
      <c r="Q180" t="s">
        <v>10381</v>
      </c>
      <c r="R180" t="s">
        <v>10733</v>
      </c>
      <c r="S180">
        <v>12.462</v>
      </c>
      <c r="T180">
        <v>3</v>
      </c>
      <c r="U180">
        <v>0.8</v>
      </c>
      <c r="V180">
        <v>-20.5623</v>
      </c>
      <c r="W180">
        <f>(Tableau1[[#This Row],[Sales]]/Tableau1[[#This Row],[Profit]])*100</f>
        <v>-60.606060606060609</v>
      </c>
      <c r="X180">
        <f>Tableau1[[#This Row],[Sales]]*(1-Tableau1[[#This Row],[Discount]])</f>
        <v>2.4923999999999995</v>
      </c>
      <c r="Y180">
        <f ca="1">SUMIF(Tableau1[Order ID],Tableau1[[#This Row],[Order ID]],Tableau1[[#This Row],[Sales]])</f>
        <v>107.982</v>
      </c>
    </row>
    <row r="181" spans="1:25" x14ac:dyDescent="0.3">
      <c r="A181">
        <v>395</v>
      </c>
      <c r="B181" t="s">
        <v>200</v>
      </c>
      <c r="C181" s="9" t="s">
        <v>5190</v>
      </c>
      <c r="D181" s="9">
        <v>42916</v>
      </c>
      <c r="E181" s="3" t="s">
        <v>5987</v>
      </c>
      <c r="F181" t="s">
        <v>6465</v>
      </c>
      <c r="G181" t="s">
        <v>6631</v>
      </c>
      <c r="H181" t="s">
        <v>7424</v>
      </c>
      <c r="I181" t="s">
        <v>8056</v>
      </c>
      <c r="J181" t="s">
        <v>8057</v>
      </c>
      <c r="K181" t="s">
        <v>8156</v>
      </c>
      <c r="L181" t="s">
        <v>8621</v>
      </c>
      <c r="M181">
        <v>89115</v>
      </c>
      <c r="N181" t="s">
        <v>8638</v>
      </c>
      <c r="O181" t="s">
        <v>8985</v>
      </c>
      <c r="P181" t="s">
        <v>10371</v>
      </c>
      <c r="Q181" t="s">
        <v>10381</v>
      </c>
      <c r="R181" t="s">
        <v>10734</v>
      </c>
      <c r="S181">
        <v>75.792000000000002</v>
      </c>
      <c r="T181">
        <v>3</v>
      </c>
      <c r="U181">
        <v>0.2</v>
      </c>
      <c r="V181">
        <v>25.579799999999999</v>
      </c>
      <c r="W181">
        <f>(Tableau1[[#This Row],[Sales]]/Tableau1[[#This Row],[Profit]])*100</f>
        <v>296.2962962962963</v>
      </c>
      <c r="X181">
        <f>Tableau1[[#This Row],[Sales]]*(1-Tableau1[[#This Row],[Discount]])</f>
        <v>60.633600000000001</v>
      </c>
      <c r="Y181">
        <f ca="1">SUMIF(Tableau1[Order ID],Tableau1[[#This Row],[Order ID]],Tableau1[[#This Row],[Sales]])</f>
        <v>310.88</v>
      </c>
    </row>
    <row r="182" spans="1:25" x14ac:dyDescent="0.3">
      <c r="A182">
        <v>396</v>
      </c>
      <c r="B182" t="s">
        <v>201</v>
      </c>
      <c r="C182" s="9" t="s">
        <v>5191</v>
      </c>
      <c r="D182" s="9">
        <v>43025</v>
      </c>
      <c r="E182" s="3" t="s">
        <v>5045</v>
      </c>
      <c r="F182" t="s">
        <v>6464</v>
      </c>
      <c r="G182" t="s">
        <v>6632</v>
      </c>
      <c r="H182" t="s">
        <v>7425</v>
      </c>
      <c r="I182" t="s">
        <v>8055</v>
      </c>
      <c r="J182" t="s">
        <v>8057</v>
      </c>
      <c r="K182" t="s">
        <v>8157</v>
      </c>
      <c r="L182" t="s">
        <v>8622</v>
      </c>
      <c r="M182">
        <v>2886</v>
      </c>
      <c r="N182" t="s">
        <v>8640</v>
      </c>
      <c r="O182" t="s">
        <v>8986</v>
      </c>
      <c r="P182" t="s">
        <v>10371</v>
      </c>
      <c r="Q182" t="s">
        <v>10377</v>
      </c>
      <c r="R182" t="s">
        <v>10735</v>
      </c>
      <c r="S182">
        <v>49.96</v>
      </c>
      <c r="T182">
        <v>2</v>
      </c>
      <c r="U182">
        <v>0</v>
      </c>
      <c r="V182">
        <v>9.4923999999999999</v>
      </c>
      <c r="W182">
        <f>(Tableau1[[#This Row],[Sales]]/Tableau1[[#This Row],[Profit]])*100</f>
        <v>526.31578947368428</v>
      </c>
      <c r="X182">
        <f>Tableau1[[#This Row],[Sales]]*(1-Tableau1[[#This Row],[Discount]])</f>
        <v>49.96</v>
      </c>
      <c r="Y182">
        <f ca="1">SUMIF(Tableau1[Order ID],Tableau1[[#This Row],[Order ID]],Tableau1[[#This Row],[Sales]])</f>
        <v>18.28</v>
      </c>
    </row>
    <row r="183" spans="1:25" x14ac:dyDescent="0.3">
      <c r="A183">
        <v>398</v>
      </c>
      <c r="B183" t="s">
        <v>202</v>
      </c>
      <c r="C183" s="9" t="s">
        <v>5119</v>
      </c>
      <c r="D183" s="9">
        <v>42308</v>
      </c>
      <c r="E183" s="3" t="s">
        <v>6288</v>
      </c>
      <c r="F183" t="s">
        <v>6465</v>
      </c>
      <c r="G183" t="s">
        <v>6474</v>
      </c>
      <c r="H183" t="s">
        <v>7267</v>
      </c>
      <c r="I183" t="s">
        <v>8056</v>
      </c>
      <c r="J183" t="s">
        <v>8057</v>
      </c>
      <c r="K183" t="s">
        <v>8083</v>
      </c>
      <c r="L183" t="s">
        <v>8600</v>
      </c>
      <c r="M183">
        <v>49201</v>
      </c>
      <c r="N183" t="s">
        <v>8639</v>
      </c>
      <c r="O183" t="s">
        <v>8988</v>
      </c>
      <c r="P183" t="s">
        <v>10371</v>
      </c>
      <c r="Q183" t="s">
        <v>10387</v>
      </c>
      <c r="R183" t="s">
        <v>10737</v>
      </c>
      <c r="S183">
        <v>70.12</v>
      </c>
      <c r="T183">
        <v>4</v>
      </c>
      <c r="U183">
        <v>0</v>
      </c>
      <c r="V183">
        <v>21.036000000000001</v>
      </c>
      <c r="W183">
        <f>(Tableau1[[#This Row],[Sales]]/Tableau1[[#This Row],[Profit]])*100</f>
        <v>333.33333333333337</v>
      </c>
      <c r="X183">
        <f>Tableau1[[#This Row],[Sales]]*(1-Tableau1[[#This Row],[Discount]])</f>
        <v>70.12</v>
      </c>
      <c r="Y183">
        <f ca="1">SUMIF(Tableau1[Order ID],Tableau1[[#This Row],[Order ID]],Tableau1[[#This Row],[Sales]])</f>
        <v>544.00800000000004</v>
      </c>
    </row>
    <row r="184" spans="1:25" x14ac:dyDescent="0.3">
      <c r="A184">
        <v>399</v>
      </c>
      <c r="B184" t="s">
        <v>203</v>
      </c>
      <c r="C184" s="9" t="s">
        <v>5192</v>
      </c>
      <c r="D184" s="9">
        <v>42621</v>
      </c>
      <c r="E184" s="3" t="s">
        <v>5575</v>
      </c>
      <c r="F184" t="s">
        <v>6464</v>
      </c>
      <c r="G184" t="s">
        <v>6633</v>
      </c>
      <c r="H184" t="s">
        <v>7426</v>
      </c>
      <c r="I184" t="s">
        <v>8054</v>
      </c>
      <c r="J184" t="s">
        <v>8057</v>
      </c>
      <c r="K184" t="s">
        <v>8070</v>
      </c>
      <c r="L184" t="s">
        <v>8593</v>
      </c>
      <c r="M184">
        <v>77036</v>
      </c>
      <c r="N184" t="s">
        <v>8639</v>
      </c>
      <c r="O184" t="s">
        <v>8989</v>
      </c>
      <c r="P184" t="s">
        <v>10371</v>
      </c>
      <c r="Q184" t="s">
        <v>10377</v>
      </c>
      <c r="R184" t="s">
        <v>10738</v>
      </c>
      <c r="S184">
        <v>35.951999999999998</v>
      </c>
      <c r="T184">
        <v>3</v>
      </c>
      <c r="U184">
        <v>0.2</v>
      </c>
      <c r="V184">
        <v>3.5952000000000002</v>
      </c>
      <c r="W184">
        <f>(Tableau1[[#This Row],[Sales]]/Tableau1[[#This Row],[Profit]])*100</f>
        <v>999.99999999999977</v>
      </c>
      <c r="X184">
        <f>Tableau1[[#This Row],[Sales]]*(1-Tableau1[[#This Row],[Discount]])</f>
        <v>28.761600000000001</v>
      </c>
      <c r="Y184">
        <f ca="1">SUMIF(Tableau1[Order ID],Tableau1[[#This Row],[Order ID]],Tableau1[[#This Row],[Sales]])</f>
        <v>186.69</v>
      </c>
    </row>
    <row r="185" spans="1:25" x14ac:dyDescent="0.3">
      <c r="A185">
        <v>403</v>
      </c>
      <c r="B185" t="s">
        <v>204</v>
      </c>
      <c r="C185" s="9" t="s">
        <v>5193</v>
      </c>
      <c r="D185" s="9">
        <v>41997</v>
      </c>
      <c r="E185" s="3" t="s">
        <v>5088</v>
      </c>
      <c r="F185" t="s">
        <v>6466</v>
      </c>
      <c r="G185" t="s">
        <v>6634</v>
      </c>
      <c r="H185" t="s">
        <v>7427</v>
      </c>
      <c r="I185" t="s">
        <v>8054</v>
      </c>
      <c r="J185" t="s">
        <v>8057</v>
      </c>
      <c r="K185" t="s">
        <v>8158</v>
      </c>
      <c r="L185" t="s">
        <v>8591</v>
      </c>
      <c r="M185">
        <v>33180</v>
      </c>
      <c r="N185" t="s">
        <v>8637</v>
      </c>
      <c r="O185" t="s">
        <v>8991</v>
      </c>
      <c r="P185" t="s">
        <v>10371</v>
      </c>
      <c r="Q185" t="s">
        <v>10383</v>
      </c>
      <c r="R185" t="s">
        <v>10740</v>
      </c>
      <c r="S185">
        <v>9.5679999999999996</v>
      </c>
      <c r="T185">
        <v>2</v>
      </c>
      <c r="U185">
        <v>0.2</v>
      </c>
      <c r="V185">
        <v>3.4683999999999999</v>
      </c>
      <c r="W185">
        <f>(Tableau1[[#This Row],[Sales]]/Tableau1[[#This Row],[Profit]])*100</f>
        <v>275.86206896551721</v>
      </c>
      <c r="X185">
        <f>Tableau1[[#This Row],[Sales]]*(1-Tableau1[[#This Row],[Discount]])</f>
        <v>7.6543999999999999</v>
      </c>
      <c r="Y185">
        <f ca="1">SUMIF(Tableau1[Order ID],Tableau1[[#This Row],[Order ID]],Tableau1[[#This Row],[Sales]])</f>
        <v>348.928</v>
      </c>
    </row>
    <row r="186" spans="1:25" x14ac:dyDescent="0.3">
      <c r="A186">
        <v>404</v>
      </c>
      <c r="B186" t="s">
        <v>205</v>
      </c>
      <c r="C186" s="9" t="s">
        <v>5194</v>
      </c>
      <c r="D186" s="9">
        <v>41745</v>
      </c>
      <c r="E186" s="3" t="s">
        <v>6047</v>
      </c>
      <c r="F186" t="s">
        <v>6465</v>
      </c>
      <c r="G186" t="s">
        <v>6538</v>
      </c>
      <c r="H186" t="s">
        <v>7331</v>
      </c>
      <c r="I186" t="s">
        <v>8055</v>
      </c>
      <c r="J186" t="s">
        <v>8057</v>
      </c>
      <c r="K186" t="s">
        <v>8098</v>
      </c>
      <c r="L186" t="s">
        <v>8592</v>
      </c>
      <c r="M186">
        <v>28403</v>
      </c>
      <c r="N186" t="s">
        <v>8637</v>
      </c>
      <c r="O186" t="s">
        <v>8992</v>
      </c>
      <c r="P186" t="s">
        <v>10371</v>
      </c>
      <c r="Q186" t="s">
        <v>10379</v>
      </c>
      <c r="R186" t="s">
        <v>10741</v>
      </c>
      <c r="S186">
        <v>39.072000000000003</v>
      </c>
      <c r="T186">
        <v>6</v>
      </c>
      <c r="U186">
        <v>0.2</v>
      </c>
      <c r="V186">
        <v>9.7680000000000007</v>
      </c>
      <c r="W186">
        <f>(Tableau1[[#This Row],[Sales]]/Tableau1[[#This Row],[Profit]])*100</f>
        <v>400</v>
      </c>
      <c r="X186">
        <f>Tableau1[[#This Row],[Sales]]*(1-Tableau1[[#This Row],[Discount]])</f>
        <v>31.257600000000004</v>
      </c>
      <c r="Y186">
        <f ca="1">SUMIF(Tableau1[Order ID],Tableau1[[#This Row],[Order ID]],Tableau1[[#This Row],[Sales]])</f>
        <v>1363.96</v>
      </c>
    </row>
    <row r="187" spans="1:25" x14ac:dyDescent="0.3">
      <c r="A187">
        <v>405</v>
      </c>
      <c r="B187" t="s">
        <v>206</v>
      </c>
      <c r="C187" s="9" t="s">
        <v>5195</v>
      </c>
      <c r="D187" s="9">
        <v>43093</v>
      </c>
      <c r="E187" s="3" t="s">
        <v>5644</v>
      </c>
      <c r="F187" t="s">
        <v>6465</v>
      </c>
      <c r="G187" t="s">
        <v>6635</v>
      </c>
      <c r="H187" t="s">
        <v>7428</v>
      </c>
      <c r="I187" t="s">
        <v>8054</v>
      </c>
      <c r="J187" t="s">
        <v>8057</v>
      </c>
      <c r="K187" t="s">
        <v>8078</v>
      </c>
      <c r="L187" t="s">
        <v>8603</v>
      </c>
      <c r="M187">
        <v>10024</v>
      </c>
      <c r="N187" t="s">
        <v>8640</v>
      </c>
      <c r="O187" t="s">
        <v>8993</v>
      </c>
      <c r="P187" t="s">
        <v>10371</v>
      </c>
      <c r="Q187" t="s">
        <v>10382</v>
      </c>
      <c r="R187" t="s">
        <v>10742</v>
      </c>
      <c r="S187">
        <v>35.909999999999997</v>
      </c>
      <c r="T187">
        <v>3</v>
      </c>
      <c r="U187">
        <v>0</v>
      </c>
      <c r="V187">
        <v>9.6957000000000004</v>
      </c>
      <c r="W187">
        <f>(Tableau1[[#This Row],[Sales]]/Tableau1[[#This Row],[Profit]])*100</f>
        <v>370.37037037037032</v>
      </c>
      <c r="X187">
        <f>Tableau1[[#This Row],[Sales]]*(1-Tableau1[[#This Row],[Discount]])</f>
        <v>35.909999999999997</v>
      </c>
      <c r="Y187">
        <f ca="1">SUMIF(Tableau1[Order ID],Tableau1[[#This Row],[Order ID]],Tableau1[[#This Row],[Sales]])</f>
        <v>20.16</v>
      </c>
    </row>
    <row r="188" spans="1:25" x14ac:dyDescent="0.3">
      <c r="A188">
        <v>406</v>
      </c>
      <c r="B188" t="s">
        <v>207</v>
      </c>
      <c r="C188" s="9" t="s">
        <v>5196</v>
      </c>
      <c r="D188" s="9">
        <v>43077</v>
      </c>
      <c r="E188" s="3" t="s">
        <v>6289</v>
      </c>
      <c r="F188" t="s">
        <v>6465</v>
      </c>
      <c r="G188" t="s">
        <v>6636</v>
      </c>
      <c r="H188" t="s">
        <v>7429</v>
      </c>
      <c r="I188" t="s">
        <v>8054</v>
      </c>
      <c r="J188" t="s">
        <v>8057</v>
      </c>
      <c r="K188" t="s">
        <v>8066</v>
      </c>
      <c r="L188" t="s">
        <v>8590</v>
      </c>
      <c r="M188">
        <v>94110</v>
      </c>
      <c r="N188" t="s">
        <v>8638</v>
      </c>
      <c r="O188" t="s">
        <v>8990</v>
      </c>
      <c r="P188" t="s">
        <v>10372</v>
      </c>
      <c r="Q188" t="s">
        <v>10384</v>
      </c>
      <c r="R188" t="s">
        <v>10739</v>
      </c>
      <c r="S188">
        <v>179.95</v>
      </c>
      <c r="T188">
        <v>5</v>
      </c>
      <c r="U188">
        <v>0</v>
      </c>
      <c r="V188">
        <v>37.789499999999997</v>
      </c>
      <c r="W188">
        <f>(Tableau1[[#This Row],[Sales]]/Tableau1[[#This Row],[Profit]])*100</f>
        <v>476.1904761904762</v>
      </c>
      <c r="X188">
        <f>Tableau1[[#This Row],[Sales]]*(1-Tableau1[[#This Row],[Discount]])</f>
        <v>179.95</v>
      </c>
      <c r="Y188">
        <f ca="1">SUMIF(Tableau1[Order ID],Tableau1[[#This Row],[Order ID]],Tableau1[[#This Row],[Sales]])</f>
        <v>283.92</v>
      </c>
    </row>
    <row r="189" spans="1:25" x14ac:dyDescent="0.3">
      <c r="A189">
        <v>415</v>
      </c>
      <c r="B189" t="s">
        <v>208</v>
      </c>
      <c r="C189" s="9" t="s">
        <v>5162</v>
      </c>
      <c r="D189" s="9">
        <v>43042</v>
      </c>
      <c r="E189" s="3" t="s">
        <v>5689</v>
      </c>
      <c r="F189" t="s">
        <v>6465</v>
      </c>
      <c r="G189" t="s">
        <v>6637</v>
      </c>
      <c r="H189" t="s">
        <v>7430</v>
      </c>
      <c r="I189" t="s">
        <v>8055</v>
      </c>
      <c r="J189" t="s">
        <v>8057</v>
      </c>
      <c r="K189" t="s">
        <v>8062</v>
      </c>
      <c r="L189" t="s">
        <v>8234</v>
      </c>
      <c r="M189">
        <v>98105</v>
      </c>
      <c r="N189" t="s">
        <v>8638</v>
      </c>
      <c r="O189" t="s">
        <v>9000</v>
      </c>
      <c r="P189" t="s">
        <v>10371</v>
      </c>
      <c r="Q189" t="s">
        <v>10383</v>
      </c>
      <c r="R189" t="s">
        <v>10750</v>
      </c>
      <c r="S189">
        <v>139.86000000000001</v>
      </c>
      <c r="T189">
        <v>7</v>
      </c>
      <c r="U189">
        <v>0</v>
      </c>
      <c r="V189">
        <v>65.734200000000001</v>
      </c>
      <c r="W189">
        <f>(Tableau1[[#This Row],[Sales]]/Tableau1[[#This Row],[Profit]])*100</f>
        <v>212.7659574468085</v>
      </c>
      <c r="X189">
        <f>Tableau1[[#This Row],[Sales]]*(1-Tableau1[[#This Row],[Discount]])</f>
        <v>139.86000000000001</v>
      </c>
      <c r="Y189">
        <f ca="1">SUMIF(Tableau1[Order ID],Tableau1[[#This Row],[Order ID]],Tableau1[[#This Row],[Sales]])</f>
        <v>355.32</v>
      </c>
    </row>
    <row r="190" spans="1:25" x14ac:dyDescent="0.3">
      <c r="A190">
        <v>417</v>
      </c>
      <c r="B190" t="s">
        <v>209</v>
      </c>
      <c r="C190" s="9" t="s">
        <v>5122</v>
      </c>
      <c r="D190" s="9">
        <v>42910</v>
      </c>
      <c r="E190" s="3" t="s">
        <v>6290</v>
      </c>
      <c r="F190" t="s">
        <v>6465</v>
      </c>
      <c r="G190" t="s">
        <v>6638</v>
      </c>
      <c r="H190" t="s">
        <v>7431</v>
      </c>
      <c r="I190" t="s">
        <v>8054</v>
      </c>
      <c r="J190" t="s">
        <v>8057</v>
      </c>
      <c r="K190" t="s">
        <v>8159</v>
      </c>
      <c r="L190" t="s">
        <v>8590</v>
      </c>
      <c r="M190">
        <v>92646</v>
      </c>
      <c r="N190" t="s">
        <v>8638</v>
      </c>
      <c r="O190" t="s">
        <v>9001</v>
      </c>
      <c r="P190" t="s">
        <v>10371</v>
      </c>
      <c r="Q190" t="s">
        <v>10379</v>
      </c>
      <c r="R190" t="s">
        <v>10751</v>
      </c>
      <c r="S190">
        <v>95.92</v>
      </c>
      <c r="T190">
        <v>8</v>
      </c>
      <c r="U190">
        <v>0</v>
      </c>
      <c r="V190">
        <v>25.898399999999999</v>
      </c>
      <c r="W190">
        <f>(Tableau1[[#This Row],[Sales]]/Tableau1[[#This Row],[Profit]])*100</f>
        <v>370.37037037037044</v>
      </c>
      <c r="X190">
        <f>Tableau1[[#This Row],[Sales]]*(1-Tableau1[[#This Row],[Discount]])</f>
        <v>95.92</v>
      </c>
      <c r="Y190">
        <f ca="1">SUMIF(Tableau1[Order ID],Tableau1[[#This Row],[Order ID]],Tableau1[[#This Row],[Sales]])</f>
        <v>18.28</v>
      </c>
    </row>
    <row r="191" spans="1:25" x14ac:dyDescent="0.3">
      <c r="A191">
        <v>418</v>
      </c>
      <c r="B191" t="s">
        <v>210</v>
      </c>
      <c r="C191" s="9" t="s">
        <v>5197</v>
      </c>
      <c r="D191" s="9">
        <v>42474</v>
      </c>
      <c r="E191" s="3" t="s">
        <v>5754</v>
      </c>
      <c r="F191" t="s">
        <v>6465</v>
      </c>
      <c r="G191" t="s">
        <v>6639</v>
      </c>
      <c r="H191" t="s">
        <v>7432</v>
      </c>
      <c r="I191" t="s">
        <v>8054</v>
      </c>
      <c r="J191" t="s">
        <v>8057</v>
      </c>
      <c r="K191" t="s">
        <v>8059</v>
      </c>
      <c r="L191" t="s">
        <v>8590</v>
      </c>
      <c r="M191">
        <v>90004</v>
      </c>
      <c r="N191" t="s">
        <v>8638</v>
      </c>
      <c r="O191" t="s">
        <v>9002</v>
      </c>
      <c r="P191" t="s">
        <v>10370</v>
      </c>
      <c r="Q191" t="s">
        <v>10374</v>
      </c>
      <c r="R191" t="s">
        <v>10752</v>
      </c>
      <c r="S191">
        <v>383.8</v>
      </c>
      <c r="T191">
        <v>5</v>
      </c>
      <c r="U191">
        <v>0.2</v>
      </c>
      <c r="V191">
        <v>38.380000000000003</v>
      </c>
      <c r="W191">
        <f>(Tableau1[[#This Row],[Sales]]/Tableau1[[#This Row],[Profit]])*100</f>
        <v>1000</v>
      </c>
      <c r="X191">
        <f>Tableau1[[#This Row],[Sales]]*(1-Tableau1[[#This Row],[Discount]])</f>
        <v>307.04000000000002</v>
      </c>
      <c r="Y191">
        <f ca="1">SUMIF(Tableau1[Order ID],Tableau1[[#This Row],[Order ID]],Tableau1[[#This Row],[Sales]])</f>
        <v>28.4</v>
      </c>
    </row>
    <row r="192" spans="1:25" x14ac:dyDescent="0.3">
      <c r="A192">
        <v>419</v>
      </c>
      <c r="B192" t="s">
        <v>211</v>
      </c>
      <c r="C192" s="9" t="s">
        <v>5074</v>
      </c>
      <c r="D192" s="9">
        <v>43045</v>
      </c>
      <c r="E192" s="3" t="s">
        <v>5498</v>
      </c>
      <c r="F192" t="s">
        <v>6465</v>
      </c>
      <c r="G192" t="s">
        <v>6614</v>
      </c>
      <c r="H192" t="s">
        <v>7407</v>
      </c>
      <c r="I192" t="s">
        <v>8055</v>
      </c>
      <c r="J192" t="s">
        <v>8057</v>
      </c>
      <c r="K192" t="s">
        <v>8160</v>
      </c>
      <c r="L192" t="s">
        <v>8589</v>
      </c>
      <c r="M192">
        <v>40475</v>
      </c>
      <c r="N192" t="s">
        <v>8637</v>
      </c>
      <c r="O192" t="s">
        <v>9003</v>
      </c>
      <c r="P192" t="s">
        <v>10371</v>
      </c>
      <c r="Q192" t="s">
        <v>10383</v>
      </c>
      <c r="R192" t="s">
        <v>10753</v>
      </c>
      <c r="S192">
        <v>5.78</v>
      </c>
      <c r="T192">
        <v>1</v>
      </c>
      <c r="U192">
        <v>0</v>
      </c>
      <c r="V192">
        <v>2.8321999999999998</v>
      </c>
      <c r="W192">
        <f>(Tableau1[[#This Row],[Sales]]/Tableau1[[#This Row],[Profit]])*100</f>
        <v>204.08163265306123</v>
      </c>
      <c r="X192">
        <f>Tableau1[[#This Row],[Sales]]*(1-Tableau1[[#This Row],[Discount]])</f>
        <v>5.78</v>
      </c>
      <c r="Y192">
        <f ca="1">SUMIF(Tableau1[Order ID],Tableau1[[#This Row],[Order ID]],Tableau1[[#This Row],[Sales]])</f>
        <v>18.28</v>
      </c>
    </row>
    <row r="193" spans="1:25" x14ac:dyDescent="0.3">
      <c r="A193">
        <v>420</v>
      </c>
      <c r="B193" t="s">
        <v>212</v>
      </c>
      <c r="C193" s="9" t="s">
        <v>5198</v>
      </c>
      <c r="D193" s="9">
        <v>42798</v>
      </c>
      <c r="E193" s="3" t="s">
        <v>5661</v>
      </c>
      <c r="F193" t="s">
        <v>6465</v>
      </c>
      <c r="G193" t="s">
        <v>6601</v>
      </c>
      <c r="H193" t="s">
        <v>7394</v>
      </c>
      <c r="I193" t="s">
        <v>8055</v>
      </c>
      <c r="J193" t="s">
        <v>8057</v>
      </c>
      <c r="K193" t="s">
        <v>8059</v>
      </c>
      <c r="L193" t="s">
        <v>8590</v>
      </c>
      <c r="M193">
        <v>90045</v>
      </c>
      <c r="N193" t="s">
        <v>8638</v>
      </c>
      <c r="O193" t="s">
        <v>9004</v>
      </c>
      <c r="P193" t="s">
        <v>10371</v>
      </c>
      <c r="Q193" t="s">
        <v>10379</v>
      </c>
      <c r="R193" t="s">
        <v>10754</v>
      </c>
      <c r="S193">
        <v>9.32</v>
      </c>
      <c r="T193">
        <v>4</v>
      </c>
      <c r="U193">
        <v>0</v>
      </c>
      <c r="V193">
        <v>2.7027999999999999</v>
      </c>
      <c r="W193">
        <f>(Tableau1[[#This Row],[Sales]]/Tableau1[[#This Row],[Profit]])*100</f>
        <v>344.82758620689657</v>
      </c>
      <c r="X193">
        <f>Tableau1[[#This Row],[Sales]]*(1-Tableau1[[#This Row],[Discount]])</f>
        <v>9.32</v>
      </c>
      <c r="Y193">
        <f ca="1">SUMIF(Tableau1[Order ID],Tableau1[[#This Row],[Order ID]],Tableau1[[#This Row],[Sales]])</f>
        <v>5.3440000000000003</v>
      </c>
    </row>
    <row r="194" spans="1:25" x14ac:dyDescent="0.3">
      <c r="A194">
        <v>422</v>
      </c>
      <c r="B194" t="s">
        <v>213</v>
      </c>
      <c r="C194" s="9" t="s">
        <v>5199</v>
      </c>
      <c r="D194" s="9">
        <v>41812</v>
      </c>
      <c r="E194" s="3" t="s">
        <v>5432</v>
      </c>
      <c r="F194" t="s">
        <v>6466</v>
      </c>
      <c r="G194" t="s">
        <v>6500</v>
      </c>
      <c r="H194" t="s">
        <v>7293</v>
      </c>
      <c r="I194" t="s">
        <v>8054</v>
      </c>
      <c r="J194" t="s">
        <v>8057</v>
      </c>
      <c r="K194" t="s">
        <v>8161</v>
      </c>
      <c r="L194" t="s">
        <v>8610</v>
      </c>
      <c r="M194">
        <v>80027</v>
      </c>
      <c r="N194" t="s">
        <v>8638</v>
      </c>
      <c r="O194" t="s">
        <v>9006</v>
      </c>
      <c r="P194" t="s">
        <v>10372</v>
      </c>
      <c r="Q194" t="s">
        <v>10384</v>
      </c>
      <c r="R194" t="s">
        <v>10756</v>
      </c>
      <c r="S194">
        <v>196.75200000000001</v>
      </c>
      <c r="T194">
        <v>6</v>
      </c>
      <c r="U194">
        <v>0.2</v>
      </c>
      <c r="V194">
        <v>56.566200000000002</v>
      </c>
      <c r="W194">
        <f>(Tableau1[[#This Row],[Sales]]/Tableau1[[#This Row],[Profit]])*100</f>
        <v>347.82608695652175</v>
      </c>
      <c r="X194">
        <f>Tableau1[[#This Row],[Sales]]*(1-Tableau1[[#This Row],[Discount]])</f>
        <v>157.40160000000003</v>
      </c>
      <c r="Y194">
        <f ca="1">SUMIF(Tableau1[Order ID],Tableau1[[#This Row],[Order ID]],Tableau1[[#This Row],[Sales]])</f>
        <v>239.97</v>
      </c>
    </row>
    <row r="195" spans="1:25" x14ac:dyDescent="0.3">
      <c r="A195">
        <v>423</v>
      </c>
      <c r="B195" t="s">
        <v>214</v>
      </c>
      <c r="C195" s="9" t="s">
        <v>5045</v>
      </c>
      <c r="D195" s="9">
        <v>43027</v>
      </c>
      <c r="E195" s="3" t="s">
        <v>5466</v>
      </c>
      <c r="F195" t="s">
        <v>6465</v>
      </c>
      <c r="G195" t="s">
        <v>6640</v>
      </c>
      <c r="H195" t="s">
        <v>7433</v>
      </c>
      <c r="I195" t="s">
        <v>8055</v>
      </c>
      <c r="J195" t="s">
        <v>8057</v>
      </c>
      <c r="K195" t="s">
        <v>8162</v>
      </c>
      <c r="L195" t="s">
        <v>8619</v>
      </c>
      <c r="M195">
        <v>1841</v>
      </c>
      <c r="N195" t="s">
        <v>8640</v>
      </c>
      <c r="O195" t="s">
        <v>9007</v>
      </c>
      <c r="P195" t="s">
        <v>10370</v>
      </c>
      <c r="Q195" t="s">
        <v>10378</v>
      </c>
      <c r="R195" t="s">
        <v>10757</v>
      </c>
      <c r="S195">
        <v>56.56</v>
      </c>
      <c r="T195">
        <v>4</v>
      </c>
      <c r="U195">
        <v>0</v>
      </c>
      <c r="V195">
        <v>14.7056</v>
      </c>
      <c r="W195">
        <f>(Tableau1[[#This Row],[Sales]]/Tableau1[[#This Row],[Profit]])*100</f>
        <v>384.61538461538464</v>
      </c>
      <c r="X195">
        <f>Tableau1[[#This Row],[Sales]]*(1-Tableau1[[#This Row],[Discount]])</f>
        <v>56.56</v>
      </c>
      <c r="Y195">
        <f ca="1">SUMIF(Tableau1[Order ID],Tableau1[[#This Row],[Order ID]],Tableau1[[#This Row],[Sales]])</f>
        <v>35</v>
      </c>
    </row>
    <row r="196" spans="1:25" x14ac:dyDescent="0.3">
      <c r="A196">
        <v>425</v>
      </c>
      <c r="B196" t="s">
        <v>215</v>
      </c>
      <c r="C196" s="9" t="s">
        <v>5200</v>
      </c>
      <c r="D196" s="9">
        <v>42968</v>
      </c>
      <c r="E196" s="3" t="s">
        <v>5992</v>
      </c>
      <c r="F196" t="s">
        <v>6464</v>
      </c>
      <c r="G196" t="s">
        <v>6641</v>
      </c>
      <c r="H196" t="s">
        <v>7434</v>
      </c>
      <c r="I196" t="s">
        <v>8054</v>
      </c>
      <c r="J196" t="s">
        <v>8057</v>
      </c>
      <c r="K196" t="s">
        <v>8083</v>
      </c>
      <c r="L196" t="s">
        <v>8623</v>
      </c>
      <c r="M196">
        <v>39212</v>
      </c>
      <c r="N196" t="s">
        <v>8637</v>
      </c>
      <c r="O196" t="s">
        <v>9009</v>
      </c>
      <c r="P196" t="s">
        <v>10370</v>
      </c>
      <c r="Q196" t="s">
        <v>10374</v>
      </c>
      <c r="R196" t="s">
        <v>10759</v>
      </c>
      <c r="S196">
        <v>866.4</v>
      </c>
      <c r="T196">
        <v>4</v>
      </c>
      <c r="U196">
        <v>0</v>
      </c>
      <c r="V196">
        <v>225.26400000000001</v>
      </c>
      <c r="W196">
        <f>(Tableau1[[#This Row],[Sales]]/Tableau1[[#This Row],[Profit]])*100</f>
        <v>384.61538461538458</v>
      </c>
      <c r="X196">
        <f>Tableau1[[#This Row],[Sales]]*(1-Tableau1[[#This Row],[Discount]])</f>
        <v>866.4</v>
      </c>
      <c r="Y196">
        <f ca="1">SUMIF(Tableau1[Order ID],Tableau1[[#This Row],[Order ID]],Tableau1[[#This Row],[Sales]])</f>
        <v>35.216000000000001</v>
      </c>
    </row>
    <row r="197" spans="1:25" x14ac:dyDescent="0.3">
      <c r="A197">
        <v>426</v>
      </c>
      <c r="B197" t="s">
        <v>216</v>
      </c>
      <c r="C197" s="9" t="s">
        <v>5081</v>
      </c>
      <c r="D197" s="9">
        <v>43062</v>
      </c>
      <c r="E197" s="3" t="s">
        <v>5230</v>
      </c>
      <c r="F197" t="s">
        <v>6464</v>
      </c>
      <c r="G197" t="s">
        <v>6493</v>
      </c>
      <c r="H197" t="s">
        <v>7286</v>
      </c>
      <c r="I197" t="s">
        <v>8055</v>
      </c>
      <c r="J197" t="s">
        <v>8057</v>
      </c>
      <c r="K197" t="s">
        <v>8163</v>
      </c>
      <c r="L197" t="s">
        <v>8600</v>
      </c>
      <c r="M197">
        <v>48187</v>
      </c>
      <c r="N197" t="s">
        <v>8639</v>
      </c>
      <c r="O197" t="s">
        <v>9010</v>
      </c>
      <c r="P197" t="s">
        <v>10370</v>
      </c>
      <c r="Q197" t="s">
        <v>10378</v>
      </c>
      <c r="R197" t="s">
        <v>10760</v>
      </c>
      <c r="S197">
        <v>28.4</v>
      </c>
      <c r="T197">
        <v>2</v>
      </c>
      <c r="U197">
        <v>0</v>
      </c>
      <c r="V197">
        <v>11.076000000000001</v>
      </c>
      <c r="W197">
        <f>(Tableau1[[#This Row],[Sales]]/Tableau1[[#This Row],[Profit]])*100</f>
        <v>256.41025641025641</v>
      </c>
      <c r="X197">
        <f>Tableau1[[#This Row],[Sales]]*(1-Tableau1[[#This Row],[Discount]])</f>
        <v>28.4</v>
      </c>
      <c r="Y197">
        <f ca="1">SUMIF(Tableau1[Order ID],Tableau1[[#This Row],[Order ID]],Tableau1[[#This Row],[Sales]])</f>
        <v>9.6639999999999997</v>
      </c>
    </row>
    <row r="198" spans="1:25" x14ac:dyDescent="0.3">
      <c r="A198">
        <v>428</v>
      </c>
      <c r="B198" t="s">
        <v>217</v>
      </c>
      <c r="C198" s="9" t="s">
        <v>5201</v>
      </c>
      <c r="D198" s="9">
        <v>41894</v>
      </c>
      <c r="E198" s="3" t="s">
        <v>5133</v>
      </c>
      <c r="F198" t="s">
        <v>6466</v>
      </c>
      <c r="G198" t="s">
        <v>6642</v>
      </c>
      <c r="H198" t="s">
        <v>7435</v>
      </c>
      <c r="I198" t="s">
        <v>8056</v>
      </c>
      <c r="J198" t="s">
        <v>8057</v>
      </c>
      <c r="K198" t="s">
        <v>8164</v>
      </c>
      <c r="L198" t="s">
        <v>8603</v>
      </c>
      <c r="M198">
        <v>10801</v>
      </c>
      <c r="N198" t="s">
        <v>8640</v>
      </c>
      <c r="O198" t="s">
        <v>9012</v>
      </c>
      <c r="P198" t="s">
        <v>10372</v>
      </c>
      <c r="Q198" t="s">
        <v>10388</v>
      </c>
      <c r="R198" t="s">
        <v>10762</v>
      </c>
      <c r="S198">
        <v>69.989999999999995</v>
      </c>
      <c r="T198">
        <v>1</v>
      </c>
      <c r="U198">
        <v>0</v>
      </c>
      <c r="V198">
        <v>30.095700000000001</v>
      </c>
      <c r="W198">
        <f>(Tableau1[[#This Row],[Sales]]/Tableau1[[#This Row],[Profit]])*100</f>
        <v>232.55813953488368</v>
      </c>
      <c r="X198">
        <f>Tableau1[[#This Row],[Sales]]*(1-Tableau1[[#This Row],[Discount]])</f>
        <v>69.989999999999995</v>
      </c>
      <c r="Y198">
        <f ca="1">SUMIF(Tableau1[Order ID],Tableau1[[#This Row],[Order ID]],Tableau1[[#This Row],[Sales]])</f>
        <v>60.45</v>
      </c>
    </row>
    <row r="199" spans="1:25" x14ac:dyDescent="0.3">
      <c r="A199">
        <v>429</v>
      </c>
      <c r="B199" t="s">
        <v>218</v>
      </c>
      <c r="C199" s="9" t="s">
        <v>5202</v>
      </c>
      <c r="D199" s="9">
        <v>43009</v>
      </c>
      <c r="E199" s="3" t="s">
        <v>6078</v>
      </c>
      <c r="F199" t="s">
        <v>6465</v>
      </c>
      <c r="G199" t="s">
        <v>6643</v>
      </c>
      <c r="H199" t="s">
        <v>7436</v>
      </c>
      <c r="I199" t="s">
        <v>8055</v>
      </c>
      <c r="J199" t="s">
        <v>8057</v>
      </c>
      <c r="K199" t="s">
        <v>8110</v>
      </c>
      <c r="L199" t="s">
        <v>8593</v>
      </c>
      <c r="M199">
        <v>78207</v>
      </c>
      <c r="N199" t="s">
        <v>8639</v>
      </c>
      <c r="O199" t="s">
        <v>9013</v>
      </c>
      <c r="P199" t="s">
        <v>10371</v>
      </c>
      <c r="Q199" t="s">
        <v>10379</v>
      </c>
      <c r="R199" t="s">
        <v>10763</v>
      </c>
      <c r="S199">
        <v>6.6719999999999997</v>
      </c>
      <c r="T199">
        <v>6</v>
      </c>
      <c r="U199">
        <v>0.2</v>
      </c>
      <c r="V199">
        <v>0.50039999999999996</v>
      </c>
      <c r="W199">
        <f>(Tableau1[[#This Row],[Sales]]/Tableau1[[#This Row],[Profit]])*100</f>
        <v>1333.3333333333335</v>
      </c>
      <c r="X199">
        <f>Tableau1[[#This Row],[Sales]]*(1-Tableau1[[#This Row],[Discount]])</f>
        <v>5.3376000000000001</v>
      </c>
      <c r="Y199">
        <f ca="1">SUMIF(Tableau1[Order ID],Tableau1[[#This Row],[Order ID]],Tableau1[[#This Row],[Sales]])</f>
        <v>83.72</v>
      </c>
    </row>
    <row r="200" spans="1:25" x14ac:dyDescent="0.3">
      <c r="A200">
        <v>430</v>
      </c>
      <c r="B200" t="s">
        <v>219</v>
      </c>
      <c r="C200" s="9" t="s">
        <v>5203</v>
      </c>
      <c r="D200" s="9">
        <v>42475</v>
      </c>
      <c r="E200" s="3" t="s">
        <v>5468</v>
      </c>
      <c r="F200" t="s">
        <v>6465</v>
      </c>
      <c r="G200" t="s">
        <v>6644</v>
      </c>
      <c r="H200" t="s">
        <v>7437</v>
      </c>
      <c r="I200" t="s">
        <v>8056</v>
      </c>
      <c r="J200" t="s">
        <v>8057</v>
      </c>
      <c r="K200" t="s">
        <v>8165</v>
      </c>
      <c r="L200" t="s">
        <v>8592</v>
      </c>
      <c r="M200">
        <v>28052</v>
      </c>
      <c r="N200" t="s">
        <v>8637</v>
      </c>
      <c r="O200" t="s">
        <v>9014</v>
      </c>
      <c r="P200" t="s">
        <v>10371</v>
      </c>
      <c r="Q200" t="s">
        <v>10381</v>
      </c>
      <c r="R200" t="s">
        <v>10764</v>
      </c>
      <c r="S200">
        <v>189.58799999999999</v>
      </c>
      <c r="T200">
        <v>2</v>
      </c>
      <c r="U200">
        <v>0.7</v>
      </c>
      <c r="V200">
        <v>-145.35079999999999</v>
      </c>
      <c r="W200">
        <f>(Tableau1[[#This Row],[Sales]]/Tableau1[[#This Row],[Profit]])*100</f>
        <v>-130.43478260869566</v>
      </c>
      <c r="X200">
        <f>Tableau1[[#This Row],[Sales]]*(1-Tableau1[[#This Row],[Discount]])</f>
        <v>56.876400000000004</v>
      </c>
      <c r="Y200">
        <f ca="1">SUMIF(Tableau1[Order ID],Tableau1[[#This Row],[Order ID]],Tableau1[[#This Row],[Sales]])</f>
        <v>115.36</v>
      </c>
    </row>
    <row r="201" spans="1:25" x14ac:dyDescent="0.3">
      <c r="A201">
        <v>434</v>
      </c>
      <c r="B201" t="s">
        <v>220</v>
      </c>
      <c r="C201" s="9" t="s">
        <v>5142</v>
      </c>
      <c r="D201" s="9">
        <v>42527</v>
      </c>
      <c r="E201" s="3" t="s">
        <v>5873</v>
      </c>
      <c r="F201" t="s">
        <v>6466</v>
      </c>
      <c r="G201" t="s">
        <v>6540</v>
      </c>
      <c r="H201" t="s">
        <v>7333</v>
      </c>
      <c r="I201" t="s">
        <v>8054</v>
      </c>
      <c r="J201" t="s">
        <v>8057</v>
      </c>
      <c r="K201" t="s">
        <v>8148</v>
      </c>
      <c r="L201" t="s">
        <v>8619</v>
      </c>
      <c r="M201">
        <v>1852</v>
      </c>
      <c r="N201" t="s">
        <v>8640</v>
      </c>
      <c r="O201" t="s">
        <v>9016</v>
      </c>
      <c r="P201" t="s">
        <v>10371</v>
      </c>
      <c r="Q201" t="s">
        <v>10377</v>
      </c>
      <c r="R201" t="s">
        <v>10766</v>
      </c>
      <c r="S201">
        <v>714.3</v>
      </c>
      <c r="T201">
        <v>5</v>
      </c>
      <c r="U201">
        <v>0</v>
      </c>
      <c r="V201">
        <v>207.14699999999999</v>
      </c>
      <c r="W201">
        <f>(Tableau1[[#This Row],[Sales]]/Tableau1[[#This Row],[Profit]])*100</f>
        <v>344.82758620689651</v>
      </c>
      <c r="X201">
        <f>Tableau1[[#This Row],[Sales]]*(1-Tableau1[[#This Row],[Discount]])</f>
        <v>714.3</v>
      </c>
      <c r="Y201">
        <f ca="1">SUMIF(Tableau1[Order ID],Tableau1[[#This Row],[Order ID]],Tableau1[[#This Row],[Sales]])</f>
        <v>185.88</v>
      </c>
    </row>
    <row r="202" spans="1:25" x14ac:dyDescent="0.3">
      <c r="A202">
        <v>435</v>
      </c>
      <c r="B202" t="s">
        <v>221</v>
      </c>
      <c r="C202" s="9" t="s">
        <v>5204</v>
      </c>
      <c r="D202" s="9">
        <v>41992</v>
      </c>
      <c r="E202" s="3" t="s">
        <v>6291</v>
      </c>
      <c r="F202" t="s">
        <v>6465</v>
      </c>
      <c r="G202" t="s">
        <v>6645</v>
      </c>
      <c r="H202" t="s">
        <v>7438</v>
      </c>
      <c r="I202" t="s">
        <v>8054</v>
      </c>
      <c r="J202" t="s">
        <v>8057</v>
      </c>
      <c r="K202" t="s">
        <v>8166</v>
      </c>
      <c r="L202" t="s">
        <v>8591</v>
      </c>
      <c r="M202">
        <v>32216</v>
      </c>
      <c r="N202" t="s">
        <v>8637</v>
      </c>
      <c r="O202" t="s">
        <v>9017</v>
      </c>
      <c r="P202" t="s">
        <v>10371</v>
      </c>
      <c r="Q202" t="s">
        <v>10381</v>
      </c>
      <c r="R202" t="s">
        <v>10767</v>
      </c>
      <c r="S202">
        <v>4.8120000000000003</v>
      </c>
      <c r="T202">
        <v>2</v>
      </c>
      <c r="U202">
        <v>0.7</v>
      </c>
      <c r="V202">
        <v>-3.6892</v>
      </c>
      <c r="W202">
        <f>(Tableau1[[#This Row],[Sales]]/Tableau1[[#This Row],[Profit]])*100</f>
        <v>-130.43478260869566</v>
      </c>
      <c r="X202">
        <f>Tableau1[[#This Row],[Sales]]*(1-Tableau1[[#This Row],[Discount]])</f>
        <v>1.4436000000000002</v>
      </c>
      <c r="Y202">
        <f ca="1">SUMIF(Tableau1[Order ID],Tableau1[[#This Row],[Order ID]],Tableau1[[#This Row],[Sales]])</f>
        <v>39.96</v>
      </c>
    </row>
    <row r="203" spans="1:25" x14ac:dyDescent="0.3">
      <c r="A203">
        <v>437</v>
      </c>
      <c r="B203" t="s">
        <v>222</v>
      </c>
      <c r="C203" s="9" t="s">
        <v>5031</v>
      </c>
      <c r="D203" s="9">
        <v>42533</v>
      </c>
      <c r="E203" s="3" t="s">
        <v>5433</v>
      </c>
      <c r="F203" t="s">
        <v>6464</v>
      </c>
      <c r="G203" t="s">
        <v>6646</v>
      </c>
      <c r="H203" t="s">
        <v>7439</v>
      </c>
      <c r="I203" t="s">
        <v>8056</v>
      </c>
      <c r="J203" t="s">
        <v>8057</v>
      </c>
      <c r="K203" t="s">
        <v>8080</v>
      </c>
      <c r="L203" t="s">
        <v>8598</v>
      </c>
      <c r="M203">
        <v>60623</v>
      </c>
      <c r="N203" t="s">
        <v>8639</v>
      </c>
      <c r="O203" t="s">
        <v>9018</v>
      </c>
      <c r="P203" t="s">
        <v>10372</v>
      </c>
      <c r="Q203" t="s">
        <v>10388</v>
      </c>
      <c r="R203" t="s">
        <v>10768</v>
      </c>
      <c r="S203">
        <v>1007.979</v>
      </c>
      <c r="T203">
        <v>3</v>
      </c>
      <c r="U203">
        <v>0.3</v>
      </c>
      <c r="V203">
        <v>43.199100000000001</v>
      </c>
      <c r="W203">
        <f>(Tableau1[[#This Row],[Sales]]/Tableau1[[#This Row],[Profit]])*100</f>
        <v>2333.333333333333</v>
      </c>
      <c r="X203">
        <f>Tableau1[[#This Row],[Sales]]*(1-Tableau1[[#This Row],[Discount]])</f>
        <v>705.58529999999996</v>
      </c>
      <c r="Y203">
        <f ca="1">SUMIF(Tableau1[Order ID],Tableau1[[#This Row],[Order ID]],Tableau1[[#This Row],[Sales]])</f>
        <v>7.36</v>
      </c>
    </row>
    <row r="204" spans="1:25" x14ac:dyDescent="0.3">
      <c r="A204">
        <v>439</v>
      </c>
      <c r="B204" t="s">
        <v>223</v>
      </c>
      <c r="C204" s="9" t="s">
        <v>5205</v>
      </c>
      <c r="D204" s="9">
        <v>42993</v>
      </c>
      <c r="E204" s="3" t="s">
        <v>5050</v>
      </c>
      <c r="F204" t="s">
        <v>6465</v>
      </c>
      <c r="G204" t="s">
        <v>6647</v>
      </c>
      <c r="H204" t="s">
        <v>7440</v>
      </c>
      <c r="I204" t="s">
        <v>8055</v>
      </c>
      <c r="J204" t="s">
        <v>8057</v>
      </c>
      <c r="K204" t="s">
        <v>8070</v>
      </c>
      <c r="L204" t="s">
        <v>8593</v>
      </c>
      <c r="M204">
        <v>77070</v>
      </c>
      <c r="N204" t="s">
        <v>8639</v>
      </c>
      <c r="O204" t="s">
        <v>9019</v>
      </c>
      <c r="P204" t="s">
        <v>10371</v>
      </c>
      <c r="Q204" t="s">
        <v>10383</v>
      </c>
      <c r="R204" t="s">
        <v>10769</v>
      </c>
      <c r="S204">
        <v>31.872</v>
      </c>
      <c r="T204">
        <v>8</v>
      </c>
      <c r="U204">
        <v>0.2</v>
      </c>
      <c r="V204">
        <v>11.553599999999999</v>
      </c>
      <c r="W204">
        <f>(Tableau1[[#This Row],[Sales]]/Tableau1[[#This Row],[Profit]])*100</f>
        <v>275.86206896551727</v>
      </c>
      <c r="X204">
        <f>Tableau1[[#This Row],[Sales]]*(1-Tableau1[[#This Row],[Discount]])</f>
        <v>25.497600000000002</v>
      </c>
      <c r="Y204">
        <f ca="1">SUMIF(Tableau1[Order ID],Tableau1[[#This Row],[Order ID]],Tableau1[[#This Row],[Sales]])</f>
        <v>2.89</v>
      </c>
    </row>
    <row r="205" spans="1:25" x14ac:dyDescent="0.3">
      <c r="A205">
        <v>440</v>
      </c>
      <c r="B205" t="s">
        <v>224</v>
      </c>
      <c r="C205" s="9" t="s">
        <v>5206</v>
      </c>
      <c r="D205" s="9">
        <v>42755</v>
      </c>
      <c r="E205" s="3" t="s">
        <v>5235</v>
      </c>
      <c r="F205" t="s">
        <v>6464</v>
      </c>
      <c r="G205" t="s">
        <v>6519</v>
      </c>
      <c r="H205" t="s">
        <v>7312</v>
      </c>
      <c r="I205" t="s">
        <v>8055</v>
      </c>
      <c r="J205" t="s">
        <v>8057</v>
      </c>
      <c r="K205" t="s">
        <v>8078</v>
      </c>
      <c r="L205" t="s">
        <v>8603</v>
      </c>
      <c r="M205">
        <v>10024</v>
      </c>
      <c r="N205" t="s">
        <v>8640</v>
      </c>
      <c r="O205" t="s">
        <v>9020</v>
      </c>
      <c r="P205" t="s">
        <v>10370</v>
      </c>
      <c r="Q205" t="s">
        <v>10374</v>
      </c>
      <c r="R205" t="s">
        <v>10770</v>
      </c>
      <c r="S205">
        <v>207.846</v>
      </c>
      <c r="T205">
        <v>3</v>
      </c>
      <c r="U205">
        <v>0.1</v>
      </c>
      <c r="V205">
        <v>2.3094000000000001</v>
      </c>
      <c r="W205">
        <f>(Tableau1[[#This Row],[Sales]]/Tableau1[[#This Row],[Profit]])*100</f>
        <v>9000</v>
      </c>
      <c r="X205">
        <f>Tableau1[[#This Row],[Sales]]*(1-Tableau1[[#This Row],[Discount]])</f>
        <v>187.06140000000002</v>
      </c>
      <c r="Y205">
        <f ca="1">SUMIF(Tableau1[Order ID],Tableau1[[#This Row],[Order ID]],Tableau1[[#This Row],[Sales]])</f>
        <v>44.91</v>
      </c>
    </row>
    <row r="206" spans="1:25" x14ac:dyDescent="0.3">
      <c r="A206">
        <v>441</v>
      </c>
      <c r="B206" t="s">
        <v>225</v>
      </c>
      <c r="C206" s="9" t="s">
        <v>5094</v>
      </c>
      <c r="D206" s="9">
        <v>42618</v>
      </c>
      <c r="E206" s="3" t="s">
        <v>6273</v>
      </c>
      <c r="F206" t="s">
        <v>6464</v>
      </c>
      <c r="G206" t="s">
        <v>6475</v>
      </c>
      <c r="H206" t="s">
        <v>7268</v>
      </c>
      <c r="I206" t="s">
        <v>8054</v>
      </c>
      <c r="J206" t="s">
        <v>8057</v>
      </c>
      <c r="K206" t="s">
        <v>8124</v>
      </c>
      <c r="L206" t="s">
        <v>8600</v>
      </c>
      <c r="M206">
        <v>48227</v>
      </c>
      <c r="N206" t="s">
        <v>8639</v>
      </c>
      <c r="O206" t="s">
        <v>9021</v>
      </c>
      <c r="P206" t="s">
        <v>10370</v>
      </c>
      <c r="Q206" t="s">
        <v>10378</v>
      </c>
      <c r="R206" t="s">
        <v>10771</v>
      </c>
      <c r="S206">
        <v>12.22</v>
      </c>
      <c r="T206">
        <v>1</v>
      </c>
      <c r="U206">
        <v>0</v>
      </c>
      <c r="V206">
        <v>3.6659999999999999</v>
      </c>
      <c r="W206">
        <f>(Tableau1[[#This Row],[Sales]]/Tableau1[[#This Row],[Profit]])*100</f>
        <v>333.33333333333337</v>
      </c>
      <c r="X206">
        <f>Tableau1[[#This Row],[Sales]]*(1-Tableau1[[#This Row],[Discount]])</f>
        <v>12.22</v>
      </c>
      <c r="Y206">
        <f ca="1">SUMIF(Tableau1[Order ID],Tableau1[[#This Row],[Order ID]],Tableau1[[#This Row],[Sales]])</f>
        <v>34.44</v>
      </c>
    </row>
    <row r="207" spans="1:25" x14ac:dyDescent="0.3">
      <c r="A207">
        <v>447</v>
      </c>
      <c r="B207" t="s">
        <v>226</v>
      </c>
      <c r="C207" s="9" t="s">
        <v>5207</v>
      </c>
      <c r="D207" s="9">
        <v>42814</v>
      </c>
      <c r="E207" s="3" t="s">
        <v>5643</v>
      </c>
      <c r="F207" t="s">
        <v>6464</v>
      </c>
      <c r="G207" t="s">
        <v>6648</v>
      </c>
      <c r="H207" t="s">
        <v>7441</v>
      </c>
      <c r="I207" t="s">
        <v>8054</v>
      </c>
      <c r="J207" t="s">
        <v>8057</v>
      </c>
      <c r="K207" t="s">
        <v>8096</v>
      </c>
      <c r="L207" t="s">
        <v>8602</v>
      </c>
      <c r="M207">
        <v>47201</v>
      </c>
      <c r="N207" t="s">
        <v>8639</v>
      </c>
      <c r="O207" t="s">
        <v>9025</v>
      </c>
      <c r="P207" t="s">
        <v>10370</v>
      </c>
      <c r="Q207" t="s">
        <v>10378</v>
      </c>
      <c r="R207" t="s">
        <v>10775</v>
      </c>
      <c r="S207">
        <v>2.91</v>
      </c>
      <c r="T207">
        <v>1</v>
      </c>
      <c r="U207">
        <v>0</v>
      </c>
      <c r="V207">
        <v>1.3676999999999999</v>
      </c>
      <c r="W207">
        <f>(Tableau1[[#This Row],[Sales]]/Tableau1[[#This Row],[Profit]])*100</f>
        <v>212.76595744680856</v>
      </c>
      <c r="X207">
        <f>Tableau1[[#This Row],[Sales]]*(1-Tableau1[[#This Row],[Discount]])</f>
        <v>2.91</v>
      </c>
      <c r="Y207">
        <f ca="1">SUMIF(Tableau1[Order ID],Tableau1[[#This Row],[Order ID]],Tableau1[[#This Row],[Sales]])</f>
        <v>192.16</v>
      </c>
    </row>
    <row r="208" spans="1:25" x14ac:dyDescent="0.3">
      <c r="A208">
        <v>448</v>
      </c>
      <c r="B208" t="s">
        <v>227</v>
      </c>
      <c r="C208" s="9" t="s">
        <v>5208</v>
      </c>
      <c r="D208" s="9">
        <v>42461</v>
      </c>
      <c r="E208" s="3" t="s">
        <v>6045</v>
      </c>
      <c r="F208" t="s">
        <v>6464</v>
      </c>
      <c r="G208" t="s">
        <v>6649</v>
      </c>
      <c r="H208" t="s">
        <v>7442</v>
      </c>
      <c r="I208" t="s">
        <v>8054</v>
      </c>
      <c r="J208" t="s">
        <v>8057</v>
      </c>
      <c r="K208" t="s">
        <v>8167</v>
      </c>
      <c r="L208" t="s">
        <v>8603</v>
      </c>
      <c r="M208">
        <v>13021</v>
      </c>
      <c r="N208" t="s">
        <v>8640</v>
      </c>
      <c r="O208" t="s">
        <v>9026</v>
      </c>
      <c r="P208" t="s">
        <v>10371</v>
      </c>
      <c r="Q208" t="s">
        <v>10379</v>
      </c>
      <c r="R208" t="s">
        <v>10776</v>
      </c>
      <c r="S208">
        <v>59.52</v>
      </c>
      <c r="T208">
        <v>3</v>
      </c>
      <c r="U208">
        <v>0</v>
      </c>
      <c r="V208">
        <v>15.475199999999999</v>
      </c>
      <c r="W208">
        <f>(Tableau1[[#This Row],[Sales]]/Tableau1[[#This Row],[Profit]])*100</f>
        <v>384.61538461538464</v>
      </c>
      <c r="X208">
        <f>Tableau1[[#This Row],[Sales]]*(1-Tableau1[[#This Row],[Discount]])</f>
        <v>59.52</v>
      </c>
      <c r="Y208">
        <f ca="1">SUMIF(Tableau1[Order ID],Tableau1[[#This Row],[Order ID]],Tableau1[[#This Row],[Sales]])</f>
        <v>5.8920000000000003</v>
      </c>
    </row>
    <row r="209" spans="1:25" x14ac:dyDescent="0.3">
      <c r="A209">
        <v>454</v>
      </c>
      <c r="B209" t="s">
        <v>228</v>
      </c>
      <c r="C209" s="9" t="s">
        <v>5209</v>
      </c>
      <c r="D209" s="9">
        <v>43028</v>
      </c>
      <c r="E209" s="3" t="s">
        <v>6230</v>
      </c>
      <c r="F209" t="s">
        <v>6465</v>
      </c>
      <c r="G209" t="s">
        <v>6650</v>
      </c>
      <c r="H209" t="s">
        <v>7443</v>
      </c>
      <c r="I209" t="s">
        <v>8055</v>
      </c>
      <c r="J209" t="s">
        <v>8057</v>
      </c>
      <c r="K209" t="s">
        <v>8117</v>
      </c>
      <c r="L209" t="s">
        <v>8612</v>
      </c>
      <c r="M209">
        <v>44312</v>
      </c>
      <c r="N209" t="s">
        <v>8640</v>
      </c>
      <c r="O209" t="s">
        <v>8651</v>
      </c>
      <c r="P209" t="s">
        <v>10370</v>
      </c>
      <c r="Q209" t="s">
        <v>10376</v>
      </c>
      <c r="R209" t="s">
        <v>10400</v>
      </c>
      <c r="S209">
        <v>284.36399999999998</v>
      </c>
      <c r="T209">
        <v>2</v>
      </c>
      <c r="U209">
        <v>0.4</v>
      </c>
      <c r="V209">
        <v>-75.830399999999997</v>
      </c>
      <c r="W209">
        <f>(Tableau1[[#This Row],[Sales]]/Tableau1[[#This Row],[Profit]])*100</f>
        <v>-375</v>
      </c>
      <c r="X209">
        <f>Tableau1[[#This Row],[Sales]]*(1-Tableau1[[#This Row],[Discount]])</f>
        <v>170.61839999999998</v>
      </c>
      <c r="Y209">
        <f ca="1">SUMIF(Tableau1[Order ID],Tableau1[[#This Row],[Order ID]],Tableau1[[#This Row],[Sales]])</f>
        <v>30.84</v>
      </c>
    </row>
    <row r="210" spans="1:25" x14ac:dyDescent="0.3">
      <c r="A210">
        <v>456</v>
      </c>
      <c r="B210" t="s">
        <v>229</v>
      </c>
      <c r="C210" s="9" t="s">
        <v>5210</v>
      </c>
      <c r="D210" s="9">
        <v>42717</v>
      </c>
      <c r="E210" s="3" t="s">
        <v>5937</v>
      </c>
      <c r="F210" t="s">
        <v>6465</v>
      </c>
      <c r="G210" t="s">
        <v>6643</v>
      </c>
      <c r="H210" t="s">
        <v>7436</v>
      </c>
      <c r="I210" t="s">
        <v>8055</v>
      </c>
      <c r="J210" t="s">
        <v>8057</v>
      </c>
      <c r="K210" t="s">
        <v>8168</v>
      </c>
      <c r="L210" t="s">
        <v>8614</v>
      </c>
      <c r="M210">
        <v>73071</v>
      </c>
      <c r="N210" t="s">
        <v>8639</v>
      </c>
      <c r="O210" t="s">
        <v>9032</v>
      </c>
      <c r="P210" t="s">
        <v>10372</v>
      </c>
      <c r="Q210" t="s">
        <v>10384</v>
      </c>
      <c r="R210" t="s">
        <v>10782</v>
      </c>
      <c r="S210">
        <v>63.88</v>
      </c>
      <c r="T210">
        <v>4</v>
      </c>
      <c r="U210">
        <v>0</v>
      </c>
      <c r="V210">
        <v>24.9132</v>
      </c>
      <c r="W210">
        <f>(Tableau1[[#This Row],[Sales]]/Tableau1[[#This Row],[Profit]])*100</f>
        <v>256.41025641025641</v>
      </c>
      <c r="X210">
        <f>Tableau1[[#This Row],[Sales]]*(1-Tableau1[[#This Row],[Discount]])</f>
        <v>63.88</v>
      </c>
      <c r="Y210">
        <f ca="1">SUMIF(Tableau1[Order ID],Tableau1[[#This Row],[Order ID]],Tableau1[[#This Row],[Sales]])</f>
        <v>31.4</v>
      </c>
    </row>
    <row r="211" spans="1:25" x14ac:dyDescent="0.3">
      <c r="A211">
        <v>457</v>
      </c>
      <c r="B211" t="s">
        <v>230</v>
      </c>
      <c r="C211" s="9" t="s">
        <v>5211</v>
      </c>
      <c r="D211" s="9">
        <v>41682</v>
      </c>
      <c r="E211" s="3" t="s">
        <v>6117</v>
      </c>
      <c r="F211" t="s">
        <v>6465</v>
      </c>
      <c r="G211" t="s">
        <v>6651</v>
      </c>
      <c r="H211" t="s">
        <v>7444</v>
      </c>
      <c r="I211" t="s">
        <v>8054</v>
      </c>
      <c r="J211" t="s">
        <v>8057</v>
      </c>
      <c r="K211" t="s">
        <v>8061</v>
      </c>
      <c r="L211" t="s">
        <v>8590</v>
      </c>
      <c r="M211">
        <v>94521</v>
      </c>
      <c r="N211" t="s">
        <v>8638</v>
      </c>
      <c r="O211" t="s">
        <v>9033</v>
      </c>
      <c r="P211" t="s">
        <v>10370</v>
      </c>
      <c r="Q211" t="s">
        <v>10374</v>
      </c>
      <c r="R211" t="s">
        <v>10783</v>
      </c>
      <c r="S211">
        <v>129.56800000000001</v>
      </c>
      <c r="T211">
        <v>2</v>
      </c>
      <c r="U211">
        <v>0.2</v>
      </c>
      <c r="V211">
        <v>-24.294</v>
      </c>
      <c r="W211">
        <f>(Tableau1[[#This Row],[Sales]]/Tableau1[[#This Row],[Profit]])*100</f>
        <v>-533.33333333333337</v>
      </c>
      <c r="X211">
        <f>Tableau1[[#This Row],[Sales]]*(1-Tableau1[[#This Row],[Discount]])</f>
        <v>103.65440000000001</v>
      </c>
      <c r="Y211">
        <f ca="1">SUMIF(Tableau1[Order ID],Tableau1[[#This Row],[Order ID]],Tableau1[[#This Row],[Sales]])</f>
        <v>13.944000000000001</v>
      </c>
    </row>
    <row r="212" spans="1:25" x14ac:dyDescent="0.3">
      <c r="A212">
        <v>458</v>
      </c>
      <c r="B212" t="s">
        <v>231</v>
      </c>
      <c r="C212" s="9" t="s">
        <v>5212</v>
      </c>
      <c r="D212" s="9">
        <v>42639</v>
      </c>
      <c r="E212" s="3" t="s">
        <v>5423</v>
      </c>
      <c r="F212" t="s">
        <v>6465</v>
      </c>
      <c r="G212" t="s">
        <v>6641</v>
      </c>
      <c r="H212" t="s">
        <v>7434</v>
      </c>
      <c r="I212" t="s">
        <v>8054</v>
      </c>
      <c r="J212" t="s">
        <v>8057</v>
      </c>
      <c r="K212" t="s">
        <v>8085</v>
      </c>
      <c r="L212" t="s">
        <v>8598</v>
      </c>
      <c r="M212">
        <v>62521</v>
      </c>
      <c r="N212" t="s">
        <v>8639</v>
      </c>
      <c r="O212" t="s">
        <v>9034</v>
      </c>
      <c r="P212" t="s">
        <v>10370</v>
      </c>
      <c r="Q212" t="s">
        <v>10374</v>
      </c>
      <c r="R212" t="s">
        <v>10784</v>
      </c>
      <c r="S212">
        <v>747.55799999999999</v>
      </c>
      <c r="T212">
        <v>3</v>
      </c>
      <c r="U212">
        <v>0.3</v>
      </c>
      <c r="V212">
        <v>-96.114599999999996</v>
      </c>
      <c r="W212">
        <f>(Tableau1[[#This Row],[Sales]]/Tableau1[[#This Row],[Profit]])*100</f>
        <v>-777.77777777777771</v>
      </c>
      <c r="X212">
        <f>Tableau1[[#This Row],[Sales]]*(1-Tableau1[[#This Row],[Discount]])</f>
        <v>523.29059999999993</v>
      </c>
      <c r="Y212">
        <f ca="1">SUMIF(Tableau1[Order ID],Tableau1[[#This Row],[Order ID]],Tableau1[[#This Row],[Sales]])</f>
        <v>37.659999999999997</v>
      </c>
    </row>
    <row r="213" spans="1:25" x14ac:dyDescent="0.3">
      <c r="A213">
        <v>460</v>
      </c>
      <c r="B213" t="s">
        <v>232</v>
      </c>
      <c r="C213" s="9" t="s">
        <v>5113</v>
      </c>
      <c r="D213" s="9">
        <v>42353</v>
      </c>
      <c r="E213" s="3" t="s">
        <v>5967</v>
      </c>
      <c r="F213" t="s">
        <v>6465</v>
      </c>
      <c r="G213" t="s">
        <v>6566</v>
      </c>
      <c r="H213" t="s">
        <v>7359</v>
      </c>
      <c r="I213" t="s">
        <v>8054</v>
      </c>
      <c r="J213" t="s">
        <v>8057</v>
      </c>
      <c r="K213" t="s">
        <v>8062</v>
      </c>
      <c r="L213" t="s">
        <v>8234</v>
      </c>
      <c r="M213">
        <v>98115</v>
      </c>
      <c r="N213" t="s">
        <v>8638</v>
      </c>
      <c r="O213" t="s">
        <v>9036</v>
      </c>
      <c r="P213" t="s">
        <v>10371</v>
      </c>
      <c r="Q213" t="s">
        <v>10382</v>
      </c>
      <c r="R213" t="s">
        <v>10785</v>
      </c>
      <c r="S213">
        <v>103.92</v>
      </c>
      <c r="T213">
        <v>4</v>
      </c>
      <c r="U213">
        <v>0</v>
      </c>
      <c r="V213">
        <v>36.372</v>
      </c>
      <c r="W213">
        <f>(Tableau1[[#This Row],[Sales]]/Tableau1[[#This Row],[Profit]])*100</f>
        <v>285.71428571428572</v>
      </c>
      <c r="X213">
        <f>Tableau1[[#This Row],[Sales]]*(1-Tableau1[[#This Row],[Discount]])</f>
        <v>103.92</v>
      </c>
      <c r="Y213">
        <f ca="1">SUMIF(Tableau1[Order ID],Tableau1[[#This Row],[Order ID]],Tableau1[[#This Row],[Sales]])</f>
        <v>149.94999999999999</v>
      </c>
    </row>
    <row r="214" spans="1:25" x14ac:dyDescent="0.3">
      <c r="A214">
        <v>463</v>
      </c>
      <c r="B214" t="s">
        <v>233</v>
      </c>
      <c r="C214" s="9" t="s">
        <v>5213</v>
      </c>
      <c r="D214" s="9">
        <v>42482</v>
      </c>
      <c r="E214" s="3" t="s">
        <v>6284</v>
      </c>
      <c r="F214" t="s">
        <v>6465</v>
      </c>
      <c r="G214" t="s">
        <v>6652</v>
      </c>
      <c r="H214" t="s">
        <v>7445</v>
      </c>
      <c r="I214" t="s">
        <v>8056</v>
      </c>
      <c r="J214" t="s">
        <v>8057</v>
      </c>
      <c r="K214" t="s">
        <v>8100</v>
      </c>
      <c r="L214" t="s">
        <v>8604</v>
      </c>
      <c r="M214">
        <v>85023</v>
      </c>
      <c r="N214" t="s">
        <v>8638</v>
      </c>
      <c r="O214" t="s">
        <v>8959</v>
      </c>
      <c r="P214" t="s">
        <v>10370</v>
      </c>
      <c r="Q214" t="s">
        <v>10378</v>
      </c>
      <c r="R214" t="s">
        <v>10708</v>
      </c>
      <c r="S214">
        <v>23.56</v>
      </c>
      <c r="T214">
        <v>5</v>
      </c>
      <c r="U214">
        <v>0.2</v>
      </c>
      <c r="V214">
        <v>7.0679999999999996</v>
      </c>
      <c r="W214">
        <f>(Tableau1[[#This Row],[Sales]]/Tableau1[[#This Row],[Profit]])*100</f>
        <v>333.33333333333337</v>
      </c>
      <c r="X214">
        <f>Tableau1[[#This Row],[Sales]]*(1-Tableau1[[#This Row],[Discount]])</f>
        <v>18.847999999999999</v>
      </c>
      <c r="Y214">
        <f ca="1">SUMIF(Tableau1[Order ID],Tableau1[[#This Row],[Order ID]],Tableau1[[#This Row],[Sales]])</f>
        <v>155.82</v>
      </c>
    </row>
    <row r="215" spans="1:25" x14ac:dyDescent="0.3">
      <c r="A215">
        <v>468</v>
      </c>
      <c r="B215" t="s">
        <v>234</v>
      </c>
      <c r="C215" s="9" t="s">
        <v>5214</v>
      </c>
      <c r="D215" s="9">
        <v>42021</v>
      </c>
      <c r="E215" s="3" t="s">
        <v>6205</v>
      </c>
      <c r="F215" t="s">
        <v>6465</v>
      </c>
      <c r="G215" t="s">
        <v>6653</v>
      </c>
      <c r="H215" t="s">
        <v>7446</v>
      </c>
      <c r="I215" t="s">
        <v>8056</v>
      </c>
      <c r="J215" t="s">
        <v>8057</v>
      </c>
      <c r="K215" t="s">
        <v>8169</v>
      </c>
      <c r="L215" t="s">
        <v>8598</v>
      </c>
      <c r="M215">
        <v>60068</v>
      </c>
      <c r="N215" t="s">
        <v>8639</v>
      </c>
      <c r="O215" t="s">
        <v>8905</v>
      </c>
      <c r="P215" t="s">
        <v>10370</v>
      </c>
      <c r="Q215" t="s">
        <v>10378</v>
      </c>
      <c r="R215" t="s">
        <v>10654</v>
      </c>
      <c r="S215">
        <v>254.744</v>
      </c>
      <c r="T215">
        <v>7</v>
      </c>
      <c r="U215">
        <v>0.6</v>
      </c>
      <c r="V215">
        <v>-312.06139999999999</v>
      </c>
      <c r="W215">
        <f>(Tableau1[[#This Row],[Sales]]/Tableau1[[#This Row],[Profit]])*100</f>
        <v>-81.632653061224488</v>
      </c>
      <c r="X215">
        <f>Tableau1[[#This Row],[Sales]]*(1-Tableau1[[#This Row],[Discount]])</f>
        <v>101.89760000000001</v>
      </c>
      <c r="Y215">
        <f ca="1">SUMIF(Tableau1[Order ID],Tableau1[[#This Row],[Order ID]],Tableau1[[#This Row],[Sales]])</f>
        <v>103.6</v>
      </c>
    </row>
    <row r="216" spans="1:25" x14ac:dyDescent="0.3">
      <c r="A216">
        <v>469</v>
      </c>
      <c r="B216" t="s">
        <v>235</v>
      </c>
      <c r="C216" s="9" t="s">
        <v>5215</v>
      </c>
      <c r="D216" s="9">
        <v>42825</v>
      </c>
      <c r="E216" s="3" t="s">
        <v>6125</v>
      </c>
      <c r="F216" t="s">
        <v>6465</v>
      </c>
      <c r="G216" t="s">
        <v>6571</v>
      </c>
      <c r="H216" t="s">
        <v>7364</v>
      </c>
      <c r="I216" t="s">
        <v>8055</v>
      </c>
      <c r="J216" t="s">
        <v>8057</v>
      </c>
      <c r="K216" t="s">
        <v>8170</v>
      </c>
      <c r="L216" t="s">
        <v>8593</v>
      </c>
      <c r="M216">
        <v>79109</v>
      </c>
      <c r="N216" t="s">
        <v>8639</v>
      </c>
      <c r="O216" t="s">
        <v>9042</v>
      </c>
      <c r="P216" t="s">
        <v>10370</v>
      </c>
      <c r="Q216" t="s">
        <v>10373</v>
      </c>
      <c r="R216" t="s">
        <v>10791</v>
      </c>
      <c r="S216">
        <v>205.33279999999999</v>
      </c>
      <c r="T216">
        <v>2</v>
      </c>
      <c r="U216">
        <v>0.32</v>
      </c>
      <c r="V216">
        <v>-36.235199999999999</v>
      </c>
      <c r="W216">
        <f>(Tableau1[[#This Row],[Sales]]/Tableau1[[#This Row],[Profit]])*100</f>
        <v>-566.66666666666674</v>
      </c>
      <c r="X216">
        <f>Tableau1[[#This Row],[Sales]]*(1-Tableau1[[#This Row],[Discount]])</f>
        <v>139.62630399999998</v>
      </c>
      <c r="Y216">
        <f ca="1">SUMIF(Tableau1[Order ID],Tableau1[[#This Row],[Order ID]],Tableau1[[#This Row],[Sales]])</f>
        <v>8.9039999999999999</v>
      </c>
    </row>
    <row r="217" spans="1:25" x14ac:dyDescent="0.3">
      <c r="A217">
        <v>470</v>
      </c>
      <c r="B217" t="s">
        <v>236</v>
      </c>
      <c r="C217" s="9" t="s">
        <v>5216</v>
      </c>
      <c r="D217" s="9">
        <v>42720</v>
      </c>
      <c r="E217" s="3" t="s">
        <v>5917</v>
      </c>
      <c r="F217" t="s">
        <v>6464</v>
      </c>
      <c r="G217" t="s">
        <v>6581</v>
      </c>
      <c r="H217" t="s">
        <v>7374</v>
      </c>
      <c r="I217" t="s">
        <v>8054</v>
      </c>
      <c r="J217" t="s">
        <v>8057</v>
      </c>
      <c r="K217" t="s">
        <v>8080</v>
      </c>
      <c r="L217" t="s">
        <v>8598</v>
      </c>
      <c r="M217">
        <v>60610</v>
      </c>
      <c r="N217" t="s">
        <v>8639</v>
      </c>
      <c r="O217" t="s">
        <v>9043</v>
      </c>
      <c r="P217" t="s">
        <v>10371</v>
      </c>
      <c r="Q217" t="s">
        <v>10381</v>
      </c>
      <c r="R217" t="s">
        <v>10792</v>
      </c>
      <c r="S217">
        <v>4.7880000000000003</v>
      </c>
      <c r="T217">
        <v>3</v>
      </c>
      <c r="U217">
        <v>0.8</v>
      </c>
      <c r="V217">
        <v>-7.9001999999999999</v>
      </c>
      <c r="W217">
        <f>(Tableau1[[#This Row],[Sales]]/Tableau1[[#This Row],[Profit]])*100</f>
        <v>-60.606060606060609</v>
      </c>
      <c r="X217">
        <f>Tableau1[[#This Row],[Sales]]*(1-Tableau1[[#This Row],[Discount]])</f>
        <v>0.95759999999999978</v>
      </c>
      <c r="Y217">
        <f ca="1">SUMIF(Tableau1[Order ID],Tableau1[[#This Row],[Order ID]],Tableau1[[#This Row],[Sales]])</f>
        <v>323.976</v>
      </c>
    </row>
    <row r="218" spans="1:25" x14ac:dyDescent="0.3">
      <c r="A218">
        <v>471</v>
      </c>
      <c r="B218" t="s">
        <v>237</v>
      </c>
      <c r="C218" s="9" t="s">
        <v>5169</v>
      </c>
      <c r="D218" s="9">
        <v>42358</v>
      </c>
      <c r="E218" s="3" t="s">
        <v>5130</v>
      </c>
      <c r="F218" t="s">
        <v>6465</v>
      </c>
      <c r="G218" t="s">
        <v>6654</v>
      </c>
      <c r="H218" t="s">
        <v>7447</v>
      </c>
      <c r="I218" t="s">
        <v>8055</v>
      </c>
      <c r="J218" t="s">
        <v>8057</v>
      </c>
      <c r="K218" t="s">
        <v>8171</v>
      </c>
      <c r="L218" t="s">
        <v>8603</v>
      </c>
      <c r="M218">
        <v>11757</v>
      </c>
      <c r="N218" t="s">
        <v>8640</v>
      </c>
      <c r="O218" t="s">
        <v>9044</v>
      </c>
      <c r="P218" t="s">
        <v>10371</v>
      </c>
      <c r="Q218" t="s">
        <v>10383</v>
      </c>
      <c r="R218" t="s">
        <v>10793</v>
      </c>
      <c r="S218">
        <v>55.48</v>
      </c>
      <c r="T218">
        <v>1</v>
      </c>
      <c r="U218">
        <v>0</v>
      </c>
      <c r="V218">
        <v>26.630400000000002</v>
      </c>
      <c r="W218">
        <f>(Tableau1[[#This Row],[Sales]]/Tableau1[[#This Row],[Profit]])*100</f>
        <v>208.33333333333331</v>
      </c>
      <c r="X218">
        <f>Tableau1[[#This Row],[Sales]]*(1-Tableau1[[#This Row],[Discount]])</f>
        <v>55.48</v>
      </c>
      <c r="Y218">
        <f ca="1">SUMIF(Tableau1[Order ID],Tableau1[[#This Row],[Order ID]],Tableau1[[#This Row],[Sales]])</f>
        <v>323.13600000000002</v>
      </c>
    </row>
    <row r="219" spans="1:25" x14ac:dyDescent="0.3">
      <c r="A219">
        <v>472</v>
      </c>
      <c r="B219" t="s">
        <v>238</v>
      </c>
      <c r="C219" s="9" t="s">
        <v>5217</v>
      </c>
      <c r="D219" s="9">
        <v>41952</v>
      </c>
      <c r="E219" s="3" t="s">
        <v>5037</v>
      </c>
      <c r="F219" t="s">
        <v>6464</v>
      </c>
      <c r="G219" t="s">
        <v>6655</v>
      </c>
      <c r="H219" t="s">
        <v>7448</v>
      </c>
      <c r="I219" t="s">
        <v>8054</v>
      </c>
      <c r="J219" t="s">
        <v>8057</v>
      </c>
      <c r="K219" t="s">
        <v>8066</v>
      </c>
      <c r="L219" t="s">
        <v>8590</v>
      </c>
      <c r="M219">
        <v>94110</v>
      </c>
      <c r="N219" t="s">
        <v>8638</v>
      </c>
      <c r="O219" t="s">
        <v>9045</v>
      </c>
      <c r="P219" t="s">
        <v>10371</v>
      </c>
      <c r="Q219" t="s">
        <v>10377</v>
      </c>
      <c r="R219" t="s">
        <v>10794</v>
      </c>
      <c r="S219">
        <v>340.92</v>
      </c>
      <c r="T219">
        <v>3</v>
      </c>
      <c r="U219">
        <v>0</v>
      </c>
      <c r="V219">
        <v>3.4091999999999998</v>
      </c>
      <c r="W219">
        <f>(Tableau1[[#This Row],[Sales]]/Tableau1[[#This Row],[Profit]])*100</f>
        <v>10000.000000000002</v>
      </c>
      <c r="X219">
        <f>Tableau1[[#This Row],[Sales]]*(1-Tableau1[[#This Row],[Discount]])</f>
        <v>340.92</v>
      </c>
      <c r="Y219">
        <f ca="1">SUMIF(Tableau1[Order ID],Tableau1[[#This Row],[Order ID]],Tableau1[[#This Row],[Sales]])</f>
        <v>22.2</v>
      </c>
    </row>
    <row r="220" spans="1:25" x14ac:dyDescent="0.3">
      <c r="A220">
        <v>478</v>
      </c>
      <c r="B220" t="s">
        <v>239</v>
      </c>
      <c r="C220" s="9" t="s">
        <v>5218</v>
      </c>
      <c r="D220" s="9">
        <v>42563</v>
      </c>
      <c r="E220" s="3" t="s">
        <v>6110</v>
      </c>
      <c r="F220" t="s">
        <v>6465</v>
      </c>
      <c r="G220" t="s">
        <v>6588</v>
      </c>
      <c r="H220" t="s">
        <v>7381</v>
      </c>
      <c r="I220" t="s">
        <v>8055</v>
      </c>
      <c r="J220" t="s">
        <v>8057</v>
      </c>
      <c r="K220" t="s">
        <v>8059</v>
      </c>
      <c r="L220" t="s">
        <v>8590</v>
      </c>
      <c r="M220">
        <v>90008</v>
      </c>
      <c r="N220" t="s">
        <v>8638</v>
      </c>
      <c r="O220" t="s">
        <v>9051</v>
      </c>
      <c r="P220" t="s">
        <v>10372</v>
      </c>
      <c r="Q220" t="s">
        <v>10380</v>
      </c>
      <c r="R220" t="s">
        <v>10800</v>
      </c>
      <c r="S220">
        <v>95.76</v>
      </c>
      <c r="T220">
        <v>6</v>
      </c>
      <c r="U220">
        <v>0.2</v>
      </c>
      <c r="V220">
        <v>7.1820000000000004</v>
      </c>
      <c r="W220">
        <f>(Tableau1[[#This Row],[Sales]]/Tableau1[[#This Row],[Profit]])*100</f>
        <v>1333.3333333333335</v>
      </c>
      <c r="X220">
        <f>Tableau1[[#This Row],[Sales]]*(1-Tableau1[[#This Row],[Discount]])</f>
        <v>76.608000000000004</v>
      </c>
      <c r="Y220">
        <f ca="1">SUMIF(Tableau1[Order ID],Tableau1[[#This Row],[Order ID]],Tableau1[[#This Row],[Sales]])</f>
        <v>99.918000000000006</v>
      </c>
    </row>
    <row r="221" spans="1:25" x14ac:dyDescent="0.3">
      <c r="A221">
        <v>479</v>
      </c>
      <c r="B221" t="s">
        <v>240</v>
      </c>
      <c r="C221" s="9" t="s">
        <v>5219</v>
      </c>
      <c r="D221" s="9">
        <v>42670</v>
      </c>
      <c r="E221" s="3" t="s">
        <v>6292</v>
      </c>
      <c r="F221" t="s">
        <v>6465</v>
      </c>
      <c r="G221" t="s">
        <v>6656</v>
      </c>
      <c r="H221" t="s">
        <v>7449</v>
      </c>
      <c r="I221" t="s">
        <v>8054</v>
      </c>
      <c r="J221" t="s">
        <v>8057</v>
      </c>
      <c r="K221" t="s">
        <v>8079</v>
      </c>
      <c r="L221" t="s">
        <v>8603</v>
      </c>
      <c r="M221">
        <v>12180</v>
      </c>
      <c r="N221" t="s">
        <v>8640</v>
      </c>
      <c r="O221" t="s">
        <v>8914</v>
      </c>
      <c r="P221" t="s">
        <v>10370</v>
      </c>
      <c r="Q221" t="s">
        <v>10378</v>
      </c>
      <c r="R221" t="s">
        <v>10663</v>
      </c>
      <c r="S221">
        <v>40.200000000000003</v>
      </c>
      <c r="T221">
        <v>3</v>
      </c>
      <c r="U221">
        <v>0</v>
      </c>
      <c r="V221">
        <v>19.295999999999999</v>
      </c>
      <c r="W221">
        <f>(Tableau1[[#This Row],[Sales]]/Tableau1[[#This Row],[Profit]])*100</f>
        <v>208.33333333333334</v>
      </c>
      <c r="X221">
        <f>Tableau1[[#This Row],[Sales]]*(1-Tableau1[[#This Row],[Discount]])</f>
        <v>40.200000000000003</v>
      </c>
      <c r="Y221">
        <f ca="1">SUMIF(Tableau1[Order ID],Tableau1[[#This Row],[Order ID]],Tableau1[[#This Row],[Sales]])</f>
        <v>24.56</v>
      </c>
    </row>
    <row r="222" spans="1:25" x14ac:dyDescent="0.3">
      <c r="A222">
        <v>480</v>
      </c>
      <c r="B222" t="s">
        <v>241</v>
      </c>
      <c r="C222" s="9" t="s">
        <v>5220</v>
      </c>
      <c r="D222" s="9">
        <v>42547</v>
      </c>
      <c r="E222" s="3" t="s">
        <v>5445</v>
      </c>
      <c r="F222" t="s">
        <v>6465</v>
      </c>
      <c r="G222" t="s">
        <v>6657</v>
      </c>
      <c r="H222" t="s">
        <v>7450</v>
      </c>
      <c r="I222" t="s">
        <v>8055</v>
      </c>
      <c r="J222" t="s">
        <v>8057</v>
      </c>
      <c r="K222" t="s">
        <v>8078</v>
      </c>
      <c r="L222" t="s">
        <v>8603</v>
      </c>
      <c r="M222">
        <v>10024</v>
      </c>
      <c r="N222" t="s">
        <v>8640</v>
      </c>
      <c r="O222" t="s">
        <v>9052</v>
      </c>
      <c r="P222" t="s">
        <v>10371</v>
      </c>
      <c r="Q222" t="s">
        <v>10379</v>
      </c>
      <c r="R222" t="s">
        <v>10801</v>
      </c>
      <c r="S222">
        <v>14.7</v>
      </c>
      <c r="T222">
        <v>5</v>
      </c>
      <c r="U222">
        <v>0</v>
      </c>
      <c r="V222">
        <v>6.6150000000000002</v>
      </c>
      <c r="W222">
        <f>(Tableau1[[#This Row],[Sales]]/Tableau1[[#This Row],[Profit]])*100</f>
        <v>222.2222222222222</v>
      </c>
      <c r="X222">
        <f>Tableau1[[#This Row],[Sales]]*(1-Tableau1[[#This Row],[Discount]])</f>
        <v>14.7</v>
      </c>
      <c r="Y222">
        <f ca="1">SUMIF(Tableau1[Order ID],Tableau1[[#This Row],[Order ID]],Tableau1[[#This Row],[Sales]])</f>
        <v>841.56799999999998</v>
      </c>
    </row>
    <row r="223" spans="1:25" x14ac:dyDescent="0.3">
      <c r="A223">
        <v>482</v>
      </c>
      <c r="B223" t="s">
        <v>242</v>
      </c>
      <c r="C223" s="9" t="s">
        <v>5221</v>
      </c>
      <c r="D223" s="9">
        <v>41918</v>
      </c>
      <c r="E223" s="3" t="s">
        <v>6012</v>
      </c>
      <c r="F223" t="s">
        <v>6465</v>
      </c>
      <c r="G223" t="s">
        <v>6658</v>
      </c>
      <c r="H223" t="s">
        <v>7451</v>
      </c>
      <c r="I223" t="s">
        <v>8054</v>
      </c>
      <c r="J223" t="s">
        <v>8057</v>
      </c>
      <c r="K223" t="s">
        <v>8128</v>
      </c>
      <c r="L223" t="s">
        <v>8590</v>
      </c>
      <c r="M223">
        <v>92024</v>
      </c>
      <c r="N223" t="s">
        <v>8638</v>
      </c>
      <c r="O223" t="s">
        <v>9054</v>
      </c>
      <c r="P223" t="s">
        <v>10372</v>
      </c>
      <c r="Q223" t="s">
        <v>10384</v>
      </c>
      <c r="R223" t="s">
        <v>10803</v>
      </c>
      <c r="S223">
        <v>9.09</v>
      </c>
      <c r="T223">
        <v>3</v>
      </c>
      <c r="U223">
        <v>0</v>
      </c>
      <c r="V223">
        <v>1.9089</v>
      </c>
      <c r="W223">
        <f>(Tableau1[[#This Row],[Sales]]/Tableau1[[#This Row],[Profit]])*100</f>
        <v>476.1904761904762</v>
      </c>
      <c r="X223">
        <f>Tableau1[[#This Row],[Sales]]*(1-Tableau1[[#This Row],[Discount]])</f>
        <v>9.09</v>
      </c>
      <c r="Y223">
        <f ca="1">SUMIF(Tableau1[Order ID],Tableau1[[#This Row],[Order ID]],Tableau1[[#This Row],[Sales]])</f>
        <v>46.2</v>
      </c>
    </row>
    <row r="224" spans="1:25" x14ac:dyDescent="0.3">
      <c r="A224">
        <v>483</v>
      </c>
      <c r="B224" t="s">
        <v>243</v>
      </c>
      <c r="C224" s="9" t="s">
        <v>5222</v>
      </c>
      <c r="D224" s="9">
        <v>41842</v>
      </c>
      <c r="E224" s="3" t="s">
        <v>5953</v>
      </c>
      <c r="F224" t="s">
        <v>6465</v>
      </c>
      <c r="G224" t="s">
        <v>6659</v>
      </c>
      <c r="H224" t="s">
        <v>7452</v>
      </c>
      <c r="I224" t="s">
        <v>8054</v>
      </c>
      <c r="J224" t="s">
        <v>8057</v>
      </c>
      <c r="K224" t="s">
        <v>8078</v>
      </c>
      <c r="L224" t="s">
        <v>8603</v>
      </c>
      <c r="M224">
        <v>10024</v>
      </c>
      <c r="N224" t="s">
        <v>8640</v>
      </c>
      <c r="O224" t="s">
        <v>8717</v>
      </c>
      <c r="P224" t="s">
        <v>10371</v>
      </c>
      <c r="Q224" t="s">
        <v>10379</v>
      </c>
      <c r="R224" t="s">
        <v>10466</v>
      </c>
      <c r="S224">
        <v>5.96</v>
      </c>
      <c r="T224">
        <v>2</v>
      </c>
      <c r="U224">
        <v>0</v>
      </c>
      <c r="V224">
        <v>1.6688000000000001</v>
      </c>
      <c r="W224">
        <f>(Tableau1[[#This Row],[Sales]]/Tableau1[[#This Row],[Profit]])*100</f>
        <v>357.14285714285711</v>
      </c>
      <c r="X224">
        <f>Tableau1[[#This Row],[Sales]]*(1-Tableau1[[#This Row],[Discount]])</f>
        <v>5.96</v>
      </c>
      <c r="Y224">
        <f ca="1">SUMIF(Tableau1[Order ID],Tableau1[[#This Row],[Order ID]],Tableau1[[#This Row],[Sales]])</f>
        <v>12.192</v>
      </c>
    </row>
    <row r="225" spans="1:25" x14ac:dyDescent="0.3">
      <c r="A225">
        <v>485</v>
      </c>
      <c r="B225" t="s">
        <v>244</v>
      </c>
      <c r="C225" s="9" t="s">
        <v>5223</v>
      </c>
      <c r="D225" s="9">
        <v>42896</v>
      </c>
      <c r="E225" s="3" t="s">
        <v>5517</v>
      </c>
      <c r="F225" t="s">
        <v>6466</v>
      </c>
      <c r="G225" t="s">
        <v>6660</v>
      </c>
      <c r="H225" t="s">
        <v>7453</v>
      </c>
      <c r="I225" t="s">
        <v>8056</v>
      </c>
      <c r="J225" t="s">
        <v>8057</v>
      </c>
      <c r="K225" t="s">
        <v>8059</v>
      </c>
      <c r="L225" t="s">
        <v>8590</v>
      </c>
      <c r="M225">
        <v>90045</v>
      </c>
      <c r="N225" t="s">
        <v>8638</v>
      </c>
      <c r="O225" t="s">
        <v>9056</v>
      </c>
      <c r="P225" t="s">
        <v>10371</v>
      </c>
      <c r="Q225" t="s">
        <v>10375</v>
      </c>
      <c r="R225" t="s">
        <v>10805</v>
      </c>
      <c r="S225">
        <v>29.6</v>
      </c>
      <c r="T225">
        <v>2</v>
      </c>
      <c r="U225">
        <v>0</v>
      </c>
      <c r="V225">
        <v>14.8</v>
      </c>
      <c r="W225">
        <f>(Tableau1[[#This Row],[Sales]]/Tableau1[[#This Row],[Profit]])*100</f>
        <v>200</v>
      </c>
      <c r="X225">
        <f>Tableau1[[#This Row],[Sales]]*(1-Tableau1[[#This Row],[Discount]])</f>
        <v>29.6</v>
      </c>
      <c r="Y225">
        <f ca="1">SUMIF(Tableau1[Order ID],Tableau1[[#This Row],[Order ID]],Tableau1[[#This Row],[Sales]])</f>
        <v>159.99</v>
      </c>
    </row>
    <row r="226" spans="1:25" x14ac:dyDescent="0.3">
      <c r="A226">
        <v>488</v>
      </c>
      <c r="B226" t="s">
        <v>245</v>
      </c>
      <c r="C226" s="9" t="s">
        <v>5224</v>
      </c>
      <c r="D226" s="9">
        <v>41941</v>
      </c>
      <c r="E226" s="3" t="s">
        <v>5686</v>
      </c>
      <c r="F226" t="s">
        <v>6466</v>
      </c>
      <c r="G226" t="s">
        <v>6661</v>
      </c>
      <c r="H226" t="s">
        <v>7454</v>
      </c>
      <c r="I226" t="s">
        <v>8054</v>
      </c>
      <c r="J226" t="s">
        <v>8057</v>
      </c>
      <c r="K226" t="s">
        <v>8080</v>
      </c>
      <c r="L226" t="s">
        <v>8598</v>
      </c>
      <c r="M226">
        <v>60610</v>
      </c>
      <c r="N226" t="s">
        <v>8639</v>
      </c>
      <c r="O226" t="s">
        <v>9059</v>
      </c>
      <c r="P226" t="s">
        <v>10372</v>
      </c>
      <c r="Q226" t="s">
        <v>10380</v>
      </c>
      <c r="R226" t="s">
        <v>10808</v>
      </c>
      <c r="S226">
        <v>2735.9520000000002</v>
      </c>
      <c r="T226">
        <v>6</v>
      </c>
      <c r="U226">
        <v>0.2</v>
      </c>
      <c r="V226">
        <v>341.99400000000003</v>
      </c>
      <c r="W226">
        <f>(Tableau1[[#This Row],[Sales]]/Tableau1[[#This Row],[Profit]])*100</f>
        <v>800</v>
      </c>
      <c r="X226">
        <f>Tableau1[[#This Row],[Sales]]*(1-Tableau1[[#This Row],[Discount]])</f>
        <v>2188.7616000000003</v>
      </c>
      <c r="Y226">
        <f ca="1">SUMIF(Tableau1[Order ID],Tableau1[[#This Row],[Order ID]],Tableau1[[#This Row],[Sales]])</f>
        <v>17.12</v>
      </c>
    </row>
    <row r="227" spans="1:25" x14ac:dyDescent="0.3">
      <c r="A227">
        <v>489</v>
      </c>
      <c r="B227" t="s">
        <v>246</v>
      </c>
      <c r="C227" s="9" t="s">
        <v>5033</v>
      </c>
      <c r="D227" s="9">
        <v>41799</v>
      </c>
      <c r="E227" s="3" t="s">
        <v>5634</v>
      </c>
      <c r="F227" t="s">
        <v>6464</v>
      </c>
      <c r="G227" t="s">
        <v>6662</v>
      </c>
      <c r="H227" t="s">
        <v>7455</v>
      </c>
      <c r="I227" t="s">
        <v>8056</v>
      </c>
      <c r="J227" t="s">
        <v>8057</v>
      </c>
      <c r="K227" t="s">
        <v>8172</v>
      </c>
      <c r="L227" t="s">
        <v>8593</v>
      </c>
      <c r="M227">
        <v>77340</v>
      </c>
      <c r="N227" t="s">
        <v>8639</v>
      </c>
      <c r="O227" t="s">
        <v>9060</v>
      </c>
      <c r="P227" t="s">
        <v>10372</v>
      </c>
      <c r="Q227" t="s">
        <v>10380</v>
      </c>
      <c r="R227" t="s">
        <v>10809</v>
      </c>
      <c r="S227">
        <v>7.992</v>
      </c>
      <c r="T227">
        <v>1</v>
      </c>
      <c r="U227">
        <v>0.2</v>
      </c>
      <c r="V227">
        <v>0.59940000000000004</v>
      </c>
      <c r="W227">
        <f>(Tableau1[[#This Row],[Sales]]/Tableau1[[#This Row],[Profit]])*100</f>
        <v>1333.3333333333333</v>
      </c>
      <c r="X227">
        <f>Tableau1[[#This Row],[Sales]]*(1-Tableau1[[#This Row],[Discount]])</f>
        <v>6.3936000000000002</v>
      </c>
      <c r="Y227">
        <f ca="1">SUMIF(Tableau1[Order ID],Tableau1[[#This Row],[Order ID]],Tableau1[[#This Row],[Sales]])</f>
        <v>32.4</v>
      </c>
    </row>
    <row r="228" spans="1:25" x14ac:dyDescent="0.3">
      <c r="A228">
        <v>492</v>
      </c>
      <c r="B228" t="s">
        <v>247</v>
      </c>
      <c r="C228" s="9" t="s">
        <v>5110</v>
      </c>
      <c r="D228" s="9">
        <v>41896</v>
      </c>
      <c r="E228" s="3" t="s">
        <v>5141</v>
      </c>
      <c r="F228" t="s">
        <v>6465</v>
      </c>
      <c r="G228" t="s">
        <v>6663</v>
      </c>
      <c r="H228" t="s">
        <v>7456</v>
      </c>
      <c r="I228" t="s">
        <v>8054</v>
      </c>
      <c r="J228" t="s">
        <v>8057</v>
      </c>
      <c r="K228" t="s">
        <v>8088</v>
      </c>
      <c r="L228" t="s">
        <v>8603</v>
      </c>
      <c r="M228">
        <v>14609</v>
      </c>
      <c r="N228" t="s">
        <v>8640</v>
      </c>
      <c r="O228" t="s">
        <v>9062</v>
      </c>
      <c r="P228" t="s">
        <v>10371</v>
      </c>
      <c r="Q228" t="s">
        <v>10377</v>
      </c>
      <c r="R228" t="s">
        <v>10811</v>
      </c>
      <c r="S228">
        <v>449.15</v>
      </c>
      <c r="T228">
        <v>5</v>
      </c>
      <c r="U228">
        <v>0</v>
      </c>
      <c r="V228">
        <v>8.9830000000000005</v>
      </c>
      <c r="W228">
        <f>(Tableau1[[#This Row],[Sales]]/Tableau1[[#This Row],[Profit]])*100</f>
        <v>4999.9999999999991</v>
      </c>
      <c r="X228">
        <f>Tableau1[[#This Row],[Sales]]*(1-Tableau1[[#This Row],[Discount]])</f>
        <v>449.15</v>
      </c>
      <c r="Y228">
        <f ca="1">SUMIF(Tableau1[Order ID],Tableau1[[#This Row],[Order ID]],Tableau1[[#This Row],[Sales]])</f>
        <v>516.48800000000006</v>
      </c>
    </row>
    <row r="229" spans="1:25" x14ac:dyDescent="0.3">
      <c r="A229">
        <v>494</v>
      </c>
      <c r="B229" t="s">
        <v>248</v>
      </c>
      <c r="C229" s="9" t="s">
        <v>5225</v>
      </c>
      <c r="D229" s="9">
        <v>42499</v>
      </c>
      <c r="E229" s="3" t="s">
        <v>5705</v>
      </c>
      <c r="F229" t="s">
        <v>6465</v>
      </c>
      <c r="G229" t="s">
        <v>6664</v>
      </c>
      <c r="H229" t="s">
        <v>7457</v>
      </c>
      <c r="I229" t="s">
        <v>8054</v>
      </c>
      <c r="J229" t="s">
        <v>8057</v>
      </c>
      <c r="K229" t="s">
        <v>8062</v>
      </c>
      <c r="L229" t="s">
        <v>8234</v>
      </c>
      <c r="M229">
        <v>98115</v>
      </c>
      <c r="N229" t="s">
        <v>8638</v>
      </c>
      <c r="O229" t="s">
        <v>9064</v>
      </c>
      <c r="P229" t="s">
        <v>10372</v>
      </c>
      <c r="Q229" t="s">
        <v>10384</v>
      </c>
      <c r="R229" t="s">
        <v>10813</v>
      </c>
      <c r="S229">
        <v>93.98</v>
      </c>
      <c r="T229">
        <v>2</v>
      </c>
      <c r="U229">
        <v>0</v>
      </c>
      <c r="V229">
        <v>13.1572</v>
      </c>
      <c r="W229">
        <f>(Tableau1[[#This Row],[Sales]]/Tableau1[[#This Row],[Profit]])*100</f>
        <v>714.28571428571433</v>
      </c>
      <c r="X229">
        <f>Tableau1[[#This Row],[Sales]]*(1-Tableau1[[#This Row],[Discount]])</f>
        <v>93.98</v>
      </c>
      <c r="Y229">
        <f ca="1">SUMIF(Tableau1[Order ID],Tableau1[[#This Row],[Order ID]],Tableau1[[#This Row],[Sales]])</f>
        <v>27.167999999999999</v>
      </c>
    </row>
    <row r="230" spans="1:25" x14ac:dyDescent="0.3">
      <c r="A230">
        <v>495</v>
      </c>
      <c r="B230" t="s">
        <v>249</v>
      </c>
      <c r="C230" s="9" t="s">
        <v>5226</v>
      </c>
      <c r="D230" s="9">
        <v>42447</v>
      </c>
      <c r="E230" s="3" t="s">
        <v>5874</v>
      </c>
      <c r="F230" t="s">
        <v>6464</v>
      </c>
      <c r="G230" t="s">
        <v>6665</v>
      </c>
      <c r="H230" t="s">
        <v>7458</v>
      </c>
      <c r="I230" t="s">
        <v>8054</v>
      </c>
      <c r="J230" t="s">
        <v>8057</v>
      </c>
      <c r="K230" t="s">
        <v>8084</v>
      </c>
      <c r="L230" t="s">
        <v>8606</v>
      </c>
      <c r="M230">
        <v>38109</v>
      </c>
      <c r="N230" t="s">
        <v>8637</v>
      </c>
      <c r="O230" t="s">
        <v>9065</v>
      </c>
      <c r="P230" t="s">
        <v>10370</v>
      </c>
      <c r="Q230" t="s">
        <v>10376</v>
      </c>
      <c r="R230" t="s">
        <v>10814</v>
      </c>
      <c r="S230">
        <v>189.88200000000001</v>
      </c>
      <c r="T230">
        <v>3</v>
      </c>
      <c r="U230">
        <v>0.4</v>
      </c>
      <c r="V230">
        <v>-94.941000000000003</v>
      </c>
      <c r="W230">
        <f>(Tableau1[[#This Row],[Sales]]/Tableau1[[#This Row],[Profit]])*100</f>
        <v>-200</v>
      </c>
      <c r="X230">
        <f>Tableau1[[#This Row],[Sales]]*(1-Tableau1[[#This Row],[Discount]])</f>
        <v>113.92919999999999</v>
      </c>
      <c r="Y230">
        <f ca="1">SUMIF(Tableau1[Order ID],Tableau1[[#This Row],[Order ID]],Tableau1[[#This Row],[Sales]])</f>
        <v>29.591999999999999</v>
      </c>
    </row>
    <row r="231" spans="1:25" x14ac:dyDescent="0.3">
      <c r="A231">
        <v>496</v>
      </c>
      <c r="B231" t="s">
        <v>250</v>
      </c>
      <c r="C231" s="9" t="s">
        <v>5047</v>
      </c>
      <c r="D231" s="9">
        <v>42365</v>
      </c>
      <c r="E231" s="3" t="s">
        <v>5650</v>
      </c>
      <c r="F231" t="s">
        <v>6465</v>
      </c>
      <c r="G231" t="s">
        <v>6666</v>
      </c>
      <c r="H231" t="s">
        <v>7459</v>
      </c>
      <c r="I231" t="s">
        <v>8054</v>
      </c>
      <c r="J231" t="s">
        <v>8057</v>
      </c>
      <c r="K231" t="s">
        <v>8173</v>
      </c>
      <c r="L231" t="s">
        <v>8624</v>
      </c>
      <c r="M231">
        <v>72701</v>
      </c>
      <c r="N231" t="s">
        <v>8637</v>
      </c>
      <c r="O231" t="s">
        <v>9066</v>
      </c>
      <c r="P231" t="s">
        <v>10371</v>
      </c>
      <c r="Q231" t="s">
        <v>10385</v>
      </c>
      <c r="R231" t="s">
        <v>10815</v>
      </c>
      <c r="S231">
        <v>105.42</v>
      </c>
      <c r="T231">
        <v>2</v>
      </c>
      <c r="U231">
        <v>0</v>
      </c>
      <c r="V231">
        <v>51.655799999999999</v>
      </c>
      <c r="W231">
        <f>(Tableau1[[#This Row],[Sales]]/Tableau1[[#This Row],[Profit]])*100</f>
        <v>204.08163265306123</v>
      </c>
      <c r="X231">
        <f>Tableau1[[#This Row],[Sales]]*(1-Tableau1[[#This Row],[Discount]])</f>
        <v>105.42</v>
      </c>
      <c r="Y231">
        <f ca="1">SUMIF(Tableau1[Order ID],Tableau1[[#This Row],[Order ID]],Tableau1[[#This Row],[Sales]])</f>
        <v>321.56799999999998</v>
      </c>
    </row>
    <row r="232" spans="1:25" x14ac:dyDescent="0.3">
      <c r="A232">
        <v>497</v>
      </c>
      <c r="B232" t="s">
        <v>251</v>
      </c>
      <c r="C232" s="9" t="s">
        <v>5227</v>
      </c>
      <c r="D232" s="9">
        <v>42576</v>
      </c>
      <c r="E232" s="3" t="s">
        <v>6025</v>
      </c>
      <c r="F232" t="s">
        <v>6465</v>
      </c>
      <c r="G232" t="s">
        <v>6651</v>
      </c>
      <c r="H232" t="s">
        <v>7444</v>
      </c>
      <c r="I232" t="s">
        <v>8054</v>
      </c>
      <c r="J232" t="s">
        <v>8057</v>
      </c>
      <c r="K232" t="s">
        <v>8174</v>
      </c>
      <c r="L232" t="s">
        <v>8590</v>
      </c>
      <c r="M232">
        <v>92627</v>
      </c>
      <c r="N232" t="s">
        <v>8638</v>
      </c>
      <c r="O232" t="s">
        <v>9067</v>
      </c>
      <c r="P232" t="s">
        <v>10371</v>
      </c>
      <c r="Q232" t="s">
        <v>10381</v>
      </c>
      <c r="R232" t="s">
        <v>10816</v>
      </c>
      <c r="S232">
        <v>119.616</v>
      </c>
      <c r="T232">
        <v>8</v>
      </c>
      <c r="U232">
        <v>0.2</v>
      </c>
      <c r="V232">
        <v>40.370399999999997</v>
      </c>
      <c r="W232">
        <f>(Tableau1[[#This Row],[Sales]]/Tableau1[[#This Row],[Profit]])*100</f>
        <v>296.2962962962963</v>
      </c>
      <c r="X232">
        <f>Tableau1[[#This Row],[Sales]]*(1-Tableau1[[#This Row],[Discount]])</f>
        <v>95.692800000000005</v>
      </c>
      <c r="Y232">
        <f ca="1">SUMIF(Tableau1[Order ID],Tableau1[[#This Row],[Order ID]],Tableau1[[#This Row],[Sales]])</f>
        <v>21.88</v>
      </c>
    </row>
    <row r="233" spans="1:25" x14ac:dyDescent="0.3">
      <c r="A233">
        <v>501</v>
      </c>
      <c r="B233" t="s">
        <v>252</v>
      </c>
      <c r="C233" s="9" t="s">
        <v>5228</v>
      </c>
      <c r="D233" s="9">
        <v>42520</v>
      </c>
      <c r="E233" s="3" t="s">
        <v>5060</v>
      </c>
      <c r="F233" t="s">
        <v>6465</v>
      </c>
      <c r="G233" t="s">
        <v>6667</v>
      </c>
      <c r="H233" t="s">
        <v>7460</v>
      </c>
      <c r="I233" t="s">
        <v>8055</v>
      </c>
      <c r="J233" t="s">
        <v>8057</v>
      </c>
      <c r="K233" t="s">
        <v>8175</v>
      </c>
      <c r="L233" t="s">
        <v>8610</v>
      </c>
      <c r="M233">
        <v>80134</v>
      </c>
      <c r="N233" t="s">
        <v>8638</v>
      </c>
      <c r="O233" t="s">
        <v>9070</v>
      </c>
      <c r="P233" t="s">
        <v>10371</v>
      </c>
      <c r="Q233" t="s">
        <v>10381</v>
      </c>
      <c r="R233" t="s">
        <v>10819</v>
      </c>
      <c r="S233">
        <v>22.62</v>
      </c>
      <c r="T233">
        <v>2</v>
      </c>
      <c r="U233">
        <v>0.7</v>
      </c>
      <c r="V233">
        <v>-15.08</v>
      </c>
      <c r="W233">
        <f>(Tableau1[[#This Row],[Sales]]/Tableau1[[#This Row],[Profit]])*100</f>
        <v>-150</v>
      </c>
      <c r="X233">
        <f>Tableau1[[#This Row],[Sales]]*(1-Tableau1[[#This Row],[Discount]])</f>
        <v>6.7860000000000014</v>
      </c>
      <c r="Y233">
        <f ca="1">SUMIF(Tableau1[Order ID],Tableau1[[#This Row],[Order ID]],Tableau1[[#This Row],[Sales]])</f>
        <v>9.82</v>
      </c>
    </row>
    <row r="234" spans="1:25" x14ac:dyDescent="0.3">
      <c r="A234">
        <v>506</v>
      </c>
      <c r="B234" t="s">
        <v>253</v>
      </c>
      <c r="C234" s="9" t="s">
        <v>5135</v>
      </c>
      <c r="D234" s="9">
        <v>43051</v>
      </c>
      <c r="E234" s="3" t="s">
        <v>5970</v>
      </c>
      <c r="F234" t="s">
        <v>6464</v>
      </c>
      <c r="G234" t="s">
        <v>6650</v>
      </c>
      <c r="H234" t="s">
        <v>7443</v>
      </c>
      <c r="I234" t="s">
        <v>8055</v>
      </c>
      <c r="J234" t="s">
        <v>8057</v>
      </c>
      <c r="K234" t="s">
        <v>8078</v>
      </c>
      <c r="L234" t="s">
        <v>8603</v>
      </c>
      <c r="M234">
        <v>10024</v>
      </c>
      <c r="N234" t="s">
        <v>8640</v>
      </c>
      <c r="O234" t="s">
        <v>8760</v>
      </c>
      <c r="P234" t="s">
        <v>10371</v>
      </c>
      <c r="Q234" t="s">
        <v>10381</v>
      </c>
      <c r="R234" t="s">
        <v>10509</v>
      </c>
      <c r="S234">
        <v>15.92</v>
      </c>
      <c r="T234">
        <v>5</v>
      </c>
      <c r="U234">
        <v>0.2</v>
      </c>
      <c r="V234">
        <v>5.3730000000000002</v>
      </c>
      <c r="W234">
        <f>(Tableau1[[#This Row],[Sales]]/Tableau1[[#This Row],[Profit]])*100</f>
        <v>296.2962962962963</v>
      </c>
      <c r="X234">
        <f>Tableau1[[#This Row],[Sales]]*(1-Tableau1[[#This Row],[Discount]])</f>
        <v>12.736000000000001</v>
      </c>
      <c r="Y234">
        <f ca="1">SUMIF(Tableau1[Order ID],Tableau1[[#This Row],[Order ID]],Tableau1[[#This Row],[Sales]])</f>
        <v>160.93</v>
      </c>
    </row>
    <row r="235" spans="1:25" x14ac:dyDescent="0.3">
      <c r="A235">
        <v>507</v>
      </c>
      <c r="B235" t="s">
        <v>254</v>
      </c>
      <c r="C235" s="9" t="s">
        <v>5229</v>
      </c>
      <c r="D235" s="9">
        <v>42079</v>
      </c>
      <c r="E235" s="3" t="s">
        <v>5234</v>
      </c>
      <c r="F235" t="s">
        <v>6465</v>
      </c>
      <c r="G235" t="s">
        <v>6668</v>
      </c>
      <c r="H235" t="s">
        <v>7461</v>
      </c>
      <c r="I235" t="s">
        <v>8054</v>
      </c>
      <c r="J235" t="s">
        <v>8057</v>
      </c>
      <c r="K235" t="s">
        <v>8176</v>
      </c>
      <c r="L235" t="s">
        <v>8620</v>
      </c>
      <c r="M235">
        <v>30318</v>
      </c>
      <c r="N235" t="s">
        <v>8637</v>
      </c>
      <c r="O235" t="s">
        <v>9075</v>
      </c>
      <c r="P235" t="s">
        <v>10371</v>
      </c>
      <c r="Q235" t="s">
        <v>10379</v>
      </c>
      <c r="R235" t="s">
        <v>10824</v>
      </c>
      <c r="S235">
        <v>2.74</v>
      </c>
      <c r="T235">
        <v>1</v>
      </c>
      <c r="U235">
        <v>0</v>
      </c>
      <c r="V235">
        <v>0.73980000000000001</v>
      </c>
      <c r="W235">
        <f>(Tableau1[[#This Row],[Sales]]/Tableau1[[#This Row],[Profit]])*100</f>
        <v>370.37037037037038</v>
      </c>
      <c r="X235">
        <f>Tableau1[[#This Row],[Sales]]*(1-Tableau1[[#This Row],[Discount]])</f>
        <v>2.74</v>
      </c>
      <c r="Y235">
        <f ca="1">SUMIF(Tableau1[Order ID],Tableau1[[#This Row],[Order ID]],Tableau1[[#This Row],[Sales]])</f>
        <v>3059.982</v>
      </c>
    </row>
    <row r="236" spans="1:25" x14ac:dyDescent="0.3">
      <c r="A236">
        <v>511</v>
      </c>
      <c r="B236" t="s">
        <v>255</v>
      </c>
      <c r="C236" s="9" t="s">
        <v>5230</v>
      </c>
      <c r="D236" s="9">
        <v>43065</v>
      </c>
      <c r="E236" s="3" t="s">
        <v>5374</v>
      </c>
      <c r="F236" t="s">
        <v>6466</v>
      </c>
      <c r="G236" t="s">
        <v>6669</v>
      </c>
      <c r="H236" t="s">
        <v>7462</v>
      </c>
      <c r="I236" t="s">
        <v>8054</v>
      </c>
      <c r="J236" t="s">
        <v>8057</v>
      </c>
      <c r="K236" t="s">
        <v>8177</v>
      </c>
      <c r="L236" t="s">
        <v>8613</v>
      </c>
      <c r="M236">
        <v>64118</v>
      </c>
      <c r="N236" t="s">
        <v>8639</v>
      </c>
      <c r="O236" t="s">
        <v>9078</v>
      </c>
      <c r="P236" t="s">
        <v>10370</v>
      </c>
      <c r="Q236" t="s">
        <v>10378</v>
      </c>
      <c r="R236" t="s">
        <v>10828</v>
      </c>
      <c r="S236">
        <v>126.3</v>
      </c>
      <c r="T236">
        <v>3</v>
      </c>
      <c r="U236">
        <v>0</v>
      </c>
      <c r="V236">
        <v>40.415999999999997</v>
      </c>
      <c r="W236">
        <f>(Tableau1[[#This Row],[Sales]]/Tableau1[[#This Row],[Profit]])*100</f>
        <v>312.5</v>
      </c>
      <c r="X236">
        <f>Tableau1[[#This Row],[Sales]]*(1-Tableau1[[#This Row],[Discount]])</f>
        <v>126.3</v>
      </c>
      <c r="Y236">
        <f ca="1">SUMIF(Tableau1[Order ID],Tableau1[[#This Row],[Order ID]],Tableau1[[#This Row],[Sales]])</f>
        <v>34.020000000000003</v>
      </c>
    </row>
    <row r="237" spans="1:25" x14ac:dyDescent="0.3">
      <c r="A237">
        <v>513</v>
      </c>
      <c r="B237" t="s">
        <v>256</v>
      </c>
      <c r="C237" s="9" t="s">
        <v>5231</v>
      </c>
      <c r="D237" s="9">
        <v>42663</v>
      </c>
      <c r="E237" s="3" t="s">
        <v>5278</v>
      </c>
      <c r="F237" t="s">
        <v>6466</v>
      </c>
      <c r="G237" t="s">
        <v>6634</v>
      </c>
      <c r="H237" t="s">
        <v>7427</v>
      </c>
      <c r="I237" t="s">
        <v>8054</v>
      </c>
      <c r="J237" t="s">
        <v>8057</v>
      </c>
      <c r="K237" t="s">
        <v>8104</v>
      </c>
      <c r="L237" t="s">
        <v>8612</v>
      </c>
      <c r="M237">
        <v>43055</v>
      </c>
      <c r="N237" t="s">
        <v>8640</v>
      </c>
      <c r="O237" t="s">
        <v>8717</v>
      </c>
      <c r="P237" t="s">
        <v>10371</v>
      </c>
      <c r="Q237" t="s">
        <v>10379</v>
      </c>
      <c r="R237" t="s">
        <v>10466</v>
      </c>
      <c r="S237">
        <v>7.1520000000000001</v>
      </c>
      <c r="T237">
        <v>3</v>
      </c>
      <c r="U237">
        <v>0.2</v>
      </c>
      <c r="V237">
        <v>0.71519999999999995</v>
      </c>
      <c r="W237">
        <f>(Tableau1[[#This Row],[Sales]]/Tableau1[[#This Row],[Profit]])*100</f>
        <v>1000.0000000000002</v>
      </c>
      <c r="X237">
        <f>Tableau1[[#This Row],[Sales]]*(1-Tableau1[[#This Row],[Discount]])</f>
        <v>5.7216000000000005</v>
      </c>
      <c r="Y237">
        <f ca="1">SUMIF(Tableau1[Order ID],Tableau1[[#This Row],[Order ID]],Tableau1[[#This Row],[Sales]])</f>
        <v>3.3919999999999999</v>
      </c>
    </row>
    <row r="238" spans="1:25" x14ac:dyDescent="0.3">
      <c r="A238">
        <v>514</v>
      </c>
      <c r="B238" t="s">
        <v>257</v>
      </c>
      <c r="C238" s="9" t="s">
        <v>5232</v>
      </c>
      <c r="D238" s="9">
        <v>43090</v>
      </c>
      <c r="E238" s="3" t="s">
        <v>5083</v>
      </c>
      <c r="F238" t="s">
        <v>6465</v>
      </c>
      <c r="G238" t="s">
        <v>6670</v>
      </c>
      <c r="H238" t="s">
        <v>7463</v>
      </c>
      <c r="I238" t="s">
        <v>8054</v>
      </c>
      <c r="J238" t="s">
        <v>8057</v>
      </c>
      <c r="K238" t="s">
        <v>8059</v>
      </c>
      <c r="L238" t="s">
        <v>8590</v>
      </c>
      <c r="M238">
        <v>90049</v>
      </c>
      <c r="N238" t="s">
        <v>8638</v>
      </c>
      <c r="O238" t="s">
        <v>9080</v>
      </c>
      <c r="P238" t="s">
        <v>10371</v>
      </c>
      <c r="Q238" t="s">
        <v>10379</v>
      </c>
      <c r="R238" t="s">
        <v>10830</v>
      </c>
      <c r="S238">
        <v>6.63</v>
      </c>
      <c r="T238">
        <v>3</v>
      </c>
      <c r="U238">
        <v>0</v>
      </c>
      <c r="V238">
        <v>1.7901</v>
      </c>
      <c r="W238">
        <f>(Tableau1[[#This Row],[Sales]]/Tableau1[[#This Row],[Profit]])*100</f>
        <v>370.37037037037038</v>
      </c>
      <c r="X238">
        <f>Tableau1[[#This Row],[Sales]]*(1-Tableau1[[#This Row],[Discount]])</f>
        <v>6.63</v>
      </c>
      <c r="Y238">
        <f ca="1">SUMIF(Tableau1[Order ID],Tableau1[[#This Row],[Order ID]],Tableau1[[#This Row],[Sales]])</f>
        <v>1.1120000000000001</v>
      </c>
    </row>
    <row r="239" spans="1:25" x14ac:dyDescent="0.3">
      <c r="A239">
        <v>516</v>
      </c>
      <c r="B239" t="s">
        <v>258</v>
      </c>
      <c r="C239" s="9" t="s">
        <v>5233</v>
      </c>
      <c r="D239" s="9">
        <v>42757</v>
      </c>
      <c r="E239" s="3" t="s">
        <v>5708</v>
      </c>
      <c r="F239" t="s">
        <v>6465</v>
      </c>
      <c r="G239" t="s">
        <v>6525</v>
      </c>
      <c r="H239" t="s">
        <v>7318</v>
      </c>
      <c r="I239" t="s">
        <v>8056</v>
      </c>
      <c r="J239" t="s">
        <v>8057</v>
      </c>
      <c r="K239" t="s">
        <v>8178</v>
      </c>
      <c r="L239" t="s">
        <v>8625</v>
      </c>
      <c r="M239">
        <v>59405</v>
      </c>
      <c r="N239" t="s">
        <v>8638</v>
      </c>
      <c r="O239" t="s">
        <v>9082</v>
      </c>
      <c r="P239" t="s">
        <v>10372</v>
      </c>
      <c r="Q239" t="s">
        <v>10389</v>
      </c>
      <c r="R239" t="s">
        <v>10832</v>
      </c>
      <c r="S239">
        <v>2999.95</v>
      </c>
      <c r="T239">
        <v>5</v>
      </c>
      <c r="U239">
        <v>0</v>
      </c>
      <c r="V239">
        <v>1379.9770000000001</v>
      </c>
      <c r="W239">
        <f>(Tableau1[[#This Row],[Sales]]/Tableau1[[#This Row],[Profit]])*100</f>
        <v>217.39130434782606</v>
      </c>
      <c r="X239">
        <f>Tableau1[[#This Row],[Sales]]*(1-Tableau1[[#This Row],[Discount]])</f>
        <v>2999.95</v>
      </c>
      <c r="Y239">
        <f ca="1">SUMIF(Tableau1[Order ID],Tableau1[[#This Row],[Order ID]],Tableau1[[#This Row],[Sales]])</f>
        <v>1166.92</v>
      </c>
    </row>
    <row r="240" spans="1:25" x14ac:dyDescent="0.3">
      <c r="A240">
        <v>520</v>
      </c>
      <c r="B240" t="s">
        <v>259</v>
      </c>
      <c r="C240" s="9" t="s">
        <v>5234</v>
      </c>
      <c r="D240" s="9">
        <v>42085</v>
      </c>
      <c r="E240" s="3" t="s">
        <v>5544</v>
      </c>
      <c r="F240" t="s">
        <v>6465</v>
      </c>
      <c r="G240" t="s">
        <v>6671</v>
      </c>
      <c r="H240" t="s">
        <v>7464</v>
      </c>
      <c r="I240" t="s">
        <v>8054</v>
      </c>
      <c r="J240" t="s">
        <v>8057</v>
      </c>
      <c r="K240" t="s">
        <v>8070</v>
      </c>
      <c r="L240" t="s">
        <v>8593</v>
      </c>
      <c r="M240">
        <v>77041</v>
      </c>
      <c r="N240" t="s">
        <v>8639</v>
      </c>
      <c r="O240" t="s">
        <v>8683</v>
      </c>
      <c r="P240" t="s">
        <v>10372</v>
      </c>
      <c r="Q240" t="s">
        <v>10384</v>
      </c>
      <c r="R240" t="s">
        <v>10432</v>
      </c>
      <c r="S240">
        <v>18.391999999999999</v>
      </c>
      <c r="T240">
        <v>1</v>
      </c>
      <c r="U240">
        <v>0.2</v>
      </c>
      <c r="V240">
        <v>5.2877000000000001</v>
      </c>
      <c r="W240">
        <f>(Tableau1[[#This Row],[Sales]]/Tableau1[[#This Row],[Profit]])*100</f>
        <v>347.82608695652175</v>
      </c>
      <c r="X240">
        <f>Tableau1[[#This Row],[Sales]]*(1-Tableau1[[#This Row],[Discount]])</f>
        <v>14.7136</v>
      </c>
      <c r="Y240">
        <f ca="1">SUMIF(Tableau1[Order ID],Tableau1[[#This Row],[Order ID]],Tableau1[[#This Row],[Sales]])</f>
        <v>10.23</v>
      </c>
    </row>
    <row r="241" spans="1:25" x14ac:dyDescent="0.3">
      <c r="A241">
        <v>523</v>
      </c>
      <c r="B241" t="s">
        <v>260</v>
      </c>
      <c r="C241" s="9" t="s">
        <v>5235</v>
      </c>
      <c r="D241" s="9">
        <v>42758</v>
      </c>
      <c r="E241" s="3" t="s">
        <v>6293</v>
      </c>
      <c r="F241" t="s">
        <v>6466</v>
      </c>
      <c r="G241" t="s">
        <v>6672</v>
      </c>
      <c r="H241" t="s">
        <v>7465</v>
      </c>
      <c r="I241" t="s">
        <v>8055</v>
      </c>
      <c r="J241" t="s">
        <v>8057</v>
      </c>
      <c r="K241" t="s">
        <v>8124</v>
      </c>
      <c r="L241" t="s">
        <v>8600</v>
      </c>
      <c r="M241">
        <v>48234</v>
      </c>
      <c r="N241" t="s">
        <v>8639</v>
      </c>
      <c r="O241" t="s">
        <v>9065</v>
      </c>
      <c r="P241" t="s">
        <v>10370</v>
      </c>
      <c r="Q241" t="s">
        <v>10376</v>
      </c>
      <c r="R241" t="s">
        <v>10814</v>
      </c>
      <c r="S241">
        <v>210.98</v>
      </c>
      <c r="T241">
        <v>2</v>
      </c>
      <c r="U241">
        <v>0</v>
      </c>
      <c r="V241">
        <v>21.097999999999999</v>
      </c>
      <c r="W241">
        <f>(Tableau1[[#This Row],[Sales]]/Tableau1[[#This Row],[Profit]])*100</f>
        <v>1000</v>
      </c>
      <c r="X241">
        <f>Tableau1[[#This Row],[Sales]]*(1-Tableau1[[#This Row],[Discount]])</f>
        <v>210.98</v>
      </c>
      <c r="Y241">
        <f ca="1">SUMIF(Tableau1[Order ID],Tableau1[[#This Row],[Order ID]],Tableau1[[#This Row],[Sales]])</f>
        <v>10.67</v>
      </c>
    </row>
    <row r="242" spans="1:25" x14ac:dyDescent="0.3">
      <c r="A242">
        <v>524</v>
      </c>
      <c r="B242" t="s">
        <v>261</v>
      </c>
      <c r="C242" s="9" t="s">
        <v>5236</v>
      </c>
      <c r="D242" s="9">
        <v>42511</v>
      </c>
      <c r="E242" s="3" t="s">
        <v>5484</v>
      </c>
      <c r="F242" t="s">
        <v>6466</v>
      </c>
      <c r="G242" t="s">
        <v>6577</v>
      </c>
      <c r="H242" t="s">
        <v>7370</v>
      </c>
      <c r="I242" t="s">
        <v>8054</v>
      </c>
      <c r="J242" t="s">
        <v>8057</v>
      </c>
      <c r="K242" t="s">
        <v>8059</v>
      </c>
      <c r="L242" t="s">
        <v>8590</v>
      </c>
      <c r="M242">
        <v>90032</v>
      </c>
      <c r="N242" t="s">
        <v>8638</v>
      </c>
      <c r="O242" t="s">
        <v>9088</v>
      </c>
      <c r="P242" t="s">
        <v>10372</v>
      </c>
      <c r="Q242" t="s">
        <v>10380</v>
      </c>
      <c r="R242" t="s">
        <v>10838</v>
      </c>
      <c r="S242">
        <v>55.176000000000002</v>
      </c>
      <c r="T242">
        <v>3</v>
      </c>
      <c r="U242">
        <v>0.2</v>
      </c>
      <c r="V242">
        <v>-12.4146</v>
      </c>
      <c r="W242">
        <f>(Tableau1[[#This Row],[Sales]]/Tableau1[[#This Row],[Profit]])*100</f>
        <v>-444.44444444444446</v>
      </c>
      <c r="X242">
        <f>Tableau1[[#This Row],[Sales]]*(1-Tableau1[[#This Row],[Discount]])</f>
        <v>44.140800000000006</v>
      </c>
      <c r="Y242">
        <f ca="1">SUMIF(Tableau1[Order ID],Tableau1[[#This Row],[Order ID]],Tableau1[[#This Row],[Sales]])</f>
        <v>2309.65</v>
      </c>
    </row>
    <row r="243" spans="1:25" x14ac:dyDescent="0.3">
      <c r="A243">
        <v>526</v>
      </c>
      <c r="B243" t="s">
        <v>262</v>
      </c>
      <c r="C243" s="9" t="s">
        <v>5237</v>
      </c>
      <c r="D243" s="9">
        <v>42364</v>
      </c>
      <c r="E243" s="3" t="s">
        <v>6036</v>
      </c>
      <c r="F243" t="s">
        <v>6465</v>
      </c>
      <c r="G243" t="s">
        <v>6673</v>
      </c>
      <c r="H243" t="s">
        <v>7466</v>
      </c>
      <c r="I243" t="s">
        <v>8054</v>
      </c>
      <c r="J243" t="s">
        <v>8057</v>
      </c>
      <c r="K243" t="s">
        <v>8162</v>
      </c>
      <c r="L243" t="s">
        <v>8619</v>
      </c>
      <c r="M243">
        <v>1841</v>
      </c>
      <c r="N243" t="s">
        <v>8640</v>
      </c>
      <c r="O243" t="s">
        <v>9089</v>
      </c>
      <c r="P243" t="s">
        <v>10371</v>
      </c>
      <c r="Q243" t="s">
        <v>10386</v>
      </c>
      <c r="R243" t="s">
        <v>10515</v>
      </c>
      <c r="S243">
        <v>22.2</v>
      </c>
      <c r="T243">
        <v>5</v>
      </c>
      <c r="U243">
        <v>0</v>
      </c>
      <c r="V243">
        <v>10.433999999999999</v>
      </c>
      <c r="W243">
        <f>(Tableau1[[#This Row],[Sales]]/Tableau1[[#This Row],[Profit]])*100</f>
        <v>212.7659574468085</v>
      </c>
      <c r="X243">
        <f>Tableau1[[#This Row],[Sales]]*(1-Tableau1[[#This Row],[Discount]])</f>
        <v>22.2</v>
      </c>
      <c r="Y243">
        <f ca="1">SUMIF(Tableau1[Order ID],Tableau1[[#This Row],[Order ID]],Tableau1[[#This Row],[Sales]])</f>
        <v>115.29600000000001</v>
      </c>
    </row>
    <row r="244" spans="1:25" x14ac:dyDescent="0.3">
      <c r="A244">
        <v>527</v>
      </c>
      <c r="B244" t="s">
        <v>263</v>
      </c>
      <c r="C244" s="9" t="s">
        <v>5238</v>
      </c>
      <c r="D244" s="9">
        <v>43029</v>
      </c>
      <c r="E244" s="3" t="s">
        <v>5070</v>
      </c>
      <c r="F244" t="s">
        <v>6465</v>
      </c>
      <c r="G244" t="s">
        <v>6674</v>
      </c>
      <c r="H244" t="s">
        <v>7467</v>
      </c>
      <c r="I244" t="s">
        <v>8056</v>
      </c>
      <c r="J244" t="s">
        <v>8057</v>
      </c>
      <c r="K244" t="s">
        <v>8179</v>
      </c>
      <c r="L244" t="s">
        <v>8591</v>
      </c>
      <c r="M244">
        <v>33801</v>
      </c>
      <c r="N244" t="s">
        <v>8637</v>
      </c>
      <c r="O244" t="s">
        <v>9090</v>
      </c>
      <c r="P244" t="s">
        <v>10370</v>
      </c>
      <c r="Q244" t="s">
        <v>10374</v>
      </c>
      <c r="R244" t="s">
        <v>10840</v>
      </c>
      <c r="S244">
        <v>683.952</v>
      </c>
      <c r="T244">
        <v>3</v>
      </c>
      <c r="U244">
        <v>0.2</v>
      </c>
      <c r="V244">
        <v>42.747</v>
      </c>
      <c r="W244">
        <f>(Tableau1[[#This Row],[Sales]]/Tableau1[[#This Row],[Profit]])*100</f>
        <v>1600</v>
      </c>
      <c r="X244">
        <f>Tableau1[[#This Row],[Sales]]*(1-Tableau1[[#This Row],[Discount]])</f>
        <v>547.16160000000002</v>
      </c>
      <c r="Y244">
        <f ca="1">SUMIF(Tableau1[Order ID],Tableau1[[#This Row],[Order ID]],Tableau1[[#This Row],[Sales]])</f>
        <v>44.75</v>
      </c>
    </row>
    <row r="245" spans="1:25" x14ac:dyDescent="0.3">
      <c r="A245">
        <v>529</v>
      </c>
      <c r="B245" t="s">
        <v>264</v>
      </c>
      <c r="C245" s="9" t="s">
        <v>5067</v>
      </c>
      <c r="D245" s="9">
        <v>42250</v>
      </c>
      <c r="E245" s="3" t="s">
        <v>5097</v>
      </c>
      <c r="F245" t="s">
        <v>6465</v>
      </c>
      <c r="G245" t="s">
        <v>6675</v>
      </c>
      <c r="H245" t="s">
        <v>7468</v>
      </c>
      <c r="I245" t="s">
        <v>8054</v>
      </c>
      <c r="J245" t="s">
        <v>8057</v>
      </c>
      <c r="K245" t="s">
        <v>8068</v>
      </c>
      <c r="L245" t="s">
        <v>8597</v>
      </c>
      <c r="M245">
        <v>19134</v>
      </c>
      <c r="N245" t="s">
        <v>8640</v>
      </c>
      <c r="O245" t="s">
        <v>9091</v>
      </c>
      <c r="P245" t="s">
        <v>10371</v>
      </c>
      <c r="Q245" t="s">
        <v>10377</v>
      </c>
      <c r="R245" t="s">
        <v>10841</v>
      </c>
      <c r="S245">
        <v>36.335999999999999</v>
      </c>
      <c r="T245">
        <v>3</v>
      </c>
      <c r="U245">
        <v>0.2</v>
      </c>
      <c r="V245">
        <v>-7.2671999999999999</v>
      </c>
      <c r="W245">
        <f>(Tableau1[[#This Row],[Sales]]/Tableau1[[#This Row],[Profit]])*100</f>
        <v>-500</v>
      </c>
      <c r="X245">
        <f>Tableau1[[#This Row],[Sales]]*(1-Tableau1[[#This Row],[Discount]])</f>
        <v>29.0688</v>
      </c>
      <c r="Y245">
        <f ca="1">SUMIF(Tableau1[Order ID],Tableau1[[#This Row],[Order ID]],Tableau1[[#This Row],[Sales]])</f>
        <v>151.72</v>
      </c>
    </row>
    <row r="246" spans="1:25" x14ac:dyDescent="0.3">
      <c r="A246">
        <v>532</v>
      </c>
      <c r="B246" t="s">
        <v>265</v>
      </c>
      <c r="C246" s="9" t="s">
        <v>5239</v>
      </c>
      <c r="D246" s="9">
        <v>42315</v>
      </c>
      <c r="E246" s="3" t="s">
        <v>5559</v>
      </c>
      <c r="F246" t="s">
        <v>6464</v>
      </c>
      <c r="G246" t="s">
        <v>6676</v>
      </c>
      <c r="H246" t="s">
        <v>7469</v>
      </c>
      <c r="I246" t="s">
        <v>8055</v>
      </c>
      <c r="J246" t="s">
        <v>8057</v>
      </c>
      <c r="K246" t="s">
        <v>8059</v>
      </c>
      <c r="L246" t="s">
        <v>8590</v>
      </c>
      <c r="M246">
        <v>90036</v>
      </c>
      <c r="N246" t="s">
        <v>8638</v>
      </c>
      <c r="O246" t="s">
        <v>9094</v>
      </c>
      <c r="P246" t="s">
        <v>10370</v>
      </c>
      <c r="Q246" t="s">
        <v>10374</v>
      </c>
      <c r="R246" t="s">
        <v>10844</v>
      </c>
      <c r="S246">
        <v>190.72</v>
      </c>
      <c r="T246">
        <v>1</v>
      </c>
      <c r="U246">
        <v>0.2</v>
      </c>
      <c r="V246">
        <v>11.92</v>
      </c>
      <c r="W246">
        <f>(Tableau1[[#This Row],[Sales]]/Tableau1[[#This Row],[Profit]])*100</f>
        <v>1600</v>
      </c>
      <c r="X246">
        <f>Tableau1[[#This Row],[Sales]]*(1-Tableau1[[#This Row],[Discount]])</f>
        <v>152.57599999999999</v>
      </c>
      <c r="Y246">
        <f ca="1">SUMIF(Tableau1[Order ID],Tableau1[[#This Row],[Order ID]],Tableau1[[#This Row],[Sales]])</f>
        <v>1618.37</v>
      </c>
    </row>
    <row r="247" spans="1:25" x14ac:dyDescent="0.3">
      <c r="A247">
        <v>533</v>
      </c>
      <c r="B247" t="s">
        <v>266</v>
      </c>
      <c r="C247" s="9" t="s">
        <v>5240</v>
      </c>
      <c r="D247" s="9">
        <v>42985</v>
      </c>
      <c r="E247" s="3" t="s">
        <v>5250</v>
      </c>
      <c r="F247" t="s">
        <v>6465</v>
      </c>
      <c r="G247" t="s">
        <v>6677</v>
      </c>
      <c r="H247" t="s">
        <v>7470</v>
      </c>
      <c r="I247" t="s">
        <v>8054</v>
      </c>
      <c r="J247" t="s">
        <v>8057</v>
      </c>
      <c r="K247" t="s">
        <v>8059</v>
      </c>
      <c r="L247" t="s">
        <v>8590</v>
      </c>
      <c r="M247">
        <v>90032</v>
      </c>
      <c r="N247" t="s">
        <v>8638</v>
      </c>
      <c r="O247" t="s">
        <v>9095</v>
      </c>
      <c r="P247" t="s">
        <v>10370</v>
      </c>
      <c r="Q247" t="s">
        <v>10378</v>
      </c>
      <c r="R247" t="s">
        <v>10845</v>
      </c>
      <c r="S247">
        <v>47.94</v>
      </c>
      <c r="T247">
        <v>3</v>
      </c>
      <c r="U247">
        <v>0</v>
      </c>
      <c r="V247">
        <v>2.3969999999999998</v>
      </c>
      <c r="W247">
        <f>(Tableau1[[#This Row],[Sales]]/Tableau1[[#This Row],[Profit]])*100</f>
        <v>2000</v>
      </c>
      <c r="X247">
        <f>Tableau1[[#This Row],[Sales]]*(1-Tableau1[[#This Row],[Discount]])</f>
        <v>47.94</v>
      </c>
      <c r="Y247">
        <f ca="1">SUMIF(Tableau1[Order ID],Tableau1[[#This Row],[Order ID]],Tableau1[[#This Row],[Sales]])</f>
        <v>13.96</v>
      </c>
    </row>
    <row r="248" spans="1:25" x14ac:dyDescent="0.3">
      <c r="A248">
        <v>534</v>
      </c>
      <c r="B248" t="s">
        <v>267</v>
      </c>
      <c r="C248" s="9" t="s">
        <v>5241</v>
      </c>
      <c r="D248" s="9">
        <v>42519</v>
      </c>
      <c r="E248" s="3" t="s">
        <v>6294</v>
      </c>
      <c r="F248" t="s">
        <v>6464</v>
      </c>
      <c r="G248" t="s">
        <v>6678</v>
      </c>
      <c r="H248" t="s">
        <v>7471</v>
      </c>
      <c r="I248" t="s">
        <v>8054</v>
      </c>
      <c r="J248" t="s">
        <v>8057</v>
      </c>
      <c r="K248" t="s">
        <v>8180</v>
      </c>
      <c r="L248" t="s">
        <v>8607</v>
      </c>
      <c r="M248">
        <v>36116</v>
      </c>
      <c r="N248" t="s">
        <v>8637</v>
      </c>
      <c r="O248" t="s">
        <v>9096</v>
      </c>
      <c r="P248" t="s">
        <v>10372</v>
      </c>
      <c r="Q248" t="s">
        <v>10380</v>
      </c>
      <c r="R248" t="s">
        <v>10846</v>
      </c>
      <c r="S248">
        <v>979.95</v>
      </c>
      <c r="T248">
        <v>5</v>
      </c>
      <c r="U248">
        <v>0</v>
      </c>
      <c r="V248">
        <v>274.38600000000002</v>
      </c>
      <c r="W248">
        <f>(Tableau1[[#This Row],[Sales]]/Tableau1[[#This Row],[Profit]])*100</f>
        <v>357.14285714285711</v>
      </c>
      <c r="X248">
        <f>Tableau1[[#This Row],[Sales]]*(1-Tableau1[[#This Row],[Discount]])</f>
        <v>979.95</v>
      </c>
      <c r="Y248">
        <f ca="1">SUMIF(Tableau1[Order ID],Tableau1[[#This Row],[Order ID]],Tableau1[[#This Row],[Sales]])</f>
        <v>6.2080000000000002</v>
      </c>
    </row>
    <row r="249" spans="1:25" x14ac:dyDescent="0.3">
      <c r="A249">
        <v>536</v>
      </c>
      <c r="B249" t="s">
        <v>268</v>
      </c>
      <c r="C249" s="9" t="s">
        <v>5242</v>
      </c>
      <c r="D249" s="9">
        <v>42561</v>
      </c>
      <c r="E249" s="3" t="s">
        <v>5117</v>
      </c>
      <c r="F249" t="s">
        <v>6465</v>
      </c>
      <c r="G249" t="s">
        <v>6679</v>
      </c>
      <c r="H249" t="s">
        <v>7472</v>
      </c>
      <c r="I249" t="s">
        <v>8054</v>
      </c>
      <c r="J249" t="s">
        <v>8057</v>
      </c>
      <c r="K249" t="s">
        <v>8181</v>
      </c>
      <c r="L249" t="s">
        <v>8604</v>
      </c>
      <c r="M249">
        <v>85204</v>
      </c>
      <c r="N249" t="s">
        <v>8638</v>
      </c>
      <c r="O249" t="s">
        <v>9097</v>
      </c>
      <c r="P249" t="s">
        <v>10371</v>
      </c>
      <c r="Q249" t="s">
        <v>10377</v>
      </c>
      <c r="R249" t="s">
        <v>10847</v>
      </c>
      <c r="S249">
        <v>16.768000000000001</v>
      </c>
      <c r="T249">
        <v>2</v>
      </c>
      <c r="U249">
        <v>0.2</v>
      </c>
      <c r="V249">
        <v>1.4672000000000001</v>
      </c>
      <c r="W249">
        <f>(Tableau1[[#This Row],[Sales]]/Tableau1[[#This Row],[Profit]])*100</f>
        <v>1142.8571428571429</v>
      </c>
      <c r="X249">
        <f>Tableau1[[#This Row],[Sales]]*(1-Tableau1[[#This Row],[Discount]])</f>
        <v>13.414400000000001</v>
      </c>
      <c r="Y249">
        <f ca="1">SUMIF(Tableau1[Order ID],Tableau1[[#This Row],[Order ID]],Tableau1[[#This Row],[Sales]])</f>
        <v>15.552</v>
      </c>
    </row>
    <row r="250" spans="1:25" x14ac:dyDescent="0.3">
      <c r="A250">
        <v>537</v>
      </c>
      <c r="B250" t="s">
        <v>269</v>
      </c>
      <c r="C250" s="9" t="s">
        <v>5243</v>
      </c>
      <c r="D250" s="9">
        <v>42981</v>
      </c>
      <c r="E250" s="3" t="s">
        <v>5595</v>
      </c>
      <c r="F250" t="s">
        <v>6464</v>
      </c>
      <c r="G250" t="s">
        <v>6680</v>
      </c>
      <c r="H250" t="s">
        <v>7473</v>
      </c>
      <c r="I250" t="s">
        <v>8054</v>
      </c>
      <c r="J250" t="s">
        <v>8057</v>
      </c>
      <c r="K250" t="s">
        <v>8080</v>
      </c>
      <c r="L250" t="s">
        <v>8598</v>
      </c>
      <c r="M250">
        <v>60653</v>
      </c>
      <c r="N250" t="s">
        <v>8639</v>
      </c>
      <c r="O250" t="s">
        <v>9098</v>
      </c>
      <c r="P250" t="s">
        <v>10371</v>
      </c>
      <c r="Q250" t="s">
        <v>10381</v>
      </c>
      <c r="R250" t="s">
        <v>10848</v>
      </c>
      <c r="S250">
        <v>42.616</v>
      </c>
      <c r="T250">
        <v>7</v>
      </c>
      <c r="U250">
        <v>0.8</v>
      </c>
      <c r="V250">
        <v>-68.185599999999994</v>
      </c>
      <c r="W250">
        <f>(Tableau1[[#This Row],[Sales]]/Tableau1[[#This Row],[Profit]])*100</f>
        <v>-62.5</v>
      </c>
      <c r="X250">
        <f>Tableau1[[#This Row],[Sales]]*(1-Tableau1[[#This Row],[Discount]])</f>
        <v>8.5231999999999974</v>
      </c>
      <c r="Y250">
        <f ca="1">SUMIF(Tableau1[Order ID],Tableau1[[#This Row],[Order ID]],Tableau1[[#This Row],[Sales]])</f>
        <v>15.696</v>
      </c>
    </row>
    <row r="251" spans="1:25" x14ac:dyDescent="0.3">
      <c r="A251">
        <v>538</v>
      </c>
      <c r="B251" t="s">
        <v>270</v>
      </c>
      <c r="C251" s="9" t="s">
        <v>5185</v>
      </c>
      <c r="D251" s="9">
        <v>42341</v>
      </c>
      <c r="E251" s="3" t="s">
        <v>5605</v>
      </c>
      <c r="F251" t="s">
        <v>6465</v>
      </c>
      <c r="G251" t="s">
        <v>6556</v>
      </c>
      <c r="H251" t="s">
        <v>7349</v>
      </c>
      <c r="I251" t="s">
        <v>8056</v>
      </c>
      <c r="J251" t="s">
        <v>8057</v>
      </c>
      <c r="K251" t="s">
        <v>8078</v>
      </c>
      <c r="L251" t="s">
        <v>8603</v>
      </c>
      <c r="M251">
        <v>10009</v>
      </c>
      <c r="N251" t="s">
        <v>8640</v>
      </c>
      <c r="O251" t="s">
        <v>9099</v>
      </c>
      <c r="P251" t="s">
        <v>10371</v>
      </c>
      <c r="Q251" t="s">
        <v>10381</v>
      </c>
      <c r="R251" t="s">
        <v>10849</v>
      </c>
      <c r="S251">
        <v>10.752000000000001</v>
      </c>
      <c r="T251">
        <v>4</v>
      </c>
      <c r="U251">
        <v>0.2</v>
      </c>
      <c r="V251">
        <v>3.36</v>
      </c>
      <c r="W251">
        <f>(Tableau1[[#This Row],[Sales]]/Tableau1[[#This Row],[Profit]])*100</f>
        <v>320</v>
      </c>
      <c r="X251">
        <f>Tableau1[[#This Row],[Sales]]*(1-Tableau1[[#This Row],[Discount]])</f>
        <v>8.6016000000000012</v>
      </c>
      <c r="Y251">
        <f ca="1">SUMIF(Tableau1[Order ID],Tableau1[[#This Row],[Order ID]],Tableau1[[#This Row],[Sales]])</f>
        <v>36.624000000000002</v>
      </c>
    </row>
    <row r="252" spans="1:25" x14ac:dyDescent="0.3">
      <c r="A252">
        <v>539</v>
      </c>
      <c r="B252" t="s">
        <v>271</v>
      </c>
      <c r="C252" s="9" t="s">
        <v>5244</v>
      </c>
      <c r="D252" s="9">
        <v>42345</v>
      </c>
      <c r="E252" s="3" t="s">
        <v>5585</v>
      </c>
      <c r="F252" t="s">
        <v>6465</v>
      </c>
      <c r="G252" t="s">
        <v>6681</v>
      </c>
      <c r="H252" t="s">
        <v>7474</v>
      </c>
      <c r="I252" t="s">
        <v>8054</v>
      </c>
      <c r="J252" t="s">
        <v>8057</v>
      </c>
      <c r="K252" t="s">
        <v>8058</v>
      </c>
      <c r="L252" t="s">
        <v>8589</v>
      </c>
      <c r="M252">
        <v>42420</v>
      </c>
      <c r="N252" t="s">
        <v>8637</v>
      </c>
      <c r="O252" t="s">
        <v>9100</v>
      </c>
      <c r="P252" t="s">
        <v>10371</v>
      </c>
      <c r="Q252" t="s">
        <v>10382</v>
      </c>
      <c r="R252" t="s">
        <v>10850</v>
      </c>
      <c r="S252">
        <v>152.94</v>
      </c>
      <c r="T252">
        <v>3</v>
      </c>
      <c r="U252">
        <v>0</v>
      </c>
      <c r="V252">
        <v>41.293799999999997</v>
      </c>
      <c r="W252">
        <f>(Tableau1[[#This Row],[Sales]]/Tableau1[[#This Row],[Profit]])*100</f>
        <v>370.37037037037038</v>
      </c>
      <c r="X252">
        <f>Tableau1[[#This Row],[Sales]]*(1-Tableau1[[#This Row],[Discount]])</f>
        <v>152.94</v>
      </c>
      <c r="Y252">
        <f ca="1">SUMIF(Tableau1[Order ID],Tableau1[[#This Row],[Order ID]],Tableau1[[#This Row],[Sales]])</f>
        <v>697.16</v>
      </c>
    </row>
    <row r="253" spans="1:25" x14ac:dyDescent="0.3">
      <c r="A253">
        <v>541</v>
      </c>
      <c r="B253" t="s">
        <v>272</v>
      </c>
      <c r="C253" s="9" t="s">
        <v>5245</v>
      </c>
      <c r="D253" s="9">
        <v>41671</v>
      </c>
      <c r="E253" s="3" t="s">
        <v>5541</v>
      </c>
      <c r="F253" t="s">
        <v>6466</v>
      </c>
      <c r="G253" t="s">
        <v>6682</v>
      </c>
      <c r="H253" t="s">
        <v>7475</v>
      </c>
      <c r="I253" t="s">
        <v>8054</v>
      </c>
      <c r="J253" t="s">
        <v>8057</v>
      </c>
      <c r="K253" t="s">
        <v>8182</v>
      </c>
      <c r="L253" t="s">
        <v>8594</v>
      </c>
      <c r="M253">
        <v>54302</v>
      </c>
      <c r="N253" t="s">
        <v>8639</v>
      </c>
      <c r="O253" t="s">
        <v>9102</v>
      </c>
      <c r="P253" t="s">
        <v>10372</v>
      </c>
      <c r="Q253" t="s">
        <v>10384</v>
      </c>
      <c r="R253" t="s">
        <v>10852</v>
      </c>
      <c r="S253">
        <v>468.9</v>
      </c>
      <c r="T253">
        <v>6</v>
      </c>
      <c r="U253">
        <v>0</v>
      </c>
      <c r="V253">
        <v>206.316</v>
      </c>
      <c r="W253">
        <f>(Tableau1[[#This Row],[Sales]]/Tableau1[[#This Row],[Profit]])*100</f>
        <v>227.27272727272725</v>
      </c>
      <c r="X253">
        <f>Tableau1[[#This Row],[Sales]]*(1-Tableau1[[#This Row],[Discount]])</f>
        <v>468.9</v>
      </c>
      <c r="Y253">
        <f ca="1">SUMIF(Tableau1[Order ID],Tableau1[[#This Row],[Order ID]],Tableau1[[#This Row],[Sales]])</f>
        <v>8.84</v>
      </c>
    </row>
    <row r="254" spans="1:25" x14ac:dyDescent="0.3">
      <c r="A254">
        <v>542</v>
      </c>
      <c r="B254" t="s">
        <v>273</v>
      </c>
      <c r="C254" s="9" t="s">
        <v>5246</v>
      </c>
      <c r="D254" s="9">
        <v>42565</v>
      </c>
      <c r="E254" s="3" t="s">
        <v>5049</v>
      </c>
      <c r="F254" t="s">
        <v>6466</v>
      </c>
      <c r="G254" t="s">
        <v>6488</v>
      </c>
      <c r="H254" t="s">
        <v>7281</v>
      </c>
      <c r="I254" t="s">
        <v>8055</v>
      </c>
      <c r="J254" t="s">
        <v>8057</v>
      </c>
      <c r="K254" t="s">
        <v>8151</v>
      </c>
      <c r="L254" t="s">
        <v>8604</v>
      </c>
      <c r="M254">
        <v>85705</v>
      </c>
      <c r="N254" t="s">
        <v>8638</v>
      </c>
      <c r="O254" t="s">
        <v>9103</v>
      </c>
      <c r="P254" t="s">
        <v>10372</v>
      </c>
      <c r="Q254" t="s">
        <v>10380</v>
      </c>
      <c r="R254" t="s">
        <v>10853</v>
      </c>
      <c r="S254">
        <v>380.86399999999998</v>
      </c>
      <c r="T254">
        <v>8</v>
      </c>
      <c r="U254">
        <v>0.2</v>
      </c>
      <c r="V254">
        <v>38.086399999999998</v>
      </c>
      <c r="W254">
        <f>(Tableau1[[#This Row],[Sales]]/Tableau1[[#This Row],[Profit]])*100</f>
        <v>1000</v>
      </c>
      <c r="X254">
        <f>Tableau1[[#This Row],[Sales]]*(1-Tableau1[[#This Row],[Discount]])</f>
        <v>304.69119999999998</v>
      </c>
      <c r="Y254">
        <f ca="1">SUMIF(Tableau1[Order ID],Tableau1[[#This Row],[Order ID]],Tableau1[[#This Row],[Sales]])</f>
        <v>1363.96</v>
      </c>
    </row>
    <row r="255" spans="1:25" x14ac:dyDescent="0.3">
      <c r="A255">
        <v>543</v>
      </c>
      <c r="B255" t="s">
        <v>274</v>
      </c>
      <c r="C255" s="9" t="s">
        <v>5247</v>
      </c>
      <c r="D255" s="9">
        <v>42356</v>
      </c>
      <c r="E255" s="3" t="s">
        <v>5736</v>
      </c>
      <c r="F255" t="s">
        <v>6465</v>
      </c>
      <c r="G255" t="s">
        <v>6683</v>
      </c>
      <c r="H255" t="s">
        <v>7476</v>
      </c>
      <c r="I255" t="s">
        <v>8054</v>
      </c>
      <c r="J255" t="s">
        <v>8057</v>
      </c>
      <c r="K255" t="s">
        <v>8082</v>
      </c>
      <c r="L255" t="s">
        <v>8612</v>
      </c>
      <c r="M255">
        <v>45503</v>
      </c>
      <c r="N255" t="s">
        <v>8640</v>
      </c>
      <c r="O255" t="s">
        <v>9062</v>
      </c>
      <c r="P255" t="s">
        <v>10371</v>
      </c>
      <c r="Q255" t="s">
        <v>10377</v>
      </c>
      <c r="R255" t="s">
        <v>10811</v>
      </c>
      <c r="S255">
        <v>646.77599999999995</v>
      </c>
      <c r="T255">
        <v>9</v>
      </c>
      <c r="U255">
        <v>0.2</v>
      </c>
      <c r="V255">
        <v>-145.52459999999999</v>
      </c>
      <c r="W255">
        <f>(Tableau1[[#This Row],[Sales]]/Tableau1[[#This Row],[Profit]])*100</f>
        <v>-444.44444444444446</v>
      </c>
      <c r="X255">
        <f>Tableau1[[#This Row],[Sales]]*(1-Tableau1[[#This Row],[Discount]])</f>
        <v>517.42079999999999</v>
      </c>
      <c r="Y255">
        <f ca="1">SUMIF(Tableau1[Order ID],Tableau1[[#This Row],[Order ID]],Tableau1[[#This Row],[Sales]])</f>
        <v>168.464</v>
      </c>
    </row>
    <row r="256" spans="1:25" x14ac:dyDescent="0.3">
      <c r="A256">
        <v>544</v>
      </c>
      <c r="B256" t="s">
        <v>275</v>
      </c>
      <c r="C256" s="9" t="s">
        <v>5248</v>
      </c>
      <c r="D256" s="9">
        <v>41770</v>
      </c>
      <c r="E256" s="3" t="s">
        <v>6204</v>
      </c>
      <c r="F256" t="s">
        <v>6465</v>
      </c>
      <c r="G256" t="s">
        <v>6506</v>
      </c>
      <c r="H256" t="s">
        <v>7299</v>
      </c>
      <c r="I256" t="s">
        <v>8054</v>
      </c>
      <c r="J256" t="s">
        <v>8057</v>
      </c>
      <c r="K256" t="s">
        <v>8063</v>
      </c>
      <c r="L256" t="s">
        <v>8593</v>
      </c>
      <c r="M256">
        <v>76106</v>
      </c>
      <c r="N256" t="s">
        <v>8639</v>
      </c>
      <c r="O256" t="s">
        <v>9104</v>
      </c>
      <c r="P256" t="s">
        <v>10372</v>
      </c>
      <c r="Q256" t="s">
        <v>10384</v>
      </c>
      <c r="R256" t="s">
        <v>10854</v>
      </c>
      <c r="S256">
        <v>58.112000000000002</v>
      </c>
      <c r="T256">
        <v>2</v>
      </c>
      <c r="U256">
        <v>0.2</v>
      </c>
      <c r="V256">
        <v>7.2640000000000002</v>
      </c>
      <c r="W256">
        <f>(Tableau1[[#This Row],[Sales]]/Tableau1[[#This Row],[Profit]])*100</f>
        <v>800</v>
      </c>
      <c r="X256">
        <f>Tableau1[[#This Row],[Sales]]*(1-Tableau1[[#This Row],[Discount]])</f>
        <v>46.489600000000003</v>
      </c>
      <c r="Y256">
        <f ca="1">SUMIF(Tableau1[Order ID],Tableau1[[#This Row],[Order ID]],Tableau1[[#This Row],[Sales]])</f>
        <v>19.936</v>
      </c>
    </row>
    <row r="257" spans="1:25" x14ac:dyDescent="0.3">
      <c r="A257">
        <v>547</v>
      </c>
      <c r="B257" t="s">
        <v>276</v>
      </c>
      <c r="C257" s="9" t="s">
        <v>5153</v>
      </c>
      <c r="D257" s="9">
        <v>43058</v>
      </c>
      <c r="E257" s="3" t="s">
        <v>5933</v>
      </c>
      <c r="F257" t="s">
        <v>6466</v>
      </c>
      <c r="G257" t="s">
        <v>6684</v>
      </c>
      <c r="H257" t="s">
        <v>7477</v>
      </c>
      <c r="I257" t="s">
        <v>8056</v>
      </c>
      <c r="J257" t="s">
        <v>8057</v>
      </c>
      <c r="K257" t="s">
        <v>8078</v>
      </c>
      <c r="L257" t="s">
        <v>8603</v>
      </c>
      <c r="M257">
        <v>10035</v>
      </c>
      <c r="N257" t="s">
        <v>8640</v>
      </c>
      <c r="O257" t="s">
        <v>9106</v>
      </c>
      <c r="P257" t="s">
        <v>10371</v>
      </c>
      <c r="Q257" t="s">
        <v>10381</v>
      </c>
      <c r="R257" t="s">
        <v>10856</v>
      </c>
      <c r="S257">
        <v>41.28</v>
      </c>
      <c r="T257">
        <v>6</v>
      </c>
      <c r="U257">
        <v>0.2</v>
      </c>
      <c r="V257">
        <v>13.932</v>
      </c>
      <c r="W257">
        <f>(Tableau1[[#This Row],[Sales]]/Tableau1[[#This Row],[Profit]])*100</f>
        <v>296.2962962962963</v>
      </c>
      <c r="X257">
        <f>Tableau1[[#This Row],[Sales]]*(1-Tableau1[[#This Row],[Discount]])</f>
        <v>33.024000000000001</v>
      </c>
      <c r="Y257">
        <f ca="1">SUMIF(Tableau1[Order ID],Tableau1[[#This Row],[Order ID]],Tableau1[[#This Row],[Sales]])</f>
        <v>107.77200000000001</v>
      </c>
    </row>
    <row r="258" spans="1:25" x14ac:dyDescent="0.3">
      <c r="A258">
        <v>549</v>
      </c>
      <c r="B258" t="s">
        <v>277</v>
      </c>
      <c r="C258" s="9" t="s">
        <v>5249</v>
      </c>
      <c r="D258" s="9">
        <v>42323</v>
      </c>
      <c r="E258" s="3" t="s">
        <v>6002</v>
      </c>
      <c r="F258" t="s">
        <v>6464</v>
      </c>
      <c r="G258" t="s">
        <v>6626</v>
      </c>
      <c r="H258" t="s">
        <v>7419</v>
      </c>
      <c r="I258" t="s">
        <v>8055</v>
      </c>
      <c r="J258" t="s">
        <v>8057</v>
      </c>
      <c r="K258" t="s">
        <v>8080</v>
      </c>
      <c r="L258" t="s">
        <v>8598</v>
      </c>
      <c r="M258">
        <v>60653</v>
      </c>
      <c r="N258" t="s">
        <v>8639</v>
      </c>
      <c r="O258" t="s">
        <v>8693</v>
      </c>
      <c r="P258" t="s">
        <v>10371</v>
      </c>
      <c r="Q258" t="s">
        <v>10377</v>
      </c>
      <c r="R258" t="s">
        <v>10442</v>
      </c>
      <c r="S258">
        <v>250.27199999999999</v>
      </c>
      <c r="T258">
        <v>9</v>
      </c>
      <c r="U258">
        <v>0.2</v>
      </c>
      <c r="V258">
        <v>15.641999999999999</v>
      </c>
      <c r="W258">
        <f>(Tableau1[[#This Row],[Sales]]/Tableau1[[#This Row],[Profit]])*100</f>
        <v>1600</v>
      </c>
      <c r="X258">
        <f>Tableau1[[#This Row],[Sales]]*(1-Tableau1[[#This Row],[Discount]])</f>
        <v>200.2176</v>
      </c>
      <c r="Y258">
        <f ca="1">SUMIF(Tableau1[Order ID],Tableau1[[#This Row],[Order ID]],Tableau1[[#This Row],[Sales]])</f>
        <v>194.84800000000001</v>
      </c>
    </row>
    <row r="259" spans="1:25" x14ac:dyDescent="0.3">
      <c r="A259">
        <v>552</v>
      </c>
      <c r="B259" t="s">
        <v>278</v>
      </c>
      <c r="C259" s="9" t="s">
        <v>5203</v>
      </c>
      <c r="D259" s="9">
        <v>42475</v>
      </c>
      <c r="E259" s="3" t="s">
        <v>5794</v>
      </c>
      <c r="F259" t="s">
        <v>6464</v>
      </c>
      <c r="G259" t="s">
        <v>6685</v>
      </c>
      <c r="H259" t="s">
        <v>7478</v>
      </c>
      <c r="I259" t="s">
        <v>8054</v>
      </c>
      <c r="J259" t="s">
        <v>8057</v>
      </c>
      <c r="K259" t="s">
        <v>8066</v>
      </c>
      <c r="L259" t="s">
        <v>8590</v>
      </c>
      <c r="M259">
        <v>94110</v>
      </c>
      <c r="N259" t="s">
        <v>8638</v>
      </c>
      <c r="O259" t="s">
        <v>9109</v>
      </c>
      <c r="P259" t="s">
        <v>10370</v>
      </c>
      <c r="Q259" t="s">
        <v>10374</v>
      </c>
      <c r="R259" t="s">
        <v>10858</v>
      </c>
      <c r="S259">
        <v>1121.568</v>
      </c>
      <c r="T259">
        <v>2</v>
      </c>
      <c r="U259">
        <v>0.2</v>
      </c>
      <c r="V259">
        <v>0</v>
      </c>
      <c r="W259" t="e">
        <f>(Tableau1[[#This Row],[Sales]]/Tableau1[[#This Row],[Profit]])*100</f>
        <v>#DIV/0!</v>
      </c>
      <c r="X259">
        <f>Tableau1[[#This Row],[Sales]]*(1-Tableau1[[#This Row],[Discount]])</f>
        <v>897.25440000000003</v>
      </c>
      <c r="Y259">
        <f ca="1">SUMIF(Tableau1[Order ID],Tableau1[[#This Row],[Order ID]],Tableau1[[#This Row],[Sales]])</f>
        <v>25.175999999999998</v>
      </c>
    </row>
    <row r="260" spans="1:25" x14ac:dyDescent="0.3">
      <c r="A260">
        <v>553</v>
      </c>
      <c r="B260" t="s">
        <v>279</v>
      </c>
      <c r="C260" s="9" t="s">
        <v>5250</v>
      </c>
      <c r="D260" s="9">
        <v>42989</v>
      </c>
      <c r="E260" s="3" t="s">
        <v>5540</v>
      </c>
      <c r="F260" t="s">
        <v>6466</v>
      </c>
      <c r="G260" t="s">
        <v>6521</v>
      </c>
      <c r="H260" t="s">
        <v>7314</v>
      </c>
      <c r="I260" t="s">
        <v>8054</v>
      </c>
      <c r="J260" t="s">
        <v>8057</v>
      </c>
      <c r="K260" t="s">
        <v>8166</v>
      </c>
      <c r="L260" t="s">
        <v>8591</v>
      </c>
      <c r="M260">
        <v>32216</v>
      </c>
      <c r="N260" t="s">
        <v>8637</v>
      </c>
      <c r="O260" t="s">
        <v>9110</v>
      </c>
      <c r="P260" t="s">
        <v>10370</v>
      </c>
      <c r="Q260" t="s">
        <v>10378</v>
      </c>
      <c r="R260" t="s">
        <v>10859</v>
      </c>
      <c r="S260">
        <v>34.503999999999998</v>
      </c>
      <c r="T260">
        <v>1</v>
      </c>
      <c r="U260">
        <v>0.2</v>
      </c>
      <c r="V260">
        <v>6.0381999999999998</v>
      </c>
      <c r="W260">
        <f>(Tableau1[[#This Row],[Sales]]/Tableau1[[#This Row],[Profit]])*100</f>
        <v>571.42857142857144</v>
      </c>
      <c r="X260">
        <f>Tableau1[[#This Row],[Sales]]*(1-Tableau1[[#This Row],[Discount]])</f>
        <v>27.603200000000001</v>
      </c>
      <c r="Y260">
        <f ca="1">SUMIF(Tableau1[Order ID],Tableau1[[#This Row],[Order ID]],Tableau1[[#This Row],[Sales]])</f>
        <v>29.472000000000001</v>
      </c>
    </row>
    <row r="261" spans="1:25" x14ac:dyDescent="0.3">
      <c r="A261">
        <v>554</v>
      </c>
      <c r="B261" t="s">
        <v>280</v>
      </c>
      <c r="C261" s="9" t="s">
        <v>5251</v>
      </c>
      <c r="D261" s="9">
        <v>43063</v>
      </c>
      <c r="E261" s="3" t="s">
        <v>5384</v>
      </c>
      <c r="F261" t="s">
        <v>6465</v>
      </c>
      <c r="G261" t="s">
        <v>6686</v>
      </c>
      <c r="H261" t="s">
        <v>7479</v>
      </c>
      <c r="I261" t="s">
        <v>8054</v>
      </c>
      <c r="J261" t="s">
        <v>8057</v>
      </c>
      <c r="K261" t="s">
        <v>8070</v>
      </c>
      <c r="L261" t="s">
        <v>8593</v>
      </c>
      <c r="M261">
        <v>77070</v>
      </c>
      <c r="N261" t="s">
        <v>8639</v>
      </c>
      <c r="O261" t="s">
        <v>9111</v>
      </c>
      <c r="P261" t="s">
        <v>10371</v>
      </c>
      <c r="Q261" t="s">
        <v>10386</v>
      </c>
      <c r="R261" t="s">
        <v>10860</v>
      </c>
      <c r="S261">
        <v>10.824</v>
      </c>
      <c r="T261">
        <v>3</v>
      </c>
      <c r="U261">
        <v>0.2</v>
      </c>
      <c r="V261">
        <v>2.5707</v>
      </c>
      <c r="W261">
        <f>(Tableau1[[#This Row],[Sales]]/Tableau1[[#This Row],[Profit]])*100</f>
        <v>421.05263157894734</v>
      </c>
      <c r="X261">
        <f>Tableau1[[#This Row],[Sales]]*(1-Tableau1[[#This Row],[Discount]])</f>
        <v>8.6592000000000002</v>
      </c>
      <c r="Y261">
        <f ca="1">SUMIF(Tableau1[Order ID],Tableau1[[#This Row],[Order ID]],Tableau1[[#This Row],[Sales]])</f>
        <v>6.27</v>
      </c>
    </row>
    <row r="262" spans="1:25" x14ac:dyDescent="0.3">
      <c r="A262">
        <v>555</v>
      </c>
      <c r="B262" t="s">
        <v>281</v>
      </c>
      <c r="C262" s="9" t="s">
        <v>5252</v>
      </c>
      <c r="D262" s="9">
        <v>42915</v>
      </c>
      <c r="E262" s="3" t="s">
        <v>5475</v>
      </c>
      <c r="F262" t="s">
        <v>6464</v>
      </c>
      <c r="G262" t="s">
        <v>6626</v>
      </c>
      <c r="H262" t="s">
        <v>7419</v>
      </c>
      <c r="I262" t="s">
        <v>8055</v>
      </c>
      <c r="J262" t="s">
        <v>8057</v>
      </c>
      <c r="K262" t="s">
        <v>8183</v>
      </c>
      <c r="L262" t="s">
        <v>8590</v>
      </c>
      <c r="M262">
        <v>92804</v>
      </c>
      <c r="N262" t="s">
        <v>8638</v>
      </c>
      <c r="O262" t="s">
        <v>9112</v>
      </c>
      <c r="P262" t="s">
        <v>10371</v>
      </c>
      <c r="Q262" t="s">
        <v>10377</v>
      </c>
      <c r="R262" t="s">
        <v>10861</v>
      </c>
      <c r="S262">
        <v>1295.78</v>
      </c>
      <c r="T262">
        <v>2</v>
      </c>
      <c r="U262">
        <v>0</v>
      </c>
      <c r="V262">
        <v>310.98719999999997</v>
      </c>
      <c r="W262">
        <f>(Tableau1[[#This Row],[Sales]]/Tableau1[[#This Row],[Profit]])*100</f>
        <v>416.66666666666669</v>
      </c>
      <c r="X262">
        <f>Tableau1[[#This Row],[Sales]]*(1-Tableau1[[#This Row],[Discount]])</f>
        <v>1295.78</v>
      </c>
      <c r="Y262">
        <f ca="1">SUMIF(Tableau1[Order ID],Tableau1[[#This Row],[Order ID]],Tableau1[[#This Row],[Sales]])</f>
        <v>119.96</v>
      </c>
    </row>
    <row r="263" spans="1:25" x14ac:dyDescent="0.3">
      <c r="A263">
        <v>556</v>
      </c>
      <c r="B263" t="s">
        <v>282</v>
      </c>
      <c r="C263" s="9" t="s">
        <v>5253</v>
      </c>
      <c r="D263" s="9">
        <v>41701</v>
      </c>
      <c r="E263" s="3" t="s">
        <v>6039</v>
      </c>
      <c r="F263" t="s">
        <v>6464</v>
      </c>
      <c r="G263" t="s">
        <v>6687</v>
      </c>
      <c r="H263" t="s">
        <v>7480</v>
      </c>
      <c r="I263" t="s">
        <v>8054</v>
      </c>
      <c r="J263" t="s">
        <v>8057</v>
      </c>
      <c r="K263" t="s">
        <v>8098</v>
      </c>
      <c r="L263" t="s">
        <v>8592</v>
      </c>
      <c r="M263">
        <v>28403</v>
      </c>
      <c r="N263" t="s">
        <v>8637</v>
      </c>
      <c r="O263" t="s">
        <v>9113</v>
      </c>
      <c r="P263" t="s">
        <v>10371</v>
      </c>
      <c r="Q263" t="s">
        <v>10379</v>
      </c>
      <c r="R263" t="s">
        <v>10862</v>
      </c>
      <c r="S263">
        <v>19.456</v>
      </c>
      <c r="T263">
        <v>4</v>
      </c>
      <c r="U263">
        <v>0.2</v>
      </c>
      <c r="V263">
        <v>3.4047999999999998</v>
      </c>
      <c r="W263">
        <f>(Tableau1[[#This Row],[Sales]]/Tableau1[[#This Row],[Profit]])*100</f>
        <v>571.42857142857144</v>
      </c>
      <c r="X263">
        <f>Tableau1[[#This Row],[Sales]]*(1-Tableau1[[#This Row],[Discount]])</f>
        <v>15.5648</v>
      </c>
      <c r="Y263">
        <f ca="1">SUMIF(Tableau1[Order ID],Tableau1[[#This Row],[Order ID]],Tableau1[[#This Row],[Sales]])</f>
        <v>836.59199999999998</v>
      </c>
    </row>
    <row r="264" spans="1:25" x14ac:dyDescent="0.3">
      <c r="A264">
        <v>557</v>
      </c>
      <c r="B264" t="s">
        <v>283</v>
      </c>
      <c r="C264" s="9" t="s">
        <v>5254</v>
      </c>
      <c r="D264" s="9">
        <v>42531</v>
      </c>
      <c r="E264" s="3" t="s">
        <v>6115</v>
      </c>
      <c r="F264" t="s">
        <v>6465</v>
      </c>
      <c r="G264" t="s">
        <v>6688</v>
      </c>
      <c r="H264" t="s">
        <v>7481</v>
      </c>
      <c r="I264" t="s">
        <v>8054</v>
      </c>
      <c r="J264" t="s">
        <v>8057</v>
      </c>
      <c r="K264" t="s">
        <v>8059</v>
      </c>
      <c r="L264" t="s">
        <v>8590</v>
      </c>
      <c r="M264">
        <v>90045</v>
      </c>
      <c r="N264" t="s">
        <v>8638</v>
      </c>
      <c r="O264" t="s">
        <v>9114</v>
      </c>
      <c r="P264" t="s">
        <v>10371</v>
      </c>
      <c r="Q264" t="s">
        <v>10375</v>
      </c>
      <c r="R264" t="s">
        <v>10863</v>
      </c>
      <c r="S264">
        <v>20.7</v>
      </c>
      <c r="T264">
        <v>2</v>
      </c>
      <c r="U264">
        <v>0</v>
      </c>
      <c r="V264">
        <v>9.9359999999999999</v>
      </c>
      <c r="W264">
        <f>(Tableau1[[#This Row],[Sales]]/Tableau1[[#This Row],[Profit]])*100</f>
        <v>208.33333333333334</v>
      </c>
      <c r="X264">
        <f>Tableau1[[#This Row],[Sales]]*(1-Tableau1[[#This Row],[Discount]])</f>
        <v>20.7</v>
      </c>
      <c r="Y264">
        <f ca="1">SUMIF(Tableau1[Order ID],Tableau1[[#This Row],[Order ID]],Tableau1[[#This Row],[Sales]])</f>
        <v>71.975999999999999</v>
      </c>
    </row>
    <row r="265" spans="1:25" x14ac:dyDescent="0.3">
      <c r="A265">
        <v>560</v>
      </c>
      <c r="B265" t="s">
        <v>284</v>
      </c>
      <c r="C265" s="9" t="s">
        <v>5255</v>
      </c>
      <c r="D265" s="9">
        <v>43059</v>
      </c>
      <c r="E265" s="3" t="s">
        <v>5933</v>
      </c>
      <c r="F265" t="s">
        <v>6464</v>
      </c>
      <c r="G265" t="s">
        <v>6689</v>
      </c>
      <c r="H265" t="s">
        <v>7482</v>
      </c>
      <c r="I265" t="s">
        <v>8054</v>
      </c>
      <c r="J265" t="s">
        <v>8057</v>
      </c>
      <c r="K265" t="s">
        <v>8066</v>
      </c>
      <c r="L265" t="s">
        <v>8590</v>
      </c>
      <c r="M265">
        <v>94110</v>
      </c>
      <c r="N265" t="s">
        <v>8638</v>
      </c>
      <c r="O265" t="s">
        <v>9010</v>
      </c>
      <c r="P265" t="s">
        <v>10370</v>
      </c>
      <c r="Q265" t="s">
        <v>10378</v>
      </c>
      <c r="R265" t="s">
        <v>10760</v>
      </c>
      <c r="S265">
        <v>42.6</v>
      </c>
      <c r="T265">
        <v>3</v>
      </c>
      <c r="U265">
        <v>0</v>
      </c>
      <c r="V265">
        <v>16.614000000000001</v>
      </c>
      <c r="W265">
        <f>(Tableau1[[#This Row],[Sales]]/Tableau1[[#This Row],[Profit]])*100</f>
        <v>256.41025641025641</v>
      </c>
      <c r="X265">
        <f>Tableau1[[#This Row],[Sales]]*(1-Tableau1[[#This Row],[Discount]])</f>
        <v>42.6</v>
      </c>
      <c r="Y265">
        <f ca="1">SUMIF(Tableau1[Order ID],Tableau1[[#This Row],[Order ID]],Tableau1[[#This Row],[Sales]])</f>
        <v>120.15</v>
      </c>
    </row>
    <row r="266" spans="1:25" x14ac:dyDescent="0.3">
      <c r="A266">
        <v>562</v>
      </c>
      <c r="B266" t="s">
        <v>285</v>
      </c>
      <c r="C266" s="9" t="s">
        <v>5110</v>
      </c>
      <c r="D266" s="9">
        <v>41896</v>
      </c>
      <c r="E266" s="3" t="s">
        <v>6295</v>
      </c>
      <c r="F266" t="s">
        <v>6464</v>
      </c>
      <c r="G266" t="s">
        <v>6690</v>
      </c>
      <c r="H266" t="s">
        <v>7483</v>
      </c>
      <c r="I266" t="s">
        <v>8054</v>
      </c>
      <c r="J266" t="s">
        <v>8057</v>
      </c>
      <c r="K266" t="s">
        <v>8125</v>
      </c>
      <c r="L266" t="s">
        <v>8591</v>
      </c>
      <c r="M266">
        <v>33614</v>
      </c>
      <c r="N266" t="s">
        <v>8637</v>
      </c>
      <c r="O266" t="s">
        <v>9118</v>
      </c>
      <c r="P266" t="s">
        <v>10371</v>
      </c>
      <c r="Q266" t="s">
        <v>10382</v>
      </c>
      <c r="R266" t="s">
        <v>10867</v>
      </c>
      <c r="S266">
        <v>13</v>
      </c>
      <c r="T266">
        <v>5</v>
      </c>
      <c r="U266">
        <v>0.2</v>
      </c>
      <c r="V266">
        <v>1.3</v>
      </c>
      <c r="W266">
        <f>(Tableau1[[#This Row],[Sales]]/Tableau1[[#This Row],[Profit]])*100</f>
        <v>1000</v>
      </c>
      <c r="X266">
        <f>Tableau1[[#This Row],[Sales]]*(1-Tableau1[[#This Row],[Discount]])</f>
        <v>10.4</v>
      </c>
      <c r="Y266">
        <f ca="1">SUMIF(Tableau1[Order ID],Tableau1[[#This Row],[Order ID]],Tableau1[[#This Row],[Sales]])</f>
        <v>348.20800000000003</v>
      </c>
    </row>
    <row r="267" spans="1:25" x14ac:dyDescent="0.3">
      <c r="A267">
        <v>564</v>
      </c>
      <c r="B267" t="s">
        <v>286</v>
      </c>
      <c r="C267" s="9" t="s">
        <v>5244</v>
      </c>
      <c r="D267" s="9">
        <v>42345</v>
      </c>
      <c r="E267" s="3" t="s">
        <v>5394</v>
      </c>
      <c r="F267" t="s">
        <v>6466</v>
      </c>
      <c r="G267" t="s">
        <v>6691</v>
      </c>
      <c r="H267" t="s">
        <v>7484</v>
      </c>
      <c r="I267" t="s">
        <v>8054</v>
      </c>
      <c r="J267" t="s">
        <v>8057</v>
      </c>
      <c r="K267" t="s">
        <v>8062</v>
      </c>
      <c r="L267" t="s">
        <v>8234</v>
      </c>
      <c r="M267">
        <v>98105</v>
      </c>
      <c r="N267" t="s">
        <v>8638</v>
      </c>
      <c r="O267" t="s">
        <v>9120</v>
      </c>
      <c r="P267" t="s">
        <v>10371</v>
      </c>
      <c r="Q267" t="s">
        <v>10386</v>
      </c>
      <c r="R267" t="s">
        <v>10869</v>
      </c>
      <c r="S267">
        <v>3.96</v>
      </c>
      <c r="T267">
        <v>2</v>
      </c>
      <c r="U267">
        <v>0</v>
      </c>
      <c r="V267">
        <v>0</v>
      </c>
      <c r="W267" t="e">
        <f>(Tableau1[[#This Row],[Sales]]/Tableau1[[#This Row],[Profit]])*100</f>
        <v>#DIV/0!</v>
      </c>
      <c r="X267">
        <f>Tableau1[[#This Row],[Sales]]*(1-Tableau1[[#This Row],[Discount]])</f>
        <v>3.96</v>
      </c>
      <c r="Y267">
        <f ca="1">SUMIF(Tableau1[Order ID],Tableau1[[#This Row],[Order ID]],Tableau1[[#This Row],[Sales]])</f>
        <v>7.04</v>
      </c>
    </row>
    <row r="268" spans="1:25" x14ac:dyDescent="0.3">
      <c r="A268">
        <v>566</v>
      </c>
      <c r="B268" t="s">
        <v>287</v>
      </c>
      <c r="C268" s="9" t="s">
        <v>5256</v>
      </c>
      <c r="D268" s="9">
        <v>43076</v>
      </c>
      <c r="E268" s="3" t="s">
        <v>5419</v>
      </c>
      <c r="F268" t="s">
        <v>6466</v>
      </c>
      <c r="G268" t="s">
        <v>6692</v>
      </c>
      <c r="H268" t="s">
        <v>7485</v>
      </c>
      <c r="I268" t="s">
        <v>8054</v>
      </c>
      <c r="J268" t="s">
        <v>8057</v>
      </c>
      <c r="K268" t="s">
        <v>8059</v>
      </c>
      <c r="L268" t="s">
        <v>8590</v>
      </c>
      <c r="M268">
        <v>90008</v>
      </c>
      <c r="N268" t="s">
        <v>8638</v>
      </c>
      <c r="O268" t="s">
        <v>9121</v>
      </c>
      <c r="P268" t="s">
        <v>10372</v>
      </c>
      <c r="Q268" t="s">
        <v>10380</v>
      </c>
      <c r="R268" t="s">
        <v>10870</v>
      </c>
      <c r="S268">
        <v>374.37599999999998</v>
      </c>
      <c r="T268">
        <v>3</v>
      </c>
      <c r="U268">
        <v>0.2</v>
      </c>
      <c r="V268">
        <v>46.796999999999997</v>
      </c>
      <c r="W268">
        <f>(Tableau1[[#This Row],[Sales]]/Tableau1[[#This Row],[Profit]])*100</f>
        <v>800</v>
      </c>
      <c r="X268">
        <f>Tableau1[[#This Row],[Sales]]*(1-Tableau1[[#This Row],[Discount]])</f>
        <v>299.50079999999997</v>
      </c>
      <c r="Y268">
        <f ca="1">SUMIF(Tableau1[Order ID],Tableau1[[#This Row],[Order ID]],Tableau1[[#This Row],[Sales]])</f>
        <v>22.92</v>
      </c>
    </row>
    <row r="269" spans="1:25" x14ac:dyDescent="0.3">
      <c r="A269">
        <v>567</v>
      </c>
      <c r="B269" t="s">
        <v>288</v>
      </c>
      <c r="C269" s="9" t="s">
        <v>5202</v>
      </c>
      <c r="D269" s="9">
        <v>43009</v>
      </c>
      <c r="E269" s="3" t="s">
        <v>6078</v>
      </c>
      <c r="F269" t="s">
        <v>6465</v>
      </c>
      <c r="G269" t="s">
        <v>6693</v>
      </c>
      <c r="H269" t="s">
        <v>7486</v>
      </c>
      <c r="I269" t="s">
        <v>8055</v>
      </c>
      <c r="J269" t="s">
        <v>8057</v>
      </c>
      <c r="K269" t="s">
        <v>8062</v>
      </c>
      <c r="L269" t="s">
        <v>8234</v>
      </c>
      <c r="M269">
        <v>98105</v>
      </c>
      <c r="N269" t="s">
        <v>8638</v>
      </c>
      <c r="O269" t="s">
        <v>9122</v>
      </c>
      <c r="P269" t="s">
        <v>10371</v>
      </c>
      <c r="Q269" t="s">
        <v>10383</v>
      </c>
      <c r="R269" t="s">
        <v>10871</v>
      </c>
      <c r="S269">
        <v>91.84</v>
      </c>
      <c r="T269">
        <v>8</v>
      </c>
      <c r="U269">
        <v>0</v>
      </c>
      <c r="V269">
        <v>45.001600000000003</v>
      </c>
      <c r="W269">
        <f>(Tableau1[[#This Row],[Sales]]/Tableau1[[#This Row],[Profit]])*100</f>
        <v>204.08163265306123</v>
      </c>
      <c r="X269">
        <f>Tableau1[[#This Row],[Sales]]*(1-Tableau1[[#This Row],[Discount]])</f>
        <v>91.84</v>
      </c>
      <c r="Y269">
        <f ca="1">SUMIF(Tableau1[Order ID],Tableau1[[#This Row],[Order ID]],Tableau1[[#This Row],[Sales]])</f>
        <v>46.671999999999997</v>
      </c>
    </row>
    <row r="270" spans="1:25" x14ac:dyDescent="0.3">
      <c r="A270">
        <v>571</v>
      </c>
      <c r="B270" t="s">
        <v>289</v>
      </c>
      <c r="C270" s="9" t="s">
        <v>5146</v>
      </c>
      <c r="D270" s="9">
        <v>43097</v>
      </c>
      <c r="E270" s="3" t="s">
        <v>6296</v>
      </c>
      <c r="F270" t="s">
        <v>6465</v>
      </c>
      <c r="G270" t="s">
        <v>6694</v>
      </c>
      <c r="H270" t="s">
        <v>7487</v>
      </c>
      <c r="I270" t="s">
        <v>8054</v>
      </c>
      <c r="J270" t="s">
        <v>8057</v>
      </c>
      <c r="K270" t="s">
        <v>8078</v>
      </c>
      <c r="L270" t="s">
        <v>8603</v>
      </c>
      <c r="M270">
        <v>10024</v>
      </c>
      <c r="N270" t="s">
        <v>8640</v>
      </c>
      <c r="O270" t="s">
        <v>9114</v>
      </c>
      <c r="P270" t="s">
        <v>10371</v>
      </c>
      <c r="Q270" t="s">
        <v>10375</v>
      </c>
      <c r="R270" t="s">
        <v>10863</v>
      </c>
      <c r="S270">
        <v>72.45</v>
      </c>
      <c r="T270">
        <v>7</v>
      </c>
      <c r="U270">
        <v>0</v>
      </c>
      <c r="V270">
        <v>34.776000000000003</v>
      </c>
      <c r="W270">
        <f>(Tableau1[[#This Row],[Sales]]/Tableau1[[#This Row],[Profit]])*100</f>
        <v>208.33333333333331</v>
      </c>
      <c r="X270">
        <f>Tableau1[[#This Row],[Sales]]*(1-Tableau1[[#This Row],[Discount]])</f>
        <v>72.45</v>
      </c>
      <c r="Y270">
        <f ca="1">SUMIF(Tableau1[Order ID],Tableau1[[#This Row],[Order ID]],Tableau1[[#This Row],[Sales]])</f>
        <v>279.89999999999998</v>
      </c>
    </row>
    <row r="271" spans="1:25" x14ac:dyDescent="0.3">
      <c r="A271">
        <v>575</v>
      </c>
      <c r="B271" t="s">
        <v>290</v>
      </c>
      <c r="C271" s="9" t="s">
        <v>5084</v>
      </c>
      <c r="D271" s="9">
        <v>42677</v>
      </c>
      <c r="E271" s="3" t="s">
        <v>5107</v>
      </c>
      <c r="F271" t="s">
        <v>6465</v>
      </c>
      <c r="G271" t="s">
        <v>6695</v>
      </c>
      <c r="H271" t="s">
        <v>7488</v>
      </c>
      <c r="I271" t="s">
        <v>8054</v>
      </c>
      <c r="J271" t="s">
        <v>8057</v>
      </c>
      <c r="K271" t="s">
        <v>8184</v>
      </c>
      <c r="L271" t="s">
        <v>8234</v>
      </c>
      <c r="M271">
        <v>98270</v>
      </c>
      <c r="N271" t="s">
        <v>8638</v>
      </c>
      <c r="O271" t="s">
        <v>9127</v>
      </c>
      <c r="P271" t="s">
        <v>10371</v>
      </c>
      <c r="Q271" t="s">
        <v>10379</v>
      </c>
      <c r="R271" t="s">
        <v>10876</v>
      </c>
      <c r="S271">
        <v>8.82</v>
      </c>
      <c r="T271">
        <v>3</v>
      </c>
      <c r="U271">
        <v>0</v>
      </c>
      <c r="V271">
        <v>2.3814000000000002</v>
      </c>
      <c r="W271">
        <f>(Tableau1[[#This Row],[Sales]]/Tableau1[[#This Row],[Profit]])*100</f>
        <v>370.37037037037038</v>
      </c>
      <c r="X271">
        <f>Tableau1[[#This Row],[Sales]]*(1-Tableau1[[#This Row],[Discount]])</f>
        <v>8.82</v>
      </c>
      <c r="Y271">
        <f ca="1">SUMIF(Tableau1[Order ID],Tableau1[[#This Row],[Order ID]],Tableau1[[#This Row],[Sales]])</f>
        <v>10.16</v>
      </c>
    </row>
    <row r="272" spans="1:25" x14ac:dyDescent="0.3">
      <c r="A272">
        <v>576</v>
      </c>
      <c r="B272" t="s">
        <v>291</v>
      </c>
      <c r="C272" s="9" t="s">
        <v>5257</v>
      </c>
      <c r="D272" s="9">
        <v>42265</v>
      </c>
      <c r="E272" s="3" t="s">
        <v>5387</v>
      </c>
      <c r="F272" t="s">
        <v>6464</v>
      </c>
      <c r="G272" t="s">
        <v>6696</v>
      </c>
      <c r="H272" t="s">
        <v>7489</v>
      </c>
      <c r="I272" t="s">
        <v>8054</v>
      </c>
      <c r="J272" t="s">
        <v>8057</v>
      </c>
      <c r="K272" t="s">
        <v>8143</v>
      </c>
      <c r="L272" t="s">
        <v>8590</v>
      </c>
      <c r="M272">
        <v>90805</v>
      </c>
      <c r="N272" t="s">
        <v>8638</v>
      </c>
      <c r="O272" t="s">
        <v>9122</v>
      </c>
      <c r="P272" t="s">
        <v>10371</v>
      </c>
      <c r="Q272" t="s">
        <v>10383</v>
      </c>
      <c r="R272" t="s">
        <v>10871</v>
      </c>
      <c r="S272">
        <v>160.72</v>
      </c>
      <c r="T272">
        <v>14</v>
      </c>
      <c r="U272">
        <v>0</v>
      </c>
      <c r="V272">
        <v>78.752799999999993</v>
      </c>
      <c r="W272">
        <f>(Tableau1[[#This Row],[Sales]]/Tableau1[[#This Row],[Profit]])*100</f>
        <v>204.08163265306123</v>
      </c>
      <c r="X272">
        <f>Tableau1[[#This Row],[Sales]]*(1-Tableau1[[#This Row],[Discount]])</f>
        <v>160.72</v>
      </c>
      <c r="Y272">
        <f ca="1">SUMIF(Tableau1[Order ID],Tableau1[[#This Row],[Order ID]],Tableau1[[#This Row],[Sales]])</f>
        <v>19.440000000000001</v>
      </c>
    </row>
    <row r="273" spans="1:25" x14ac:dyDescent="0.3">
      <c r="A273">
        <v>579</v>
      </c>
      <c r="B273" t="s">
        <v>292</v>
      </c>
      <c r="C273" s="9" t="s">
        <v>5258</v>
      </c>
      <c r="D273" s="9">
        <v>42936</v>
      </c>
      <c r="E273" s="3" t="s">
        <v>6219</v>
      </c>
      <c r="F273" t="s">
        <v>6465</v>
      </c>
      <c r="G273" t="s">
        <v>6697</v>
      </c>
      <c r="H273" t="s">
        <v>7490</v>
      </c>
      <c r="I273" t="s">
        <v>8054</v>
      </c>
      <c r="J273" t="s">
        <v>8057</v>
      </c>
      <c r="K273" t="s">
        <v>8080</v>
      </c>
      <c r="L273" t="s">
        <v>8598</v>
      </c>
      <c r="M273">
        <v>60610</v>
      </c>
      <c r="N273" t="s">
        <v>8639</v>
      </c>
      <c r="O273" t="s">
        <v>8761</v>
      </c>
      <c r="P273" t="s">
        <v>10371</v>
      </c>
      <c r="Q273" t="s">
        <v>10377</v>
      </c>
      <c r="R273" t="s">
        <v>10510</v>
      </c>
      <c r="S273">
        <v>69.712000000000003</v>
      </c>
      <c r="T273">
        <v>2</v>
      </c>
      <c r="U273">
        <v>0.2</v>
      </c>
      <c r="V273">
        <v>8.7140000000000004</v>
      </c>
      <c r="W273">
        <f>(Tableau1[[#This Row],[Sales]]/Tableau1[[#This Row],[Profit]])*100</f>
        <v>800</v>
      </c>
      <c r="X273">
        <f>Tableau1[[#This Row],[Sales]]*(1-Tableau1[[#This Row],[Discount]])</f>
        <v>55.769600000000004</v>
      </c>
      <c r="Y273">
        <f ca="1">SUMIF(Tableau1[Order ID],Tableau1[[#This Row],[Order ID]],Tableau1[[#This Row],[Sales]])</f>
        <v>85.224000000000004</v>
      </c>
    </row>
    <row r="274" spans="1:25" x14ac:dyDescent="0.3">
      <c r="A274">
        <v>581</v>
      </c>
      <c r="B274" t="s">
        <v>293</v>
      </c>
      <c r="C274" s="9" t="s">
        <v>5259</v>
      </c>
      <c r="D274" s="9">
        <v>42257</v>
      </c>
      <c r="E274" s="3" t="s">
        <v>5501</v>
      </c>
      <c r="F274" t="s">
        <v>6465</v>
      </c>
      <c r="G274" t="s">
        <v>6698</v>
      </c>
      <c r="H274" t="s">
        <v>7491</v>
      </c>
      <c r="I274" t="s">
        <v>8054</v>
      </c>
      <c r="J274" t="s">
        <v>8057</v>
      </c>
      <c r="K274" t="s">
        <v>8059</v>
      </c>
      <c r="L274" t="s">
        <v>8590</v>
      </c>
      <c r="M274">
        <v>90004</v>
      </c>
      <c r="N274" t="s">
        <v>8638</v>
      </c>
      <c r="O274" t="s">
        <v>9130</v>
      </c>
      <c r="P274" t="s">
        <v>10371</v>
      </c>
      <c r="Q274" t="s">
        <v>10387</v>
      </c>
      <c r="R274" t="s">
        <v>10879</v>
      </c>
      <c r="S274">
        <v>51.52</v>
      </c>
      <c r="T274">
        <v>4</v>
      </c>
      <c r="U274">
        <v>0</v>
      </c>
      <c r="V274">
        <v>1.5456000000000001</v>
      </c>
      <c r="W274">
        <f>(Tableau1[[#This Row],[Sales]]/Tableau1[[#This Row],[Profit]])*100</f>
        <v>3333.3333333333335</v>
      </c>
      <c r="X274">
        <f>Tableau1[[#This Row],[Sales]]*(1-Tableau1[[#This Row],[Discount]])</f>
        <v>51.52</v>
      </c>
      <c r="Y274">
        <f ca="1">SUMIF(Tableau1[Order ID],Tableau1[[#This Row],[Order ID]],Tableau1[[#This Row],[Sales]])</f>
        <v>204.6</v>
      </c>
    </row>
    <row r="275" spans="1:25" x14ac:dyDescent="0.3">
      <c r="A275">
        <v>582</v>
      </c>
      <c r="B275" t="s">
        <v>294</v>
      </c>
      <c r="C275" s="9" t="s">
        <v>5126</v>
      </c>
      <c r="D275" s="9">
        <v>43070</v>
      </c>
      <c r="E275" s="3" t="s">
        <v>5286</v>
      </c>
      <c r="F275" t="s">
        <v>6465</v>
      </c>
      <c r="G275" t="s">
        <v>6699</v>
      </c>
      <c r="H275" t="s">
        <v>7492</v>
      </c>
      <c r="I275" t="s">
        <v>8054</v>
      </c>
      <c r="J275" t="s">
        <v>8057</v>
      </c>
      <c r="K275" t="s">
        <v>8118</v>
      </c>
      <c r="L275" t="s">
        <v>8610</v>
      </c>
      <c r="M275">
        <v>80219</v>
      </c>
      <c r="N275" t="s">
        <v>8638</v>
      </c>
      <c r="O275" t="s">
        <v>8674</v>
      </c>
      <c r="P275" t="s">
        <v>10372</v>
      </c>
      <c r="Q275" t="s">
        <v>10380</v>
      </c>
      <c r="R275" t="s">
        <v>10423</v>
      </c>
      <c r="S275">
        <v>470.37599999999998</v>
      </c>
      <c r="T275">
        <v>3</v>
      </c>
      <c r="U275">
        <v>0.2</v>
      </c>
      <c r="V275">
        <v>52.917299999999997</v>
      </c>
      <c r="W275">
        <f>(Tableau1[[#This Row],[Sales]]/Tableau1[[#This Row],[Profit]])*100</f>
        <v>888.88888888888891</v>
      </c>
      <c r="X275">
        <f>Tableau1[[#This Row],[Sales]]*(1-Tableau1[[#This Row],[Discount]])</f>
        <v>376.30079999999998</v>
      </c>
      <c r="Y275">
        <f ca="1">SUMIF(Tableau1[Order ID],Tableau1[[#This Row],[Order ID]],Tableau1[[#This Row],[Sales]])</f>
        <v>8.3520000000000003</v>
      </c>
    </row>
    <row r="276" spans="1:25" x14ac:dyDescent="0.3">
      <c r="A276">
        <v>587</v>
      </c>
      <c r="B276" t="s">
        <v>295</v>
      </c>
      <c r="C276" s="9" t="s">
        <v>5260</v>
      </c>
      <c r="D276" s="9">
        <v>42188</v>
      </c>
      <c r="E276" s="3" t="s">
        <v>5614</v>
      </c>
      <c r="F276" t="s">
        <v>6465</v>
      </c>
      <c r="G276" t="s">
        <v>6700</v>
      </c>
      <c r="H276" t="s">
        <v>7493</v>
      </c>
      <c r="I276" t="s">
        <v>8054</v>
      </c>
      <c r="J276" t="s">
        <v>8057</v>
      </c>
      <c r="K276" t="s">
        <v>8160</v>
      </c>
      <c r="L276" t="s">
        <v>8589</v>
      </c>
      <c r="M276">
        <v>40475</v>
      </c>
      <c r="N276" t="s">
        <v>8637</v>
      </c>
      <c r="O276" t="s">
        <v>8999</v>
      </c>
      <c r="P276" t="s">
        <v>10370</v>
      </c>
      <c r="Q276" t="s">
        <v>10374</v>
      </c>
      <c r="R276" t="s">
        <v>10749</v>
      </c>
      <c r="S276">
        <v>70.98</v>
      </c>
      <c r="T276">
        <v>1</v>
      </c>
      <c r="U276">
        <v>0</v>
      </c>
      <c r="V276">
        <v>4.9686000000000003</v>
      </c>
      <c r="W276">
        <f>(Tableau1[[#This Row],[Sales]]/Tableau1[[#This Row],[Profit]])*100</f>
        <v>1428.5714285714284</v>
      </c>
      <c r="X276">
        <f>Tableau1[[#This Row],[Sales]]*(1-Tableau1[[#This Row],[Discount]])</f>
        <v>70.98</v>
      </c>
      <c r="Y276">
        <f ca="1">SUMIF(Tableau1[Order ID],Tableau1[[#This Row],[Order ID]],Tableau1[[#This Row],[Sales]])</f>
        <v>122.48</v>
      </c>
    </row>
    <row r="277" spans="1:25" x14ac:dyDescent="0.3">
      <c r="A277">
        <v>589</v>
      </c>
      <c r="B277" t="s">
        <v>296</v>
      </c>
      <c r="C277" s="9" t="s">
        <v>5261</v>
      </c>
      <c r="D277" s="9">
        <v>42449</v>
      </c>
      <c r="E277" s="3" t="s">
        <v>5860</v>
      </c>
      <c r="F277" t="s">
        <v>6465</v>
      </c>
      <c r="G277" t="s">
        <v>6701</v>
      </c>
      <c r="H277" t="s">
        <v>7494</v>
      </c>
      <c r="I277" t="s">
        <v>8054</v>
      </c>
      <c r="J277" t="s">
        <v>8057</v>
      </c>
      <c r="K277" t="s">
        <v>8185</v>
      </c>
      <c r="L277" t="s">
        <v>8609</v>
      </c>
      <c r="M277">
        <v>97301</v>
      </c>
      <c r="N277" t="s">
        <v>8638</v>
      </c>
      <c r="O277" t="s">
        <v>9134</v>
      </c>
      <c r="P277" t="s">
        <v>10372</v>
      </c>
      <c r="Q277" t="s">
        <v>10380</v>
      </c>
      <c r="R277" t="s">
        <v>10883</v>
      </c>
      <c r="S277">
        <v>84.784000000000006</v>
      </c>
      <c r="T277">
        <v>2</v>
      </c>
      <c r="U277">
        <v>0.2</v>
      </c>
      <c r="V277">
        <v>-20.136199999999999</v>
      </c>
      <c r="W277">
        <f>(Tableau1[[#This Row],[Sales]]/Tableau1[[#This Row],[Profit]])*100</f>
        <v>-421.05263157894746</v>
      </c>
      <c r="X277">
        <f>Tableau1[[#This Row],[Sales]]*(1-Tableau1[[#This Row],[Discount]])</f>
        <v>67.827200000000005</v>
      </c>
      <c r="Y277">
        <f ca="1">SUMIF(Tableau1[Order ID],Tableau1[[#This Row],[Order ID]],Tableau1[[#This Row],[Sales]])</f>
        <v>362.94</v>
      </c>
    </row>
    <row r="278" spans="1:25" x14ac:dyDescent="0.3">
      <c r="A278">
        <v>593</v>
      </c>
      <c r="B278" t="s">
        <v>297</v>
      </c>
      <c r="C278" s="9" t="s">
        <v>5262</v>
      </c>
      <c r="D278" s="9">
        <v>41648</v>
      </c>
      <c r="E278" s="3" t="s">
        <v>5316</v>
      </c>
      <c r="F278" t="s">
        <v>6465</v>
      </c>
      <c r="G278" t="s">
        <v>6702</v>
      </c>
      <c r="H278" t="s">
        <v>7495</v>
      </c>
      <c r="I278" t="s">
        <v>8054</v>
      </c>
      <c r="J278" t="s">
        <v>8057</v>
      </c>
      <c r="K278" t="s">
        <v>8186</v>
      </c>
      <c r="L278" t="s">
        <v>8593</v>
      </c>
      <c r="M278">
        <v>78041</v>
      </c>
      <c r="N278" t="s">
        <v>8639</v>
      </c>
      <c r="O278" t="s">
        <v>9137</v>
      </c>
      <c r="P278" t="s">
        <v>10371</v>
      </c>
      <c r="Q278" t="s">
        <v>10379</v>
      </c>
      <c r="R278" t="s">
        <v>10886</v>
      </c>
      <c r="S278">
        <v>9.3439999999999994</v>
      </c>
      <c r="T278">
        <v>2</v>
      </c>
      <c r="U278">
        <v>0.2</v>
      </c>
      <c r="V278">
        <v>1.1679999999999999</v>
      </c>
      <c r="W278">
        <f>(Tableau1[[#This Row],[Sales]]/Tableau1[[#This Row],[Profit]])*100</f>
        <v>800</v>
      </c>
      <c r="X278">
        <f>Tableau1[[#This Row],[Sales]]*(1-Tableau1[[#This Row],[Discount]])</f>
        <v>7.4752000000000001</v>
      </c>
      <c r="Y278">
        <f ca="1">SUMIF(Tableau1[Order ID],Tableau1[[#This Row],[Order ID]],Tableau1[[#This Row],[Sales]])</f>
        <v>9.99</v>
      </c>
    </row>
    <row r="279" spans="1:25" x14ac:dyDescent="0.3">
      <c r="A279">
        <v>595</v>
      </c>
      <c r="B279" t="s">
        <v>298</v>
      </c>
      <c r="C279" s="9" t="s">
        <v>5263</v>
      </c>
      <c r="D279" s="9">
        <v>41859</v>
      </c>
      <c r="E279" s="3" t="s">
        <v>5890</v>
      </c>
      <c r="F279" t="s">
        <v>6465</v>
      </c>
      <c r="G279" t="s">
        <v>6703</v>
      </c>
      <c r="H279" t="s">
        <v>7496</v>
      </c>
      <c r="I279" t="s">
        <v>8054</v>
      </c>
      <c r="J279" t="s">
        <v>8057</v>
      </c>
      <c r="K279" t="s">
        <v>8128</v>
      </c>
      <c r="L279" t="s">
        <v>8590</v>
      </c>
      <c r="M279">
        <v>92024</v>
      </c>
      <c r="N279" t="s">
        <v>8638</v>
      </c>
      <c r="O279" t="s">
        <v>9138</v>
      </c>
      <c r="P279" t="s">
        <v>10371</v>
      </c>
      <c r="Q279" t="s">
        <v>10382</v>
      </c>
      <c r="R279" t="s">
        <v>10887</v>
      </c>
      <c r="S279">
        <v>76.12</v>
      </c>
      <c r="T279">
        <v>2</v>
      </c>
      <c r="U279">
        <v>0</v>
      </c>
      <c r="V279">
        <v>22.0748</v>
      </c>
      <c r="W279">
        <f>(Tableau1[[#This Row],[Sales]]/Tableau1[[#This Row],[Profit]])*100</f>
        <v>344.82758620689657</v>
      </c>
      <c r="X279">
        <f>Tableau1[[#This Row],[Sales]]*(1-Tableau1[[#This Row],[Discount]])</f>
        <v>76.12</v>
      </c>
      <c r="Y279">
        <f ca="1">SUMIF(Tableau1[Order ID],Tableau1[[#This Row],[Order ID]],Tableau1[[#This Row],[Sales]])</f>
        <v>447.93</v>
      </c>
    </row>
    <row r="280" spans="1:25" x14ac:dyDescent="0.3">
      <c r="A280">
        <v>599</v>
      </c>
      <c r="B280" t="s">
        <v>299</v>
      </c>
      <c r="C280" s="9" t="s">
        <v>5246</v>
      </c>
      <c r="D280" s="9">
        <v>42565</v>
      </c>
      <c r="E280" s="3" t="s">
        <v>5117</v>
      </c>
      <c r="F280" t="s">
        <v>6466</v>
      </c>
      <c r="G280" t="s">
        <v>6704</v>
      </c>
      <c r="H280" t="s">
        <v>7497</v>
      </c>
      <c r="I280" t="s">
        <v>8054</v>
      </c>
      <c r="J280" t="s">
        <v>8057</v>
      </c>
      <c r="K280" t="s">
        <v>8068</v>
      </c>
      <c r="L280" t="s">
        <v>8597</v>
      </c>
      <c r="M280">
        <v>19134</v>
      </c>
      <c r="N280" t="s">
        <v>8640</v>
      </c>
      <c r="O280" t="s">
        <v>9140</v>
      </c>
      <c r="P280" t="s">
        <v>10371</v>
      </c>
      <c r="Q280" t="s">
        <v>10387</v>
      </c>
      <c r="R280" t="s">
        <v>10889</v>
      </c>
      <c r="S280">
        <v>11.632</v>
      </c>
      <c r="T280">
        <v>2</v>
      </c>
      <c r="U280">
        <v>0.2</v>
      </c>
      <c r="V280">
        <v>1.0178</v>
      </c>
      <c r="W280">
        <f>(Tableau1[[#This Row],[Sales]]/Tableau1[[#This Row],[Profit]])*100</f>
        <v>1142.8571428571427</v>
      </c>
      <c r="X280">
        <f>Tableau1[[#This Row],[Sales]]*(1-Tableau1[[#This Row],[Discount]])</f>
        <v>9.3056000000000001</v>
      </c>
      <c r="Y280">
        <f ca="1">SUMIF(Tableau1[Order ID],Tableau1[[#This Row],[Order ID]],Tableau1[[#This Row],[Sales]])</f>
        <v>22.38</v>
      </c>
    </row>
    <row r="281" spans="1:25" x14ac:dyDescent="0.3">
      <c r="A281">
        <v>600</v>
      </c>
      <c r="B281" t="s">
        <v>300</v>
      </c>
      <c r="C281" s="9" t="s">
        <v>5117</v>
      </c>
      <c r="D281" s="9">
        <v>42567</v>
      </c>
      <c r="E281" s="3" t="s">
        <v>5688</v>
      </c>
      <c r="F281" t="s">
        <v>6465</v>
      </c>
      <c r="G281" t="s">
        <v>6705</v>
      </c>
      <c r="H281" t="s">
        <v>7498</v>
      </c>
      <c r="I281" t="s">
        <v>8054</v>
      </c>
      <c r="J281" t="s">
        <v>8057</v>
      </c>
      <c r="K281" t="s">
        <v>8068</v>
      </c>
      <c r="L281" t="s">
        <v>8597</v>
      </c>
      <c r="M281">
        <v>19120</v>
      </c>
      <c r="N281" t="s">
        <v>8640</v>
      </c>
      <c r="O281" t="s">
        <v>9141</v>
      </c>
      <c r="P281" t="s">
        <v>10372</v>
      </c>
      <c r="Q281" t="s">
        <v>10380</v>
      </c>
      <c r="R281" t="s">
        <v>10890</v>
      </c>
      <c r="S281">
        <v>143.982</v>
      </c>
      <c r="T281">
        <v>3</v>
      </c>
      <c r="U281">
        <v>0.4</v>
      </c>
      <c r="V281">
        <v>-28.796399999999998</v>
      </c>
      <c r="W281">
        <f>(Tableau1[[#This Row],[Sales]]/Tableau1[[#This Row],[Profit]])*100</f>
        <v>-500</v>
      </c>
      <c r="X281">
        <f>Tableau1[[#This Row],[Sales]]*(1-Tableau1[[#This Row],[Discount]])</f>
        <v>86.389200000000002</v>
      </c>
      <c r="Y281">
        <f ca="1">SUMIF(Tableau1[Order ID],Tableau1[[#This Row],[Order ID]],Tableau1[[#This Row],[Sales]])</f>
        <v>5.1760000000000002</v>
      </c>
    </row>
    <row r="282" spans="1:25" x14ac:dyDescent="0.3">
      <c r="A282">
        <v>603</v>
      </c>
      <c r="B282" t="s">
        <v>301</v>
      </c>
      <c r="C282" s="9" t="s">
        <v>5264</v>
      </c>
      <c r="D282" s="9">
        <v>41713</v>
      </c>
      <c r="E282" s="3" t="s">
        <v>6123</v>
      </c>
      <c r="F282" t="s">
        <v>6465</v>
      </c>
      <c r="G282" t="s">
        <v>6706</v>
      </c>
      <c r="H282" t="s">
        <v>7499</v>
      </c>
      <c r="I282" t="s">
        <v>8054</v>
      </c>
      <c r="J282" t="s">
        <v>8057</v>
      </c>
      <c r="K282" t="s">
        <v>8125</v>
      </c>
      <c r="L282" t="s">
        <v>8591</v>
      </c>
      <c r="M282">
        <v>33614</v>
      </c>
      <c r="N282" t="s">
        <v>8637</v>
      </c>
      <c r="O282" t="s">
        <v>9142</v>
      </c>
      <c r="P282" t="s">
        <v>10371</v>
      </c>
      <c r="Q282" t="s">
        <v>10377</v>
      </c>
      <c r="R282" t="s">
        <v>10891</v>
      </c>
      <c r="S282">
        <v>142.77600000000001</v>
      </c>
      <c r="T282">
        <v>1</v>
      </c>
      <c r="U282">
        <v>0.2</v>
      </c>
      <c r="V282">
        <v>17.847000000000001</v>
      </c>
      <c r="W282">
        <f>(Tableau1[[#This Row],[Sales]]/Tableau1[[#This Row],[Profit]])*100</f>
        <v>800</v>
      </c>
      <c r="X282">
        <f>Tableau1[[#This Row],[Sales]]*(1-Tableau1[[#This Row],[Discount]])</f>
        <v>114.22080000000001</v>
      </c>
      <c r="Y282">
        <f ca="1">SUMIF(Tableau1[Order ID],Tableau1[[#This Row],[Order ID]],Tableau1[[#This Row],[Sales]])</f>
        <v>27.93</v>
      </c>
    </row>
    <row r="283" spans="1:25" x14ac:dyDescent="0.3">
      <c r="A283">
        <v>608</v>
      </c>
      <c r="B283" t="s">
        <v>302</v>
      </c>
      <c r="C283" s="9" t="s">
        <v>5265</v>
      </c>
      <c r="D283" s="9">
        <v>41782</v>
      </c>
      <c r="E283" s="3" t="s">
        <v>5309</v>
      </c>
      <c r="F283" t="s">
        <v>6465</v>
      </c>
      <c r="G283" t="s">
        <v>6707</v>
      </c>
      <c r="H283" t="s">
        <v>7500</v>
      </c>
      <c r="I283" t="s">
        <v>8054</v>
      </c>
      <c r="J283" t="s">
        <v>8057</v>
      </c>
      <c r="K283" t="s">
        <v>8068</v>
      </c>
      <c r="L283" t="s">
        <v>8597</v>
      </c>
      <c r="M283">
        <v>19134</v>
      </c>
      <c r="N283" t="s">
        <v>8640</v>
      </c>
      <c r="O283" t="s">
        <v>9144</v>
      </c>
      <c r="P283" t="s">
        <v>10371</v>
      </c>
      <c r="Q283" t="s">
        <v>10381</v>
      </c>
      <c r="R283" t="s">
        <v>10893</v>
      </c>
      <c r="S283">
        <v>3.282</v>
      </c>
      <c r="T283">
        <v>2</v>
      </c>
      <c r="U283">
        <v>0.7</v>
      </c>
      <c r="V283">
        <v>-2.6255999999999999</v>
      </c>
      <c r="W283">
        <f>(Tableau1[[#This Row],[Sales]]/Tableau1[[#This Row],[Profit]])*100</f>
        <v>-125</v>
      </c>
      <c r="X283">
        <f>Tableau1[[#This Row],[Sales]]*(1-Tableau1[[#This Row],[Discount]])</f>
        <v>0.98460000000000014</v>
      </c>
      <c r="Y283">
        <f ca="1">SUMIF(Tableau1[Order ID],Tableau1[[#This Row],[Order ID]],Tableau1[[#This Row],[Sales]])</f>
        <v>172.5</v>
      </c>
    </row>
    <row r="284" spans="1:25" x14ac:dyDescent="0.3">
      <c r="A284">
        <v>611</v>
      </c>
      <c r="B284" t="s">
        <v>303</v>
      </c>
      <c r="C284" s="9" t="s">
        <v>5266</v>
      </c>
      <c r="D284" s="9">
        <v>42488</v>
      </c>
      <c r="E284" s="3" t="s">
        <v>5796</v>
      </c>
      <c r="F284" t="s">
        <v>6466</v>
      </c>
      <c r="G284" t="s">
        <v>6708</v>
      </c>
      <c r="H284" t="s">
        <v>7501</v>
      </c>
      <c r="I284" t="s">
        <v>8055</v>
      </c>
      <c r="J284" t="s">
        <v>8057</v>
      </c>
      <c r="K284" t="s">
        <v>8119</v>
      </c>
      <c r="L284" t="s">
        <v>8593</v>
      </c>
      <c r="M284">
        <v>75217</v>
      </c>
      <c r="N284" t="s">
        <v>8639</v>
      </c>
      <c r="O284" t="s">
        <v>8982</v>
      </c>
      <c r="P284" t="s">
        <v>10372</v>
      </c>
      <c r="Q284" t="s">
        <v>10380</v>
      </c>
      <c r="R284" t="s">
        <v>10731</v>
      </c>
      <c r="S284">
        <v>369.57600000000002</v>
      </c>
      <c r="T284">
        <v>3</v>
      </c>
      <c r="U284">
        <v>0.2</v>
      </c>
      <c r="V284">
        <v>41.577300000000001</v>
      </c>
      <c r="W284">
        <f>(Tableau1[[#This Row],[Sales]]/Tableau1[[#This Row],[Profit]])*100</f>
        <v>888.88888888888891</v>
      </c>
      <c r="X284">
        <f>Tableau1[[#This Row],[Sales]]*(1-Tableau1[[#This Row],[Discount]])</f>
        <v>295.66080000000005</v>
      </c>
      <c r="Y284">
        <f ca="1">SUMIF(Tableau1[Order ID],Tableau1[[#This Row],[Order ID]],Tableau1[[#This Row],[Sales]])</f>
        <v>1322.93</v>
      </c>
    </row>
    <row r="285" spans="1:25" x14ac:dyDescent="0.3">
      <c r="A285">
        <v>613</v>
      </c>
      <c r="B285" t="s">
        <v>304</v>
      </c>
      <c r="C285" s="9" t="s">
        <v>5138</v>
      </c>
      <c r="D285" s="9">
        <v>42624</v>
      </c>
      <c r="E285" s="3" t="s">
        <v>6190</v>
      </c>
      <c r="F285" t="s">
        <v>6464</v>
      </c>
      <c r="G285" t="s">
        <v>6709</v>
      </c>
      <c r="H285" t="s">
        <v>7502</v>
      </c>
      <c r="I285" t="s">
        <v>8055</v>
      </c>
      <c r="J285" t="s">
        <v>8057</v>
      </c>
      <c r="K285" t="s">
        <v>8068</v>
      </c>
      <c r="L285" t="s">
        <v>8597</v>
      </c>
      <c r="M285">
        <v>19143</v>
      </c>
      <c r="N285" t="s">
        <v>8640</v>
      </c>
      <c r="O285" t="s">
        <v>9147</v>
      </c>
      <c r="P285" t="s">
        <v>10371</v>
      </c>
      <c r="Q285" t="s">
        <v>10383</v>
      </c>
      <c r="R285" t="s">
        <v>10896</v>
      </c>
      <c r="S285">
        <v>8.4480000000000004</v>
      </c>
      <c r="T285">
        <v>2</v>
      </c>
      <c r="U285">
        <v>0.2</v>
      </c>
      <c r="V285">
        <v>2.64</v>
      </c>
      <c r="W285">
        <f>(Tableau1[[#This Row],[Sales]]/Tableau1[[#This Row],[Profit]])*100</f>
        <v>320</v>
      </c>
      <c r="X285">
        <f>Tableau1[[#This Row],[Sales]]*(1-Tableau1[[#This Row],[Discount]])</f>
        <v>6.7584000000000009</v>
      </c>
      <c r="Y285">
        <f ca="1">SUMIF(Tableau1[Order ID],Tableau1[[#This Row],[Order ID]],Tableau1[[#This Row],[Sales]])</f>
        <v>12.096</v>
      </c>
    </row>
    <row r="286" spans="1:25" x14ac:dyDescent="0.3">
      <c r="A286">
        <v>615</v>
      </c>
      <c r="B286" t="s">
        <v>305</v>
      </c>
      <c r="C286" s="9" t="s">
        <v>5267</v>
      </c>
      <c r="D286" s="9">
        <v>43053</v>
      </c>
      <c r="E286" s="3" t="s">
        <v>5731</v>
      </c>
      <c r="F286" t="s">
        <v>6464</v>
      </c>
      <c r="G286" t="s">
        <v>6710</v>
      </c>
      <c r="H286" t="s">
        <v>7503</v>
      </c>
      <c r="I286" t="s">
        <v>8054</v>
      </c>
      <c r="J286" t="s">
        <v>8057</v>
      </c>
      <c r="K286" t="s">
        <v>8187</v>
      </c>
      <c r="L286" t="s">
        <v>8612</v>
      </c>
      <c r="M286">
        <v>43123</v>
      </c>
      <c r="N286" t="s">
        <v>8640</v>
      </c>
      <c r="O286" t="s">
        <v>8859</v>
      </c>
      <c r="P286" t="s">
        <v>10372</v>
      </c>
      <c r="Q286" t="s">
        <v>10380</v>
      </c>
      <c r="R286" t="s">
        <v>10609</v>
      </c>
      <c r="S286">
        <v>119.94</v>
      </c>
      <c r="T286">
        <v>10</v>
      </c>
      <c r="U286">
        <v>0.4</v>
      </c>
      <c r="V286">
        <v>15.992000000000001</v>
      </c>
      <c r="W286">
        <f>(Tableau1[[#This Row],[Sales]]/Tableau1[[#This Row],[Profit]])*100</f>
        <v>749.99999999999989</v>
      </c>
      <c r="X286">
        <f>Tableau1[[#This Row],[Sales]]*(1-Tableau1[[#This Row],[Discount]])</f>
        <v>71.963999999999999</v>
      </c>
      <c r="Y286">
        <f ca="1">SUMIF(Tableau1[Order ID],Tableau1[[#This Row],[Order ID]],Tableau1[[#This Row],[Sales]])</f>
        <v>15.552</v>
      </c>
    </row>
    <row r="287" spans="1:25" x14ac:dyDescent="0.3">
      <c r="A287">
        <v>617</v>
      </c>
      <c r="B287" t="s">
        <v>306</v>
      </c>
      <c r="C287" s="9" t="s">
        <v>5268</v>
      </c>
      <c r="D287" s="9">
        <v>42965</v>
      </c>
      <c r="E287" s="3" t="s">
        <v>5992</v>
      </c>
      <c r="F287" t="s">
        <v>6464</v>
      </c>
      <c r="G287" t="s">
        <v>6711</v>
      </c>
      <c r="H287" t="s">
        <v>7504</v>
      </c>
      <c r="I287" t="s">
        <v>8055</v>
      </c>
      <c r="J287" t="s">
        <v>8057</v>
      </c>
      <c r="K287" t="s">
        <v>8078</v>
      </c>
      <c r="L287" t="s">
        <v>8603</v>
      </c>
      <c r="M287">
        <v>10011</v>
      </c>
      <c r="N287" t="s">
        <v>8640</v>
      </c>
      <c r="O287" t="s">
        <v>9150</v>
      </c>
      <c r="P287" t="s">
        <v>10370</v>
      </c>
      <c r="Q287" t="s">
        <v>10378</v>
      </c>
      <c r="R287" t="s">
        <v>10899</v>
      </c>
      <c r="S287">
        <v>40.479999999999997</v>
      </c>
      <c r="T287">
        <v>2</v>
      </c>
      <c r="U287">
        <v>0</v>
      </c>
      <c r="V287">
        <v>15.7872</v>
      </c>
      <c r="W287">
        <f>(Tableau1[[#This Row],[Sales]]/Tableau1[[#This Row],[Profit]])*100</f>
        <v>256.41025641025641</v>
      </c>
      <c r="X287">
        <f>Tableau1[[#This Row],[Sales]]*(1-Tableau1[[#This Row],[Discount]])</f>
        <v>40.479999999999997</v>
      </c>
      <c r="Y287">
        <f ca="1">SUMIF(Tableau1[Order ID],Tableau1[[#This Row],[Order ID]],Tableau1[[#This Row],[Sales]])</f>
        <v>544.00800000000004</v>
      </c>
    </row>
    <row r="288" spans="1:25" x14ac:dyDescent="0.3">
      <c r="A288">
        <v>622</v>
      </c>
      <c r="B288" t="s">
        <v>307</v>
      </c>
      <c r="C288" s="9" t="s">
        <v>5088</v>
      </c>
      <c r="D288" s="9">
        <v>41999</v>
      </c>
      <c r="E288" s="3" t="s">
        <v>5550</v>
      </c>
      <c r="F288" t="s">
        <v>6465</v>
      </c>
      <c r="G288" t="s">
        <v>6712</v>
      </c>
      <c r="H288" t="s">
        <v>7505</v>
      </c>
      <c r="I288" t="s">
        <v>8054</v>
      </c>
      <c r="J288" t="s">
        <v>8057</v>
      </c>
      <c r="K288" t="s">
        <v>8080</v>
      </c>
      <c r="L288" t="s">
        <v>8598</v>
      </c>
      <c r="M288">
        <v>60610</v>
      </c>
      <c r="N288" t="s">
        <v>8639</v>
      </c>
      <c r="O288" t="s">
        <v>9154</v>
      </c>
      <c r="P288" t="s">
        <v>10371</v>
      </c>
      <c r="Q288" t="s">
        <v>10381</v>
      </c>
      <c r="R288" t="s">
        <v>10903</v>
      </c>
      <c r="S288">
        <v>8.69</v>
      </c>
      <c r="T288">
        <v>5</v>
      </c>
      <c r="U288">
        <v>0.8</v>
      </c>
      <c r="V288">
        <v>-14.773</v>
      </c>
      <c r="W288">
        <f>(Tableau1[[#This Row],[Sales]]/Tableau1[[#This Row],[Profit]])*100</f>
        <v>-58.82352941176471</v>
      </c>
      <c r="X288">
        <f>Tableau1[[#This Row],[Sales]]*(1-Tableau1[[#This Row],[Discount]])</f>
        <v>1.7379999999999995</v>
      </c>
      <c r="Y288">
        <f ca="1">SUMIF(Tableau1[Order ID],Tableau1[[#This Row],[Order ID]],Tableau1[[#This Row],[Sales]])</f>
        <v>11.21</v>
      </c>
    </row>
    <row r="289" spans="1:25" x14ac:dyDescent="0.3">
      <c r="A289">
        <v>623</v>
      </c>
      <c r="B289" t="s">
        <v>308</v>
      </c>
      <c r="C289" s="9" t="s">
        <v>5269</v>
      </c>
      <c r="D289" s="9">
        <v>42337</v>
      </c>
      <c r="E289" s="3" t="s">
        <v>5185</v>
      </c>
      <c r="F289" t="s">
        <v>6465</v>
      </c>
      <c r="G289" t="s">
        <v>6713</v>
      </c>
      <c r="H289" t="s">
        <v>7506</v>
      </c>
      <c r="I289" t="s">
        <v>8055</v>
      </c>
      <c r="J289" t="s">
        <v>8057</v>
      </c>
      <c r="K289" t="s">
        <v>8188</v>
      </c>
      <c r="L289" t="s">
        <v>8600</v>
      </c>
      <c r="M289">
        <v>48126</v>
      </c>
      <c r="N289" t="s">
        <v>8639</v>
      </c>
      <c r="O289" t="s">
        <v>9155</v>
      </c>
      <c r="P289" t="s">
        <v>10370</v>
      </c>
      <c r="Q289" t="s">
        <v>10374</v>
      </c>
      <c r="R289" t="s">
        <v>10904</v>
      </c>
      <c r="S289">
        <v>301.95999999999998</v>
      </c>
      <c r="T289">
        <v>2</v>
      </c>
      <c r="U289">
        <v>0</v>
      </c>
      <c r="V289">
        <v>87.568399999999997</v>
      </c>
      <c r="W289">
        <f>(Tableau1[[#This Row],[Sales]]/Tableau1[[#This Row],[Profit]])*100</f>
        <v>344.82758620689651</v>
      </c>
      <c r="X289">
        <f>Tableau1[[#This Row],[Sales]]*(1-Tableau1[[#This Row],[Discount]])</f>
        <v>301.95999999999998</v>
      </c>
      <c r="Y289">
        <f ca="1">SUMIF(Tableau1[Order ID],Tableau1[[#This Row],[Order ID]],Tableau1[[#This Row],[Sales]])</f>
        <v>249.75</v>
      </c>
    </row>
    <row r="290" spans="1:25" x14ac:dyDescent="0.3">
      <c r="A290">
        <v>627</v>
      </c>
      <c r="B290" t="s">
        <v>309</v>
      </c>
      <c r="C290" s="9" t="s">
        <v>5205</v>
      </c>
      <c r="D290" s="9">
        <v>42993</v>
      </c>
      <c r="E290" s="3" t="s">
        <v>5050</v>
      </c>
      <c r="F290" t="s">
        <v>6465</v>
      </c>
      <c r="G290" t="s">
        <v>6714</v>
      </c>
      <c r="H290" t="s">
        <v>7507</v>
      </c>
      <c r="I290" t="s">
        <v>8056</v>
      </c>
      <c r="J290" t="s">
        <v>8057</v>
      </c>
      <c r="K290" t="s">
        <v>8078</v>
      </c>
      <c r="L290" t="s">
        <v>8603</v>
      </c>
      <c r="M290">
        <v>10009</v>
      </c>
      <c r="N290" t="s">
        <v>8640</v>
      </c>
      <c r="O290" t="s">
        <v>9158</v>
      </c>
      <c r="P290" t="s">
        <v>10370</v>
      </c>
      <c r="Q290" t="s">
        <v>10378</v>
      </c>
      <c r="R290" t="s">
        <v>10907</v>
      </c>
      <c r="S290">
        <v>35.56</v>
      </c>
      <c r="T290">
        <v>7</v>
      </c>
      <c r="U290">
        <v>0</v>
      </c>
      <c r="V290">
        <v>12.090400000000001</v>
      </c>
      <c r="W290">
        <f>(Tableau1[[#This Row],[Sales]]/Tableau1[[#This Row],[Profit]])*100</f>
        <v>294.11764705882354</v>
      </c>
      <c r="X290">
        <f>Tableau1[[#This Row],[Sales]]*(1-Tableau1[[#This Row],[Discount]])</f>
        <v>35.56</v>
      </c>
      <c r="Y290">
        <f ca="1">SUMIF(Tableau1[Order ID],Tableau1[[#This Row],[Order ID]],Tableau1[[#This Row],[Sales]])</f>
        <v>15.28</v>
      </c>
    </row>
    <row r="291" spans="1:25" x14ac:dyDescent="0.3">
      <c r="A291">
        <v>628</v>
      </c>
      <c r="B291" t="s">
        <v>310</v>
      </c>
      <c r="C291" s="9" t="s">
        <v>5270</v>
      </c>
      <c r="D291" s="9">
        <v>42874</v>
      </c>
      <c r="E291" s="3" t="s">
        <v>6009</v>
      </c>
      <c r="F291" t="s">
        <v>6465</v>
      </c>
      <c r="G291" t="s">
        <v>6715</v>
      </c>
      <c r="H291" t="s">
        <v>7508</v>
      </c>
      <c r="I291" t="s">
        <v>8054</v>
      </c>
      <c r="J291" t="s">
        <v>8057</v>
      </c>
      <c r="K291" t="s">
        <v>8062</v>
      </c>
      <c r="L291" t="s">
        <v>8234</v>
      </c>
      <c r="M291">
        <v>98115</v>
      </c>
      <c r="N291" t="s">
        <v>8638</v>
      </c>
      <c r="O291" t="s">
        <v>9159</v>
      </c>
      <c r="P291" t="s">
        <v>10371</v>
      </c>
      <c r="Q291" t="s">
        <v>10382</v>
      </c>
      <c r="R291" t="s">
        <v>10908</v>
      </c>
      <c r="S291">
        <v>97.16</v>
      </c>
      <c r="T291">
        <v>2</v>
      </c>
      <c r="U291">
        <v>0</v>
      </c>
      <c r="V291">
        <v>28.176400000000001</v>
      </c>
      <c r="W291">
        <f>(Tableau1[[#This Row],[Sales]]/Tableau1[[#This Row],[Profit]])*100</f>
        <v>344.82758620689651</v>
      </c>
      <c r="X291">
        <f>Tableau1[[#This Row],[Sales]]*(1-Tableau1[[#This Row],[Discount]])</f>
        <v>97.16</v>
      </c>
      <c r="Y291">
        <f ca="1">SUMIF(Tableau1[Order ID],Tableau1[[#This Row],[Order ID]],Tableau1[[#This Row],[Sales]])</f>
        <v>839.98800000000006</v>
      </c>
    </row>
    <row r="292" spans="1:25" x14ac:dyDescent="0.3">
      <c r="A292">
        <v>629</v>
      </c>
      <c r="B292" t="s">
        <v>311</v>
      </c>
      <c r="C292" s="9" t="s">
        <v>5124</v>
      </c>
      <c r="D292" s="9">
        <v>43086</v>
      </c>
      <c r="E292" s="3" t="s">
        <v>5232</v>
      </c>
      <c r="F292" t="s">
        <v>6465</v>
      </c>
      <c r="G292" t="s">
        <v>6563</v>
      </c>
      <c r="H292" t="s">
        <v>7356</v>
      </c>
      <c r="I292" t="s">
        <v>8054</v>
      </c>
      <c r="J292" t="s">
        <v>8057</v>
      </c>
      <c r="K292" t="s">
        <v>8066</v>
      </c>
      <c r="L292" t="s">
        <v>8590</v>
      </c>
      <c r="M292">
        <v>94122</v>
      </c>
      <c r="N292" t="s">
        <v>8638</v>
      </c>
      <c r="O292" t="s">
        <v>9160</v>
      </c>
      <c r="P292" t="s">
        <v>10371</v>
      </c>
      <c r="Q292" t="s">
        <v>10381</v>
      </c>
      <c r="R292" t="s">
        <v>10909</v>
      </c>
      <c r="S292">
        <v>15.24</v>
      </c>
      <c r="T292">
        <v>5</v>
      </c>
      <c r="U292">
        <v>0.2</v>
      </c>
      <c r="V292">
        <v>5.1435000000000004</v>
      </c>
      <c r="W292">
        <f>(Tableau1[[#This Row],[Sales]]/Tableau1[[#This Row],[Profit]])*100</f>
        <v>296.2962962962963</v>
      </c>
      <c r="X292">
        <f>Tableau1[[#This Row],[Sales]]*(1-Tableau1[[#This Row],[Discount]])</f>
        <v>12.192</v>
      </c>
      <c r="Y292">
        <f ca="1">SUMIF(Tableau1[Order ID],Tableau1[[#This Row],[Order ID]],Tableau1[[#This Row],[Sales]])</f>
        <v>12.35</v>
      </c>
    </row>
    <row r="293" spans="1:25" x14ac:dyDescent="0.3">
      <c r="A293">
        <v>631</v>
      </c>
      <c r="B293" t="s">
        <v>312</v>
      </c>
      <c r="C293" s="9" t="s">
        <v>5055</v>
      </c>
      <c r="D293" s="9">
        <v>42715</v>
      </c>
      <c r="E293" s="3" t="s">
        <v>5210</v>
      </c>
      <c r="F293" t="s">
        <v>6464</v>
      </c>
      <c r="G293" t="s">
        <v>6716</v>
      </c>
      <c r="H293" t="s">
        <v>7509</v>
      </c>
      <c r="I293" t="s">
        <v>8054</v>
      </c>
      <c r="J293" t="s">
        <v>8057</v>
      </c>
      <c r="K293" t="s">
        <v>8092</v>
      </c>
      <c r="L293" t="s">
        <v>8610</v>
      </c>
      <c r="M293">
        <v>80013</v>
      </c>
      <c r="N293" t="s">
        <v>8638</v>
      </c>
      <c r="O293" t="s">
        <v>9161</v>
      </c>
      <c r="P293" t="s">
        <v>10371</v>
      </c>
      <c r="Q293" t="s">
        <v>10377</v>
      </c>
      <c r="R293" t="s">
        <v>10910</v>
      </c>
      <c r="S293">
        <v>243.38399999999999</v>
      </c>
      <c r="T293">
        <v>3</v>
      </c>
      <c r="U293">
        <v>0.2</v>
      </c>
      <c r="V293">
        <v>-51.719099999999997</v>
      </c>
      <c r="W293">
        <f>(Tableau1[[#This Row],[Sales]]/Tableau1[[#This Row],[Profit]])*100</f>
        <v>-470.58823529411768</v>
      </c>
      <c r="X293">
        <f>Tableau1[[#This Row],[Sales]]*(1-Tableau1[[#This Row],[Discount]])</f>
        <v>194.7072</v>
      </c>
      <c r="Y293">
        <f ca="1">SUMIF(Tableau1[Order ID],Tableau1[[#This Row],[Order ID]],Tableau1[[#This Row],[Sales]])</f>
        <v>398.35199999999998</v>
      </c>
    </row>
    <row r="294" spans="1:25" x14ac:dyDescent="0.3">
      <c r="A294">
        <v>634</v>
      </c>
      <c r="B294" t="s">
        <v>313</v>
      </c>
      <c r="C294" s="9" t="s">
        <v>5271</v>
      </c>
      <c r="D294" s="9">
        <v>43002</v>
      </c>
      <c r="E294" s="3" t="s">
        <v>6016</v>
      </c>
      <c r="F294" t="s">
        <v>6464</v>
      </c>
      <c r="G294" t="s">
        <v>6673</v>
      </c>
      <c r="H294" t="s">
        <v>7466</v>
      </c>
      <c r="I294" t="s">
        <v>8054</v>
      </c>
      <c r="J294" t="s">
        <v>8057</v>
      </c>
      <c r="K294" t="s">
        <v>8158</v>
      </c>
      <c r="L294" t="s">
        <v>8591</v>
      </c>
      <c r="M294">
        <v>33180</v>
      </c>
      <c r="N294" t="s">
        <v>8637</v>
      </c>
      <c r="O294" t="s">
        <v>9164</v>
      </c>
      <c r="P294" t="s">
        <v>10372</v>
      </c>
      <c r="Q294" t="s">
        <v>10384</v>
      </c>
      <c r="R294" t="s">
        <v>10913</v>
      </c>
      <c r="S294">
        <v>17.88</v>
      </c>
      <c r="T294">
        <v>3</v>
      </c>
      <c r="U294">
        <v>0.2</v>
      </c>
      <c r="V294">
        <v>2.4584999999999999</v>
      </c>
      <c r="W294">
        <f>(Tableau1[[#This Row],[Sales]]/Tableau1[[#This Row],[Profit]])*100</f>
        <v>727.27272727272725</v>
      </c>
      <c r="X294">
        <f>Tableau1[[#This Row],[Sales]]*(1-Tableau1[[#This Row],[Discount]])</f>
        <v>14.304</v>
      </c>
      <c r="Y294">
        <f ca="1">SUMIF(Tableau1[Order ID],Tableau1[[#This Row],[Order ID]],Tableau1[[#This Row],[Sales]])</f>
        <v>764.68799999999999</v>
      </c>
    </row>
    <row r="295" spans="1:25" x14ac:dyDescent="0.3">
      <c r="A295">
        <v>636</v>
      </c>
      <c r="B295" t="s">
        <v>314</v>
      </c>
      <c r="C295" s="9" t="s">
        <v>5272</v>
      </c>
      <c r="D295" s="9">
        <v>42281</v>
      </c>
      <c r="E295" s="3" t="s">
        <v>5360</v>
      </c>
      <c r="F295" t="s">
        <v>6464</v>
      </c>
      <c r="G295" t="s">
        <v>6717</v>
      </c>
      <c r="H295" t="s">
        <v>7510</v>
      </c>
      <c r="I295" t="s">
        <v>8055</v>
      </c>
      <c r="J295" t="s">
        <v>8057</v>
      </c>
      <c r="K295" t="s">
        <v>8189</v>
      </c>
      <c r="L295" t="s">
        <v>8620</v>
      </c>
      <c r="M295">
        <v>31088</v>
      </c>
      <c r="N295" t="s">
        <v>8637</v>
      </c>
      <c r="O295" t="s">
        <v>9165</v>
      </c>
      <c r="P295" t="s">
        <v>10370</v>
      </c>
      <c r="Q295" t="s">
        <v>10374</v>
      </c>
      <c r="R295" t="s">
        <v>10914</v>
      </c>
      <c r="S295">
        <v>392.94</v>
      </c>
      <c r="T295">
        <v>3</v>
      </c>
      <c r="U295">
        <v>0</v>
      </c>
      <c r="V295">
        <v>43.223399999999998</v>
      </c>
      <c r="W295">
        <f>(Tableau1[[#This Row],[Sales]]/Tableau1[[#This Row],[Profit]])*100</f>
        <v>909.09090909090912</v>
      </c>
      <c r="X295">
        <f>Tableau1[[#This Row],[Sales]]*(1-Tableau1[[#This Row],[Discount]])</f>
        <v>392.94</v>
      </c>
      <c r="Y295">
        <f ca="1">SUMIF(Tableau1[Order ID],Tableau1[[#This Row],[Order ID]],Tableau1[[#This Row],[Sales]])</f>
        <v>1099.96</v>
      </c>
    </row>
    <row r="296" spans="1:25" x14ac:dyDescent="0.3">
      <c r="A296">
        <v>637</v>
      </c>
      <c r="B296" t="s">
        <v>315</v>
      </c>
      <c r="C296" s="9" t="s">
        <v>5273</v>
      </c>
      <c r="D296" s="9">
        <v>42597</v>
      </c>
      <c r="E296" s="3" t="s">
        <v>6066</v>
      </c>
      <c r="F296" t="s">
        <v>6465</v>
      </c>
      <c r="G296" t="s">
        <v>6718</v>
      </c>
      <c r="H296" t="s">
        <v>7511</v>
      </c>
      <c r="I296" t="s">
        <v>8054</v>
      </c>
      <c r="J296" t="s">
        <v>8057</v>
      </c>
      <c r="K296" t="s">
        <v>8092</v>
      </c>
      <c r="L296" t="s">
        <v>8610</v>
      </c>
      <c r="M296">
        <v>80013</v>
      </c>
      <c r="N296" t="s">
        <v>8638</v>
      </c>
      <c r="O296" t="s">
        <v>9166</v>
      </c>
      <c r="P296" t="s">
        <v>10371</v>
      </c>
      <c r="Q296" t="s">
        <v>10381</v>
      </c>
      <c r="R296" t="s">
        <v>10915</v>
      </c>
      <c r="S296">
        <v>18.882000000000001</v>
      </c>
      <c r="T296">
        <v>3</v>
      </c>
      <c r="U296">
        <v>0.7</v>
      </c>
      <c r="V296">
        <v>-13.8468</v>
      </c>
      <c r="W296">
        <f>(Tableau1[[#This Row],[Sales]]/Tableau1[[#This Row],[Profit]])*100</f>
        <v>-136.36363636363637</v>
      </c>
      <c r="X296">
        <f>Tableau1[[#This Row],[Sales]]*(1-Tableau1[[#This Row],[Discount]])</f>
        <v>5.664600000000001</v>
      </c>
      <c r="Y296">
        <f ca="1">SUMIF(Tableau1[Order ID],Tableau1[[#This Row],[Order ID]],Tableau1[[#This Row],[Sales]])</f>
        <v>27.882000000000001</v>
      </c>
    </row>
    <row r="297" spans="1:25" x14ac:dyDescent="0.3">
      <c r="A297">
        <v>639</v>
      </c>
      <c r="B297" t="s">
        <v>316</v>
      </c>
      <c r="C297" s="9" t="s">
        <v>5274</v>
      </c>
      <c r="D297" s="9">
        <v>42510</v>
      </c>
      <c r="E297" s="3" t="s">
        <v>5852</v>
      </c>
      <c r="F297" t="s">
        <v>6465</v>
      </c>
      <c r="G297" t="s">
        <v>6514</v>
      </c>
      <c r="H297" t="s">
        <v>7307</v>
      </c>
      <c r="I297" t="s">
        <v>8056</v>
      </c>
      <c r="J297" t="s">
        <v>8057</v>
      </c>
      <c r="K297" t="s">
        <v>8190</v>
      </c>
      <c r="L297" t="s">
        <v>8590</v>
      </c>
      <c r="M297">
        <v>94591</v>
      </c>
      <c r="N297" t="s">
        <v>8638</v>
      </c>
      <c r="O297" t="s">
        <v>8857</v>
      </c>
      <c r="P297" t="s">
        <v>10370</v>
      </c>
      <c r="Q297" t="s">
        <v>10378</v>
      </c>
      <c r="R297" t="s">
        <v>10607</v>
      </c>
      <c r="S297">
        <v>1049.2</v>
      </c>
      <c r="T297">
        <v>5</v>
      </c>
      <c r="U297">
        <v>0</v>
      </c>
      <c r="V297">
        <v>272.79199999999997</v>
      </c>
      <c r="W297">
        <f>(Tableau1[[#This Row],[Sales]]/Tableau1[[#This Row],[Profit]])*100</f>
        <v>384.61538461538464</v>
      </c>
      <c r="X297">
        <f>Tableau1[[#This Row],[Sales]]*(1-Tableau1[[#This Row],[Discount]])</f>
        <v>1049.2</v>
      </c>
      <c r="Y297">
        <f ca="1">SUMIF(Tableau1[Order ID],Tableau1[[#This Row],[Order ID]],Tableau1[[#This Row],[Sales]])</f>
        <v>17.616</v>
      </c>
    </row>
    <row r="298" spans="1:25" x14ac:dyDescent="0.3">
      <c r="A298">
        <v>641</v>
      </c>
      <c r="B298" t="s">
        <v>317</v>
      </c>
      <c r="C298" s="9" t="s">
        <v>5152</v>
      </c>
      <c r="D298" s="9">
        <v>42722</v>
      </c>
      <c r="E298" s="3" t="s">
        <v>5626</v>
      </c>
      <c r="F298" t="s">
        <v>6465</v>
      </c>
      <c r="G298" t="s">
        <v>6719</v>
      </c>
      <c r="H298" t="s">
        <v>7512</v>
      </c>
      <c r="I298" t="s">
        <v>8055</v>
      </c>
      <c r="J298" t="s">
        <v>8057</v>
      </c>
      <c r="K298" t="s">
        <v>8089</v>
      </c>
      <c r="L298" t="s">
        <v>8599</v>
      </c>
      <c r="M298">
        <v>55407</v>
      </c>
      <c r="N298" t="s">
        <v>8639</v>
      </c>
      <c r="O298" t="s">
        <v>9169</v>
      </c>
      <c r="P298" t="s">
        <v>10370</v>
      </c>
      <c r="Q298" t="s">
        <v>10378</v>
      </c>
      <c r="R298" t="s">
        <v>10918</v>
      </c>
      <c r="S298">
        <v>18.84</v>
      </c>
      <c r="T298">
        <v>3</v>
      </c>
      <c r="U298">
        <v>0</v>
      </c>
      <c r="V298">
        <v>6.0288000000000004</v>
      </c>
      <c r="W298">
        <f>(Tableau1[[#This Row],[Sales]]/Tableau1[[#This Row],[Profit]])*100</f>
        <v>312.5</v>
      </c>
      <c r="X298">
        <f>Tableau1[[#This Row],[Sales]]*(1-Tableau1[[#This Row],[Discount]])</f>
        <v>18.84</v>
      </c>
      <c r="Y298">
        <f ca="1">SUMIF(Tableau1[Order ID],Tableau1[[#This Row],[Order ID]],Tableau1[[#This Row],[Sales]])</f>
        <v>69.900000000000006</v>
      </c>
    </row>
    <row r="299" spans="1:25" x14ac:dyDescent="0.3">
      <c r="A299">
        <v>642</v>
      </c>
      <c r="B299" t="s">
        <v>318</v>
      </c>
      <c r="C299" s="9" t="s">
        <v>5275</v>
      </c>
      <c r="D299" s="9">
        <v>42946</v>
      </c>
      <c r="E299" s="3" t="s">
        <v>5676</v>
      </c>
      <c r="F299" t="s">
        <v>6464</v>
      </c>
      <c r="G299" t="s">
        <v>6720</v>
      </c>
      <c r="H299" t="s">
        <v>7513</v>
      </c>
      <c r="I299" t="s">
        <v>8054</v>
      </c>
      <c r="J299" t="s">
        <v>8057</v>
      </c>
      <c r="K299" t="s">
        <v>8191</v>
      </c>
      <c r="L299" t="s">
        <v>8590</v>
      </c>
      <c r="M299">
        <v>92691</v>
      </c>
      <c r="N299" t="s">
        <v>8638</v>
      </c>
      <c r="O299" t="s">
        <v>9170</v>
      </c>
      <c r="P299" t="s">
        <v>10371</v>
      </c>
      <c r="Q299" t="s">
        <v>10377</v>
      </c>
      <c r="R299" t="s">
        <v>10919</v>
      </c>
      <c r="S299">
        <v>330.4</v>
      </c>
      <c r="T299">
        <v>2</v>
      </c>
      <c r="U299">
        <v>0</v>
      </c>
      <c r="V299">
        <v>85.903999999999996</v>
      </c>
      <c r="W299">
        <f>(Tableau1[[#This Row],[Sales]]/Tableau1[[#This Row],[Profit]])*100</f>
        <v>384.61538461538464</v>
      </c>
      <c r="X299">
        <f>Tableau1[[#This Row],[Sales]]*(1-Tableau1[[#This Row],[Discount]])</f>
        <v>330.4</v>
      </c>
      <c r="Y299">
        <f ca="1">SUMIF(Tableau1[Order ID],Tableau1[[#This Row],[Order ID]],Tableau1[[#This Row],[Sales]])</f>
        <v>142.86000000000001</v>
      </c>
    </row>
    <row r="300" spans="1:25" x14ac:dyDescent="0.3">
      <c r="A300">
        <v>644</v>
      </c>
      <c r="B300" t="s">
        <v>319</v>
      </c>
      <c r="C300" s="9" t="s">
        <v>5223</v>
      </c>
      <c r="D300" s="9">
        <v>42896</v>
      </c>
      <c r="E300" s="3" t="s">
        <v>5170</v>
      </c>
      <c r="F300" t="s">
        <v>6465</v>
      </c>
      <c r="G300" t="s">
        <v>6721</v>
      </c>
      <c r="H300" t="s">
        <v>7514</v>
      </c>
      <c r="I300" t="s">
        <v>8054</v>
      </c>
      <c r="J300" t="s">
        <v>8057</v>
      </c>
      <c r="K300" t="s">
        <v>8192</v>
      </c>
      <c r="L300" t="s">
        <v>8600</v>
      </c>
      <c r="M300">
        <v>48307</v>
      </c>
      <c r="N300" t="s">
        <v>8639</v>
      </c>
      <c r="O300" t="s">
        <v>8854</v>
      </c>
      <c r="P300" t="s">
        <v>10372</v>
      </c>
      <c r="Q300" t="s">
        <v>10384</v>
      </c>
      <c r="R300" t="s">
        <v>10839</v>
      </c>
      <c r="S300">
        <v>132.52000000000001</v>
      </c>
      <c r="T300">
        <v>4</v>
      </c>
      <c r="U300">
        <v>0</v>
      </c>
      <c r="V300">
        <v>54.333199999999998</v>
      </c>
      <c r="W300">
        <f>(Tableau1[[#This Row],[Sales]]/Tableau1[[#This Row],[Profit]])*100</f>
        <v>243.90243902439028</v>
      </c>
      <c r="X300">
        <f>Tableau1[[#This Row],[Sales]]*(1-Tableau1[[#This Row],[Discount]])</f>
        <v>132.52000000000001</v>
      </c>
      <c r="Y300">
        <f ca="1">SUMIF(Tableau1[Order ID],Tableau1[[#This Row],[Order ID]],Tableau1[[#This Row],[Sales]])</f>
        <v>12.48</v>
      </c>
    </row>
    <row r="301" spans="1:25" x14ac:dyDescent="0.3">
      <c r="A301">
        <v>645</v>
      </c>
      <c r="B301" t="s">
        <v>320</v>
      </c>
      <c r="C301" s="9" t="s">
        <v>5276</v>
      </c>
      <c r="D301" s="9">
        <v>42937</v>
      </c>
      <c r="E301" s="3" t="s">
        <v>5830</v>
      </c>
      <c r="F301" t="s">
        <v>6465</v>
      </c>
      <c r="G301" t="s">
        <v>6537</v>
      </c>
      <c r="H301" t="s">
        <v>7330</v>
      </c>
      <c r="I301" t="s">
        <v>8056</v>
      </c>
      <c r="J301" t="s">
        <v>8057</v>
      </c>
      <c r="K301" t="s">
        <v>8193</v>
      </c>
      <c r="L301" t="s">
        <v>8618</v>
      </c>
      <c r="M301">
        <v>7060</v>
      </c>
      <c r="N301" t="s">
        <v>8640</v>
      </c>
      <c r="O301" t="s">
        <v>9172</v>
      </c>
      <c r="P301" t="s">
        <v>10371</v>
      </c>
      <c r="Q301" t="s">
        <v>10383</v>
      </c>
      <c r="R301" t="s">
        <v>10921</v>
      </c>
      <c r="S301">
        <v>6.48</v>
      </c>
      <c r="T301">
        <v>1</v>
      </c>
      <c r="U301">
        <v>0</v>
      </c>
      <c r="V301">
        <v>3.1751999999999998</v>
      </c>
      <c r="W301">
        <f>(Tableau1[[#This Row],[Sales]]/Tableau1[[#This Row],[Profit]])*100</f>
        <v>204.08163265306123</v>
      </c>
      <c r="X301">
        <f>Tableau1[[#This Row],[Sales]]*(1-Tableau1[[#This Row],[Discount]])</f>
        <v>6.48</v>
      </c>
      <c r="Y301">
        <f ca="1">SUMIF(Tableau1[Order ID],Tableau1[[#This Row],[Order ID]],Tableau1[[#This Row],[Sales]])</f>
        <v>10.368</v>
      </c>
    </row>
    <row r="302" spans="1:25" x14ac:dyDescent="0.3">
      <c r="A302">
        <v>646</v>
      </c>
      <c r="B302" t="s">
        <v>321</v>
      </c>
      <c r="C302" s="9" t="s">
        <v>5277</v>
      </c>
      <c r="D302" s="9">
        <v>43099</v>
      </c>
      <c r="E302" s="3" t="s">
        <v>6297</v>
      </c>
      <c r="F302" t="s">
        <v>6465</v>
      </c>
      <c r="G302" t="s">
        <v>6722</v>
      </c>
      <c r="H302" t="s">
        <v>7515</v>
      </c>
      <c r="I302" t="s">
        <v>8056</v>
      </c>
      <c r="J302" t="s">
        <v>8057</v>
      </c>
      <c r="K302" t="s">
        <v>8096</v>
      </c>
      <c r="L302" t="s">
        <v>8602</v>
      </c>
      <c r="M302">
        <v>47201</v>
      </c>
      <c r="N302" t="s">
        <v>8639</v>
      </c>
      <c r="O302" t="s">
        <v>9173</v>
      </c>
      <c r="P302" t="s">
        <v>10371</v>
      </c>
      <c r="Q302" t="s">
        <v>10382</v>
      </c>
      <c r="R302" t="s">
        <v>10922</v>
      </c>
      <c r="S302">
        <v>209.3</v>
      </c>
      <c r="T302">
        <v>2</v>
      </c>
      <c r="U302">
        <v>0</v>
      </c>
      <c r="V302">
        <v>56.511000000000003</v>
      </c>
      <c r="W302">
        <f>(Tableau1[[#This Row],[Sales]]/Tableau1[[#This Row],[Profit]])*100</f>
        <v>370.37037037037038</v>
      </c>
      <c r="X302">
        <f>Tableau1[[#This Row],[Sales]]*(1-Tableau1[[#This Row],[Discount]])</f>
        <v>209.3</v>
      </c>
      <c r="Y302">
        <f ca="1">SUMIF(Tableau1[Order ID],Tableau1[[#This Row],[Order ID]],Tableau1[[#This Row],[Sales]])</f>
        <v>32.97</v>
      </c>
    </row>
    <row r="303" spans="1:25" x14ac:dyDescent="0.3">
      <c r="A303">
        <v>647</v>
      </c>
      <c r="B303" t="s">
        <v>322</v>
      </c>
      <c r="C303" s="9" t="s">
        <v>5208</v>
      </c>
      <c r="D303" s="9">
        <v>42461</v>
      </c>
      <c r="E303" s="3" t="s">
        <v>5173</v>
      </c>
      <c r="F303" t="s">
        <v>6465</v>
      </c>
      <c r="G303" t="s">
        <v>6589</v>
      </c>
      <c r="H303" t="s">
        <v>7382</v>
      </c>
      <c r="I303" t="s">
        <v>8055</v>
      </c>
      <c r="J303" t="s">
        <v>8057</v>
      </c>
      <c r="K303" t="s">
        <v>8194</v>
      </c>
      <c r="L303" t="s">
        <v>8604</v>
      </c>
      <c r="M303">
        <v>85635</v>
      </c>
      <c r="N303" t="s">
        <v>8638</v>
      </c>
      <c r="O303" t="s">
        <v>9174</v>
      </c>
      <c r="P303" t="s">
        <v>10371</v>
      </c>
      <c r="Q303" t="s">
        <v>10386</v>
      </c>
      <c r="R303" t="s">
        <v>10515</v>
      </c>
      <c r="S303">
        <v>31.56</v>
      </c>
      <c r="T303">
        <v>5</v>
      </c>
      <c r="U303">
        <v>0.2</v>
      </c>
      <c r="V303">
        <v>9.8625000000000007</v>
      </c>
      <c r="W303">
        <f>(Tableau1[[#This Row],[Sales]]/Tableau1[[#This Row],[Profit]])*100</f>
        <v>320</v>
      </c>
      <c r="X303">
        <f>Tableau1[[#This Row],[Sales]]*(1-Tableau1[[#This Row],[Discount]])</f>
        <v>25.248000000000001</v>
      </c>
      <c r="Y303">
        <f ca="1">SUMIF(Tableau1[Order ID],Tableau1[[#This Row],[Order ID]],Tableau1[[#This Row],[Sales]])</f>
        <v>15.12</v>
      </c>
    </row>
    <row r="304" spans="1:25" x14ac:dyDescent="0.3">
      <c r="A304">
        <v>649</v>
      </c>
      <c r="B304" t="s">
        <v>323</v>
      </c>
      <c r="C304" s="9" t="s">
        <v>5055</v>
      </c>
      <c r="D304" s="9">
        <v>42715</v>
      </c>
      <c r="E304" s="3" t="s">
        <v>5216</v>
      </c>
      <c r="F304" t="s">
        <v>6464</v>
      </c>
      <c r="G304" t="s">
        <v>6723</v>
      </c>
      <c r="H304" t="s">
        <v>7516</v>
      </c>
      <c r="I304" t="s">
        <v>8055</v>
      </c>
      <c r="J304" t="s">
        <v>8057</v>
      </c>
      <c r="K304" t="s">
        <v>8195</v>
      </c>
      <c r="L304" t="s">
        <v>8234</v>
      </c>
      <c r="M304">
        <v>98661</v>
      </c>
      <c r="N304" t="s">
        <v>8638</v>
      </c>
      <c r="O304" t="s">
        <v>8979</v>
      </c>
      <c r="P304" t="s">
        <v>10370</v>
      </c>
      <c r="Q304" t="s">
        <v>10378</v>
      </c>
      <c r="R304" t="s">
        <v>10728</v>
      </c>
      <c r="S304">
        <v>14.8</v>
      </c>
      <c r="T304">
        <v>4</v>
      </c>
      <c r="U304">
        <v>0</v>
      </c>
      <c r="V304">
        <v>6.0679999999999996</v>
      </c>
      <c r="W304">
        <f>(Tableau1[[#This Row],[Sales]]/Tableau1[[#This Row],[Profit]])*100</f>
        <v>243.90243902439028</v>
      </c>
      <c r="X304">
        <f>Tableau1[[#This Row],[Sales]]*(1-Tableau1[[#This Row],[Discount]])</f>
        <v>14.8</v>
      </c>
      <c r="Y304">
        <f ca="1">SUMIF(Tableau1[Order ID],Tableau1[[#This Row],[Order ID]],Tableau1[[#This Row],[Sales]])</f>
        <v>14.9</v>
      </c>
    </row>
    <row r="305" spans="1:25" x14ac:dyDescent="0.3">
      <c r="A305">
        <v>652</v>
      </c>
      <c r="B305" t="s">
        <v>324</v>
      </c>
      <c r="C305" s="9" t="s">
        <v>5278</v>
      </c>
      <c r="D305" s="9">
        <v>42666</v>
      </c>
      <c r="E305" s="3" t="s">
        <v>5547</v>
      </c>
      <c r="F305" t="s">
        <v>6465</v>
      </c>
      <c r="G305" t="s">
        <v>6724</v>
      </c>
      <c r="H305" t="s">
        <v>7517</v>
      </c>
      <c r="I305" t="s">
        <v>8056</v>
      </c>
      <c r="J305" t="s">
        <v>8057</v>
      </c>
      <c r="K305" t="s">
        <v>8078</v>
      </c>
      <c r="L305" t="s">
        <v>8603</v>
      </c>
      <c r="M305">
        <v>10024</v>
      </c>
      <c r="N305" t="s">
        <v>8640</v>
      </c>
      <c r="O305" t="s">
        <v>8705</v>
      </c>
      <c r="P305" t="s">
        <v>10371</v>
      </c>
      <c r="Q305" t="s">
        <v>10383</v>
      </c>
      <c r="R305" t="s">
        <v>10454</v>
      </c>
      <c r="S305">
        <v>379.4</v>
      </c>
      <c r="T305">
        <v>10</v>
      </c>
      <c r="U305">
        <v>0</v>
      </c>
      <c r="V305">
        <v>178.31800000000001</v>
      </c>
      <c r="W305">
        <f>(Tableau1[[#This Row],[Sales]]/Tableau1[[#This Row],[Profit]])*100</f>
        <v>212.76595744680847</v>
      </c>
      <c r="X305">
        <f>Tableau1[[#This Row],[Sales]]*(1-Tableau1[[#This Row],[Discount]])</f>
        <v>379.4</v>
      </c>
      <c r="Y305">
        <f ca="1">SUMIF(Tableau1[Order ID],Tableau1[[#This Row],[Order ID]],Tableau1[[#This Row],[Sales]])</f>
        <v>39.880000000000003</v>
      </c>
    </row>
    <row r="306" spans="1:25" x14ac:dyDescent="0.3">
      <c r="A306">
        <v>653</v>
      </c>
      <c r="B306" t="s">
        <v>325</v>
      </c>
      <c r="C306" s="9" t="s">
        <v>5279</v>
      </c>
      <c r="D306" s="9">
        <v>42905</v>
      </c>
      <c r="E306" s="3" t="s">
        <v>6298</v>
      </c>
      <c r="F306" t="s">
        <v>6465</v>
      </c>
      <c r="G306" t="s">
        <v>6621</v>
      </c>
      <c r="H306" t="s">
        <v>7414</v>
      </c>
      <c r="I306" t="s">
        <v>8055</v>
      </c>
      <c r="J306" t="s">
        <v>8057</v>
      </c>
      <c r="K306" t="s">
        <v>8078</v>
      </c>
      <c r="L306" t="s">
        <v>8603</v>
      </c>
      <c r="M306">
        <v>10035</v>
      </c>
      <c r="N306" t="s">
        <v>8640</v>
      </c>
      <c r="O306" t="s">
        <v>8700</v>
      </c>
      <c r="P306" t="s">
        <v>10371</v>
      </c>
      <c r="Q306" t="s">
        <v>10383</v>
      </c>
      <c r="R306" t="s">
        <v>10449</v>
      </c>
      <c r="S306">
        <v>97.82</v>
      </c>
      <c r="T306">
        <v>2</v>
      </c>
      <c r="U306">
        <v>0</v>
      </c>
      <c r="V306">
        <v>45.9754</v>
      </c>
      <c r="W306">
        <f>(Tableau1[[#This Row],[Sales]]/Tableau1[[#This Row],[Profit]])*100</f>
        <v>212.7659574468085</v>
      </c>
      <c r="X306">
        <f>Tableau1[[#This Row],[Sales]]*(1-Tableau1[[#This Row],[Discount]])</f>
        <v>97.82</v>
      </c>
      <c r="Y306">
        <f ca="1">SUMIF(Tableau1[Order ID],Tableau1[[#This Row],[Order ID]],Tableau1[[#This Row],[Sales]])</f>
        <v>32.94</v>
      </c>
    </row>
    <row r="307" spans="1:25" x14ac:dyDescent="0.3">
      <c r="A307">
        <v>655</v>
      </c>
      <c r="B307" t="s">
        <v>326</v>
      </c>
      <c r="C307" s="9" t="s">
        <v>5280</v>
      </c>
      <c r="D307" s="9">
        <v>42604</v>
      </c>
      <c r="E307" s="3" t="s">
        <v>5800</v>
      </c>
      <c r="F307" t="s">
        <v>6465</v>
      </c>
      <c r="G307" t="s">
        <v>6725</v>
      </c>
      <c r="H307" t="s">
        <v>7518</v>
      </c>
      <c r="I307" t="s">
        <v>8054</v>
      </c>
      <c r="J307" t="s">
        <v>8057</v>
      </c>
      <c r="K307" t="s">
        <v>8096</v>
      </c>
      <c r="L307" t="s">
        <v>8612</v>
      </c>
      <c r="M307">
        <v>43229</v>
      </c>
      <c r="N307" t="s">
        <v>8640</v>
      </c>
      <c r="O307" t="s">
        <v>9177</v>
      </c>
      <c r="P307" t="s">
        <v>10371</v>
      </c>
      <c r="Q307" t="s">
        <v>10382</v>
      </c>
      <c r="R307" t="s">
        <v>10925</v>
      </c>
      <c r="S307">
        <v>113.55200000000001</v>
      </c>
      <c r="T307">
        <v>2</v>
      </c>
      <c r="U307">
        <v>0.2</v>
      </c>
      <c r="V307">
        <v>8.5164000000000009</v>
      </c>
      <c r="W307">
        <f>(Tableau1[[#This Row],[Sales]]/Tableau1[[#This Row],[Profit]])*100</f>
        <v>1333.3333333333333</v>
      </c>
      <c r="X307">
        <f>Tableau1[[#This Row],[Sales]]*(1-Tableau1[[#This Row],[Discount]])</f>
        <v>90.841600000000014</v>
      </c>
      <c r="Y307">
        <f ca="1">SUMIF(Tableau1[Order ID],Tableau1[[#This Row],[Order ID]],Tableau1[[#This Row],[Sales]])</f>
        <v>13.904</v>
      </c>
    </row>
    <row r="308" spans="1:25" x14ac:dyDescent="0.3">
      <c r="A308">
        <v>658</v>
      </c>
      <c r="B308" t="s">
        <v>327</v>
      </c>
      <c r="C308" s="9" t="s">
        <v>5281</v>
      </c>
      <c r="D308" s="9">
        <v>42632</v>
      </c>
      <c r="E308" s="3" t="s">
        <v>5281</v>
      </c>
      <c r="F308" t="s">
        <v>6467</v>
      </c>
      <c r="G308" t="s">
        <v>6726</v>
      </c>
      <c r="H308" t="s">
        <v>7519</v>
      </c>
      <c r="I308" t="s">
        <v>8056</v>
      </c>
      <c r="J308" t="s">
        <v>8057</v>
      </c>
      <c r="K308" t="s">
        <v>8092</v>
      </c>
      <c r="L308" t="s">
        <v>8598</v>
      </c>
      <c r="M308">
        <v>60505</v>
      </c>
      <c r="N308" t="s">
        <v>8639</v>
      </c>
      <c r="O308" t="s">
        <v>9072</v>
      </c>
      <c r="P308" t="s">
        <v>10370</v>
      </c>
      <c r="Q308" t="s">
        <v>10374</v>
      </c>
      <c r="R308" t="s">
        <v>10821</v>
      </c>
      <c r="S308">
        <v>701.37199999999996</v>
      </c>
      <c r="T308">
        <v>2</v>
      </c>
      <c r="U308">
        <v>0.3</v>
      </c>
      <c r="V308">
        <v>-50.097999999999999</v>
      </c>
      <c r="W308">
        <f>(Tableau1[[#This Row],[Sales]]/Tableau1[[#This Row],[Profit]])*100</f>
        <v>-1400</v>
      </c>
      <c r="X308">
        <f>Tableau1[[#This Row],[Sales]]*(1-Tableau1[[#This Row],[Discount]])</f>
        <v>490.96039999999994</v>
      </c>
      <c r="Y308">
        <f ca="1">SUMIF(Tableau1[Order ID],Tableau1[[#This Row],[Order ID]],Tableau1[[#This Row],[Sales]])</f>
        <v>26.96</v>
      </c>
    </row>
    <row r="309" spans="1:25" x14ac:dyDescent="0.3">
      <c r="A309">
        <v>660</v>
      </c>
      <c r="B309" t="s">
        <v>328</v>
      </c>
      <c r="C309" s="9" t="s">
        <v>5282</v>
      </c>
      <c r="D309" s="9">
        <v>42240</v>
      </c>
      <c r="E309" s="3" t="s">
        <v>5864</v>
      </c>
      <c r="F309" t="s">
        <v>6465</v>
      </c>
      <c r="G309" t="s">
        <v>6558</v>
      </c>
      <c r="H309" t="s">
        <v>7351</v>
      </c>
      <c r="I309" t="s">
        <v>8054</v>
      </c>
      <c r="J309" t="s">
        <v>8057</v>
      </c>
      <c r="K309" t="s">
        <v>8139</v>
      </c>
      <c r="L309" t="s">
        <v>8593</v>
      </c>
      <c r="M309">
        <v>76017</v>
      </c>
      <c r="N309" t="s">
        <v>8639</v>
      </c>
      <c r="O309" t="s">
        <v>9142</v>
      </c>
      <c r="P309" t="s">
        <v>10371</v>
      </c>
      <c r="Q309" t="s">
        <v>10377</v>
      </c>
      <c r="R309" t="s">
        <v>10891</v>
      </c>
      <c r="S309">
        <v>999.43200000000002</v>
      </c>
      <c r="T309">
        <v>7</v>
      </c>
      <c r="U309">
        <v>0.2</v>
      </c>
      <c r="V309">
        <v>124.929</v>
      </c>
      <c r="W309">
        <f>(Tableau1[[#This Row],[Sales]]/Tableau1[[#This Row],[Profit]])*100</f>
        <v>800</v>
      </c>
      <c r="X309">
        <f>Tableau1[[#This Row],[Sales]]*(1-Tableau1[[#This Row],[Discount]])</f>
        <v>799.54560000000004</v>
      </c>
      <c r="Y309">
        <f ca="1">SUMIF(Tableau1[Order ID],Tableau1[[#This Row],[Order ID]],Tableau1[[#This Row],[Sales]])</f>
        <v>61.96</v>
      </c>
    </row>
    <row r="310" spans="1:25" x14ac:dyDescent="0.3">
      <c r="A310">
        <v>664</v>
      </c>
      <c r="B310" t="s">
        <v>329</v>
      </c>
      <c r="C310" s="9" t="s">
        <v>5283</v>
      </c>
      <c r="D310" s="9">
        <v>42455</v>
      </c>
      <c r="E310" s="3" t="s">
        <v>5482</v>
      </c>
      <c r="F310" t="s">
        <v>6465</v>
      </c>
      <c r="G310" t="s">
        <v>6727</v>
      </c>
      <c r="H310" t="s">
        <v>7520</v>
      </c>
      <c r="I310" t="s">
        <v>8055</v>
      </c>
      <c r="J310" t="s">
        <v>8057</v>
      </c>
      <c r="K310" t="s">
        <v>8078</v>
      </c>
      <c r="L310" t="s">
        <v>8603</v>
      </c>
      <c r="M310">
        <v>10011</v>
      </c>
      <c r="N310" t="s">
        <v>8640</v>
      </c>
      <c r="O310" t="s">
        <v>8833</v>
      </c>
      <c r="P310" t="s">
        <v>10371</v>
      </c>
      <c r="Q310" t="s">
        <v>10377</v>
      </c>
      <c r="R310" t="s">
        <v>10583</v>
      </c>
      <c r="S310">
        <v>459.95</v>
      </c>
      <c r="T310">
        <v>5</v>
      </c>
      <c r="U310">
        <v>0</v>
      </c>
      <c r="V310">
        <v>18.398</v>
      </c>
      <c r="W310">
        <f>(Tableau1[[#This Row],[Sales]]/Tableau1[[#This Row],[Profit]])*100</f>
        <v>2500</v>
      </c>
      <c r="X310">
        <f>Tableau1[[#This Row],[Sales]]*(1-Tableau1[[#This Row],[Discount]])</f>
        <v>459.95</v>
      </c>
      <c r="Y310">
        <f ca="1">SUMIF(Tableau1[Order ID],Tableau1[[#This Row],[Order ID]],Tableau1[[#This Row],[Sales]])</f>
        <v>419.94400000000002</v>
      </c>
    </row>
    <row r="311" spans="1:25" x14ac:dyDescent="0.3">
      <c r="A311">
        <v>665</v>
      </c>
      <c r="B311" t="s">
        <v>330</v>
      </c>
      <c r="C311" s="9" t="s">
        <v>5284</v>
      </c>
      <c r="D311" s="9">
        <v>42678</v>
      </c>
      <c r="E311" s="3" t="s">
        <v>5284</v>
      </c>
      <c r="F311" t="s">
        <v>6467</v>
      </c>
      <c r="G311" t="s">
        <v>6584</v>
      </c>
      <c r="H311" t="s">
        <v>7377</v>
      </c>
      <c r="I311" t="s">
        <v>8054</v>
      </c>
      <c r="J311" t="s">
        <v>8057</v>
      </c>
      <c r="K311" t="s">
        <v>8161</v>
      </c>
      <c r="L311" t="s">
        <v>8589</v>
      </c>
      <c r="M311">
        <v>40214</v>
      </c>
      <c r="N311" t="s">
        <v>8637</v>
      </c>
      <c r="O311" t="s">
        <v>8748</v>
      </c>
      <c r="P311" t="s">
        <v>10371</v>
      </c>
      <c r="Q311" t="s">
        <v>10386</v>
      </c>
      <c r="R311" t="s">
        <v>10497</v>
      </c>
      <c r="S311">
        <v>10.74</v>
      </c>
      <c r="T311">
        <v>3</v>
      </c>
      <c r="U311">
        <v>0</v>
      </c>
      <c r="V311">
        <v>5.2625999999999999</v>
      </c>
      <c r="W311">
        <f>(Tableau1[[#This Row],[Sales]]/Tableau1[[#This Row],[Profit]])*100</f>
        <v>204.08163265306123</v>
      </c>
      <c r="X311">
        <f>Tableau1[[#This Row],[Sales]]*(1-Tableau1[[#This Row],[Discount]])</f>
        <v>10.74</v>
      </c>
      <c r="Y311">
        <f ca="1">SUMIF(Tableau1[Order ID],Tableau1[[#This Row],[Order ID]],Tableau1[[#This Row],[Sales]])</f>
        <v>3.69</v>
      </c>
    </row>
    <row r="312" spans="1:25" x14ac:dyDescent="0.3">
      <c r="A312">
        <v>666</v>
      </c>
      <c r="B312" t="s">
        <v>331</v>
      </c>
      <c r="C312" s="9" t="s">
        <v>5140</v>
      </c>
      <c r="D312" s="9">
        <v>42894</v>
      </c>
      <c r="E312" s="3" t="s">
        <v>5223</v>
      </c>
      <c r="F312" t="s">
        <v>6464</v>
      </c>
      <c r="G312" t="s">
        <v>6728</v>
      </c>
      <c r="H312" t="s">
        <v>7521</v>
      </c>
      <c r="I312" t="s">
        <v>8055</v>
      </c>
      <c r="J312" t="s">
        <v>8057</v>
      </c>
      <c r="K312" t="s">
        <v>8119</v>
      </c>
      <c r="L312" t="s">
        <v>8593</v>
      </c>
      <c r="M312">
        <v>75081</v>
      </c>
      <c r="N312" t="s">
        <v>8639</v>
      </c>
      <c r="O312" t="s">
        <v>9181</v>
      </c>
      <c r="P312" t="s">
        <v>10371</v>
      </c>
      <c r="Q312" t="s">
        <v>10387</v>
      </c>
      <c r="R312" t="s">
        <v>10929</v>
      </c>
      <c r="S312">
        <v>23.76</v>
      </c>
      <c r="T312">
        <v>3</v>
      </c>
      <c r="U312">
        <v>0.2</v>
      </c>
      <c r="V312">
        <v>2.0790000000000002</v>
      </c>
      <c r="W312">
        <f>(Tableau1[[#This Row],[Sales]]/Tableau1[[#This Row],[Profit]])*100</f>
        <v>1142.8571428571429</v>
      </c>
      <c r="X312">
        <f>Tableau1[[#This Row],[Sales]]*(1-Tableau1[[#This Row],[Discount]])</f>
        <v>19.008000000000003</v>
      </c>
      <c r="Y312">
        <f ca="1">SUMIF(Tableau1[Order ID],Tableau1[[#This Row],[Order ID]],Tableau1[[#This Row],[Sales]])</f>
        <v>38.880000000000003</v>
      </c>
    </row>
    <row r="313" spans="1:25" x14ac:dyDescent="0.3">
      <c r="A313">
        <v>669</v>
      </c>
      <c r="B313" t="s">
        <v>332</v>
      </c>
      <c r="C313" s="9" t="s">
        <v>5193</v>
      </c>
      <c r="D313" s="9">
        <v>41997</v>
      </c>
      <c r="E313" s="3" t="s">
        <v>5088</v>
      </c>
      <c r="F313" t="s">
        <v>6466</v>
      </c>
      <c r="G313" t="s">
        <v>6729</v>
      </c>
      <c r="H313" t="s">
        <v>7522</v>
      </c>
      <c r="I313" t="s">
        <v>8054</v>
      </c>
      <c r="J313" t="s">
        <v>8057</v>
      </c>
      <c r="K313" t="s">
        <v>8196</v>
      </c>
      <c r="L313" t="s">
        <v>8612</v>
      </c>
      <c r="M313">
        <v>44105</v>
      </c>
      <c r="N313" t="s">
        <v>8640</v>
      </c>
      <c r="O313" t="s">
        <v>9183</v>
      </c>
      <c r="P313" t="s">
        <v>10370</v>
      </c>
      <c r="Q313" t="s">
        <v>10378</v>
      </c>
      <c r="R313" t="s">
        <v>10931</v>
      </c>
      <c r="S313">
        <v>30.36</v>
      </c>
      <c r="T313">
        <v>5</v>
      </c>
      <c r="U313">
        <v>0.2</v>
      </c>
      <c r="V313">
        <v>8.7285000000000004</v>
      </c>
      <c r="W313">
        <f>(Tableau1[[#This Row],[Sales]]/Tableau1[[#This Row],[Profit]])*100</f>
        <v>347.82608695652175</v>
      </c>
      <c r="X313">
        <f>Tableau1[[#This Row],[Sales]]*(1-Tableau1[[#This Row],[Discount]])</f>
        <v>24.288</v>
      </c>
      <c r="Y313">
        <f ca="1">SUMIF(Tableau1[Order ID],Tableau1[[#This Row],[Order ID]],Tableau1[[#This Row],[Sales]])</f>
        <v>575.91999999999996</v>
      </c>
    </row>
    <row r="314" spans="1:25" x14ac:dyDescent="0.3">
      <c r="A314">
        <v>670</v>
      </c>
      <c r="B314" t="s">
        <v>333</v>
      </c>
      <c r="C314" s="9" t="s">
        <v>5285</v>
      </c>
      <c r="D314" s="9">
        <v>42895</v>
      </c>
      <c r="E314" s="3" t="s">
        <v>5517</v>
      </c>
      <c r="F314" t="s">
        <v>6465</v>
      </c>
      <c r="G314" t="s">
        <v>6714</v>
      </c>
      <c r="H314" t="s">
        <v>7507</v>
      </c>
      <c r="I314" t="s">
        <v>8056</v>
      </c>
      <c r="J314" t="s">
        <v>8057</v>
      </c>
      <c r="K314" t="s">
        <v>8080</v>
      </c>
      <c r="L314" t="s">
        <v>8598</v>
      </c>
      <c r="M314">
        <v>60653</v>
      </c>
      <c r="N314" t="s">
        <v>8639</v>
      </c>
      <c r="O314" t="s">
        <v>9184</v>
      </c>
      <c r="P314" t="s">
        <v>10370</v>
      </c>
      <c r="Q314" t="s">
        <v>10378</v>
      </c>
      <c r="R314" t="s">
        <v>10932</v>
      </c>
      <c r="S314">
        <v>23.975999999999999</v>
      </c>
      <c r="T314">
        <v>3</v>
      </c>
      <c r="U314">
        <v>0.6</v>
      </c>
      <c r="V314">
        <v>-14.3856</v>
      </c>
      <c r="W314">
        <f>(Tableau1[[#This Row],[Sales]]/Tableau1[[#This Row],[Profit]])*100</f>
        <v>-166.66666666666666</v>
      </c>
      <c r="X314">
        <f>Tableau1[[#This Row],[Sales]]*(1-Tableau1[[#This Row],[Discount]])</f>
        <v>9.5904000000000007</v>
      </c>
      <c r="Y314">
        <f ca="1">SUMIF(Tableau1[Order ID],Tableau1[[#This Row],[Order ID]],Tableau1[[#This Row],[Sales]])</f>
        <v>72.8</v>
      </c>
    </row>
    <row r="315" spans="1:25" x14ac:dyDescent="0.3">
      <c r="A315">
        <v>673</v>
      </c>
      <c r="B315" t="s">
        <v>334</v>
      </c>
      <c r="C315" s="9" t="s">
        <v>5170</v>
      </c>
      <c r="D315" s="9">
        <v>42901</v>
      </c>
      <c r="E315" s="3" t="s">
        <v>5768</v>
      </c>
      <c r="F315" t="s">
        <v>6465</v>
      </c>
      <c r="G315" t="s">
        <v>6611</v>
      </c>
      <c r="H315" t="s">
        <v>7404</v>
      </c>
      <c r="I315" t="s">
        <v>8054</v>
      </c>
      <c r="J315" t="s">
        <v>8057</v>
      </c>
      <c r="K315" t="s">
        <v>8152</v>
      </c>
      <c r="L315" t="s">
        <v>8598</v>
      </c>
      <c r="M315">
        <v>62301</v>
      </c>
      <c r="N315" t="s">
        <v>8639</v>
      </c>
      <c r="O315" t="s">
        <v>9186</v>
      </c>
      <c r="P315" t="s">
        <v>10371</v>
      </c>
      <c r="Q315" t="s">
        <v>10379</v>
      </c>
      <c r="R315" t="s">
        <v>10935</v>
      </c>
      <c r="S315">
        <v>19.559999999999999</v>
      </c>
      <c r="T315">
        <v>5</v>
      </c>
      <c r="U315">
        <v>0.2</v>
      </c>
      <c r="V315">
        <v>1.7115</v>
      </c>
      <c r="W315">
        <f>(Tableau1[[#This Row],[Sales]]/Tableau1[[#This Row],[Profit]])*100</f>
        <v>1142.8571428571427</v>
      </c>
      <c r="X315">
        <f>Tableau1[[#This Row],[Sales]]*(1-Tableau1[[#This Row],[Discount]])</f>
        <v>15.648</v>
      </c>
      <c r="Y315">
        <f ca="1">SUMIF(Tableau1[Order ID],Tableau1[[#This Row],[Order ID]],Tableau1[[#This Row],[Sales]])</f>
        <v>46.26</v>
      </c>
    </row>
    <row r="316" spans="1:25" x14ac:dyDescent="0.3">
      <c r="A316">
        <v>674</v>
      </c>
      <c r="B316" t="s">
        <v>335</v>
      </c>
      <c r="C316" s="9" t="s">
        <v>5286</v>
      </c>
      <c r="D316" s="9">
        <v>43074</v>
      </c>
      <c r="E316" s="3" t="s">
        <v>5196</v>
      </c>
      <c r="F316" t="s">
        <v>6466</v>
      </c>
      <c r="G316" t="s">
        <v>6730</v>
      </c>
      <c r="H316" t="s">
        <v>7523</v>
      </c>
      <c r="I316" t="s">
        <v>8054</v>
      </c>
      <c r="J316" t="s">
        <v>8057</v>
      </c>
      <c r="K316" t="s">
        <v>8096</v>
      </c>
      <c r="L316" t="s">
        <v>8602</v>
      </c>
      <c r="M316">
        <v>47201</v>
      </c>
      <c r="N316" t="s">
        <v>8639</v>
      </c>
      <c r="O316" t="s">
        <v>9187</v>
      </c>
      <c r="P316" t="s">
        <v>10371</v>
      </c>
      <c r="Q316" t="s">
        <v>10382</v>
      </c>
      <c r="R316" t="s">
        <v>10936</v>
      </c>
      <c r="S316">
        <v>61.44</v>
      </c>
      <c r="T316">
        <v>3</v>
      </c>
      <c r="U316">
        <v>0</v>
      </c>
      <c r="V316">
        <v>16.588799999999999</v>
      </c>
      <c r="W316">
        <f>(Tableau1[[#This Row],[Sales]]/Tableau1[[#This Row],[Profit]])*100</f>
        <v>370.37037037037038</v>
      </c>
      <c r="X316">
        <f>Tableau1[[#This Row],[Sales]]*(1-Tableau1[[#This Row],[Discount]])</f>
        <v>61.44</v>
      </c>
      <c r="Y316">
        <f ca="1">SUMIF(Tableau1[Order ID],Tableau1[[#This Row],[Order ID]],Tableau1[[#This Row],[Sales]])</f>
        <v>51.072000000000003</v>
      </c>
    </row>
    <row r="317" spans="1:25" x14ac:dyDescent="0.3">
      <c r="A317">
        <v>677</v>
      </c>
      <c r="B317" t="s">
        <v>336</v>
      </c>
      <c r="C317" s="9" t="s">
        <v>5287</v>
      </c>
      <c r="D317" s="9">
        <v>42812</v>
      </c>
      <c r="E317" s="3" t="s">
        <v>5751</v>
      </c>
      <c r="F317" t="s">
        <v>6465</v>
      </c>
      <c r="G317" t="s">
        <v>6731</v>
      </c>
      <c r="H317" t="s">
        <v>7524</v>
      </c>
      <c r="I317" t="s">
        <v>8054</v>
      </c>
      <c r="J317" t="s">
        <v>8057</v>
      </c>
      <c r="K317" t="s">
        <v>8197</v>
      </c>
      <c r="L317" t="s">
        <v>8593</v>
      </c>
      <c r="M317">
        <v>75701</v>
      </c>
      <c r="N317" t="s">
        <v>8639</v>
      </c>
      <c r="O317" t="s">
        <v>9189</v>
      </c>
      <c r="P317" t="s">
        <v>10371</v>
      </c>
      <c r="Q317" t="s">
        <v>10382</v>
      </c>
      <c r="R317" t="s">
        <v>10938</v>
      </c>
      <c r="S317">
        <v>2.6880000000000002</v>
      </c>
      <c r="T317">
        <v>3</v>
      </c>
      <c r="U317">
        <v>0.8</v>
      </c>
      <c r="V317">
        <v>-7.3920000000000003</v>
      </c>
      <c r="W317">
        <f>(Tableau1[[#This Row],[Sales]]/Tableau1[[#This Row],[Profit]])*100</f>
        <v>-36.363636363636367</v>
      </c>
      <c r="X317">
        <f>Tableau1[[#This Row],[Sales]]*(1-Tableau1[[#This Row],[Discount]])</f>
        <v>0.53759999999999997</v>
      </c>
      <c r="Y317">
        <f ca="1">SUMIF(Tableau1[Order ID],Tableau1[[#This Row],[Order ID]],Tableau1[[#This Row],[Sales]])</f>
        <v>87.92</v>
      </c>
    </row>
    <row r="318" spans="1:25" x14ac:dyDescent="0.3">
      <c r="A318">
        <v>681</v>
      </c>
      <c r="B318" t="s">
        <v>337</v>
      </c>
      <c r="C318" s="9" t="s">
        <v>5288</v>
      </c>
      <c r="D318" s="9">
        <v>42693</v>
      </c>
      <c r="E318" s="3" t="s">
        <v>5420</v>
      </c>
      <c r="F318" t="s">
        <v>6465</v>
      </c>
      <c r="G318" t="s">
        <v>6732</v>
      </c>
      <c r="H318" t="s">
        <v>7525</v>
      </c>
      <c r="I318" t="s">
        <v>8054</v>
      </c>
      <c r="J318" t="s">
        <v>8057</v>
      </c>
      <c r="K318" t="s">
        <v>8078</v>
      </c>
      <c r="L318" t="s">
        <v>8603</v>
      </c>
      <c r="M318">
        <v>10024</v>
      </c>
      <c r="N318" t="s">
        <v>8640</v>
      </c>
      <c r="O318" t="s">
        <v>9193</v>
      </c>
      <c r="P318" t="s">
        <v>10371</v>
      </c>
      <c r="Q318" t="s">
        <v>10381</v>
      </c>
      <c r="R318" t="s">
        <v>10942</v>
      </c>
      <c r="S318">
        <v>14.352</v>
      </c>
      <c r="T318">
        <v>3</v>
      </c>
      <c r="U318">
        <v>0.2</v>
      </c>
      <c r="V318">
        <v>4.6643999999999997</v>
      </c>
      <c r="W318">
        <f>(Tableau1[[#This Row],[Sales]]/Tableau1[[#This Row],[Profit]])*100</f>
        <v>307.69230769230774</v>
      </c>
      <c r="X318">
        <f>Tableau1[[#This Row],[Sales]]*(1-Tableau1[[#This Row],[Discount]])</f>
        <v>11.4816</v>
      </c>
      <c r="Y318">
        <f ca="1">SUMIF(Tableau1[Order ID],Tableau1[[#This Row],[Order ID]],Tableau1[[#This Row],[Sales]])</f>
        <v>2.97</v>
      </c>
    </row>
    <row r="319" spans="1:25" x14ac:dyDescent="0.3">
      <c r="A319">
        <v>684</v>
      </c>
      <c r="B319" t="s">
        <v>338</v>
      </c>
      <c r="C319" s="9" t="s">
        <v>5289</v>
      </c>
      <c r="D319" s="9">
        <v>43043</v>
      </c>
      <c r="E319" s="3" t="s">
        <v>5289</v>
      </c>
      <c r="F319" t="s">
        <v>6467</v>
      </c>
      <c r="G319" t="s">
        <v>6733</v>
      </c>
      <c r="H319" t="s">
        <v>7526</v>
      </c>
      <c r="I319" t="s">
        <v>8055</v>
      </c>
      <c r="J319" t="s">
        <v>8057</v>
      </c>
      <c r="K319" t="s">
        <v>8198</v>
      </c>
      <c r="L319" t="s">
        <v>8592</v>
      </c>
      <c r="M319">
        <v>27217</v>
      </c>
      <c r="N319" t="s">
        <v>8637</v>
      </c>
      <c r="O319" t="s">
        <v>9195</v>
      </c>
      <c r="P319" t="s">
        <v>10372</v>
      </c>
      <c r="Q319" t="s">
        <v>10388</v>
      </c>
      <c r="R319" t="s">
        <v>10944</v>
      </c>
      <c r="S319">
        <v>7999.98</v>
      </c>
      <c r="T319">
        <v>4</v>
      </c>
      <c r="U319">
        <v>0.5</v>
      </c>
      <c r="V319">
        <v>-3839.9904000000001</v>
      </c>
      <c r="W319">
        <f>(Tableau1[[#This Row],[Sales]]/Tableau1[[#This Row],[Profit]])*100</f>
        <v>-208.33333333333331</v>
      </c>
      <c r="X319">
        <f>Tableau1[[#This Row],[Sales]]*(1-Tableau1[[#This Row],[Discount]])</f>
        <v>3999.99</v>
      </c>
      <c r="Y319">
        <f ca="1">SUMIF(Tableau1[Order ID],Tableau1[[#This Row],[Order ID]],Tableau1[[#This Row],[Sales]])</f>
        <v>140.73599999999999</v>
      </c>
    </row>
    <row r="320" spans="1:25" x14ac:dyDescent="0.3">
      <c r="A320">
        <v>686</v>
      </c>
      <c r="B320" t="s">
        <v>339</v>
      </c>
      <c r="C320" s="9" t="s">
        <v>5290</v>
      </c>
      <c r="D320" s="9">
        <v>41825</v>
      </c>
      <c r="E320" s="3" t="s">
        <v>6031</v>
      </c>
      <c r="F320" t="s">
        <v>6466</v>
      </c>
      <c r="G320" t="s">
        <v>6734</v>
      </c>
      <c r="H320" t="s">
        <v>7527</v>
      </c>
      <c r="I320" t="s">
        <v>8054</v>
      </c>
      <c r="J320" t="s">
        <v>8057</v>
      </c>
      <c r="K320" t="s">
        <v>8083</v>
      </c>
      <c r="L320" t="s">
        <v>8623</v>
      </c>
      <c r="M320">
        <v>39212</v>
      </c>
      <c r="N320" t="s">
        <v>8637</v>
      </c>
      <c r="O320" t="s">
        <v>8965</v>
      </c>
      <c r="P320" t="s">
        <v>10372</v>
      </c>
      <c r="Q320" t="s">
        <v>10384</v>
      </c>
      <c r="R320" t="s">
        <v>10714</v>
      </c>
      <c r="S320">
        <v>479.97</v>
      </c>
      <c r="T320">
        <v>3</v>
      </c>
      <c r="U320">
        <v>0</v>
      </c>
      <c r="V320">
        <v>163.18979999999999</v>
      </c>
      <c r="W320">
        <f>(Tableau1[[#This Row],[Sales]]/Tableau1[[#This Row],[Profit]])*100</f>
        <v>294.11764705882354</v>
      </c>
      <c r="X320">
        <f>Tableau1[[#This Row],[Sales]]*(1-Tableau1[[#This Row],[Discount]])</f>
        <v>479.97</v>
      </c>
      <c r="Y320">
        <f ca="1">SUMIF(Tableau1[Order ID],Tableau1[[#This Row],[Order ID]],Tableau1[[#This Row],[Sales]])</f>
        <v>25.11</v>
      </c>
    </row>
    <row r="321" spans="1:25" x14ac:dyDescent="0.3">
      <c r="A321">
        <v>689</v>
      </c>
      <c r="B321" t="s">
        <v>340</v>
      </c>
      <c r="C321" s="9" t="s">
        <v>5083</v>
      </c>
      <c r="D321" s="9">
        <v>43094</v>
      </c>
      <c r="E321" s="3" t="s">
        <v>5644</v>
      </c>
      <c r="F321" t="s">
        <v>6465</v>
      </c>
      <c r="G321" t="s">
        <v>6735</v>
      </c>
      <c r="H321" t="s">
        <v>7528</v>
      </c>
      <c r="I321" t="s">
        <v>8054</v>
      </c>
      <c r="J321" t="s">
        <v>8057</v>
      </c>
      <c r="K321" t="s">
        <v>8078</v>
      </c>
      <c r="L321" t="s">
        <v>8603</v>
      </c>
      <c r="M321">
        <v>10035</v>
      </c>
      <c r="N321" t="s">
        <v>8640</v>
      </c>
      <c r="O321" t="s">
        <v>9197</v>
      </c>
      <c r="P321" t="s">
        <v>10370</v>
      </c>
      <c r="Q321" t="s">
        <v>10373</v>
      </c>
      <c r="R321" t="s">
        <v>10946</v>
      </c>
      <c r="S321">
        <v>191.98400000000001</v>
      </c>
      <c r="T321">
        <v>2</v>
      </c>
      <c r="U321">
        <v>0.2</v>
      </c>
      <c r="V321">
        <v>4.7995999999999999</v>
      </c>
      <c r="W321">
        <f>(Tableau1[[#This Row],[Sales]]/Tableau1[[#This Row],[Profit]])*100</f>
        <v>4000</v>
      </c>
      <c r="X321">
        <f>Tableau1[[#This Row],[Sales]]*(1-Tableau1[[#This Row],[Discount]])</f>
        <v>153.58720000000002</v>
      </c>
      <c r="Y321">
        <f ca="1">SUMIF(Tableau1[Order ID],Tableau1[[#This Row],[Order ID]],Tableau1[[#This Row],[Sales]])</f>
        <v>695.7</v>
      </c>
    </row>
    <row r="322" spans="1:25" x14ac:dyDescent="0.3">
      <c r="A322">
        <v>690</v>
      </c>
      <c r="B322" t="s">
        <v>341</v>
      </c>
      <c r="C322" s="9" t="s">
        <v>5291</v>
      </c>
      <c r="D322" s="9">
        <v>41811</v>
      </c>
      <c r="E322" s="3" t="s">
        <v>5700</v>
      </c>
      <c r="F322" t="s">
        <v>6464</v>
      </c>
      <c r="G322" t="s">
        <v>6736</v>
      </c>
      <c r="H322" t="s">
        <v>7529</v>
      </c>
      <c r="I322" t="s">
        <v>8054</v>
      </c>
      <c r="J322" t="s">
        <v>8057</v>
      </c>
      <c r="K322" t="s">
        <v>8199</v>
      </c>
      <c r="L322" t="s">
        <v>8605</v>
      </c>
      <c r="M322">
        <v>22980</v>
      </c>
      <c r="N322" t="s">
        <v>8637</v>
      </c>
      <c r="O322" t="s">
        <v>9198</v>
      </c>
      <c r="P322" t="s">
        <v>10370</v>
      </c>
      <c r="Q322" t="s">
        <v>10378</v>
      </c>
      <c r="R322" t="s">
        <v>10947</v>
      </c>
      <c r="S322">
        <v>104.01</v>
      </c>
      <c r="T322">
        <v>1</v>
      </c>
      <c r="U322">
        <v>0</v>
      </c>
      <c r="V322">
        <v>14.561400000000001</v>
      </c>
      <c r="W322">
        <f>(Tableau1[[#This Row],[Sales]]/Tableau1[[#This Row],[Profit]])*100</f>
        <v>714.28571428571433</v>
      </c>
      <c r="X322">
        <f>Tableau1[[#This Row],[Sales]]*(1-Tableau1[[#This Row],[Discount]])</f>
        <v>104.01</v>
      </c>
      <c r="Y322">
        <f ca="1">SUMIF(Tableau1[Order ID],Tableau1[[#This Row],[Order ID]],Tableau1[[#This Row],[Sales]])</f>
        <v>93.78</v>
      </c>
    </row>
    <row r="323" spans="1:25" x14ac:dyDescent="0.3">
      <c r="A323">
        <v>693</v>
      </c>
      <c r="B323" t="s">
        <v>342</v>
      </c>
      <c r="C323" s="9" t="s">
        <v>5292</v>
      </c>
      <c r="D323" s="9">
        <v>42091</v>
      </c>
      <c r="E323" s="3" t="s">
        <v>5818</v>
      </c>
      <c r="F323" t="s">
        <v>6465</v>
      </c>
      <c r="G323" t="s">
        <v>6737</v>
      </c>
      <c r="H323" t="s">
        <v>7530</v>
      </c>
      <c r="I323" t="s">
        <v>8054</v>
      </c>
      <c r="J323" t="s">
        <v>8057</v>
      </c>
      <c r="K323" t="s">
        <v>8059</v>
      </c>
      <c r="L323" t="s">
        <v>8590</v>
      </c>
      <c r="M323">
        <v>90036</v>
      </c>
      <c r="N323" t="s">
        <v>8638</v>
      </c>
      <c r="O323" t="s">
        <v>9200</v>
      </c>
      <c r="P323" t="s">
        <v>10372</v>
      </c>
      <c r="Q323" t="s">
        <v>10384</v>
      </c>
      <c r="R323" t="s">
        <v>10949</v>
      </c>
      <c r="S323">
        <v>166.24</v>
      </c>
      <c r="T323">
        <v>1</v>
      </c>
      <c r="U323">
        <v>0</v>
      </c>
      <c r="V323">
        <v>24.936</v>
      </c>
      <c r="W323">
        <f>(Tableau1[[#This Row],[Sales]]/Tableau1[[#This Row],[Profit]])*100</f>
        <v>666.66666666666674</v>
      </c>
      <c r="X323">
        <f>Tableau1[[#This Row],[Sales]]*(1-Tableau1[[#This Row],[Discount]])</f>
        <v>166.24</v>
      </c>
      <c r="Y323">
        <f ca="1">SUMIF(Tableau1[Order ID],Tableau1[[#This Row],[Order ID]],Tableau1[[#This Row],[Sales]])</f>
        <v>31.4</v>
      </c>
    </row>
    <row r="324" spans="1:25" x14ac:dyDescent="0.3">
      <c r="A324">
        <v>695</v>
      </c>
      <c r="B324" t="s">
        <v>343</v>
      </c>
      <c r="C324" s="9" t="s">
        <v>5293</v>
      </c>
      <c r="D324" s="9">
        <v>42138</v>
      </c>
      <c r="E324" s="3" t="s">
        <v>5991</v>
      </c>
      <c r="F324" t="s">
        <v>6466</v>
      </c>
      <c r="G324" t="s">
        <v>6738</v>
      </c>
      <c r="H324" t="s">
        <v>7531</v>
      </c>
      <c r="I324" t="s">
        <v>8056</v>
      </c>
      <c r="J324" t="s">
        <v>8057</v>
      </c>
      <c r="K324" t="s">
        <v>8200</v>
      </c>
      <c r="L324" t="s">
        <v>8597</v>
      </c>
      <c r="M324">
        <v>19013</v>
      </c>
      <c r="N324" t="s">
        <v>8640</v>
      </c>
      <c r="O324" t="s">
        <v>8925</v>
      </c>
      <c r="P324" t="s">
        <v>10371</v>
      </c>
      <c r="Q324" t="s">
        <v>10379</v>
      </c>
      <c r="R324" t="s">
        <v>10674</v>
      </c>
      <c r="S324">
        <v>198.27199999999999</v>
      </c>
      <c r="T324">
        <v>8</v>
      </c>
      <c r="U324">
        <v>0.2</v>
      </c>
      <c r="V324">
        <v>17.348800000000001</v>
      </c>
      <c r="W324">
        <f>(Tableau1[[#This Row],[Sales]]/Tableau1[[#This Row],[Profit]])*100</f>
        <v>1142.8571428571427</v>
      </c>
      <c r="X324">
        <f>Tableau1[[#This Row],[Sales]]*(1-Tableau1[[#This Row],[Discount]])</f>
        <v>158.61760000000001</v>
      </c>
      <c r="Y324">
        <f ca="1">SUMIF(Tableau1[Order ID],Tableau1[[#This Row],[Order ID]],Tableau1[[#This Row],[Sales]])</f>
        <v>220.77600000000001</v>
      </c>
    </row>
    <row r="325" spans="1:25" x14ac:dyDescent="0.3">
      <c r="A325">
        <v>702</v>
      </c>
      <c r="B325" t="s">
        <v>344</v>
      </c>
      <c r="C325" s="9" t="s">
        <v>5294</v>
      </c>
      <c r="D325" s="9">
        <v>42980</v>
      </c>
      <c r="E325" s="3" t="s">
        <v>5595</v>
      </c>
      <c r="F325" t="s">
        <v>6465</v>
      </c>
      <c r="G325" t="s">
        <v>6582</v>
      </c>
      <c r="H325" t="s">
        <v>7375</v>
      </c>
      <c r="I325" t="s">
        <v>8055</v>
      </c>
      <c r="J325" t="s">
        <v>8057</v>
      </c>
      <c r="K325" t="s">
        <v>8196</v>
      </c>
      <c r="L325" t="s">
        <v>8612</v>
      </c>
      <c r="M325">
        <v>44105</v>
      </c>
      <c r="N325" t="s">
        <v>8640</v>
      </c>
      <c r="O325" t="s">
        <v>8828</v>
      </c>
      <c r="P325" t="s">
        <v>10370</v>
      </c>
      <c r="Q325" t="s">
        <v>10378</v>
      </c>
      <c r="R325" t="s">
        <v>10578</v>
      </c>
      <c r="S325">
        <v>15.071999999999999</v>
      </c>
      <c r="T325">
        <v>3</v>
      </c>
      <c r="U325">
        <v>0.2</v>
      </c>
      <c r="V325">
        <v>4.1448</v>
      </c>
      <c r="W325">
        <f>(Tableau1[[#This Row],[Sales]]/Tableau1[[#This Row],[Profit]])*100</f>
        <v>363.63636363636363</v>
      </c>
      <c r="X325">
        <f>Tableau1[[#This Row],[Sales]]*(1-Tableau1[[#This Row],[Discount]])</f>
        <v>12.057600000000001</v>
      </c>
      <c r="Y325">
        <f ca="1">SUMIF(Tableau1[Order ID],Tableau1[[#This Row],[Order ID]],Tableau1[[#This Row],[Sales]])</f>
        <v>1.988</v>
      </c>
    </row>
    <row r="326" spans="1:25" x14ac:dyDescent="0.3">
      <c r="A326">
        <v>703</v>
      </c>
      <c r="B326" t="s">
        <v>345</v>
      </c>
      <c r="C326" s="9" t="s">
        <v>5284</v>
      </c>
      <c r="D326" s="9">
        <v>42678</v>
      </c>
      <c r="E326" s="3" t="s">
        <v>5030</v>
      </c>
      <c r="F326" t="s">
        <v>6464</v>
      </c>
      <c r="G326" t="s">
        <v>6623</v>
      </c>
      <c r="H326" t="s">
        <v>7416</v>
      </c>
      <c r="I326" t="s">
        <v>8055</v>
      </c>
      <c r="J326" t="s">
        <v>8057</v>
      </c>
      <c r="K326" t="s">
        <v>8062</v>
      </c>
      <c r="L326" t="s">
        <v>8234</v>
      </c>
      <c r="M326">
        <v>98103</v>
      </c>
      <c r="N326" t="s">
        <v>8638</v>
      </c>
      <c r="O326" t="s">
        <v>9206</v>
      </c>
      <c r="P326" t="s">
        <v>10370</v>
      </c>
      <c r="Q326" t="s">
        <v>10378</v>
      </c>
      <c r="R326" t="s">
        <v>10955</v>
      </c>
      <c r="S326">
        <v>209.88</v>
      </c>
      <c r="T326">
        <v>3</v>
      </c>
      <c r="U326">
        <v>0</v>
      </c>
      <c r="V326">
        <v>35.679600000000001</v>
      </c>
      <c r="W326">
        <f>(Tableau1[[#This Row],[Sales]]/Tableau1[[#This Row],[Profit]])*100</f>
        <v>588.23529411764696</v>
      </c>
      <c r="X326">
        <f>Tableau1[[#This Row],[Sales]]*(1-Tableau1[[#This Row],[Discount]])</f>
        <v>209.88</v>
      </c>
      <c r="Y326">
        <f ca="1">SUMIF(Tableau1[Order ID],Tableau1[[#This Row],[Order ID]],Tableau1[[#This Row],[Sales]])</f>
        <v>123.256</v>
      </c>
    </row>
    <row r="327" spans="1:25" x14ac:dyDescent="0.3">
      <c r="A327">
        <v>704</v>
      </c>
      <c r="B327" t="s">
        <v>346</v>
      </c>
      <c r="C327" s="9" t="s">
        <v>5295</v>
      </c>
      <c r="D327" s="9">
        <v>42103</v>
      </c>
      <c r="E327" s="3" t="s">
        <v>6254</v>
      </c>
      <c r="F327" t="s">
        <v>6465</v>
      </c>
      <c r="G327" t="s">
        <v>6739</v>
      </c>
      <c r="H327" t="s">
        <v>7532</v>
      </c>
      <c r="I327" t="s">
        <v>8054</v>
      </c>
      <c r="J327" t="s">
        <v>8057</v>
      </c>
      <c r="K327" t="s">
        <v>8143</v>
      </c>
      <c r="L327" t="s">
        <v>8590</v>
      </c>
      <c r="M327">
        <v>90805</v>
      </c>
      <c r="N327" t="s">
        <v>8638</v>
      </c>
      <c r="O327" t="s">
        <v>9207</v>
      </c>
      <c r="P327" t="s">
        <v>10370</v>
      </c>
      <c r="Q327" t="s">
        <v>10376</v>
      </c>
      <c r="R327" t="s">
        <v>10956</v>
      </c>
      <c r="S327">
        <v>369.91199999999998</v>
      </c>
      <c r="T327">
        <v>3</v>
      </c>
      <c r="U327">
        <v>0.2</v>
      </c>
      <c r="V327">
        <v>-13.871700000000001</v>
      </c>
      <c r="W327">
        <f>(Tableau1[[#This Row],[Sales]]/Tableau1[[#This Row],[Profit]])*100</f>
        <v>-2666.6666666666665</v>
      </c>
      <c r="X327">
        <f>Tableau1[[#This Row],[Sales]]*(1-Tableau1[[#This Row],[Discount]])</f>
        <v>295.92959999999999</v>
      </c>
      <c r="Y327">
        <f ca="1">SUMIF(Tableau1[Order ID],Tableau1[[#This Row],[Order ID]],Tableau1[[#This Row],[Sales]])</f>
        <v>145.9</v>
      </c>
    </row>
    <row r="328" spans="1:25" x14ac:dyDescent="0.3">
      <c r="A328">
        <v>705</v>
      </c>
      <c r="B328" t="s">
        <v>347</v>
      </c>
      <c r="C328" s="9" t="s">
        <v>5201</v>
      </c>
      <c r="D328" s="9">
        <v>41894</v>
      </c>
      <c r="E328" s="3" t="s">
        <v>5358</v>
      </c>
      <c r="F328" t="s">
        <v>6465</v>
      </c>
      <c r="G328" t="s">
        <v>6740</v>
      </c>
      <c r="H328" t="s">
        <v>7533</v>
      </c>
      <c r="I328" t="s">
        <v>8055</v>
      </c>
      <c r="J328" t="s">
        <v>8057</v>
      </c>
      <c r="K328" t="s">
        <v>8201</v>
      </c>
      <c r="L328" t="s">
        <v>8592</v>
      </c>
      <c r="M328">
        <v>27511</v>
      </c>
      <c r="N328" t="s">
        <v>8637</v>
      </c>
      <c r="O328" t="s">
        <v>9208</v>
      </c>
      <c r="P328" t="s">
        <v>10371</v>
      </c>
      <c r="Q328" t="s">
        <v>10383</v>
      </c>
      <c r="R328" t="s">
        <v>10957</v>
      </c>
      <c r="S328">
        <v>10.368</v>
      </c>
      <c r="T328">
        <v>2</v>
      </c>
      <c r="U328">
        <v>0.2</v>
      </c>
      <c r="V328">
        <v>3.6288</v>
      </c>
      <c r="W328">
        <f>(Tableau1[[#This Row],[Sales]]/Tableau1[[#This Row],[Profit]])*100</f>
        <v>285.71428571428572</v>
      </c>
      <c r="X328">
        <f>Tableau1[[#This Row],[Sales]]*(1-Tableau1[[#This Row],[Discount]])</f>
        <v>8.2944000000000013</v>
      </c>
      <c r="Y328">
        <f ca="1">SUMIF(Tableau1[Order ID],Tableau1[[#This Row],[Order ID]],Tableau1[[#This Row],[Sales]])</f>
        <v>49.08</v>
      </c>
    </row>
    <row r="329" spans="1:25" x14ac:dyDescent="0.3">
      <c r="A329">
        <v>708</v>
      </c>
      <c r="B329" t="s">
        <v>348</v>
      </c>
      <c r="C329" s="9" t="s">
        <v>5296</v>
      </c>
      <c r="D329" s="9">
        <v>41975</v>
      </c>
      <c r="E329" s="3" t="s">
        <v>5804</v>
      </c>
      <c r="F329" t="s">
        <v>6466</v>
      </c>
      <c r="G329" t="s">
        <v>6741</v>
      </c>
      <c r="H329" t="s">
        <v>7534</v>
      </c>
      <c r="I329" t="s">
        <v>8054</v>
      </c>
      <c r="J329" t="s">
        <v>8057</v>
      </c>
      <c r="K329" t="s">
        <v>8078</v>
      </c>
      <c r="L329" t="s">
        <v>8603</v>
      </c>
      <c r="M329">
        <v>10035</v>
      </c>
      <c r="N329" t="s">
        <v>8640</v>
      </c>
      <c r="O329" t="s">
        <v>8882</v>
      </c>
      <c r="P329" t="s">
        <v>10372</v>
      </c>
      <c r="Q329" t="s">
        <v>10384</v>
      </c>
      <c r="R329" t="s">
        <v>10632</v>
      </c>
      <c r="S329">
        <v>119.96</v>
      </c>
      <c r="T329">
        <v>4</v>
      </c>
      <c r="U329">
        <v>0</v>
      </c>
      <c r="V329">
        <v>52.782400000000003</v>
      </c>
      <c r="W329">
        <f>(Tableau1[[#This Row],[Sales]]/Tableau1[[#This Row],[Profit]])*100</f>
        <v>227.27272727272725</v>
      </c>
      <c r="X329">
        <f>Tableau1[[#This Row],[Sales]]*(1-Tableau1[[#This Row],[Discount]])</f>
        <v>119.96</v>
      </c>
      <c r="Y329">
        <f ca="1">SUMIF(Tableau1[Order ID],Tableau1[[#This Row],[Order ID]],Tableau1[[#This Row],[Sales]])</f>
        <v>912.75</v>
      </c>
    </row>
    <row r="330" spans="1:25" x14ac:dyDescent="0.3">
      <c r="A330">
        <v>711</v>
      </c>
      <c r="B330" t="s">
        <v>349</v>
      </c>
      <c r="C330" s="9" t="s">
        <v>5297</v>
      </c>
      <c r="D330" s="9">
        <v>41734</v>
      </c>
      <c r="E330" s="3" t="s">
        <v>5914</v>
      </c>
      <c r="F330" t="s">
        <v>6466</v>
      </c>
      <c r="G330" t="s">
        <v>6742</v>
      </c>
      <c r="H330" t="s">
        <v>7535</v>
      </c>
      <c r="I330" t="s">
        <v>8056</v>
      </c>
      <c r="J330" t="s">
        <v>8057</v>
      </c>
      <c r="K330" t="s">
        <v>8078</v>
      </c>
      <c r="L330" t="s">
        <v>8603</v>
      </c>
      <c r="M330">
        <v>10035</v>
      </c>
      <c r="N330" t="s">
        <v>8640</v>
      </c>
      <c r="O330" t="s">
        <v>9044</v>
      </c>
      <c r="P330" t="s">
        <v>10371</v>
      </c>
      <c r="Q330" t="s">
        <v>10383</v>
      </c>
      <c r="R330" t="s">
        <v>10793</v>
      </c>
      <c r="S330">
        <v>55.48</v>
      </c>
      <c r="T330">
        <v>1</v>
      </c>
      <c r="U330">
        <v>0</v>
      </c>
      <c r="V330">
        <v>26.630400000000002</v>
      </c>
      <c r="W330">
        <f>(Tableau1[[#This Row],[Sales]]/Tableau1[[#This Row],[Profit]])*100</f>
        <v>208.33333333333331</v>
      </c>
      <c r="X330">
        <f>Tableau1[[#This Row],[Sales]]*(1-Tableau1[[#This Row],[Discount]])</f>
        <v>55.48</v>
      </c>
      <c r="Y330">
        <f ca="1">SUMIF(Tableau1[Order ID],Tableau1[[#This Row],[Order ID]],Tableau1[[#This Row],[Sales]])</f>
        <v>83.951999999999998</v>
      </c>
    </row>
    <row r="331" spans="1:25" x14ac:dyDescent="0.3">
      <c r="A331">
        <v>712</v>
      </c>
      <c r="B331" t="s">
        <v>350</v>
      </c>
      <c r="C331" s="9" t="s">
        <v>5243</v>
      </c>
      <c r="D331" s="9">
        <v>42981</v>
      </c>
      <c r="E331" s="3" t="s">
        <v>5240</v>
      </c>
      <c r="F331" t="s">
        <v>6465</v>
      </c>
      <c r="G331" t="s">
        <v>6743</v>
      </c>
      <c r="H331" t="s">
        <v>7536</v>
      </c>
      <c r="I331" t="s">
        <v>8054</v>
      </c>
      <c r="J331" t="s">
        <v>8057</v>
      </c>
      <c r="K331" t="s">
        <v>8202</v>
      </c>
      <c r="L331" t="s">
        <v>8591</v>
      </c>
      <c r="M331">
        <v>32137</v>
      </c>
      <c r="N331" t="s">
        <v>8637</v>
      </c>
      <c r="O331" t="s">
        <v>9211</v>
      </c>
      <c r="P331" t="s">
        <v>10371</v>
      </c>
      <c r="Q331" t="s">
        <v>10385</v>
      </c>
      <c r="R331" t="s">
        <v>10960</v>
      </c>
      <c r="S331">
        <v>24.448</v>
      </c>
      <c r="T331">
        <v>4</v>
      </c>
      <c r="U331">
        <v>0.2</v>
      </c>
      <c r="V331">
        <v>8.8623999999999992</v>
      </c>
      <c r="W331">
        <f>(Tableau1[[#This Row],[Sales]]/Tableau1[[#This Row],[Profit]])*100</f>
        <v>275.86206896551727</v>
      </c>
      <c r="X331">
        <f>Tableau1[[#This Row],[Sales]]*(1-Tableau1[[#This Row],[Discount]])</f>
        <v>19.558400000000002</v>
      </c>
      <c r="Y331">
        <f ca="1">SUMIF(Tableau1[Order ID],Tableau1[[#This Row],[Order ID]],Tableau1[[#This Row],[Sales]])</f>
        <v>9.5519999999999996</v>
      </c>
    </row>
    <row r="332" spans="1:25" x14ac:dyDescent="0.3">
      <c r="A332">
        <v>713</v>
      </c>
      <c r="B332" t="s">
        <v>351</v>
      </c>
      <c r="C332" s="9" t="s">
        <v>5270</v>
      </c>
      <c r="D332" s="9">
        <v>42874</v>
      </c>
      <c r="E332" s="3" t="s">
        <v>6299</v>
      </c>
      <c r="F332" t="s">
        <v>6465</v>
      </c>
      <c r="G332" t="s">
        <v>6744</v>
      </c>
      <c r="H332" t="s">
        <v>7537</v>
      </c>
      <c r="I332" t="s">
        <v>8055</v>
      </c>
      <c r="J332" t="s">
        <v>8057</v>
      </c>
      <c r="K332" t="s">
        <v>8203</v>
      </c>
      <c r="L332" t="s">
        <v>8603</v>
      </c>
      <c r="M332">
        <v>10550</v>
      </c>
      <c r="N332" t="s">
        <v>8640</v>
      </c>
      <c r="O332" t="s">
        <v>9212</v>
      </c>
      <c r="P332" t="s">
        <v>10371</v>
      </c>
      <c r="Q332" t="s">
        <v>10382</v>
      </c>
      <c r="R332" t="s">
        <v>10961</v>
      </c>
      <c r="S332">
        <v>281.33999999999997</v>
      </c>
      <c r="T332">
        <v>6</v>
      </c>
      <c r="U332">
        <v>0</v>
      </c>
      <c r="V332">
        <v>109.7226</v>
      </c>
      <c r="W332">
        <f>(Tableau1[[#This Row],[Sales]]/Tableau1[[#This Row],[Profit]])*100</f>
        <v>256.41025641025641</v>
      </c>
      <c r="X332">
        <f>Tableau1[[#This Row],[Sales]]*(1-Tableau1[[#This Row],[Discount]])</f>
        <v>281.33999999999997</v>
      </c>
      <c r="Y332">
        <f ca="1">SUMIF(Tableau1[Order ID],Tableau1[[#This Row],[Order ID]],Tableau1[[#This Row],[Sales]])</f>
        <v>17.216000000000001</v>
      </c>
    </row>
    <row r="333" spans="1:25" x14ac:dyDescent="0.3">
      <c r="A333">
        <v>716</v>
      </c>
      <c r="B333" t="s">
        <v>352</v>
      </c>
      <c r="C333" s="9" t="s">
        <v>5298</v>
      </c>
      <c r="D333" s="9">
        <v>41821</v>
      </c>
      <c r="E333" s="3" t="s">
        <v>5552</v>
      </c>
      <c r="F333" t="s">
        <v>6464</v>
      </c>
      <c r="G333" t="s">
        <v>6582</v>
      </c>
      <c r="H333" t="s">
        <v>7375</v>
      </c>
      <c r="I333" t="s">
        <v>8055</v>
      </c>
      <c r="J333" t="s">
        <v>8057</v>
      </c>
      <c r="K333" t="s">
        <v>8062</v>
      </c>
      <c r="L333" t="s">
        <v>8234</v>
      </c>
      <c r="M333">
        <v>98105</v>
      </c>
      <c r="N333" t="s">
        <v>8638</v>
      </c>
      <c r="O333" t="s">
        <v>9214</v>
      </c>
      <c r="P333" t="s">
        <v>10371</v>
      </c>
      <c r="Q333" t="s">
        <v>10381</v>
      </c>
      <c r="R333" t="s">
        <v>10963</v>
      </c>
      <c r="S333">
        <v>19.920000000000002</v>
      </c>
      <c r="T333">
        <v>5</v>
      </c>
      <c r="U333">
        <v>0.2</v>
      </c>
      <c r="V333">
        <v>6.9720000000000004</v>
      </c>
      <c r="W333">
        <f>(Tableau1[[#This Row],[Sales]]/Tableau1[[#This Row],[Profit]])*100</f>
        <v>285.71428571428572</v>
      </c>
      <c r="X333">
        <f>Tableau1[[#This Row],[Sales]]*(1-Tableau1[[#This Row],[Discount]])</f>
        <v>15.936000000000002</v>
      </c>
      <c r="Y333">
        <f ca="1">SUMIF(Tableau1[Order ID],Tableau1[[#This Row],[Order ID]],Tableau1[[#This Row],[Sales]])</f>
        <v>205.17599999999999</v>
      </c>
    </row>
    <row r="334" spans="1:25" x14ac:dyDescent="0.3">
      <c r="A334">
        <v>717</v>
      </c>
      <c r="B334" t="s">
        <v>353</v>
      </c>
      <c r="C334" s="9" t="s">
        <v>5299</v>
      </c>
      <c r="D334" s="9">
        <v>41650</v>
      </c>
      <c r="E334" s="3" t="s">
        <v>6142</v>
      </c>
      <c r="F334" t="s">
        <v>6466</v>
      </c>
      <c r="G334" t="s">
        <v>6745</v>
      </c>
      <c r="H334" t="s">
        <v>7538</v>
      </c>
      <c r="I334" t="s">
        <v>8054</v>
      </c>
      <c r="J334" t="s">
        <v>8057</v>
      </c>
      <c r="K334" t="s">
        <v>8076</v>
      </c>
      <c r="L334" t="s">
        <v>8601</v>
      </c>
      <c r="M334">
        <v>19901</v>
      </c>
      <c r="N334" t="s">
        <v>8640</v>
      </c>
      <c r="O334" t="s">
        <v>9151</v>
      </c>
      <c r="P334" t="s">
        <v>10370</v>
      </c>
      <c r="Q334" t="s">
        <v>10378</v>
      </c>
      <c r="R334" t="s">
        <v>10900</v>
      </c>
      <c r="S334">
        <v>9.94</v>
      </c>
      <c r="T334">
        <v>2</v>
      </c>
      <c r="U334">
        <v>0</v>
      </c>
      <c r="V334">
        <v>3.0813999999999999</v>
      </c>
      <c r="W334">
        <f>(Tableau1[[#This Row],[Sales]]/Tableau1[[#This Row],[Profit]])*100</f>
        <v>322.58064516129031</v>
      </c>
      <c r="X334">
        <f>Tableau1[[#This Row],[Sales]]*(1-Tableau1[[#This Row],[Discount]])</f>
        <v>9.94</v>
      </c>
      <c r="Y334">
        <f ca="1">SUMIF(Tableau1[Order ID],Tableau1[[#This Row],[Order ID]],Tableau1[[#This Row],[Sales]])</f>
        <v>75.48</v>
      </c>
    </row>
    <row r="335" spans="1:25" x14ac:dyDescent="0.3">
      <c r="A335">
        <v>718</v>
      </c>
      <c r="B335" t="s">
        <v>354</v>
      </c>
      <c r="C335" s="9" t="s">
        <v>5271</v>
      </c>
      <c r="D335" s="9">
        <v>43002</v>
      </c>
      <c r="E335" s="3" t="s">
        <v>5395</v>
      </c>
      <c r="F335" t="s">
        <v>6465</v>
      </c>
      <c r="G335" t="s">
        <v>6578</v>
      </c>
      <c r="H335" t="s">
        <v>7371</v>
      </c>
      <c r="I335" t="s">
        <v>8054</v>
      </c>
      <c r="J335" t="s">
        <v>8057</v>
      </c>
      <c r="K335" t="s">
        <v>8104</v>
      </c>
      <c r="L335" t="s">
        <v>8612</v>
      </c>
      <c r="M335">
        <v>43055</v>
      </c>
      <c r="N335" t="s">
        <v>8640</v>
      </c>
      <c r="O335" t="s">
        <v>9215</v>
      </c>
      <c r="P335" t="s">
        <v>10370</v>
      </c>
      <c r="Q335" t="s">
        <v>10378</v>
      </c>
      <c r="R335" t="s">
        <v>10964</v>
      </c>
      <c r="S335">
        <v>103.056</v>
      </c>
      <c r="T335">
        <v>3</v>
      </c>
      <c r="U335">
        <v>0.2</v>
      </c>
      <c r="V335">
        <v>24.4758</v>
      </c>
      <c r="W335">
        <f>(Tableau1[[#This Row],[Sales]]/Tableau1[[#This Row],[Profit]])*100</f>
        <v>421.05263157894734</v>
      </c>
      <c r="X335">
        <f>Tableau1[[#This Row],[Sales]]*(1-Tableau1[[#This Row],[Discount]])</f>
        <v>82.444800000000001</v>
      </c>
      <c r="Y335">
        <f ca="1">SUMIF(Tableau1[Order ID],Tableau1[[#This Row],[Order ID]],Tableau1[[#This Row],[Sales]])</f>
        <v>23.68</v>
      </c>
    </row>
    <row r="336" spans="1:25" x14ac:dyDescent="0.3">
      <c r="A336">
        <v>719</v>
      </c>
      <c r="B336" t="s">
        <v>355</v>
      </c>
      <c r="C336" s="9" t="s">
        <v>5300</v>
      </c>
      <c r="D336" s="9">
        <v>41792</v>
      </c>
      <c r="E336" s="3" t="s">
        <v>5189</v>
      </c>
      <c r="F336" t="s">
        <v>6465</v>
      </c>
      <c r="G336" t="s">
        <v>6746</v>
      </c>
      <c r="H336" t="s">
        <v>7539</v>
      </c>
      <c r="I336" t="s">
        <v>8056</v>
      </c>
      <c r="J336" t="s">
        <v>8057</v>
      </c>
      <c r="K336" t="s">
        <v>8069</v>
      </c>
      <c r="L336" t="s">
        <v>8595</v>
      </c>
      <c r="M336">
        <v>84057</v>
      </c>
      <c r="N336" t="s">
        <v>8638</v>
      </c>
      <c r="O336" t="s">
        <v>9071</v>
      </c>
      <c r="P336" t="s">
        <v>10371</v>
      </c>
      <c r="Q336" t="s">
        <v>10381</v>
      </c>
      <c r="R336" t="s">
        <v>10820</v>
      </c>
      <c r="S336">
        <v>59.808</v>
      </c>
      <c r="T336">
        <v>3</v>
      </c>
      <c r="U336">
        <v>0.2</v>
      </c>
      <c r="V336">
        <v>19.4376</v>
      </c>
      <c r="W336">
        <f>(Tableau1[[#This Row],[Sales]]/Tableau1[[#This Row],[Profit]])*100</f>
        <v>307.69230769230774</v>
      </c>
      <c r="X336">
        <f>Tableau1[[#This Row],[Sales]]*(1-Tableau1[[#This Row],[Discount]])</f>
        <v>47.846400000000003</v>
      </c>
      <c r="Y336">
        <f ca="1">SUMIF(Tableau1[Order ID],Tableau1[[#This Row],[Order ID]],Tableau1[[#This Row],[Sales]])</f>
        <v>334.76799999999997</v>
      </c>
    </row>
    <row r="337" spans="1:25" x14ac:dyDescent="0.3">
      <c r="A337">
        <v>721</v>
      </c>
      <c r="B337" t="s">
        <v>356</v>
      </c>
      <c r="C337" s="9" t="s">
        <v>5301</v>
      </c>
      <c r="D337" s="9">
        <v>42413</v>
      </c>
      <c r="E337" s="3" t="s">
        <v>6300</v>
      </c>
      <c r="F337" t="s">
        <v>6465</v>
      </c>
      <c r="G337" t="s">
        <v>6747</v>
      </c>
      <c r="H337" t="s">
        <v>7540</v>
      </c>
      <c r="I337" t="s">
        <v>8056</v>
      </c>
      <c r="J337" t="s">
        <v>8057</v>
      </c>
      <c r="K337" t="s">
        <v>8059</v>
      </c>
      <c r="L337" t="s">
        <v>8590</v>
      </c>
      <c r="M337">
        <v>90045</v>
      </c>
      <c r="N337" t="s">
        <v>8638</v>
      </c>
      <c r="O337" t="s">
        <v>9216</v>
      </c>
      <c r="P337" t="s">
        <v>10371</v>
      </c>
      <c r="Q337" t="s">
        <v>10383</v>
      </c>
      <c r="R337" t="s">
        <v>10965</v>
      </c>
      <c r="S337">
        <v>146.82</v>
      </c>
      <c r="T337">
        <v>3</v>
      </c>
      <c r="U337">
        <v>0</v>
      </c>
      <c r="V337">
        <v>73.41</v>
      </c>
      <c r="W337">
        <f>(Tableau1[[#This Row],[Sales]]/Tableau1[[#This Row],[Profit]])*100</f>
        <v>200</v>
      </c>
      <c r="X337">
        <f>Tableau1[[#This Row],[Sales]]*(1-Tableau1[[#This Row],[Discount]])</f>
        <v>146.82</v>
      </c>
      <c r="Y337">
        <f ca="1">SUMIF(Tableau1[Order ID],Tableau1[[#This Row],[Order ID]],Tableau1[[#This Row],[Sales]])</f>
        <v>946.34400000000005</v>
      </c>
    </row>
    <row r="338" spans="1:25" x14ac:dyDescent="0.3">
      <c r="A338">
        <v>722</v>
      </c>
      <c r="B338" t="s">
        <v>357</v>
      </c>
      <c r="C338" s="9" t="s">
        <v>5302</v>
      </c>
      <c r="D338" s="9">
        <v>42719</v>
      </c>
      <c r="E338" s="3" t="s">
        <v>6084</v>
      </c>
      <c r="F338" t="s">
        <v>6465</v>
      </c>
      <c r="G338" t="s">
        <v>6640</v>
      </c>
      <c r="H338" t="s">
        <v>7433</v>
      </c>
      <c r="I338" t="s">
        <v>8055</v>
      </c>
      <c r="J338" t="s">
        <v>8057</v>
      </c>
      <c r="K338" t="s">
        <v>8124</v>
      </c>
      <c r="L338" t="s">
        <v>8600</v>
      </c>
      <c r="M338">
        <v>48205</v>
      </c>
      <c r="N338" t="s">
        <v>8639</v>
      </c>
      <c r="O338" t="s">
        <v>9217</v>
      </c>
      <c r="P338" t="s">
        <v>10370</v>
      </c>
      <c r="Q338" t="s">
        <v>10376</v>
      </c>
      <c r="R338" t="s">
        <v>10966</v>
      </c>
      <c r="S338">
        <v>1652.94</v>
      </c>
      <c r="T338">
        <v>3</v>
      </c>
      <c r="U338">
        <v>0</v>
      </c>
      <c r="V338">
        <v>231.41159999999999</v>
      </c>
      <c r="W338">
        <f>(Tableau1[[#This Row],[Sales]]/Tableau1[[#This Row],[Profit]])*100</f>
        <v>714.28571428571433</v>
      </c>
      <c r="X338">
        <f>Tableau1[[#This Row],[Sales]]*(1-Tableau1[[#This Row],[Discount]])</f>
        <v>1652.94</v>
      </c>
      <c r="Y338">
        <f ca="1">SUMIF(Tableau1[Order ID],Tableau1[[#This Row],[Order ID]],Tableau1[[#This Row],[Sales]])</f>
        <v>9.7279999999999998</v>
      </c>
    </row>
    <row r="339" spans="1:25" x14ac:dyDescent="0.3">
      <c r="A339">
        <v>724</v>
      </c>
      <c r="B339" t="s">
        <v>358</v>
      </c>
      <c r="C339" s="9" t="s">
        <v>5303</v>
      </c>
      <c r="D339" s="9">
        <v>41919</v>
      </c>
      <c r="E339" s="3" t="s">
        <v>5333</v>
      </c>
      <c r="F339" t="s">
        <v>6465</v>
      </c>
      <c r="G339" t="s">
        <v>6748</v>
      </c>
      <c r="H339" t="s">
        <v>7541</v>
      </c>
      <c r="I339" t="s">
        <v>8056</v>
      </c>
      <c r="J339" t="s">
        <v>8057</v>
      </c>
      <c r="K339" t="s">
        <v>8068</v>
      </c>
      <c r="L339" t="s">
        <v>8597</v>
      </c>
      <c r="M339">
        <v>19140</v>
      </c>
      <c r="N339" t="s">
        <v>8640</v>
      </c>
      <c r="O339" t="s">
        <v>9219</v>
      </c>
      <c r="P339" t="s">
        <v>10370</v>
      </c>
      <c r="Q339" t="s">
        <v>10378</v>
      </c>
      <c r="R339" t="s">
        <v>10968</v>
      </c>
      <c r="S339">
        <v>129.91999999999999</v>
      </c>
      <c r="T339">
        <v>5</v>
      </c>
      <c r="U339">
        <v>0.2</v>
      </c>
      <c r="V339">
        <v>21.111999999999998</v>
      </c>
      <c r="W339">
        <f>(Tableau1[[#This Row],[Sales]]/Tableau1[[#This Row],[Profit]])*100</f>
        <v>615.38461538461536</v>
      </c>
      <c r="X339">
        <f>Tableau1[[#This Row],[Sales]]*(1-Tableau1[[#This Row],[Discount]])</f>
        <v>103.93599999999999</v>
      </c>
      <c r="Y339">
        <f ca="1">SUMIF(Tableau1[Order ID],Tableau1[[#This Row],[Order ID]],Tableau1[[#This Row],[Sales]])</f>
        <v>152.76</v>
      </c>
    </row>
    <row r="340" spans="1:25" x14ac:dyDescent="0.3">
      <c r="A340">
        <v>725</v>
      </c>
      <c r="B340" t="s">
        <v>359</v>
      </c>
      <c r="C340" s="9" t="s">
        <v>5304</v>
      </c>
      <c r="D340" s="9">
        <v>42558</v>
      </c>
      <c r="E340" s="3" t="s">
        <v>5218</v>
      </c>
      <c r="F340" t="s">
        <v>6465</v>
      </c>
      <c r="G340" t="s">
        <v>6749</v>
      </c>
      <c r="H340" t="s">
        <v>7542</v>
      </c>
      <c r="I340" t="s">
        <v>8055</v>
      </c>
      <c r="J340" t="s">
        <v>8057</v>
      </c>
      <c r="K340" t="s">
        <v>8204</v>
      </c>
      <c r="L340" t="s">
        <v>8591</v>
      </c>
      <c r="M340">
        <v>33012</v>
      </c>
      <c r="N340" t="s">
        <v>8637</v>
      </c>
      <c r="O340" t="s">
        <v>9220</v>
      </c>
      <c r="P340" t="s">
        <v>10371</v>
      </c>
      <c r="Q340" t="s">
        <v>10387</v>
      </c>
      <c r="R340" t="s">
        <v>10969</v>
      </c>
      <c r="S340">
        <v>45.584000000000003</v>
      </c>
      <c r="T340">
        <v>7</v>
      </c>
      <c r="U340">
        <v>0.2</v>
      </c>
      <c r="V340">
        <v>5.1281999999999996</v>
      </c>
      <c r="W340">
        <f>(Tableau1[[#This Row],[Sales]]/Tableau1[[#This Row],[Profit]])*100</f>
        <v>888.88888888888891</v>
      </c>
      <c r="X340">
        <f>Tableau1[[#This Row],[Sales]]*(1-Tableau1[[#This Row],[Discount]])</f>
        <v>36.467200000000005</v>
      </c>
      <c r="Y340">
        <f ca="1">SUMIF(Tableau1[Order ID],Tableau1[[#This Row],[Order ID]],Tableau1[[#This Row],[Sales]])</f>
        <v>31.103999999999999</v>
      </c>
    </row>
    <row r="341" spans="1:25" x14ac:dyDescent="0.3">
      <c r="A341">
        <v>726</v>
      </c>
      <c r="B341" t="s">
        <v>360</v>
      </c>
      <c r="C341" s="9" t="s">
        <v>5148</v>
      </c>
      <c r="D341" s="9">
        <v>42994</v>
      </c>
      <c r="E341" s="3" t="s">
        <v>6118</v>
      </c>
      <c r="F341" t="s">
        <v>6465</v>
      </c>
      <c r="G341" t="s">
        <v>6750</v>
      </c>
      <c r="H341" t="s">
        <v>7543</v>
      </c>
      <c r="I341" t="s">
        <v>8054</v>
      </c>
      <c r="J341" t="s">
        <v>8057</v>
      </c>
      <c r="K341" t="s">
        <v>8147</v>
      </c>
      <c r="L341" t="s">
        <v>8593</v>
      </c>
      <c r="M341">
        <v>78745</v>
      </c>
      <c r="N341" t="s">
        <v>8639</v>
      </c>
      <c r="O341" t="s">
        <v>9221</v>
      </c>
      <c r="P341" t="s">
        <v>10371</v>
      </c>
      <c r="Q341" t="s">
        <v>10385</v>
      </c>
      <c r="R341" t="s">
        <v>10970</v>
      </c>
      <c r="S341">
        <v>17.568000000000001</v>
      </c>
      <c r="T341">
        <v>2</v>
      </c>
      <c r="U341">
        <v>0.2</v>
      </c>
      <c r="V341">
        <v>6.3684000000000003</v>
      </c>
      <c r="W341">
        <f>(Tableau1[[#This Row],[Sales]]/Tableau1[[#This Row],[Profit]])*100</f>
        <v>275.86206896551727</v>
      </c>
      <c r="X341">
        <f>Tableau1[[#This Row],[Sales]]*(1-Tableau1[[#This Row],[Discount]])</f>
        <v>14.054400000000001</v>
      </c>
      <c r="Y341">
        <f ca="1">SUMIF(Tableau1[Order ID],Tableau1[[#This Row],[Order ID]],Tableau1[[#This Row],[Sales]])</f>
        <v>29.7</v>
      </c>
    </row>
    <row r="342" spans="1:25" x14ac:dyDescent="0.3">
      <c r="A342">
        <v>728</v>
      </c>
      <c r="B342" t="s">
        <v>361</v>
      </c>
      <c r="C342" s="9" t="s">
        <v>5305</v>
      </c>
      <c r="D342" s="9">
        <v>42707</v>
      </c>
      <c r="E342" s="3" t="s">
        <v>5439</v>
      </c>
      <c r="F342" t="s">
        <v>6466</v>
      </c>
      <c r="G342" t="s">
        <v>6751</v>
      </c>
      <c r="H342" t="s">
        <v>7544</v>
      </c>
      <c r="I342" t="s">
        <v>8054</v>
      </c>
      <c r="J342" t="s">
        <v>8057</v>
      </c>
      <c r="K342" t="s">
        <v>8205</v>
      </c>
      <c r="L342" t="s">
        <v>8603</v>
      </c>
      <c r="M342">
        <v>11572</v>
      </c>
      <c r="N342" t="s">
        <v>8640</v>
      </c>
      <c r="O342" t="s">
        <v>9223</v>
      </c>
      <c r="P342" t="s">
        <v>10371</v>
      </c>
      <c r="Q342" t="s">
        <v>10383</v>
      </c>
      <c r="R342" t="s">
        <v>10972</v>
      </c>
      <c r="S342">
        <v>182.72</v>
      </c>
      <c r="T342">
        <v>8</v>
      </c>
      <c r="U342">
        <v>0</v>
      </c>
      <c r="V342">
        <v>84.051199999999994</v>
      </c>
      <c r="W342">
        <f>(Tableau1[[#This Row],[Sales]]/Tableau1[[#This Row],[Profit]])*100</f>
        <v>217.39130434782612</v>
      </c>
      <c r="X342">
        <f>Tableau1[[#This Row],[Sales]]*(1-Tableau1[[#This Row],[Discount]])</f>
        <v>182.72</v>
      </c>
      <c r="Y342">
        <f ca="1">SUMIF(Tableau1[Order ID],Tableau1[[#This Row],[Order ID]],Tableau1[[#This Row],[Sales]])</f>
        <v>13.76</v>
      </c>
    </row>
    <row r="343" spans="1:25" x14ac:dyDescent="0.3">
      <c r="A343">
        <v>733</v>
      </c>
      <c r="B343" t="s">
        <v>362</v>
      </c>
      <c r="C343" s="9" t="s">
        <v>5306</v>
      </c>
      <c r="D343" s="9">
        <v>42756</v>
      </c>
      <c r="E343" s="3" t="s">
        <v>6293</v>
      </c>
      <c r="F343" t="s">
        <v>6465</v>
      </c>
      <c r="G343" t="s">
        <v>6752</v>
      </c>
      <c r="H343" t="s">
        <v>7545</v>
      </c>
      <c r="I343" t="s">
        <v>8056</v>
      </c>
      <c r="J343" t="s">
        <v>8057</v>
      </c>
      <c r="K343" t="s">
        <v>8062</v>
      </c>
      <c r="L343" t="s">
        <v>8234</v>
      </c>
      <c r="M343">
        <v>98115</v>
      </c>
      <c r="N343" t="s">
        <v>8638</v>
      </c>
      <c r="O343" t="s">
        <v>9086</v>
      </c>
      <c r="P343" t="s">
        <v>10371</v>
      </c>
      <c r="Q343" t="s">
        <v>10377</v>
      </c>
      <c r="R343" t="s">
        <v>10836</v>
      </c>
      <c r="S343">
        <v>242.94</v>
      </c>
      <c r="T343">
        <v>3</v>
      </c>
      <c r="U343">
        <v>0</v>
      </c>
      <c r="V343">
        <v>9.7175999999999991</v>
      </c>
      <c r="W343">
        <f>(Tableau1[[#This Row],[Sales]]/Tableau1[[#This Row],[Profit]])*100</f>
        <v>2500.0000000000005</v>
      </c>
      <c r="X343">
        <f>Tableau1[[#This Row],[Sales]]*(1-Tableau1[[#This Row],[Discount]])</f>
        <v>242.94</v>
      </c>
      <c r="Y343">
        <f ca="1">SUMIF(Tableau1[Order ID],Tableau1[[#This Row],[Order ID]],Tableau1[[#This Row],[Sales]])</f>
        <v>1979.9280000000001</v>
      </c>
    </row>
    <row r="344" spans="1:25" x14ac:dyDescent="0.3">
      <c r="A344">
        <v>739</v>
      </c>
      <c r="B344" t="s">
        <v>363</v>
      </c>
      <c r="C344" s="9" t="s">
        <v>5108</v>
      </c>
      <c r="D344" s="9">
        <v>41890</v>
      </c>
      <c r="E344" s="3" t="s">
        <v>5201</v>
      </c>
      <c r="F344" t="s">
        <v>6465</v>
      </c>
      <c r="G344" t="s">
        <v>6515</v>
      </c>
      <c r="H344" t="s">
        <v>7308</v>
      </c>
      <c r="I344" t="s">
        <v>8054</v>
      </c>
      <c r="J344" t="s">
        <v>8057</v>
      </c>
      <c r="K344" t="s">
        <v>8066</v>
      </c>
      <c r="L344" t="s">
        <v>8590</v>
      </c>
      <c r="M344">
        <v>94110</v>
      </c>
      <c r="N344" t="s">
        <v>8638</v>
      </c>
      <c r="O344" t="s">
        <v>9229</v>
      </c>
      <c r="P344" t="s">
        <v>10372</v>
      </c>
      <c r="Q344" t="s">
        <v>10384</v>
      </c>
      <c r="R344" t="s">
        <v>10978</v>
      </c>
      <c r="S344">
        <v>49.98</v>
      </c>
      <c r="T344">
        <v>2</v>
      </c>
      <c r="U344">
        <v>0</v>
      </c>
      <c r="V344">
        <v>8.4966000000000008</v>
      </c>
      <c r="W344">
        <f>(Tableau1[[#This Row],[Sales]]/Tableau1[[#This Row],[Profit]])*100</f>
        <v>588.23529411764696</v>
      </c>
      <c r="X344">
        <f>Tableau1[[#This Row],[Sales]]*(1-Tableau1[[#This Row],[Discount]])</f>
        <v>49.98</v>
      </c>
      <c r="Y344">
        <f ca="1">SUMIF(Tableau1[Order ID],Tableau1[[#This Row],[Order ID]],Tableau1[[#This Row],[Sales]])</f>
        <v>2.5019999999999998</v>
      </c>
    </row>
    <row r="345" spans="1:25" x14ac:dyDescent="0.3">
      <c r="A345">
        <v>740</v>
      </c>
      <c r="B345" t="s">
        <v>364</v>
      </c>
      <c r="C345" s="9" t="s">
        <v>5307</v>
      </c>
      <c r="D345" s="9">
        <v>41643</v>
      </c>
      <c r="E345" s="3" t="s">
        <v>6301</v>
      </c>
      <c r="F345" t="s">
        <v>6465</v>
      </c>
      <c r="G345" t="s">
        <v>6753</v>
      </c>
      <c r="H345" t="s">
        <v>7546</v>
      </c>
      <c r="I345" t="s">
        <v>8056</v>
      </c>
      <c r="J345" t="s">
        <v>8057</v>
      </c>
      <c r="K345" t="s">
        <v>8072</v>
      </c>
      <c r="L345" t="s">
        <v>8598</v>
      </c>
      <c r="M345">
        <v>60540</v>
      </c>
      <c r="N345" t="s">
        <v>8639</v>
      </c>
      <c r="O345" t="s">
        <v>9230</v>
      </c>
      <c r="P345" t="s">
        <v>10371</v>
      </c>
      <c r="Q345" t="s">
        <v>10375</v>
      </c>
      <c r="R345" t="s">
        <v>10979</v>
      </c>
      <c r="S345">
        <v>11.784000000000001</v>
      </c>
      <c r="T345">
        <v>3</v>
      </c>
      <c r="U345">
        <v>0.2</v>
      </c>
      <c r="V345">
        <v>4.2717000000000001</v>
      </c>
      <c r="W345">
        <f>(Tableau1[[#This Row],[Sales]]/Tableau1[[#This Row],[Profit]])*100</f>
        <v>275.86206896551727</v>
      </c>
      <c r="X345">
        <f>Tableau1[[#This Row],[Sales]]*(1-Tableau1[[#This Row],[Discount]])</f>
        <v>9.4272000000000009</v>
      </c>
      <c r="Y345">
        <f ca="1">SUMIF(Tableau1[Order ID],Tableau1[[#This Row],[Order ID]],Tableau1[[#This Row],[Sales]])</f>
        <v>2.0249999999999999</v>
      </c>
    </row>
    <row r="346" spans="1:25" x14ac:dyDescent="0.3">
      <c r="A346">
        <v>743</v>
      </c>
      <c r="B346" t="s">
        <v>365</v>
      </c>
      <c r="C346" s="9" t="s">
        <v>5308</v>
      </c>
      <c r="D346" s="9">
        <v>42609</v>
      </c>
      <c r="E346" s="3" t="s">
        <v>5172</v>
      </c>
      <c r="F346" t="s">
        <v>6465</v>
      </c>
      <c r="G346" t="s">
        <v>6754</v>
      </c>
      <c r="H346" t="s">
        <v>7547</v>
      </c>
      <c r="I346" t="s">
        <v>8054</v>
      </c>
      <c r="J346" t="s">
        <v>8057</v>
      </c>
      <c r="K346" t="s">
        <v>8119</v>
      </c>
      <c r="L346" t="s">
        <v>8593</v>
      </c>
      <c r="M346">
        <v>75220</v>
      </c>
      <c r="N346" t="s">
        <v>8639</v>
      </c>
      <c r="O346" t="s">
        <v>9130</v>
      </c>
      <c r="P346" t="s">
        <v>10371</v>
      </c>
      <c r="Q346" t="s">
        <v>10387</v>
      </c>
      <c r="R346" t="s">
        <v>10879</v>
      </c>
      <c r="S346">
        <v>51.52</v>
      </c>
      <c r="T346">
        <v>5</v>
      </c>
      <c r="U346">
        <v>0.2</v>
      </c>
      <c r="V346">
        <v>-10.948</v>
      </c>
      <c r="W346">
        <f>(Tableau1[[#This Row],[Sales]]/Tableau1[[#This Row],[Profit]])*100</f>
        <v>-470.58823529411768</v>
      </c>
      <c r="X346">
        <f>Tableau1[[#This Row],[Sales]]*(1-Tableau1[[#This Row],[Discount]])</f>
        <v>41.216000000000008</v>
      </c>
      <c r="Y346">
        <f ca="1">SUMIF(Tableau1[Order ID],Tableau1[[#This Row],[Order ID]],Tableau1[[#This Row],[Sales]])</f>
        <v>91.2</v>
      </c>
    </row>
    <row r="347" spans="1:25" x14ac:dyDescent="0.3">
      <c r="A347">
        <v>747</v>
      </c>
      <c r="B347" t="s">
        <v>366</v>
      </c>
      <c r="C347" s="9" t="s">
        <v>5309</v>
      </c>
      <c r="D347" s="9">
        <v>41786</v>
      </c>
      <c r="E347" s="3" t="s">
        <v>5309</v>
      </c>
      <c r="F347" t="s">
        <v>6467</v>
      </c>
      <c r="G347" t="s">
        <v>6654</v>
      </c>
      <c r="H347" t="s">
        <v>7447</v>
      </c>
      <c r="I347" t="s">
        <v>8055</v>
      </c>
      <c r="J347" t="s">
        <v>8057</v>
      </c>
      <c r="K347" t="s">
        <v>8128</v>
      </c>
      <c r="L347" t="s">
        <v>8590</v>
      </c>
      <c r="M347">
        <v>92105</v>
      </c>
      <c r="N347" t="s">
        <v>8638</v>
      </c>
      <c r="O347" t="s">
        <v>8860</v>
      </c>
      <c r="P347" t="s">
        <v>10370</v>
      </c>
      <c r="Q347" t="s">
        <v>10376</v>
      </c>
      <c r="R347" t="s">
        <v>10610</v>
      </c>
      <c r="S347">
        <v>567.12</v>
      </c>
      <c r="T347">
        <v>10</v>
      </c>
      <c r="U347">
        <v>0.2</v>
      </c>
      <c r="V347">
        <v>-28.356000000000002</v>
      </c>
      <c r="W347">
        <f>(Tableau1[[#This Row],[Sales]]/Tableau1[[#This Row],[Profit]])*100</f>
        <v>-2000</v>
      </c>
      <c r="X347">
        <f>Tableau1[[#This Row],[Sales]]*(1-Tableau1[[#This Row],[Discount]])</f>
        <v>453.69600000000003</v>
      </c>
      <c r="Y347">
        <f ca="1">SUMIF(Tableau1[Order ID],Tableau1[[#This Row],[Order ID]],Tableau1[[#This Row],[Sales]])</f>
        <v>15.936</v>
      </c>
    </row>
    <row r="348" spans="1:25" x14ac:dyDescent="0.3">
      <c r="A348">
        <v>749</v>
      </c>
      <c r="B348" t="s">
        <v>367</v>
      </c>
      <c r="C348" s="9" t="s">
        <v>5261</v>
      </c>
      <c r="D348" s="9">
        <v>42449</v>
      </c>
      <c r="E348" s="3" t="s">
        <v>5584</v>
      </c>
      <c r="F348" t="s">
        <v>6464</v>
      </c>
      <c r="G348" t="s">
        <v>6755</v>
      </c>
      <c r="H348" t="s">
        <v>7548</v>
      </c>
      <c r="I348" t="s">
        <v>8054</v>
      </c>
      <c r="J348" t="s">
        <v>8057</v>
      </c>
      <c r="K348" t="s">
        <v>8206</v>
      </c>
      <c r="L348" t="s">
        <v>8598</v>
      </c>
      <c r="M348">
        <v>60201</v>
      </c>
      <c r="N348" t="s">
        <v>8639</v>
      </c>
      <c r="O348" t="s">
        <v>9234</v>
      </c>
      <c r="P348" t="s">
        <v>10372</v>
      </c>
      <c r="Q348" t="s">
        <v>10380</v>
      </c>
      <c r="R348" t="s">
        <v>10983</v>
      </c>
      <c r="S348">
        <v>11.992000000000001</v>
      </c>
      <c r="T348">
        <v>1</v>
      </c>
      <c r="U348">
        <v>0.2</v>
      </c>
      <c r="V348">
        <v>0.89939999999999998</v>
      </c>
      <c r="W348">
        <f>(Tableau1[[#This Row],[Sales]]/Tableau1[[#This Row],[Profit]])*100</f>
        <v>1333.3333333333335</v>
      </c>
      <c r="X348">
        <f>Tableau1[[#This Row],[Sales]]*(1-Tableau1[[#This Row],[Discount]])</f>
        <v>9.5936000000000021</v>
      </c>
      <c r="Y348">
        <f ca="1">SUMIF(Tableau1[Order ID],Tableau1[[#This Row],[Order ID]],Tableau1[[#This Row],[Sales]])</f>
        <v>55.423999999999999</v>
      </c>
    </row>
    <row r="349" spans="1:25" x14ac:dyDescent="0.3">
      <c r="A349">
        <v>750</v>
      </c>
      <c r="B349" t="s">
        <v>368</v>
      </c>
      <c r="C349" s="9" t="s">
        <v>5310</v>
      </c>
      <c r="D349" s="9">
        <v>43010</v>
      </c>
      <c r="E349" s="3" t="s">
        <v>5863</v>
      </c>
      <c r="F349" t="s">
        <v>6465</v>
      </c>
      <c r="G349" t="s">
        <v>6756</v>
      </c>
      <c r="H349" t="s">
        <v>7549</v>
      </c>
      <c r="I349" t="s">
        <v>8054</v>
      </c>
      <c r="J349" t="s">
        <v>8057</v>
      </c>
      <c r="K349" t="s">
        <v>8207</v>
      </c>
      <c r="L349" t="s">
        <v>8600</v>
      </c>
      <c r="M349">
        <v>48183</v>
      </c>
      <c r="N349" t="s">
        <v>8639</v>
      </c>
      <c r="O349" t="s">
        <v>9235</v>
      </c>
      <c r="P349" t="s">
        <v>10371</v>
      </c>
      <c r="Q349" t="s">
        <v>10381</v>
      </c>
      <c r="R349" t="s">
        <v>10984</v>
      </c>
      <c r="S349">
        <v>58.05</v>
      </c>
      <c r="T349">
        <v>3</v>
      </c>
      <c r="U349">
        <v>0</v>
      </c>
      <c r="V349">
        <v>26.702999999999999</v>
      </c>
      <c r="W349">
        <f>(Tableau1[[#This Row],[Sales]]/Tableau1[[#This Row],[Profit]])*100</f>
        <v>217.39130434782606</v>
      </c>
      <c r="X349">
        <f>Tableau1[[#This Row],[Sales]]*(1-Tableau1[[#This Row],[Discount]])</f>
        <v>58.05</v>
      </c>
      <c r="Y349">
        <f ca="1">SUMIF(Tableau1[Order ID],Tableau1[[#This Row],[Order ID]],Tableau1[[#This Row],[Sales]])</f>
        <v>159.98400000000001</v>
      </c>
    </row>
    <row r="350" spans="1:25" x14ac:dyDescent="0.3">
      <c r="A350">
        <v>754</v>
      </c>
      <c r="B350" t="s">
        <v>369</v>
      </c>
      <c r="C350" s="9" t="s">
        <v>5311</v>
      </c>
      <c r="D350" s="9">
        <v>42467</v>
      </c>
      <c r="E350" s="3" t="s">
        <v>5556</v>
      </c>
      <c r="F350" t="s">
        <v>6466</v>
      </c>
      <c r="G350" t="s">
        <v>6757</v>
      </c>
      <c r="H350" t="s">
        <v>7550</v>
      </c>
      <c r="I350" t="s">
        <v>8055</v>
      </c>
      <c r="J350" t="s">
        <v>8057</v>
      </c>
      <c r="K350" t="s">
        <v>8066</v>
      </c>
      <c r="L350" t="s">
        <v>8590</v>
      </c>
      <c r="M350">
        <v>94110</v>
      </c>
      <c r="N350" t="s">
        <v>8638</v>
      </c>
      <c r="O350" t="s">
        <v>9238</v>
      </c>
      <c r="P350" t="s">
        <v>10372</v>
      </c>
      <c r="Q350" t="s">
        <v>10389</v>
      </c>
      <c r="R350" t="s">
        <v>10987</v>
      </c>
      <c r="S350">
        <v>1199.9760000000001</v>
      </c>
      <c r="T350">
        <v>3</v>
      </c>
      <c r="U350">
        <v>0.2</v>
      </c>
      <c r="V350">
        <v>374.99250000000001</v>
      </c>
      <c r="W350">
        <f>(Tableau1[[#This Row],[Sales]]/Tableau1[[#This Row],[Profit]])*100</f>
        <v>320</v>
      </c>
      <c r="X350">
        <f>Tableau1[[#This Row],[Sales]]*(1-Tableau1[[#This Row],[Discount]])</f>
        <v>959.98080000000016</v>
      </c>
      <c r="Y350">
        <f ca="1">SUMIF(Tableau1[Order ID],Tableau1[[#This Row],[Order ID]],Tableau1[[#This Row],[Sales]])</f>
        <v>121.376</v>
      </c>
    </row>
    <row r="351" spans="1:25" x14ac:dyDescent="0.3">
      <c r="A351">
        <v>755</v>
      </c>
      <c r="B351" t="s">
        <v>370</v>
      </c>
      <c r="C351" s="9" t="s">
        <v>5244</v>
      </c>
      <c r="D351" s="9">
        <v>42345</v>
      </c>
      <c r="E351" s="3" t="s">
        <v>5325</v>
      </c>
      <c r="F351" t="s">
        <v>6465</v>
      </c>
      <c r="G351" t="s">
        <v>6702</v>
      </c>
      <c r="H351" t="s">
        <v>7495</v>
      </c>
      <c r="I351" t="s">
        <v>8054</v>
      </c>
      <c r="J351" t="s">
        <v>8057</v>
      </c>
      <c r="K351" t="s">
        <v>8059</v>
      </c>
      <c r="L351" t="s">
        <v>8590</v>
      </c>
      <c r="M351">
        <v>90036</v>
      </c>
      <c r="N351" t="s">
        <v>8638</v>
      </c>
      <c r="O351" t="s">
        <v>9184</v>
      </c>
      <c r="P351" t="s">
        <v>10370</v>
      </c>
      <c r="Q351" t="s">
        <v>10378</v>
      </c>
      <c r="R351" t="s">
        <v>10932</v>
      </c>
      <c r="S351">
        <v>79.92</v>
      </c>
      <c r="T351">
        <v>4</v>
      </c>
      <c r="U351">
        <v>0</v>
      </c>
      <c r="V351">
        <v>28.7712</v>
      </c>
      <c r="W351">
        <f>(Tableau1[[#This Row],[Sales]]/Tableau1[[#This Row],[Profit]])*100</f>
        <v>277.77777777777777</v>
      </c>
      <c r="X351">
        <f>Tableau1[[#This Row],[Sales]]*(1-Tableau1[[#This Row],[Discount]])</f>
        <v>79.92</v>
      </c>
      <c r="Y351">
        <f ca="1">SUMIF(Tableau1[Order ID],Tableau1[[#This Row],[Order ID]],Tableau1[[#This Row],[Sales]])</f>
        <v>872.94</v>
      </c>
    </row>
    <row r="352" spans="1:25" x14ac:dyDescent="0.3">
      <c r="A352">
        <v>756</v>
      </c>
      <c r="B352" t="s">
        <v>371</v>
      </c>
      <c r="C352" s="9" t="s">
        <v>5061</v>
      </c>
      <c r="D352" s="9">
        <v>42631</v>
      </c>
      <c r="E352" s="3" t="s">
        <v>5927</v>
      </c>
      <c r="F352" t="s">
        <v>6465</v>
      </c>
      <c r="G352" t="s">
        <v>6708</v>
      </c>
      <c r="H352" t="s">
        <v>7501</v>
      </c>
      <c r="I352" t="s">
        <v>8055</v>
      </c>
      <c r="J352" t="s">
        <v>8057</v>
      </c>
      <c r="K352" t="s">
        <v>8166</v>
      </c>
      <c r="L352" t="s">
        <v>8591</v>
      </c>
      <c r="M352">
        <v>32216</v>
      </c>
      <c r="N352" t="s">
        <v>8637</v>
      </c>
      <c r="O352" t="s">
        <v>9239</v>
      </c>
      <c r="P352" t="s">
        <v>10370</v>
      </c>
      <c r="Q352" t="s">
        <v>10376</v>
      </c>
      <c r="R352" t="s">
        <v>10988</v>
      </c>
      <c r="S352">
        <v>383.43799999999999</v>
      </c>
      <c r="T352">
        <v>4</v>
      </c>
      <c r="U352">
        <v>0.45</v>
      </c>
      <c r="V352">
        <v>-167.3184</v>
      </c>
      <c r="W352">
        <f>(Tableau1[[#This Row],[Sales]]/Tableau1[[#This Row],[Profit]])*100</f>
        <v>-229.16666666666666</v>
      </c>
      <c r="X352">
        <f>Tableau1[[#This Row],[Sales]]*(1-Tableau1[[#This Row],[Discount]])</f>
        <v>210.89090000000002</v>
      </c>
      <c r="Y352">
        <f ca="1">SUMIF(Tableau1[Order ID],Tableau1[[#This Row],[Order ID]],Tableau1[[#This Row],[Sales]])</f>
        <v>8.67</v>
      </c>
    </row>
    <row r="353" spans="1:25" x14ac:dyDescent="0.3">
      <c r="A353">
        <v>757</v>
      </c>
      <c r="B353" t="s">
        <v>372</v>
      </c>
      <c r="C353" s="9" t="s">
        <v>5312</v>
      </c>
      <c r="D353" s="9">
        <v>42002</v>
      </c>
      <c r="E353" s="3" t="s">
        <v>5128</v>
      </c>
      <c r="F353" t="s">
        <v>6465</v>
      </c>
      <c r="G353" t="s">
        <v>6758</v>
      </c>
      <c r="H353" t="s">
        <v>7551</v>
      </c>
      <c r="I353" t="s">
        <v>8054</v>
      </c>
      <c r="J353" t="s">
        <v>8057</v>
      </c>
      <c r="K353" t="s">
        <v>8208</v>
      </c>
      <c r="L353" t="s">
        <v>8599</v>
      </c>
      <c r="M353">
        <v>55016</v>
      </c>
      <c r="N353" t="s">
        <v>8639</v>
      </c>
      <c r="O353" t="s">
        <v>9199</v>
      </c>
      <c r="P353" t="s">
        <v>10371</v>
      </c>
      <c r="Q353" t="s">
        <v>10377</v>
      </c>
      <c r="R353" t="s">
        <v>10948</v>
      </c>
      <c r="S353">
        <v>24.56</v>
      </c>
      <c r="T353">
        <v>2</v>
      </c>
      <c r="U353">
        <v>0</v>
      </c>
      <c r="V353">
        <v>6.8768000000000002</v>
      </c>
      <c r="W353">
        <f>(Tableau1[[#This Row],[Sales]]/Tableau1[[#This Row],[Profit]])*100</f>
        <v>357.14285714285711</v>
      </c>
      <c r="X353">
        <f>Tableau1[[#This Row],[Sales]]*(1-Tableau1[[#This Row],[Discount]])</f>
        <v>24.56</v>
      </c>
      <c r="Y353">
        <f ca="1">SUMIF(Tableau1[Order ID],Tableau1[[#This Row],[Order ID]],Tableau1[[#This Row],[Sales]])</f>
        <v>17.28</v>
      </c>
    </row>
    <row r="354" spans="1:25" x14ac:dyDescent="0.3">
      <c r="A354">
        <v>759</v>
      </c>
      <c r="B354" t="s">
        <v>373</v>
      </c>
      <c r="C354" s="9" t="s">
        <v>5313</v>
      </c>
      <c r="D354" s="9">
        <v>42939</v>
      </c>
      <c r="E354" s="3" t="s">
        <v>5718</v>
      </c>
      <c r="F354" t="s">
        <v>6465</v>
      </c>
      <c r="G354" t="s">
        <v>6759</v>
      </c>
      <c r="H354" t="s">
        <v>7552</v>
      </c>
      <c r="I354" t="s">
        <v>8055</v>
      </c>
      <c r="J354" t="s">
        <v>8057</v>
      </c>
      <c r="K354" t="s">
        <v>8078</v>
      </c>
      <c r="L354" t="s">
        <v>8603</v>
      </c>
      <c r="M354">
        <v>10009</v>
      </c>
      <c r="N354" t="s">
        <v>8640</v>
      </c>
      <c r="O354" t="s">
        <v>9144</v>
      </c>
      <c r="P354" t="s">
        <v>10371</v>
      </c>
      <c r="Q354" t="s">
        <v>10381</v>
      </c>
      <c r="R354" t="s">
        <v>10893</v>
      </c>
      <c r="S354">
        <v>13.128</v>
      </c>
      <c r="T354">
        <v>3</v>
      </c>
      <c r="U354">
        <v>0.2</v>
      </c>
      <c r="V354">
        <v>4.2666000000000004</v>
      </c>
      <c r="W354">
        <f>(Tableau1[[#This Row],[Sales]]/Tableau1[[#This Row],[Profit]])*100</f>
        <v>307.69230769230768</v>
      </c>
      <c r="X354">
        <f>Tableau1[[#This Row],[Sales]]*(1-Tableau1[[#This Row],[Discount]])</f>
        <v>10.502400000000002</v>
      </c>
      <c r="Y354">
        <f ca="1">SUMIF(Tableau1[Order ID],Tableau1[[#This Row],[Order ID]],Tableau1[[#This Row],[Sales]])</f>
        <v>52.136000000000003</v>
      </c>
    </row>
    <row r="355" spans="1:25" x14ac:dyDescent="0.3">
      <c r="A355">
        <v>760</v>
      </c>
      <c r="B355" t="s">
        <v>374</v>
      </c>
      <c r="C355" s="9" t="s">
        <v>5095</v>
      </c>
      <c r="D355" s="9">
        <v>42996</v>
      </c>
      <c r="E355" s="3" t="s">
        <v>5615</v>
      </c>
      <c r="F355" t="s">
        <v>6465</v>
      </c>
      <c r="G355" t="s">
        <v>6760</v>
      </c>
      <c r="H355" t="s">
        <v>7553</v>
      </c>
      <c r="I355" t="s">
        <v>8055</v>
      </c>
      <c r="J355" t="s">
        <v>8057</v>
      </c>
      <c r="K355" t="s">
        <v>8182</v>
      </c>
      <c r="L355" t="s">
        <v>8594</v>
      </c>
      <c r="M355">
        <v>54302</v>
      </c>
      <c r="N355" t="s">
        <v>8639</v>
      </c>
      <c r="O355" t="s">
        <v>8764</v>
      </c>
      <c r="P355" t="s">
        <v>10371</v>
      </c>
      <c r="Q355" t="s">
        <v>10383</v>
      </c>
      <c r="R355" t="s">
        <v>10934</v>
      </c>
      <c r="S355">
        <v>22.72</v>
      </c>
      <c r="T355">
        <v>4</v>
      </c>
      <c r="U355">
        <v>0</v>
      </c>
      <c r="V355">
        <v>10.224</v>
      </c>
      <c r="W355">
        <f>(Tableau1[[#This Row],[Sales]]/Tableau1[[#This Row],[Profit]])*100</f>
        <v>222.2222222222222</v>
      </c>
      <c r="X355">
        <f>Tableau1[[#This Row],[Sales]]*(1-Tableau1[[#This Row],[Discount]])</f>
        <v>22.72</v>
      </c>
      <c r="Y355">
        <f ca="1">SUMIF(Tableau1[Order ID],Tableau1[[#This Row],[Order ID]],Tableau1[[#This Row],[Sales]])</f>
        <v>25.92</v>
      </c>
    </row>
    <row r="356" spans="1:25" x14ac:dyDescent="0.3">
      <c r="A356">
        <v>761</v>
      </c>
      <c r="B356" t="s">
        <v>375</v>
      </c>
      <c r="C356" s="9" t="s">
        <v>5314</v>
      </c>
      <c r="D356" s="9">
        <v>42247</v>
      </c>
      <c r="E356" s="3" t="s">
        <v>5607</v>
      </c>
      <c r="F356" t="s">
        <v>6465</v>
      </c>
      <c r="G356" t="s">
        <v>6707</v>
      </c>
      <c r="H356" t="s">
        <v>7500</v>
      </c>
      <c r="I356" t="s">
        <v>8054</v>
      </c>
      <c r="J356" t="s">
        <v>8057</v>
      </c>
      <c r="K356" t="s">
        <v>8059</v>
      </c>
      <c r="L356" t="s">
        <v>8590</v>
      </c>
      <c r="M356">
        <v>90004</v>
      </c>
      <c r="N356" t="s">
        <v>8638</v>
      </c>
      <c r="O356" t="s">
        <v>9116</v>
      </c>
      <c r="P356" t="s">
        <v>10371</v>
      </c>
      <c r="Q356" t="s">
        <v>10383</v>
      </c>
      <c r="R356" t="s">
        <v>10865</v>
      </c>
      <c r="S356">
        <v>58.32</v>
      </c>
      <c r="T356">
        <v>9</v>
      </c>
      <c r="U356">
        <v>0</v>
      </c>
      <c r="V356">
        <v>27.993600000000001</v>
      </c>
      <c r="W356">
        <f>(Tableau1[[#This Row],[Sales]]/Tableau1[[#This Row],[Profit]])*100</f>
        <v>208.33333333333334</v>
      </c>
      <c r="X356">
        <f>Tableau1[[#This Row],[Sales]]*(1-Tableau1[[#This Row],[Discount]])</f>
        <v>58.32</v>
      </c>
      <c r="Y356">
        <f ca="1">SUMIF(Tableau1[Order ID],Tableau1[[#This Row],[Order ID]],Tableau1[[#This Row],[Sales]])</f>
        <v>177</v>
      </c>
    </row>
    <row r="357" spans="1:25" x14ac:dyDescent="0.3">
      <c r="A357">
        <v>762</v>
      </c>
      <c r="B357" t="s">
        <v>376</v>
      </c>
      <c r="C357" s="9" t="s">
        <v>5162</v>
      </c>
      <c r="D357" s="9">
        <v>43042</v>
      </c>
      <c r="E357" s="3" t="s">
        <v>5689</v>
      </c>
      <c r="F357" t="s">
        <v>6465</v>
      </c>
      <c r="G357" t="s">
        <v>6504</v>
      </c>
      <c r="H357" t="s">
        <v>7297</v>
      </c>
      <c r="I357" t="s">
        <v>8055</v>
      </c>
      <c r="J357" t="s">
        <v>8057</v>
      </c>
      <c r="K357" t="s">
        <v>8176</v>
      </c>
      <c r="L357" t="s">
        <v>8620</v>
      </c>
      <c r="M357">
        <v>30318</v>
      </c>
      <c r="N357" t="s">
        <v>8637</v>
      </c>
      <c r="O357" t="s">
        <v>9240</v>
      </c>
      <c r="P357" t="s">
        <v>10371</v>
      </c>
      <c r="Q357" t="s">
        <v>10375</v>
      </c>
      <c r="R357" t="s">
        <v>10989</v>
      </c>
      <c r="S357">
        <v>12.39</v>
      </c>
      <c r="T357">
        <v>3</v>
      </c>
      <c r="U357">
        <v>0</v>
      </c>
      <c r="V357">
        <v>5.6993999999999998</v>
      </c>
      <c r="W357">
        <f>(Tableau1[[#This Row],[Sales]]/Tableau1[[#This Row],[Profit]])*100</f>
        <v>217.39130434782612</v>
      </c>
      <c r="X357">
        <f>Tableau1[[#This Row],[Sales]]*(1-Tableau1[[#This Row],[Discount]])</f>
        <v>12.39</v>
      </c>
      <c r="Y357">
        <f ca="1">SUMIF(Tableau1[Order ID],Tableau1[[#This Row],[Order ID]],Tableau1[[#This Row],[Sales]])</f>
        <v>1212.848</v>
      </c>
    </row>
    <row r="358" spans="1:25" x14ac:dyDescent="0.3">
      <c r="A358">
        <v>763</v>
      </c>
      <c r="B358" t="s">
        <v>377</v>
      </c>
      <c r="C358" s="9" t="s">
        <v>5315</v>
      </c>
      <c r="D358" s="9">
        <v>42043</v>
      </c>
      <c r="E358" s="3" t="s">
        <v>6280</v>
      </c>
      <c r="F358" t="s">
        <v>6465</v>
      </c>
      <c r="G358" t="s">
        <v>6761</v>
      </c>
      <c r="H358" t="s">
        <v>7554</v>
      </c>
      <c r="I358" t="s">
        <v>8054</v>
      </c>
      <c r="J358" t="s">
        <v>8057</v>
      </c>
      <c r="K358" t="s">
        <v>8096</v>
      </c>
      <c r="L358" t="s">
        <v>8612</v>
      </c>
      <c r="M358">
        <v>43229</v>
      </c>
      <c r="N358" t="s">
        <v>8640</v>
      </c>
      <c r="O358" t="s">
        <v>8797</v>
      </c>
      <c r="P358" t="s">
        <v>10372</v>
      </c>
      <c r="Q358" t="s">
        <v>10380</v>
      </c>
      <c r="R358" t="s">
        <v>10547</v>
      </c>
      <c r="S358">
        <v>107.982</v>
      </c>
      <c r="T358">
        <v>3</v>
      </c>
      <c r="U358">
        <v>0.4</v>
      </c>
      <c r="V358">
        <v>-26.9955</v>
      </c>
      <c r="W358">
        <f>(Tableau1[[#This Row],[Sales]]/Tableau1[[#This Row],[Profit]])*100</f>
        <v>-400</v>
      </c>
      <c r="X358">
        <f>Tableau1[[#This Row],[Sales]]*(1-Tableau1[[#This Row],[Discount]])</f>
        <v>64.789199999999994</v>
      </c>
      <c r="Y358">
        <f ca="1">SUMIF(Tableau1[Order ID],Tableau1[[#This Row],[Order ID]],Tableau1[[#This Row],[Sales]])</f>
        <v>62.96</v>
      </c>
    </row>
    <row r="359" spans="1:25" x14ac:dyDescent="0.3">
      <c r="A359">
        <v>764</v>
      </c>
      <c r="B359" t="s">
        <v>378</v>
      </c>
      <c r="C359" s="9" t="s">
        <v>5316</v>
      </c>
      <c r="D359" s="9">
        <v>41652</v>
      </c>
      <c r="E359" s="3" t="s">
        <v>5656</v>
      </c>
      <c r="F359" t="s">
        <v>6464</v>
      </c>
      <c r="G359" t="s">
        <v>6762</v>
      </c>
      <c r="H359" t="s">
        <v>7555</v>
      </c>
      <c r="I359" t="s">
        <v>8055</v>
      </c>
      <c r="J359" t="s">
        <v>8057</v>
      </c>
      <c r="K359" t="s">
        <v>8209</v>
      </c>
      <c r="L359" t="s">
        <v>8616</v>
      </c>
      <c r="M359">
        <v>71111</v>
      </c>
      <c r="N359" t="s">
        <v>8637</v>
      </c>
      <c r="O359" t="s">
        <v>8789</v>
      </c>
      <c r="P359" t="s">
        <v>10371</v>
      </c>
      <c r="Q359" t="s">
        <v>10385</v>
      </c>
      <c r="R359" t="s">
        <v>10539</v>
      </c>
      <c r="S359">
        <v>11.36</v>
      </c>
      <c r="T359">
        <v>2</v>
      </c>
      <c r="U359">
        <v>0</v>
      </c>
      <c r="V359">
        <v>5.3391999999999999</v>
      </c>
      <c r="W359">
        <f>(Tableau1[[#This Row],[Sales]]/Tableau1[[#This Row],[Profit]])*100</f>
        <v>212.7659574468085</v>
      </c>
      <c r="X359">
        <f>Tableau1[[#This Row],[Sales]]*(1-Tableau1[[#This Row],[Discount]])</f>
        <v>11.36</v>
      </c>
      <c r="Y359">
        <f ca="1">SUMIF(Tableau1[Order ID],Tableau1[[#This Row],[Order ID]],Tableau1[[#This Row],[Sales]])</f>
        <v>9.64</v>
      </c>
    </row>
    <row r="360" spans="1:25" x14ac:dyDescent="0.3">
      <c r="A360">
        <v>769</v>
      </c>
      <c r="B360" t="s">
        <v>379</v>
      </c>
      <c r="C360" s="9" t="s">
        <v>5317</v>
      </c>
      <c r="D360" s="9">
        <v>41773</v>
      </c>
      <c r="E360" s="3" t="s">
        <v>5701</v>
      </c>
      <c r="F360" t="s">
        <v>6465</v>
      </c>
      <c r="G360" t="s">
        <v>6763</v>
      </c>
      <c r="H360" t="s">
        <v>7556</v>
      </c>
      <c r="I360" t="s">
        <v>8055</v>
      </c>
      <c r="J360" t="s">
        <v>8057</v>
      </c>
      <c r="K360" t="s">
        <v>8142</v>
      </c>
      <c r="L360" t="s">
        <v>8591</v>
      </c>
      <c r="M360">
        <v>33710</v>
      </c>
      <c r="N360" t="s">
        <v>8637</v>
      </c>
      <c r="O360" t="s">
        <v>9245</v>
      </c>
      <c r="P360" t="s">
        <v>10370</v>
      </c>
      <c r="Q360" t="s">
        <v>10378</v>
      </c>
      <c r="R360" t="s">
        <v>10994</v>
      </c>
      <c r="S360">
        <v>310.88</v>
      </c>
      <c r="T360">
        <v>2</v>
      </c>
      <c r="U360">
        <v>0.2</v>
      </c>
      <c r="V360">
        <v>23.315999999999999</v>
      </c>
      <c r="W360">
        <f>(Tableau1[[#This Row],[Sales]]/Tableau1[[#This Row],[Profit]])*100</f>
        <v>1333.3333333333335</v>
      </c>
      <c r="X360">
        <f>Tableau1[[#This Row],[Sales]]*(1-Tableau1[[#This Row],[Discount]])</f>
        <v>248.70400000000001</v>
      </c>
      <c r="Y360">
        <f ca="1">SUMIF(Tableau1[Order ID],Tableau1[[#This Row],[Order ID]],Tableau1[[#This Row],[Sales]])</f>
        <v>10.192</v>
      </c>
    </row>
    <row r="361" spans="1:25" x14ac:dyDescent="0.3">
      <c r="A361">
        <v>770</v>
      </c>
      <c r="B361" t="s">
        <v>380</v>
      </c>
      <c r="C361" s="9" t="s">
        <v>5318</v>
      </c>
      <c r="D361" s="9">
        <v>42509</v>
      </c>
      <c r="E361" s="3" t="s">
        <v>6042</v>
      </c>
      <c r="F361" t="s">
        <v>6465</v>
      </c>
      <c r="G361" t="s">
        <v>6565</v>
      </c>
      <c r="H361" t="s">
        <v>7358</v>
      </c>
      <c r="I361" t="s">
        <v>8054</v>
      </c>
      <c r="J361" t="s">
        <v>8057</v>
      </c>
      <c r="K361" t="s">
        <v>8139</v>
      </c>
      <c r="L361" t="s">
        <v>8605</v>
      </c>
      <c r="M361">
        <v>22204</v>
      </c>
      <c r="N361" t="s">
        <v>8637</v>
      </c>
      <c r="O361" t="s">
        <v>9246</v>
      </c>
      <c r="P361" t="s">
        <v>10370</v>
      </c>
      <c r="Q361" t="s">
        <v>10374</v>
      </c>
      <c r="R361" t="s">
        <v>10995</v>
      </c>
      <c r="S361">
        <v>641.96</v>
      </c>
      <c r="T361">
        <v>2</v>
      </c>
      <c r="U361">
        <v>0</v>
      </c>
      <c r="V361">
        <v>179.74879999999999</v>
      </c>
      <c r="W361">
        <f>(Tableau1[[#This Row],[Sales]]/Tableau1[[#This Row],[Profit]])*100</f>
        <v>357.14285714285722</v>
      </c>
      <c r="X361">
        <f>Tableau1[[#This Row],[Sales]]*(1-Tableau1[[#This Row],[Discount]])</f>
        <v>641.96</v>
      </c>
      <c r="Y361">
        <f ca="1">SUMIF(Tableau1[Order ID],Tableau1[[#This Row],[Order ID]],Tableau1[[#This Row],[Sales]])</f>
        <v>16.056000000000001</v>
      </c>
    </row>
    <row r="362" spans="1:25" x14ac:dyDescent="0.3">
      <c r="A362">
        <v>771</v>
      </c>
      <c r="B362" t="s">
        <v>381</v>
      </c>
      <c r="C362" s="9" t="s">
        <v>5319</v>
      </c>
      <c r="D362" s="9">
        <v>42765</v>
      </c>
      <c r="E362" s="3" t="s">
        <v>6149</v>
      </c>
      <c r="F362" t="s">
        <v>6465</v>
      </c>
      <c r="G362" t="s">
        <v>6764</v>
      </c>
      <c r="H362" t="s">
        <v>7557</v>
      </c>
      <c r="I362" t="s">
        <v>8055</v>
      </c>
      <c r="J362" t="s">
        <v>8057</v>
      </c>
      <c r="K362" t="s">
        <v>8154</v>
      </c>
      <c r="L362" t="s">
        <v>8611</v>
      </c>
      <c r="M362">
        <v>50315</v>
      </c>
      <c r="N362" t="s">
        <v>8639</v>
      </c>
      <c r="O362" t="s">
        <v>9247</v>
      </c>
      <c r="P362" t="s">
        <v>10371</v>
      </c>
      <c r="Q362" t="s">
        <v>10381</v>
      </c>
      <c r="R362" t="s">
        <v>10996</v>
      </c>
      <c r="S362">
        <v>18.28</v>
      </c>
      <c r="T362">
        <v>2</v>
      </c>
      <c r="U362">
        <v>0</v>
      </c>
      <c r="V362">
        <v>9.14</v>
      </c>
      <c r="W362">
        <f>(Tableau1[[#This Row],[Sales]]/Tableau1[[#This Row],[Profit]])*100</f>
        <v>200</v>
      </c>
      <c r="X362">
        <f>Tableau1[[#This Row],[Sales]]*(1-Tableau1[[#This Row],[Discount]])</f>
        <v>18.28</v>
      </c>
      <c r="Y362">
        <f ca="1">SUMIF(Tableau1[Order ID],Tableau1[[#This Row],[Order ID]],Tableau1[[#This Row],[Sales]])</f>
        <v>6.72</v>
      </c>
    </row>
    <row r="363" spans="1:25" x14ac:dyDescent="0.3">
      <c r="A363">
        <v>777</v>
      </c>
      <c r="B363" t="s">
        <v>382</v>
      </c>
      <c r="C363" s="9" t="s">
        <v>5320</v>
      </c>
      <c r="D363" s="9">
        <v>41819</v>
      </c>
      <c r="E363" s="3" t="s">
        <v>5552</v>
      </c>
      <c r="F363" t="s">
        <v>6465</v>
      </c>
      <c r="G363" t="s">
        <v>6765</v>
      </c>
      <c r="H363" t="s">
        <v>7558</v>
      </c>
      <c r="I363" t="s">
        <v>8054</v>
      </c>
      <c r="J363" t="s">
        <v>8057</v>
      </c>
      <c r="K363" t="s">
        <v>8132</v>
      </c>
      <c r="L363" t="s">
        <v>8612</v>
      </c>
      <c r="M363">
        <v>45231</v>
      </c>
      <c r="N363" t="s">
        <v>8640</v>
      </c>
      <c r="O363" t="s">
        <v>9251</v>
      </c>
      <c r="P363" t="s">
        <v>10371</v>
      </c>
      <c r="Q363" t="s">
        <v>10379</v>
      </c>
      <c r="R363" t="s">
        <v>11000</v>
      </c>
      <c r="S363">
        <v>32.76</v>
      </c>
      <c r="T363">
        <v>7</v>
      </c>
      <c r="U363">
        <v>0.2</v>
      </c>
      <c r="V363">
        <v>3.6855000000000002</v>
      </c>
      <c r="W363">
        <f>(Tableau1[[#This Row],[Sales]]/Tableau1[[#This Row],[Profit]])*100</f>
        <v>888.8888888888888</v>
      </c>
      <c r="X363">
        <f>Tableau1[[#This Row],[Sales]]*(1-Tableau1[[#This Row],[Discount]])</f>
        <v>26.207999999999998</v>
      </c>
      <c r="Y363">
        <f ca="1">SUMIF(Tableau1[Order ID],Tableau1[[#This Row],[Order ID]],Tableau1[[#This Row],[Sales]])</f>
        <v>396</v>
      </c>
    </row>
    <row r="364" spans="1:25" x14ac:dyDescent="0.3">
      <c r="A364">
        <v>778</v>
      </c>
      <c r="B364" t="s">
        <v>383</v>
      </c>
      <c r="C364" s="9" t="s">
        <v>5321</v>
      </c>
      <c r="D364" s="9">
        <v>42237</v>
      </c>
      <c r="E364" s="3" t="s">
        <v>5871</v>
      </c>
      <c r="F364" t="s">
        <v>6466</v>
      </c>
      <c r="G364" t="s">
        <v>6593</v>
      </c>
      <c r="H364" t="s">
        <v>7386</v>
      </c>
      <c r="I364" t="s">
        <v>8056</v>
      </c>
      <c r="J364" t="s">
        <v>8057</v>
      </c>
      <c r="K364" t="s">
        <v>8066</v>
      </c>
      <c r="L364" t="s">
        <v>8590</v>
      </c>
      <c r="M364">
        <v>94110</v>
      </c>
      <c r="N364" t="s">
        <v>8638</v>
      </c>
      <c r="O364" t="s">
        <v>9252</v>
      </c>
      <c r="P364" t="s">
        <v>10370</v>
      </c>
      <c r="Q364" t="s">
        <v>10374</v>
      </c>
      <c r="R364" t="s">
        <v>11001</v>
      </c>
      <c r="S364">
        <v>544.00800000000004</v>
      </c>
      <c r="T364">
        <v>3</v>
      </c>
      <c r="U364">
        <v>0.2</v>
      </c>
      <c r="V364">
        <v>40.800600000000003</v>
      </c>
      <c r="W364">
        <f>(Tableau1[[#This Row],[Sales]]/Tableau1[[#This Row],[Profit]])*100</f>
        <v>1333.3333333333335</v>
      </c>
      <c r="X364">
        <f>Tableau1[[#This Row],[Sales]]*(1-Tableau1[[#This Row],[Discount]])</f>
        <v>435.20640000000003</v>
      </c>
      <c r="Y364">
        <f ca="1">SUMIF(Tableau1[Order ID],Tableau1[[#This Row],[Order ID]],Tableau1[[#This Row],[Sales]])</f>
        <v>8.36</v>
      </c>
    </row>
    <row r="365" spans="1:25" x14ac:dyDescent="0.3">
      <c r="A365">
        <v>782</v>
      </c>
      <c r="B365" t="s">
        <v>384</v>
      </c>
      <c r="C365" s="9" t="s">
        <v>5322</v>
      </c>
      <c r="D365" s="9">
        <v>42280</v>
      </c>
      <c r="E365" s="3" t="s">
        <v>6302</v>
      </c>
      <c r="F365" t="s">
        <v>6464</v>
      </c>
      <c r="G365" t="s">
        <v>6766</v>
      </c>
      <c r="H365" t="s">
        <v>7559</v>
      </c>
      <c r="I365" t="s">
        <v>8054</v>
      </c>
      <c r="J365" t="s">
        <v>8057</v>
      </c>
      <c r="K365" t="s">
        <v>8096</v>
      </c>
      <c r="L365" t="s">
        <v>8612</v>
      </c>
      <c r="M365">
        <v>43229</v>
      </c>
      <c r="N365" t="s">
        <v>8640</v>
      </c>
      <c r="O365" t="s">
        <v>9038</v>
      </c>
      <c r="P365" t="s">
        <v>10371</v>
      </c>
      <c r="Q365" t="s">
        <v>10381</v>
      </c>
      <c r="R365" t="s">
        <v>10787</v>
      </c>
      <c r="S365">
        <v>32.07</v>
      </c>
      <c r="T365">
        <v>5</v>
      </c>
      <c r="U365">
        <v>0.7</v>
      </c>
      <c r="V365">
        <v>-22.449000000000002</v>
      </c>
      <c r="W365">
        <f>(Tableau1[[#This Row],[Sales]]/Tableau1[[#This Row],[Profit]])*100</f>
        <v>-142.85714285714283</v>
      </c>
      <c r="X365">
        <f>Tableau1[[#This Row],[Sales]]*(1-Tableau1[[#This Row],[Discount]])</f>
        <v>9.6210000000000022</v>
      </c>
      <c r="Y365">
        <f ca="1">SUMIF(Tableau1[Order ID],Tableau1[[#This Row],[Order ID]],Tableau1[[#This Row],[Sales]])</f>
        <v>200.06399999999999</v>
      </c>
    </row>
    <row r="366" spans="1:25" x14ac:dyDescent="0.3">
      <c r="A366">
        <v>786</v>
      </c>
      <c r="B366" t="s">
        <v>385</v>
      </c>
      <c r="C366" s="9" t="s">
        <v>5323</v>
      </c>
      <c r="D366" s="9">
        <v>42147</v>
      </c>
      <c r="E366" s="3" t="s">
        <v>5101</v>
      </c>
      <c r="F366" t="s">
        <v>6465</v>
      </c>
      <c r="G366" t="s">
        <v>6573</v>
      </c>
      <c r="H366" t="s">
        <v>7366</v>
      </c>
      <c r="I366" t="s">
        <v>8055</v>
      </c>
      <c r="J366" t="s">
        <v>8057</v>
      </c>
      <c r="K366" t="s">
        <v>8087</v>
      </c>
      <c r="L366" t="s">
        <v>8608</v>
      </c>
      <c r="M366">
        <v>29203</v>
      </c>
      <c r="N366" t="s">
        <v>8637</v>
      </c>
      <c r="O366" t="s">
        <v>9256</v>
      </c>
      <c r="P366" t="s">
        <v>10371</v>
      </c>
      <c r="Q366" t="s">
        <v>10385</v>
      </c>
      <c r="R366" t="s">
        <v>11005</v>
      </c>
      <c r="S366">
        <v>186.69</v>
      </c>
      <c r="T366">
        <v>3</v>
      </c>
      <c r="U366">
        <v>0</v>
      </c>
      <c r="V366">
        <v>87.744299999999996</v>
      </c>
      <c r="W366">
        <f>(Tableau1[[#This Row],[Sales]]/Tableau1[[#This Row],[Profit]])*100</f>
        <v>212.7659574468085</v>
      </c>
      <c r="X366">
        <f>Tableau1[[#This Row],[Sales]]*(1-Tableau1[[#This Row],[Discount]])</f>
        <v>186.69</v>
      </c>
      <c r="Y366">
        <f ca="1">SUMIF(Tableau1[Order ID],Tableau1[[#This Row],[Order ID]],Tableau1[[#This Row],[Sales]])</f>
        <v>1669.6</v>
      </c>
    </row>
    <row r="367" spans="1:25" x14ac:dyDescent="0.3">
      <c r="A367">
        <v>787</v>
      </c>
      <c r="B367" t="s">
        <v>386</v>
      </c>
      <c r="C367" s="9" t="s">
        <v>5324</v>
      </c>
      <c r="D367" s="9">
        <v>42811</v>
      </c>
      <c r="E367" s="3" t="s">
        <v>5738</v>
      </c>
      <c r="F367" t="s">
        <v>6464</v>
      </c>
      <c r="G367" t="s">
        <v>6520</v>
      </c>
      <c r="H367" t="s">
        <v>7313</v>
      </c>
      <c r="I367" t="s">
        <v>8054</v>
      </c>
      <c r="J367" t="s">
        <v>8057</v>
      </c>
      <c r="K367" t="s">
        <v>8210</v>
      </c>
      <c r="L367" t="s">
        <v>8590</v>
      </c>
      <c r="M367">
        <v>93534</v>
      </c>
      <c r="N367" t="s">
        <v>8638</v>
      </c>
      <c r="O367" t="s">
        <v>9257</v>
      </c>
      <c r="P367" t="s">
        <v>10371</v>
      </c>
      <c r="Q367" t="s">
        <v>10381</v>
      </c>
      <c r="R367" t="s">
        <v>11006</v>
      </c>
      <c r="S367">
        <v>17.456</v>
      </c>
      <c r="T367">
        <v>2</v>
      </c>
      <c r="U367">
        <v>0.2</v>
      </c>
      <c r="V367">
        <v>5.8914</v>
      </c>
      <c r="W367">
        <f>(Tableau1[[#This Row],[Sales]]/Tableau1[[#This Row],[Profit]])*100</f>
        <v>296.2962962962963</v>
      </c>
      <c r="X367">
        <f>Tableau1[[#This Row],[Sales]]*(1-Tableau1[[#This Row],[Discount]])</f>
        <v>13.9648</v>
      </c>
      <c r="Y367">
        <f ca="1">SUMIF(Tableau1[Order ID],Tableau1[[#This Row],[Order ID]],Tableau1[[#This Row],[Sales]])</f>
        <v>21.335999999999999</v>
      </c>
    </row>
    <row r="368" spans="1:25" x14ac:dyDescent="0.3">
      <c r="A368">
        <v>788</v>
      </c>
      <c r="B368" t="s">
        <v>387</v>
      </c>
      <c r="C368" s="9" t="s">
        <v>5325</v>
      </c>
      <c r="D368" s="9">
        <v>42350</v>
      </c>
      <c r="E368" s="3" t="s">
        <v>6165</v>
      </c>
      <c r="F368" t="s">
        <v>6465</v>
      </c>
      <c r="G368" t="s">
        <v>6767</v>
      </c>
      <c r="H368" t="s">
        <v>7560</v>
      </c>
      <c r="I368" t="s">
        <v>8054</v>
      </c>
      <c r="J368" t="s">
        <v>8057</v>
      </c>
      <c r="K368" t="s">
        <v>8210</v>
      </c>
      <c r="L368" t="s">
        <v>8590</v>
      </c>
      <c r="M368">
        <v>93534</v>
      </c>
      <c r="N368" t="s">
        <v>8638</v>
      </c>
      <c r="O368" t="s">
        <v>9258</v>
      </c>
      <c r="P368" t="s">
        <v>10370</v>
      </c>
      <c r="Q368" t="s">
        <v>10374</v>
      </c>
      <c r="R368" t="s">
        <v>11007</v>
      </c>
      <c r="S368">
        <v>348.928</v>
      </c>
      <c r="T368">
        <v>2</v>
      </c>
      <c r="U368">
        <v>0.2</v>
      </c>
      <c r="V368">
        <v>34.892800000000001</v>
      </c>
      <c r="W368">
        <f>(Tableau1[[#This Row],[Sales]]/Tableau1[[#This Row],[Profit]])*100</f>
        <v>1000</v>
      </c>
      <c r="X368">
        <f>Tableau1[[#This Row],[Sales]]*(1-Tableau1[[#This Row],[Discount]])</f>
        <v>279.14240000000001</v>
      </c>
      <c r="Y368">
        <f ca="1">SUMIF(Tableau1[Order ID],Tableau1[[#This Row],[Order ID]],Tableau1[[#This Row],[Sales]])</f>
        <v>206.11199999999999</v>
      </c>
    </row>
    <row r="369" spans="1:25" x14ac:dyDescent="0.3">
      <c r="A369">
        <v>789</v>
      </c>
      <c r="B369" t="s">
        <v>388</v>
      </c>
      <c r="C369" s="9" t="s">
        <v>5183</v>
      </c>
      <c r="D369" s="9">
        <v>42181</v>
      </c>
      <c r="E369" s="3" t="s">
        <v>6303</v>
      </c>
      <c r="F369" t="s">
        <v>6465</v>
      </c>
      <c r="G369" t="s">
        <v>6661</v>
      </c>
      <c r="H369" t="s">
        <v>7454</v>
      </c>
      <c r="I369" t="s">
        <v>8054</v>
      </c>
      <c r="J369" t="s">
        <v>8057</v>
      </c>
      <c r="K369" t="s">
        <v>8160</v>
      </c>
      <c r="L369" t="s">
        <v>8605</v>
      </c>
      <c r="M369">
        <v>23223</v>
      </c>
      <c r="N369" t="s">
        <v>8637</v>
      </c>
      <c r="O369" t="s">
        <v>9011</v>
      </c>
      <c r="P369" t="s">
        <v>10371</v>
      </c>
      <c r="Q369" t="s">
        <v>10381</v>
      </c>
      <c r="R369" t="s">
        <v>10761</v>
      </c>
      <c r="S369">
        <v>143.96</v>
      </c>
      <c r="T369">
        <v>4</v>
      </c>
      <c r="U369">
        <v>0</v>
      </c>
      <c r="V369">
        <v>69.100800000000007</v>
      </c>
      <c r="W369">
        <f>(Tableau1[[#This Row],[Sales]]/Tableau1[[#This Row],[Profit]])*100</f>
        <v>208.33333333333331</v>
      </c>
      <c r="X369">
        <f>Tableau1[[#This Row],[Sales]]*(1-Tableau1[[#This Row],[Discount]])</f>
        <v>143.96</v>
      </c>
      <c r="Y369">
        <f ca="1">SUMIF(Tableau1[Order ID],Tableau1[[#This Row],[Order ID]],Tableau1[[#This Row],[Sales]])</f>
        <v>26.18</v>
      </c>
    </row>
    <row r="370" spans="1:25" x14ac:dyDescent="0.3">
      <c r="A370">
        <v>793</v>
      </c>
      <c r="B370" t="s">
        <v>389</v>
      </c>
      <c r="C370" s="9" t="s">
        <v>5274</v>
      </c>
      <c r="D370" s="9">
        <v>42510</v>
      </c>
      <c r="E370" s="3" t="s">
        <v>5274</v>
      </c>
      <c r="F370" t="s">
        <v>6467</v>
      </c>
      <c r="G370" t="s">
        <v>6768</v>
      </c>
      <c r="H370" t="s">
        <v>7561</v>
      </c>
      <c r="I370" t="s">
        <v>8054</v>
      </c>
      <c r="J370" t="s">
        <v>8057</v>
      </c>
      <c r="K370" t="s">
        <v>8211</v>
      </c>
      <c r="L370" t="s">
        <v>8592</v>
      </c>
      <c r="M370">
        <v>28806</v>
      </c>
      <c r="N370" t="s">
        <v>8637</v>
      </c>
      <c r="O370" t="s">
        <v>9261</v>
      </c>
      <c r="P370" t="s">
        <v>10372</v>
      </c>
      <c r="Q370" t="s">
        <v>10380</v>
      </c>
      <c r="R370" t="s">
        <v>11010</v>
      </c>
      <c r="S370">
        <v>1363.96</v>
      </c>
      <c r="T370">
        <v>5</v>
      </c>
      <c r="U370">
        <v>0.2</v>
      </c>
      <c r="V370">
        <v>85.247500000000002</v>
      </c>
      <c r="W370">
        <f>(Tableau1[[#This Row],[Sales]]/Tableau1[[#This Row],[Profit]])*100</f>
        <v>1600</v>
      </c>
      <c r="X370">
        <f>Tableau1[[#This Row],[Sales]]*(1-Tableau1[[#This Row],[Discount]])</f>
        <v>1091.1680000000001</v>
      </c>
      <c r="Y370">
        <f ca="1">SUMIF(Tableau1[Order ID],Tableau1[[#This Row],[Order ID]],Tableau1[[#This Row],[Sales]])</f>
        <v>10.744</v>
      </c>
    </row>
    <row r="371" spans="1:25" x14ac:dyDescent="0.3">
      <c r="A371">
        <v>794</v>
      </c>
      <c r="B371" t="s">
        <v>390</v>
      </c>
      <c r="C371" s="9" t="s">
        <v>5089</v>
      </c>
      <c r="D371" s="9">
        <v>41902</v>
      </c>
      <c r="E371" s="3" t="s">
        <v>5497</v>
      </c>
      <c r="F371" t="s">
        <v>6465</v>
      </c>
      <c r="G371" t="s">
        <v>6769</v>
      </c>
      <c r="H371" t="s">
        <v>7562</v>
      </c>
      <c r="I371" t="s">
        <v>8054</v>
      </c>
      <c r="J371" t="s">
        <v>8057</v>
      </c>
      <c r="K371" t="s">
        <v>8066</v>
      </c>
      <c r="L371" t="s">
        <v>8590</v>
      </c>
      <c r="M371">
        <v>94110</v>
      </c>
      <c r="N371" t="s">
        <v>8638</v>
      </c>
      <c r="O371" t="s">
        <v>9262</v>
      </c>
      <c r="P371" t="s">
        <v>10371</v>
      </c>
      <c r="Q371" t="s">
        <v>10375</v>
      </c>
      <c r="R371" t="s">
        <v>11011</v>
      </c>
      <c r="S371">
        <v>9.9600000000000009</v>
      </c>
      <c r="T371">
        <v>2</v>
      </c>
      <c r="U371">
        <v>0</v>
      </c>
      <c r="V371">
        <v>4.5815999999999999</v>
      </c>
      <c r="W371">
        <f>(Tableau1[[#This Row],[Sales]]/Tableau1[[#This Row],[Profit]])*100</f>
        <v>217.39130434782612</v>
      </c>
      <c r="X371">
        <f>Tableau1[[#This Row],[Sales]]*(1-Tableau1[[#This Row],[Discount]])</f>
        <v>9.9600000000000009</v>
      </c>
      <c r="Y371">
        <f ca="1">SUMIF(Tableau1[Order ID],Tableau1[[#This Row],[Order ID]],Tableau1[[#This Row],[Sales]])</f>
        <v>203.983</v>
      </c>
    </row>
    <row r="372" spans="1:25" x14ac:dyDescent="0.3">
      <c r="A372">
        <v>796</v>
      </c>
      <c r="B372" t="s">
        <v>391</v>
      </c>
      <c r="C372" s="9" t="s">
        <v>5326</v>
      </c>
      <c r="D372" s="9">
        <v>42999</v>
      </c>
      <c r="E372" s="3" t="s">
        <v>6016</v>
      </c>
      <c r="F372" t="s">
        <v>6465</v>
      </c>
      <c r="G372" t="s">
        <v>6770</v>
      </c>
      <c r="H372" t="s">
        <v>7563</v>
      </c>
      <c r="I372" t="s">
        <v>8054</v>
      </c>
      <c r="J372" t="s">
        <v>8057</v>
      </c>
      <c r="K372" t="s">
        <v>8088</v>
      </c>
      <c r="L372" t="s">
        <v>8599</v>
      </c>
      <c r="M372">
        <v>55901</v>
      </c>
      <c r="N372" t="s">
        <v>8639</v>
      </c>
      <c r="O372" t="s">
        <v>9237</v>
      </c>
      <c r="P372" t="s">
        <v>10371</v>
      </c>
      <c r="Q372" t="s">
        <v>10381</v>
      </c>
      <c r="R372" t="s">
        <v>10986</v>
      </c>
      <c r="S372">
        <v>20.16</v>
      </c>
      <c r="T372">
        <v>7</v>
      </c>
      <c r="U372">
        <v>0</v>
      </c>
      <c r="V372">
        <v>9.8783999999999992</v>
      </c>
      <c r="W372">
        <f>(Tableau1[[#This Row],[Sales]]/Tableau1[[#This Row],[Profit]])*100</f>
        <v>204.08163265306123</v>
      </c>
      <c r="X372">
        <f>Tableau1[[#This Row],[Sales]]*(1-Tableau1[[#This Row],[Discount]])</f>
        <v>20.16</v>
      </c>
      <c r="Y372">
        <f ca="1">SUMIF(Tableau1[Order ID],Tableau1[[#This Row],[Order ID]],Tableau1[[#This Row],[Sales]])</f>
        <v>39.99</v>
      </c>
    </row>
    <row r="373" spans="1:25" x14ac:dyDescent="0.3">
      <c r="A373">
        <v>797</v>
      </c>
      <c r="B373" t="s">
        <v>392</v>
      </c>
      <c r="C373" s="9" t="s">
        <v>5130</v>
      </c>
      <c r="D373" s="9">
        <v>42362</v>
      </c>
      <c r="E373" s="3" t="s">
        <v>5237</v>
      </c>
      <c r="F373" t="s">
        <v>6466</v>
      </c>
      <c r="G373" t="s">
        <v>6574</v>
      </c>
      <c r="H373" t="s">
        <v>7367</v>
      </c>
      <c r="I373" t="s">
        <v>8055</v>
      </c>
      <c r="J373" t="s">
        <v>8057</v>
      </c>
      <c r="K373" t="s">
        <v>8088</v>
      </c>
      <c r="L373" t="s">
        <v>8603</v>
      </c>
      <c r="M373">
        <v>14609</v>
      </c>
      <c r="N373" t="s">
        <v>8640</v>
      </c>
      <c r="O373" t="s">
        <v>9263</v>
      </c>
      <c r="P373" t="s">
        <v>10371</v>
      </c>
      <c r="Q373" t="s">
        <v>10383</v>
      </c>
      <c r="R373" t="s">
        <v>11012</v>
      </c>
      <c r="S373">
        <v>132.79</v>
      </c>
      <c r="T373">
        <v>7</v>
      </c>
      <c r="U373">
        <v>0</v>
      </c>
      <c r="V373">
        <v>63.739199999999997</v>
      </c>
      <c r="W373">
        <f>(Tableau1[[#This Row],[Sales]]/Tableau1[[#This Row],[Profit]])*100</f>
        <v>208.33333333333334</v>
      </c>
      <c r="X373">
        <f>Tableau1[[#This Row],[Sales]]*(1-Tableau1[[#This Row],[Discount]])</f>
        <v>132.79</v>
      </c>
      <c r="Y373">
        <f ca="1">SUMIF(Tableau1[Order ID],Tableau1[[#This Row],[Order ID]],Tableau1[[#This Row],[Sales]])</f>
        <v>82.896000000000001</v>
      </c>
    </row>
    <row r="374" spans="1:25" x14ac:dyDescent="0.3">
      <c r="A374">
        <v>800</v>
      </c>
      <c r="B374" t="s">
        <v>393</v>
      </c>
      <c r="C374" s="9" t="s">
        <v>5184</v>
      </c>
      <c r="D374" s="9">
        <v>42335</v>
      </c>
      <c r="E374" s="3" t="s">
        <v>5185</v>
      </c>
      <c r="F374" t="s">
        <v>6465</v>
      </c>
      <c r="G374" t="s">
        <v>6771</v>
      </c>
      <c r="H374" t="s">
        <v>7564</v>
      </c>
      <c r="I374" t="s">
        <v>8054</v>
      </c>
      <c r="J374" t="s">
        <v>8057</v>
      </c>
      <c r="K374" t="s">
        <v>8212</v>
      </c>
      <c r="L374" t="s">
        <v>8590</v>
      </c>
      <c r="M374">
        <v>92530</v>
      </c>
      <c r="N374" t="s">
        <v>8638</v>
      </c>
      <c r="O374" t="s">
        <v>9101</v>
      </c>
      <c r="P374" t="s">
        <v>10370</v>
      </c>
      <c r="Q374" t="s">
        <v>10374</v>
      </c>
      <c r="R374" t="s">
        <v>10851</v>
      </c>
      <c r="S374">
        <v>283.92</v>
      </c>
      <c r="T374">
        <v>5</v>
      </c>
      <c r="U374">
        <v>0.2</v>
      </c>
      <c r="V374">
        <v>17.745000000000001</v>
      </c>
      <c r="W374">
        <f>(Tableau1[[#This Row],[Sales]]/Tableau1[[#This Row],[Profit]])*100</f>
        <v>1600</v>
      </c>
      <c r="X374">
        <f>Tableau1[[#This Row],[Sales]]*(1-Tableau1[[#This Row],[Discount]])</f>
        <v>227.13600000000002</v>
      </c>
      <c r="Y374">
        <f ca="1">SUMIF(Tableau1[Order ID],Tableau1[[#This Row],[Order ID]],Tableau1[[#This Row],[Sales]])</f>
        <v>335.52</v>
      </c>
    </row>
    <row r="375" spans="1:25" x14ac:dyDescent="0.3">
      <c r="A375">
        <v>801</v>
      </c>
      <c r="B375" t="s">
        <v>394</v>
      </c>
      <c r="C375" s="9" t="s">
        <v>5327</v>
      </c>
      <c r="D375" s="9">
        <v>42786</v>
      </c>
      <c r="E375" s="3" t="s">
        <v>5690</v>
      </c>
      <c r="F375" t="s">
        <v>6466</v>
      </c>
      <c r="G375" t="s">
        <v>6772</v>
      </c>
      <c r="H375" t="s">
        <v>7565</v>
      </c>
      <c r="I375" t="s">
        <v>8055</v>
      </c>
      <c r="J375" t="s">
        <v>8057</v>
      </c>
      <c r="K375" t="s">
        <v>8128</v>
      </c>
      <c r="L375" t="s">
        <v>8590</v>
      </c>
      <c r="M375">
        <v>92105</v>
      </c>
      <c r="N375" t="s">
        <v>8638</v>
      </c>
      <c r="O375" t="s">
        <v>9265</v>
      </c>
      <c r="P375" t="s">
        <v>10370</v>
      </c>
      <c r="Q375" t="s">
        <v>10378</v>
      </c>
      <c r="R375" t="s">
        <v>11014</v>
      </c>
      <c r="S375">
        <v>22.23</v>
      </c>
      <c r="T375">
        <v>1</v>
      </c>
      <c r="U375">
        <v>0</v>
      </c>
      <c r="V375">
        <v>7.3358999999999996</v>
      </c>
      <c r="W375">
        <f>(Tableau1[[#This Row],[Sales]]/Tableau1[[#This Row],[Profit]])*100</f>
        <v>303.03030303030306</v>
      </c>
      <c r="X375">
        <f>Tableau1[[#This Row],[Sales]]*(1-Tableau1[[#This Row],[Discount]])</f>
        <v>22.23</v>
      </c>
      <c r="Y375">
        <f ca="1">SUMIF(Tableau1[Order ID],Tableau1[[#This Row],[Order ID]],Tableau1[[#This Row],[Sales]])</f>
        <v>9.3239999999999998</v>
      </c>
    </row>
    <row r="376" spans="1:25" x14ac:dyDescent="0.3">
      <c r="A376">
        <v>803</v>
      </c>
      <c r="B376" t="s">
        <v>395</v>
      </c>
      <c r="C376" s="9" t="s">
        <v>5328</v>
      </c>
      <c r="D376" s="9">
        <v>42600</v>
      </c>
      <c r="E376" s="3" t="s">
        <v>5858</v>
      </c>
      <c r="F376" t="s">
        <v>6464</v>
      </c>
      <c r="G376" t="s">
        <v>6772</v>
      </c>
      <c r="H376" t="s">
        <v>7565</v>
      </c>
      <c r="I376" t="s">
        <v>8055</v>
      </c>
      <c r="J376" t="s">
        <v>8057</v>
      </c>
      <c r="K376" t="s">
        <v>8078</v>
      </c>
      <c r="L376" t="s">
        <v>8603</v>
      </c>
      <c r="M376">
        <v>10024</v>
      </c>
      <c r="N376" t="s">
        <v>8640</v>
      </c>
      <c r="O376" t="s">
        <v>9266</v>
      </c>
      <c r="P376" t="s">
        <v>10371</v>
      </c>
      <c r="Q376" t="s">
        <v>10382</v>
      </c>
      <c r="R376" t="s">
        <v>11015</v>
      </c>
      <c r="S376">
        <v>355.32</v>
      </c>
      <c r="T376">
        <v>9</v>
      </c>
      <c r="U376">
        <v>0</v>
      </c>
      <c r="V376">
        <v>99.489599999999996</v>
      </c>
      <c r="W376">
        <f>(Tableau1[[#This Row],[Sales]]/Tableau1[[#This Row],[Profit]])*100</f>
        <v>357.14285714285717</v>
      </c>
      <c r="X376">
        <f>Tableau1[[#This Row],[Sales]]*(1-Tableau1[[#This Row],[Discount]])</f>
        <v>355.32</v>
      </c>
      <c r="Y376">
        <f ca="1">SUMIF(Tableau1[Order ID],Tableau1[[#This Row],[Order ID]],Tableau1[[#This Row],[Sales]])</f>
        <v>21.56</v>
      </c>
    </row>
    <row r="377" spans="1:25" x14ac:dyDescent="0.3">
      <c r="A377">
        <v>804</v>
      </c>
      <c r="B377" t="s">
        <v>396</v>
      </c>
      <c r="C377" s="9" t="s">
        <v>5329</v>
      </c>
      <c r="D377" s="9">
        <v>42441</v>
      </c>
      <c r="E377" s="3" t="s">
        <v>5746</v>
      </c>
      <c r="F377" t="s">
        <v>6465</v>
      </c>
      <c r="G377" t="s">
        <v>6773</v>
      </c>
      <c r="H377" t="s">
        <v>7566</v>
      </c>
      <c r="I377" t="s">
        <v>8055</v>
      </c>
      <c r="J377" t="s">
        <v>8057</v>
      </c>
      <c r="K377" t="s">
        <v>8111</v>
      </c>
      <c r="L377" t="s">
        <v>8616</v>
      </c>
      <c r="M377">
        <v>71203</v>
      </c>
      <c r="N377" t="s">
        <v>8637</v>
      </c>
      <c r="O377" t="s">
        <v>9267</v>
      </c>
      <c r="P377" t="s">
        <v>10371</v>
      </c>
      <c r="Q377" t="s">
        <v>10383</v>
      </c>
      <c r="R377" t="s">
        <v>11016</v>
      </c>
      <c r="S377">
        <v>12.96</v>
      </c>
      <c r="T377">
        <v>2</v>
      </c>
      <c r="U377">
        <v>0</v>
      </c>
      <c r="V377">
        <v>6.2207999999999997</v>
      </c>
      <c r="W377">
        <f>(Tableau1[[#This Row],[Sales]]/Tableau1[[#This Row],[Profit]])*100</f>
        <v>208.33333333333334</v>
      </c>
      <c r="X377">
        <f>Tableau1[[#This Row],[Sales]]*(1-Tableau1[[#This Row],[Discount]])</f>
        <v>12.96</v>
      </c>
      <c r="Y377">
        <f ca="1">SUMIF(Tableau1[Order ID],Tableau1[[#This Row],[Order ID]],Tableau1[[#This Row],[Sales]])</f>
        <v>5.28</v>
      </c>
    </row>
    <row r="378" spans="1:25" x14ac:dyDescent="0.3">
      <c r="A378">
        <v>805</v>
      </c>
      <c r="B378" t="s">
        <v>397</v>
      </c>
      <c r="C378" s="9" t="s">
        <v>5330</v>
      </c>
      <c r="D378" s="9">
        <v>42847</v>
      </c>
      <c r="E378" s="3" t="s">
        <v>5588</v>
      </c>
      <c r="F378" t="s">
        <v>6466</v>
      </c>
      <c r="G378" t="s">
        <v>6774</v>
      </c>
      <c r="H378" t="s">
        <v>7567</v>
      </c>
      <c r="I378" t="s">
        <v>8054</v>
      </c>
      <c r="J378" t="s">
        <v>8057</v>
      </c>
      <c r="K378" t="s">
        <v>8066</v>
      </c>
      <c r="L378" t="s">
        <v>8590</v>
      </c>
      <c r="M378">
        <v>94122</v>
      </c>
      <c r="N378" t="s">
        <v>8638</v>
      </c>
      <c r="O378" t="s">
        <v>9268</v>
      </c>
      <c r="P378" t="s">
        <v>10370</v>
      </c>
      <c r="Q378" t="s">
        <v>10378</v>
      </c>
      <c r="R378" t="s">
        <v>11017</v>
      </c>
      <c r="S378">
        <v>18.28</v>
      </c>
      <c r="T378">
        <v>2</v>
      </c>
      <c r="U378">
        <v>0</v>
      </c>
      <c r="V378">
        <v>6.2152000000000003</v>
      </c>
      <c r="W378">
        <f>(Tableau1[[#This Row],[Sales]]/Tableau1[[#This Row],[Profit]])*100</f>
        <v>294.11764705882354</v>
      </c>
      <c r="X378">
        <f>Tableau1[[#This Row],[Sales]]*(1-Tableau1[[#This Row],[Discount]])</f>
        <v>18.28</v>
      </c>
      <c r="Y378">
        <f ca="1">SUMIF(Tableau1[Order ID],Tableau1[[#This Row],[Order ID]],Tableau1[[#This Row],[Sales]])</f>
        <v>9.3439999999999994</v>
      </c>
    </row>
    <row r="379" spans="1:25" x14ac:dyDescent="0.3">
      <c r="A379">
        <v>806</v>
      </c>
      <c r="B379" t="s">
        <v>398</v>
      </c>
      <c r="C379" s="9" t="s">
        <v>5331</v>
      </c>
      <c r="D379" s="9">
        <v>41944</v>
      </c>
      <c r="E379" s="3" t="s">
        <v>5875</v>
      </c>
      <c r="F379" t="s">
        <v>6465</v>
      </c>
      <c r="G379" t="s">
        <v>6622</v>
      </c>
      <c r="H379" t="s">
        <v>7415</v>
      </c>
      <c r="I379" t="s">
        <v>8054</v>
      </c>
      <c r="J379" t="s">
        <v>8057</v>
      </c>
      <c r="K379" t="s">
        <v>8118</v>
      </c>
      <c r="L379" t="s">
        <v>8610</v>
      </c>
      <c r="M379">
        <v>80219</v>
      </c>
      <c r="N379" t="s">
        <v>8638</v>
      </c>
      <c r="O379" t="s">
        <v>9269</v>
      </c>
      <c r="P379" t="s">
        <v>10371</v>
      </c>
      <c r="Q379" t="s">
        <v>10379</v>
      </c>
      <c r="R379" t="s">
        <v>11018</v>
      </c>
      <c r="S379">
        <v>43.176000000000002</v>
      </c>
      <c r="T379">
        <v>3</v>
      </c>
      <c r="U379">
        <v>0.2</v>
      </c>
      <c r="V379">
        <v>4.3175999999999997</v>
      </c>
      <c r="W379">
        <f>(Tableau1[[#This Row],[Sales]]/Tableau1[[#This Row],[Profit]])*100</f>
        <v>1000.0000000000002</v>
      </c>
      <c r="X379">
        <f>Tableau1[[#This Row],[Sales]]*(1-Tableau1[[#This Row],[Discount]])</f>
        <v>34.540800000000004</v>
      </c>
      <c r="Y379">
        <f ca="1">SUMIF(Tableau1[Order ID],Tableau1[[#This Row],[Order ID]],Tableau1[[#This Row],[Sales]])</f>
        <v>35.351999999999997</v>
      </c>
    </row>
    <row r="380" spans="1:25" x14ac:dyDescent="0.3">
      <c r="A380">
        <v>808</v>
      </c>
      <c r="B380" t="s">
        <v>399</v>
      </c>
      <c r="C380" s="9" t="s">
        <v>5332</v>
      </c>
      <c r="D380" s="9">
        <v>42038</v>
      </c>
      <c r="E380" s="3" t="s">
        <v>6271</v>
      </c>
      <c r="F380" t="s">
        <v>6466</v>
      </c>
      <c r="G380" t="s">
        <v>6679</v>
      </c>
      <c r="H380" t="s">
        <v>7472</v>
      </c>
      <c r="I380" t="s">
        <v>8054</v>
      </c>
      <c r="J380" t="s">
        <v>8057</v>
      </c>
      <c r="K380" t="s">
        <v>8213</v>
      </c>
      <c r="L380" t="s">
        <v>8596</v>
      </c>
      <c r="M380">
        <v>68104</v>
      </c>
      <c r="N380" t="s">
        <v>8639</v>
      </c>
      <c r="O380" t="s">
        <v>9010</v>
      </c>
      <c r="P380" t="s">
        <v>10370</v>
      </c>
      <c r="Q380" t="s">
        <v>10378</v>
      </c>
      <c r="R380" t="s">
        <v>10760</v>
      </c>
      <c r="S380">
        <v>28.4</v>
      </c>
      <c r="T380">
        <v>2</v>
      </c>
      <c r="U380">
        <v>0</v>
      </c>
      <c r="V380">
        <v>11.076000000000001</v>
      </c>
      <c r="W380">
        <f>(Tableau1[[#This Row],[Sales]]/Tableau1[[#This Row],[Profit]])*100</f>
        <v>256.41025641025641</v>
      </c>
      <c r="X380">
        <f>Tableau1[[#This Row],[Sales]]*(1-Tableau1[[#This Row],[Discount]])</f>
        <v>28.4</v>
      </c>
      <c r="Y380">
        <f ca="1">SUMIF(Tableau1[Order ID],Tableau1[[#This Row],[Order ID]],Tableau1[[#This Row],[Sales]])</f>
        <v>2.78</v>
      </c>
    </row>
    <row r="381" spans="1:25" x14ac:dyDescent="0.3">
      <c r="A381">
        <v>810</v>
      </c>
      <c r="B381" t="s">
        <v>400</v>
      </c>
      <c r="C381" s="9" t="s">
        <v>5333</v>
      </c>
      <c r="D381" s="9">
        <v>41925</v>
      </c>
      <c r="E381" s="3" t="s">
        <v>5801</v>
      </c>
      <c r="F381" t="s">
        <v>6466</v>
      </c>
      <c r="G381" t="s">
        <v>6701</v>
      </c>
      <c r="H381" t="s">
        <v>7494</v>
      </c>
      <c r="I381" t="s">
        <v>8054</v>
      </c>
      <c r="J381" t="s">
        <v>8057</v>
      </c>
      <c r="K381" t="s">
        <v>8214</v>
      </c>
      <c r="L381" t="s">
        <v>8234</v>
      </c>
      <c r="M381">
        <v>98026</v>
      </c>
      <c r="N381" t="s">
        <v>8638</v>
      </c>
      <c r="O381" t="s">
        <v>9272</v>
      </c>
      <c r="P381" t="s">
        <v>10371</v>
      </c>
      <c r="Q381" t="s">
        <v>10379</v>
      </c>
      <c r="R381" t="s">
        <v>11021</v>
      </c>
      <c r="S381">
        <v>11.52</v>
      </c>
      <c r="T381">
        <v>4</v>
      </c>
      <c r="U381">
        <v>0</v>
      </c>
      <c r="V381">
        <v>3.2256</v>
      </c>
      <c r="W381">
        <f>(Tableau1[[#This Row],[Sales]]/Tableau1[[#This Row],[Profit]])*100</f>
        <v>357.14285714285711</v>
      </c>
      <c r="X381">
        <f>Tableau1[[#This Row],[Sales]]*(1-Tableau1[[#This Row],[Discount]])</f>
        <v>11.52</v>
      </c>
      <c r="Y381">
        <f ca="1">SUMIF(Tableau1[Order ID],Tableau1[[#This Row],[Order ID]],Tableau1[[#This Row],[Sales]])</f>
        <v>11.352</v>
      </c>
    </row>
    <row r="382" spans="1:25" x14ac:dyDescent="0.3">
      <c r="A382">
        <v>814</v>
      </c>
      <c r="B382" t="s">
        <v>401</v>
      </c>
      <c r="C382" s="9" t="s">
        <v>5334</v>
      </c>
      <c r="D382" s="9">
        <v>42869</v>
      </c>
      <c r="E382" s="3" t="s">
        <v>5334</v>
      </c>
      <c r="F382" t="s">
        <v>6467</v>
      </c>
      <c r="G382" t="s">
        <v>6775</v>
      </c>
      <c r="H382" t="s">
        <v>7568</v>
      </c>
      <c r="I382" t="s">
        <v>8054</v>
      </c>
      <c r="J382" t="s">
        <v>8057</v>
      </c>
      <c r="K382" t="s">
        <v>8215</v>
      </c>
      <c r="L382" t="s">
        <v>8590</v>
      </c>
      <c r="M382">
        <v>92704</v>
      </c>
      <c r="N382" t="s">
        <v>8638</v>
      </c>
      <c r="O382" t="s">
        <v>9268</v>
      </c>
      <c r="P382" t="s">
        <v>10370</v>
      </c>
      <c r="Q382" t="s">
        <v>10378</v>
      </c>
      <c r="R382" t="s">
        <v>11017</v>
      </c>
      <c r="S382">
        <v>18.28</v>
      </c>
      <c r="T382">
        <v>2</v>
      </c>
      <c r="U382">
        <v>0</v>
      </c>
      <c r="V382">
        <v>6.2152000000000003</v>
      </c>
      <c r="W382">
        <f>(Tableau1[[#This Row],[Sales]]/Tableau1[[#This Row],[Profit]])*100</f>
        <v>294.11764705882354</v>
      </c>
      <c r="X382">
        <f>Tableau1[[#This Row],[Sales]]*(1-Tableau1[[#This Row],[Discount]])</f>
        <v>18.28</v>
      </c>
      <c r="Y382">
        <f ca="1">SUMIF(Tableau1[Order ID],Tableau1[[#This Row],[Order ID]],Tableau1[[#This Row],[Sales]])</f>
        <v>453.57600000000002</v>
      </c>
    </row>
    <row r="383" spans="1:25" x14ac:dyDescent="0.3">
      <c r="A383">
        <v>816</v>
      </c>
      <c r="B383" t="s">
        <v>402</v>
      </c>
      <c r="C383" s="9" t="s">
        <v>5335</v>
      </c>
      <c r="D383" s="9">
        <v>42083</v>
      </c>
      <c r="E383" s="3" t="s">
        <v>5421</v>
      </c>
      <c r="F383" t="s">
        <v>6466</v>
      </c>
      <c r="G383" t="s">
        <v>6776</v>
      </c>
      <c r="H383" t="s">
        <v>7569</v>
      </c>
      <c r="I383" t="s">
        <v>8055</v>
      </c>
      <c r="J383" t="s">
        <v>8057</v>
      </c>
      <c r="K383" t="s">
        <v>8216</v>
      </c>
      <c r="L383" t="s">
        <v>8594</v>
      </c>
      <c r="M383">
        <v>53209</v>
      </c>
      <c r="N383" t="s">
        <v>8639</v>
      </c>
      <c r="O383" t="s">
        <v>8817</v>
      </c>
      <c r="P383" t="s">
        <v>10371</v>
      </c>
      <c r="Q383" t="s">
        <v>10383</v>
      </c>
      <c r="R383" t="s">
        <v>10567</v>
      </c>
      <c r="S383">
        <v>51.84</v>
      </c>
      <c r="T383">
        <v>8</v>
      </c>
      <c r="U383">
        <v>0</v>
      </c>
      <c r="V383">
        <v>24.883199999999999</v>
      </c>
      <c r="W383">
        <f>(Tableau1[[#This Row],[Sales]]/Tableau1[[#This Row],[Profit]])*100</f>
        <v>208.33333333333334</v>
      </c>
      <c r="X383">
        <f>Tableau1[[#This Row],[Sales]]*(1-Tableau1[[#This Row],[Discount]])</f>
        <v>51.84</v>
      </c>
      <c r="Y383">
        <f ca="1">SUMIF(Tableau1[Order ID],Tableau1[[#This Row],[Order ID]],Tableau1[[#This Row],[Sales]])</f>
        <v>122.97</v>
      </c>
    </row>
    <row r="384" spans="1:25" x14ac:dyDescent="0.3">
      <c r="A384">
        <v>817</v>
      </c>
      <c r="B384" t="s">
        <v>403</v>
      </c>
      <c r="C384" s="9" t="s">
        <v>5336</v>
      </c>
      <c r="D384" s="9">
        <v>42628</v>
      </c>
      <c r="E384" s="3" t="s">
        <v>5281</v>
      </c>
      <c r="F384" t="s">
        <v>6465</v>
      </c>
      <c r="G384" t="s">
        <v>6671</v>
      </c>
      <c r="H384" t="s">
        <v>7464</v>
      </c>
      <c r="I384" t="s">
        <v>8054</v>
      </c>
      <c r="J384" t="s">
        <v>8057</v>
      </c>
      <c r="K384" t="s">
        <v>8068</v>
      </c>
      <c r="L384" t="s">
        <v>8597</v>
      </c>
      <c r="M384">
        <v>19140</v>
      </c>
      <c r="N384" t="s">
        <v>8640</v>
      </c>
      <c r="O384" t="s">
        <v>9275</v>
      </c>
      <c r="P384" t="s">
        <v>10371</v>
      </c>
      <c r="Q384" t="s">
        <v>10383</v>
      </c>
      <c r="R384" t="s">
        <v>11024</v>
      </c>
      <c r="S384">
        <v>5.3440000000000003</v>
      </c>
      <c r="T384">
        <v>1</v>
      </c>
      <c r="U384">
        <v>0.2</v>
      </c>
      <c r="V384">
        <v>1.8704000000000001</v>
      </c>
      <c r="W384">
        <f>(Tableau1[[#This Row],[Sales]]/Tableau1[[#This Row],[Profit]])*100</f>
        <v>285.71428571428572</v>
      </c>
      <c r="X384">
        <f>Tableau1[[#This Row],[Sales]]*(1-Tableau1[[#This Row],[Discount]])</f>
        <v>4.2752000000000008</v>
      </c>
      <c r="Y384">
        <f ca="1">SUMIF(Tableau1[Order ID],Tableau1[[#This Row],[Order ID]],Tableau1[[#This Row],[Sales]])</f>
        <v>603.91999999999996</v>
      </c>
    </row>
    <row r="385" spans="1:25" x14ac:dyDescent="0.3">
      <c r="A385">
        <v>818</v>
      </c>
      <c r="B385" t="s">
        <v>404</v>
      </c>
      <c r="C385" s="9" t="s">
        <v>5337</v>
      </c>
      <c r="D385" s="9">
        <v>41818</v>
      </c>
      <c r="E385" s="3" t="s">
        <v>5809</v>
      </c>
      <c r="F385" t="s">
        <v>6465</v>
      </c>
      <c r="G385" t="s">
        <v>6690</v>
      </c>
      <c r="H385" t="s">
        <v>7483</v>
      </c>
      <c r="I385" t="s">
        <v>8054</v>
      </c>
      <c r="J385" t="s">
        <v>8057</v>
      </c>
      <c r="K385" t="s">
        <v>8068</v>
      </c>
      <c r="L385" t="s">
        <v>8597</v>
      </c>
      <c r="M385">
        <v>19140</v>
      </c>
      <c r="N385" t="s">
        <v>8640</v>
      </c>
      <c r="O385" t="s">
        <v>8726</v>
      </c>
      <c r="P385" t="s">
        <v>10371</v>
      </c>
      <c r="Q385" t="s">
        <v>10383</v>
      </c>
      <c r="R385" t="s">
        <v>10475</v>
      </c>
      <c r="S385">
        <v>41.472000000000001</v>
      </c>
      <c r="T385">
        <v>8</v>
      </c>
      <c r="U385">
        <v>0.2</v>
      </c>
      <c r="V385">
        <v>14.5152</v>
      </c>
      <c r="W385">
        <f>(Tableau1[[#This Row],[Sales]]/Tableau1[[#This Row],[Profit]])*100</f>
        <v>285.71428571428572</v>
      </c>
      <c r="X385">
        <f>Tableau1[[#This Row],[Sales]]*(1-Tableau1[[#This Row],[Discount]])</f>
        <v>33.177600000000005</v>
      </c>
      <c r="Y385">
        <f ca="1">SUMIF(Tableau1[Order ID],Tableau1[[#This Row],[Order ID]],Tableau1[[#This Row],[Sales]])</f>
        <v>23.952000000000002</v>
      </c>
    </row>
    <row r="386" spans="1:25" x14ac:dyDescent="0.3">
      <c r="A386">
        <v>823</v>
      </c>
      <c r="B386" t="s">
        <v>405</v>
      </c>
      <c r="C386" s="9" t="s">
        <v>5338</v>
      </c>
      <c r="D386" s="9">
        <v>42906</v>
      </c>
      <c r="E386" s="3" t="s">
        <v>5848</v>
      </c>
      <c r="F386" t="s">
        <v>6465</v>
      </c>
      <c r="G386" t="s">
        <v>6777</v>
      </c>
      <c r="H386" t="s">
        <v>7570</v>
      </c>
      <c r="I386" t="s">
        <v>8054</v>
      </c>
      <c r="J386" t="s">
        <v>8057</v>
      </c>
      <c r="K386" t="s">
        <v>8136</v>
      </c>
      <c r="L386" t="s">
        <v>8618</v>
      </c>
      <c r="M386">
        <v>7109</v>
      </c>
      <c r="N386" t="s">
        <v>8640</v>
      </c>
      <c r="O386" t="s">
        <v>9280</v>
      </c>
      <c r="P386" t="s">
        <v>10372</v>
      </c>
      <c r="Q386" t="s">
        <v>10384</v>
      </c>
      <c r="R386" t="s">
        <v>11029</v>
      </c>
      <c r="S386">
        <v>239.97</v>
      </c>
      <c r="T386">
        <v>3</v>
      </c>
      <c r="U386">
        <v>0</v>
      </c>
      <c r="V386">
        <v>71.991</v>
      </c>
      <c r="W386">
        <f>(Tableau1[[#This Row],[Sales]]/Tableau1[[#This Row],[Profit]])*100</f>
        <v>333.33333333333337</v>
      </c>
      <c r="X386">
        <f>Tableau1[[#This Row],[Sales]]*(1-Tableau1[[#This Row],[Discount]])</f>
        <v>239.97</v>
      </c>
      <c r="Y386">
        <f ca="1">SUMIF(Tableau1[Order ID],Tableau1[[#This Row],[Order ID]],Tableau1[[#This Row],[Sales]])</f>
        <v>170.88</v>
      </c>
    </row>
    <row r="387" spans="1:25" x14ac:dyDescent="0.3">
      <c r="A387">
        <v>825</v>
      </c>
      <c r="B387" t="s">
        <v>406</v>
      </c>
      <c r="C387" s="9" t="s">
        <v>5339</v>
      </c>
      <c r="D387" s="9">
        <v>41768</v>
      </c>
      <c r="E387" s="3" t="s">
        <v>6267</v>
      </c>
      <c r="F387" t="s">
        <v>6465</v>
      </c>
      <c r="G387" t="s">
        <v>6778</v>
      </c>
      <c r="H387" t="s">
        <v>7571</v>
      </c>
      <c r="I387" t="s">
        <v>8054</v>
      </c>
      <c r="J387" t="s">
        <v>8057</v>
      </c>
      <c r="K387" t="s">
        <v>8066</v>
      </c>
      <c r="L387" t="s">
        <v>8590</v>
      </c>
      <c r="M387">
        <v>94110</v>
      </c>
      <c r="N387" t="s">
        <v>8638</v>
      </c>
      <c r="O387" t="s">
        <v>9281</v>
      </c>
      <c r="P387" t="s">
        <v>10372</v>
      </c>
      <c r="Q387" t="s">
        <v>10384</v>
      </c>
      <c r="R387" t="s">
        <v>11030</v>
      </c>
      <c r="S387">
        <v>67.8</v>
      </c>
      <c r="T387">
        <v>4</v>
      </c>
      <c r="U387">
        <v>0</v>
      </c>
      <c r="V387">
        <v>4.0679999999999996</v>
      </c>
      <c r="W387">
        <f>(Tableau1[[#This Row],[Sales]]/Tableau1[[#This Row],[Profit]])*100</f>
        <v>1666.6666666666667</v>
      </c>
      <c r="X387">
        <f>Tableau1[[#This Row],[Sales]]*(1-Tableau1[[#This Row],[Discount]])</f>
        <v>67.8</v>
      </c>
      <c r="Y387">
        <f ca="1">SUMIF(Tableau1[Order ID],Tableau1[[#This Row],[Order ID]],Tableau1[[#This Row],[Sales]])</f>
        <v>10.96</v>
      </c>
    </row>
    <row r="388" spans="1:25" x14ac:dyDescent="0.3">
      <c r="A388">
        <v>827</v>
      </c>
      <c r="B388" t="s">
        <v>407</v>
      </c>
      <c r="C388" s="9" t="s">
        <v>5200</v>
      </c>
      <c r="D388" s="9">
        <v>42968</v>
      </c>
      <c r="E388" s="3" t="s">
        <v>5765</v>
      </c>
      <c r="F388" t="s">
        <v>6465</v>
      </c>
      <c r="G388" t="s">
        <v>6686</v>
      </c>
      <c r="H388" t="s">
        <v>7479</v>
      </c>
      <c r="I388" t="s">
        <v>8054</v>
      </c>
      <c r="J388" t="s">
        <v>8057</v>
      </c>
      <c r="K388" t="s">
        <v>8127</v>
      </c>
      <c r="L388" t="s">
        <v>8599</v>
      </c>
      <c r="M388">
        <v>55044</v>
      </c>
      <c r="N388" t="s">
        <v>8639</v>
      </c>
      <c r="O388" t="s">
        <v>9282</v>
      </c>
      <c r="P388" t="s">
        <v>10371</v>
      </c>
      <c r="Q388" t="s">
        <v>10386</v>
      </c>
      <c r="R388" t="s">
        <v>11031</v>
      </c>
      <c r="S388">
        <v>35</v>
      </c>
      <c r="T388">
        <v>7</v>
      </c>
      <c r="U388">
        <v>0</v>
      </c>
      <c r="V388">
        <v>16.8</v>
      </c>
      <c r="W388">
        <f>(Tableau1[[#This Row],[Sales]]/Tableau1[[#This Row],[Profit]])*100</f>
        <v>208.33333333333331</v>
      </c>
      <c r="X388">
        <f>Tableau1[[#This Row],[Sales]]*(1-Tableau1[[#This Row],[Discount]])</f>
        <v>35</v>
      </c>
      <c r="Y388">
        <f ca="1">SUMIF(Tableau1[Order ID],Tableau1[[#This Row],[Order ID]],Tableau1[[#This Row],[Sales]])</f>
        <v>201.56800000000001</v>
      </c>
    </row>
    <row r="389" spans="1:25" x14ac:dyDescent="0.3">
      <c r="A389">
        <v>830</v>
      </c>
      <c r="B389" t="s">
        <v>408</v>
      </c>
      <c r="C389" s="9" t="s">
        <v>5144</v>
      </c>
      <c r="D389" s="9">
        <v>42902</v>
      </c>
      <c r="E389" s="3" t="s">
        <v>5578</v>
      </c>
      <c r="F389" t="s">
        <v>6464</v>
      </c>
      <c r="G389" t="s">
        <v>6500</v>
      </c>
      <c r="H389" t="s">
        <v>7293</v>
      </c>
      <c r="I389" t="s">
        <v>8054</v>
      </c>
      <c r="J389" t="s">
        <v>8057</v>
      </c>
      <c r="K389" t="s">
        <v>8217</v>
      </c>
      <c r="L389" t="s">
        <v>8589</v>
      </c>
      <c r="M389">
        <v>41042</v>
      </c>
      <c r="N389" t="s">
        <v>8637</v>
      </c>
      <c r="O389" t="s">
        <v>9285</v>
      </c>
      <c r="P389" t="s">
        <v>10370</v>
      </c>
      <c r="Q389" t="s">
        <v>10374</v>
      </c>
      <c r="R389" t="s">
        <v>11034</v>
      </c>
      <c r="S389">
        <v>301.95999999999998</v>
      </c>
      <c r="T389">
        <v>2</v>
      </c>
      <c r="U389">
        <v>0</v>
      </c>
      <c r="V389">
        <v>90.587999999999994</v>
      </c>
      <c r="W389">
        <f>(Tableau1[[#This Row],[Sales]]/Tableau1[[#This Row],[Profit]])*100</f>
        <v>333.33333333333337</v>
      </c>
      <c r="X389">
        <f>Tableau1[[#This Row],[Sales]]*(1-Tableau1[[#This Row],[Discount]])</f>
        <v>301.95999999999998</v>
      </c>
      <c r="Y389">
        <f ca="1">SUMIF(Tableau1[Order ID],Tableau1[[#This Row],[Order ID]],Tableau1[[#This Row],[Sales]])</f>
        <v>359.05799999999999</v>
      </c>
    </row>
    <row r="390" spans="1:25" x14ac:dyDescent="0.3">
      <c r="A390">
        <v>834</v>
      </c>
      <c r="B390" t="s">
        <v>409</v>
      </c>
      <c r="C390" s="9" t="s">
        <v>5340</v>
      </c>
      <c r="D390" s="9">
        <v>42574</v>
      </c>
      <c r="E390" s="3" t="s">
        <v>6304</v>
      </c>
      <c r="F390" t="s">
        <v>6465</v>
      </c>
      <c r="G390" t="s">
        <v>6548</v>
      </c>
      <c r="H390" t="s">
        <v>7341</v>
      </c>
      <c r="I390" t="s">
        <v>8055</v>
      </c>
      <c r="J390" t="s">
        <v>8057</v>
      </c>
      <c r="K390" t="s">
        <v>8125</v>
      </c>
      <c r="L390" t="s">
        <v>8591</v>
      </c>
      <c r="M390">
        <v>33614</v>
      </c>
      <c r="N390" t="s">
        <v>8637</v>
      </c>
      <c r="O390" t="s">
        <v>9288</v>
      </c>
      <c r="P390" t="s">
        <v>10371</v>
      </c>
      <c r="Q390" t="s">
        <v>10379</v>
      </c>
      <c r="R390" t="s">
        <v>11037</v>
      </c>
      <c r="S390">
        <v>35.216000000000001</v>
      </c>
      <c r="T390">
        <v>2</v>
      </c>
      <c r="U390">
        <v>0.2</v>
      </c>
      <c r="V390">
        <v>2.6412</v>
      </c>
      <c r="W390">
        <f>(Tableau1[[#This Row],[Sales]]/Tableau1[[#This Row],[Profit]])*100</f>
        <v>1333.3333333333335</v>
      </c>
      <c r="X390">
        <f>Tableau1[[#This Row],[Sales]]*(1-Tableau1[[#This Row],[Discount]])</f>
        <v>28.172800000000002</v>
      </c>
      <c r="Y390">
        <f ca="1">SUMIF(Tableau1[Order ID],Tableau1[[#This Row],[Order ID]],Tableau1[[#This Row],[Sales]])</f>
        <v>547.29999999999995</v>
      </c>
    </row>
    <row r="391" spans="1:25" x14ac:dyDescent="0.3">
      <c r="A391">
        <v>837</v>
      </c>
      <c r="B391" t="s">
        <v>410</v>
      </c>
      <c r="C391" s="9" t="s">
        <v>5108</v>
      </c>
      <c r="D391" s="9">
        <v>41890</v>
      </c>
      <c r="E391" s="3" t="s">
        <v>5133</v>
      </c>
      <c r="F391" t="s">
        <v>6464</v>
      </c>
      <c r="G391" t="s">
        <v>6761</v>
      </c>
      <c r="H391" t="s">
        <v>7554</v>
      </c>
      <c r="I391" t="s">
        <v>8054</v>
      </c>
      <c r="J391" t="s">
        <v>8057</v>
      </c>
      <c r="K391" t="s">
        <v>8197</v>
      </c>
      <c r="L391" t="s">
        <v>8593</v>
      </c>
      <c r="M391">
        <v>75701</v>
      </c>
      <c r="N391" t="s">
        <v>8639</v>
      </c>
      <c r="O391" t="s">
        <v>9290</v>
      </c>
      <c r="P391" t="s">
        <v>10371</v>
      </c>
      <c r="Q391" t="s">
        <v>10381</v>
      </c>
      <c r="R391" t="s">
        <v>11039</v>
      </c>
      <c r="S391">
        <v>51.183999999999997</v>
      </c>
      <c r="T391">
        <v>4</v>
      </c>
      <c r="U391">
        <v>0.8</v>
      </c>
      <c r="V391">
        <v>-79.3352</v>
      </c>
      <c r="W391">
        <f>(Tableau1[[#This Row],[Sales]]/Tableau1[[#This Row],[Profit]])*100</f>
        <v>-64.516129032258064</v>
      </c>
      <c r="X391">
        <f>Tableau1[[#This Row],[Sales]]*(1-Tableau1[[#This Row],[Discount]])</f>
        <v>10.236799999999997</v>
      </c>
      <c r="Y391">
        <f ca="1">SUMIF(Tableau1[Order ID],Tableau1[[#This Row],[Order ID]],Tableau1[[#This Row],[Sales]])</f>
        <v>211.96</v>
      </c>
    </row>
    <row r="392" spans="1:25" x14ac:dyDescent="0.3">
      <c r="A392">
        <v>838</v>
      </c>
      <c r="B392" t="s">
        <v>411</v>
      </c>
      <c r="C392" s="9" t="s">
        <v>5289</v>
      </c>
      <c r="D392" s="9">
        <v>43043</v>
      </c>
      <c r="E392" s="3" t="s">
        <v>5373</v>
      </c>
      <c r="F392" t="s">
        <v>6465</v>
      </c>
      <c r="G392" t="s">
        <v>6779</v>
      </c>
      <c r="H392" t="s">
        <v>7572</v>
      </c>
      <c r="I392" t="s">
        <v>8056</v>
      </c>
      <c r="J392" t="s">
        <v>8057</v>
      </c>
      <c r="K392" t="s">
        <v>8087</v>
      </c>
      <c r="L392" t="s">
        <v>8606</v>
      </c>
      <c r="M392">
        <v>38401</v>
      </c>
      <c r="N392" t="s">
        <v>8637</v>
      </c>
      <c r="O392" t="s">
        <v>9291</v>
      </c>
      <c r="P392" t="s">
        <v>10371</v>
      </c>
      <c r="Q392" t="s">
        <v>10383</v>
      </c>
      <c r="R392" t="s">
        <v>11040</v>
      </c>
      <c r="S392">
        <v>9.6639999999999997</v>
      </c>
      <c r="T392">
        <v>2</v>
      </c>
      <c r="U392">
        <v>0.2</v>
      </c>
      <c r="V392">
        <v>3.2616000000000001</v>
      </c>
      <c r="W392">
        <f>(Tableau1[[#This Row],[Sales]]/Tableau1[[#This Row],[Profit]])*100</f>
        <v>296.2962962962963</v>
      </c>
      <c r="X392">
        <f>Tableau1[[#This Row],[Sales]]*(1-Tableau1[[#This Row],[Discount]])</f>
        <v>7.7312000000000003</v>
      </c>
      <c r="Y392">
        <f ca="1">SUMIF(Tableau1[Order ID],Tableau1[[#This Row],[Order ID]],Tableau1[[#This Row],[Sales]])</f>
        <v>155.94</v>
      </c>
    </row>
    <row r="393" spans="1:25" x14ac:dyDescent="0.3">
      <c r="A393">
        <v>839</v>
      </c>
      <c r="B393" t="s">
        <v>412</v>
      </c>
      <c r="C393" s="9" t="s">
        <v>5341</v>
      </c>
      <c r="D393" s="9">
        <v>42436</v>
      </c>
      <c r="E393" s="3" t="s">
        <v>5329</v>
      </c>
      <c r="F393" t="s">
        <v>6465</v>
      </c>
      <c r="G393" t="s">
        <v>6650</v>
      </c>
      <c r="H393" t="s">
        <v>7443</v>
      </c>
      <c r="I393" t="s">
        <v>8055</v>
      </c>
      <c r="J393" t="s">
        <v>8057</v>
      </c>
      <c r="K393" t="s">
        <v>8063</v>
      </c>
      <c r="L393" t="s">
        <v>8593</v>
      </c>
      <c r="M393">
        <v>76106</v>
      </c>
      <c r="N393" t="s">
        <v>8639</v>
      </c>
      <c r="O393" t="s">
        <v>9030</v>
      </c>
      <c r="P393" t="s">
        <v>10372</v>
      </c>
      <c r="Q393" t="s">
        <v>10380</v>
      </c>
      <c r="R393" t="s">
        <v>10780</v>
      </c>
      <c r="S393">
        <v>21.071999999999999</v>
      </c>
      <c r="T393">
        <v>3</v>
      </c>
      <c r="U393">
        <v>0.2</v>
      </c>
      <c r="V393">
        <v>1.5804</v>
      </c>
      <c r="W393">
        <f>(Tableau1[[#This Row],[Sales]]/Tableau1[[#This Row],[Profit]])*100</f>
        <v>1333.3333333333333</v>
      </c>
      <c r="X393">
        <f>Tableau1[[#This Row],[Sales]]*(1-Tableau1[[#This Row],[Discount]])</f>
        <v>16.857600000000001</v>
      </c>
      <c r="Y393">
        <f ca="1">SUMIF(Tableau1[Order ID],Tableau1[[#This Row],[Order ID]],Tableau1[[#This Row],[Sales]])</f>
        <v>290.666</v>
      </c>
    </row>
    <row r="394" spans="1:25" x14ac:dyDescent="0.3">
      <c r="A394">
        <v>840</v>
      </c>
      <c r="B394" t="s">
        <v>413</v>
      </c>
      <c r="C394" s="9" t="s">
        <v>5342</v>
      </c>
      <c r="D394" s="9">
        <v>42328</v>
      </c>
      <c r="E394" s="3" t="s">
        <v>5695</v>
      </c>
      <c r="F394" t="s">
        <v>6465</v>
      </c>
      <c r="G394" t="s">
        <v>6780</v>
      </c>
      <c r="H394" t="s">
        <v>7573</v>
      </c>
      <c r="I394" t="s">
        <v>8055</v>
      </c>
      <c r="J394" t="s">
        <v>8057</v>
      </c>
      <c r="K394" t="s">
        <v>8078</v>
      </c>
      <c r="L394" t="s">
        <v>8603</v>
      </c>
      <c r="M394">
        <v>10035</v>
      </c>
      <c r="N394" t="s">
        <v>8640</v>
      </c>
      <c r="O394" t="s">
        <v>9249</v>
      </c>
      <c r="P394" t="s">
        <v>10371</v>
      </c>
      <c r="Q394" t="s">
        <v>10379</v>
      </c>
      <c r="R394" t="s">
        <v>10998</v>
      </c>
      <c r="S394">
        <v>60.45</v>
      </c>
      <c r="T394">
        <v>3</v>
      </c>
      <c r="U394">
        <v>0</v>
      </c>
      <c r="V394">
        <v>16.3215</v>
      </c>
      <c r="W394">
        <f>(Tableau1[[#This Row],[Sales]]/Tableau1[[#This Row],[Profit]])*100</f>
        <v>370.37037037037038</v>
      </c>
      <c r="X394">
        <f>Tableau1[[#This Row],[Sales]]*(1-Tableau1[[#This Row],[Discount]])</f>
        <v>60.45</v>
      </c>
      <c r="Y394">
        <f ca="1">SUMIF(Tableau1[Order ID],Tableau1[[#This Row],[Order ID]],Tableau1[[#This Row],[Sales]])</f>
        <v>83.975999999999999</v>
      </c>
    </row>
    <row r="395" spans="1:25" x14ac:dyDescent="0.3">
      <c r="A395">
        <v>843</v>
      </c>
      <c r="B395" t="s">
        <v>414</v>
      </c>
      <c r="C395" s="9" t="s">
        <v>5107</v>
      </c>
      <c r="D395" s="9">
        <v>42681</v>
      </c>
      <c r="E395" s="3" t="s">
        <v>6229</v>
      </c>
      <c r="F395" t="s">
        <v>6466</v>
      </c>
      <c r="G395" t="s">
        <v>6781</v>
      </c>
      <c r="H395" t="s">
        <v>7574</v>
      </c>
      <c r="I395" t="s">
        <v>8055</v>
      </c>
      <c r="J395" t="s">
        <v>8057</v>
      </c>
      <c r="K395" t="s">
        <v>8059</v>
      </c>
      <c r="L395" t="s">
        <v>8590</v>
      </c>
      <c r="M395">
        <v>90036</v>
      </c>
      <c r="N395" t="s">
        <v>8638</v>
      </c>
      <c r="O395" t="s">
        <v>9294</v>
      </c>
      <c r="P395" t="s">
        <v>10371</v>
      </c>
      <c r="Q395" t="s">
        <v>10381</v>
      </c>
      <c r="R395" t="s">
        <v>11043</v>
      </c>
      <c r="S395">
        <v>37.44</v>
      </c>
      <c r="T395">
        <v>4</v>
      </c>
      <c r="U395">
        <v>0.2</v>
      </c>
      <c r="V395">
        <v>11.7</v>
      </c>
      <c r="W395">
        <f>(Tableau1[[#This Row],[Sales]]/Tableau1[[#This Row],[Profit]])*100</f>
        <v>320</v>
      </c>
      <c r="X395">
        <f>Tableau1[[#This Row],[Sales]]*(1-Tableau1[[#This Row],[Discount]])</f>
        <v>29.951999999999998</v>
      </c>
      <c r="Y395">
        <f ca="1">SUMIF(Tableau1[Order ID],Tableau1[[#This Row],[Order ID]],Tableau1[[#This Row],[Sales]])</f>
        <v>59.48</v>
      </c>
    </row>
    <row r="396" spans="1:25" x14ac:dyDescent="0.3">
      <c r="A396">
        <v>847</v>
      </c>
      <c r="B396" t="s">
        <v>415</v>
      </c>
      <c r="C396" s="9" t="s">
        <v>5343</v>
      </c>
      <c r="D396" s="9">
        <v>42290</v>
      </c>
      <c r="E396" s="3" t="s">
        <v>5902</v>
      </c>
      <c r="F396" t="s">
        <v>6465</v>
      </c>
      <c r="G396" t="s">
        <v>6782</v>
      </c>
      <c r="H396" t="s">
        <v>7575</v>
      </c>
      <c r="I396" t="s">
        <v>8054</v>
      </c>
      <c r="J396" t="s">
        <v>8057</v>
      </c>
      <c r="K396" t="s">
        <v>8161</v>
      </c>
      <c r="L396" t="s">
        <v>8589</v>
      </c>
      <c r="M396">
        <v>40214</v>
      </c>
      <c r="N396" t="s">
        <v>8637</v>
      </c>
      <c r="O396" t="s">
        <v>8816</v>
      </c>
      <c r="P396" t="s">
        <v>10372</v>
      </c>
      <c r="Q396" t="s">
        <v>10380</v>
      </c>
      <c r="R396" t="s">
        <v>10566</v>
      </c>
      <c r="S396">
        <v>83.72</v>
      </c>
      <c r="T396">
        <v>7</v>
      </c>
      <c r="U396">
        <v>0</v>
      </c>
      <c r="V396">
        <v>23.441600000000001</v>
      </c>
      <c r="W396">
        <f>(Tableau1[[#This Row],[Sales]]/Tableau1[[#This Row],[Profit]])*100</f>
        <v>357.14285714285711</v>
      </c>
      <c r="X396">
        <f>Tableau1[[#This Row],[Sales]]*(1-Tableau1[[#This Row],[Discount]])</f>
        <v>83.72</v>
      </c>
      <c r="Y396">
        <f ca="1">SUMIF(Tableau1[Order ID],Tableau1[[#This Row],[Order ID]],Tableau1[[#This Row],[Sales]])</f>
        <v>675.96</v>
      </c>
    </row>
    <row r="397" spans="1:25" x14ac:dyDescent="0.3">
      <c r="A397">
        <v>849</v>
      </c>
      <c r="B397" t="s">
        <v>416</v>
      </c>
      <c r="C397" s="9" t="s">
        <v>5344</v>
      </c>
      <c r="D397" s="9">
        <v>42736</v>
      </c>
      <c r="E397" s="3" t="s">
        <v>6038</v>
      </c>
      <c r="F397" t="s">
        <v>6465</v>
      </c>
      <c r="G397" t="s">
        <v>6783</v>
      </c>
      <c r="H397" t="s">
        <v>7576</v>
      </c>
      <c r="I397" t="s">
        <v>8054</v>
      </c>
      <c r="J397" t="s">
        <v>8057</v>
      </c>
      <c r="K397" t="s">
        <v>8218</v>
      </c>
      <c r="L397" t="s">
        <v>8612</v>
      </c>
      <c r="M397">
        <v>44052</v>
      </c>
      <c r="N397" t="s">
        <v>8640</v>
      </c>
      <c r="O397" t="s">
        <v>9297</v>
      </c>
      <c r="P397" t="s">
        <v>10370</v>
      </c>
      <c r="Q397" t="s">
        <v>10378</v>
      </c>
      <c r="R397" t="s">
        <v>11046</v>
      </c>
      <c r="S397">
        <v>48.896000000000001</v>
      </c>
      <c r="T397">
        <v>4</v>
      </c>
      <c r="U397">
        <v>0.2</v>
      </c>
      <c r="V397">
        <v>8.5568000000000008</v>
      </c>
      <c r="W397">
        <f>(Tableau1[[#This Row],[Sales]]/Tableau1[[#This Row],[Profit]])*100</f>
        <v>571.42857142857133</v>
      </c>
      <c r="X397">
        <f>Tableau1[[#This Row],[Sales]]*(1-Tableau1[[#This Row],[Discount]])</f>
        <v>39.116800000000005</v>
      </c>
      <c r="Y397">
        <f ca="1">SUMIF(Tableau1[Order ID],Tableau1[[#This Row],[Order ID]],Tableau1[[#This Row],[Sales]])</f>
        <v>517.5</v>
      </c>
    </row>
    <row r="398" spans="1:25" x14ac:dyDescent="0.3">
      <c r="A398">
        <v>850</v>
      </c>
      <c r="B398" t="s">
        <v>417</v>
      </c>
      <c r="C398" s="9" t="s">
        <v>5345</v>
      </c>
      <c r="D398" s="9">
        <v>41677</v>
      </c>
      <c r="E398" s="3" t="s">
        <v>5211</v>
      </c>
      <c r="F398" t="s">
        <v>6465</v>
      </c>
      <c r="G398" t="s">
        <v>6784</v>
      </c>
      <c r="H398" t="s">
        <v>7577</v>
      </c>
      <c r="I398" t="s">
        <v>8055</v>
      </c>
      <c r="J398" t="s">
        <v>8057</v>
      </c>
      <c r="K398" t="s">
        <v>8219</v>
      </c>
      <c r="L398" t="s">
        <v>8618</v>
      </c>
      <c r="M398">
        <v>7036</v>
      </c>
      <c r="N398" t="s">
        <v>8640</v>
      </c>
      <c r="O398" t="s">
        <v>9298</v>
      </c>
      <c r="P398" t="s">
        <v>10372</v>
      </c>
      <c r="Q398" t="s">
        <v>10384</v>
      </c>
      <c r="R398" t="s">
        <v>11047</v>
      </c>
      <c r="S398">
        <v>115.36</v>
      </c>
      <c r="T398">
        <v>7</v>
      </c>
      <c r="U398">
        <v>0</v>
      </c>
      <c r="V398">
        <v>49.604799999999997</v>
      </c>
      <c r="W398">
        <f>(Tableau1[[#This Row],[Sales]]/Tableau1[[#This Row],[Profit]])*100</f>
        <v>232.55813953488374</v>
      </c>
      <c r="X398">
        <f>Tableau1[[#This Row],[Sales]]*(1-Tableau1[[#This Row],[Discount]])</f>
        <v>115.36</v>
      </c>
      <c r="Y398">
        <f ca="1">SUMIF(Tableau1[Order ID],Tableau1[[#This Row],[Order ID]],Tableau1[[#This Row],[Sales]])</f>
        <v>1006.056</v>
      </c>
    </row>
    <row r="399" spans="1:25" x14ac:dyDescent="0.3">
      <c r="A399">
        <v>851</v>
      </c>
      <c r="B399" t="s">
        <v>418</v>
      </c>
      <c r="C399" s="9" t="s">
        <v>5053</v>
      </c>
      <c r="D399" s="9">
        <v>42541</v>
      </c>
      <c r="E399" s="3" t="s">
        <v>5704</v>
      </c>
      <c r="F399" t="s">
        <v>6464</v>
      </c>
      <c r="G399" t="s">
        <v>6785</v>
      </c>
      <c r="H399" t="s">
        <v>7578</v>
      </c>
      <c r="I399" t="s">
        <v>8055</v>
      </c>
      <c r="J399" t="s">
        <v>8057</v>
      </c>
      <c r="K399" t="s">
        <v>8220</v>
      </c>
      <c r="L399" t="s">
        <v>8590</v>
      </c>
      <c r="M399">
        <v>93905</v>
      </c>
      <c r="N399" t="s">
        <v>8638</v>
      </c>
      <c r="O399" t="s">
        <v>9299</v>
      </c>
      <c r="P399" t="s">
        <v>10371</v>
      </c>
      <c r="Q399" t="s">
        <v>10379</v>
      </c>
      <c r="R399" t="s">
        <v>11048</v>
      </c>
      <c r="S399">
        <v>5.16</v>
      </c>
      <c r="T399">
        <v>2</v>
      </c>
      <c r="U399">
        <v>0</v>
      </c>
      <c r="V399">
        <v>1.3415999999999999</v>
      </c>
      <c r="W399">
        <f>(Tableau1[[#This Row],[Sales]]/Tableau1[[#This Row],[Profit]])*100</f>
        <v>384.61538461538464</v>
      </c>
      <c r="X399">
        <f>Tableau1[[#This Row],[Sales]]*(1-Tableau1[[#This Row],[Discount]])</f>
        <v>5.16</v>
      </c>
      <c r="Y399">
        <f ca="1">SUMIF(Tableau1[Order ID],Tableau1[[#This Row],[Order ID]],Tableau1[[#This Row],[Sales]])</f>
        <v>19.440000000000001</v>
      </c>
    </row>
    <row r="400" spans="1:25" x14ac:dyDescent="0.3">
      <c r="A400">
        <v>853</v>
      </c>
      <c r="B400" t="s">
        <v>419</v>
      </c>
      <c r="C400" s="9" t="s">
        <v>5346</v>
      </c>
      <c r="D400" s="9">
        <v>42518</v>
      </c>
      <c r="E400" s="3" t="s">
        <v>5060</v>
      </c>
      <c r="F400" t="s">
        <v>6465</v>
      </c>
      <c r="G400" t="s">
        <v>6572</v>
      </c>
      <c r="H400" t="s">
        <v>7365</v>
      </c>
      <c r="I400" t="s">
        <v>8054</v>
      </c>
      <c r="J400" t="s">
        <v>8057</v>
      </c>
      <c r="K400" t="s">
        <v>8083</v>
      </c>
      <c r="L400" t="s">
        <v>8623</v>
      </c>
      <c r="M400">
        <v>39212</v>
      </c>
      <c r="N400" t="s">
        <v>8637</v>
      </c>
      <c r="O400" t="s">
        <v>8925</v>
      </c>
      <c r="P400" t="s">
        <v>10371</v>
      </c>
      <c r="Q400" t="s">
        <v>10379</v>
      </c>
      <c r="R400" t="s">
        <v>10674</v>
      </c>
      <c r="S400">
        <v>185.88</v>
      </c>
      <c r="T400">
        <v>6</v>
      </c>
      <c r="U400">
        <v>0</v>
      </c>
      <c r="V400">
        <v>50.187600000000003</v>
      </c>
      <c r="W400">
        <f>(Tableau1[[#This Row],[Sales]]/Tableau1[[#This Row],[Profit]])*100</f>
        <v>370.37037037037032</v>
      </c>
      <c r="X400">
        <f>Tableau1[[#This Row],[Sales]]*(1-Tableau1[[#This Row],[Discount]])</f>
        <v>185.88</v>
      </c>
      <c r="Y400">
        <f ca="1">SUMIF(Tableau1[Order ID],Tableau1[[#This Row],[Order ID]],Tableau1[[#This Row],[Sales]])</f>
        <v>1247.6400000000001</v>
      </c>
    </row>
    <row r="401" spans="1:25" x14ac:dyDescent="0.3">
      <c r="A401">
        <v>854</v>
      </c>
      <c r="B401" t="s">
        <v>420</v>
      </c>
      <c r="C401" s="9" t="s">
        <v>5347</v>
      </c>
      <c r="D401" s="9">
        <v>42419</v>
      </c>
      <c r="E401" s="3" t="s">
        <v>6305</v>
      </c>
      <c r="F401" t="s">
        <v>6465</v>
      </c>
      <c r="G401" t="s">
        <v>6686</v>
      </c>
      <c r="H401" t="s">
        <v>7479</v>
      </c>
      <c r="I401" t="s">
        <v>8054</v>
      </c>
      <c r="J401" t="s">
        <v>8057</v>
      </c>
      <c r="K401" t="s">
        <v>8078</v>
      </c>
      <c r="L401" t="s">
        <v>8603</v>
      </c>
      <c r="M401">
        <v>10035</v>
      </c>
      <c r="N401" t="s">
        <v>8640</v>
      </c>
      <c r="O401" t="s">
        <v>9265</v>
      </c>
      <c r="P401" t="s">
        <v>10370</v>
      </c>
      <c r="Q401" t="s">
        <v>10378</v>
      </c>
      <c r="R401" t="s">
        <v>11014</v>
      </c>
      <c r="S401">
        <v>44.46</v>
      </c>
      <c r="T401">
        <v>2</v>
      </c>
      <c r="U401">
        <v>0</v>
      </c>
      <c r="V401">
        <v>14.671799999999999</v>
      </c>
      <c r="W401">
        <f>(Tableau1[[#This Row],[Sales]]/Tableau1[[#This Row],[Profit]])*100</f>
        <v>303.03030303030306</v>
      </c>
      <c r="X401">
        <f>Tableau1[[#This Row],[Sales]]*(1-Tableau1[[#This Row],[Discount]])</f>
        <v>44.46</v>
      </c>
      <c r="Y401">
        <f ca="1">SUMIF(Tableau1[Order ID],Tableau1[[#This Row],[Order ID]],Tableau1[[#This Row],[Sales]])</f>
        <v>121.104</v>
      </c>
    </row>
    <row r="402" spans="1:25" x14ac:dyDescent="0.3">
      <c r="A402">
        <v>856</v>
      </c>
      <c r="B402" t="s">
        <v>421</v>
      </c>
      <c r="C402" s="9" t="s">
        <v>5123</v>
      </c>
      <c r="D402" s="9">
        <v>41854</v>
      </c>
      <c r="E402" s="3" t="s">
        <v>5263</v>
      </c>
      <c r="F402" t="s">
        <v>6465</v>
      </c>
      <c r="G402" t="s">
        <v>6786</v>
      </c>
      <c r="H402" t="s">
        <v>7579</v>
      </c>
      <c r="I402" t="s">
        <v>8054</v>
      </c>
      <c r="J402" t="s">
        <v>8057</v>
      </c>
      <c r="K402" t="s">
        <v>8078</v>
      </c>
      <c r="L402" t="s">
        <v>8603</v>
      </c>
      <c r="M402">
        <v>10035</v>
      </c>
      <c r="N402" t="s">
        <v>8640</v>
      </c>
      <c r="O402" t="s">
        <v>9301</v>
      </c>
      <c r="P402" t="s">
        <v>10371</v>
      </c>
      <c r="Q402" t="s">
        <v>10383</v>
      </c>
      <c r="R402" t="s">
        <v>11050</v>
      </c>
      <c r="S402">
        <v>39.96</v>
      </c>
      <c r="T402">
        <v>2</v>
      </c>
      <c r="U402">
        <v>0</v>
      </c>
      <c r="V402">
        <v>18.781199999999998</v>
      </c>
      <c r="W402">
        <f>(Tableau1[[#This Row],[Sales]]/Tableau1[[#This Row],[Profit]])*100</f>
        <v>212.76595744680856</v>
      </c>
      <c r="X402">
        <f>Tableau1[[#This Row],[Sales]]*(1-Tableau1[[#This Row],[Discount]])</f>
        <v>39.96</v>
      </c>
      <c r="Y402">
        <f ca="1">SUMIF(Tableau1[Order ID],Tableau1[[#This Row],[Order ID]],Tableau1[[#This Row],[Sales]])</f>
        <v>169.68</v>
      </c>
    </row>
    <row r="403" spans="1:25" x14ac:dyDescent="0.3">
      <c r="A403">
        <v>859</v>
      </c>
      <c r="B403" t="s">
        <v>422</v>
      </c>
      <c r="C403" s="9" t="s">
        <v>5348</v>
      </c>
      <c r="D403" s="9">
        <v>42835</v>
      </c>
      <c r="E403" s="3" t="s">
        <v>5034</v>
      </c>
      <c r="F403" t="s">
        <v>6465</v>
      </c>
      <c r="G403" t="s">
        <v>6787</v>
      </c>
      <c r="H403" t="s">
        <v>7580</v>
      </c>
      <c r="I403" t="s">
        <v>8056</v>
      </c>
      <c r="J403" t="s">
        <v>8057</v>
      </c>
      <c r="K403" t="s">
        <v>8221</v>
      </c>
      <c r="L403" t="s">
        <v>8618</v>
      </c>
      <c r="M403">
        <v>8901</v>
      </c>
      <c r="N403" t="s">
        <v>8640</v>
      </c>
      <c r="O403" t="s">
        <v>8866</v>
      </c>
      <c r="P403" t="s">
        <v>10371</v>
      </c>
      <c r="Q403" t="s">
        <v>10383</v>
      </c>
      <c r="R403" t="s">
        <v>10616</v>
      </c>
      <c r="S403">
        <v>7.61</v>
      </c>
      <c r="T403">
        <v>1</v>
      </c>
      <c r="U403">
        <v>0</v>
      </c>
      <c r="V403">
        <v>3.5767000000000002</v>
      </c>
      <c r="W403">
        <f>(Tableau1[[#This Row],[Sales]]/Tableau1[[#This Row],[Profit]])*100</f>
        <v>212.7659574468085</v>
      </c>
      <c r="X403">
        <f>Tableau1[[#This Row],[Sales]]*(1-Tableau1[[#This Row],[Discount]])</f>
        <v>7.61</v>
      </c>
      <c r="Y403">
        <f ca="1">SUMIF(Tableau1[Order ID],Tableau1[[#This Row],[Order ID]],Tableau1[[#This Row],[Sales]])</f>
        <v>160.77600000000001</v>
      </c>
    </row>
    <row r="404" spans="1:25" x14ac:dyDescent="0.3">
      <c r="A404">
        <v>861</v>
      </c>
      <c r="B404" t="s">
        <v>423</v>
      </c>
      <c r="C404" s="9" t="s">
        <v>5033</v>
      </c>
      <c r="D404" s="9">
        <v>41799</v>
      </c>
      <c r="E404" s="3" t="s">
        <v>5767</v>
      </c>
      <c r="F404" t="s">
        <v>6465</v>
      </c>
      <c r="G404" t="s">
        <v>6788</v>
      </c>
      <c r="H404" t="s">
        <v>7581</v>
      </c>
      <c r="I404" t="s">
        <v>8054</v>
      </c>
      <c r="J404" t="s">
        <v>8057</v>
      </c>
      <c r="K404" t="s">
        <v>8066</v>
      </c>
      <c r="L404" t="s">
        <v>8590</v>
      </c>
      <c r="M404">
        <v>94122</v>
      </c>
      <c r="N404" t="s">
        <v>8638</v>
      </c>
      <c r="O404" t="s">
        <v>8961</v>
      </c>
      <c r="P404" t="s">
        <v>10371</v>
      </c>
      <c r="Q404" t="s">
        <v>10387</v>
      </c>
      <c r="R404" t="s">
        <v>10710</v>
      </c>
      <c r="S404">
        <v>7.36</v>
      </c>
      <c r="T404">
        <v>2</v>
      </c>
      <c r="U404">
        <v>0</v>
      </c>
      <c r="V404">
        <v>0.1472</v>
      </c>
      <c r="W404">
        <f>(Tableau1[[#This Row],[Sales]]/Tableau1[[#This Row],[Profit]])*100</f>
        <v>5000</v>
      </c>
      <c r="X404">
        <f>Tableau1[[#This Row],[Sales]]*(1-Tableau1[[#This Row],[Discount]])</f>
        <v>7.36</v>
      </c>
      <c r="Y404">
        <f ca="1">SUMIF(Tableau1[Order ID],Tableau1[[#This Row],[Order ID]],Tableau1[[#This Row],[Sales]])</f>
        <v>677.58</v>
      </c>
    </row>
    <row r="405" spans="1:25" x14ac:dyDescent="0.3">
      <c r="A405">
        <v>863</v>
      </c>
      <c r="B405" t="s">
        <v>424</v>
      </c>
      <c r="C405" s="9" t="s">
        <v>5349</v>
      </c>
      <c r="D405" s="9">
        <v>42374</v>
      </c>
      <c r="E405" s="3" t="s">
        <v>5706</v>
      </c>
      <c r="F405" t="s">
        <v>6464</v>
      </c>
      <c r="G405" t="s">
        <v>6763</v>
      </c>
      <c r="H405" t="s">
        <v>7556</v>
      </c>
      <c r="I405" t="s">
        <v>8055</v>
      </c>
      <c r="J405" t="s">
        <v>8057</v>
      </c>
      <c r="K405" t="s">
        <v>8166</v>
      </c>
      <c r="L405" t="s">
        <v>8591</v>
      </c>
      <c r="M405">
        <v>32216</v>
      </c>
      <c r="N405" t="s">
        <v>8637</v>
      </c>
      <c r="O405" t="s">
        <v>9305</v>
      </c>
      <c r="P405" t="s">
        <v>10372</v>
      </c>
      <c r="Q405" t="s">
        <v>10384</v>
      </c>
      <c r="R405" t="s">
        <v>11054</v>
      </c>
      <c r="S405">
        <v>191.47200000000001</v>
      </c>
      <c r="T405">
        <v>6</v>
      </c>
      <c r="U405">
        <v>0.2</v>
      </c>
      <c r="V405">
        <v>40.687800000000003</v>
      </c>
      <c r="W405">
        <f>(Tableau1[[#This Row],[Sales]]/Tableau1[[#This Row],[Profit]])*100</f>
        <v>470.58823529411768</v>
      </c>
      <c r="X405">
        <f>Tableau1[[#This Row],[Sales]]*(1-Tableau1[[#This Row],[Discount]])</f>
        <v>153.17760000000001</v>
      </c>
      <c r="Y405">
        <f ca="1">SUMIF(Tableau1[Order ID],Tableau1[[#This Row],[Order ID]],Tableau1[[#This Row],[Sales]])</f>
        <v>1018.104</v>
      </c>
    </row>
    <row r="406" spans="1:25" x14ac:dyDescent="0.3">
      <c r="A406">
        <v>866</v>
      </c>
      <c r="B406" t="s">
        <v>425</v>
      </c>
      <c r="C406" s="9" t="s">
        <v>5350</v>
      </c>
      <c r="D406" s="9">
        <v>41649</v>
      </c>
      <c r="E406" s="3" t="s">
        <v>5656</v>
      </c>
      <c r="F406" t="s">
        <v>6465</v>
      </c>
      <c r="G406" t="s">
        <v>6789</v>
      </c>
      <c r="H406" t="s">
        <v>7582</v>
      </c>
      <c r="I406" t="s">
        <v>8055</v>
      </c>
      <c r="J406" t="s">
        <v>8057</v>
      </c>
      <c r="K406" t="s">
        <v>8082</v>
      </c>
      <c r="L406" t="s">
        <v>8605</v>
      </c>
      <c r="M406">
        <v>22153</v>
      </c>
      <c r="N406" t="s">
        <v>8637</v>
      </c>
      <c r="O406" t="s">
        <v>9308</v>
      </c>
      <c r="P406" t="s">
        <v>10371</v>
      </c>
      <c r="Q406" t="s">
        <v>10375</v>
      </c>
      <c r="R406" t="s">
        <v>11057</v>
      </c>
      <c r="S406">
        <v>2.89</v>
      </c>
      <c r="T406">
        <v>1</v>
      </c>
      <c r="U406">
        <v>0</v>
      </c>
      <c r="V406">
        <v>1.3583000000000001</v>
      </c>
      <c r="W406">
        <f>(Tableau1[[#This Row],[Sales]]/Tableau1[[#This Row],[Profit]])*100</f>
        <v>212.7659574468085</v>
      </c>
      <c r="X406">
        <f>Tableau1[[#This Row],[Sales]]*(1-Tableau1[[#This Row],[Discount]])</f>
        <v>2.89</v>
      </c>
      <c r="Y406">
        <f ca="1">SUMIF(Tableau1[Order ID],Tableau1[[#This Row],[Order ID]],Tableau1[[#This Row],[Sales]])</f>
        <v>58.58</v>
      </c>
    </row>
    <row r="407" spans="1:25" x14ac:dyDescent="0.3">
      <c r="A407">
        <v>868</v>
      </c>
      <c r="B407" t="s">
        <v>426</v>
      </c>
      <c r="C407" s="9" t="s">
        <v>5351</v>
      </c>
      <c r="D407" s="9">
        <v>42642</v>
      </c>
      <c r="E407" s="3" t="s">
        <v>5854</v>
      </c>
      <c r="F407" t="s">
        <v>6466</v>
      </c>
      <c r="G407" t="s">
        <v>6790</v>
      </c>
      <c r="H407" t="s">
        <v>7583</v>
      </c>
      <c r="I407" t="s">
        <v>8055</v>
      </c>
      <c r="J407" t="s">
        <v>8057</v>
      </c>
      <c r="K407" t="s">
        <v>8068</v>
      </c>
      <c r="L407" t="s">
        <v>8597</v>
      </c>
      <c r="M407">
        <v>19140</v>
      </c>
      <c r="N407" t="s">
        <v>8640</v>
      </c>
      <c r="O407" t="s">
        <v>9310</v>
      </c>
      <c r="P407" t="s">
        <v>10371</v>
      </c>
      <c r="Q407" t="s">
        <v>10375</v>
      </c>
      <c r="R407" t="s">
        <v>11059</v>
      </c>
      <c r="S407">
        <v>15.936</v>
      </c>
      <c r="T407">
        <v>4</v>
      </c>
      <c r="U407">
        <v>0.2</v>
      </c>
      <c r="V407">
        <v>5.1791999999999998</v>
      </c>
      <c r="W407">
        <f>(Tableau1[[#This Row],[Sales]]/Tableau1[[#This Row],[Profit]])*100</f>
        <v>307.69230769230774</v>
      </c>
      <c r="X407">
        <f>Tableau1[[#This Row],[Sales]]*(1-Tableau1[[#This Row],[Discount]])</f>
        <v>12.748800000000001</v>
      </c>
      <c r="Y407">
        <f ca="1">SUMIF(Tableau1[Order ID],Tableau1[[#This Row],[Order ID]],Tableau1[[#This Row],[Sales]])</f>
        <v>196.62</v>
      </c>
    </row>
    <row r="408" spans="1:25" x14ac:dyDescent="0.3">
      <c r="A408">
        <v>869</v>
      </c>
      <c r="B408" t="s">
        <v>427</v>
      </c>
      <c r="C408" s="9" t="s">
        <v>5352</v>
      </c>
      <c r="D408" s="9">
        <v>41735</v>
      </c>
      <c r="E408" s="3" t="s">
        <v>6306</v>
      </c>
      <c r="F408" t="s">
        <v>6465</v>
      </c>
      <c r="G408" t="s">
        <v>6791</v>
      </c>
      <c r="H408" t="s">
        <v>7584</v>
      </c>
      <c r="I408" t="s">
        <v>8055</v>
      </c>
      <c r="J408" t="s">
        <v>8057</v>
      </c>
      <c r="K408" t="s">
        <v>8210</v>
      </c>
      <c r="L408" t="s">
        <v>8597</v>
      </c>
      <c r="M408">
        <v>17602</v>
      </c>
      <c r="N408" t="s">
        <v>8640</v>
      </c>
      <c r="O408" t="s">
        <v>9311</v>
      </c>
      <c r="P408" t="s">
        <v>10371</v>
      </c>
      <c r="Q408" t="s">
        <v>10381</v>
      </c>
      <c r="R408" t="s">
        <v>11060</v>
      </c>
      <c r="S408">
        <v>44.91</v>
      </c>
      <c r="T408">
        <v>6</v>
      </c>
      <c r="U408">
        <v>0.7</v>
      </c>
      <c r="V408">
        <v>-35.927999999999997</v>
      </c>
      <c r="W408">
        <f>(Tableau1[[#This Row],[Sales]]/Tableau1[[#This Row],[Profit]])*100</f>
        <v>-125</v>
      </c>
      <c r="X408">
        <f>Tableau1[[#This Row],[Sales]]*(1-Tableau1[[#This Row],[Discount]])</f>
        <v>13.473000000000001</v>
      </c>
      <c r="Y408">
        <f ca="1">SUMIF(Tableau1[Order ID],Tableau1[[#This Row],[Order ID]],Tableau1[[#This Row],[Sales]])</f>
        <v>104.28</v>
      </c>
    </row>
    <row r="409" spans="1:25" x14ac:dyDescent="0.3">
      <c r="A409">
        <v>870</v>
      </c>
      <c r="B409" t="s">
        <v>428</v>
      </c>
      <c r="C409" s="9" t="s">
        <v>5353</v>
      </c>
      <c r="D409" s="9">
        <v>42616</v>
      </c>
      <c r="E409" s="3" t="s">
        <v>5094</v>
      </c>
      <c r="F409" t="s">
        <v>6466</v>
      </c>
      <c r="G409" t="s">
        <v>6792</v>
      </c>
      <c r="H409" t="s">
        <v>7585</v>
      </c>
      <c r="I409" t="s">
        <v>8056</v>
      </c>
      <c r="J409" t="s">
        <v>8057</v>
      </c>
      <c r="K409" t="s">
        <v>8068</v>
      </c>
      <c r="L409" t="s">
        <v>8597</v>
      </c>
      <c r="M409">
        <v>19143</v>
      </c>
      <c r="N409" t="s">
        <v>8640</v>
      </c>
      <c r="O409" t="s">
        <v>9312</v>
      </c>
      <c r="P409" t="s">
        <v>10371</v>
      </c>
      <c r="Q409" t="s">
        <v>10381</v>
      </c>
      <c r="R409" t="s">
        <v>11061</v>
      </c>
      <c r="S409">
        <v>1141.47</v>
      </c>
      <c r="T409">
        <v>5</v>
      </c>
      <c r="U409">
        <v>0.7</v>
      </c>
      <c r="V409">
        <v>-760.98</v>
      </c>
      <c r="W409">
        <f>(Tableau1[[#This Row],[Sales]]/Tableau1[[#This Row],[Profit]])*100</f>
        <v>-150</v>
      </c>
      <c r="X409">
        <f>Tableau1[[#This Row],[Sales]]*(1-Tableau1[[#This Row],[Discount]])</f>
        <v>342.44100000000003</v>
      </c>
      <c r="Y409">
        <f ca="1">SUMIF(Tableau1[Order ID],Tableau1[[#This Row],[Order ID]],Tableau1[[#This Row],[Sales]])</f>
        <v>18.97</v>
      </c>
    </row>
    <row r="410" spans="1:25" x14ac:dyDescent="0.3">
      <c r="A410">
        <v>872</v>
      </c>
      <c r="B410" t="s">
        <v>429</v>
      </c>
      <c r="C410" s="9" t="s">
        <v>5354</v>
      </c>
      <c r="D410" s="9">
        <v>42296</v>
      </c>
      <c r="E410" s="3" t="s">
        <v>6212</v>
      </c>
      <c r="F410" t="s">
        <v>6466</v>
      </c>
      <c r="G410" t="s">
        <v>6482</v>
      </c>
      <c r="H410" t="s">
        <v>7275</v>
      </c>
      <c r="I410" t="s">
        <v>8054</v>
      </c>
      <c r="J410" t="s">
        <v>8057</v>
      </c>
      <c r="K410" t="s">
        <v>8061</v>
      </c>
      <c r="L410" t="s">
        <v>8626</v>
      </c>
      <c r="M410">
        <v>3301</v>
      </c>
      <c r="N410" t="s">
        <v>8640</v>
      </c>
      <c r="O410" t="s">
        <v>9313</v>
      </c>
      <c r="P410" t="s">
        <v>10371</v>
      </c>
      <c r="Q410" t="s">
        <v>10383</v>
      </c>
      <c r="R410" t="s">
        <v>11062</v>
      </c>
      <c r="S410">
        <v>34.44</v>
      </c>
      <c r="T410">
        <v>3</v>
      </c>
      <c r="U410">
        <v>0</v>
      </c>
      <c r="V410">
        <v>17.22</v>
      </c>
      <c r="W410">
        <f>(Tableau1[[#This Row],[Sales]]/Tableau1[[#This Row],[Profit]])*100</f>
        <v>200</v>
      </c>
      <c r="X410">
        <f>Tableau1[[#This Row],[Sales]]*(1-Tableau1[[#This Row],[Discount]])</f>
        <v>34.44</v>
      </c>
      <c r="Y410">
        <f ca="1">SUMIF(Tableau1[Order ID],Tableau1[[#This Row],[Order ID]],Tableau1[[#This Row],[Sales]])</f>
        <v>99.28</v>
      </c>
    </row>
    <row r="411" spans="1:25" x14ac:dyDescent="0.3">
      <c r="A411">
        <v>873</v>
      </c>
      <c r="B411" t="s">
        <v>430</v>
      </c>
      <c r="C411" s="9" t="s">
        <v>5355</v>
      </c>
      <c r="D411" s="9">
        <v>41983</v>
      </c>
      <c r="E411" s="3" t="s">
        <v>5564</v>
      </c>
      <c r="F411" t="s">
        <v>6465</v>
      </c>
      <c r="G411" t="s">
        <v>6793</v>
      </c>
      <c r="H411" t="s">
        <v>7586</v>
      </c>
      <c r="I411" t="s">
        <v>8054</v>
      </c>
      <c r="J411" t="s">
        <v>8057</v>
      </c>
      <c r="K411" t="s">
        <v>8078</v>
      </c>
      <c r="L411" t="s">
        <v>8603</v>
      </c>
      <c r="M411">
        <v>10009</v>
      </c>
      <c r="N411" t="s">
        <v>8640</v>
      </c>
      <c r="O411" t="s">
        <v>8888</v>
      </c>
      <c r="P411" t="s">
        <v>10371</v>
      </c>
      <c r="Q411" t="s">
        <v>10383</v>
      </c>
      <c r="R411" t="s">
        <v>10638</v>
      </c>
      <c r="S411">
        <v>11.36</v>
      </c>
      <c r="T411">
        <v>2</v>
      </c>
      <c r="U411">
        <v>0</v>
      </c>
      <c r="V411">
        <v>5.2256</v>
      </c>
      <c r="W411">
        <f>(Tableau1[[#This Row],[Sales]]/Tableau1[[#This Row],[Profit]])*100</f>
        <v>217.39130434782606</v>
      </c>
      <c r="X411">
        <f>Tableau1[[#This Row],[Sales]]*(1-Tableau1[[#This Row],[Discount]])</f>
        <v>11.36</v>
      </c>
      <c r="Y411">
        <f ca="1">SUMIF(Tableau1[Order ID],Tableau1[[#This Row],[Order ID]],Tableau1[[#This Row],[Sales]])</f>
        <v>853.09199999999998</v>
      </c>
    </row>
    <row r="412" spans="1:25" x14ac:dyDescent="0.3">
      <c r="A412">
        <v>875</v>
      </c>
      <c r="B412" t="s">
        <v>431</v>
      </c>
      <c r="C412" s="9" t="s">
        <v>5356</v>
      </c>
      <c r="D412" s="9">
        <v>42972</v>
      </c>
      <c r="E412" s="3" t="s">
        <v>5665</v>
      </c>
      <c r="F412" t="s">
        <v>6465</v>
      </c>
      <c r="G412" t="s">
        <v>6783</v>
      </c>
      <c r="H412" t="s">
        <v>7576</v>
      </c>
      <c r="I412" t="s">
        <v>8054</v>
      </c>
      <c r="J412" t="s">
        <v>8057</v>
      </c>
      <c r="K412" t="s">
        <v>8093</v>
      </c>
      <c r="L412" t="s">
        <v>8592</v>
      </c>
      <c r="M412">
        <v>28205</v>
      </c>
      <c r="N412" t="s">
        <v>8637</v>
      </c>
      <c r="O412" t="s">
        <v>9314</v>
      </c>
      <c r="P412" t="s">
        <v>10371</v>
      </c>
      <c r="Q412" t="s">
        <v>10383</v>
      </c>
      <c r="R412" t="s">
        <v>11063</v>
      </c>
      <c r="S412">
        <v>192.16</v>
      </c>
      <c r="T412">
        <v>5</v>
      </c>
      <c r="U412">
        <v>0.2</v>
      </c>
      <c r="V412">
        <v>67.256</v>
      </c>
      <c r="W412">
        <f>(Tableau1[[#This Row],[Sales]]/Tableau1[[#This Row],[Profit]])*100</f>
        <v>285.71428571428572</v>
      </c>
      <c r="X412">
        <f>Tableau1[[#This Row],[Sales]]*(1-Tableau1[[#This Row],[Discount]])</f>
        <v>153.72800000000001</v>
      </c>
      <c r="Y412">
        <f ca="1">SUMIF(Tableau1[Order ID],Tableau1[[#This Row],[Order ID]],Tableau1[[#This Row],[Sales]])</f>
        <v>21.88</v>
      </c>
    </row>
    <row r="413" spans="1:25" x14ac:dyDescent="0.3">
      <c r="A413">
        <v>876</v>
      </c>
      <c r="B413" t="s">
        <v>432</v>
      </c>
      <c r="C413" s="9" t="s">
        <v>5357</v>
      </c>
      <c r="D413" s="9">
        <v>42386</v>
      </c>
      <c r="E413" s="3" t="s">
        <v>5833</v>
      </c>
      <c r="F413" t="s">
        <v>6465</v>
      </c>
      <c r="G413" t="s">
        <v>6722</v>
      </c>
      <c r="H413" t="s">
        <v>7515</v>
      </c>
      <c r="I413" t="s">
        <v>8056</v>
      </c>
      <c r="J413" t="s">
        <v>8057</v>
      </c>
      <c r="K413" t="s">
        <v>8061</v>
      </c>
      <c r="L413" t="s">
        <v>8626</v>
      </c>
      <c r="M413">
        <v>3301</v>
      </c>
      <c r="N413" t="s">
        <v>8640</v>
      </c>
      <c r="O413" t="s">
        <v>8853</v>
      </c>
      <c r="P413" t="s">
        <v>10370</v>
      </c>
      <c r="Q413" t="s">
        <v>10378</v>
      </c>
      <c r="R413" t="s">
        <v>10603</v>
      </c>
      <c r="S413">
        <v>322.58999999999997</v>
      </c>
      <c r="T413">
        <v>3</v>
      </c>
      <c r="U413">
        <v>0</v>
      </c>
      <c r="V413">
        <v>64.518000000000001</v>
      </c>
      <c r="W413">
        <f>(Tableau1[[#This Row],[Sales]]/Tableau1[[#This Row],[Profit]])*100</f>
        <v>500</v>
      </c>
      <c r="X413">
        <f>Tableau1[[#This Row],[Sales]]*(1-Tableau1[[#This Row],[Discount]])</f>
        <v>322.58999999999997</v>
      </c>
      <c r="Y413">
        <f ca="1">SUMIF(Tableau1[Order ID],Tableau1[[#This Row],[Order ID]],Tableau1[[#This Row],[Sales]])</f>
        <v>63.96</v>
      </c>
    </row>
    <row r="414" spans="1:25" x14ac:dyDescent="0.3">
      <c r="A414">
        <v>879</v>
      </c>
      <c r="B414" t="s">
        <v>433</v>
      </c>
      <c r="C414" s="9" t="s">
        <v>5358</v>
      </c>
      <c r="D414" s="9">
        <v>41899</v>
      </c>
      <c r="E414" s="3" t="s">
        <v>5188</v>
      </c>
      <c r="F414" t="s">
        <v>6465</v>
      </c>
      <c r="G414" t="s">
        <v>6794</v>
      </c>
      <c r="H414" t="s">
        <v>7587</v>
      </c>
      <c r="I414" t="s">
        <v>8056</v>
      </c>
      <c r="J414" t="s">
        <v>8057</v>
      </c>
      <c r="K414" t="s">
        <v>8068</v>
      </c>
      <c r="L414" t="s">
        <v>8597</v>
      </c>
      <c r="M414">
        <v>19120</v>
      </c>
      <c r="N414" t="s">
        <v>8640</v>
      </c>
      <c r="O414" t="s">
        <v>9316</v>
      </c>
      <c r="P414" t="s">
        <v>10371</v>
      </c>
      <c r="Q414" t="s">
        <v>10381</v>
      </c>
      <c r="R414" t="s">
        <v>11065</v>
      </c>
      <c r="S414">
        <v>5.8920000000000003</v>
      </c>
      <c r="T414">
        <v>4</v>
      </c>
      <c r="U414">
        <v>0.7</v>
      </c>
      <c r="V414">
        <v>-4.1243999999999996</v>
      </c>
      <c r="W414">
        <f>(Tableau1[[#This Row],[Sales]]/Tableau1[[#This Row],[Profit]])*100</f>
        <v>-142.85714285714289</v>
      </c>
      <c r="X414">
        <f>Tableau1[[#This Row],[Sales]]*(1-Tableau1[[#This Row],[Discount]])</f>
        <v>1.7676000000000003</v>
      </c>
      <c r="Y414">
        <f ca="1">SUMIF(Tableau1[Order ID],Tableau1[[#This Row],[Order ID]],Tableau1[[#This Row],[Sales]])</f>
        <v>515.88</v>
      </c>
    </row>
    <row r="415" spans="1:25" x14ac:dyDescent="0.3">
      <c r="A415">
        <v>880</v>
      </c>
      <c r="B415" t="s">
        <v>434</v>
      </c>
      <c r="C415" s="9" t="s">
        <v>5359</v>
      </c>
      <c r="D415" s="9">
        <v>43069</v>
      </c>
      <c r="E415" s="3" t="s">
        <v>5604</v>
      </c>
      <c r="F415" t="s">
        <v>6464</v>
      </c>
      <c r="G415" t="s">
        <v>6474</v>
      </c>
      <c r="H415" t="s">
        <v>7267</v>
      </c>
      <c r="I415" t="s">
        <v>8056</v>
      </c>
      <c r="J415" t="s">
        <v>8057</v>
      </c>
      <c r="K415" t="s">
        <v>8078</v>
      </c>
      <c r="L415" t="s">
        <v>8603</v>
      </c>
      <c r="M415">
        <v>10024</v>
      </c>
      <c r="N415" t="s">
        <v>8640</v>
      </c>
      <c r="O415" t="s">
        <v>9317</v>
      </c>
      <c r="P415" t="s">
        <v>10371</v>
      </c>
      <c r="Q415" t="s">
        <v>10381</v>
      </c>
      <c r="R415" t="s">
        <v>11066</v>
      </c>
      <c r="S415">
        <v>68.471999999999994</v>
      </c>
      <c r="T415">
        <v>3</v>
      </c>
      <c r="U415">
        <v>0.2</v>
      </c>
      <c r="V415">
        <v>23.109300000000001</v>
      </c>
      <c r="W415">
        <f>(Tableau1[[#This Row],[Sales]]/Tableau1[[#This Row],[Profit]])*100</f>
        <v>296.29629629629625</v>
      </c>
      <c r="X415">
        <f>Tableau1[[#This Row],[Sales]]*(1-Tableau1[[#This Row],[Discount]])</f>
        <v>54.7776</v>
      </c>
      <c r="Y415">
        <f ca="1">SUMIF(Tableau1[Order ID],Tableau1[[#This Row],[Order ID]],Tableau1[[#This Row],[Sales]])</f>
        <v>12.35</v>
      </c>
    </row>
    <row r="416" spans="1:25" x14ac:dyDescent="0.3">
      <c r="A416">
        <v>882</v>
      </c>
      <c r="B416" t="s">
        <v>435</v>
      </c>
      <c r="C416" s="9" t="s">
        <v>5360</v>
      </c>
      <c r="D416" s="9">
        <v>42286</v>
      </c>
      <c r="E416" s="3" t="s">
        <v>5343</v>
      </c>
      <c r="F416" t="s">
        <v>6465</v>
      </c>
      <c r="G416" t="s">
        <v>6522</v>
      </c>
      <c r="H416" t="s">
        <v>7315</v>
      </c>
      <c r="I416" t="s">
        <v>8054</v>
      </c>
      <c r="J416" t="s">
        <v>8057</v>
      </c>
      <c r="K416" t="s">
        <v>8082</v>
      </c>
      <c r="L416" t="s">
        <v>8605</v>
      </c>
      <c r="M416">
        <v>22153</v>
      </c>
      <c r="N416" t="s">
        <v>8637</v>
      </c>
      <c r="O416" t="s">
        <v>9048</v>
      </c>
      <c r="P416" t="s">
        <v>10371</v>
      </c>
      <c r="Q416" t="s">
        <v>10377</v>
      </c>
      <c r="R416" t="s">
        <v>10797</v>
      </c>
      <c r="S416">
        <v>30.84</v>
      </c>
      <c r="T416">
        <v>2</v>
      </c>
      <c r="U416">
        <v>0</v>
      </c>
      <c r="V416">
        <v>8.3268000000000004</v>
      </c>
      <c r="W416">
        <f>(Tableau1[[#This Row],[Sales]]/Tableau1[[#This Row],[Profit]])*100</f>
        <v>370.37037037037038</v>
      </c>
      <c r="X416">
        <f>Tableau1[[#This Row],[Sales]]*(1-Tableau1[[#This Row],[Discount]])</f>
        <v>30.84</v>
      </c>
      <c r="Y416">
        <f ca="1">SUMIF(Tableau1[Order ID],Tableau1[[#This Row],[Order ID]],Tableau1[[#This Row],[Sales]])</f>
        <v>11.61</v>
      </c>
    </row>
    <row r="417" spans="1:25" x14ac:dyDescent="0.3">
      <c r="A417">
        <v>883</v>
      </c>
      <c r="B417" t="s">
        <v>436</v>
      </c>
      <c r="C417" s="9" t="s">
        <v>5361</v>
      </c>
      <c r="D417" s="9">
        <v>43092</v>
      </c>
      <c r="E417" s="3" t="s">
        <v>5361</v>
      </c>
      <c r="F417" t="s">
        <v>6467</v>
      </c>
      <c r="G417" t="s">
        <v>6515</v>
      </c>
      <c r="H417" t="s">
        <v>7308</v>
      </c>
      <c r="I417" t="s">
        <v>8054</v>
      </c>
      <c r="J417" t="s">
        <v>8057</v>
      </c>
      <c r="K417" t="s">
        <v>8066</v>
      </c>
      <c r="L417" t="s">
        <v>8590</v>
      </c>
      <c r="M417">
        <v>94109</v>
      </c>
      <c r="N417" t="s">
        <v>8638</v>
      </c>
      <c r="O417" t="s">
        <v>9204</v>
      </c>
      <c r="P417" t="s">
        <v>10371</v>
      </c>
      <c r="Q417" t="s">
        <v>10379</v>
      </c>
      <c r="R417" t="s">
        <v>10953</v>
      </c>
      <c r="S417">
        <v>13.48</v>
      </c>
      <c r="T417">
        <v>4</v>
      </c>
      <c r="U417">
        <v>0</v>
      </c>
      <c r="V417">
        <v>5.9311999999999996</v>
      </c>
      <c r="W417">
        <f>(Tableau1[[#This Row],[Sales]]/Tableau1[[#This Row],[Profit]])*100</f>
        <v>227.27272727272728</v>
      </c>
      <c r="X417">
        <f>Tableau1[[#This Row],[Sales]]*(1-Tableau1[[#This Row],[Discount]])</f>
        <v>13.48</v>
      </c>
      <c r="Y417">
        <f ca="1">SUMIF(Tableau1[Order ID],Tableau1[[#This Row],[Order ID]],Tableau1[[#This Row],[Sales]])</f>
        <v>14.304</v>
      </c>
    </row>
    <row r="418" spans="1:25" x14ac:dyDescent="0.3">
      <c r="A418">
        <v>884</v>
      </c>
      <c r="B418" t="s">
        <v>437</v>
      </c>
      <c r="C418" s="9" t="s">
        <v>5362</v>
      </c>
      <c r="D418" s="9">
        <v>42665</v>
      </c>
      <c r="E418" s="3" t="s">
        <v>6087</v>
      </c>
      <c r="F418" t="s">
        <v>6466</v>
      </c>
      <c r="G418" t="s">
        <v>6795</v>
      </c>
      <c r="H418" t="s">
        <v>7588</v>
      </c>
      <c r="I418" t="s">
        <v>8056</v>
      </c>
      <c r="J418" t="s">
        <v>8057</v>
      </c>
      <c r="K418" t="s">
        <v>8124</v>
      </c>
      <c r="L418" t="s">
        <v>8600</v>
      </c>
      <c r="M418">
        <v>48227</v>
      </c>
      <c r="N418" t="s">
        <v>8639</v>
      </c>
      <c r="O418" t="s">
        <v>9169</v>
      </c>
      <c r="P418" t="s">
        <v>10370</v>
      </c>
      <c r="Q418" t="s">
        <v>10378</v>
      </c>
      <c r="R418" t="s">
        <v>10918</v>
      </c>
      <c r="S418">
        <v>31.4</v>
      </c>
      <c r="T418">
        <v>5</v>
      </c>
      <c r="U418">
        <v>0</v>
      </c>
      <c r="V418">
        <v>10.048</v>
      </c>
      <c r="W418">
        <f>(Tableau1[[#This Row],[Sales]]/Tableau1[[#This Row],[Profit]])*100</f>
        <v>312.5</v>
      </c>
      <c r="X418">
        <f>Tableau1[[#This Row],[Sales]]*(1-Tableau1[[#This Row],[Discount]])</f>
        <v>31.4</v>
      </c>
      <c r="Y418">
        <f ca="1">SUMIF(Tableau1[Order ID],Tableau1[[#This Row],[Order ID]],Tableau1[[#This Row],[Sales]])</f>
        <v>307.666</v>
      </c>
    </row>
    <row r="419" spans="1:25" x14ac:dyDescent="0.3">
      <c r="A419">
        <v>885</v>
      </c>
      <c r="B419" t="s">
        <v>438</v>
      </c>
      <c r="C419" s="9" t="s">
        <v>5363</v>
      </c>
      <c r="D419" s="9">
        <v>41758</v>
      </c>
      <c r="E419" s="3" t="s">
        <v>5447</v>
      </c>
      <c r="F419" t="s">
        <v>6465</v>
      </c>
      <c r="G419" t="s">
        <v>6796</v>
      </c>
      <c r="H419" t="s">
        <v>7589</v>
      </c>
      <c r="I419" t="s">
        <v>8054</v>
      </c>
      <c r="J419" t="s">
        <v>8057</v>
      </c>
      <c r="K419" t="s">
        <v>8088</v>
      </c>
      <c r="L419" t="s">
        <v>8603</v>
      </c>
      <c r="M419">
        <v>14609</v>
      </c>
      <c r="N419" t="s">
        <v>8640</v>
      </c>
      <c r="O419" t="s">
        <v>9318</v>
      </c>
      <c r="P419" t="s">
        <v>10370</v>
      </c>
      <c r="Q419" t="s">
        <v>10378</v>
      </c>
      <c r="R419" t="s">
        <v>11067</v>
      </c>
      <c r="S419">
        <v>17.46</v>
      </c>
      <c r="T419">
        <v>2</v>
      </c>
      <c r="U419">
        <v>0</v>
      </c>
      <c r="V419">
        <v>5.9363999999999999</v>
      </c>
      <c r="W419">
        <f>(Tableau1[[#This Row],[Sales]]/Tableau1[[#This Row],[Profit]])*100</f>
        <v>294.11764705882354</v>
      </c>
      <c r="X419">
        <f>Tableau1[[#This Row],[Sales]]*(1-Tableau1[[#This Row],[Discount]])</f>
        <v>17.46</v>
      </c>
      <c r="Y419">
        <f ca="1">SUMIF(Tableau1[Order ID],Tableau1[[#This Row],[Order ID]],Tableau1[[#This Row],[Sales]])</f>
        <v>242.9</v>
      </c>
    </row>
    <row r="420" spans="1:25" x14ac:dyDescent="0.3">
      <c r="A420">
        <v>886</v>
      </c>
      <c r="B420" t="s">
        <v>439</v>
      </c>
      <c r="C420" s="9" t="s">
        <v>5364</v>
      </c>
      <c r="D420" s="9">
        <v>42119</v>
      </c>
      <c r="E420" s="3" t="s">
        <v>5182</v>
      </c>
      <c r="F420" t="s">
        <v>6464</v>
      </c>
      <c r="G420" t="s">
        <v>6797</v>
      </c>
      <c r="H420" t="s">
        <v>7590</v>
      </c>
      <c r="I420" t="s">
        <v>8055</v>
      </c>
      <c r="J420" t="s">
        <v>8057</v>
      </c>
      <c r="K420" t="s">
        <v>8059</v>
      </c>
      <c r="L420" t="s">
        <v>8590</v>
      </c>
      <c r="M420">
        <v>90045</v>
      </c>
      <c r="N420" t="s">
        <v>8638</v>
      </c>
      <c r="O420" t="s">
        <v>9319</v>
      </c>
      <c r="P420" t="s">
        <v>10371</v>
      </c>
      <c r="Q420" t="s">
        <v>10381</v>
      </c>
      <c r="R420" t="s">
        <v>11068</v>
      </c>
      <c r="S420">
        <v>13.944000000000001</v>
      </c>
      <c r="T420">
        <v>3</v>
      </c>
      <c r="U420">
        <v>0.2</v>
      </c>
      <c r="V420">
        <v>4.5317999999999996</v>
      </c>
      <c r="W420">
        <f>(Tableau1[[#This Row],[Sales]]/Tableau1[[#This Row],[Profit]])*100</f>
        <v>307.69230769230774</v>
      </c>
      <c r="X420">
        <f>Tableau1[[#This Row],[Sales]]*(1-Tableau1[[#This Row],[Discount]])</f>
        <v>11.155200000000001</v>
      </c>
      <c r="Y420">
        <f ca="1">SUMIF(Tableau1[Order ID],Tableau1[[#This Row],[Order ID]],Tableau1[[#This Row],[Sales]])</f>
        <v>434.35199999999998</v>
      </c>
    </row>
    <row r="421" spans="1:25" x14ac:dyDescent="0.3">
      <c r="A421">
        <v>887</v>
      </c>
      <c r="B421" t="s">
        <v>440</v>
      </c>
      <c r="C421" s="9" t="s">
        <v>5365</v>
      </c>
      <c r="D421" s="9">
        <v>42912</v>
      </c>
      <c r="E421" s="3" t="s">
        <v>6200</v>
      </c>
      <c r="F421" t="s">
        <v>6465</v>
      </c>
      <c r="G421" t="s">
        <v>6688</v>
      </c>
      <c r="H421" t="s">
        <v>7481</v>
      </c>
      <c r="I421" t="s">
        <v>8054</v>
      </c>
      <c r="J421" t="s">
        <v>8057</v>
      </c>
      <c r="K421" t="s">
        <v>8128</v>
      </c>
      <c r="L421" t="s">
        <v>8590</v>
      </c>
      <c r="M421">
        <v>92105</v>
      </c>
      <c r="N421" t="s">
        <v>8638</v>
      </c>
      <c r="O421" t="s">
        <v>9320</v>
      </c>
      <c r="P421" t="s">
        <v>10371</v>
      </c>
      <c r="Q421" t="s">
        <v>10377</v>
      </c>
      <c r="R421" t="s">
        <v>11069</v>
      </c>
      <c r="S421">
        <v>83.76</v>
      </c>
      <c r="T421">
        <v>12</v>
      </c>
      <c r="U421">
        <v>0</v>
      </c>
      <c r="V421">
        <v>1.6752</v>
      </c>
      <c r="W421">
        <f>(Tableau1[[#This Row],[Sales]]/Tableau1[[#This Row],[Profit]])*100</f>
        <v>5000</v>
      </c>
      <c r="X421">
        <f>Tableau1[[#This Row],[Sales]]*(1-Tableau1[[#This Row],[Discount]])</f>
        <v>83.76</v>
      </c>
      <c r="Y421">
        <f ca="1">SUMIF(Tableau1[Order ID],Tableau1[[#This Row],[Order ID]],Tableau1[[#This Row],[Sales]])</f>
        <v>100</v>
      </c>
    </row>
    <row r="422" spans="1:25" x14ac:dyDescent="0.3">
      <c r="A422">
        <v>888</v>
      </c>
      <c r="B422" t="s">
        <v>441</v>
      </c>
      <c r="C422" s="9" t="s">
        <v>5366</v>
      </c>
      <c r="D422" s="9">
        <v>43022</v>
      </c>
      <c r="E422" s="3" t="s">
        <v>5045</v>
      </c>
      <c r="F422" t="s">
        <v>6465</v>
      </c>
      <c r="G422" t="s">
        <v>6798</v>
      </c>
      <c r="H422" t="s">
        <v>7591</v>
      </c>
      <c r="I422" t="s">
        <v>8056</v>
      </c>
      <c r="J422" t="s">
        <v>8057</v>
      </c>
      <c r="K422" t="s">
        <v>8087</v>
      </c>
      <c r="L422" t="s">
        <v>8627</v>
      </c>
      <c r="M422">
        <v>21044</v>
      </c>
      <c r="N422" t="s">
        <v>8640</v>
      </c>
      <c r="O422" t="s">
        <v>8699</v>
      </c>
      <c r="P422" t="s">
        <v>10371</v>
      </c>
      <c r="Q422" t="s">
        <v>10381</v>
      </c>
      <c r="R422" t="s">
        <v>10448</v>
      </c>
      <c r="S422">
        <v>37.659999999999997</v>
      </c>
      <c r="T422">
        <v>7</v>
      </c>
      <c r="U422">
        <v>0</v>
      </c>
      <c r="V422">
        <v>18.453399999999998</v>
      </c>
      <c r="W422">
        <f>(Tableau1[[#This Row],[Sales]]/Tableau1[[#This Row],[Profit]])*100</f>
        <v>204.08163265306123</v>
      </c>
      <c r="X422">
        <f>Tableau1[[#This Row],[Sales]]*(1-Tableau1[[#This Row],[Discount]])</f>
        <v>37.659999999999997</v>
      </c>
      <c r="Y422">
        <f ca="1">SUMIF(Tableau1[Order ID],Tableau1[[#This Row],[Order ID]],Tableau1[[#This Row],[Sales]])</f>
        <v>338.04</v>
      </c>
    </row>
    <row r="423" spans="1:25" x14ac:dyDescent="0.3">
      <c r="A423">
        <v>889</v>
      </c>
      <c r="B423" t="s">
        <v>442</v>
      </c>
      <c r="C423" s="9" t="s">
        <v>5367</v>
      </c>
      <c r="D423" s="9">
        <v>41982</v>
      </c>
      <c r="E423" s="3" t="s">
        <v>5787</v>
      </c>
      <c r="F423" t="s">
        <v>6465</v>
      </c>
      <c r="G423" t="s">
        <v>6784</v>
      </c>
      <c r="H423" t="s">
        <v>7577</v>
      </c>
      <c r="I423" t="s">
        <v>8055</v>
      </c>
      <c r="J423" t="s">
        <v>8057</v>
      </c>
      <c r="K423" t="s">
        <v>8066</v>
      </c>
      <c r="L423" t="s">
        <v>8590</v>
      </c>
      <c r="M423">
        <v>94122</v>
      </c>
      <c r="N423" t="s">
        <v>8638</v>
      </c>
      <c r="O423" t="s">
        <v>9003</v>
      </c>
      <c r="P423" t="s">
        <v>10371</v>
      </c>
      <c r="Q423" t="s">
        <v>10383</v>
      </c>
      <c r="R423" t="s">
        <v>10753</v>
      </c>
      <c r="S423">
        <v>34.68</v>
      </c>
      <c r="T423">
        <v>6</v>
      </c>
      <c r="U423">
        <v>0</v>
      </c>
      <c r="V423">
        <v>16.993200000000002</v>
      </c>
      <c r="W423">
        <f>(Tableau1[[#This Row],[Sales]]/Tableau1[[#This Row],[Profit]])*100</f>
        <v>204.08163265306118</v>
      </c>
      <c r="X423">
        <f>Tableau1[[#This Row],[Sales]]*(1-Tableau1[[#This Row],[Discount]])</f>
        <v>34.68</v>
      </c>
      <c r="Y423">
        <f ca="1">SUMIF(Tableau1[Order ID],Tableau1[[#This Row],[Order ID]],Tableau1[[#This Row],[Sales]])</f>
        <v>31.44</v>
      </c>
    </row>
    <row r="424" spans="1:25" x14ac:dyDescent="0.3">
      <c r="A424">
        <v>890</v>
      </c>
      <c r="B424" t="s">
        <v>443</v>
      </c>
      <c r="C424" s="9" t="s">
        <v>5338</v>
      </c>
      <c r="D424" s="9">
        <v>42906</v>
      </c>
      <c r="E424" s="3" t="s">
        <v>5365</v>
      </c>
      <c r="F424" t="s">
        <v>6465</v>
      </c>
      <c r="G424" t="s">
        <v>6656</v>
      </c>
      <c r="H424" t="s">
        <v>7449</v>
      </c>
      <c r="I424" t="s">
        <v>8054</v>
      </c>
      <c r="J424" t="s">
        <v>8057</v>
      </c>
      <c r="K424" t="s">
        <v>8164</v>
      </c>
      <c r="L424" t="s">
        <v>8603</v>
      </c>
      <c r="M424">
        <v>10801</v>
      </c>
      <c r="N424" t="s">
        <v>8640</v>
      </c>
      <c r="O424" t="s">
        <v>9321</v>
      </c>
      <c r="P424" t="s">
        <v>10372</v>
      </c>
      <c r="Q424" t="s">
        <v>10384</v>
      </c>
      <c r="R424" t="s">
        <v>11070</v>
      </c>
      <c r="S424">
        <v>149.94999999999999</v>
      </c>
      <c r="T424">
        <v>5</v>
      </c>
      <c r="U424">
        <v>0</v>
      </c>
      <c r="V424">
        <v>14.994999999999999</v>
      </c>
      <c r="W424">
        <f>(Tableau1[[#This Row],[Sales]]/Tableau1[[#This Row],[Profit]])*100</f>
        <v>1000</v>
      </c>
      <c r="X424">
        <f>Tableau1[[#This Row],[Sales]]*(1-Tableau1[[#This Row],[Discount]])</f>
        <v>149.94999999999999</v>
      </c>
      <c r="Y424">
        <f ca="1">SUMIF(Tableau1[Order ID],Tableau1[[#This Row],[Order ID]],Tableau1[[#This Row],[Sales]])</f>
        <v>20.736000000000001</v>
      </c>
    </row>
    <row r="425" spans="1:25" x14ac:dyDescent="0.3">
      <c r="A425">
        <v>892</v>
      </c>
      <c r="B425" t="s">
        <v>444</v>
      </c>
      <c r="C425" s="9" t="s">
        <v>5365</v>
      </c>
      <c r="D425" s="9">
        <v>42912</v>
      </c>
      <c r="E425" s="3" t="s">
        <v>5848</v>
      </c>
      <c r="F425" t="s">
        <v>6466</v>
      </c>
      <c r="G425" t="s">
        <v>6742</v>
      </c>
      <c r="H425" t="s">
        <v>7535</v>
      </c>
      <c r="I425" t="s">
        <v>8056</v>
      </c>
      <c r="J425" t="s">
        <v>8057</v>
      </c>
      <c r="K425" t="s">
        <v>8124</v>
      </c>
      <c r="L425" t="s">
        <v>8600</v>
      </c>
      <c r="M425">
        <v>48227</v>
      </c>
      <c r="N425" t="s">
        <v>8639</v>
      </c>
      <c r="O425" t="s">
        <v>9322</v>
      </c>
      <c r="P425" t="s">
        <v>10371</v>
      </c>
      <c r="Q425" t="s">
        <v>10383</v>
      </c>
      <c r="R425" t="s">
        <v>11071</v>
      </c>
      <c r="S425">
        <v>4.54</v>
      </c>
      <c r="T425">
        <v>1</v>
      </c>
      <c r="U425">
        <v>0</v>
      </c>
      <c r="V425">
        <v>2.0430000000000001</v>
      </c>
      <c r="W425">
        <f>(Tableau1[[#This Row],[Sales]]/Tableau1[[#This Row],[Profit]])*100</f>
        <v>222.2222222222222</v>
      </c>
      <c r="X425">
        <f>Tableau1[[#This Row],[Sales]]*(1-Tableau1[[#This Row],[Discount]])</f>
        <v>4.54</v>
      </c>
      <c r="Y425">
        <f ca="1">SUMIF(Tableau1[Order ID],Tableau1[[#This Row],[Order ID]],Tableau1[[#This Row],[Sales]])</f>
        <v>11.231999999999999</v>
      </c>
    </row>
    <row r="426" spans="1:25" x14ac:dyDescent="0.3">
      <c r="A426">
        <v>895</v>
      </c>
      <c r="B426" t="s">
        <v>445</v>
      </c>
      <c r="C426" s="9" t="s">
        <v>5368</v>
      </c>
      <c r="D426" s="9">
        <v>42684</v>
      </c>
      <c r="E426" s="3" t="s">
        <v>5426</v>
      </c>
      <c r="F426" t="s">
        <v>6466</v>
      </c>
      <c r="G426" t="s">
        <v>6799</v>
      </c>
      <c r="H426" t="s">
        <v>7592</v>
      </c>
      <c r="I426" t="s">
        <v>8055</v>
      </c>
      <c r="J426" t="s">
        <v>8057</v>
      </c>
      <c r="K426" t="s">
        <v>8066</v>
      </c>
      <c r="L426" t="s">
        <v>8590</v>
      </c>
      <c r="M426">
        <v>94122</v>
      </c>
      <c r="N426" t="s">
        <v>8638</v>
      </c>
      <c r="O426" t="s">
        <v>8964</v>
      </c>
      <c r="P426" t="s">
        <v>10371</v>
      </c>
      <c r="Q426" t="s">
        <v>10377</v>
      </c>
      <c r="R426" t="s">
        <v>10713</v>
      </c>
      <c r="S426">
        <v>155.82</v>
      </c>
      <c r="T426">
        <v>7</v>
      </c>
      <c r="U426">
        <v>0</v>
      </c>
      <c r="V426">
        <v>42.071399999999997</v>
      </c>
      <c r="W426">
        <f>(Tableau1[[#This Row],[Sales]]/Tableau1[[#This Row],[Profit]])*100</f>
        <v>370.37037037037038</v>
      </c>
      <c r="X426">
        <f>Tableau1[[#This Row],[Sales]]*(1-Tableau1[[#This Row],[Discount]])</f>
        <v>155.82</v>
      </c>
      <c r="Y426">
        <f ca="1">SUMIF(Tableau1[Order ID],Tableau1[[#This Row],[Order ID]],Tableau1[[#This Row],[Sales]])</f>
        <v>206.96199999999999</v>
      </c>
    </row>
    <row r="427" spans="1:25" x14ac:dyDescent="0.3">
      <c r="A427">
        <v>897</v>
      </c>
      <c r="B427" t="s">
        <v>446</v>
      </c>
      <c r="C427" s="9" t="s">
        <v>5369</v>
      </c>
      <c r="D427" s="9">
        <v>42646</v>
      </c>
      <c r="E427" s="3" t="s">
        <v>6129</v>
      </c>
      <c r="F427" t="s">
        <v>6464</v>
      </c>
      <c r="G427" t="s">
        <v>6800</v>
      </c>
      <c r="H427" t="s">
        <v>7593</v>
      </c>
      <c r="I427" t="s">
        <v>8054</v>
      </c>
      <c r="J427" t="s">
        <v>8057</v>
      </c>
      <c r="K427" t="s">
        <v>8070</v>
      </c>
      <c r="L427" t="s">
        <v>8593</v>
      </c>
      <c r="M427">
        <v>77095</v>
      </c>
      <c r="N427" t="s">
        <v>8639</v>
      </c>
      <c r="O427" t="s">
        <v>9326</v>
      </c>
      <c r="P427" t="s">
        <v>10371</v>
      </c>
      <c r="Q427" t="s">
        <v>10385</v>
      </c>
      <c r="R427" t="s">
        <v>10539</v>
      </c>
      <c r="S427">
        <v>15.648</v>
      </c>
      <c r="T427">
        <v>2</v>
      </c>
      <c r="U427">
        <v>0.2</v>
      </c>
      <c r="V427">
        <v>5.0856000000000003</v>
      </c>
      <c r="W427">
        <f>(Tableau1[[#This Row],[Sales]]/Tableau1[[#This Row],[Profit]])*100</f>
        <v>307.69230769230768</v>
      </c>
      <c r="X427">
        <f>Tableau1[[#This Row],[Sales]]*(1-Tableau1[[#This Row],[Discount]])</f>
        <v>12.5184</v>
      </c>
      <c r="Y427">
        <f ca="1">SUMIF(Tableau1[Order ID],Tableau1[[#This Row],[Order ID]],Tableau1[[#This Row],[Sales]])</f>
        <v>559.62</v>
      </c>
    </row>
    <row r="428" spans="1:25" x14ac:dyDescent="0.3">
      <c r="A428">
        <v>898</v>
      </c>
      <c r="B428" t="s">
        <v>447</v>
      </c>
      <c r="C428" s="9" t="s">
        <v>5370</v>
      </c>
      <c r="D428" s="9">
        <v>41891</v>
      </c>
      <c r="E428" s="3" t="s">
        <v>6144</v>
      </c>
      <c r="F428" t="s">
        <v>6465</v>
      </c>
      <c r="G428" t="s">
        <v>6801</v>
      </c>
      <c r="H428" t="s">
        <v>7594</v>
      </c>
      <c r="I428" t="s">
        <v>8054</v>
      </c>
      <c r="J428" t="s">
        <v>8057</v>
      </c>
      <c r="K428" t="s">
        <v>8124</v>
      </c>
      <c r="L428" t="s">
        <v>8600</v>
      </c>
      <c r="M428">
        <v>48227</v>
      </c>
      <c r="N428" t="s">
        <v>8639</v>
      </c>
      <c r="O428" t="s">
        <v>9056</v>
      </c>
      <c r="P428" t="s">
        <v>10371</v>
      </c>
      <c r="Q428" t="s">
        <v>10375</v>
      </c>
      <c r="R428" t="s">
        <v>10805</v>
      </c>
      <c r="S428">
        <v>103.6</v>
      </c>
      <c r="T428">
        <v>7</v>
      </c>
      <c r="U428">
        <v>0</v>
      </c>
      <c r="V428">
        <v>51.8</v>
      </c>
      <c r="W428">
        <f>(Tableau1[[#This Row],[Sales]]/Tableau1[[#This Row],[Profit]])*100</f>
        <v>200</v>
      </c>
      <c r="X428">
        <f>Tableau1[[#This Row],[Sales]]*(1-Tableau1[[#This Row],[Discount]])</f>
        <v>103.6</v>
      </c>
      <c r="Y428">
        <f ca="1">SUMIF(Tableau1[Order ID],Tableau1[[#This Row],[Order ID]],Tableau1[[#This Row],[Sales]])</f>
        <v>41.567999999999998</v>
      </c>
    </row>
    <row r="429" spans="1:25" x14ac:dyDescent="0.3">
      <c r="A429">
        <v>899</v>
      </c>
      <c r="B429" t="s">
        <v>448</v>
      </c>
      <c r="C429" s="9" t="s">
        <v>5371</v>
      </c>
      <c r="D429" s="9">
        <v>43037</v>
      </c>
      <c r="E429" s="3" t="s">
        <v>6138</v>
      </c>
      <c r="F429" t="s">
        <v>6464</v>
      </c>
      <c r="G429" t="s">
        <v>6802</v>
      </c>
      <c r="H429" t="s">
        <v>7595</v>
      </c>
      <c r="I429" t="s">
        <v>8055</v>
      </c>
      <c r="J429" t="s">
        <v>8057</v>
      </c>
      <c r="K429" t="s">
        <v>8167</v>
      </c>
      <c r="L429" t="s">
        <v>8603</v>
      </c>
      <c r="M429">
        <v>13021</v>
      </c>
      <c r="N429" t="s">
        <v>8640</v>
      </c>
      <c r="O429" t="s">
        <v>9327</v>
      </c>
      <c r="P429" t="s">
        <v>10371</v>
      </c>
      <c r="Q429" t="s">
        <v>10383</v>
      </c>
      <c r="R429" t="s">
        <v>11075</v>
      </c>
      <c r="S429">
        <v>46.96</v>
      </c>
      <c r="T429">
        <v>8</v>
      </c>
      <c r="U429">
        <v>0</v>
      </c>
      <c r="V429">
        <v>22.540800000000001</v>
      </c>
      <c r="W429">
        <f>(Tableau1[[#This Row],[Sales]]/Tableau1[[#This Row],[Profit]])*100</f>
        <v>208.33333333333334</v>
      </c>
      <c r="X429">
        <f>Tableau1[[#This Row],[Sales]]*(1-Tableau1[[#This Row],[Discount]])</f>
        <v>46.96</v>
      </c>
      <c r="Y429">
        <f ca="1">SUMIF(Tableau1[Order ID],Tableau1[[#This Row],[Order ID]],Tableau1[[#This Row],[Sales]])</f>
        <v>19.536000000000001</v>
      </c>
    </row>
    <row r="430" spans="1:25" x14ac:dyDescent="0.3">
      <c r="A430">
        <v>900</v>
      </c>
      <c r="B430" t="s">
        <v>449</v>
      </c>
      <c r="C430" s="9" t="s">
        <v>5372</v>
      </c>
      <c r="D430" s="9">
        <v>42470</v>
      </c>
      <c r="E430" s="3" t="s">
        <v>5438</v>
      </c>
      <c r="F430" t="s">
        <v>6466</v>
      </c>
      <c r="G430" t="s">
        <v>6803</v>
      </c>
      <c r="H430" t="s">
        <v>7596</v>
      </c>
      <c r="I430" t="s">
        <v>8055</v>
      </c>
      <c r="J430" t="s">
        <v>8057</v>
      </c>
      <c r="K430" t="s">
        <v>8082</v>
      </c>
      <c r="L430" t="s">
        <v>8612</v>
      </c>
      <c r="M430">
        <v>45503</v>
      </c>
      <c r="N430" t="s">
        <v>8640</v>
      </c>
      <c r="O430" t="s">
        <v>9328</v>
      </c>
      <c r="P430" t="s">
        <v>10371</v>
      </c>
      <c r="Q430" t="s">
        <v>10381</v>
      </c>
      <c r="R430" t="s">
        <v>11076</v>
      </c>
      <c r="S430">
        <v>8.9039999999999999</v>
      </c>
      <c r="T430">
        <v>2</v>
      </c>
      <c r="U430">
        <v>0.7</v>
      </c>
      <c r="V430">
        <v>-6.5296000000000003</v>
      </c>
      <c r="W430">
        <f>(Tableau1[[#This Row],[Sales]]/Tableau1[[#This Row],[Profit]])*100</f>
        <v>-136.36363636363635</v>
      </c>
      <c r="X430">
        <f>Tableau1[[#This Row],[Sales]]*(1-Tableau1[[#This Row],[Discount]])</f>
        <v>2.6712000000000002</v>
      </c>
      <c r="Y430">
        <f ca="1">SUMIF(Tableau1[Order ID],Tableau1[[#This Row],[Order ID]],Tableau1[[#This Row],[Sales]])</f>
        <v>35.06</v>
      </c>
    </row>
    <row r="431" spans="1:25" x14ac:dyDescent="0.3">
      <c r="A431">
        <v>901</v>
      </c>
      <c r="B431" t="s">
        <v>450</v>
      </c>
      <c r="C431" s="9" t="s">
        <v>5373</v>
      </c>
      <c r="D431" s="9">
        <v>43050</v>
      </c>
      <c r="E431" s="3" t="s">
        <v>5068</v>
      </c>
      <c r="F431" t="s">
        <v>6466</v>
      </c>
      <c r="G431" t="s">
        <v>6611</v>
      </c>
      <c r="H431" t="s">
        <v>7404</v>
      </c>
      <c r="I431" t="s">
        <v>8054</v>
      </c>
      <c r="J431" t="s">
        <v>8057</v>
      </c>
      <c r="K431" t="s">
        <v>8222</v>
      </c>
      <c r="L431" t="s">
        <v>8593</v>
      </c>
      <c r="M431">
        <v>75043</v>
      </c>
      <c r="N431" t="s">
        <v>8639</v>
      </c>
      <c r="O431" t="s">
        <v>9329</v>
      </c>
      <c r="P431" t="s">
        <v>10371</v>
      </c>
      <c r="Q431" t="s">
        <v>10375</v>
      </c>
      <c r="R431" t="s">
        <v>11077</v>
      </c>
      <c r="S431">
        <v>10.44</v>
      </c>
      <c r="T431">
        <v>5</v>
      </c>
      <c r="U431">
        <v>0.2</v>
      </c>
      <c r="V431">
        <v>3.3929999999999998</v>
      </c>
      <c r="W431">
        <f>(Tableau1[[#This Row],[Sales]]/Tableau1[[#This Row],[Profit]])*100</f>
        <v>307.69230769230774</v>
      </c>
      <c r="X431">
        <f>Tableau1[[#This Row],[Sales]]*(1-Tableau1[[#This Row],[Discount]])</f>
        <v>8.3520000000000003</v>
      </c>
      <c r="Y431">
        <f ca="1">SUMIF(Tableau1[Order ID],Tableau1[[#This Row],[Order ID]],Tableau1[[#This Row],[Sales]])</f>
        <v>6.976</v>
      </c>
    </row>
    <row r="432" spans="1:25" x14ac:dyDescent="0.3">
      <c r="A432">
        <v>903</v>
      </c>
      <c r="B432" t="s">
        <v>451</v>
      </c>
      <c r="C432" s="9" t="s">
        <v>5205</v>
      </c>
      <c r="D432" s="9">
        <v>42993</v>
      </c>
      <c r="E432" s="3" t="s">
        <v>5727</v>
      </c>
      <c r="F432" t="s">
        <v>6466</v>
      </c>
      <c r="G432" t="s">
        <v>6540</v>
      </c>
      <c r="H432" t="s">
        <v>7333</v>
      </c>
      <c r="I432" t="s">
        <v>8054</v>
      </c>
      <c r="J432" t="s">
        <v>8057</v>
      </c>
      <c r="K432" t="s">
        <v>8080</v>
      </c>
      <c r="L432" t="s">
        <v>8598</v>
      </c>
      <c r="M432">
        <v>60653</v>
      </c>
      <c r="N432" t="s">
        <v>8639</v>
      </c>
      <c r="O432" t="s">
        <v>8786</v>
      </c>
      <c r="P432" t="s">
        <v>10372</v>
      </c>
      <c r="Q432" t="s">
        <v>10380</v>
      </c>
      <c r="R432" t="s">
        <v>10536</v>
      </c>
      <c r="S432">
        <v>323.976</v>
      </c>
      <c r="T432">
        <v>3</v>
      </c>
      <c r="U432">
        <v>0.2</v>
      </c>
      <c r="V432">
        <v>20.2485</v>
      </c>
      <c r="W432">
        <f>(Tableau1[[#This Row],[Sales]]/Tableau1[[#This Row],[Profit]])*100</f>
        <v>1600</v>
      </c>
      <c r="X432">
        <f>Tableau1[[#This Row],[Sales]]*(1-Tableau1[[#This Row],[Discount]])</f>
        <v>259.18080000000003</v>
      </c>
      <c r="Y432">
        <f ca="1">SUMIF(Tableau1[Order ID],Tableau1[[#This Row],[Order ID]],Tableau1[[#This Row],[Sales]])</f>
        <v>20.86</v>
      </c>
    </row>
    <row r="433" spans="1:25" x14ac:dyDescent="0.3">
      <c r="A433">
        <v>904</v>
      </c>
      <c r="B433" t="s">
        <v>452</v>
      </c>
      <c r="C433" s="9" t="s">
        <v>5173</v>
      </c>
      <c r="D433" s="9">
        <v>42468</v>
      </c>
      <c r="E433" s="3" t="s">
        <v>5438</v>
      </c>
      <c r="F433" t="s">
        <v>6465</v>
      </c>
      <c r="G433" t="s">
        <v>6563</v>
      </c>
      <c r="H433" t="s">
        <v>7356</v>
      </c>
      <c r="I433" t="s">
        <v>8054</v>
      </c>
      <c r="J433" t="s">
        <v>8057</v>
      </c>
      <c r="K433" t="s">
        <v>8059</v>
      </c>
      <c r="L433" t="s">
        <v>8590</v>
      </c>
      <c r="M433">
        <v>90032</v>
      </c>
      <c r="N433" t="s">
        <v>8638</v>
      </c>
      <c r="O433" t="s">
        <v>9331</v>
      </c>
      <c r="P433" t="s">
        <v>10371</v>
      </c>
      <c r="Q433" t="s">
        <v>10383</v>
      </c>
      <c r="R433" t="s">
        <v>11079</v>
      </c>
      <c r="S433">
        <v>20.04</v>
      </c>
      <c r="T433">
        <v>3</v>
      </c>
      <c r="U433">
        <v>0</v>
      </c>
      <c r="V433">
        <v>9.6191999999999993</v>
      </c>
      <c r="W433">
        <f>(Tableau1[[#This Row],[Sales]]/Tableau1[[#This Row],[Profit]])*100</f>
        <v>208.33333333333334</v>
      </c>
      <c r="X433">
        <f>Tableau1[[#This Row],[Sales]]*(1-Tableau1[[#This Row],[Discount]])</f>
        <v>20.04</v>
      </c>
      <c r="Y433">
        <f ca="1">SUMIF(Tableau1[Order ID],Tableau1[[#This Row],[Order ID]],Tableau1[[#This Row],[Sales]])</f>
        <v>59.97</v>
      </c>
    </row>
    <row r="434" spans="1:25" x14ac:dyDescent="0.3">
      <c r="A434">
        <v>907</v>
      </c>
      <c r="B434" t="s">
        <v>453</v>
      </c>
      <c r="C434" s="9" t="s">
        <v>5277</v>
      </c>
      <c r="D434" s="9">
        <v>43099</v>
      </c>
      <c r="E434" s="3" t="s">
        <v>6307</v>
      </c>
      <c r="F434" t="s">
        <v>6465</v>
      </c>
      <c r="G434" t="s">
        <v>6490</v>
      </c>
      <c r="H434" t="s">
        <v>7283</v>
      </c>
      <c r="I434" t="s">
        <v>8054</v>
      </c>
      <c r="J434" t="s">
        <v>8057</v>
      </c>
      <c r="K434" t="s">
        <v>8078</v>
      </c>
      <c r="L434" t="s">
        <v>8603</v>
      </c>
      <c r="M434">
        <v>10009</v>
      </c>
      <c r="N434" t="s">
        <v>8640</v>
      </c>
      <c r="O434" t="s">
        <v>9333</v>
      </c>
      <c r="P434" t="s">
        <v>10370</v>
      </c>
      <c r="Q434" t="s">
        <v>10373</v>
      </c>
      <c r="R434" t="s">
        <v>11081</v>
      </c>
      <c r="S434">
        <v>323.13600000000002</v>
      </c>
      <c r="T434">
        <v>4</v>
      </c>
      <c r="U434">
        <v>0.2</v>
      </c>
      <c r="V434">
        <v>12.117599999999999</v>
      </c>
      <c r="W434">
        <f>(Tableau1[[#This Row],[Sales]]/Tableau1[[#This Row],[Profit]])*100</f>
        <v>2666.666666666667</v>
      </c>
      <c r="X434">
        <f>Tableau1[[#This Row],[Sales]]*(1-Tableau1[[#This Row],[Discount]])</f>
        <v>258.50880000000001</v>
      </c>
      <c r="Y434">
        <f ca="1">SUMIF(Tableau1[Order ID],Tableau1[[#This Row],[Order ID]],Tableau1[[#This Row],[Sales]])</f>
        <v>219.84</v>
      </c>
    </row>
    <row r="435" spans="1:25" x14ac:dyDescent="0.3">
      <c r="A435">
        <v>910</v>
      </c>
      <c r="B435" t="s">
        <v>454</v>
      </c>
      <c r="C435" s="9" t="s">
        <v>5294</v>
      </c>
      <c r="D435" s="9">
        <v>42980</v>
      </c>
      <c r="E435" s="3" t="s">
        <v>5240</v>
      </c>
      <c r="F435" t="s">
        <v>6465</v>
      </c>
      <c r="G435" t="s">
        <v>6804</v>
      </c>
      <c r="H435" t="s">
        <v>7597</v>
      </c>
      <c r="I435" t="s">
        <v>8056</v>
      </c>
      <c r="J435" t="s">
        <v>8057</v>
      </c>
      <c r="K435" t="s">
        <v>8083</v>
      </c>
      <c r="L435" t="s">
        <v>8600</v>
      </c>
      <c r="M435">
        <v>49201</v>
      </c>
      <c r="N435" t="s">
        <v>8639</v>
      </c>
      <c r="O435" t="s">
        <v>9336</v>
      </c>
      <c r="P435" t="s">
        <v>10372</v>
      </c>
      <c r="Q435" t="s">
        <v>10380</v>
      </c>
      <c r="R435" t="s">
        <v>11084</v>
      </c>
      <c r="S435">
        <v>1199.8</v>
      </c>
      <c r="T435">
        <v>4</v>
      </c>
      <c r="U435">
        <v>0</v>
      </c>
      <c r="V435">
        <v>323.94600000000003</v>
      </c>
      <c r="W435">
        <f>(Tableau1[[#This Row],[Sales]]/Tableau1[[#This Row],[Profit]])*100</f>
        <v>370.37037037037032</v>
      </c>
      <c r="X435">
        <f>Tableau1[[#This Row],[Sales]]*(1-Tableau1[[#This Row],[Discount]])</f>
        <v>1199.8</v>
      </c>
      <c r="Y435">
        <f ca="1">SUMIF(Tableau1[Order ID],Tableau1[[#This Row],[Order ID]],Tableau1[[#This Row],[Sales]])</f>
        <v>48.94</v>
      </c>
    </row>
    <row r="436" spans="1:25" x14ac:dyDescent="0.3">
      <c r="A436">
        <v>913</v>
      </c>
      <c r="B436" t="s">
        <v>455</v>
      </c>
      <c r="C436" s="9" t="s">
        <v>5100</v>
      </c>
      <c r="D436" s="9">
        <v>42155</v>
      </c>
      <c r="E436" s="3" t="s">
        <v>5752</v>
      </c>
      <c r="F436" t="s">
        <v>6465</v>
      </c>
      <c r="G436" t="s">
        <v>6805</v>
      </c>
      <c r="H436" t="s">
        <v>7598</v>
      </c>
      <c r="I436" t="s">
        <v>8056</v>
      </c>
      <c r="J436" t="s">
        <v>8057</v>
      </c>
      <c r="K436" t="s">
        <v>8223</v>
      </c>
      <c r="L436" t="s">
        <v>8617</v>
      </c>
      <c r="M436">
        <v>6360</v>
      </c>
      <c r="N436" t="s">
        <v>8640</v>
      </c>
      <c r="O436" t="s">
        <v>8979</v>
      </c>
      <c r="P436" t="s">
        <v>10370</v>
      </c>
      <c r="Q436" t="s">
        <v>10378</v>
      </c>
      <c r="R436" t="s">
        <v>10728</v>
      </c>
      <c r="S436">
        <v>22.2</v>
      </c>
      <c r="T436">
        <v>6</v>
      </c>
      <c r="U436">
        <v>0</v>
      </c>
      <c r="V436">
        <v>9.1020000000000003</v>
      </c>
      <c r="W436">
        <f>(Tableau1[[#This Row],[Sales]]/Tableau1[[#This Row],[Profit]])*100</f>
        <v>243.90243902439025</v>
      </c>
      <c r="X436">
        <f>Tableau1[[#This Row],[Sales]]*(1-Tableau1[[#This Row],[Discount]])</f>
        <v>22.2</v>
      </c>
      <c r="Y436">
        <f ca="1">SUMIF(Tableau1[Order ID],Tableau1[[#This Row],[Order ID]],Tableau1[[#This Row],[Sales]])</f>
        <v>60.415999999999997</v>
      </c>
    </row>
    <row r="437" spans="1:25" x14ac:dyDescent="0.3">
      <c r="A437">
        <v>914</v>
      </c>
      <c r="B437" t="s">
        <v>456</v>
      </c>
      <c r="C437" s="9" t="s">
        <v>5374</v>
      </c>
      <c r="D437" s="9">
        <v>43066</v>
      </c>
      <c r="E437" s="3" t="s">
        <v>6191</v>
      </c>
      <c r="F437" t="s">
        <v>6466</v>
      </c>
      <c r="G437" t="s">
        <v>6780</v>
      </c>
      <c r="H437" t="s">
        <v>7573</v>
      </c>
      <c r="I437" t="s">
        <v>8055</v>
      </c>
      <c r="J437" t="s">
        <v>8057</v>
      </c>
      <c r="K437" t="s">
        <v>8216</v>
      </c>
      <c r="L437" t="s">
        <v>8594</v>
      </c>
      <c r="M437">
        <v>53209</v>
      </c>
      <c r="N437" t="s">
        <v>8639</v>
      </c>
      <c r="O437" t="s">
        <v>8903</v>
      </c>
      <c r="P437" t="s">
        <v>10370</v>
      </c>
      <c r="Q437" t="s">
        <v>10378</v>
      </c>
      <c r="R437" t="s">
        <v>10652</v>
      </c>
      <c r="S437">
        <v>46.94</v>
      </c>
      <c r="T437">
        <v>1</v>
      </c>
      <c r="U437">
        <v>0</v>
      </c>
      <c r="V437">
        <v>19.2454</v>
      </c>
      <c r="W437">
        <f>(Tableau1[[#This Row],[Sales]]/Tableau1[[#This Row],[Profit]])*100</f>
        <v>243.90243902439025</v>
      </c>
      <c r="X437">
        <f>Tableau1[[#This Row],[Sales]]*(1-Tableau1[[#This Row],[Discount]])</f>
        <v>46.94</v>
      </c>
      <c r="Y437">
        <f ca="1">SUMIF(Tableau1[Order ID],Tableau1[[#This Row],[Order ID]],Tableau1[[#This Row],[Sales]])</f>
        <v>63.84</v>
      </c>
    </row>
    <row r="438" spans="1:25" x14ac:dyDescent="0.3">
      <c r="A438">
        <v>916</v>
      </c>
      <c r="B438" t="s">
        <v>457</v>
      </c>
      <c r="C438" s="9" t="s">
        <v>5375</v>
      </c>
      <c r="D438" s="9">
        <v>41805</v>
      </c>
      <c r="E438" s="3" t="s">
        <v>5291</v>
      </c>
      <c r="F438" t="s">
        <v>6465</v>
      </c>
      <c r="G438" t="s">
        <v>6594</v>
      </c>
      <c r="H438" t="s">
        <v>7387</v>
      </c>
      <c r="I438" t="s">
        <v>8055</v>
      </c>
      <c r="J438" t="s">
        <v>8057</v>
      </c>
      <c r="K438" t="s">
        <v>8110</v>
      </c>
      <c r="L438" t="s">
        <v>8593</v>
      </c>
      <c r="M438">
        <v>78207</v>
      </c>
      <c r="N438" t="s">
        <v>8639</v>
      </c>
      <c r="O438" t="s">
        <v>9338</v>
      </c>
      <c r="P438" t="s">
        <v>10370</v>
      </c>
      <c r="Q438" t="s">
        <v>10376</v>
      </c>
      <c r="R438" t="s">
        <v>11086</v>
      </c>
      <c r="S438">
        <v>99.918000000000006</v>
      </c>
      <c r="T438">
        <v>2</v>
      </c>
      <c r="U438">
        <v>0.3</v>
      </c>
      <c r="V438">
        <v>-18.5562</v>
      </c>
      <c r="W438">
        <f>(Tableau1[[#This Row],[Sales]]/Tableau1[[#This Row],[Profit]])*100</f>
        <v>-538.46153846153845</v>
      </c>
      <c r="X438">
        <f>Tableau1[[#This Row],[Sales]]*(1-Tableau1[[#This Row],[Discount]])</f>
        <v>69.942599999999999</v>
      </c>
      <c r="Y438">
        <f ca="1">SUMIF(Tableau1[Order ID],Tableau1[[#This Row],[Order ID]],Tableau1[[#This Row],[Sales]])</f>
        <v>11.167999999999999</v>
      </c>
    </row>
    <row r="439" spans="1:25" x14ac:dyDescent="0.3">
      <c r="A439">
        <v>919</v>
      </c>
      <c r="B439" t="s">
        <v>458</v>
      </c>
      <c r="C439" s="9" t="s">
        <v>5376</v>
      </c>
      <c r="D439" s="9">
        <v>42434</v>
      </c>
      <c r="E439" s="3" t="s">
        <v>5051</v>
      </c>
      <c r="F439" t="s">
        <v>6465</v>
      </c>
      <c r="G439" t="s">
        <v>6806</v>
      </c>
      <c r="H439" t="s">
        <v>7599</v>
      </c>
      <c r="I439" t="s">
        <v>8055</v>
      </c>
      <c r="J439" t="s">
        <v>8057</v>
      </c>
      <c r="K439" t="s">
        <v>8119</v>
      </c>
      <c r="L439" t="s">
        <v>8593</v>
      </c>
      <c r="M439">
        <v>75220</v>
      </c>
      <c r="N439" t="s">
        <v>8639</v>
      </c>
      <c r="O439" t="s">
        <v>9256</v>
      </c>
      <c r="P439" t="s">
        <v>10371</v>
      </c>
      <c r="Q439" t="s">
        <v>10385</v>
      </c>
      <c r="R439" t="s">
        <v>11005</v>
      </c>
      <c r="S439">
        <v>149.352</v>
      </c>
      <c r="T439">
        <v>3</v>
      </c>
      <c r="U439">
        <v>0.2</v>
      </c>
      <c r="V439">
        <v>50.406300000000002</v>
      </c>
      <c r="W439">
        <f>(Tableau1[[#This Row],[Sales]]/Tableau1[[#This Row],[Profit]])*100</f>
        <v>296.2962962962963</v>
      </c>
      <c r="X439">
        <f>Tableau1[[#This Row],[Sales]]*(1-Tableau1[[#This Row],[Discount]])</f>
        <v>119.48160000000001</v>
      </c>
      <c r="Y439">
        <f ca="1">SUMIF(Tableau1[Order ID],Tableau1[[#This Row],[Order ID]],Tableau1[[#This Row],[Sales]])</f>
        <v>5.6070000000000002</v>
      </c>
    </row>
    <row r="440" spans="1:25" x14ac:dyDescent="0.3">
      <c r="A440">
        <v>921</v>
      </c>
      <c r="B440" t="s">
        <v>459</v>
      </c>
      <c r="C440" s="9" t="s">
        <v>5059</v>
      </c>
      <c r="D440" s="9">
        <v>41978</v>
      </c>
      <c r="E440" s="3" t="s">
        <v>5462</v>
      </c>
      <c r="F440" t="s">
        <v>6465</v>
      </c>
      <c r="G440" t="s">
        <v>6584</v>
      </c>
      <c r="H440" t="s">
        <v>7377</v>
      </c>
      <c r="I440" t="s">
        <v>8054</v>
      </c>
      <c r="J440" t="s">
        <v>8057</v>
      </c>
      <c r="K440" t="s">
        <v>8224</v>
      </c>
      <c r="L440" t="s">
        <v>8605</v>
      </c>
      <c r="M440">
        <v>22304</v>
      </c>
      <c r="N440" t="s">
        <v>8637</v>
      </c>
      <c r="O440" t="s">
        <v>9199</v>
      </c>
      <c r="P440" t="s">
        <v>10371</v>
      </c>
      <c r="Q440" t="s">
        <v>10377</v>
      </c>
      <c r="R440" t="s">
        <v>10948</v>
      </c>
      <c r="S440">
        <v>24.56</v>
      </c>
      <c r="T440">
        <v>2</v>
      </c>
      <c r="U440">
        <v>0</v>
      </c>
      <c r="V440">
        <v>6.8768000000000002</v>
      </c>
      <c r="W440">
        <f>(Tableau1[[#This Row],[Sales]]/Tableau1[[#This Row],[Profit]])*100</f>
        <v>357.14285714285711</v>
      </c>
      <c r="X440">
        <f>Tableau1[[#This Row],[Sales]]*(1-Tableau1[[#This Row],[Discount]])</f>
        <v>24.56</v>
      </c>
      <c r="Y440">
        <f ca="1">SUMIF(Tableau1[Order ID],Tableau1[[#This Row],[Order ID]],Tableau1[[#This Row],[Sales]])</f>
        <v>69.930000000000007</v>
      </c>
    </row>
    <row r="441" spans="1:25" x14ac:dyDescent="0.3">
      <c r="A441">
        <v>922</v>
      </c>
      <c r="B441" t="s">
        <v>460</v>
      </c>
      <c r="C441" s="9" t="s">
        <v>5377</v>
      </c>
      <c r="D441" s="9">
        <v>42105</v>
      </c>
      <c r="E441" s="3" t="s">
        <v>6308</v>
      </c>
      <c r="F441" t="s">
        <v>6465</v>
      </c>
      <c r="G441" t="s">
        <v>6807</v>
      </c>
      <c r="H441" t="s">
        <v>7600</v>
      </c>
      <c r="I441" t="s">
        <v>8054</v>
      </c>
      <c r="J441" t="s">
        <v>8057</v>
      </c>
      <c r="K441" t="s">
        <v>8078</v>
      </c>
      <c r="L441" t="s">
        <v>8603</v>
      </c>
      <c r="M441">
        <v>10009</v>
      </c>
      <c r="N441" t="s">
        <v>8640</v>
      </c>
      <c r="O441" t="s">
        <v>9340</v>
      </c>
      <c r="P441" t="s">
        <v>10372</v>
      </c>
      <c r="Q441" t="s">
        <v>10384</v>
      </c>
      <c r="R441" t="s">
        <v>11088</v>
      </c>
      <c r="S441">
        <v>85.14</v>
      </c>
      <c r="T441">
        <v>3</v>
      </c>
      <c r="U441">
        <v>0</v>
      </c>
      <c r="V441">
        <v>34.907400000000003</v>
      </c>
      <c r="W441">
        <f>(Tableau1[[#This Row],[Sales]]/Tableau1[[#This Row],[Profit]])*100</f>
        <v>243.90243902439025</v>
      </c>
      <c r="X441">
        <f>Tableau1[[#This Row],[Sales]]*(1-Tableau1[[#This Row],[Discount]])</f>
        <v>85.14</v>
      </c>
      <c r="Y441">
        <f ca="1">SUMIF(Tableau1[Order ID],Tableau1[[#This Row],[Order ID]],Tableau1[[#This Row],[Sales]])</f>
        <v>1441.3</v>
      </c>
    </row>
    <row r="442" spans="1:25" x14ac:dyDescent="0.3">
      <c r="A442">
        <v>925</v>
      </c>
      <c r="B442" t="s">
        <v>461</v>
      </c>
      <c r="C442" s="9" t="s">
        <v>5336</v>
      </c>
      <c r="D442" s="9">
        <v>42628</v>
      </c>
      <c r="E442" s="3" t="s">
        <v>5903</v>
      </c>
      <c r="F442" t="s">
        <v>6465</v>
      </c>
      <c r="G442" t="s">
        <v>6808</v>
      </c>
      <c r="H442" t="s">
        <v>7601</v>
      </c>
      <c r="I442" t="s">
        <v>8055</v>
      </c>
      <c r="J442" t="s">
        <v>8057</v>
      </c>
      <c r="K442" t="s">
        <v>8078</v>
      </c>
      <c r="L442" t="s">
        <v>8603</v>
      </c>
      <c r="M442">
        <v>10011</v>
      </c>
      <c r="N442" t="s">
        <v>8640</v>
      </c>
      <c r="O442" t="s">
        <v>8753</v>
      </c>
      <c r="P442" t="s">
        <v>10371</v>
      </c>
      <c r="Q442" t="s">
        <v>10381</v>
      </c>
      <c r="R442" t="s">
        <v>10502</v>
      </c>
      <c r="S442">
        <v>841.56799999999998</v>
      </c>
      <c r="T442">
        <v>2</v>
      </c>
      <c r="U442">
        <v>0.2</v>
      </c>
      <c r="V442">
        <v>294.54880000000003</v>
      </c>
      <c r="W442">
        <f>(Tableau1[[#This Row],[Sales]]/Tableau1[[#This Row],[Profit]])*100</f>
        <v>285.71428571428567</v>
      </c>
      <c r="X442">
        <f>Tableau1[[#This Row],[Sales]]*(1-Tableau1[[#This Row],[Discount]])</f>
        <v>673.25440000000003</v>
      </c>
      <c r="Y442">
        <f ca="1">SUMIF(Tableau1[Order ID],Tableau1[[#This Row],[Order ID]],Tableau1[[#This Row],[Sales]])</f>
        <v>170.136</v>
      </c>
    </row>
    <row r="443" spans="1:25" x14ac:dyDescent="0.3">
      <c r="A443">
        <v>926</v>
      </c>
      <c r="B443" t="s">
        <v>462</v>
      </c>
      <c r="C443" s="9" t="s">
        <v>5133</v>
      </c>
      <c r="D443" s="9">
        <v>41895</v>
      </c>
      <c r="E443" s="3" t="s">
        <v>6131</v>
      </c>
      <c r="F443" t="s">
        <v>6466</v>
      </c>
      <c r="G443" t="s">
        <v>6809</v>
      </c>
      <c r="H443" t="s">
        <v>7602</v>
      </c>
      <c r="I443" t="s">
        <v>8054</v>
      </c>
      <c r="J443" t="s">
        <v>8057</v>
      </c>
      <c r="K443" t="s">
        <v>8068</v>
      </c>
      <c r="L443" t="s">
        <v>8597</v>
      </c>
      <c r="M443">
        <v>19143</v>
      </c>
      <c r="N443" t="s">
        <v>8640</v>
      </c>
      <c r="O443" t="s">
        <v>9343</v>
      </c>
      <c r="P443" t="s">
        <v>10371</v>
      </c>
      <c r="Q443" t="s">
        <v>10383</v>
      </c>
      <c r="R443" t="s">
        <v>11091</v>
      </c>
      <c r="S443">
        <v>15.552</v>
      </c>
      <c r="T443">
        <v>3</v>
      </c>
      <c r="U443">
        <v>0.2</v>
      </c>
      <c r="V443">
        <v>5.4432</v>
      </c>
      <c r="W443">
        <f>(Tableau1[[#This Row],[Sales]]/Tableau1[[#This Row],[Profit]])*100</f>
        <v>285.71428571428572</v>
      </c>
      <c r="X443">
        <f>Tableau1[[#This Row],[Sales]]*(1-Tableau1[[#This Row],[Discount]])</f>
        <v>12.441600000000001</v>
      </c>
      <c r="Y443">
        <f ca="1">SUMIF(Tableau1[Order ID],Tableau1[[#This Row],[Order ID]],Tableau1[[#This Row],[Sales]])</f>
        <v>9.9600000000000009</v>
      </c>
    </row>
    <row r="444" spans="1:25" x14ac:dyDescent="0.3">
      <c r="A444">
        <v>928</v>
      </c>
      <c r="B444" t="s">
        <v>463</v>
      </c>
      <c r="C444" s="9" t="s">
        <v>5378</v>
      </c>
      <c r="D444" s="9">
        <v>42282</v>
      </c>
      <c r="E444" s="3" t="s">
        <v>5360</v>
      </c>
      <c r="F444" t="s">
        <v>6465</v>
      </c>
      <c r="G444" t="s">
        <v>6810</v>
      </c>
      <c r="H444" t="s">
        <v>7603</v>
      </c>
      <c r="I444" t="s">
        <v>8056</v>
      </c>
      <c r="J444" t="s">
        <v>8057</v>
      </c>
      <c r="K444" t="s">
        <v>8082</v>
      </c>
      <c r="L444" t="s">
        <v>8605</v>
      </c>
      <c r="M444">
        <v>22153</v>
      </c>
      <c r="N444" t="s">
        <v>8637</v>
      </c>
      <c r="O444" t="s">
        <v>8966</v>
      </c>
      <c r="P444" t="s">
        <v>10371</v>
      </c>
      <c r="Q444" t="s">
        <v>10379</v>
      </c>
      <c r="R444" t="s">
        <v>10715</v>
      </c>
      <c r="S444">
        <v>46.2</v>
      </c>
      <c r="T444">
        <v>4</v>
      </c>
      <c r="U444">
        <v>0</v>
      </c>
      <c r="V444">
        <v>12.936</v>
      </c>
      <c r="W444">
        <f>(Tableau1[[#This Row],[Sales]]/Tableau1[[#This Row],[Profit]])*100</f>
        <v>357.14285714285717</v>
      </c>
      <c r="X444">
        <f>Tableau1[[#This Row],[Sales]]*(1-Tableau1[[#This Row],[Discount]])</f>
        <v>46.2</v>
      </c>
      <c r="Y444">
        <f ca="1">SUMIF(Tableau1[Order ID],Tableau1[[#This Row],[Order ID]],Tableau1[[#This Row],[Sales]])</f>
        <v>92.063999999999993</v>
      </c>
    </row>
    <row r="445" spans="1:25" x14ac:dyDescent="0.3">
      <c r="A445">
        <v>930</v>
      </c>
      <c r="B445" t="s">
        <v>464</v>
      </c>
      <c r="C445" s="9" t="s">
        <v>5379</v>
      </c>
      <c r="D445" s="9">
        <v>42839</v>
      </c>
      <c r="E445" s="3" t="s">
        <v>5857</v>
      </c>
      <c r="F445" t="s">
        <v>6466</v>
      </c>
      <c r="G445" t="s">
        <v>6737</v>
      </c>
      <c r="H445" t="s">
        <v>7530</v>
      </c>
      <c r="I445" t="s">
        <v>8054</v>
      </c>
      <c r="J445" t="s">
        <v>8057</v>
      </c>
      <c r="K445" t="s">
        <v>8225</v>
      </c>
      <c r="L445" t="s">
        <v>8612</v>
      </c>
      <c r="M445">
        <v>43615</v>
      </c>
      <c r="N445" t="s">
        <v>8640</v>
      </c>
      <c r="O445" t="s">
        <v>9113</v>
      </c>
      <c r="P445" t="s">
        <v>10371</v>
      </c>
      <c r="Q445" t="s">
        <v>10379</v>
      </c>
      <c r="R445" t="s">
        <v>10862</v>
      </c>
      <c r="S445">
        <v>14.592000000000001</v>
      </c>
      <c r="T445">
        <v>3</v>
      </c>
      <c r="U445">
        <v>0.2</v>
      </c>
      <c r="V445">
        <v>2.5535999999999999</v>
      </c>
      <c r="W445">
        <f>(Tableau1[[#This Row],[Sales]]/Tableau1[[#This Row],[Profit]])*100</f>
        <v>571.42857142857144</v>
      </c>
      <c r="X445">
        <f>Tableau1[[#This Row],[Sales]]*(1-Tableau1[[#This Row],[Discount]])</f>
        <v>11.6736</v>
      </c>
      <c r="Y445">
        <f ca="1">SUMIF(Tableau1[Order ID],Tableau1[[#This Row],[Order ID]],Tableau1[[#This Row],[Sales]])</f>
        <v>1127.9760000000001</v>
      </c>
    </row>
    <row r="446" spans="1:25" x14ac:dyDescent="0.3">
      <c r="A446">
        <v>933</v>
      </c>
      <c r="B446" t="s">
        <v>465</v>
      </c>
      <c r="C446" s="9" t="s">
        <v>5294</v>
      </c>
      <c r="D446" s="9">
        <v>42980</v>
      </c>
      <c r="E446" s="3" t="s">
        <v>6309</v>
      </c>
      <c r="F446" t="s">
        <v>6465</v>
      </c>
      <c r="G446" t="s">
        <v>6811</v>
      </c>
      <c r="H446" t="s">
        <v>7604</v>
      </c>
      <c r="I446" t="s">
        <v>8054</v>
      </c>
      <c r="J446" t="s">
        <v>8057</v>
      </c>
      <c r="K446" t="s">
        <v>8068</v>
      </c>
      <c r="L446" t="s">
        <v>8597</v>
      </c>
      <c r="M446">
        <v>19140</v>
      </c>
      <c r="N446" t="s">
        <v>8640</v>
      </c>
      <c r="O446" t="s">
        <v>9346</v>
      </c>
      <c r="P446" t="s">
        <v>10371</v>
      </c>
      <c r="Q446" t="s">
        <v>10383</v>
      </c>
      <c r="R446" t="s">
        <v>11094</v>
      </c>
      <c r="S446">
        <v>12.192</v>
      </c>
      <c r="T446">
        <v>3</v>
      </c>
      <c r="U446">
        <v>0.2</v>
      </c>
      <c r="V446">
        <v>4.1147999999999998</v>
      </c>
      <c r="W446">
        <f>(Tableau1[[#This Row],[Sales]]/Tableau1[[#This Row],[Profit]])*100</f>
        <v>296.2962962962963</v>
      </c>
      <c r="X446">
        <f>Tableau1[[#This Row],[Sales]]*(1-Tableau1[[#This Row],[Discount]])</f>
        <v>9.7536000000000005</v>
      </c>
      <c r="Y446">
        <f ca="1">SUMIF(Tableau1[Order ID],Tableau1[[#This Row],[Order ID]],Tableau1[[#This Row],[Sales]])</f>
        <v>779.79600000000005</v>
      </c>
    </row>
    <row r="447" spans="1:25" x14ac:dyDescent="0.3">
      <c r="A447">
        <v>934</v>
      </c>
      <c r="B447" t="s">
        <v>466</v>
      </c>
      <c r="C447" s="9" t="s">
        <v>5053</v>
      </c>
      <c r="D447" s="9">
        <v>42541</v>
      </c>
      <c r="E447" s="3" t="s">
        <v>5920</v>
      </c>
      <c r="F447" t="s">
        <v>6465</v>
      </c>
      <c r="G447" t="s">
        <v>6812</v>
      </c>
      <c r="H447" t="s">
        <v>7605</v>
      </c>
      <c r="I447" t="s">
        <v>8056</v>
      </c>
      <c r="J447" t="s">
        <v>8057</v>
      </c>
      <c r="K447" t="s">
        <v>8068</v>
      </c>
      <c r="L447" t="s">
        <v>8597</v>
      </c>
      <c r="M447">
        <v>19120</v>
      </c>
      <c r="N447" t="s">
        <v>8640</v>
      </c>
      <c r="O447" t="s">
        <v>9347</v>
      </c>
      <c r="P447" t="s">
        <v>10371</v>
      </c>
      <c r="Q447" t="s">
        <v>10383</v>
      </c>
      <c r="R447" t="s">
        <v>11095</v>
      </c>
      <c r="S447">
        <v>45.055999999999997</v>
      </c>
      <c r="T447">
        <v>8</v>
      </c>
      <c r="U447">
        <v>0.2</v>
      </c>
      <c r="V447">
        <v>15.2064</v>
      </c>
      <c r="W447">
        <f>(Tableau1[[#This Row],[Sales]]/Tableau1[[#This Row],[Profit]])*100</f>
        <v>296.2962962962963</v>
      </c>
      <c r="X447">
        <f>Tableau1[[#This Row],[Sales]]*(1-Tableau1[[#This Row],[Discount]])</f>
        <v>36.044800000000002</v>
      </c>
      <c r="Y447">
        <f ca="1">SUMIF(Tableau1[Order ID],Tableau1[[#This Row],[Order ID]],Tableau1[[#This Row],[Sales]])</f>
        <v>207</v>
      </c>
    </row>
    <row r="448" spans="1:25" x14ac:dyDescent="0.3">
      <c r="A448">
        <v>938</v>
      </c>
      <c r="B448" t="s">
        <v>467</v>
      </c>
      <c r="C448" s="9" t="s">
        <v>5090</v>
      </c>
      <c r="D448" s="9">
        <v>43044</v>
      </c>
      <c r="E448" s="3" t="s">
        <v>5074</v>
      </c>
      <c r="F448" t="s">
        <v>6466</v>
      </c>
      <c r="G448" t="s">
        <v>6487</v>
      </c>
      <c r="H448" t="s">
        <v>7280</v>
      </c>
      <c r="I448" t="s">
        <v>8055</v>
      </c>
      <c r="J448" t="s">
        <v>8057</v>
      </c>
      <c r="K448" t="s">
        <v>8226</v>
      </c>
      <c r="L448" t="s">
        <v>8615</v>
      </c>
      <c r="M448">
        <v>87401</v>
      </c>
      <c r="N448" t="s">
        <v>8638</v>
      </c>
      <c r="O448" t="s">
        <v>8965</v>
      </c>
      <c r="P448" t="s">
        <v>10372</v>
      </c>
      <c r="Q448" t="s">
        <v>10384</v>
      </c>
      <c r="R448" t="s">
        <v>10714</v>
      </c>
      <c r="S448">
        <v>159.99</v>
      </c>
      <c r="T448">
        <v>1</v>
      </c>
      <c r="U448">
        <v>0</v>
      </c>
      <c r="V448">
        <v>54.396599999999999</v>
      </c>
      <c r="W448">
        <f>(Tableau1[[#This Row],[Sales]]/Tableau1[[#This Row],[Profit]])*100</f>
        <v>294.11764705882354</v>
      </c>
      <c r="X448">
        <f>Tableau1[[#This Row],[Sales]]*(1-Tableau1[[#This Row],[Discount]])</f>
        <v>159.99</v>
      </c>
      <c r="Y448">
        <f ca="1">SUMIF(Tableau1[Order ID],Tableau1[[#This Row],[Order ID]],Tableau1[[#This Row],[Sales]])</f>
        <v>21.4</v>
      </c>
    </row>
    <row r="449" spans="1:25" x14ac:dyDescent="0.3">
      <c r="A449">
        <v>939</v>
      </c>
      <c r="B449" t="s">
        <v>468</v>
      </c>
      <c r="C449" s="9" t="s">
        <v>5380</v>
      </c>
      <c r="D449" s="9">
        <v>42351</v>
      </c>
      <c r="E449" s="3" t="s">
        <v>6027</v>
      </c>
      <c r="F449" t="s">
        <v>6465</v>
      </c>
      <c r="G449" t="s">
        <v>6813</v>
      </c>
      <c r="H449" t="s">
        <v>7606</v>
      </c>
      <c r="I449" t="s">
        <v>8055</v>
      </c>
      <c r="J449" t="s">
        <v>8057</v>
      </c>
      <c r="K449" t="s">
        <v>8227</v>
      </c>
      <c r="L449" t="s">
        <v>8590</v>
      </c>
      <c r="M449">
        <v>92503</v>
      </c>
      <c r="N449" t="s">
        <v>8638</v>
      </c>
      <c r="O449" t="s">
        <v>9349</v>
      </c>
      <c r="P449" t="s">
        <v>10371</v>
      </c>
      <c r="Q449" t="s">
        <v>10383</v>
      </c>
      <c r="R449" t="s">
        <v>11097</v>
      </c>
      <c r="S449">
        <v>12.96</v>
      </c>
      <c r="T449">
        <v>2</v>
      </c>
      <c r="U449">
        <v>0</v>
      </c>
      <c r="V449">
        <v>6.2207999999999997</v>
      </c>
      <c r="W449">
        <f>(Tableau1[[#This Row],[Sales]]/Tableau1[[#This Row],[Profit]])*100</f>
        <v>208.33333333333334</v>
      </c>
      <c r="X449">
        <f>Tableau1[[#This Row],[Sales]]*(1-Tableau1[[#This Row],[Discount]])</f>
        <v>12.96</v>
      </c>
      <c r="Y449">
        <f ca="1">SUMIF(Tableau1[Order ID],Tableau1[[#This Row],[Order ID]],Tableau1[[#This Row],[Sales]])</f>
        <v>17.544</v>
      </c>
    </row>
    <row r="450" spans="1:25" x14ac:dyDescent="0.3">
      <c r="A450">
        <v>941</v>
      </c>
      <c r="B450" t="s">
        <v>469</v>
      </c>
      <c r="C450" s="9" t="s">
        <v>5381</v>
      </c>
      <c r="D450" s="9">
        <v>42540</v>
      </c>
      <c r="E450" s="3" t="s">
        <v>5053</v>
      </c>
      <c r="F450" t="s">
        <v>6466</v>
      </c>
      <c r="G450" t="s">
        <v>6814</v>
      </c>
      <c r="H450" t="s">
        <v>7607</v>
      </c>
      <c r="I450" t="s">
        <v>8055</v>
      </c>
      <c r="J450" t="s">
        <v>8057</v>
      </c>
      <c r="K450" t="s">
        <v>8066</v>
      </c>
      <c r="L450" t="s">
        <v>8590</v>
      </c>
      <c r="M450">
        <v>94110</v>
      </c>
      <c r="N450" t="s">
        <v>8638</v>
      </c>
      <c r="O450" t="s">
        <v>9351</v>
      </c>
      <c r="P450" t="s">
        <v>10371</v>
      </c>
      <c r="Q450" t="s">
        <v>10383</v>
      </c>
      <c r="R450" t="s">
        <v>11099</v>
      </c>
      <c r="S450">
        <v>17.12</v>
      </c>
      <c r="T450">
        <v>2</v>
      </c>
      <c r="U450">
        <v>0</v>
      </c>
      <c r="V450">
        <v>8.0464000000000002</v>
      </c>
      <c r="W450">
        <f>(Tableau1[[#This Row],[Sales]]/Tableau1[[#This Row],[Profit]])*100</f>
        <v>212.7659574468085</v>
      </c>
      <c r="X450">
        <f>Tableau1[[#This Row],[Sales]]*(1-Tableau1[[#This Row],[Discount]])</f>
        <v>17.12</v>
      </c>
      <c r="Y450">
        <f ca="1">SUMIF(Tableau1[Order ID],Tableau1[[#This Row],[Order ID]],Tableau1[[#This Row],[Sales]])</f>
        <v>40.095999999999997</v>
      </c>
    </row>
    <row r="451" spans="1:25" x14ac:dyDescent="0.3">
      <c r="A451">
        <v>942</v>
      </c>
      <c r="B451" t="s">
        <v>470</v>
      </c>
      <c r="C451" s="9" t="s">
        <v>5210</v>
      </c>
      <c r="D451" s="9">
        <v>42717</v>
      </c>
      <c r="E451" s="3" t="s">
        <v>5917</v>
      </c>
      <c r="F451" t="s">
        <v>6465</v>
      </c>
      <c r="G451" t="s">
        <v>6806</v>
      </c>
      <c r="H451" t="s">
        <v>7599</v>
      </c>
      <c r="I451" t="s">
        <v>8055</v>
      </c>
      <c r="J451" t="s">
        <v>8057</v>
      </c>
      <c r="K451" t="s">
        <v>8228</v>
      </c>
      <c r="L451" t="s">
        <v>8590</v>
      </c>
      <c r="M451">
        <v>90503</v>
      </c>
      <c r="N451" t="s">
        <v>8638</v>
      </c>
      <c r="O451" t="s">
        <v>9352</v>
      </c>
      <c r="P451" t="s">
        <v>10371</v>
      </c>
      <c r="Q451" t="s">
        <v>10381</v>
      </c>
      <c r="R451" t="s">
        <v>11100</v>
      </c>
      <c r="S451">
        <v>6.0960000000000001</v>
      </c>
      <c r="T451">
        <v>2</v>
      </c>
      <c r="U451">
        <v>0.2</v>
      </c>
      <c r="V451">
        <v>2.2098</v>
      </c>
      <c r="W451">
        <f>(Tableau1[[#This Row],[Sales]]/Tableau1[[#This Row],[Profit]])*100</f>
        <v>275.86206896551727</v>
      </c>
      <c r="X451">
        <f>Tableau1[[#This Row],[Sales]]*(1-Tableau1[[#This Row],[Discount]])</f>
        <v>4.8768000000000002</v>
      </c>
      <c r="Y451">
        <f ca="1">SUMIF(Tableau1[Order ID],Tableau1[[#This Row],[Order ID]],Tableau1[[#This Row],[Sales]])</f>
        <v>40.08</v>
      </c>
    </row>
    <row r="452" spans="1:25" x14ac:dyDescent="0.3">
      <c r="A452">
        <v>944</v>
      </c>
      <c r="B452" t="s">
        <v>471</v>
      </c>
      <c r="C452" s="9" t="s">
        <v>5382</v>
      </c>
      <c r="D452" s="9">
        <v>42153</v>
      </c>
      <c r="E452" s="3" t="s">
        <v>6276</v>
      </c>
      <c r="F452" t="s">
        <v>6465</v>
      </c>
      <c r="G452" t="s">
        <v>6607</v>
      </c>
      <c r="H452" t="s">
        <v>7400</v>
      </c>
      <c r="I452" t="s">
        <v>8054</v>
      </c>
      <c r="J452" t="s">
        <v>8057</v>
      </c>
      <c r="K452" t="s">
        <v>8062</v>
      </c>
      <c r="L452" t="s">
        <v>8234</v>
      </c>
      <c r="M452">
        <v>98105</v>
      </c>
      <c r="N452" t="s">
        <v>8638</v>
      </c>
      <c r="O452" t="s">
        <v>9136</v>
      </c>
      <c r="P452" t="s">
        <v>10371</v>
      </c>
      <c r="Q452" t="s">
        <v>10383</v>
      </c>
      <c r="R452" t="s">
        <v>10885</v>
      </c>
      <c r="S452">
        <v>32.4</v>
      </c>
      <c r="T452">
        <v>5</v>
      </c>
      <c r="U452">
        <v>0</v>
      </c>
      <c r="V452">
        <v>15.552</v>
      </c>
      <c r="W452">
        <f>(Tableau1[[#This Row],[Sales]]/Tableau1[[#This Row],[Profit]])*100</f>
        <v>208.33333333333334</v>
      </c>
      <c r="X452">
        <f>Tableau1[[#This Row],[Sales]]*(1-Tableau1[[#This Row],[Discount]])</f>
        <v>32.4</v>
      </c>
      <c r="Y452">
        <f ca="1">SUMIF(Tableau1[Order ID],Tableau1[[#This Row],[Order ID]],Tableau1[[#This Row],[Sales]])</f>
        <v>34.76</v>
      </c>
    </row>
    <row r="453" spans="1:25" x14ac:dyDescent="0.3">
      <c r="A453">
        <v>947</v>
      </c>
      <c r="B453" t="s">
        <v>472</v>
      </c>
      <c r="C453" s="9" t="s">
        <v>5383</v>
      </c>
      <c r="D453" s="9">
        <v>42211</v>
      </c>
      <c r="E453" s="3" t="s">
        <v>6310</v>
      </c>
      <c r="F453" t="s">
        <v>6466</v>
      </c>
      <c r="G453" t="s">
        <v>6690</v>
      </c>
      <c r="H453" t="s">
        <v>7483</v>
      </c>
      <c r="I453" t="s">
        <v>8054</v>
      </c>
      <c r="J453" t="s">
        <v>8057</v>
      </c>
      <c r="K453" t="s">
        <v>8181</v>
      </c>
      <c r="L453" t="s">
        <v>8604</v>
      </c>
      <c r="M453">
        <v>85204</v>
      </c>
      <c r="N453" t="s">
        <v>8638</v>
      </c>
      <c r="O453" t="s">
        <v>9355</v>
      </c>
      <c r="P453" t="s">
        <v>10370</v>
      </c>
      <c r="Q453" t="s">
        <v>10376</v>
      </c>
      <c r="R453" t="s">
        <v>11103</v>
      </c>
      <c r="S453">
        <v>393.16500000000002</v>
      </c>
      <c r="T453">
        <v>3</v>
      </c>
      <c r="U453">
        <v>0.5</v>
      </c>
      <c r="V453">
        <v>-204.44579999999999</v>
      </c>
      <c r="W453">
        <f>(Tableau1[[#This Row],[Sales]]/Tableau1[[#This Row],[Profit]])*100</f>
        <v>-192.30769230769232</v>
      </c>
      <c r="X453">
        <f>Tableau1[[#This Row],[Sales]]*(1-Tableau1[[#This Row],[Discount]])</f>
        <v>196.58250000000001</v>
      </c>
      <c r="Y453">
        <f ca="1">SUMIF(Tableau1[Order ID],Tableau1[[#This Row],[Order ID]],Tableau1[[#This Row],[Sales]])</f>
        <v>127.92</v>
      </c>
    </row>
    <row r="454" spans="1:25" x14ac:dyDescent="0.3">
      <c r="A454">
        <v>948</v>
      </c>
      <c r="B454" t="s">
        <v>473</v>
      </c>
      <c r="C454" s="9" t="s">
        <v>5384</v>
      </c>
      <c r="D454" s="9">
        <v>43067</v>
      </c>
      <c r="E454" s="3" t="s">
        <v>5604</v>
      </c>
      <c r="F454" t="s">
        <v>6465</v>
      </c>
      <c r="G454" t="s">
        <v>6644</v>
      </c>
      <c r="H454" t="s">
        <v>7437</v>
      </c>
      <c r="I454" t="s">
        <v>8056</v>
      </c>
      <c r="J454" t="s">
        <v>8057</v>
      </c>
      <c r="K454" t="s">
        <v>8068</v>
      </c>
      <c r="L454" t="s">
        <v>8597</v>
      </c>
      <c r="M454">
        <v>19120</v>
      </c>
      <c r="N454" t="s">
        <v>8640</v>
      </c>
      <c r="O454" t="s">
        <v>9356</v>
      </c>
      <c r="P454" t="s">
        <v>10370</v>
      </c>
      <c r="Q454" t="s">
        <v>10378</v>
      </c>
      <c r="R454" t="s">
        <v>11104</v>
      </c>
      <c r="S454">
        <v>516.48800000000006</v>
      </c>
      <c r="T454">
        <v>7</v>
      </c>
      <c r="U454">
        <v>0.2</v>
      </c>
      <c r="V454">
        <v>-12.9122</v>
      </c>
      <c r="W454">
        <f>(Tableau1[[#This Row],[Sales]]/Tableau1[[#This Row],[Profit]])*100</f>
        <v>-4000</v>
      </c>
      <c r="X454">
        <f>Tableau1[[#This Row],[Sales]]*(1-Tableau1[[#This Row],[Discount]])</f>
        <v>413.19040000000007</v>
      </c>
      <c r="Y454">
        <f ca="1">SUMIF(Tableau1[Order ID],Tableau1[[#This Row],[Order ID]],Tableau1[[#This Row],[Sales]])</f>
        <v>257.56799999999998</v>
      </c>
    </row>
    <row r="455" spans="1:25" x14ac:dyDescent="0.3">
      <c r="A455">
        <v>953</v>
      </c>
      <c r="B455" t="s">
        <v>474</v>
      </c>
      <c r="C455" s="9" t="s">
        <v>5385</v>
      </c>
      <c r="D455" s="9">
        <v>42828</v>
      </c>
      <c r="E455" s="3" t="s">
        <v>5134</v>
      </c>
      <c r="F455" t="s">
        <v>6465</v>
      </c>
      <c r="G455" t="s">
        <v>6815</v>
      </c>
      <c r="H455" t="s">
        <v>7608</v>
      </c>
      <c r="I455" t="s">
        <v>8054</v>
      </c>
      <c r="J455" t="s">
        <v>8057</v>
      </c>
      <c r="K455" t="s">
        <v>8068</v>
      </c>
      <c r="L455" t="s">
        <v>8597</v>
      </c>
      <c r="M455">
        <v>19143</v>
      </c>
      <c r="N455" t="s">
        <v>8640</v>
      </c>
      <c r="O455" t="s">
        <v>9359</v>
      </c>
      <c r="P455" t="s">
        <v>10370</v>
      </c>
      <c r="Q455" t="s">
        <v>10378</v>
      </c>
      <c r="R455" t="s">
        <v>10608</v>
      </c>
      <c r="S455">
        <v>25.472000000000001</v>
      </c>
      <c r="T455">
        <v>4</v>
      </c>
      <c r="U455">
        <v>0.2</v>
      </c>
      <c r="V455">
        <v>7.6416000000000004</v>
      </c>
      <c r="W455">
        <f>(Tableau1[[#This Row],[Sales]]/Tableau1[[#This Row],[Profit]])*100</f>
        <v>333.33333333333337</v>
      </c>
      <c r="X455">
        <f>Tableau1[[#This Row],[Sales]]*(1-Tableau1[[#This Row],[Discount]])</f>
        <v>20.377600000000001</v>
      </c>
      <c r="Y455">
        <f ca="1">SUMIF(Tableau1[Order ID],Tableau1[[#This Row],[Order ID]],Tableau1[[#This Row],[Sales]])</f>
        <v>727.45</v>
      </c>
    </row>
    <row r="456" spans="1:25" x14ac:dyDescent="0.3">
      <c r="A456">
        <v>954</v>
      </c>
      <c r="B456" t="s">
        <v>475</v>
      </c>
      <c r="C456" s="9" t="s">
        <v>5146</v>
      </c>
      <c r="D456" s="9">
        <v>43097</v>
      </c>
      <c r="E456" s="3" t="s">
        <v>6311</v>
      </c>
      <c r="F456" t="s">
        <v>6465</v>
      </c>
      <c r="G456" t="s">
        <v>6816</v>
      </c>
      <c r="H456" t="s">
        <v>7609</v>
      </c>
      <c r="I456" t="s">
        <v>8054</v>
      </c>
      <c r="J456" t="s">
        <v>8057</v>
      </c>
      <c r="K456" t="s">
        <v>8229</v>
      </c>
      <c r="L456" t="s">
        <v>8593</v>
      </c>
      <c r="M456">
        <v>78664</v>
      </c>
      <c r="N456" t="s">
        <v>8639</v>
      </c>
      <c r="O456" t="s">
        <v>8844</v>
      </c>
      <c r="P456" t="s">
        <v>10371</v>
      </c>
      <c r="Q456" t="s">
        <v>10379</v>
      </c>
      <c r="R456" t="s">
        <v>10594</v>
      </c>
      <c r="S456">
        <v>27.167999999999999</v>
      </c>
      <c r="T456">
        <v>2</v>
      </c>
      <c r="U456">
        <v>0.2</v>
      </c>
      <c r="V456">
        <v>2.7168000000000001</v>
      </c>
      <c r="W456">
        <f>(Tableau1[[#This Row],[Sales]]/Tableau1[[#This Row],[Profit]])*100</f>
        <v>1000</v>
      </c>
      <c r="X456">
        <f>Tableau1[[#This Row],[Sales]]*(1-Tableau1[[#This Row],[Discount]])</f>
        <v>21.734400000000001</v>
      </c>
      <c r="Y456">
        <f ca="1">SUMIF(Tableau1[Order ID],Tableau1[[#This Row],[Order ID]],Tableau1[[#This Row],[Sales]])</f>
        <v>196.45</v>
      </c>
    </row>
    <row r="457" spans="1:25" x14ac:dyDescent="0.3">
      <c r="A457">
        <v>956</v>
      </c>
      <c r="B457" t="s">
        <v>476</v>
      </c>
      <c r="C457" s="9" t="s">
        <v>5359</v>
      </c>
      <c r="D457" s="9">
        <v>43069</v>
      </c>
      <c r="E457" s="3" t="s">
        <v>5799</v>
      </c>
      <c r="F457" t="s">
        <v>6465</v>
      </c>
      <c r="G457" t="s">
        <v>6817</v>
      </c>
      <c r="H457" t="s">
        <v>7610</v>
      </c>
      <c r="I457" t="s">
        <v>8054</v>
      </c>
      <c r="J457" t="s">
        <v>8057</v>
      </c>
      <c r="K457" t="s">
        <v>8083</v>
      </c>
      <c r="L457" t="s">
        <v>8623</v>
      </c>
      <c r="M457">
        <v>39212</v>
      </c>
      <c r="N457" t="s">
        <v>8637</v>
      </c>
      <c r="O457" t="s">
        <v>8693</v>
      </c>
      <c r="P457" t="s">
        <v>10371</v>
      </c>
      <c r="Q457" t="s">
        <v>10377</v>
      </c>
      <c r="R457" t="s">
        <v>10442</v>
      </c>
      <c r="S457">
        <v>173.8</v>
      </c>
      <c r="T457">
        <v>5</v>
      </c>
      <c r="U457">
        <v>0</v>
      </c>
      <c r="V457">
        <v>43.45</v>
      </c>
      <c r="W457">
        <f>(Tableau1[[#This Row],[Sales]]/Tableau1[[#This Row],[Profit]])*100</f>
        <v>400</v>
      </c>
      <c r="X457">
        <f>Tableau1[[#This Row],[Sales]]*(1-Tableau1[[#This Row],[Discount]])</f>
        <v>173.8</v>
      </c>
      <c r="Y457">
        <f ca="1">SUMIF(Tableau1[Order ID],Tableau1[[#This Row],[Order ID]],Tableau1[[#This Row],[Sales]])</f>
        <v>6.48</v>
      </c>
    </row>
    <row r="458" spans="1:25" x14ac:dyDescent="0.3">
      <c r="A458">
        <v>957</v>
      </c>
      <c r="B458" t="s">
        <v>477</v>
      </c>
      <c r="C458" s="9" t="s">
        <v>5386</v>
      </c>
      <c r="D458" s="9">
        <v>42870</v>
      </c>
      <c r="E458" s="3" t="s">
        <v>5826</v>
      </c>
      <c r="F458" t="s">
        <v>6464</v>
      </c>
      <c r="G458" t="s">
        <v>6818</v>
      </c>
      <c r="H458" t="s">
        <v>7611</v>
      </c>
      <c r="I458" t="s">
        <v>8054</v>
      </c>
      <c r="J458" t="s">
        <v>8057</v>
      </c>
      <c r="K458" t="s">
        <v>8100</v>
      </c>
      <c r="L458" t="s">
        <v>8604</v>
      </c>
      <c r="M458">
        <v>85023</v>
      </c>
      <c r="N458" t="s">
        <v>8638</v>
      </c>
      <c r="O458" t="s">
        <v>9307</v>
      </c>
      <c r="P458" t="s">
        <v>10372</v>
      </c>
      <c r="Q458" t="s">
        <v>10380</v>
      </c>
      <c r="R458" t="s">
        <v>11056</v>
      </c>
      <c r="S458">
        <v>29.591999999999999</v>
      </c>
      <c r="T458">
        <v>1</v>
      </c>
      <c r="U458">
        <v>0.2</v>
      </c>
      <c r="V458">
        <v>2.5893000000000002</v>
      </c>
      <c r="W458">
        <f>(Tableau1[[#This Row],[Sales]]/Tableau1[[#This Row],[Profit]])*100</f>
        <v>1142.8571428571427</v>
      </c>
      <c r="X458">
        <f>Tableau1[[#This Row],[Sales]]*(1-Tableau1[[#This Row],[Discount]])</f>
        <v>23.6736</v>
      </c>
      <c r="Y458">
        <f ca="1">SUMIF(Tableau1[Order ID],Tableau1[[#This Row],[Order ID]],Tableau1[[#This Row],[Sales]])</f>
        <v>70.98</v>
      </c>
    </row>
    <row r="459" spans="1:25" x14ac:dyDescent="0.3">
      <c r="A459">
        <v>960</v>
      </c>
      <c r="B459" t="s">
        <v>478</v>
      </c>
      <c r="C459" s="9" t="s">
        <v>5387</v>
      </c>
      <c r="D459" s="9">
        <v>42269</v>
      </c>
      <c r="E459" s="3" t="s">
        <v>5387</v>
      </c>
      <c r="F459" t="s">
        <v>6467</v>
      </c>
      <c r="G459" t="s">
        <v>6819</v>
      </c>
      <c r="H459" t="s">
        <v>7612</v>
      </c>
      <c r="I459" t="s">
        <v>8054</v>
      </c>
      <c r="J459" t="s">
        <v>8057</v>
      </c>
      <c r="K459" t="s">
        <v>8205</v>
      </c>
      <c r="L459" t="s">
        <v>8590</v>
      </c>
      <c r="M459">
        <v>92054</v>
      </c>
      <c r="N459" t="s">
        <v>8638</v>
      </c>
      <c r="O459" t="s">
        <v>9361</v>
      </c>
      <c r="P459" t="s">
        <v>10370</v>
      </c>
      <c r="Q459" t="s">
        <v>10378</v>
      </c>
      <c r="R459" t="s">
        <v>11108</v>
      </c>
      <c r="S459">
        <v>204.6</v>
      </c>
      <c r="T459">
        <v>2</v>
      </c>
      <c r="U459">
        <v>0</v>
      </c>
      <c r="V459">
        <v>53.195999999999998</v>
      </c>
      <c r="W459">
        <f>(Tableau1[[#This Row],[Sales]]/Tableau1[[#This Row],[Profit]])*100</f>
        <v>384.61538461538464</v>
      </c>
      <c r="X459">
        <f>Tableau1[[#This Row],[Sales]]*(1-Tableau1[[#This Row],[Discount]])</f>
        <v>204.6</v>
      </c>
      <c r="Y459">
        <f ca="1">SUMIF(Tableau1[Order ID],Tableau1[[#This Row],[Order ID]],Tableau1[[#This Row],[Sales]])</f>
        <v>176.78399999999999</v>
      </c>
    </row>
    <row r="460" spans="1:25" x14ac:dyDescent="0.3">
      <c r="A460">
        <v>961</v>
      </c>
      <c r="B460" t="s">
        <v>479</v>
      </c>
      <c r="C460" s="9" t="s">
        <v>5267</v>
      </c>
      <c r="D460" s="9">
        <v>43053</v>
      </c>
      <c r="E460" s="3" t="s">
        <v>5153</v>
      </c>
      <c r="F460" t="s">
        <v>6465</v>
      </c>
      <c r="G460" t="s">
        <v>6820</v>
      </c>
      <c r="H460" t="s">
        <v>7613</v>
      </c>
      <c r="I460" t="s">
        <v>8055</v>
      </c>
      <c r="J460" t="s">
        <v>8057</v>
      </c>
      <c r="K460" t="s">
        <v>8066</v>
      </c>
      <c r="L460" t="s">
        <v>8590</v>
      </c>
      <c r="M460">
        <v>94110</v>
      </c>
      <c r="N460" t="s">
        <v>8638</v>
      </c>
      <c r="O460" t="s">
        <v>8865</v>
      </c>
      <c r="P460" t="s">
        <v>10370</v>
      </c>
      <c r="Q460" t="s">
        <v>10374</v>
      </c>
      <c r="R460" t="s">
        <v>10615</v>
      </c>
      <c r="S460">
        <v>321.56799999999998</v>
      </c>
      <c r="T460">
        <v>2</v>
      </c>
      <c r="U460">
        <v>0.2</v>
      </c>
      <c r="V460">
        <v>28.1372</v>
      </c>
      <c r="W460">
        <f>(Tableau1[[#This Row],[Sales]]/Tableau1[[#This Row],[Profit]])*100</f>
        <v>1142.8571428571429</v>
      </c>
      <c r="X460">
        <f>Tableau1[[#This Row],[Sales]]*(1-Tableau1[[#This Row],[Discount]])</f>
        <v>257.25439999999998</v>
      </c>
      <c r="Y460">
        <f ca="1">SUMIF(Tableau1[Order ID],Tableau1[[#This Row],[Order ID]],Tableau1[[#This Row],[Sales]])</f>
        <v>393.56799999999998</v>
      </c>
    </row>
    <row r="461" spans="1:25" x14ac:dyDescent="0.3">
      <c r="A461">
        <v>962</v>
      </c>
      <c r="B461" t="s">
        <v>480</v>
      </c>
      <c r="C461" s="9" t="s">
        <v>5184</v>
      </c>
      <c r="D461" s="9">
        <v>42335</v>
      </c>
      <c r="E461" s="3" t="s">
        <v>5524</v>
      </c>
      <c r="F461" t="s">
        <v>6465</v>
      </c>
      <c r="G461" t="s">
        <v>6821</v>
      </c>
      <c r="H461" t="s">
        <v>7614</v>
      </c>
      <c r="I461" t="s">
        <v>8056</v>
      </c>
      <c r="J461" t="s">
        <v>8057</v>
      </c>
      <c r="K461" t="s">
        <v>8173</v>
      </c>
      <c r="L461" t="s">
        <v>8624</v>
      </c>
      <c r="M461">
        <v>72701</v>
      </c>
      <c r="N461" t="s">
        <v>8637</v>
      </c>
      <c r="O461" t="s">
        <v>9362</v>
      </c>
      <c r="P461" t="s">
        <v>10371</v>
      </c>
      <c r="Q461" t="s">
        <v>10381</v>
      </c>
      <c r="R461" t="s">
        <v>11109</v>
      </c>
      <c r="S461">
        <v>6.24</v>
      </c>
      <c r="T461">
        <v>2</v>
      </c>
      <c r="U461">
        <v>0</v>
      </c>
      <c r="V461">
        <v>3.0575999999999999</v>
      </c>
      <c r="W461">
        <f>(Tableau1[[#This Row],[Sales]]/Tableau1[[#This Row],[Profit]])*100</f>
        <v>204.08163265306123</v>
      </c>
      <c r="X461">
        <f>Tableau1[[#This Row],[Sales]]*(1-Tableau1[[#This Row],[Discount]])</f>
        <v>6.24</v>
      </c>
      <c r="Y461">
        <f ca="1">SUMIF(Tableau1[Order ID],Tableau1[[#This Row],[Order ID]],Tableau1[[#This Row],[Sales]])</f>
        <v>29.34</v>
      </c>
    </row>
    <row r="462" spans="1:25" x14ac:dyDescent="0.3">
      <c r="A462">
        <v>963</v>
      </c>
      <c r="B462" t="s">
        <v>481</v>
      </c>
      <c r="C462" s="9" t="s">
        <v>5172</v>
      </c>
      <c r="D462" s="9">
        <v>42614</v>
      </c>
      <c r="E462" s="3" t="s">
        <v>5943</v>
      </c>
      <c r="F462" t="s">
        <v>6466</v>
      </c>
      <c r="G462" t="s">
        <v>6519</v>
      </c>
      <c r="H462" t="s">
        <v>7312</v>
      </c>
      <c r="I462" t="s">
        <v>8055</v>
      </c>
      <c r="J462" t="s">
        <v>8057</v>
      </c>
      <c r="K462" t="s">
        <v>8066</v>
      </c>
      <c r="L462" t="s">
        <v>8590</v>
      </c>
      <c r="M462">
        <v>94110</v>
      </c>
      <c r="N462" t="s">
        <v>8638</v>
      </c>
      <c r="O462" t="s">
        <v>9093</v>
      </c>
      <c r="P462" t="s">
        <v>10371</v>
      </c>
      <c r="Q462" t="s">
        <v>10385</v>
      </c>
      <c r="R462" t="s">
        <v>10843</v>
      </c>
      <c r="S462">
        <v>21.88</v>
      </c>
      <c r="T462">
        <v>2</v>
      </c>
      <c r="U462">
        <v>0</v>
      </c>
      <c r="V462">
        <v>10.94</v>
      </c>
      <c r="W462">
        <f>(Tableau1[[#This Row],[Sales]]/Tableau1[[#This Row],[Profit]])*100</f>
        <v>200</v>
      </c>
      <c r="X462">
        <f>Tableau1[[#This Row],[Sales]]*(1-Tableau1[[#This Row],[Discount]])</f>
        <v>21.88</v>
      </c>
      <c r="Y462">
        <f ca="1">SUMIF(Tableau1[Order ID],Tableau1[[#This Row],[Order ID]],Tableau1[[#This Row],[Sales]])</f>
        <v>6</v>
      </c>
    </row>
    <row r="463" spans="1:25" x14ac:dyDescent="0.3">
      <c r="A463">
        <v>964</v>
      </c>
      <c r="B463" t="s">
        <v>482</v>
      </c>
      <c r="C463" s="9" t="s">
        <v>5388</v>
      </c>
      <c r="D463" s="9">
        <v>41904</v>
      </c>
      <c r="E463" s="3" t="s">
        <v>5176</v>
      </c>
      <c r="F463" t="s">
        <v>6464</v>
      </c>
      <c r="G463" t="s">
        <v>6801</v>
      </c>
      <c r="H463" t="s">
        <v>7594</v>
      </c>
      <c r="I463" t="s">
        <v>8054</v>
      </c>
      <c r="J463" t="s">
        <v>8057</v>
      </c>
      <c r="K463" t="s">
        <v>8230</v>
      </c>
      <c r="L463" t="s">
        <v>8591</v>
      </c>
      <c r="M463">
        <v>33433</v>
      </c>
      <c r="N463" t="s">
        <v>8637</v>
      </c>
      <c r="O463" t="s">
        <v>9363</v>
      </c>
      <c r="P463" t="s">
        <v>10371</v>
      </c>
      <c r="Q463" t="s">
        <v>10375</v>
      </c>
      <c r="R463" t="s">
        <v>11110</v>
      </c>
      <c r="S463">
        <v>4.6079999999999997</v>
      </c>
      <c r="T463">
        <v>2</v>
      </c>
      <c r="U463">
        <v>0.2</v>
      </c>
      <c r="V463">
        <v>1.6704000000000001</v>
      </c>
      <c r="W463">
        <f>(Tableau1[[#This Row],[Sales]]/Tableau1[[#This Row],[Profit]])*100</f>
        <v>275.86206896551721</v>
      </c>
      <c r="X463">
        <f>Tableau1[[#This Row],[Sales]]*(1-Tableau1[[#This Row],[Discount]])</f>
        <v>3.6863999999999999</v>
      </c>
      <c r="Y463">
        <f ca="1">SUMIF(Tableau1[Order ID],Tableau1[[#This Row],[Order ID]],Tableau1[[#This Row],[Sales]])</f>
        <v>7.1040000000000001</v>
      </c>
    </row>
    <row r="464" spans="1:25" x14ac:dyDescent="0.3">
      <c r="A464">
        <v>965</v>
      </c>
      <c r="B464" t="s">
        <v>483</v>
      </c>
      <c r="C464" s="9" t="s">
        <v>5389</v>
      </c>
      <c r="D464" s="9">
        <v>42834</v>
      </c>
      <c r="E464" s="3" t="s">
        <v>5675</v>
      </c>
      <c r="F464" t="s">
        <v>6466</v>
      </c>
      <c r="G464" t="s">
        <v>6822</v>
      </c>
      <c r="H464" t="s">
        <v>7615</v>
      </c>
      <c r="I464" t="s">
        <v>8056</v>
      </c>
      <c r="J464" t="s">
        <v>8057</v>
      </c>
      <c r="K464" t="s">
        <v>8078</v>
      </c>
      <c r="L464" t="s">
        <v>8603</v>
      </c>
      <c r="M464">
        <v>10011</v>
      </c>
      <c r="N464" t="s">
        <v>8640</v>
      </c>
      <c r="O464" t="s">
        <v>9364</v>
      </c>
      <c r="P464" t="s">
        <v>10371</v>
      </c>
      <c r="Q464" t="s">
        <v>10375</v>
      </c>
      <c r="R464" t="s">
        <v>11111</v>
      </c>
      <c r="S464">
        <v>9.82</v>
      </c>
      <c r="T464">
        <v>2</v>
      </c>
      <c r="U464">
        <v>0</v>
      </c>
      <c r="V464">
        <v>4.8117999999999999</v>
      </c>
      <c r="W464">
        <f>(Tableau1[[#This Row],[Sales]]/Tableau1[[#This Row],[Profit]])*100</f>
        <v>204.08163265306123</v>
      </c>
      <c r="X464">
        <f>Tableau1[[#This Row],[Sales]]*(1-Tableau1[[#This Row],[Discount]])</f>
        <v>9.82</v>
      </c>
      <c r="Y464">
        <f ca="1">SUMIF(Tableau1[Order ID],Tableau1[[#This Row],[Order ID]],Tableau1[[#This Row],[Sales]])</f>
        <v>10.56</v>
      </c>
    </row>
    <row r="465" spans="1:25" x14ac:dyDescent="0.3">
      <c r="A465">
        <v>971</v>
      </c>
      <c r="B465" t="s">
        <v>484</v>
      </c>
      <c r="C465" s="9" t="s">
        <v>5390</v>
      </c>
      <c r="D465" s="9">
        <v>41655</v>
      </c>
      <c r="E465" s="3" t="s">
        <v>6069</v>
      </c>
      <c r="F465" t="s">
        <v>6464</v>
      </c>
      <c r="G465" t="s">
        <v>6579</v>
      </c>
      <c r="H465" t="s">
        <v>7372</v>
      </c>
      <c r="I465" t="s">
        <v>8054</v>
      </c>
      <c r="J465" t="s">
        <v>8057</v>
      </c>
      <c r="K465" t="s">
        <v>8068</v>
      </c>
      <c r="L465" t="s">
        <v>8597</v>
      </c>
      <c r="M465">
        <v>19134</v>
      </c>
      <c r="N465" t="s">
        <v>8640</v>
      </c>
      <c r="O465" t="s">
        <v>9367</v>
      </c>
      <c r="P465" t="s">
        <v>10370</v>
      </c>
      <c r="Q465" t="s">
        <v>10378</v>
      </c>
      <c r="R465" t="s">
        <v>11114</v>
      </c>
      <c r="S465">
        <v>127.104</v>
      </c>
      <c r="T465">
        <v>6</v>
      </c>
      <c r="U465">
        <v>0.2</v>
      </c>
      <c r="V465">
        <v>28.598400000000002</v>
      </c>
      <c r="W465">
        <f>(Tableau1[[#This Row],[Sales]]/Tableau1[[#This Row],[Profit]])*100</f>
        <v>444.4444444444444</v>
      </c>
      <c r="X465">
        <f>Tableau1[[#This Row],[Sales]]*(1-Tableau1[[#This Row],[Discount]])</f>
        <v>101.6832</v>
      </c>
      <c r="Y465">
        <f ca="1">SUMIF(Tableau1[Order ID],Tableau1[[#This Row],[Order ID]],Tableau1[[#This Row],[Sales]])</f>
        <v>24.783999999999999</v>
      </c>
    </row>
    <row r="466" spans="1:25" x14ac:dyDescent="0.3">
      <c r="A466">
        <v>975</v>
      </c>
      <c r="B466" t="s">
        <v>485</v>
      </c>
      <c r="C466" s="9" t="s">
        <v>5391</v>
      </c>
      <c r="D466" s="9">
        <v>43013</v>
      </c>
      <c r="E466" s="3" t="s">
        <v>6078</v>
      </c>
      <c r="F466" t="s">
        <v>6464</v>
      </c>
      <c r="G466" t="s">
        <v>6753</v>
      </c>
      <c r="H466" t="s">
        <v>7546</v>
      </c>
      <c r="I466" t="s">
        <v>8056</v>
      </c>
      <c r="J466" t="s">
        <v>8057</v>
      </c>
      <c r="K466" t="s">
        <v>8078</v>
      </c>
      <c r="L466" t="s">
        <v>8603</v>
      </c>
      <c r="M466">
        <v>10011</v>
      </c>
      <c r="N466" t="s">
        <v>8640</v>
      </c>
      <c r="O466" t="s">
        <v>9088</v>
      </c>
      <c r="P466" t="s">
        <v>10372</v>
      </c>
      <c r="Q466" t="s">
        <v>10380</v>
      </c>
      <c r="R466" t="s">
        <v>10838</v>
      </c>
      <c r="S466">
        <v>160.93</v>
      </c>
      <c r="T466">
        <v>7</v>
      </c>
      <c r="U466">
        <v>0</v>
      </c>
      <c r="V466">
        <v>3.2185999999999999</v>
      </c>
      <c r="W466">
        <f>(Tableau1[[#This Row],[Sales]]/Tableau1[[#This Row],[Profit]])*100</f>
        <v>5000.0000000000009</v>
      </c>
      <c r="X466">
        <f>Tableau1[[#This Row],[Sales]]*(1-Tableau1[[#This Row],[Discount]])</f>
        <v>160.93</v>
      </c>
      <c r="Y466">
        <f ca="1">SUMIF(Tableau1[Order ID],Tableau1[[#This Row],[Order ID]],Tableau1[[#This Row],[Sales]])</f>
        <v>487.98399999999998</v>
      </c>
    </row>
    <row r="467" spans="1:25" x14ac:dyDescent="0.3">
      <c r="A467">
        <v>977</v>
      </c>
      <c r="B467" t="s">
        <v>486</v>
      </c>
      <c r="C467" s="9" t="s">
        <v>5392</v>
      </c>
      <c r="D467" s="9">
        <v>42925</v>
      </c>
      <c r="E467" s="3" t="s">
        <v>5693</v>
      </c>
      <c r="F467" t="s">
        <v>6465</v>
      </c>
      <c r="G467" t="s">
        <v>6611</v>
      </c>
      <c r="H467" t="s">
        <v>7404</v>
      </c>
      <c r="I467" t="s">
        <v>8054</v>
      </c>
      <c r="J467" t="s">
        <v>8057</v>
      </c>
      <c r="K467" t="s">
        <v>8090</v>
      </c>
      <c r="L467" t="s">
        <v>8609</v>
      </c>
      <c r="M467">
        <v>97206</v>
      </c>
      <c r="N467" t="s">
        <v>8638</v>
      </c>
      <c r="O467" t="s">
        <v>9368</v>
      </c>
      <c r="P467" t="s">
        <v>10371</v>
      </c>
      <c r="Q467" t="s">
        <v>10381</v>
      </c>
      <c r="R467" t="s">
        <v>11115</v>
      </c>
      <c r="S467">
        <v>1.08</v>
      </c>
      <c r="T467">
        <v>2</v>
      </c>
      <c r="U467">
        <v>0.7</v>
      </c>
      <c r="V467">
        <v>-0.79200000000000004</v>
      </c>
      <c r="W467">
        <f>(Tableau1[[#This Row],[Sales]]/Tableau1[[#This Row],[Profit]])*100</f>
        <v>-136.36363636363637</v>
      </c>
      <c r="X467">
        <f>Tableau1[[#This Row],[Sales]]*(1-Tableau1[[#This Row],[Discount]])</f>
        <v>0.32400000000000007</v>
      </c>
      <c r="Y467">
        <f ca="1">SUMIF(Tableau1[Order ID],Tableau1[[#This Row],[Order ID]],Tableau1[[#This Row],[Sales]])</f>
        <v>29.808</v>
      </c>
    </row>
    <row r="468" spans="1:25" x14ac:dyDescent="0.3">
      <c r="A468">
        <v>978</v>
      </c>
      <c r="B468" t="s">
        <v>487</v>
      </c>
      <c r="C468" s="9" t="s">
        <v>5393</v>
      </c>
      <c r="D468" s="9">
        <v>42742</v>
      </c>
      <c r="E468" s="3" t="s">
        <v>6312</v>
      </c>
      <c r="F468" t="s">
        <v>6466</v>
      </c>
      <c r="G468" t="s">
        <v>6776</v>
      </c>
      <c r="H468" t="s">
        <v>7569</v>
      </c>
      <c r="I468" t="s">
        <v>8055</v>
      </c>
      <c r="J468" t="s">
        <v>8057</v>
      </c>
      <c r="K468" t="s">
        <v>8124</v>
      </c>
      <c r="L468" t="s">
        <v>8600</v>
      </c>
      <c r="M468">
        <v>48205</v>
      </c>
      <c r="N468" t="s">
        <v>8639</v>
      </c>
      <c r="O468" t="s">
        <v>8792</v>
      </c>
      <c r="P468" t="s">
        <v>10372</v>
      </c>
      <c r="Q468" t="s">
        <v>10388</v>
      </c>
      <c r="R468" t="s">
        <v>10542</v>
      </c>
      <c r="S468">
        <v>3059.982</v>
      </c>
      <c r="T468">
        <v>2</v>
      </c>
      <c r="U468">
        <v>0.1</v>
      </c>
      <c r="V468">
        <v>679.99599999999998</v>
      </c>
      <c r="W468">
        <f>(Tableau1[[#This Row],[Sales]]/Tableau1[[#This Row],[Profit]])*100</f>
        <v>450</v>
      </c>
      <c r="X468">
        <f>Tableau1[[#This Row],[Sales]]*(1-Tableau1[[#This Row],[Discount]])</f>
        <v>2753.9838</v>
      </c>
      <c r="Y468">
        <f ca="1">SUMIF(Tableau1[Order ID],Tableau1[[#This Row],[Order ID]],Tableau1[[#This Row],[Sales]])</f>
        <v>14.78</v>
      </c>
    </row>
    <row r="469" spans="1:25" x14ac:dyDescent="0.3">
      <c r="A469">
        <v>979</v>
      </c>
      <c r="B469" t="s">
        <v>488</v>
      </c>
      <c r="C469" s="9" t="s">
        <v>5228</v>
      </c>
      <c r="D469" s="9">
        <v>42520</v>
      </c>
      <c r="E469" s="3" t="s">
        <v>6236</v>
      </c>
      <c r="F469" t="s">
        <v>6466</v>
      </c>
      <c r="G469" t="s">
        <v>6823</v>
      </c>
      <c r="H469" t="s">
        <v>7616</v>
      </c>
      <c r="I469" t="s">
        <v>8054</v>
      </c>
      <c r="J469" t="s">
        <v>8057</v>
      </c>
      <c r="K469" t="s">
        <v>8098</v>
      </c>
      <c r="L469" t="s">
        <v>8592</v>
      </c>
      <c r="M469">
        <v>28403</v>
      </c>
      <c r="N469" t="s">
        <v>8637</v>
      </c>
      <c r="O469" t="s">
        <v>9144</v>
      </c>
      <c r="P469" t="s">
        <v>10371</v>
      </c>
      <c r="Q469" t="s">
        <v>10381</v>
      </c>
      <c r="R469" t="s">
        <v>10893</v>
      </c>
      <c r="S469">
        <v>3.282</v>
      </c>
      <c r="T469">
        <v>2</v>
      </c>
      <c r="U469">
        <v>0.7</v>
      </c>
      <c r="V469">
        <v>-2.6255999999999999</v>
      </c>
      <c r="W469">
        <f>(Tableau1[[#This Row],[Sales]]/Tableau1[[#This Row],[Profit]])*100</f>
        <v>-125</v>
      </c>
      <c r="X469">
        <f>Tableau1[[#This Row],[Sales]]*(1-Tableau1[[#This Row],[Discount]])</f>
        <v>0.98460000000000014</v>
      </c>
      <c r="Y469">
        <f ca="1">SUMIF(Tableau1[Order ID],Tableau1[[#This Row],[Order ID]],Tableau1[[#This Row],[Sales]])</f>
        <v>909.12</v>
      </c>
    </row>
    <row r="470" spans="1:25" x14ac:dyDescent="0.3">
      <c r="A470">
        <v>980</v>
      </c>
      <c r="B470" t="s">
        <v>489</v>
      </c>
      <c r="C470" s="9" t="s">
        <v>5394</v>
      </c>
      <c r="D470" s="9">
        <v>42347</v>
      </c>
      <c r="E470" s="3" t="s">
        <v>5325</v>
      </c>
      <c r="F470" t="s">
        <v>6466</v>
      </c>
      <c r="G470" t="s">
        <v>6501</v>
      </c>
      <c r="H470" t="s">
        <v>7294</v>
      </c>
      <c r="I470" t="s">
        <v>8055</v>
      </c>
      <c r="J470" t="s">
        <v>8057</v>
      </c>
      <c r="K470" t="s">
        <v>8096</v>
      </c>
      <c r="L470" t="s">
        <v>8602</v>
      </c>
      <c r="M470">
        <v>47201</v>
      </c>
      <c r="N470" t="s">
        <v>8639</v>
      </c>
      <c r="O470" t="s">
        <v>9369</v>
      </c>
      <c r="P470" t="s">
        <v>10371</v>
      </c>
      <c r="Q470" t="s">
        <v>10383</v>
      </c>
      <c r="R470" t="s">
        <v>11116</v>
      </c>
      <c r="S470">
        <v>34.020000000000003</v>
      </c>
      <c r="T470">
        <v>3</v>
      </c>
      <c r="U470">
        <v>0</v>
      </c>
      <c r="V470">
        <v>16.669799999999999</v>
      </c>
      <c r="W470">
        <f>(Tableau1[[#This Row],[Sales]]/Tableau1[[#This Row],[Profit]])*100</f>
        <v>204.08163265306126</v>
      </c>
      <c r="X470">
        <f>Tableau1[[#This Row],[Sales]]*(1-Tableau1[[#This Row],[Discount]])</f>
        <v>34.020000000000003</v>
      </c>
      <c r="Y470">
        <f ca="1">SUMIF(Tableau1[Order ID],Tableau1[[#This Row],[Order ID]],Tableau1[[#This Row],[Sales]])</f>
        <v>136.91999999999999</v>
      </c>
    </row>
    <row r="471" spans="1:25" x14ac:dyDescent="0.3">
      <c r="A471">
        <v>981</v>
      </c>
      <c r="B471" t="s">
        <v>490</v>
      </c>
      <c r="C471" s="9" t="s">
        <v>5369</v>
      </c>
      <c r="D471" s="9">
        <v>42646</v>
      </c>
      <c r="E471" s="3" t="s">
        <v>5780</v>
      </c>
      <c r="F471" t="s">
        <v>6465</v>
      </c>
      <c r="G471" t="s">
        <v>6480</v>
      </c>
      <c r="H471" t="s">
        <v>7273</v>
      </c>
      <c r="I471" t="s">
        <v>8054</v>
      </c>
      <c r="J471" t="s">
        <v>8057</v>
      </c>
      <c r="K471" t="s">
        <v>8078</v>
      </c>
      <c r="L471" t="s">
        <v>8603</v>
      </c>
      <c r="M471">
        <v>10035</v>
      </c>
      <c r="N471" t="s">
        <v>8640</v>
      </c>
      <c r="O471" t="s">
        <v>9260</v>
      </c>
      <c r="P471" t="s">
        <v>10370</v>
      </c>
      <c r="Q471" t="s">
        <v>10374</v>
      </c>
      <c r="R471" t="s">
        <v>11009</v>
      </c>
      <c r="S471">
        <v>599.29200000000003</v>
      </c>
      <c r="T471">
        <v>6</v>
      </c>
      <c r="U471">
        <v>0.1</v>
      </c>
      <c r="V471">
        <v>93.223200000000006</v>
      </c>
      <c r="W471">
        <f>(Tableau1[[#This Row],[Sales]]/Tableau1[[#This Row],[Profit]])*100</f>
        <v>642.85714285714289</v>
      </c>
      <c r="X471">
        <f>Tableau1[[#This Row],[Sales]]*(1-Tableau1[[#This Row],[Discount]])</f>
        <v>539.36279999999999</v>
      </c>
      <c r="Y471">
        <f ca="1">SUMIF(Tableau1[Order ID],Tableau1[[#This Row],[Order ID]],Tableau1[[#This Row],[Sales]])</f>
        <v>99.39</v>
      </c>
    </row>
    <row r="472" spans="1:25" x14ac:dyDescent="0.3">
      <c r="A472">
        <v>982</v>
      </c>
      <c r="B472" t="s">
        <v>491</v>
      </c>
      <c r="C472" s="9" t="s">
        <v>5037</v>
      </c>
      <c r="D472" s="9">
        <v>41954</v>
      </c>
      <c r="E472" s="3" t="s">
        <v>5717</v>
      </c>
      <c r="F472" t="s">
        <v>6464</v>
      </c>
      <c r="G472" t="s">
        <v>6824</v>
      </c>
      <c r="H472" t="s">
        <v>7617</v>
      </c>
      <c r="I472" t="s">
        <v>8054</v>
      </c>
      <c r="J472" t="s">
        <v>8057</v>
      </c>
      <c r="K472" t="s">
        <v>8161</v>
      </c>
      <c r="L472" t="s">
        <v>8610</v>
      </c>
      <c r="M472">
        <v>80027</v>
      </c>
      <c r="N472" t="s">
        <v>8638</v>
      </c>
      <c r="O472" t="s">
        <v>9370</v>
      </c>
      <c r="P472" t="s">
        <v>10371</v>
      </c>
      <c r="Q472" t="s">
        <v>10379</v>
      </c>
      <c r="R472" t="s">
        <v>11117</v>
      </c>
      <c r="S472">
        <v>3.3919999999999999</v>
      </c>
      <c r="T472">
        <v>1</v>
      </c>
      <c r="U472">
        <v>0.2</v>
      </c>
      <c r="V472">
        <v>0.80559999999999998</v>
      </c>
      <c r="W472">
        <f>(Tableau1[[#This Row],[Sales]]/Tableau1[[#This Row],[Profit]])*100</f>
        <v>421.05263157894734</v>
      </c>
      <c r="X472">
        <f>Tableau1[[#This Row],[Sales]]*(1-Tableau1[[#This Row],[Discount]])</f>
        <v>2.7136</v>
      </c>
      <c r="Y472">
        <f ca="1">SUMIF(Tableau1[Order ID],Tableau1[[#This Row],[Order ID]],Tableau1[[#This Row],[Sales]])</f>
        <v>149.94999999999999</v>
      </c>
    </row>
    <row r="473" spans="1:25" x14ac:dyDescent="0.3">
      <c r="A473">
        <v>985</v>
      </c>
      <c r="B473" t="s">
        <v>492</v>
      </c>
      <c r="C473" s="9" t="s">
        <v>5395</v>
      </c>
      <c r="D473" s="9">
        <v>43007</v>
      </c>
      <c r="E473" s="3" t="s">
        <v>5391</v>
      </c>
      <c r="F473" t="s">
        <v>6465</v>
      </c>
      <c r="G473" t="s">
        <v>6825</v>
      </c>
      <c r="H473" t="s">
        <v>7618</v>
      </c>
      <c r="I473" t="s">
        <v>8056</v>
      </c>
      <c r="J473" t="s">
        <v>8057</v>
      </c>
      <c r="K473" t="s">
        <v>8103</v>
      </c>
      <c r="L473" t="s">
        <v>8593</v>
      </c>
      <c r="M473">
        <v>77506</v>
      </c>
      <c r="N473" t="s">
        <v>8639</v>
      </c>
      <c r="O473" t="s">
        <v>9262</v>
      </c>
      <c r="P473" t="s">
        <v>10371</v>
      </c>
      <c r="Q473" t="s">
        <v>10375</v>
      </c>
      <c r="R473" t="s">
        <v>11011</v>
      </c>
      <c r="S473">
        <v>7.968</v>
      </c>
      <c r="T473">
        <v>2</v>
      </c>
      <c r="U473">
        <v>0.2</v>
      </c>
      <c r="V473">
        <v>2.5895999999999999</v>
      </c>
      <c r="W473">
        <f>(Tableau1[[#This Row],[Sales]]/Tableau1[[#This Row],[Profit]])*100</f>
        <v>307.69230769230774</v>
      </c>
      <c r="X473">
        <f>Tableau1[[#This Row],[Sales]]*(1-Tableau1[[#This Row],[Discount]])</f>
        <v>6.3744000000000005</v>
      </c>
      <c r="Y473">
        <f ca="1">SUMIF(Tableau1[Order ID],Tableau1[[#This Row],[Order ID]],Tableau1[[#This Row],[Sales]])</f>
        <v>11.65</v>
      </c>
    </row>
    <row r="474" spans="1:25" x14ac:dyDescent="0.3">
      <c r="A474">
        <v>988</v>
      </c>
      <c r="B474" t="s">
        <v>493</v>
      </c>
      <c r="C474" s="9" t="s">
        <v>5396</v>
      </c>
      <c r="D474" s="9">
        <v>42073</v>
      </c>
      <c r="E474" s="3" t="s">
        <v>5396</v>
      </c>
      <c r="F474" t="s">
        <v>6467</v>
      </c>
      <c r="G474" t="s">
        <v>6826</v>
      </c>
      <c r="H474" t="s">
        <v>7619</v>
      </c>
      <c r="I474" t="s">
        <v>8054</v>
      </c>
      <c r="J474" t="s">
        <v>8057</v>
      </c>
      <c r="K474" t="s">
        <v>8070</v>
      </c>
      <c r="L474" t="s">
        <v>8593</v>
      </c>
      <c r="M474">
        <v>77041</v>
      </c>
      <c r="N474" t="s">
        <v>8639</v>
      </c>
      <c r="O474" t="s">
        <v>9373</v>
      </c>
      <c r="P474" t="s">
        <v>10371</v>
      </c>
      <c r="Q474" t="s">
        <v>10381</v>
      </c>
      <c r="R474" t="s">
        <v>11120</v>
      </c>
      <c r="S474">
        <v>1.1120000000000001</v>
      </c>
      <c r="T474">
        <v>2</v>
      </c>
      <c r="U474">
        <v>0.8</v>
      </c>
      <c r="V474">
        <v>-1.8904000000000001</v>
      </c>
      <c r="W474">
        <f>(Tableau1[[#This Row],[Sales]]/Tableau1[[#This Row],[Profit]])*100</f>
        <v>-58.82352941176471</v>
      </c>
      <c r="X474">
        <f>Tableau1[[#This Row],[Sales]]*(1-Tableau1[[#This Row],[Discount]])</f>
        <v>0.22239999999999996</v>
      </c>
      <c r="Y474">
        <f ca="1">SUMIF(Tableau1[Order ID],Tableau1[[#This Row],[Order ID]],Tableau1[[#This Row],[Sales]])</f>
        <v>895.92</v>
      </c>
    </row>
    <row r="475" spans="1:25" x14ac:dyDescent="0.3">
      <c r="A475">
        <v>989</v>
      </c>
      <c r="B475" t="s">
        <v>494</v>
      </c>
      <c r="C475" s="9" t="s">
        <v>5397</v>
      </c>
      <c r="D475" s="9">
        <v>42876</v>
      </c>
      <c r="E475" s="3" t="s">
        <v>6173</v>
      </c>
      <c r="F475" t="s">
        <v>6465</v>
      </c>
      <c r="G475" t="s">
        <v>6657</v>
      </c>
      <c r="H475" t="s">
        <v>7450</v>
      </c>
      <c r="I475" t="s">
        <v>8055</v>
      </c>
      <c r="J475" t="s">
        <v>8057</v>
      </c>
      <c r="K475" t="s">
        <v>8167</v>
      </c>
      <c r="L475" t="s">
        <v>8603</v>
      </c>
      <c r="M475">
        <v>13021</v>
      </c>
      <c r="N475" t="s">
        <v>8640</v>
      </c>
      <c r="O475" t="s">
        <v>9198</v>
      </c>
      <c r="P475" t="s">
        <v>10370</v>
      </c>
      <c r="Q475" t="s">
        <v>10378</v>
      </c>
      <c r="R475" t="s">
        <v>10947</v>
      </c>
      <c r="S475">
        <v>520.04999999999995</v>
      </c>
      <c r="T475">
        <v>5</v>
      </c>
      <c r="U475">
        <v>0</v>
      </c>
      <c r="V475">
        <v>72.807000000000002</v>
      </c>
      <c r="W475">
        <f>(Tableau1[[#This Row],[Sales]]/Tableau1[[#This Row],[Profit]])*100</f>
        <v>714.28571428571422</v>
      </c>
      <c r="X475">
        <f>Tableau1[[#This Row],[Sales]]*(1-Tableau1[[#This Row],[Discount]])</f>
        <v>520.04999999999995</v>
      </c>
      <c r="Y475">
        <f ca="1">SUMIF(Tableau1[Order ID],Tableau1[[#This Row],[Order ID]],Tableau1[[#This Row],[Sales]])</f>
        <v>863.64</v>
      </c>
    </row>
    <row r="476" spans="1:25" x14ac:dyDescent="0.3">
      <c r="A476">
        <v>991</v>
      </c>
      <c r="B476" t="s">
        <v>495</v>
      </c>
      <c r="C476" s="9" t="s">
        <v>5398</v>
      </c>
      <c r="D476" s="9">
        <v>42092</v>
      </c>
      <c r="E476" s="3" t="s">
        <v>6082</v>
      </c>
      <c r="F476" t="s">
        <v>6464</v>
      </c>
      <c r="G476" t="s">
        <v>6827</v>
      </c>
      <c r="H476" t="s">
        <v>7620</v>
      </c>
      <c r="I476" t="s">
        <v>8056</v>
      </c>
      <c r="J476" t="s">
        <v>8057</v>
      </c>
      <c r="K476" t="s">
        <v>8166</v>
      </c>
      <c r="L476" t="s">
        <v>8591</v>
      </c>
      <c r="M476">
        <v>32216</v>
      </c>
      <c r="N476" t="s">
        <v>8637</v>
      </c>
      <c r="O476" t="s">
        <v>8920</v>
      </c>
      <c r="P476" t="s">
        <v>10370</v>
      </c>
      <c r="Q476" t="s">
        <v>10374</v>
      </c>
      <c r="R476" t="s">
        <v>10669</v>
      </c>
      <c r="S476">
        <v>1166.92</v>
      </c>
      <c r="T476">
        <v>5</v>
      </c>
      <c r="U476">
        <v>0.2</v>
      </c>
      <c r="V476">
        <v>131.27850000000001</v>
      </c>
      <c r="W476">
        <f>(Tableau1[[#This Row],[Sales]]/Tableau1[[#This Row],[Profit]])*100</f>
        <v>888.88888888888891</v>
      </c>
      <c r="X476">
        <f>Tableau1[[#This Row],[Sales]]*(1-Tableau1[[#This Row],[Discount]])</f>
        <v>933.53600000000006</v>
      </c>
      <c r="Y476">
        <f ca="1">SUMIF(Tableau1[Order ID],Tableau1[[#This Row],[Order ID]],Tableau1[[#This Row],[Sales]])</f>
        <v>199.98</v>
      </c>
    </row>
    <row r="477" spans="1:25" x14ac:dyDescent="0.3">
      <c r="A477">
        <v>992</v>
      </c>
      <c r="B477" t="s">
        <v>496</v>
      </c>
      <c r="C477" s="9" t="s">
        <v>5399</v>
      </c>
      <c r="D477" s="9">
        <v>42622</v>
      </c>
      <c r="E477" s="3" t="s">
        <v>5138</v>
      </c>
      <c r="F477" t="s">
        <v>6466</v>
      </c>
      <c r="G477" t="s">
        <v>6527</v>
      </c>
      <c r="H477" t="s">
        <v>7320</v>
      </c>
      <c r="I477" t="s">
        <v>8054</v>
      </c>
      <c r="J477" t="s">
        <v>8057</v>
      </c>
      <c r="K477" t="s">
        <v>8078</v>
      </c>
      <c r="L477" t="s">
        <v>8603</v>
      </c>
      <c r="M477">
        <v>10024</v>
      </c>
      <c r="N477" t="s">
        <v>8640</v>
      </c>
      <c r="O477" t="s">
        <v>9247</v>
      </c>
      <c r="P477" t="s">
        <v>10371</v>
      </c>
      <c r="Q477" t="s">
        <v>10381</v>
      </c>
      <c r="R477" t="s">
        <v>10996</v>
      </c>
      <c r="S477">
        <v>14.624000000000001</v>
      </c>
      <c r="T477">
        <v>2</v>
      </c>
      <c r="U477">
        <v>0.2</v>
      </c>
      <c r="V477">
        <v>5.484</v>
      </c>
      <c r="W477">
        <f>(Tableau1[[#This Row],[Sales]]/Tableau1[[#This Row],[Profit]])*100</f>
        <v>266.66666666666669</v>
      </c>
      <c r="X477">
        <f>Tableau1[[#This Row],[Sales]]*(1-Tableau1[[#This Row],[Discount]])</f>
        <v>11.699200000000001</v>
      </c>
      <c r="Y477">
        <f ca="1">SUMIF(Tableau1[Order ID],Tableau1[[#This Row],[Order ID]],Tableau1[[#This Row],[Sales]])</f>
        <v>88.768000000000001</v>
      </c>
    </row>
    <row r="478" spans="1:25" x14ac:dyDescent="0.3">
      <c r="A478">
        <v>993</v>
      </c>
      <c r="B478" t="s">
        <v>497</v>
      </c>
      <c r="C478" s="9" t="s">
        <v>5400</v>
      </c>
      <c r="D478" s="9">
        <v>42608</v>
      </c>
      <c r="E478" s="3" t="s">
        <v>5308</v>
      </c>
      <c r="F478" t="s">
        <v>6466</v>
      </c>
      <c r="G478" t="s">
        <v>6756</v>
      </c>
      <c r="H478" t="s">
        <v>7549</v>
      </c>
      <c r="I478" t="s">
        <v>8054</v>
      </c>
      <c r="J478" t="s">
        <v>8057</v>
      </c>
      <c r="K478" t="s">
        <v>8107</v>
      </c>
      <c r="L478" t="s">
        <v>8590</v>
      </c>
      <c r="M478">
        <v>95123</v>
      </c>
      <c r="N478" t="s">
        <v>8638</v>
      </c>
      <c r="O478" t="s">
        <v>8899</v>
      </c>
      <c r="P478" t="s">
        <v>10371</v>
      </c>
      <c r="Q478" t="s">
        <v>10386</v>
      </c>
      <c r="R478" t="s">
        <v>10648</v>
      </c>
      <c r="S478">
        <v>10.23</v>
      </c>
      <c r="T478">
        <v>3</v>
      </c>
      <c r="U478">
        <v>0</v>
      </c>
      <c r="V478">
        <v>4.9104000000000001</v>
      </c>
      <c r="W478">
        <f>(Tableau1[[#This Row],[Sales]]/Tableau1[[#This Row],[Profit]])*100</f>
        <v>208.33333333333334</v>
      </c>
      <c r="X478">
        <f>Tableau1[[#This Row],[Sales]]*(1-Tableau1[[#This Row],[Discount]])</f>
        <v>10.23</v>
      </c>
      <c r="Y478">
        <f ca="1">SUMIF(Tableau1[Order ID],Tableau1[[#This Row],[Order ID]],Tableau1[[#This Row],[Sales]])</f>
        <v>271.99200000000002</v>
      </c>
    </row>
    <row r="479" spans="1:25" x14ac:dyDescent="0.3">
      <c r="A479">
        <v>995</v>
      </c>
      <c r="B479" t="s">
        <v>498</v>
      </c>
      <c r="C479" s="9" t="s">
        <v>5401</v>
      </c>
      <c r="D479" s="9">
        <v>41780</v>
      </c>
      <c r="E479" s="3" t="s">
        <v>5624</v>
      </c>
      <c r="F479" t="s">
        <v>6465</v>
      </c>
      <c r="G479" t="s">
        <v>6828</v>
      </c>
      <c r="H479" t="s">
        <v>7621</v>
      </c>
      <c r="I479" t="s">
        <v>8055</v>
      </c>
      <c r="J479" t="s">
        <v>8057</v>
      </c>
      <c r="K479" t="s">
        <v>8231</v>
      </c>
      <c r="L479" t="s">
        <v>8605</v>
      </c>
      <c r="M479">
        <v>23464</v>
      </c>
      <c r="N479" t="s">
        <v>8637</v>
      </c>
      <c r="O479" t="s">
        <v>9374</v>
      </c>
      <c r="P479" t="s">
        <v>10371</v>
      </c>
      <c r="Q479" t="s">
        <v>10381</v>
      </c>
      <c r="R479" t="s">
        <v>11121</v>
      </c>
      <c r="S479">
        <v>2715.93</v>
      </c>
      <c r="T479">
        <v>7</v>
      </c>
      <c r="U479">
        <v>0</v>
      </c>
      <c r="V479">
        <v>1276.4871000000001</v>
      </c>
      <c r="W479">
        <f>(Tableau1[[#This Row],[Sales]]/Tableau1[[#This Row],[Profit]])*100</f>
        <v>212.7659574468085</v>
      </c>
      <c r="X479">
        <f>Tableau1[[#This Row],[Sales]]*(1-Tableau1[[#This Row],[Discount]])</f>
        <v>2715.93</v>
      </c>
      <c r="Y479">
        <f ca="1">SUMIF(Tableau1[Order ID],Tableau1[[#This Row],[Order ID]],Tableau1[[#This Row],[Sales]])</f>
        <v>244.55</v>
      </c>
    </row>
    <row r="480" spans="1:25" x14ac:dyDescent="0.3">
      <c r="A480">
        <v>997</v>
      </c>
      <c r="B480" t="s">
        <v>499</v>
      </c>
      <c r="C480" s="9" t="s">
        <v>5402</v>
      </c>
      <c r="D480" s="9">
        <v>42305</v>
      </c>
      <c r="E480" s="3" t="s">
        <v>5532</v>
      </c>
      <c r="F480" t="s">
        <v>6465</v>
      </c>
      <c r="G480" t="s">
        <v>6829</v>
      </c>
      <c r="H480" t="s">
        <v>7622</v>
      </c>
      <c r="I480" t="s">
        <v>8054</v>
      </c>
      <c r="J480" t="s">
        <v>8057</v>
      </c>
      <c r="K480" t="s">
        <v>8058</v>
      </c>
      <c r="L480" t="s">
        <v>8589</v>
      </c>
      <c r="M480">
        <v>42420</v>
      </c>
      <c r="N480" t="s">
        <v>8637</v>
      </c>
      <c r="O480" t="s">
        <v>9375</v>
      </c>
      <c r="P480" t="s">
        <v>10371</v>
      </c>
      <c r="Q480" t="s">
        <v>10385</v>
      </c>
      <c r="R480" t="s">
        <v>11123</v>
      </c>
      <c r="S480">
        <v>10.67</v>
      </c>
      <c r="T480">
        <v>1</v>
      </c>
      <c r="U480">
        <v>0</v>
      </c>
      <c r="V480">
        <v>4.9081999999999999</v>
      </c>
      <c r="W480">
        <f>(Tableau1[[#This Row],[Sales]]/Tableau1[[#This Row],[Profit]])*100</f>
        <v>217.39130434782606</v>
      </c>
      <c r="X480">
        <f>Tableau1[[#This Row],[Sales]]*(1-Tableau1[[#This Row],[Discount]])</f>
        <v>10.67</v>
      </c>
      <c r="Y480">
        <f ca="1">SUMIF(Tableau1[Order ID],Tableau1[[#This Row],[Order ID]],Tableau1[[#This Row],[Sales]])</f>
        <v>19.968</v>
      </c>
    </row>
    <row r="481" spans="1:25" x14ac:dyDescent="0.3">
      <c r="A481">
        <v>1001</v>
      </c>
      <c r="B481" t="s">
        <v>500</v>
      </c>
      <c r="C481" s="9" t="s">
        <v>5403</v>
      </c>
      <c r="D481" s="9">
        <v>42687</v>
      </c>
      <c r="E481" s="3" t="s">
        <v>6049</v>
      </c>
      <c r="F481" t="s">
        <v>6465</v>
      </c>
      <c r="G481" t="s">
        <v>6554</v>
      </c>
      <c r="H481" t="s">
        <v>7347</v>
      </c>
      <c r="I481" t="s">
        <v>8056</v>
      </c>
      <c r="J481" t="s">
        <v>8057</v>
      </c>
      <c r="K481" t="s">
        <v>8195</v>
      </c>
      <c r="L481" t="s">
        <v>8234</v>
      </c>
      <c r="M481">
        <v>98661</v>
      </c>
      <c r="N481" t="s">
        <v>8638</v>
      </c>
      <c r="O481" t="s">
        <v>9288</v>
      </c>
      <c r="P481" t="s">
        <v>10371</v>
      </c>
      <c r="Q481" t="s">
        <v>10379</v>
      </c>
      <c r="R481" t="s">
        <v>11037</v>
      </c>
      <c r="S481">
        <v>44.02</v>
      </c>
      <c r="T481">
        <v>2</v>
      </c>
      <c r="U481">
        <v>0</v>
      </c>
      <c r="V481">
        <v>11.4452</v>
      </c>
      <c r="W481">
        <f>(Tableau1[[#This Row],[Sales]]/Tableau1[[#This Row],[Profit]])*100</f>
        <v>384.61538461538464</v>
      </c>
      <c r="X481">
        <f>Tableau1[[#This Row],[Sales]]*(1-Tableau1[[#This Row],[Discount]])</f>
        <v>44.02</v>
      </c>
      <c r="Y481">
        <f ca="1">SUMIF(Tableau1[Order ID],Tableau1[[#This Row],[Order ID]],Tableau1[[#This Row],[Sales]])</f>
        <v>95.968000000000004</v>
      </c>
    </row>
    <row r="482" spans="1:25" x14ac:dyDescent="0.3">
      <c r="A482">
        <v>1002</v>
      </c>
      <c r="B482" t="s">
        <v>501</v>
      </c>
      <c r="C482" s="9" t="s">
        <v>5404</v>
      </c>
      <c r="D482" s="9">
        <v>42216</v>
      </c>
      <c r="E482" s="3" t="s">
        <v>5404</v>
      </c>
      <c r="F482" t="s">
        <v>6467</v>
      </c>
      <c r="G482" t="s">
        <v>6770</v>
      </c>
      <c r="H482" t="s">
        <v>7563</v>
      </c>
      <c r="I482" t="s">
        <v>8054</v>
      </c>
      <c r="J482" t="s">
        <v>8057</v>
      </c>
      <c r="K482" t="s">
        <v>8078</v>
      </c>
      <c r="L482" t="s">
        <v>8603</v>
      </c>
      <c r="M482">
        <v>10024</v>
      </c>
      <c r="N482" t="s">
        <v>8640</v>
      </c>
      <c r="O482" t="s">
        <v>9378</v>
      </c>
      <c r="P482" t="s">
        <v>10372</v>
      </c>
      <c r="Q482" t="s">
        <v>10384</v>
      </c>
      <c r="R482" t="s">
        <v>11126</v>
      </c>
      <c r="S482">
        <v>2309.65</v>
      </c>
      <c r="T482">
        <v>7</v>
      </c>
      <c r="U482">
        <v>0</v>
      </c>
      <c r="V482">
        <v>762.18449999999996</v>
      </c>
      <c r="W482">
        <f>(Tableau1[[#This Row],[Sales]]/Tableau1[[#This Row],[Profit]])*100</f>
        <v>303.03030303030306</v>
      </c>
      <c r="X482">
        <f>Tableau1[[#This Row],[Sales]]*(1-Tableau1[[#This Row],[Discount]])</f>
        <v>2309.65</v>
      </c>
      <c r="Y482">
        <f ca="1">SUMIF(Tableau1[Order ID],Tableau1[[#This Row],[Order ID]],Tableau1[[#This Row],[Sales]])</f>
        <v>16.2</v>
      </c>
    </row>
    <row r="483" spans="1:25" x14ac:dyDescent="0.3">
      <c r="A483">
        <v>1005</v>
      </c>
      <c r="B483" t="s">
        <v>502</v>
      </c>
      <c r="C483" s="9" t="s">
        <v>5405</v>
      </c>
      <c r="D483" s="9">
        <v>42243</v>
      </c>
      <c r="E483" s="3" t="s">
        <v>5314</v>
      </c>
      <c r="F483" t="s">
        <v>6465</v>
      </c>
      <c r="G483" t="s">
        <v>6830</v>
      </c>
      <c r="H483" t="s">
        <v>7623</v>
      </c>
      <c r="I483" t="s">
        <v>8054</v>
      </c>
      <c r="J483" t="s">
        <v>8057</v>
      </c>
      <c r="K483" t="s">
        <v>8232</v>
      </c>
      <c r="L483" t="s">
        <v>8590</v>
      </c>
      <c r="M483">
        <v>92563</v>
      </c>
      <c r="N483" t="s">
        <v>8638</v>
      </c>
      <c r="O483" t="s">
        <v>9379</v>
      </c>
      <c r="P483" t="s">
        <v>10371</v>
      </c>
      <c r="Q483" t="s">
        <v>10377</v>
      </c>
      <c r="R483" t="s">
        <v>11127</v>
      </c>
      <c r="S483">
        <v>484.65</v>
      </c>
      <c r="T483">
        <v>3</v>
      </c>
      <c r="U483">
        <v>0</v>
      </c>
      <c r="V483">
        <v>92.083500000000001</v>
      </c>
      <c r="W483">
        <f>(Tableau1[[#This Row],[Sales]]/Tableau1[[#This Row],[Profit]])*100</f>
        <v>526.31578947368416</v>
      </c>
      <c r="X483">
        <f>Tableau1[[#This Row],[Sales]]*(1-Tableau1[[#This Row],[Discount]])</f>
        <v>484.65</v>
      </c>
      <c r="Y483">
        <f ca="1">SUMIF(Tableau1[Order ID],Tableau1[[#This Row],[Order ID]],Tableau1[[#This Row],[Sales]])</f>
        <v>291.95999999999998</v>
      </c>
    </row>
    <row r="484" spans="1:25" x14ac:dyDescent="0.3">
      <c r="A484">
        <v>1006</v>
      </c>
      <c r="B484" t="s">
        <v>503</v>
      </c>
      <c r="C484" s="9" t="s">
        <v>5080</v>
      </c>
      <c r="D484" s="9">
        <v>42321</v>
      </c>
      <c r="E484" s="3" t="s">
        <v>6002</v>
      </c>
      <c r="F484" t="s">
        <v>6465</v>
      </c>
      <c r="G484" t="s">
        <v>6768</v>
      </c>
      <c r="H484" t="s">
        <v>7561</v>
      </c>
      <c r="I484" t="s">
        <v>8054</v>
      </c>
      <c r="J484" t="s">
        <v>8057</v>
      </c>
      <c r="K484" t="s">
        <v>8166</v>
      </c>
      <c r="L484" t="s">
        <v>8592</v>
      </c>
      <c r="M484">
        <v>28540</v>
      </c>
      <c r="N484" t="s">
        <v>8637</v>
      </c>
      <c r="O484" t="s">
        <v>9314</v>
      </c>
      <c r="P484" t="s">
        <v>10371</v>
      </c>
      <c r="Q484" t="s">
        <v>10383</v>
      </c>
      <c r="R484" t="s">
        <v>11063</v>
      </c>
      <c r="S484">
        <v>115.29600000000001</v>
      </c>
      <c r="T484">
        <v>3</v>
      </c>
      <c r="U484">
        <v>0.2</v>
      </c>
      <c r="V484">
        <v>40.3536</v>
      </c>
      <c r="W484">
        <f>(Tableau1[[#This Row],[Sales]]/Tableau1[[#This Row],[Profit]])*100</f>
        <v>285.71428571428572</v>
      </c>
      <c r="X484">
        <f>Tableau1[[#This Row],[Sales]]*(1-Tableau1[[#This Row],[Discount]])</f>
        <v>92.236800000000017</v>
      </c>
      <c r="Y484">
        <f ca="1">SUMIF(Tableau1[Order ID],Tableau1[[#This Row],[Order ID]],Tableau1[[#This Row],[Sales]])</f>
        <v>5.1040000000000001</v>
      </c>
    </row>
    <row r="485" spans="1:25" x14ac:dyDescent="0.3">
      <c r="A485">
        <v>1007</v>
      </c>
      <c r="B485" t="s">
        <v>504</v>
      </c>
      <c r="C485" s="9" t="s">
        <v>5406</v>
      </c>
      <c r="D485" s="9">
        <v>42314</v>
      </c>
      <c r="E485" s="3" t="s">
        <v>5559</v>
      </c>
      <c r="F485" t="s">
        <v>6466</v>
      </c>
      <c r="G485" t="s">
        <v>6831</v>
      </c>
      <c r="H485" t="s">
        <v>7624</v>
      </c>
      <c r="I485" t="s">
        <v>8054</v>
      </c>
      <c r="J485" t="s">
        <v>8057</v>
      </c>
      <c r="K485" t="s">
        <v>8106</v>
      </c>
      <c r="L485" t="s">
        <v>8604</v>
      </c>
      <c r="M485">
        <v>85254</v>
      </c>
      <c r="N485" t="s">
        <v>8638</v>
      </c>
      <c r="O485" t="s">
        <v>8749</v>
      </c>
      <c r="P485" t="s">
        <v>10371</v>
      </c>
      <c r="Q485" t="s">
        <v>10385</v>
      </c>
      <c r="R485" t="s">
        <v>10498</v>
      </c>
      <c r="S485">
        <v>7.08</v>
      </c>
      <c r="T485">
        <v>3</v>
      </c>
      <c r="U485">
        <v>0.2</v>
      </c>
      <c r="V485">
        <v>2.4780000000000002</v>
      </c>
      <c r="W485">
        <f>(Tableau1[[#This Row],[Sales]]/Tableau1[[#This Row],[Profit]])*100</f>
        <v>285.71428571428567</v>
      </c>
      <c r="X485">
        <f>Tableau1[[#This Row],[Sales]]*(1-Tableau1[[#This Row],[Discount]])</f>
        <v>5.6640000000000006</v>
      </c>
      <c r="Y485">
        <f ca="1">SUMIF(Tableau1[Order ID],Tableau1[[#This Row],[Order ID]],Tableau1[[#This Row],[Sales]])</f>
        <v>5.2480000000000002</v>
      </c>
    </row>
    <row r="486" spans="1:25" x14ac:dyDescent="0.3">
      <c r="A486">
        <v>1009</v>
      </c>
      <c r="B486" t="s">
        <v>505</v>
      </c>
      <c r="C486" s="9" t="s">
        <v>5407</v>
      </c>
      <c r="D486" s="9">
        <v>43095</v>
      </c>
      <c r="E486" s="3" t="s">
        <v>6311</v>
      </c>
      <c r="F486" t="s">
        <v>6465</v>
      </c>
      <c r="G486" t="s">
        <v>6606</v>
      </c>
      <c r="H486" t="s">
        <v>7399</v>
      </c>
      <c r="I486" t="s">
        <v>8054</v>
      </c>
      <c r="J486" t="s">
        <v>8057</v>
      </c>
      <c r="K486" t="s">
        <v>8198</v>
      </c>
      <c r="L486" t="s">
        <v>8611</v>
      </c>
      <c r="M486">
        <v>52601</v>
      </c>
      <c r="N486" t="s">
        <v>8639</v>
      </c>
      <c r="O486" t="s">
        <v>9049</v>
      </c>
      <c r="P486" t="s">
        <v>10371</v>
      </c>
      <c r="Q486" t="s">
        <v>10383</v>
      </c>
      <c r="R486" t="s">
        <v>10798</v>
      </c>
      <c r="S486">
        <v>44.75</v>
      </c>
      <c r="T486">
        <v>5</v>
      </c>
      <c r="U486">
        <v>0</v>
      </c>
      <c r="V486">
        <v>20.585000000000001</v>
      </c>
      <c r="W486">
        <f>(Tableau1[[#This Row],[Sales]]/Tableau1[[#This Row],[Profit]])*100</f>
        <v>217.39130434782606</v>
      </c>
      <c r="X486">
        <f>Tableau1[[#This Row],[Sales]]*(1-Tableau1[[#This Row],[Discount]])</f>
        <v>44.75</v>
      </c>
      <c r="Y486">
        <f ca="1">SUMIF(Tableau1[Order ID],Tableau1[[#This Row],[Order ID]],Tableau1[[#This Row],[Sales]])</f>
        <v>3.76</v>
      </c>
    </row>
    <row r="487" spans="1:25" x14ac:dyDescent="0.3">
      <c r="A487">
        <v>1010</v>
      </c>
      <c r="B487" t="s">
        <v>506</v>
      </c>
      <c r="C487" s="9" t="s">
        <v>5408</v>
      </c>
      <c r="D487" s="9">
        <v>42948</v>
      </c>
      <c r="E487" s="3" t="s">
        <v>5676</v>
      </c>
      <c r="F487" t="s">
        <v>6466</v>
      </c>
      <c r="G487" t="s">
        <v>6715</v>
      </c>
      <c r="H487" t="s">
        <v>7508</v>
      </c>
      <c r="I487" t="s">
        <v>8054</v>
      </c>
      <c r="J487" t="s">
        <v>8057</v>
      </c>
      <c r="K487" t="s">
        <v>8080</v>
      </c>
      <c r="L487" t="s">
        <v>8598</v>
      </c>
      <c r="M487">
        <v>60653</v>
      </c>
      <c r="N487" t="s">
        <v>8639</v>
      </c>
      <c r="O487" t="s">
        <v>8797</v>
      </c>
      <c r="P487" t="s">
        <v>10372</v>
      </c>
      <c r="Q487" t="s">
        <v>10380</v>
      </c>
      <c r="R487" t="s">
        <v>10547</v>
      </c>
      <c r="S487">
        <v>95.983999999999995</v>
      </c>
      <c r="T487">
        <v>2</v>
      </c>
      <c r="U487">
        <v>0.2</v>
      </c>
      <c r="V487">
        <v>5.9989999999999997</v>
      </c>
      <c r="W487">
        <f>(Tableau1[[#This Row],[Sales]]/Tableau1[[#This Row],[Profit]])*100</f>
        <v>1600</v>
      </c>
      <c r="X487">
        <f>Tableau1[[#This Row],[Sales]]*(1-Tableau1[[#This Row],[Discount]])</f>
        <v>76.787199999999999</v>
      </c>
      <c r="Y487">
        <f ca="1">SUMIF(Tableau1[Order ID],Tableau1[[#This Row],[Order ID]],Tableau1[[#This Row],[Sales]])</f>
        <v>320.88</v>
      </c>
    </row>
    <row r="488" spans="1:25" x14ac:dyDescent="0.3">
      <c r="A488">
        <v>1011</v>
      </c>
      <c r="B488" t="s">
        <v>507</v>
      </c>
      <c r="C488" s="9" t="s">
        <v>5186</v>
      </c>
      <c r="D488" s="9">
        <v>41967</v>
      </c>
      <c r="E488" s="3" t="s">
        <v>5065</v>
      </c>
      <c r="F488" t="s">
        <v>6466</v>
      </c>
      <c r="G488" t="s">
        <v>6832</v>
      </c>
      <c r="H488" t="s">
        <v>7625</v>
      </c>
      <c r="I488" t="s">
        <v>8054</v>
      </c>
      <c r="J488" t="s">
        <v>8057</v>
      </c>
      <c r="K488" t="s">
        <v>8128</v>
      </c>
      <c r="L488" t="s">
        <v>8590</v>
      </c>
      <c r="M488">
        <v>92037</v>
      </c>
      <c r="N488" t="s">
        <v>8638</v>
      </c>
      <c r="O488" t="s">
        <v>9381</v>
      </c>
      <c r="P488" t="s">
        <v>10370</v>
      </c>
      <c r="Q488" t="s">
        <v>10378</v>
      </c>
      <c r="R488" t="s">
        <v>11129</v>
      </c>
      <c r="S488">
        <v>151.72</v>
      </c>
      <c r="T488">
        <v>4</v>
      </c>
      <c r="U488">
        <v>0</v>
      </c>
      <c r="V488">
        <v>27.3096</v>
      </c>
      <c r="W488">
        <f>(Tableau1[[#This Row],[Sales]]/Tableau1[[#This Row],[Profit]])*100</f>
        <v>555.55555555555554</v>
      </c>
      <c r="X488">
        <f>Tableau1[[#This Row],[Sales]]*(1-Tableau1[[#This Row],[Discount]])</f>
        <v>151.72</v>
      </c>
      <c r="Y488">
        <f ca="1">SUMIF(Tableau1[Order ID],Tableau1[[#This Row],[Order ID]],Tableau1[[#This Row],[Sales]])</f>
        <v>17.22</v>
      </c>
    </row>
    <row r="489" spans="1:25" x14ac:dyDescent="0.3">
      <c r="A489">
        <v>1012</v>
      </c>
      <c r="B489" t="s">
        <v>508</v>
      </c>
      <c r="C489" s="9" t="s">
        <v>5076</v>
      </c>
      <c r="D489" s="9">
        <v>42903</v>
      </c>
      <c r="E489" s="3" t="s">
        <v>5578</v>
      </c>
      <c r="F489" t="s">
        <v>6464</v>
      </c>
      <c r="G489" t="s">
        <v>6526</v>
      </c>
      <c r="H489" t="s">
        <v>7319</v>
      </c>
      <c r="I489" t="s">
        <v>8054</v>
      </c>
      <c r="J489" t="s">
        <v>8057</v>
      </c>
      <c r="K489" t="s">
        <v>8233</v>
      </c>
      <c r="L489" t="s">
        <v>8234</v>
      </c>
      <c r="M489">
        <v>98502</v>
      </c>
      <c r="N489" t="s">
        <v>8638</v>
      </c>
      <c r="O489" t="s">
        <v>8668</v>
      </c>
      <c r="P489" t="s">
        <v>10370</v>
      </c>
      <c r="Q489" t="s">
        <v>10378</v>
      </c>
      <c r="R489" t="s">
        <v>10417</v>
      </c>
      <c r="S489">
        <v>155.25</v>
      </c>
      <c r="T489">
        <v>3</v>
      </c>
      <c r="U489">
        <v>0</v>
      </c>
      <c r="V489">
        <v>46.575000000000003</v>
      </c>
      <c r="W489">
        <f>(Tableau1[[#This Row],[Sales]]/Tableau1[[#This Row],[Profit]])*100</f>
        <v>333.33333333333331</v>
      </c>
      <c r="X489">
        <f>Tableau1[[#This Row],[Sales]]*(1-Tableau1[[#This Row],[Discount]])</f>
        <v>155.25</v>
      </c>
      <c r="Y489">
        <f ca="1">SUMIF(Tableau1[Order ID],Tableau1[[#This Row],[Order ID]],Tableau1[[#This Row],[Sales]])</f>
        <v>71.040000000000006</v>
      </c>
    </row>
    <row r="490" spans="1:25" x14ac:dyDescent="0.3">
      <c r="A490">
        <v>1014</v>
      </c>
      <c r="B490" t="s">
        <v>509</v>
      </c>
      <c r="C490" s="9" t="s">
        <v>5409</v>
      </c>
      <c r="D490" s="9">
        <v>42359</v>
      </c>
      <c r="E490" s="3" t="s">
        <v>5130</v>
      </c>
      <c r="F490" t="s">
        <v>6464</v>
      </c>
      <c r="G490" t="s">
        <v>6833</v>
      </c>
      <c r="H490" t="s">
        <v>7626</v>
      </c>
      <c r="I490" t="s">
        <v>8054</v>
      </c>
      <c r="J490" t="s">
        <v>8057</v>
      </c>
      <c r="K490" t="s">
        <v>8062</v>
      </c>
      <c r="L490" t="s">
        <v>8234</v>
      </c>
      <c r="M490">
        <v>98103</v>
      </c>
      <c r="N490" t="s">
        <v>8638</v>
      </c>
      <c r="O490" t="s">
        <v>8846</v>
      </c>
      <c r="P490" t="s">
        <v>10370</v>
      </c>
      <c r="Q490" t="s">
        <v>10376</v>
      </c>
      <c r="R490" t="s">
        <v>10596</v>
      </c>
      <c r="S490">
        <v>1618.37</v>
      </c>
      <c r="T490">
        <v>13</v>
      </c>
      <c r="U490">
        <v>0</v>
      </c>
      <c r="V490">
        <v>356.04140000000001</v>
      </c>
      <c r="W490">
        <f>(Tableau1[[#This Row],[Sales]]/Tableau1[[#This Row],[Profit]])*100</f>
        <v>454.5454545454545</v>
      </c>
      <c r="X490">
        <f>Tableau1[[#This Row],[Sales]]*(1-Tableau1[[#This Row],[Discount]])</f>
        <v>1618.37</v>
      </c>
      <c r="Y490">
        <f ca="1">SUMIF(Tableau1[Order ID],Tableau1[[#This Row],[Order ID]],Tableau1[[#This Row],[Sales]])</f>
        <v>15</v>
      </c>
    </row>
    <row r="491" spans="1:25" x14ac:dyDescent="0.3">
      <c r="A491">
        <v>1016</v>
      </c>
      <c r="B491" t="s">
        <v>510</v>
      </c>
      <c r="C491" s="9" t="s">
        <v>5044</v>
      </c>
      <c r="D491" s="9">
        <v>42264</v>
      </c>
      <c r="E491" s="3" t="s">
        <v>5474</v>
      </c>
      <c r="F491" t="s">
        <v>6464</v>
      </c>
      <c r="G491" t="s">
        <v>6714</v>
      </c>
      <c r="H491" t="s">
        <v>7507</v>
      </c>
      <c r="I491" t="s">
        <v>8056</v>
      </c>
      <c r="J491" t="s">
        <v>8057</v>
      </c>
      <c r="K491" t="s">
        <v>8059</v>
      </c>
      <c r="L491" t="s">
        <v>8590</v>
      </c>
      <c r="M491">
        <v>90036</v>
      </c>
      <c r="N491" t="s">
        <v>8638</v>
      </c>
      <c r="O491" t="s">
        <v>8896</v>
      </c>
      <c r="P491" t="s">
        <v>10371</v>
      </c>
      <c r="Q491" t="s">
        <v>10383</v>
      </c>
      <c r="R491" t="s">
        <v>10645</v>
      </c>
      <c r="S491">
        <v>32.4</v>
      </c>
      <c r="T491">
        <v>5</v>
      </c>
      <c r="U491">
        <v>0</v>
      </c>
      <c r="V491">
        <v>15.552</v>
      </c>
      <c r="W491">
        <f>(Tableau1[[#This Row],[Sales]]/Tableau1[[#This Row],[Profit]])*100</f>
        <v>208.33333333333334</v>
      </c>
      <c r="X491">
        <f>Tableau1[[#This Row],[Sales]]*(1-Tableau1[[#This Row],[Discount]])</f>
        <v>32.4</v>
      </c>
      <c r="Y491">
        <f ca="1">SUMIF(Tableau1[Order ID],Tableau1[[#This Row],[Order ID]],Tableau1[[#This Row],[Sales]])</f>
        <v>95.94</v>
      </c>
    </row>
    <row r="492" spans="1:25" x14ac:dyDescent="0.3">
      <c r="A492">
        <v>1017</v>
      </c>
      <c r="B492" t="s">
        <v>511</v>
      </c>
      <c r="C492" s="9" t="s">
        <v>5410</v>
      </c>
      <c r="D492" s="9">
        <v>42191</v>
      </c>
      <c r="E492" s="3" t="s">
        <v>5878</v>
      </c>
      <c r="F492" t="s">
        <v>6465</v>
      </c>
      <c r="G492" t="s">
        <v>6834</v>
      </c>
      <c r="H492" t="s">
        <v>7627</v>
      </c>
      <c r="I492" t="s">
        <v>8055</v>
      </c>
      <c r="J492" t="s">
        <v>8057</v>
      </c>
      <c r="K492" t="s">
        <v>8078</v>
      </c>
      <c r="L492" t="s">
        <v>8603</v>
      </c>
      <c r="M492">
        <v>10011</v>
      </c>
      <c r="N492" t="s">
        <v>8640</v>
      </c>
      <c r="O492" t="s">
        <v>9384</v>
      </c>
      <c r="P492" t="s">
        <v>10370</v>
      </c>
      <c r="Q492" t="s">
        <v>10378</v>
      </c>
      <c r="R492" t="s">
        <v>11132</v>
      </c>
      <c r="S492">
        <v>13.96</v>
      </c>
      <c r="T492">
        <v>2</v>
      </c>
      <c r="U492">
        <v>0</v>
      </c>
      <c r="V492">
        <v>6.7008000000000001</v>
      </c>
      <c r="W492">
        <f>(Tableau1[[#This Row],[Sales]]/Tableau1[[#This Row],[Profit]])*100</f>
        <v>208.33333333333334</v>
      </c>
      <c r="X492">
        <f>Tableau1[[#This Row],[Sales]]*(1-Tableau1[[#This Row],[Discount]])</f>
        <v>13.96</v>
      </c>
      <c r="Y492">
        <f ca="1">SUMIF(Tableau1[Order ID],Tableau1[[#This Row],[Order ID]],Tableau1[[#This Row],[Sales]])</f>
        <v>29.68</v>
      </c>
    </row>
    <row r="493" spans="1:25" x14ac:dyDescent="0.3">
      <c r="A493">
        <v>1021</v>
      </c>
      <c r="B493" t="s">
        <v>512</v>
      </c>
      <c r="C493" s="9" t="s">
        <v>5411</v>
      </c>
      <c r="D493" s="9">
        <v>42121</v>
      </c>
      <c r="E493" s="3" t="s">
        <v>5940</v>
      </c>
      <c r="F493" t="s">
        <v>6465</v>
      </c>
      <c r="G493" t="s">
        <v>6686</v>
      </c>
      <c r="H493" t="s">
        <v>7479</v>
      </c>
      <c r="I493" t="s">
        <v>8054</v>
      </c>
      <c r="J493" t="s">
        <v>8057</v>
      </c>
      <c r="K493" t="s">
        <v>8234</v>
      </c>
      <c r="L493" t="s">
        <v>8628</v>
      </c>
      <c r="M493">
        <v>20016</v>
      </c>
      <c r="N493" t="s">
        <v>8640</v>
      </c>
      <c r="O493" t="s">
        <v>9387</v>
      </c>
      <c r="P493" t="s">
        <v>10371</v>
      </c>
      <c r="Q493" t="s">
        <v>10379</v>
      </c>
      <c r="R493" t="s">
        <v>11135</v>
      </c>
      <c r="S493">
        <v>22.74</v>
      </c>
      <c r="T493">
        <v>3</v>
      </c>
      <c r="U493">
        <v>0</v>
      </c>
      <c r="V493">
        <v>8.8686000000000007</v>
      </c>
      <c r="W493">
        <f>(Tableau1[[#This Row],[Sales]]/Tableau1[[#This Row],[Profit]])*100</f>
        <v>256.41025641025641</v>
      </c>
      <c r="X493">
        <f>Tableau1[[#This Row],[Sales]]*(1-Tableau1[[#This Row],[Discount]])</f>
        <v>22.74</v>
      </c>
      <c r="Y493">
        <f ca="1">SUMIF(Tableau1[Order ID],Tableau1[[#This Row],[Order ID]],Tableau1[[#This Row],[Sales]])</f>
        <v>4.2240000000000002</v>
      </c>
    </row>
    <row r="494" spans="1:25" x14ac:dyDescent="0.3">
      <c r="A494">
        <v>1024</v>
      </c>
      <c r="B494" t="s">
        <v>513</v>
      </c>
      <c r="C494" s="9" t="s">
        <v>5412</v>
      </c>
      <c r="D494" s="9">
        <v>42171</v>
      </c>
      <c r="E494" s="3" t="s">
        <v>5812</v>
      </c>
      <c r="F494" t="s">
        <v>6465</v>
      </c>
      <c r="G494" t="s">
        <v>6639</v>
      </c>
      <c r="H494" t="s">
        <v>7432</v>
      </c>
      <c r="I494" t="s">
        <v>8054</v>
      </c>
      <c r="J494" t="s">
        <v>8057</v>
      </c>
      <c r="K494" t="s">
        <v>8068</v>
      </c>
      <c r="L494" t="s">
        <v>8597</v>
      </c>
      <c r="M494">
        <v>19134</v>
      </c>
      <c r="N494" t="s">
        <v>8640</v>
      </c>
      <c r="O494" t="s">
        <v>9389</v>
      </c>
      <c r="P494" t="s">
        <v>10371</v>
      </c>
      <c r="Q494" t="s">
        <v>10385</v>
      </c>
      <c r="R494" t="s">
        <v>11137</v>
      </c>
      <c r="S494">
        <v>6.2080000000000002</v>
      </c>
      <c r="T494">
        <v>2</v>
      </c>
      <c r="U494">
        <v>0.2</v>
      </c>
      <c r="V494">
        <v>2.1728000000000001</v>
      </c>
      <c r="W494">
        <f>(Tableau1[[#This Row],[Sales]]/Tableau1[[#This Row],[Profit]])*100</f>
        <v>285.71428571428572</v>
      </c>
      <c r="X494">
        <f>Tableau1[[#This Row],[Sales]]*(1-Tableau1[[#This Row],[Discount]])</f>
        <v>4.9664000000000001</v>
      </c>
      <c r="Y494">
        <f ca="1">SUMIF(Tableau1[Order ID],Tableau1[[#This Row],[Order ID]],Tableau1[[#This Row],[Sales]])</f>
        <v>350.98</v>
      </c>
    </row>
    <row r="495" spans="1:25" x14ac:dyDescent="0.3">
      <c r="A495">
        <v>1025</v>
      </c>
      <c r="B495" t="s">
        <v>514</v>
      </c>
      <c r="C495" s="9" t="s">
        <v>5124</v>
      </c>
      <c r="D495" s="9">
        <v>43086</v>
      </c>
      <c r="E495" s="3" t="s">
        <v>5728</v>
      </c>
      <c r="F495" t="s">
        <v>6466</v>
      </c>
      <c r="G495" t="s">
        <v>6835</v>
      </c>
      <c r="H495" t="s">
        <v>7628</v>
      </c>
      <c r="I495" t="s">
        <v>8056</v>
      </c>
      <c r="J495" t="s">
        <v>8057</v>
      </c>
      <c r="K495" t="s">
        <v>8059</v>
      </c>
      <c r="L495" t="s">
        <v>8590</v>
      </c>
      <c r="M495">
        <v>90045</v>
      </c>
      <c r="N495" t="s">
        <v>8638</v>
      </c>
      <c r="O495" t="s">
        <v>9390</v>
      </c>
      <c r="P495" t="s">
        <v>10371</v>
      </c>
      <c r="Q495" t="s">
        <v>10381</v>
      </c>
      <c r="R495" t="s">
        <v>11138</v>
      </c>
      <c r="S495">
        <v>11.808</v>
      </c>
      <c r="T495">
        <v>2</v>
      </c>
      <c r="U495">
        <v>0.2</v>
      </c>
      <c r="V495">
        <v>4.2804000000000002</v>
      </c>
      <c r="W495">
        <f>(Tableau1[[#This Row],[Sales]]/Tableau1[[#This Row],[Profit]])*100</f>
        <v>275.86206896551721</v>
      </c>
      <c r="X495">
        <f>Tableau1[[#This Row],[Sales]]*(1-Tableau1[[#This Row],[Discount]])</f>
        <v>9.4464000000000006</v>
      </c>
      <c r="Y495">
        <f ca="1">SUMIF(Tableau1[Order ID],Tableau1[[#This Row],[Order ID]],Tableau1[[#This Row],[Sales]])</f>
        <v>1606.23</v>
      </c>
    </row>
    <row r="496" spans="1:25" x14ac:dyDescent="0.3">
      <c r="A496">
        <v>1026</v>
      </c>
      <c r="B496" t="s">
        <v>515</v>
      </c>
      <c r="C496" s="9" t="s">
        <v>5413</v>
      </c>
      <c r="D496" s="9">
        <v>42380</v>
      </c>
      <c r="E496" s="3" t="s">
        <v>6313</v>
      </c>
      <c r="F496" t="s">
        <v>6464</v>
      </c>
      <c r="G496" t="s">
        <v>6836</v>
      </c>
      <c r="H496" t="s">
        <v>7629</v>
      </c>
      <c r="I496" t="s">
        <v>8056</v>
      </c>
      <c r="J496" t="s">
        <v>8057</v>
      </c>
      <c r="K496" t="s">
        <v>8082</v>
      </c>
      <c r="L496" t="s">
        <v>8612</v>
      </c>
      <c r="M496">
        <v>45503</v>
      </c>
      <c r="N496" t="s">
        <v>8640</v>
      </c>
      <c r="O496" t="s">
        <v>9391</v>
      </c>
      <c r="P496" t="s">
        <v>10371</v>
      </c>
      <c r="Q496" t="s">
        <v>10383</v>
      </c>
      <c r="R496" t="s">
        <v>11139</v>
      </c>
      <c r="S496">
        <v>15.552</v>
      </c>
      <c r="T496">
        <v>3</v>
      </c>
      <c r="U496">
        <v>0.2</v>
      </c>
      <c r="V496">
        <v>5.4432</v>
      </c>
      <c r="W496">
        <f>(Tableau1[[#This Row],[Sales]]/Tableau1[[#This Row],[Profit]])*100</f>
        <v>285.71428571428572</v>
      </c>
      <c r="X496">
        <f>Tableau1[[#This Row],[Sales]]*(1-Tableau1[[#This Row],[Discount]])</f>
        <v>12.441600000000001</v>
      </c>
      <c r="Y496">
        <f ca="1">SUMIF(Tableau1[Order ID],Tableau1[[#This Row],[Order ID]],Tableau1[[#This Row],[Sales]])</f>
        <v>141.96</v>
      </c>
    </row>
    <row r="497" spans="1:25" x14ac:dyDescent="0.3">
      <c r="A497">
        <v>1029</v>
      </c>
      <c r="B497" t="s">
        <v>516</v>
      </c>
      <c r="C497" s="9" t="s">
        <v>5414</v>
      </c>
      <c r="D497" s="9">
        <v>41831</v>
      </c>
      <c r="E497" s="3" t="s">
        <v>5888</v>
      </c>
      <c r="F497" t="s">
        <v>6465</v>
      </c>
      <c r="G497" t="s">
        <v>6624</v>
      </c>
      <c r="H497" t="s">
        <v>7417</v>
      </c>
      <c r="I497" t="s">
        <v>8055</v>
      </c>
      <c r="J497" t="s">
        <v>8057</v>
      </c>
      <c r="K497" t="s">
        <v>8141</v>
      </c>
      <c r="L497" t="s">
        <v>8618</v>
      </c>
      <c r="M497">
        <v>7601</v>
      </c>
      <c r="N497" t="s">
        <v>8640</v>
      </c>
      <c r="O497" t="s">
        <v>8894</v>
      </c>
      <c r="P497" t="s">
        <v>10371</v>
      </c>
      <c r="Q497" t="s">
        <v>10383</v>
      </c>
      <c r="R497" t="s">
        <v>10422</v>
      </c>
      <c r="S497">
        <v>177.2</v>
      </c>
      <c r="T497">
        <v>5</v>
      </c>
      <c r="U497">
        <v>0</v>
      </c>
      <c r="V497">
        <v>83.284000000000006</v>
      </c>
      <c r="W497">
        <f>(Tableau1[[#This Row],[Sales]]/Tableau1[[#This Row],[Profit]])*100</f>
        <v>212.76595744680847</v>
      </c>
      <c r="X497">
        <f>Tableau1[[#This Row],[Sales]]*(1-Tableau1[[#This Row],[Discount]])</f>
        <v>177.2</v>
      </c>
      <c r="Y497">
        <f ca="1">SUMIF(Tableau1[Order ID],Tableau1[[#This Row],[Order ID]],Tableau1[[#This Row],[Sales]])</f>
        <v>14.73</v>
      </c>
    </row>
    <row r="498" spans="1:25" x14ac:dyDescent="0.3">
      <c r="A498">
        <v>1034</v>
      </c>
      <c r="B498" t="s">
        <v>517</v>
      </c>
      <c r="C498" s="9" t="s">
        <v>5103</v>
      </c>
      <c r="D498" s="9">
        <v>42694</v>
      </c>
      <c r="E498" s="3" t="s">
        <v>5471</v>
      </c>
      <c r="F498" t="s">
        <v>6466</v>
      </c>
      <c r="G498" t="s">
        <v>6837</v>
      </c>
      <c r="H498" t="s">
        <v>7630</v>
      </c>
      <c r="I498" t="s">
        <v>8054</v>
      </c>
      <c r="J498" t="s">
        <v>8057</v>
      </c>
      <c r="K498" t="s">
        <v>8132</v>
      </c>
      <c r="L498" t="s">
        <v>8612</v>
      </c>
      <c r="M498">
        <v>45231</v>
      </c>
      <c r="N498" t="s">
        <v>8640</v>
      </c>
      <c r="O498" t="s">
        <v>9396</v>
      </c>
      <c r="P498" t="s">
        <v>10371</v>
      </c>
      <c r="Q498" t="s">
        <v>10383</v>
      </c>
      <c r="R498" t="s">
        <v>11144</v>
      </c>
      <c r="S498">
        <v>15.696</v>
      </c>
      <c r="T498">
        <v>3</v>
      </c>
      <c r="U498">
        <v>0.2</v>
      </c>
      <c r="V498">
        <v>5.1012000000000004</v>
      </c>
      <c r="W498">
        <f>(Tableau1[[#This Row],[Sales]]/Tableau1[[#This Row],[Profit]])*100</f>
        <v>307.69230769230768</v>
      </c>
      <c r="X498">
        <f>Tableau1[[#This Row],[Sales]]*(1-Tableau1[[#This Row],[Discount]])</f>
        <v>12.556800000000001</v>
      </c>
      <c r="Y498">
        <f ca="1">SUMIF(Tableau1[Order ID],Tableau1[[#This Row],[Order ID]],Tableau1[[#This Row],[Sales]])</f>
        <v>8.26</v>
      </c>
    </row>
    <row r="499" spans="1:25" x14ac:dyDescent="0.3">
      <c r="A499">
        <v>1037</v>
      </c>
      <c r="B499" t="s">
        <v>518</v>
      </c>
      <c r="C499" s="9" t="s">
        <v>5213</v>
      </c>
      <c r="D499" s="9">
        <v>42482</v>
      </c>
      <c r="E499" s="3" t="s">
        <v>6023</v>
      </c>
      <c r="F499" t="s">
        <v>6465</v>
      </c>
      <c r="G499" t="s">
        <v>6798</v>
      </c>
      <c r="H499" t="s">
        <v>7591</v>
      </c>
      <c r="I499" t="s">
        <v>8056</v>
      </c>
      <c r="J499" t="s">
        <v>8057</v>
      </c>
      <c r="K499" t="s">
        <v>8235</v>
      </c>
      <c r="L499" t="s">
        <v>8613</v>
      </c>
      <c r="M499">
        <v>65109</v>
      </c>
      <c r="N499" t="s">
        <v>8639</v>
      </c>
      <c r="O499" t="s">
        <v>9397</v>
      </c>
      <c r="P499" t="s">
        <v>10370</v>
      </c>
      <c r="Q499" t="s">
        <v>10378</v>
      </c>
      <c r="R499" t="s">
        <v>11145</v>
      </c>
      <c r="S499">
        <v>86.62</v>
      </c>
      <c r="T499">
        <v>2</v>
      </c>
      <c r="U499">
        <v>0</v>
      </c>
      <c r="V499">
        <v>8.6620000000000008</v>
      </c>
      <c r="W499">
        <f>(Tableau1[[#This Row],[Sales]]/Tableau1[[#This Row],[Profit]])*100</f>
        <v>1000</v>
      </c>
      <c r="X499">
        <f>Tableau1[[#This Row],[Sales]]*(1-Tableau1[[#This Row],[Discount]])</f>
        <v>86.62</v>
      </c>
      <c r="Y499">
        <f ca="1">SUMIF(Tableau1[Order ID],Tableau1[[#This Row],[Order ID]],Tableau1[[#This Row],[Sales]])</f>
        <v>11.952</v>
      </c>
    </row>
    <row r="500" spans="1:25" x14ac:dyDescent="0.3">
      <c r="A500">
        <v>1038</v>
      </c>
      <c r="B500" t="s">
        <v>519</v>
      </c>
      <c r="C500" s="9" t="s">
        <v>5415</v>
      </c>
      <c r="D500" s="9">
        <v>42168</v>
      </c>
      <c r="E500" s="3" t="s">
        <v>5481</v>
      </c>
      <c r="F500" t="s">
        <v>6466</v>
      </c>
      <c r="G500" t="s">
        <v>6838</v>
      </c>
      <c r="H500" t="s">
        <v>7631</v>
      </c>
      <c r="I500" t="s">
        <v>8054</v>
      </c>
      <c r="J500" t="s">
        <v>8057</v>
      </c>
      <c r="K500" t="s">
        <v>8059</v>
      </c>
      <c r="L500" t="s">
        <v>8590</v>
      </c>
      <c r="M500">
        <v>90004</v>
      </c>
      <c r="N500" t="s">
        <v>8638</v>
      </c>
      <c r="O500" t="s">
        <v>9398</v>
      </c>
      <c r="P500" t="s">
        <v>10371</v>
      </c>
      <c r="Q500" t="s">
        <v>10381</v>
      </c>
      <c r="R500" t="s">
        <v>11146</v>
      </c>
      <c r="S500">
        <v>36.624000000000002</v>
      </c>
      <c r="T500">
        <v>3</v>
      </c>
      <c r="U500">
        <v>0.2</v>
      </c>
      <c r="V500">
        <v>13.734</v>
      </c>
      <c r="W500">
        <f>(Tableau1[[#This Row],[Sales]]/Tableau1[[#This Row],[Profit]])*100</f>
        <v>266.66666666666669</v>
      </c>
      <c r="X500">
        <f>Tableau1[[#This Row],[Sales]]*(1-Tableau1[[#This Row],[Discount]])</f>
        <v>29.299200000000003</v>
      </c>
      <c r="Y500">
        <f ca="1">SUMIF(Tableau1[Order ID],Tableau1[[#This Row],[Order ID]],Tableau1[[#This Row],[Sales]])</f>
        <v>38.863999999999997</v>
      </c>
    </row>
    <row r="501" spans="1:25" x14ac:dyDescent="0.3">
      <c r="A501">
        <v>1039</v>
      </c>
      <c r="B501" t="s">
        <v>520</v>
      </c>
      <c r="C501" s="9" t="s">
        <v>5255</v>
      </c>
      <c r="D501" s="9">
        <v>43059</v>
      </c>
      <c r="E501" s="3" t="s">
        <v>5640</v>
      </c>
      <c r="F501" t="s">
        <v>6466</v>
      </c>
      <c r="G501" t="s">
        <v>6839</v>
      </c>
      <c r="H501" t="s">
        <v>7632</v>
      </c>
      <c r="I501" t="s">
        <v>8054</v>
      </c>
      <c r="J501" t="s">
        <v>8057</v>
      </c>
      <c r="K501" t="s">
        <v>8198</v>
      </c>
      <c r="L501" t="s">
        <v>8592</v>
      </c>
      <c r="M501">
        <v>27217</v>
      </c>
      <c r="N501" t="s">
        <v>8637</v>
      </c>
      <c r="O501" t="s">
        <v>9399</v>
      </c>
      <c r="P501" t="s">
        <v>10371</v>
      </c>
      <c r="Q501" t="s">
        <v>10379</v>
      </c>
      <c r="R501" t="s">
        <v>11147</v>
      </c>
      <c r="S501">
        <v>23.968</v>
      </c>
      <c r="T501">
        <v>7</v>
      </c>
      <c r="U501">
        <v>0.2</v>
      </c>
      <c r="V501">
        <v>2.6964000000000001</v>
      </c>
      <c r="W501">
        <f>(Tableau1[[#This Row],[Sales]]/Tableau1[[#This Row],[Profit]])*100</f>
        <v>888.88888888888891</v>
      </c>
      <c r="X501">
        <f>Tableau1[[#This Row],[Sales]]*(1-Tableau1[[#This Row],[Discount]])</f>
        <v>19.174400000000002</v>
      </c>
      <c r="Y501">
        <f ca="1">SUMIF(Tableau1[Order ID],Tableau1[[#This Row],[Order ID]],Tableau1[[#This Row],[Sales]])</f>
        <v>162.63999999999999</v>
      </c>
    </row>
    <row r="502" spans="1:25" x14ac:dyDescent="0.3">
      <c r="A502">
        <v>1041</v>
      </c>
      <c r="B502" t="s">
        <v>521</v>
      </c>
      <c r="C502" s="9" t="s">
        <v>5261</v>
      </c>
      <c r="D502" s="9">
        <v>42449</v>
      </c>
      <c r="E502" s="3" t="s">
        <v>5860</v>
      </c>
      <c r="F502" t="s">
        <v>6465</v>
      </c>
      <c r="G502" t="s">
        <v>6840</v>
      </c>
      <c r="H502" t="s">
        <v>7633</v>
      </c>
      <c r="I502" t="s">
        <v>8056</v>
      </c>
      <c r="J502" t="s">
        <v>8057</v>
      </c>
      <c r="K502" t="s">
        <v>8236</v>
      </c>
      <c r="L502" t="s">
        <v>8613</v>
      </c>
      <c r="M502">
        <v>63376</v>
      </c>
      <c r="N502" t="s">
        <v>8639</v>
      </c>
      <c r="O502" t="s">
        <v>9239</v>
      </c>
      <c r="P502" t="s">
        <v>10370</v>
      </c>
      <c r="Q502" t="s">
        <v>10376</v>
      </c>
      <c r="R502" t="s">
        <v>10988</v>
      </c>
      <c r="S502">
        <v>697.16</v>
      </c>
      <c r="T502">
        <v>4</v>
      </c>
      <c r="U502">
        <v>0</v>
      </c>
      <c r="V502">
        <v>146.40360000000001</v>
      </c>
      <c r="W502">
        <f>(Tableau1[[#This Row],[Sales]]/Tableau1[[#This Row],[Profit]])*100</f>
        <v>476.19047619047609</v>
      </c>
      <c r="X502">
        <f>Tableau1[[#This Row],[Sales]]*(1-Tableau1[[#This Row],[Discount]])</f>
        <v>697.16</v>
      </c>
      <c r="Y502">
        <f ca="1">SUMIF(Tableau1[Order ID],Tableau1[[#This Row],[Order ID]],Tableau1[[#This Row],[Sales]])</f>
        <v>17.309999999999999</v>
      </c>
    </row>
    <row r="503" spans="1:25" x14ac:dyDescent="0.3">
      <c r="A503">
        <v>1042</v>
      </c>
      <c r="B503" t="s">
        <v>522</v>
      </c>
      <c r="C503" s="9" t="s">
        <v>5077</v>
      </c>
      <c r="D503" s="9">
        <v>42619</v>
      </c>
      <c r="E503" s="3" t="s">
        <v>5399</v>
      </c>
      <c r="F503" t="s">
        <v>6464</v>
      </c>
      <c r="G503" t="s">
        <v>6841</v>
      </c>
      <c r="H503" t="s">
        <v>7634</v>
      </c>
      <c r="I503" t="s">
        <v>8054</v>
      </c>
      <c r="J503" t="s">
        <v>8057</v>
      </c>
      <c r="K503" t="s">
        <v>8078</v>
      </c>
      <c r="L503" t="s">
        <v>8603</v>
      </c>
      <c r="M503">
        <v>10035</v>
      </c>
      <c r="N503" t="s">
        <v>8640</v>
      </c>
      <c r="O503" t="s">
        <v>9400</v>
      </c>
      <c r="P503" t="s">
        <v>10372</v>
      </c>
      <c r="Q503" t="s">
        <v>10384</v>
      </c>
      <c r="R503" t="s">
        <v>11148</v>
      </c>
      <c r="S503">
        <v>31.86</v>
      </c>
      <c r="T503">
        <v>2</v>
      </c>
      <c r="U503">
        <v>0</v>
      </c>
      <c r="V503">
        <v>11.151</v>
      </c>
      <c r="W503">
        <f>(Tableau1[[#This Row],[Sales]]/Tableau1[[#This Row],[Profit]])*100</f>
        <v>285.71428571428572</v>
      </c>
      <c r="X503">
        <f>Tableau1[[#This Row],[Sales]]*(1-Tableau1[[#This Row],[Discount]])</f>
        <v>31.86</v>
      </c>
      <c r="Y503">
        <f ca="1">SUMIF(Tableau1[Order ID],Tableau1[[#This Row],[Order ID]],Tableau1[[#This Row],[Sales]])</f>
        <v>11.34</v>
      </c>
    </row>
    <row r="504" spans="1:25" x14ac:dyDescent="0.3">
      <c r="A504">
        <v>1044</v>
      </c>
      <c r="B504" t="s">
        <v>523</v>
      </c>
      <c r="C504" s="9" t="s">
        <v>5392</v>
      </c>
      <c r="D504" s="9">
        <v>42925</v>
      </c>
      <c r="E504" s="3" t="s">
        <v>6239</v>
      </c>
      <c r="F504" t="s">
        <v>6466</v>
      </c>
      <c r="G504" t="s">
        <v>6842</v>
      </c>
      <c r="H504" t="s">
        <v>7635</v>
      </c>
      <c r="I504" t="s">
        <v>8055</v>
      </c>
      <c r="J504" t="s">
        <v>8057</v>
      </c>
      <c r="K504" t="s">
        <v>8080</v>
      </c>
      <c r="L504" t="s">
        <v>8598</v>
      </c>
      <c r="M504">
        <v>60610</v>
      </c>
      <c r="N504" t="s">
        <v>8639</v>
      </c>
      <c r="O504" t="s">
        <v>9402</v>
      </c>
      <c r="P504" t="s">
        <v>10371</v>
      </c>
      <c r="Q504" t="s">
        <v>10379</v>
      </c>
      <c r="R504" t="s">
        <v>11150</v>
      </c>
      <c r="S504">
        <v>8.84</v>
      </c>
      <c r="T504">
        <v>5</v>
      </c>
      <c r="U504">
        <v>0.2</v>
      </c>
      <c r="V504">
        <v>2.9834999999999998</v>
      </c>
      <c r="W504">
        <f>(Tableau1[[#This Row],[Sales]]/Tableau1[[#This Row],[Profit]])*100</f>
        <v>296.2962962962963</v>
      </c>
      <c r="X504">
        <f>Tableau1[[#This Row],[Sales]]*(1-Tableau1[[#This Row],[Discount]])</f>
        <v>7.0720000000000001</v>
      </c>
      <c r="Y504">
        <f ca="1">SUMIF(Tableau1[Order ID],Tableau1[[#This Row],[Order ID]],Tableau1[[#This Row],[Sales]])</f>
        <v>1.9410000000000001</v>
      </c>
    </row>
    <row r="505" spans="1:25" x14ac:dyDescent="0.3">
      <c r="A505">
        <v>1046</v>
      </c>
      <c r="B505" t="s">
        <v>524</v>
      </c>
      <c r="C505" s="9" t="s">
        <v>5416</v>
      </c>
      <c r="D505" s="9">
        <v>43020</v>
      </c>
      <c r="E505" s="3" t="s">
        <v>5554</v>
      </c>
      <c r="F505" t="s">
        <v>6465</v>
      </c>
      <c r="G505" t="s">
        <v>6485</v>
      </c>
      <c r="H505" t="s">
        <v>7278</v>
      </c>
      <c r="I505" t="s">
        <v>8056</v>
      </c>
      <c r="J505" t="s">
        <v>8057</v>
      </c>
      <c r="K505" t="s">
        <v>8237</v>
      </c>
      <c r="L505" t="s">
        <v>8598</v>
      </c>
      <c r="M505">
        <v>61107</v>
      </c>
      <c r="N505" t="s">
        <v>8639</v>
      </c>
      <c r="O505" t="s">
        <v>9403</v>
      </c>
      <c r="P505" t="s">
        <v>10370</v>
      </c>
      <c r="Q505" t="s">
        <v>10374</v>
      </c>
      <c r="R505" t="s">
        <v>11151</v>
      </c>
      <c r="S505">
        <v>254.60400000000001</v>
      </c>
      <c r="T505">
        <v>14</v>
      </c>
      <c r="U505">
        <v>0.3</v>
      </c>
      <c r="V505">
        <v>-18.186</v>
      </c>
      <c r="W505">
        <f>(Tableau1[[#This Row],[Sales]]/Tableau1[[#This Row],[Profit]])*100</f>
        <v>-1400</v>
      </c>
      <c r="X505">
        <f>Tableau1[[#This Row],[Sales]]*(1-Tableau1[[#This Row],[Discount]])</f>
        <v>178.22280000000001</v>
      </c>
      <c r="Y505">
        <f ca="1">SUMIF(Tableau1[Order ID],Tableau1[[#This Row],[Order ID]],Tableau1[[#This Row],[Sales]])</f>
        <v>7.3120000000000003</v>
      </c>
    </row>
    <row r="506" spans="1:25" x14ac:dyDescent="0.3">
      <c r="A506">
        <v>1047</v>
      </c>
      <c r="B506" t="s">
        <v>525</v>
      </c>
      <c r="C506" s="9" t="s">
        <v>5417</v>
      </c>
      <c r="D506" s="9">
        <v>42437</v>
      </c>
      <c r="E506" s="3" t="s">
        <v>5099</v>
      </c>
      <c r="F506" t="s">
        <v>6465</v>
      </c>
      <c r="G506" t="s">
        <v>6701</v>
      </c>
      <c r="H506" t="s">
        <v>7494</v>
      </c>
      <c r="I506" t="s">
        <v>8054</v>
      </c>
      <c r="J506" t="s">
        <v>8057</v>
      </c>
      <c r="K506" t="s">
        <v>8158</v>
      </c>
      <c r="L506" t="s">
        <v>8591</v>
      </c>
      <c r="M506">
        <v>33142</v>
      </c>
      <c r="N506" t="s">
        <v>8637</v>
      </c>
      <c r="O506" t="s">
        <v>9261</v>
      </c>
      <c r="P506" t="s">
        <v>10372</v>
      </c>
      <c r="Q506" t="s">
        <v>10380</v>
      </c>
      <c r="R506" t="s">
        <v>11010</v>
      </c>
      <c r="S506">
        <v>1363.96</v>
      </c>
      <c r="T506">
        <v>5</v>
      </c>
      <c r="U506">
        <v>0.2</v>
      </c>
      <c r="V506">
        <v>85.247500000000002</v>
      </c>
      <c r="W506">
        <f>(Tableau1[[#This Row],[Sales]]/Tableau1[[#This Row],[Profit]])*100</f>
        <v>1600</v>
      </c>
      <c r="X506">
        <f>Tableau1[[#This Row],[Sales]]*(1-Tableau1[[#This Row],[Discount]])</f>
        <v>1091.1680000000001</v>
      </c>
      <c r="Y506">
        <f ca="1">SUMIF(Tableau1[Order ID],Tableau1[[#This Row],[Order ID]],Tableau1[[#This Row],[Sales]])</f>
        <v>58.2</v>
      </c>
    </row>
    <row r="507" spans="1:25" x14ac:dyDescent="0.3">
      <c r="A507">
        <v>1049</v>
      </c>
      <c r="B507" t="s">
        <v>526</v>
      </c>
      <c r="C507" s="9" t="s">
        <v>5309</v>
      </c>
      <c r="D507" s="9">
        <v>41786</v>
      </c>
      <c r="E507" s="3" t="s">
        <v>5136</v>
      </c>
      <c r="F507" t="s">
        <v>6464</v>
      </c>
      <c r="G507" t="s">
        <v>6530</v>
      </c>
      <c r="H507" t="s">
        <v>7323</v>
      </c>
      <c r="I507" t="s">
        <v>8054</v>
      </c>
      <c r="J507" t="s">
        <v>8057</v>
      </c>
      <c r="K507" t="s">
        <v>8066</v>
      </c>
      <c r="L507" t="s">
        <v>8590</v>
      </c>
      <c r="M507">
        <v>94109</v>
      </c>
      <c r="N507" t="s">
        <v>8638</v>
      </c>
      <c r="O507" t="s">
        <v>8679</v>
      </c>
      <c r="P507" t="s">
        <v>10372</v>
      </c>
      <c r="Q507" t="s">
        <v>10380</v>
      </c>
      <c r="R507" t="s">
        <v>10428</v>
      </c>
      <c r="S507">
        <v>1113.5039999999999</v>
      </c>
      <c r="T507">
        <v>12</v>
      </c>
      <c r="U507">
        <v>0.2</v>
      </c>
      <c r="V507">
        <v>125.2692</v>
      </c>
      <c r="W507">
        <f>(Tableau1[[#This Row],[Sales]]/Tableau1[[#This Row],[Profit]])*100</f>
        <v>888.8888888888888</v>
      </c>
      <c r="X507">
        <f>Tableau1[[#This Row],[Sales]]*(1-Tableau1[[#This Row],[Discount]])</f>
        <v>890.80319999999995</v>
      </c>
      <c r="Y507">
        <f ca="1">SUMIF(Tableau1[Order ID],Tableau1[[#This Row],[Order ID]],Tableau1[[#This Row],[Sales]])</f>
        <v>106.232</v>
      </c>
    </row>
    <row r="508" spans="1:25" x14ac:dyDescent="0.3">
      <c r="A508">
        <v>1051</v>
      </c>
      <c r="B508" t="s">
        <v>527</v>
      </c>
      <c r="C508" s="9" t="s">
        <v>5260</v>
      </c>
      <c r="D508" s="9">
        <v>42188</v>
      </c>
      <c r="E508" s="3" t="s">
        <v>5791</v>
      </c>
      <c r="F508" t="s">
        <v>6466</v>
      </c>
      <c r="G508" t="s">
        <v>6843</v>
      </c>
      <c r="H508" t="s">
        <v>7636</v>
      </c>
      <c r="I508" t="s">
        <v>8055</v>
      </c>
      <c r="J508" t="s">
        <v>8057</v>
      </c>
      <c r="K508" t="s">
        <v>8068</v>
      </c>
      <c r="L508" t="s">
        <v>8597</v>
      </c>
      <c r="M508">
        <v>19134</v>
      </c>
      <c r="N508" t="s">
        <v>8640</v>
      </c>
      <c r="O508" t="s">
        <v>9404</v>
      </c>
      <c r="P508" t="s">
        <v>10370</v>
      </c>
      <c r="Q508" t="s">
        <v>10378</v>
      </c>
      <c r="R508" t="s">
        <v>11152</v>
      </c>
      <c r="S508">
        <v>168.464</v>
      </c>
      <c r="T508">
        <v>2</v>
      </c>
      <c r="U508">
        <v>0.2</v>
      </c>
      <c r="V508">
        <v>-29.481200000000001</v>
      </c>
      <c r="W508">
        <f>(Tableau1[[#This Row],[Sales]]/Tableau1[[#This Row],[Profit]])*100</f>
        <v>-571.42857142857144</v>
      </c>
      <c r="X508">
        <f>Tableau1[[#This Row],[Sales]]*(1-Tableau1[[#This Row],[Discount]])</f>
        <v>134.77119999999999</v>
      </c>
      <c r="Y508">
        <f ca="1">SUMIF(Tableau1[Order ID],Tableau1[[#This Row],[Order ID]],Tableau1[[#This Row],[Sales]])</f>
        <v>23.68</v>
      </c>
    </row>
    <row r="509" spans="1:25" x14ac:dyDescent="0.3">
      <c r="A509">
        <v>1054</v>
      </c>
      <c r="B509" t="s">
        <v>528</v>
      </c>
      <c r="C509" s="9" t="s">
        <v>5418</v>
      </c>
      <c r="D509" s="9">
        <v>42098</v>
      </c>
      <c r="E509" s="3" t="s">
        <v>6314</v>
      </c>
      <c r="F509" t="s">
        <v>6465</v>
      </c>
      <c r="G509" t="s">
        <v>6844</v>
      </c>
      <c r="H509" t="s">
        <v>7637</v>
      </c>
      <c r="I509" t="s">
        <v>8056</v>
      </c>
      <c r="J509" t="s">
        <v>8057</v>
      </c>
      <c r="K509" t="s">
        <v>8078</v>
      </c>
      <c r="L509" t="s">
        <v>8603</v>
      </c>
      <c r="M509">
        <v>10009</v>
      </c>
      <c r="N509" t="s">
        <v>8640</v>
      </c>
      <c r="O509" t="s">
        <v>9407</v>
      </c>
      <c r="P509" t="s">
        <v>10371</v>
      </c>
      <c r="Q509" t="s">
        <v>10379</v>
      </c>
      <c r="R509" t="s">
        <v>11155</v>
      </c>
      <c r="S509">
        <v>11.16</v>
      </c>
      <c r="T509">
        <v>2</v>
      </c>
      <c r="U509">
        <v>0</v>
      </c>
      <c r="V509">
        <v>4.3524000000000003</v>
      </c>
      <c r="W509">
        <f>(Tableau1[[#This Row],[Sales]]/Tableau1[[#This Row],[Profit]])*100</f>
        <v>256.41025641025641</v>
      </c>
      <c r="X509">
        <f>Tableau1[[#This Row],[Sales]]*(1-Tableau1[[#This Row],[Discount]])</f>
        <v>11.16</v>
      </c>
      <c r="Y509">
        <f ca="1">SUMIF(Tableau1[Order ID],Tableau1[[#This Row],[Order ID]],Tableau1[[#This Row],[Sales]])</f>
        <v>5.76</v>
      </c>
    </row>
    <row r="510" spans="1:25" x14ac:dyDescent="0.3">
      <c r="A510">
        <v>1058</v>
      </c>
      <c r="B510" t="s">
        <v>529</v>
      </c>
      <c r="C510" s="9" t="s">
        <v>5419</v>
      </c>
      <c r="D510" s="9">
        <v>43079</v>
      </c>
      <c r="E510" s="3" t="s">
        <v>5124</v>
      </c>
      <c r="F510" t="s">
        <v>6465</v>
      </c>
      <c r="G510" t="s">
        <v>6598</v>
      </c>
      <c r="H510" t="s">
        <v>7391</v>
      </c>
      <c r="I510" t="s">
        <v>8055</v>
      </c>
      <c r="J510" t="s">
        <v>8057</v>
      </c>
      <c r="K510" t="s">
        <v>8128</v>
      </c>
      <c r="L510" t="s">
        <v>8590</v>
      </c>
      <c r="M510">
        <v>92037</v>
      </c>
      <c r="N510" t="s">
        <v>8638</v>
      </c>
      <c r="O510" t="s">
        <v>9410</v>
      </c>
      <c r="P510" t="s">
        <v>10371</v>
      </c>
      <c r="Q510" t="s">
        <v>10381</v>
      </c>
      <c r="R510" t="s">
        <v>11158</v>
      </c>
      <c r="S510">
        <v>19.936</v>
      </c>
      <c r="T510">
        <v>4</v>
      </c>
      <c r="U510">
        <v>0.2</v>
      </c>
      <c r="V510">
        <v>7.2267999999999999</v>
      </c>
      <c r="W510">
        <f>(Tableau1[[#This Row],[Sales]]/Tableau1[[#This Row],[Profit]])*100</f>
        <v>275.86206896551727</v>
      </c>
      <c r="X510">
        <f>Tableau1[[#This Row],[Sales]]*(1-Tableau1[[#This Row],[Discount]])</f>
        <v>15.9488</v>
      </c>
      <c r="Y510">
        <f ca="1">SUMIF(Tableau1[Order ID],Tableau1[[#This Row],[Order ID]],Tableau1[[#This Row],[Sales]])</f>
        <v>479.9</v>
      </c>
    </row>
    <row r="511" spans="1:25" x14ac:dyDescent="0.3">
      <c r="A511">
        <v>1060</v>
      </c>
      <c r="B511" t="s">
        <v>530</v>
      </c>
      <c r="C511" s="9" t="s">
        <v>5420</v>
      </c>
      <c r="D511" s="9">
        <v>42698</v>
      </c>
      <c r="E511" s="3" t="s">
        <v>5079</v>
      </c>
      <c r="F511" t="s">
        <v>6465</v>
      </c>
      <c r="G511" t="s">
        <v>6845</v>
      </c>
      <c r="H511" t="s">
        <v>7638</v>
      </c>
      <c r="I511" t="s">
        <v>8056</v>
      </c>
      <c r="J511" t="s">
        <v>8057</v>
      </c>
      <c r="K511" t="s">
        <v>8068</v>
      </c>
      <c r="L511" t="s">
        <v>8597</v>
      </c>
      <c r="M511">
        <v>19143</v>
      </c>
      <c r="N511" t="s">
        <v>8640</v>
      </c>
      <c r="O511" t="s">
        <v>9412</v>
      </c>
      <c r="P511" t="s">
        <v>10371</v>
      </c>
      <c r="Q511" t="s">
        <v>10386</v>
      </c>
      <c r="R511" t="s">
        <v>11160</v>
      </c>
      <c r="S511">
        <v>4.4160000000000004</v>
      </c>
      <c r="T511">
        <v>3</v>
      </c>
      <c r="U511">
        <v>0.2</v>
      </c>
      <c r="V511">
        <v>1.6008</v>
      </c>
      <c r="W511">
        <f>(Tableau1[[#This Row],[Sales]]/Tableau1[[#This Row],[Profit]])*100</f>
        <v>275.86206896551727</v>
      </c>
      <c r="X511">
        <f>Tableau1[[#This Row],[Sales]]*(1-Tableau1[[#This Row],[Discount]])</f>
        <v>3.5328000000000004</v>
      </c>
      <c r="Y511">
        <f ca="1">SUMIF(Tableau1[Order ID],Tableau1[[#This Row],[Order ID]],Tableau1[[#This Row],[Sales]])</f>
        <v>13.12</v>
      </c>
    </row>
    <row r="512" spans="1:25" x14ac:dyDescent="0.3">
      <c r="A512">
        <v>1061</v>
      </c>
      <c r="B512" t="s">
        <v>531</v>
      </c>
      <c r="C512" s="9" t="s">
        <v>5421</v>
      </c>
      <c r="D512" s="9">
        <v>42086</v>
      </c>
      <c r="E512" s="3" t="s">
        <v>5398</v>
      </c>
      <c r="F512" t="s">
        <v>6465</v>
      </c>
      <c r="G512" t="s">
        <v>6616</v>
      </c>
      <c r="H512" t="s">
        <v>7409</v>
      </c>
      <c r="I512" t="s">
        <v>8054</v>
      </c>
      <c r="J512" t="s">
        <v>8057</v>
      </c>
      <c r="K512" t="s">
        <v>8070</v>
      </c>
      <c r="L512" t="s">
        <v>8593</v>
      </c>
      <c r="M512">
        <v>77095</v>
      </c>
      <c r="N512" t="s">
        <v>8639</v>
      </c>
      <c r="O512" t="s">
        <v>9020</v>
      </c>
      <c r="P512" t="s">
        <v>10370</v>
      </c>
      <c r="Q512" t="s">
        <v>10374</v>
      </c>
      <c r="R512" t="s">
        <v>10770</v>
      </c>
      <c r="S512">
        <v>107.77200000000001</v>
      </c>
      <c r="T512">
        <v>2</v>
      </c>
      <c r="U512">
        <v>0.3</v>
      </c>
      <c r="V512">
        <v>-29.252400000000002</v>
      </c>
      <c r="W512">
        <f>(Tableau1[[#This Row],[Sales]]/Tableau1[[#This Row],[Profit]])*100</f>
        <v>-368.42105263157896</v>
      </c>
      <c r="X512">
        <f>Tableau1[[#This Row],[Sales]]*(1-Tableau1[[#This Row],[Discount]])</f>
        <v>75.440399999999997</v>
      </c>
      <c r="Y512">
        <f ca="1">SUMIF(Tableau1[Order ID],Tableau1[[#This Row],[Order ID]],Tableau1[[#This Row],[Sales]])</f>
        <v>37.68</v>
      </c>
    </row>
    <row r="513" spans="1:25" x14ac:dyDescent="0.3">
      <c r="A513">
        <v>1062</v>
      </c>
      <c r="B513" t="s">
        <v>532</v>
      </c>
      <c r="C513" s="9" t="s">
        <v>5422</v>
      </c>
      <c r="D513" s="9">
        <v>42110</v>
      </c>
      <c r="E513" s="3" t="s">
        <v>6152</v>
      </c>
      <c r="F513" t="s">
        <v>6465</v>
      </c>
      <c r="G513" t="s">
        <v>6846</v>
      </c>
      <c r="H513" t="s">
        <v>7639</v>
      </c>
      <c r="I513" t="s">
        <v>8055</v>
      </c>
      <c r="J513" t="s">
        <v>8057</v>
      </c>
      <c r="K513" t="s">
        <v>8225</v>
      </c>
      <c r="L513" t="s">
        <v>8612</v>
      </c>
      <c r="M513">
        <v>43615</v>
      </c>
      <c r="N513" t="s">
        <v>8640</v>
      </c>
      <c r="O513" t="s">
        <v>9175</v>
      </c>
      <c r="P513" t="s">
        <v>10371</v>
      </c>
      <c r="Q513" t="s">
        <v>10382</v>
      </c>
      <c r="R513" t="s">
        <v>10923</v>
      </c>
      <c r="S513">
        <v>45.216000000000001</v>
      </c>
      <c r="T513">
        <v>3</v>
      </c>
      <c r="U513">
        <v>0.2</v>
      </c>
      <c r="V513">
        <v>4.5216000000000003</v>
      </c>
      <c r="W513">
        <f>(Tableau1[[#This Row],[Sales]]/Tableau1[[#This Row],[Profit]])*100</f>
        <v>1000</v>
      </c>
      <c r="X513">
        <f>Tableau1[[#This Row],[Sales]]*(1-Tableau1[[#This Row],[Discount]])</f>
        <v>36.172800000000002</v>
      </c>
      <c r="Y513">
        <f ca="1">SUMIF(Tableau1[Order ID],Tableau1[[#This Row],[Order ID]],Tableau1[[#This Row],[Sales]])</f>
        <v>259.13600000000002</v>
      </c>
    </row>
    <row r="514" spans="1:25" x14ac:dyDescent="0.3">
      <c r="A514">
        <v>1068</v>
      </c>
      <c r="B514" t="s">
        <v>533</v>
      </c>
      <c r="C514" s="9" t="s">
        <v>5423</v>
      </c>
      <c r="D514" s="9">
        <v>42644</v>
      </c>
      <c r="E514" s="3" t="s">
        <v>5854</v>
      </c>
      <c r="F514" t="s">
        <v>6466</v>
      </c>
      <c r="G514" t="s">
        <v>6847</v>
      </c>
      <c r="H514" t="s">
        <v>7640</v>
      </c>
      <c r="I514" t="s">
        <v>8054</v>
      </c>
      <c r="J514" t="s">
        <v>8057</v>
      </c>
      <c r="K514" t="s">
        <v>8066</v>
      </c>
      <c r="L514" t="s">
        <v>8590</v>
      </c>
      <c r="M514">
        <v>94122</v>
      </c>
      <c r="N514" t="s">
        <v>8638</v>
      </c>
      <c r="O514" t="s">
        <v>8702</v>
      </c>
      <c r="P514" t="s">
        <v>10370</v>
      </c>
      <c r="Q514" t="s">
        <v>10374</v>
      </c>
      <c r="R514" t="s">
        <v>10451</v>
      </c>
      <c r="S514">
        <v>194.84800000000001</v>
      </c>
      <c r="T514">
        <v>4</v>
      </c>
      <c r="U514">
        <v>0.2</v>
      </c>
      <c r="V514">
        <v>12.178000000000001</v>
      </c>
      <c r="W514">
        <f>(Tableau1[[#This Row],[Sales]]/Tableau1[[#This Row],[Profit]])*100</f>
        <v>1600</v>
      </c>
      <c r="X514">
        <f>Tableau1[[#This Row],[Sales]]*(1-Tableau1[[#This Row],[Discount]])</f>
        <v>155.87840000000003</v>
      </c>
      <c r="Y514">
        <f ca="1">SUMIF(Tableau1[Order ID],Tableau1[[#This Row],[Order ID]],Tableau1[[#This Row],[Sales]])</f>
        <v>15.552</v>
      </c>
    </row>
    <row r="515" spans="1:25" x14ac:dyDescent="0.3">
      <c r="A515">
        <v>1069</v>
      </c>
      <c r="B515" t="s">
        <v>534</v>
      </c>
      <c r="C515" s="9" t="s">
        <v>5424</v>
      </c>
      <c r="D515" s="9">
        <v>43006</v>
      </c>
      <c r="E515" s="3" t="s">
        <v>6063</v>
      </c>
      <c r="F515" t="s">
        <v>6464</v>
      </c>
      <c r="G515" t="s">
        <v>6848</v>
      </c>
      <c r="H515" t="s">
        <v>7641</v>
      </c>
      <c r="I515" t="s">
        <v>8054</v>
      </c>
      <c r="J515" t="s">
        <v>8057</v>
      </c>
      <c r="K515" t="s">
        <v>8238</v>
      </c>
      <c r="L515" t="s">
        <v>8593</v>
      </c>
      <c r="M515">
        <v>78521</v>
      </c>
      <c r="N515" t="s">
        <v>8639</v>
      </c>
      <c r="O515" t="s">
        <v>9108</v>
      </c>
      <c r="P515" t="s">
        <v>10371</v>
      </c>
      <c r="Q515" t="s">
        <v>10387</v>
      </c>
      <c r="R515" t="s">
        <v>10710</v>
      </c>
      <c r="S515">
        <v>1.744</v>
      </c>
      <c r="T515">
        <v>1</v>
      </c>
      <c r="U515">
        <v>0.2</v>
      </c>
      <c r="V515">
        <v>-0.3488</v>
      </c>
      <c r="W515">
        <f>(Tableau1[[#This Row],[Sales]]/Tableau1[[#This Row],[Profit]])*100</f>
        <v>-500</v>
      </c>
      <c r="X515">
        <f>Tableau1[[#This Row],[Sales]]*(1-Tableau1[[#This Row],[Discount]])</f>
        <v>1.3952</v>
      </c>
      <c r="Y515">
        <f ca="1">SUMIF(Tableau1[Order ID],Tableau1[[#This Row],[Order ID]],Tableau1[[#This Row],[Sales]])</f>
        <v>19.98</v>
      </c>
    </row>
    <row r="516" spans="1:25" x14ac:dyDescent="0.3">
      <c r="A516">
        <v>1070</v>
      </c>
      <c r="B516" t="s">
        <v>535</v>
      </c>
      <c r="C516" s="9" t="s">
        <v>5425</v>
      </c>
      <c r="D516" s="9">
        <v>42210</v>
      </c>
      <c r="E516" s="3" t="s">
        <v>6315</v>
      </c>
      <c r="F516" t="s">
        <v>6465</v>
      </c>
      <c r="G516" t="s">
        <v>6644</v>
      </c>
      <c r="H516" t="s">
        <v>7437</v>
      </c>
      <c r="I516" t="s">
        <v>8056</v>
      </c>
      <c r="J516" t="s">
        <v>8057</v>
      </c>
      <c r="K516" t="s">
        <v>8068</v>
      </c>
      <c r="L516" t="s">
        <v>8597</v>
      </c>
      <c r="M516">
        <v>19143</v>
      </c>
      <c r="N516" t="s">
        <v>8640</v>
      </c>
      <c r="O516" t="s">
        <v>8935</v>
      </c>
      <c r="P516" t="s">
        <v>10371</v>
      </c>
      <c r="Q516" t="s">
        <v>10381</v>
      </c>
      <c r="R516" t="s">
        <v>10684</v>
      </c>
      <c r="S516">
        <v>25.175999999999998</v>
      </c>
      <c r="T516">
        <v>4</v>
      </c>
      <c r="U516">
        <v>0.7</v>
      </c>
      <c r="V516">
        <v>-18.462399999999999</v>
      </c>
      <c r="W516">
        <f>(Tableau1[[#This Row],[Sales]]/Tableau1[[#This Row],[Profit]])*100</f>
        <v>-136.36363636363635</v>
      </c>
      <c r="X516">
        <f>Tableau1[[#This Row],[Sales]]*(1-Tableau1[[#This Row],[Discount]])</f>
        <v>7.5528000000000004</v>
      </c>
      <c r="Y516">
        <f ca="1">SUMIF(Tableau1[Order ID],Tableau1[[#This Row],[Order ID]],Tableau1[[#This Row],[Sales]])</f>
        <v>159.88</v>
      </c>
    </row>
    <row r="517" spans="1:25" x14ac:dyDescent="0.3">
      <c r="A517">
        <v>1071</v>
      </c>
      <c r="B517" t="s">
        <v>536</v>
      </c>
      <c r="C517" s="9" t="s">
        <v>5342</v>
      </c>
      <c r="D517" s="9">
        <v>42328</v>
      </c>
      <c r="E517" s="3" t="s">
        <v>5680</v>
      </c>
      <c r="F517" t="s">
        <v>6465</v>
      </c>
      <c r="G517" t="s">
        <v>6849</v>
      </c>
      <c r="H517" t="s">
        <v>7642</v>
      </c>
      <c r="I517" t="s">
        <v>8056</v>
      </c>
      <c r="J517" t="s">
        <v>8057</v>
      </c>
      <c r="K517" t="s">
        <v>8059</v>
      </c>
      <c r="L517" t="s">
        <v>8590</v>
      </c>
      <c r="M517">
        <v>90008</v>
      </c>
      <c r="N517" t="s">
        <v>8638</v>
      </c>
      <c r="O517" t="s">
        <v>8958</v>
      </c>
      <c r="P517" t="s">
        <v>10371</v>
      </c>
      <c r="Q517" t="s">
        <v>10379</v>
      </c>
      <c r="R517" t="s">
        <v>10707</v>
      </c>
      <c r="S517">
        <v>19.46</v>
      </c>
      <c r="T517">
        <v>7</v>
      </c>
      <c r="U517">
        <v>0</v>
      </c>
      <c r="V517">
        <v>5.0595999999999997</v>
      </c>
      <c r="W517">
        <f>(Tableau1[[#This Row],[Sales]]/Tableau1[[#This Row],[Profit]])*100</f>
        <v>384.61538461538464</v>
      </c>
      <c r="X517">
        <f>Tableau1[[#This Row],[Sales]]*(1-Tableau1[[#This Row],[Discount]])</f>
        <v>19.46</v>
      </c>
      <c r="Y517">
        <f ca="1">SUMIF(Tableau1[Order ID],Tableau1[[#This Row],[Order ID]],Tableau1[[#This Row],[Sales]])</f>
        <v>2.8079999999999998</v>
      </c>
    </row>
    <row r="518" spans="1:25" x14ac:dyDescent="0.3">
      <c r="A518">
        <v>1072</v>
      </c>
      <c r="B518" t="s">
        <v>537</v>
      </c>
      <c r="C518" s="9" t="s">
        <v>5266</v>
      </c>
      <c r="D518" s="9">
        <v>42488</v>
      </c>
      <c r="E518" s="3" t="s">
        <v>5470</v>
      </c>
      <c r="F518" t="s">
        <v>6465</v>
      </c>
      <c r="G518" t="s">
        <v>6850</v>
      </c>
      <c r="H518" t="s">
        <v>7643</v>
      </c>
      <c r="I518" t="s">
        <v>8056</v>
      </c>
      <c r="J518" t="s">
        <v>8057</v>
      </c>
      <c r="K518" t="s">
        <v>8118</v>
      </c>
      <c r="L518" t="s">
        <v>8610</v>
      </c>
      <c r="M518">
        <v>80219</v>
      </c>
      <c r="N518" t="s">
        <v>8638</v>
      </c>
      <c r="O518" t="s">
        <v>8948</v>
      </c>
      <c r="P518" t="s">
        <v>10371</v>
      </c>
      <c r="Q518" t="s">
        <v>10383</v>
      </c>
      <c r="R518" t="s">
        <v>10697</v>
      </c>
      <c r="S518">
        <v>29.472000000000001</v>
      </c>
      <c r="T518">
        <v>3</v>
      </c>
      <c r="U518">
        <v>0.2</v>
      </c>
      <c r="V518">
        <v>9.9467999999999996</v>
      </c>
      <c r="W518">
        <f>(Tableau1[[#This Row],[Sales]]/Tableau1[[#This Row],[Profit]])*100</f>
        <v>296.2962962962963</v>
      </c>
      <c r="X518">
        <f>Tableau1[[#This Row],[Sales]]*(1-Tableau1[[#This Row],[Discount]])</f>
        <v>23.577600000000004</v>
      </c>
      <c r="Y518">
        <f ca="1">SUMIF(Tableau1[Order ID],Tableau1[[#This Row],[Order ID]],Tableau1[[#This Row],[Sales]])</f>
        <v>241.96</v>
      </c>
    </row>
    <row r="519" spans="1:25" x14ac:dyDescent="0.3">
      <c r="A519">
        <v>1073</v>
      </c>
      <c r="B519" t="s">
        <v>538</v>
      </c>
      <c r="C519" s="9" t="s">
        <v>5267</v>
      </c>
      <c r="D519" s="9">
        <v>43053</v>
      </c>
      <c r="E519" s="3" t="s">
        <v>5153</v>
      </c>
      <c r="F519" t="s">
        <v>6465</v>
      </c>
      <c r="G519" t="s">
        <v>6851</v>
      </c>
      <c r="H519" t="s">
        <v>7644</v>
      </c>
      <c r="I519" t="s">
        <v>8054</v>
      </c>
      <c r="J519" t="s">
        <v>8057</v>
      </c>
      <c r="K519" t="s">
        <v>8078</v>
      </c>
      <c r="L519" t="s">
        <v>8603</v>
      </c>
      <c r="M519">
        <v>10035</v>
      </c>
      <c r="N519" t="s">
        <v>8640</v>
      </c>
      <c r="O519" t="s">
        <v>9417</v>
      </c>
      <c r="P519" t="s">
        <v>10371</v>
      </c>
      <c r="Q519" t="s">
        <v>10381</v>
      </c>
      <c r="R519" t="s">
        <v>11165</v>
      </c>
      <c r="S519">
        <v>8.64</v>
      </c>
      <c r="T519">
        <v>2</v>
      </c>
      <c r="U519">
        <v>0.2</v>
      </c>
      <c r="V519">
        <v>3.024</v>
      </c>
      <c r="W519">
        <f>(Tableau1[[#This Row],[Sales]]/Tableau1[[#This Row],[Profit]])*100</f>
        <v>285.71428571428572</v>
      </c>
      <c r="X519">
        <f>Tableau1[[#This Row],[Sales]]*(1-Tableau1[[#This Row],[Discount]])</f>
        <v>6.9120000000000008</v>
      </c>
      <c r="Y519">
        <f ca="1">SUMIF(Tableau1[Order ID],Tableau1[[#This Row],[Order ID]],Tableau1[[#This Row],[Sales]])</f>
        <v>86.376000000000005</v>
      </c>
    </row>
    <row r="520" spans="1:25" x14ac:dyDescent="0.3">
      <c r="A520">
        <v>1074</v>
      </c>
      <c r="B520" t="s">
        <v>539</v>
      </c>
      <c r="C520" s="9" t="s">
        <v>5426</v>
      </c>
      <c r="D520" s="9">
        <v>42686</v>
      </c>
      <c r="E520" s="3" t="s">
        <v>5288</v>
      </c>
      <c r="F520" t="s">
        <v>6465</v>
      </c>
      <c r="G520" t="s">
        <v>6852</v>
      </c>
      <c r="H520" t="s">
        <v>7645</v>
      </c>
      <c r="I520" t="s">
        <v>8054</v>
      </c>
      <c r="J520" t="s">
        <v>8057</v>
      </c>
      <c r="K520" t="s">
        <v>8181</v>
      </c>
      <c r="L520" t="s">
        <v>8604</v>
      </c>
      <c r="M520">
        <v>85204</v>
      </c>
      <c r="N520" t="s">
        <v>8638</v>
      </c>
      <c r="O520" t="s">
        <v>9418</v>
      </c>
      <c r="P520" t="s">
        <v>10371</v>
      </c>
      <c r="Q520" t="s">
        <v>10381</v>
      </c>
      <c r="R520" t="s">
        <v>11166</v>
      </c>
      <c r="S520">
        <v>6.27</v>
      </c>
      <c r="T520">
        <v>5</v>
      </c>
      <c r="U520">
        <v>0.7</v>
      </c>
      <c r="V520">
        <v>-4.5979999999999999</v>
      </c>
      <c r="W520">
        <f>(Tableau1[[#This Row],[Sales]]/Tableau1[[#This Row],[Profit]])*100</f>
        <v>-136.36363636363635</v>
      </c>
      <c r="X520">
        <f>Tableau1[[#This Row],[Sales]]*(1-Tableau1[[#This Row],[Discount]])</f>
        <v>1.8810000000000002</v>
      </c>
      <c r="Y520">
        <f ca="1">SUMIF(Tableau1[Order ID],Tableau1[[#This Row],[Order ID]],Tableau1[[#This Row],[Sales]])</f>
        <v>33.28</v>
      </c>
    </row>
    <row r="521" spans="1:25" x14ac:dyDescent="0.3">
      <c r="A521">
        <v>1077</v>
      </c>
      <c r="B521" t="s">
        <v>540</v>
      </c>
      <c r="C521" s="9" t="s">
        <v>5351</v>
      </c>
      <c r="D521" s="9">
        <v>42642</v>
      </c>
      <c r="E521" s="3" t="s">
        <v>5985</v>
      </c>
      <c r="F521" t="s">
        <v>6466</v>
      </c>
      <c r="G521" t="s">
        <v>6853</v>
      </c>
      <c r="H521" t="s">
        <v>7646</v>
      </c>
      <c r="I521" t="s">
        <v>8056</v>
      </c>
      <c r="J521" t="s">
        <v>8057</v>
      </c>
      <c r="K521" t="s">
        <v>8096</v>
      </c>
      <c r="L521" t="s">
        <v>8602</v>
      </c>
      <c r="M521">
        <v>47201</v>
      </c>
      <c r="N521" t="s">
        <v>8639</v>
      </c>
      <c r="O521" t="s">
        <v>9420</v>
      </c>
      <c r="P521" t="s">
        <v>10371</v>
      </c>
      <c r="Q521" t="s">
        <v>10379</v>
      </c>
      <c r="R521" t="s">
        <v>11168</v>
      </c>
      <c r="S521">
        <v>40.880000000000003</v>
      </c>
      <c r="T521">
        <v>7</v>
      </c>
      <c r="U521">
        <v>0</v>
      </c>
      <c r="V521">
        <v>10.6288</v>
      </c>
      <c r="W521">
        <f>(Tableau1[[#This Row],[Sales]]/Tableau1[[#This Row],[Profit]])*100</f>
        <v>384.61538461538464</v>
      </c>
      <c r="X521">
        <f>Tableau1[[#This Row],[Sales]]*(1-Tableau1[[#This Row],[Discount]])</f>
        <v>40.880000000000003</v>
      </c>
      <c r="Y521">
        <f ca="1">SUMIF(Tableau1[Order ID],Tableau1[[#This Row],[Order ID]],Tableau1[[#This Row],[Sales]])</f>
        <v>152.99100000000001</v>
      </c>
    </row>
    <row r="522" spans="1:25" x14ac:dyDescent="0.3">
      <c r="A522">
        <v>1078</v>
      </c>
      <c r="B522" t="s">
        <v>541</v>
      </c>
      <c r="C522" s="9" t="s">
        <v>5427</v>
      </c>
      <c r="D522" s="9">
        <v>43001</v>
      </c>
      <c r="E522" s="3" t="s">
        <v>5175</v>
      </c>
      <c r="F522" t="s">
        <v>6464</v>
      </c>
      <c r="G522" t="s">
        <v>6854</v>
      </c>
      <c r="H522" t="s">
        <v>7647</v>
      </c>
      <c r="I522" t="s">
        <v>8054</v>
      </c>
      <c r="J522" t="s">
        <v>8057</v>
      </c>
      <c r="K522" t="s">
        <v>8062</v>
      </c>
      <c r="L522" t="s">
        <v>8234</v>
      </c>
      <c r="M522">
        <v>98105</v>
      </c>
      <c r="N522" t="s">
        <v>8638</v>
      </c>
      <c r="O522" t="s">
        <v>9421</v>
      </c>
      <c r="P522" t="s">
        <v>10371</v>
      </c>
      <c r="Q522" t="s">
        <v>10382</v>
      </c>
      <c r="R522" t="s">
        <v>11169</v>
      </c>
      <c r="S522">
        <v>119.96</v>
      </c>
      <c r="T522">
        <v>2</v>
      </c>
      <c r="U522">
        <v>0</v>
      </c>
      <c r="V522">
        <v>33.588799999999999</v>
      </c>
      <c r="W522">
        <f>(Tableau1[[#This Row],[Sales]]/Tableau1[[#This Row],[Profit]])*100</f>
        <v>357.14285714285711</v>
      </c>
      <c r="X522">
        <f>Tableau1[[#This Row],[Sales]]*(1-Tableau1[[#This Row],[Discount]])</f>
        <v>119.96</v>
      </c>
      <c r="Y522">
        <f ca="1">SUMIF(Tableau1[Order ID],Tableau1[[#This Row],[Order ID]],Tableau1[[#This Row],[Sales]])</f>
        <v>146.82</v>
      </c>
    </row>
    <row r="523" spans="1:25" x14ac:dyDescent="0.3">
      <c r="A523">
        <v>1081</v>
      </c>
      <c r="B523" t="s">
        <v>542</v>
      </c>
      <c r="C523" s="9" t="s">
        <v>5269</v>
      </c>
      <c r="D523" s="9">
        <v>42337</v>
      </c>
      <c r="E523" s="3" t="s">
        <v>5814</v>
      </c>
      <c r="F523" t="s">
        <v>6465</v>
      </c>
      <c r="G523" t="s">
        <v>6855</v>
      </c>
      <c r="H523" t="s">
        <v>7648</v>
      </c>
      <c r="I523" t="s">
        <v>8055</v>
      </c>
      <c r="J523" t="s">
        <v>8057</v>
      </c>
      <c r="K523" t="s">
        <v>8124</v>
      </c>
      <c r="L523" t="s">
        <v>8600</v>
      </c>
      <c r="M523">
        <v>48227</v>
      </c>
      <c r="N523" t="s">
        <v>8639</v>
      </c>
      <c r="O523" t="s">
        <v>9422</v>
      </c>
      <c r="P523" t="s">
        <v>10371</v>
      </c>
      <c r="Q523" t="s">
        <v>10383</v>
      </c>
      <c r="R523" t="s">
        <v>10422</v>
      </c>
      <c r="S523">
        <v>19.920000000000002</v>
      </c>
      <c r="T523">
        <v>4</v>
      </c>
      <c r="U523">
        <v>0</v>
      </c>
      <c r="V523">
        <v>9.3623999999999992</v>
      </c>
      <c r="W523">
        <f>(Tableau1[[#This Row],[Sales]]/Tableau1[[#This Row],[Profit]])*100</f>
        <v>212.76595744680856</v>
      </c>
      <c r="X523">
        <f>Tableau1[[#This Row],[Sales]]*(1-Tableau1[[#This Row],[Discount]])</f>
        <v>19.920000000000002</v>
      </c>
      <c r="Y523">
        <f ca="1">SUMIF(Tableau1[Order ID],Tableau1[[#This Row],[Order ID]],Tableau1[[#This Row],[Sales]])</f>
        <v>30.48</v>
      </c>
    </row>
    <row r="524" spans="1:25" x14ac:dyDescent="0.3">
      <c r="A524">
        <v>1083</v>
      </c>
      <c r="B524" t="s">
        <v>543</v>
      </c>
      <c r="C524" s="9" t="s">
        <v>5428</v>
      </c>
      <c r="D524" s="9">
        <v>42430</v>
      </c>
      <c r="E524" s="3" t="s">
        <v>5376</v>
      </c>
      <c r="F524" t="s">
        <v>6465</v>
      </c>
      <c r="G524" t="s">
        <v>6498</v>
      </c>
      <c r="H524" t="s">
        <v>7291</v>
      </c>
      <c r="I524" t="s">
        <v>8054</v>
      </c>
      <c r="J524" t="s">
        <v>8057</v>
      </c>
      <c r="K524" t="s">
        <v>8239</v>
      </c>
      <c r="L524" t="s">
        <v>8603</v>
      </c>
      <c r="M524">
        <v>10701</v>
      </c>
      <c r="N524" t="s">
        <v>8640</v>
      </c>
      <c r="O524" t="s">
        <v>9239</v>
      </c>
      <c r="P524" t="s">
        <v>10370</v>
      </c>
      <c r="Q524" t="s">
        <v>10376</v>
      </c>
      <c r="R524" t="s">
        <v>10988</v>
      </c>
      <c r="S524">
        <v>836.59199999999998</v>
      </c>
      <c r="T524">
        <v>8</v>
      </c>
      <c r="U524">
        <v>0.4</v>
      </c>
      <c r="V524">
        <v>-264.92079999999999</v>
      </c>
      <c r="W524">
        <f>(Tableau1[[#This Row],[Sales]]/Tableau1[[#This Row],[Profit]])*100</f>
        <v>-315.78947368421052</v>
      </c>
      <c r="X524">
        <f>Tableau1[[#This Row],[Sales]]*(1-Tableau1[[#This Row],[Discount]])</f>
        <v>501.95519999999999</v>
      </c>
      <c r="Y524">
        <f ca="1">SUMIF(Tableau1[Order ID],Tableau1[[#This Row],[Order ID]],Tableau1[[#This Row],[Sales]])</f>
        <v>43.31</v>
      </c>
    </row>
    <row r="525" spans="1:25" x14ac:dyDescent="0.3">
      <c r="A525">
        <v>1087</v>
      </c>
      <c r="B525" t="s">
        <v>544</v>
      </c>
      <c r="C525" s="9" t="s">
        <v>5429</v>
      </c>
      <c r="D525" s="9">
        <v>42594</v>
      </c>
      <c r="E525" s="3" t="s">
        <v>5429</v>
      </c>
      <c r="F525" t="s">
        <v>6467</v>
      </c>
      <c r="G525" t="s">
        <v>6516</v>
      </c>
      <c r="H525" t="s">
        <v>7309</v>
      </c>
      <c r="I525" t="s">
        <v>8054</v>
      </c>
      <c r="J525" t="s">
        <v>8057</v>
      </c>
      <c r="K525" t="s">
        <v>8154</v>
      </c>
      <c r="L525" t="s">
        <v>8611</v>
      </c>
      <c r="M525">
        <v>50315</v>
      </c>
      <c r="N525" t="s">
        <v>8639</v>
      </c>
      <c r="O525" t="s">
        <v>9425</v>
      </c>
      <c r="P525" t="s">
        <v>10371</v>
      </c>
      <c r="Q525" t="s">
        <v>10383</v>
      </c>
      <c r="R525" t="s">
        <v>11171</v>
      </c>
      <c r="S525">
        <v>6.48</v>
      </c>
      <c r="T525">
        <v>1</v>
      </c>
      <c r="U525">
        <v>0</v>
      </c>
      <c r="V525">
        <v>3.1103999999999998</v>
      </c>
      <c r="W525">
        <f>(Tableau1[[#This Row],[Sales]]/Tableau1[[#This Row],[Profit]])*100</f>
        <v>208.33333333333334</v>
      </c>
      <c r="X525">
        <f>Tableau1[[#This Row],[Sales]]*(1-Tableau1[[#This Row],[Discount]])</f>
        <v>6.48</v>
      </c>
      <c r="Y525">
        <f ca="1">SUMIF(Tableau1[Order ID],Tableau1[[#This Row],[Order ID]],Tableau1[[#This Row],[Sales]])</f>
        <v>233.05799999999999</v>
      </c>
    </row>
    <row r="526" spans="1:25" x14ac:dyDescent="0.3">
      <c r="A526">
        <v>1088</v>
      </c>
      <c r="B526" t="s">
        <v>545</v>
      </c>
      <c r="C526" s="9" t="s">
        <v>5273</v>
      </c>
      <c r="D526" s="9">
        <v>42597</v>
      </c>
      <c r="E526" s="3" t="s">
        <v>5653</v>
      </c>
      <c r="F526" t="s">
        <v>6464</v>
      </c>
      <c r="G526" t="s">
        <v>6856</v>
      </c>
      <c r="H526" t="s">
        <v>7649</v>
      </c>
      <c r="I526" t="s">
        <v>8055</v>
      </c>
      <c r="J526" t="s">
        <v>8057</v>
      </c>
      <c r="K526" t="s">
        <v>8240</v>
      </c>
      <c r="L526" t="s">
        <v>8590</v>
      </c>
      <c r="M526">
        <v>94601</v>
      </c>
      <c r="N526" t="s">
        <v>8638</v>
      </c>
      <c r="O526" t="s">
        <v>8810</v>
      </c>
      <c r="P526" t="s">
        <v>10372</v>
      </c>
      <c r="Q526" t="s">
        <v>10380</v>
      </c>
      <c r="R526" t="s">
        <v>10560</v>
      </c>
      <c r="S526">
        <v>71.975999999999999</v>
      </c>
      <c r="T526">
        <v>3</v>
      </c>
      <c r="U526">
        <v>0.2</v>
      </c>
      <c r="V526">
        <v>7.1976000000000004</v>
      </c>
      <c r="W526">
        <f>(Tableau1[[#This Row],[Sales]]/Tableau1[[#This Row],[Profit]])*100</f>
        <v>1000</v>
      </c>
      <c r="X526">
        <f>Tableau1[[#This Row],[Sales]]*(1-Tableau1[[#This Row],[Discount]])</f>
        <v>57.580800000000004</v>
      </c>
      <c r="Y526">
        <f ca="1">SUMIF(Tableau1[Order ID],Tableau1[[#This Row],[Order ID]],Tableau1[[#This Row],[Sales]])</f>
        <v>14.94</v>
      </c>
    </row>
    <row r="527" spans="1:25" x14ac:dyDescent="0.3">
      <c r="A527">
        <v>1090</v>
      </c>
      <c r="B527" t="s">
        <v>546</v>
      </c>
      <c r="C527" s="9" t="s">
        <v>5430</v>
      </c>
      <c r="D527" s="9">
        <v>42890</v>
      </c>
      <c r="E527" s="3" t="s">
        <v>5223</v>
      </c>
      <c r="F527" t="s">
        <v>6465</v>
      </c>
      <c r="G527" t="s">
        <v>6820</v>
      </c>
      <c r="H527" t="s">
        <v>7613</v>
      </c>
      <c r="I527" t="s">
        <v>8055</v>
      </c>
      <c r="J527" t="s">
        <v>8057</v>
      </c>
      <c r="K527" t="s">
        <v>8111</v>
      </c>
      <c r="L527" t="s">
        <v>8592</v>
      </c>
      <c r="M527">
        <v>28110</v>
      </c>
      <c r="N527" t="s">
        <v>8637</v>
      </c>
      <c r="O527" t="s">
        <v>8930</v>
      </c>
      <c r="P527" t="s">
        <v>10370</v>
      </c>
      <c r="Q527" t="s">
        <v>10378</v>
      </c>
      <c r="R527" t="s">
        <v>10679</v>
      </c>
      <c r="S527">
        <v>31.984000000000002</v>
      </c>
      <c r="T527">
        <v>2</v>
      </c>
      <c r="U527">
        <v>0.2</v>
      </c>
      <c r="V527">
        <v>1.9990000000000001</v>
      </c>
      <c r="W527">
        <f>(Tableau1[[#This Row],[Sales]]/Tableau1[[#This Row],[Profit]])*100</f>
        <v>1600</v>
      </c>
      <c r="X527">
        <f>Tableau1[[#This Row],[Sales]]*(1-Tableau1[[#This Row],[Discount]])</f>
        <v>25.587200000000003</v>
      </c>
      <c r="Y527">
        <f ca="1">SUMIF(Tableau1[Order ID],Tableau1[[#This Row],[Order ID]],Tableau1[[#This Row],[Sales]])</f>
        <v>22.608000000000001</v>
      </c>
    </row>
    <row r="528" spans="1:25" x14ac:dyDescent="0.3">
      <c r="A528">
        <v>1092</v>
      </c>
      <c r="B528" t="s">
        <v>547</v>
      </c>
      <c r="C528" s="9" t="s">
        <v>5431</v>
      </c>
      <c r="D528" s="9">
        <v>42344</v>
      </c>
      <c r="E528" s="3" t="s">
        <v>5380</v>
      </c>
      <c r="F528" t="s">
        <v>6465</v>
      </c>
      <c r="G528" t="s">
        <v>6736</v>
      </c>
      <c r="H528" t="s">
        <v>7529</v>
      </c>
      <c r="I528" t="s">
        <v>8054</v>
      </c>
      <c r="J528" t="s">
        <v>8057</v>
      </c>
      <c r="K528" t="s">
        <v>8128</v>
      </c>
      <c r="L528" t="s">
        <v>8590</v>
      </c>
      <c r="M528">
        <v>92105</v>
      </c>
      <c r="N528" t="s">
        <v>8638</v>
      </c>
      <c r="O528" t="s">
        <v>9428</v>
      </c>
      <c r="P528" t="s">
        <v>10371</v>
      </c>
      <c r="Q528" t="s">
        <v>10379</v>
      </c>
      <c r="R528" t="s">
        <v>11174</v>
      </c>
      <c r="S528">
        <v>120.15</v>
      </c>
      <c r="T528">
        <v>9</v>
      </c>
      <c r="U528">
        <v>0</v>
      </c>
      <c r="V528">
        <v>33.642000000000003</v>
      </c>
      <c r="W528">
        <f>(Tableau1[[#This Row],[Sales]]/Tableau1[[#This Row],[Profit]])*100</f>
        <v>357.14285714285711</v>
      </c>
      <c r="X528">
        <f>Tableau1[[#This Row],[Sales]]*(1-Tableau1[[#This Row],[Discount]])</f>
        <v>120.15</v>
      </c>
      <c r="Y528">
        <f ca="1">SUMIF(Tableau1[Order ID],Tableau1[[#This Row],[Order ID]],Tableau1[[#This Row],[Sales]])</f>
        <v>501.81</v>
      </c>
    </row>
    <row r="529" spans="1:25" x14ac:dyDescent="0.3">
      <c r="A529">
        <v>1094</v>
      </c>
      <c r="B529" t="s">
        <v>548</v>
      </c>
      <c r="C529" s="9" t="s">
        <v>5047</v>
      </c>
      <c r="D529" s="9">
        <v>42365</v>
      </c>
      <c r="E529" s="3" t="s">
        <v>5650</v>
      </c>
      <c r="F529" t="s">
        <v>6465</v>
      </c>
      <c r="G529" t="s">
        <v>6857</v>
      </c>
      <c r="H529" t="s">
        <v>7650</v>
      </c>
      <c r="I529" t="s">
        <v>8056</v>
      </c>
      <c r="J529" t="s">
        <v>8057</v>
      </c>
      <c r="K529" t="s">
        <v>8241</v>
      </c>
      <c r="L529" t="s">
        <v>8627</v>
      </c>
      <c r="M529">
        <v>20735</v>
      </c>
      <c r="N529" t="s">
        <v>8640</v>
      </c>
      <c r="O529" t="s">
        <v>9430</v>
      </c>
      <c r="P529" t="s">
        <v>10371</v>
      </c>
      <c r="Q529" t="s">
        <v>10383</v>
      </c>
      <c r="R529" t="s">
        <v>11176</v>
      </c>
      <c r="S529">
        <v>28.9</v>
      </c>
      <c r="T529">
        <v>5</v>
      </c>
      <c r="U529">
        <v>0</v>
      </c>
      <c r="V529">
        <v>14.161</v>
      </c>
      <c r="W529">
        <f>(Tableau1[[#This Row],[Sales]]/Tableau1[[#This Row],[Profit]])*100</f>
        <v>204.08163265306123</v>
      </c>
      <c r="X529">
        <f>Tableau1[[#This Row],[Sales]]*(1-Tableau1[[#This Row],[Discount]])</f>
        <v>28.9</v>
      </c>
      <c r="Y529">
        <f ca="1">SUMIF(Tableau1[Order ID],Tableau1[[#This Row],[Order ID]],Tableau1[[#This Row],[Sales]])</f>
        <v>8.8079999999999998</v>
      </c>
    </row>
    <row r="530" spans="1:25" x14ac:dyDescent="0.3">
      <c r="A530">
        <v>1096</v>
      </c>
      <c r="B530" t="s">
        <v>549</v>
      </c>
      <c r="C530" s="9" t="s">
        <v>5306</v>
      </c>
      <c r="D530" s="9">
        <v>42756</v>
      </c>
      <c r="E530" s="3" t="s">
        <v>5825</v>
      </c>
      <c r="F530" t="s">
        <v>6465</v>
      </c>
      <c r="G530" t="s">
        <v>6858</v>
      </c>
      <c r="H530" t="s">
        <v>7651</v>
      </c>
      <c r="I530" t="s">
        <v>8056</v>
      </c>
      <c r="J530" t="s">
        <v>8057</v>
      </c>
      <c r="K530" t="s">
        <v>8093</v>
      </c>
      <c r="L530" t="s">
        <v>8592</v>
      </c>
      <c r="M530">
        <v>28205</v>
      </c>
      <c r="N530" t="s">
        <v>8637</v>
      </c>
      <c r="O530" t="s">
        <v>9431</v>
      </c>
      <c r="P530" t="s">
        <v>10371</v>
      </c>
      <c r="Q530" t="s">
        <v>10377</v>
      </c>
      <c r="R530" t="s">
        <v>11177</v>
      </c>
      <c r="S530">
        <v>348.20800000000003</v>
      </c>
      <c r="T530">
        <v>7</v>
      </c>
      <c r="U530">
        <v>0.2</v>
      </c>
      <c r="V530">
        <v>30.4682</v>
      </c>
      <c r="W530">
        <f>(Tableau1[[#This Row],[Sales]]/Tableau1[[#This Row],[Profit]])*100</f>
        <v>1142.8571428571429</v>
      </c>
      <c r="X530">
        <f>Tableau1[[#This Row],[Sales]]*(1-Tableau1[[#This Row],[Discount]])</f>
        <v>278.56640000000004</v>
      </c>
      <c r="Y530">
        <f ca="1">SUMIF(Tableau1[Order ID],Tableau1[[#This Row],[Order ID]],Tableau1[[#This Row],[Sales]])</f>
        <v>34.58</v>
      </c>
    </row>
    <row r="531" spans="1:25" x14ac:dyDescent="0.3">
      <c r="A531">
        <v>1098</v>
      </c>
      <c r="B531" t="s">
        <v>550</v>
      </c>
      <c r="C531" s="9" t="s">
        <v>5432</v>
      </c>
      <c r="D531" s="9">
        <v>41815</v>
      </c>
      <c r="E531" s="3" t="s">
        <v>5337</v>
      </c>
      <c r="F531" t="s">
        <v>6466</v>
      </c>
      <c r="G531" t="s">
        <v>6842</v>
      </c>
      <c r="H531" t="s">
        <v>7635</v>
      </c>
      <c r="I531" t="s">
        <v>8055</v>
      </c>
      <c r="J531" t="s">
        <v>8057</v>
      </c>
      <c r="K531" t="s">
        <v>8059</v>
      </c>
      <c r="L531" t="s">
        <v>8590</v>
      </c>
      <c r="M531">
        <v>90049</v>
      </c>
      <c r="N531" t="s">
        <v>8638</v>
      </c>
      <c r="O531" t="s">
        <v>9433</v>
      </c>
      <c r="P531" t="s">
        <v>10370</v>
      </c>
      <c r="Q531" t="s">
        <v>10376</v>
      </c>
      <c r="R531" t="s">
        <v>11179</v>
      </c>
      <c r="S531">
        <v>447.84</v>
      </c>
      <c r="T531">
        <v>5</v>
      </c>
      <c r="U531">
        <v>0.2</v>
      </c>
      <c r="V531">
        <v>11.196</v>
      </c>
      <c r="W531">
        <f>(Tableau1[[#This Row],[Sales]]/Tableau1[[#This Row],[Profit]])*100</f>
        <v>4000</v>
      </c>
      <c r="X531">
        <f>Tableau1[[#This Row],[Sales]]*(1-Tableau1[[#This Row],[Discount]])</f>
        <v>358.27199999999999</v>
      </c>
      <c r="Y531">
        <f ca="1">SUMIF(Tableau1[Order ID],Tableau1[[#This Row],[Order ID]],Tableau1[[#This Row],[Sales]])</f>
        <v>191.976</v>
      </c>
    </row>
    <row r="532" spans="1:25" x14ac:dyDescent="0.3">
      <c r="A532">
        <v>1099</v>
      </c>
      <c r="B532" t="s">
        <v>551</v>
      </c>
      <c r="C532" s="9" t="s">
        <v>5433</v>
      </c>
      <c r="D532" s="9">
        <v>42535</v>
      </c>
      <c r="E532" s="3" t="s">
        <v>5056</v>
      </c>
      <c r="F532" t="s">
        <v>6466</v>
      </c>
      <c r="G532" t="s">
        <v>6859</v>
      </c>
      <c r="H532" t="s">
        <v>7652</v>
      </c>
      <c r="I532" t="s">
        <v>8056</v>
      </c>
      <c r="J532" t="s">
        <v>8057</v>
      </c>
      <c r="K532" t="s">
        <v>8066</v>
      </c>
      <c r="L532" t="s">
        <v>8590</v>
      </c>
      <c r="M532">
        <v>94122</v>
      </c>
      <c r="N532" t="s">
        <v>8638</v>
      </c>
      <c r="O532" t="s">
        <v>9434</v>
      </c>
      <c r="P532" t="s">
        <v>10371</v>
      </c>
      <c r="Q532" t="s">
        <v>10379</v>
      </c>
      <c r="R532" t="s">
        <v>11180</v>
      </c>
      <c r="S532">
        <v>7.04</v>
      </c>
      <c r="T532">
        <v>4</v>
      </c>
      <c r="U532">
        <v>0</v>
      </c>
      <c r="V532">
        <v>2.0415999999999999</v>
      </c>
      <c r="W532">
        <f>(Tableau1[[#This Row],[Sales]]/Tableau1[[#This Row],[Profit]])*100</f>
        <v>344.82758620689657</v>
      </c>
      <c r="X532">
        <f>Tableau1[[#This Row],[Sales]]*(1-Tableau1[[#This Row],[Discount]])</f>
        <v>7.04</v>
      </c>
      <c r="Y532">
        <f ca="1">SUMIF(Tableau1[Order ID],Tableau1[[#This Row],[Order ID]],Tableau1[[#This Row],[Sales]])</f>
        <v>305.31200000000001</v>
      </c>
    </row>
    <row r="533" spans="1:25" x14ac:dyDescent="0.3">
      <c r="A533">
        <v>1103</v>
      </c>
      <c r="B533" t="s">
        <v>552</v>
      </c>
      <c r="C533" s="9" t="s">
        <v>5111</v>
      </c>
      <c r="D533" s="9">
        <v>42846</v>
      </c>
      <c r="E533" s="3" t="s">
        <v>5872</v>
      </c>
      <c r="F533" t="s">
        <v>6465</v>
      </c>
      <c r="G533" t="s">
        <v>6729</v>
      </c>
      <c r="H533" t="s">
        <v>7522</v>
      </c>
      <c r="I533" t="s">
        <v>8054</v>
      </c>
      <c r="J533" t="s">
        <v>8057</v>
      </c>
      <c r="K533" t="s">
        <v>8070</v>
      </c>
      <c r="L533" t="s">
        <v>8593</v>
      </c>
      <c r="M533">
        <v>77041</v>
      </c>
      <c r="N533" t="s">
        <v>8639</v>
      </c>
      <c r="O533" t="s">
        <v>8941</v>
      </c>
      <c r="P533" t="s">
        <v>10371</v>
      </c>
      <c r="Q533" t="s">
        <v>10381</v>
      </c>
      <c r="R533" t="s">
        <v>10690</v>
      </c>
      <c r="S533">
        <v>2.694</v>
      </c>
      <c r="T533">
        <v>3</v>
      </c>
      <c r="U533">
        <v>0.8</v>
      </c>
      <c r="V533">
        <v>-4.7145000000000001</v>
      </c>
      <c r="W533">
        <f>(Tableau1[[#This Row],[Sales]]/Tableau1[[#This Row],[Profit]])*100</f>
        <v>-57.142857142857139</v>
      </c>
      <c r="X533">
        <f>Tableau1[[#This Row],[Sales]]*(1-Tableau1[[#This Row],[Discount]])</f>
        <v>0.53879999999999983</v>
      </c>
      <c r="Y533">
        <f ca="1">SUMIF(Tableau1[Order ID],Tableau1[[#This Row],[Order ID]],Tableau1[[#This Row],[Sales]])</f>
        <v>9.2639999999999993</v>
      </c>
    </row>
    <row r="534" spans="1:25" x14ac:dyDescent="0.3">
      <c r="A534">
        <v>1105</v>
      </c>
      <c r="B534" t="s">
        <v>553</v>
      </c>
      <c r="C534" s="9" t="s">
        <v>5177</v>
      </c>
      <c r="D534" s="9">
        <v>42664</v>
      </c>
      <c r="E534" s="3" t="s">
        <v>5219</v>
      </c>
      <c r="F534" t="s">
        <v>6465</v>
      </c>
      <c r="G534" t="s">
        <v>6860</v>
      </c>
      <c r="H534" t="s">
        <v>7653</v>
      </c>
      <c r="I534" t="s">
        <v>8054</v>
      </c>
      <c r="J534" t="s">
        <v>8057</v>
      </c>
      <c r="K534" t="s">
        <v>8227</v>
      </c>
      <c r="L534" t="s">
        <v>8590</v>
      </c>
      <c r="M534">
        <v>92503</v>
      </c>
      <c r="N534" t="s">
        <v>8638</v>
      </c>
      <c r="O534" t="s">
        <v>9437</v>
      </c>
      <c r="P534" t="s">
        <v>10371</v>
      </c>
      <c r="Q534" t="s">
        <v>10383</v>
      </c>
      <c r="R534" t="s">
        <v>11183</v>
      </c>
      <c r="S534">
        <v>22.92</v>
      </c>
      <c r="T534">
        <v>3</v>
      </c>
      <c r="U534">
        <v>0</v>
      </c>
      <c r="V534">
        <v>11.2308</v>
      </c>
      <c r="W534">
        <f>(Tableau1[[#This Row],[Sales]]/Tableau1[[#This Row],[Profit]])*100</f>
        <v>204.08163265306123</v>
      </c>
      <c r="X534">
        <f>Tableau1[[#This Row],[Sales]]*(1-Tableau1[[#This Row],[Discount]])</f>
        <v>22.92</v>
      </c>
      <c r="Y534">
        <f ca="1">SUMIF(Tableau1[Order ID],Tableau1[[#This Row],[Order ID]],Tableau1[[#This Row],[Sales]])</f>
        <v>45.68</v>
      </c>
    </row>
    <row r="535" spans="1:25" x14ac:dyDescent="0.3">
      <c r="A535">
        <v>1106</v>
      </c>
      <c r="B535" t="s">
        <v>554</v>
      </c>
      <c r="C535" s="9" t="s">
        <v>5288</v>
      </c>
      <c r="D535" s="9">
        <v>42693</v>
      </c>
      <c r="E535" s="3" t="s">
        <v>5420</v>
      </c>
      <c r="F535" t="s">
        <v>6465</v>
      </c>
      <c r="G535" t="s">
        <v>6481</v>
      </c>
      <c r="H535" t="s">
        <v>7274</v>
      </c>
      <c r="I535" t="s">
        <v>8054</v>
      </c>
      <c r="J535" t="s">
        <v>8057</v>
      </c>
      <c r="K535" t="s">
        <v>8070</v>
      </c>
      <c r="L535" t="s">
        <v>8593</v>
      </c>
      <c r="M535">
        <v>77041</v>
      </c>
      <c r="N535" t="s">
        <v>8639</v>
      </c>
      <c r="O535" t="s">
        <v>8830</v>
      </c>
      <c r="P535" t="s">
        <v>10371</v>
      </c>
      <c r="Q535" t="s">
        <v>10377</v>
      </c>
      <c r="R535" t="s">
        <v>10580</v>
      </c>
      <c r="S535">
        <v>100.70399999999999</v>
      </c>
      <c r="T535">
        <v>6</v>
      </c>
      <c r="U535">
        <v>0.2</v>
      </c>
      <c r="V535">
        <v>-16.3644</v>
      </c>
      <c r="W535">
        <f>(Tableau1[[#This Row],[Sales]]/Tableau1[[#This Row],[Profit]])*100</f>
        <v>-615.38461538461536</v>
      </c>
      <c r="X535">
        <f>Tableau1[[#This Row],[Sales]]*(1-Tableau1[[#This Row],[Discount]])</f>
        <v>80.563199999999995</v>
      </c>
      <c r="Y535">
        <f ca="1">SUMIF(Tableau1[Order ID],Tableau1[[#This Row],[Order ID]],Tableau1[[#This Row],[Sales]])</f>
        <v>54.896000000000001</v>
      </c>
    </row>
    <row r="536" spans="1:25" x14ac:dyDescent="0.3">
      <c r="A536">
        <v>1114</v>
      </c>
      <c r="B536" t="s">
        <v>555</v>
      </c>
      <c r="C536" s="9" t="s">
        <v>5434</v>
      </c>
      <c r="D536" s="9">
        <v>43087</v>
      </c>
      <c r="E536" s="3" t="s">
        <v>5361</v>
      </c>
      <c r="F536" t="s">
        <v>6464</v>
      </c>
      <c r="G536" t="s">
        <v>6622</v>
      </c>
      <c r="H536" t="s">
        <v>7415</v>
      </c>
      <c r="I536" t="s">
        <v>8054</v>
      </c>
      <c r="J536" t="s">
        <v>8057</v>
      </c>
      <c r="K536" t="s">
        <v>8242</v>
      </c>
      <c r="L536" t="s">
        <v>8590</v>
      </c>
      <c r="M536">
        <v>92024</v>
      </c>
      <c r="N536" t="s">
        <v>8638</v>
      </c>
      <c r="O536" t="s">
        <v>9325</v>
      </c>
      <c r="P536" t="s">
        <v>10371</v>
      </c>
      <c r="Q536" t="s">
        <v>10381</v>
      </c>
      <c r="R536" t="s">
        <v>11074</v>
      </c>
      <c r="S536">
        <v>46.671999999999997</v>
      </c>
      <c r="T536">
        <v>2</v>
      </c>
      <c r="U536">
        <v>0.2</v>
      </c>
      <c r="V536">
        <v>16.3352</v>
      </c>
      <c r="W536">
        <f>(Tableau1[[#This Row],[Sales]]/Tableau1[[#This Row],[Profit]])*100</f>
        <v>285.71428571428567</v>
      </c>
      <c r="X536">
        <f>Tableau1[[#This Row],[Sales]]*(1-Tableau1[[#This Row],[Discount]])</f>
        <v>37.337600000000002</v>
      </c>
      <c r="Y536">
        <f ca="1">SUMIF(Tableau1[Order ID],Tableau1[[#This Row],[Order ID]],Tableau1[[#This Row],[Sales]])</f>
        <v>70.08</v>
      </c>
    </row>
    <row r="537" spans="1:25" x14ac:dyDescent="0.3">
      <c r="A537">
        <v>1117</v>
      </c>
      <c r="B537" t="s">
        <v>556</v>
      </c>
      <c r="C537" s="9" t="s">
        <v>5435</v>
      </c>
      <c r="D537" s="9">
        <v>42573</v>
      </c>
      <c r="E537" s="3" t="s">
        <v>6161</v>
      </c>
      <c r="F537" t="s">
        <v>6464</v>
      </c>
      <c r="G537" t="s">
        <v>6861</v>
      </c>
      <c r="H537" t="s">
        <v>7654</v>
      </c>
      <c r="I537" t="s">
        <v>8055</v>
      </c>
      <c r="J537" t="s">
        <v>8057</v>
      </c>
      <c r="K537" t="s">
        <v>8066</v>
      </c>
      <c r="L537" t="s">
        <v>8590</v>
      </c>
      <c r="M537">
        <v>94110</v>
      </c>
      <c r="N537" t="s">
        <v>8638</v>
      </c>
      <c r="O537" t="s">
        <v>8997</v>
      </c>
      <c r="P537" t="s">
        <v>10371</v>
      </c>
      <c r="Q537" t="s">
        <v>10375</v>
      </c>
      <c r="R537" t="s">
        <v>10746</v>
      </c>
      <c r="S537">
        <v>6.3</v>
      </c>
      <c r="T537">
        <v>2</v>
      </c>
      <c r="U537">
        <v>0</v>
      </c>
      <c r="V537">
        <v>3.024</v>
      </c>
      <c r="W537">
        <f>(Tableau1[[#This Row],[Sales]]/Tableau1[[#This Row],[Profit]])*100</f>
        <v>208.33333333333334</v>
      </c>
      <c r="X537">
        <f>Tableau1[[#This Row],[Sales]]*(1-Tableau1[[#This Row],[Discount]])</f>
        <v>6.3</v>
      </c>
      <c r="Y537">
        <f ca="1">SUMIF(Tableau1[Order ID],Tableau1[[#This Row],[Order ID]],Tableau1[[#This Row],[Sales]])</f>
        <v>153.55199999999999</v>
      </c>
    </row>
    <row r="538" spans="1:25" x14ac:dyDescent="0.3">
      <c r="A538">
        <v>1118</v>
      </c>
      <c r="B538" t="s">
        <v>557</v>
      </c>
      <c r="C538" s="9" t="s">
        <v>5436</v>
      </c>
      <c r="D538" s="9">
        <v>42251</v>
      </c>
      <c r="E538" s="3" t="s">
        <v>6044</v>
      </c>
      <c r="F538" t="s">
        <v>6465</v>
      </c>
      <c r="G538" t="s">
        <v>6862</v>
      </c>
      <c r="H538" t="s">
        <v>7655</v>
      </c>
      <c r="I538" t="s">
        <v>8054</v>
      </c>
      <c r="J538" t="s">
        <v>8057</v>
      </c>
      <c r="K538" t="s">
        <v>8243</v>
      </c>
      <c r="L538" t="s">
        <v>8620</v>
      </c>
      <c r="M538">
        <v>30076</v>
      </c>
      <c r="N538" t="s">
        <v>8637</v>
      </c>
      <c r="O538" t="s">
        <v>8948</v>
      </c>
      <c r="P538" t="s">
        <v>10371</v>
      </c>
      <c r="Q538" t="s">
        <v>10383</v>
      </c>
      <c r="R538" t="s">
        <v>10747</v>
      </c>
      <c r="S538">
        <v>279.89999999999998</v>
      </c>
      <c r="T538">
        <v>5</v>
      </c>
      <c r="U538">
        <v>0</v>
      </c>
      <c r="V538">
        <v>137.15100000000001</v>
      </c>
      <c r="W538">
        <f>(Tableau1[[#This Row],[Sales]]/Tableau1[[#This Row],[Profit]])*100</f>
        <v>204.08163265306118</v>
      </c>
      <c r="X538">
        <f>Tableau1[[#This Row],[Sales]]*(1-Tableau1[[#This Row],[Discount]])</f>
        <v>279.89999999999998</v>
      </c>
      <c r="Y538">
        <f ca="1">SUMIF(Tableau1[Order ID],Tableau1[[#This Row],[Order ID]],Tableau1[[#This Row],[Sales]])</f>
        <v>14.67</v>
      </c>
    </row>
    <row r="539" spans="1:25" x14ac:dyDescent="0.3">
      <c r="A539">
        <v>1122</v>
      </c>
      <c r="B539" t="s">
        <v>558</v>
      </c>
      <c r="C539" s="9" t="s">
        <v>5437</v>
      </c>
      <c r="D539" s="9">
        <v>41659</v>
      </c>
      <c r="E539" s="3" t="s">
        <v>5785</v>
      </c>
      <c r="F539" t="s">
        <v>6465</v>
      </c>
      <c r="G539" t="s">
        <v>6800</v>
      </c>
      <c r="H539" t="s">
        <v>7593</v>
      </c>
      <c r="I539" t="s">
        <v>8054</v>
      </c>
      <c r="J539" t="s">
        <v>8057</v>
      </c>
      <c r="K539" t="s">
        <v>8244</v>
      </c>
      <c r="L539" t="s">
        <v>8624</v>
      </c>
      <c r="M539">
        <v>72401</v>
      </c>
      <c r="N539" t="s">
        <v>8637</v>
      </c>
      <c r="O539" t="s">
        <v>9443</v>
      </c>
      <c r="P539" t="s">
        <v>10372</v>
      </c>
      <c r="Q539" t="s">
        <v>10380</v>
      </c>
      <c r="R539" t="s">
        <v>11188</v>
      </c>
      <c r="S539">
        <v>699.93</v>
      </c>
      <c r="T539">
        <v>7</v>
      </c>
      <c r="U539">
        <v>0</v>
      </c>
      <c r="V539">
        <v>181.98179999999999</v>
      </c>
      <c r="W539">
        <f>(Tableau1[[#This Row],[Sales]]/Tableau1[[#This Row],[Profit]])*100</f>
        <v>384.61538461538458</v>
      </c>
      <c r="X539">
        <f>Tableau1[[#This Row],[Sales]]*(1-Tableau1[[#This Row],[Discount]])</f>
        <v>699.93</v>
      </c>
      <c r="Y539">
        <f ca="1">SUMIF(Tableau1[Order ID],Tableau1[[#This Row],[Order ID]],Tableau1[[#This Row],[Sales]])</f>
        <v>22.2</v>
      </c>
    </row>
    <row r="540" spans="1:25" x14ac:dyDescent="0.3">
      <c r="A540">
        <v>1128</v>
      </c>
      <c r="B540" t="s">
        <v>559</v>
      </c>
      <c r="C540" s="9" t="s">
        <v>5086</v>
      </c>
      <c r="D540" s="9">
        <v>42065</v>
      </c>
      <c r="E540" s="3" t="s">
        <v>6135</v>
      </c>
      <c r="F540" t="s">
        <v>6465</v>
      </c>
      <c r="G540" t="s">
        <v>6518</v>
      </c>
      <c r="H540" t="s">
        <v>7311</v>
      </c>
      <c r="I540" t="s">
        <v>8056</v>
      </c>
      <c r="J540" t="s">
        <v>8057</v>
      </c>
      <c r="K540" t="s">
        <v>8160</v>
      </c>
      <c r="L540" t="s">
        <v>8602</v>
      </c>
      <c r="M540">
        <v>47374</v>
      </c>
      <c r="N540" t="s">
        <v>8639</v>
      </c>
      <c r="O540" t="s">
        <v>9029</v>
      </c>
      <c r="P540" t="s">
        <v>10371</v>
      </c>
      <c r="Q540" t="s">
        <v>10379</v>
      </c>
      <c r="R540" t="s">
        <v>10779</v>
      </c>
      <c r="S540">
        <v>10.16</v>
      </c>
      <c r="T540">
        <v>1</v>
      </c>
      <c r="U540">
        <v>0</v>
      </c>
      <c r="V540">
        <v>2.6415999999999999</v>
      </c>
      <c r="W540">
        <f>(Tableau1[[#This Row],[Sales]]/Tableau1[[#This Row],[Profit]])*100</f>
        <v>384.61538461538464</v>
      </c>
      <c r="X540">
        <f>Tableau1[[#This Row],[Sales]]*(1-Tableau1[[#This Row],[Discount]])</f>
        <v>10.16</v>
      </c>
      <c r="Y540">
        <f ca="1">SUMIF(Tableau1[Order ID],Tableau1[[#This Row],[Order ID]],Tableau1[[#This Row],[Sales]])</f>
        <v>20.103999999999999</v>
      </c>
    </row>
    <row r="541" spans="1:25" x14ac:dyDescent="0.3">
      <c r="A541">
        <v>1130</v>
      </c>
      <c r="B541" t="s">
        <v>560</v>
      </c>
      <c r="C541" s="9" t="s">
        <v>5438</v>
      </c>
      <c r="D541" s="9">
        <v>42472</v>
      </c>
      <c r="E541" s="3" t="s">
        <v>5977</v>
      </c>
      <c r="F541" t="s">
        <v>6465</v>
      </c>
      <c r="G541" t="s">
        <v>6673</v>
      </c>
      <c r="H541" t="s">
        <v>7466</v>
      </c>
      <c r="I541" t="s">
        <v>8054</v>
      </c>
      <c r="J541" t="s">
        <v>8057</v>
      </c>
      <c r="K541" t="s">
        <v>8082</v>
      </c>
      <c r="L541" t="s">
        <v>8605</v>
      </c>
      <c r="M541">
        <v>22153</v>
      </c>
      <c r="N541" t="s">
        <v>8637</v>
      </c>
      <c r="O541" t="s">
        <v>9446</v>
      </c>
      <c r="P541" t="s">
        <v>10370</v>
      </c>
      <c r="Q541" t="s">
        <v>10376</v>
      </c>
      <c r="R541" t="s">
        <v>11190</v>
      </c>
      <c r="S541">
        <v>343.92</v>
      </c>
      <c r="T541">
        <v>4</v>
      </c>
      <c r="U541">
        <v>0</v>
      </c>
      <c r="V541">
        <v>75.662400000000005</v>
      </c>
      <c r="W541">
        <f>(Tableau1[[#This Row],[Sales]]/Tableau1[[#This Row],[Profit]])*100</f>
        <v>454.5454545454545</v>
      </c>
      <c r="X541">
        <f>Tableau1[[#This Row],[Sales]]*(1-Tableau1[[#This Row],[Discount]])</f>
        <v>343.92</v>
      </c>
      <c r="Y541">
        <f ca="1">SUMIF(Tableau1[Order ID],Tableau1[[#This Row],[Order ID]],Tableau1[[#This Row],[Sales]])</f>
        <v>29.931999999999999</v>
      </c>
    </row>
    <row r="542" spans="1:25" x14ac:dyDescent="0.3">
      <c r="A542">
        <v>1133</v>
      </c>
      <c r="B542" t="s">
        <v>561</v>
      </c>
      <c r="C542" s="9" t="s">
        <v>5439</v>
      </c>
      <c r="D542" s="9">
        <v>42710</v>
      </c>
      <c r="E542" s="3" t="s">
        <v>6316</v>
      </c>
      <c r="F542" t="s">
        <v>6466</v>
      </c>
      <c r="G542" t="s">
        <v>6523</v>
      </c>
      <c r="H542" t="s">
        <v>7316</v>
      </c>
      <c r="I542" t="s">
        <v>8055</v>
      </c>
      <c r="J542" t="s">
        <v>8057</v>
      </c>
      <c r="K542" t="s">
        <v>8245</v>
      </c>
      <c r="L542" t="s">
        <v>8590</v>
      </c>
      <c r="M542">
        <v>94509</v>
      </c>
      <c r="N542" t="s">
        <v>8638</v>
      </c>
      <c r="O542" t="s">
        <v>8896</v>
      </c>
      <c r="P542" t="s">
        <v>10371</v>
      </c>
      <c r="Q542" t="s">
        <v>10383</v>
      </c>
      <c r="R542" t="s">
        <v>10645</v>
      </c>
      <c r="S542">
        <v>19.440000000000001</v>
      </c>
      <c r="T542">
        <v>3</v>
      </c>
      <c r="U542">
        <v>0</v>
      </c>
      <c r="V542">
        <v>9.3312000000000008</v>
      </c>
      <c r="W542">
        <f>(Tableau1[[#This Row],[Sales]]/Tableau1[[#This Row],[Profit]])*100</f>
        <v>208.33333333333334</v>
      </c>
      <c r="X542">
        <f>Tableau1[[#This Row],[Sales]]*(1-Tableau1[[#This Row],[Discount]])</f>
        <v>19.440000000000001</v>
      </c>
      <c r="Y542">
        <f ca="1">SUMIF(Tableau1[Order ID],Tableau1[[#This Row],[Order ID]],Tableau1[[#This Row],[Sales]])</f>
        <v>832.93</v>
      </c>
    </row>
    <row r="543" spans="1:25" x14ac:dyDescent="0.3">
      <c r="A543">
        <v>1134</v>
      </c>
      <c r="B543" t="s">
        <v>562</v>
      </c>
      <c r="C543" s="9" t="s">
        <v>5440</v>
      </c>
      <c r="D543" s="9">
        <v>42526</v>
      </c>
      <c r="E543" s="3" t="s">
        <v>5662</v>
      </c>
      <c r="F543" t="s">
        <v>6465</v>
      </c>
      <c r="G543" t="s">
        <v>6653</v>
      </c>
      <c r="H543" t="s">
        <v>7446</v>
      </c>
      <c r="I543" t="s">
        <v>8056</v>
      </c>
      <c r="J543" t="s">
        <v>8057</v>
      </c>
      <c r="K543" t="s">
        <v>8068</v>
      </c>
      <c r="L543" t="s">
        <v>8597</v>
      </c>
      <c r="M543">
        <v>19134</v>
      </c>
      <c r="N543" t="s">
        <v>8640</v>
      </c>
      <c r="O543" t="s">
        <v>8681</v>
      </c>
      <c r="P543" t="s">
        <v>10371</v>
      </c>
      <c r="Q543" t="s">
        <v>10377</v>
      </c>
      <c r="R543" t="s">
        <v>10430</v>
      </c>
      <c r="S543">
        <v>124.608</v>
      </c>
      <c r="T543">
        <v>4</v>
      </c>
      <c r="U543">
        <v>0.2</v>
      </c>
      <c r="V543">
        <v>-23.364000000000001</v>
      </c>
      <c r="W543">
        <f>(Tableau1[[#This Row],[Sales]]/Tableau1[[#This Row],[Profit]])*100</f>
        <v>-533.33333333333326</v>
      </c>
      <c r="X543">
        <f>Tableau1[[#This Row],[Sales]]*(1-Tableau1[[#This Row],[Discount]])</f>
        <v>99.686400000000006</v>
      </c>
      <c r="Y543">
        <f ca="1">SUMIF(Tableau1[Order ID],Tableau1[[#This Row],[Order ID]],Tableau1[[#This Row],[Sales]])</f>
        <v>27.42</v>
      </c>
    </row>
    <row r="544" spans="1:25" x14ac:dyDescent="0.3">
      <c r="A544">
        <v>1136</v>
      </c>
      <c r="B544" t="s">
        <v>563</v>
      </c>
      <c r="C544" s="9" t="s">
        <v>5055</v>
      </c>
      <c r="D544" s="9">
        <v>42715</v>
      </c>
      <c r="E544" s="3" t="s">
        <v>5055</v>
      </c>
      <c r="F544" t="s">
        <v>6467</v>
      </c>
      <c r="G544" t="s">
        <v>6703</v>
      </c>
      <c r="H544" t="s">
        <v>7496</v>
      </c>
      <c r="I544" t="s">
        <v>8054</v>
      </c>
      <c r="J544" t="s">
        <v>8057</v>
      </c>
      <c r="K544" t="s">
        <v>8246</v>
      </c>
      <c r="L544" t="s">
        <v>8591</v>
      </c>
      <c r="M544">
        <v>33030</v>
      </c>
      <c r="N544" t="s">
        <v>8637</v>
      </c>
      <c r="O544" t="s">
        <v>9448</v>
      </c>
      <c r="P544" t="s">
        <v>10371</v>
      </c>
      <c r="Q544" t="s">
        <v>10377</v>
      </c>
      <c r="R544" t="s">
        <v>11192</v>
      </c>
      <c r="S544">
        <v>85.224000000000004</v>
      </c>
      <c r="T544">
        <v>3</v>
      </c>
      <c r="U544">
        <v>0.2</v>
      </c>
      <c r="V544">
        <v>7.4570999999999996</v>
      </c>
      <c r="W544">
        <f>(Tableau1[[#This Row],[Sales]]/Tableau1[[#This Row],[Profit]])*100</f>
        <v>1142.8571428571429</v>
      </c>
      <c r="X544">
        <f>Tableau1[[#This Row],[Sales]]*(1-Tableau1[[#This Row],[Discount]])</f>
        <v>68.179200000000009</v>
      </c>
      <c r="Y544">
        <f ca="1">SUMIF(Tableau1[Order ID],Tableau1[[#This Row],[Order ID]],Tableau1[[#This Row],[Sales]])</f>
        <v>2.8159999999999998</v>
      </c>
    </row>
    <row r="545" spans="1:25" x14ac:dyDescent="0.3">
      <c r="A545">
        <v>1137</v>
      </c>
      <c r="B545" t="s">
        <v>564</v>
      </c>
      <c r="C545" s="9" t="s">
        <v>5426</v>
      </c>
      <c r="D545" s="9">
        <v>42686</v>
      </c>
      <c r="E545" s="3" t="s">
        <v>5655</v>
      </c>
      <c r="F545" t="s">
        <v>6464</v>
      </c>
      <c r="G545" t="s">
        <v>6863</v>
      </c>
      <c r="H545" t="s">
        <v>7656</v>
      </c>
      <c r="I545" t="s">
        <v>8055</v>
      </c>
      <c r="J545" t="s">
        <v>8057</v>
      </c>
      <c r="K545" t="s">
        <v>8247</v>
      </c>
      <c r="L545" t="s">
        <v>8602</v>
      </c>
      <c r="M545">
        <v>46350</v>
      </c>
      <c r="N545" t="s">
        <v>8639</v>
      </c>
      <c r="O545" t="s">
        <v>9449</v>
      </c>
      <c r="P545" t="s">
        <v>10371</v>
      </c>
      <c r="Q545" t="s">
        <v>10385</v>
      </c>
      <c r="R545" t="s">
        <v>11193</v>
      </c>
      <c r="S545">
        <v>287.52</v>
      </c>
      <c r="T545">
        <v>8</v>
      </c>
      <c r="U545">
        <v>0</v>
      </c>
      <c r="V545">
        <v>129.38399999999999</v>
      </c>
      <c r="W545">
        <f>(Tableau1[[#This Row],[Sales]]/Tableau1[[#This Row],[Profit]])*100</f>
        <v>222.22222222222223</v>
      </c>
      <c r="X545">
        <f>Tableau1[[#This Row],[Sales]]*(1-Tableau1[[#This Row],[Discount]])</f>
        <v>287.52</v>
      </c>
      <c r="Y545">
        <f ca="1">SUMIF(Tableau1[Order ID],Tableau1[[#This Row],[Order ID]],Tableau1[[#This Row],[Sales]])</f>
        <v>485.94</v>
      </c>
    </row>
    <row r="546" spans="1:25" x14ac:dyDescent="0.3">
      <c r="A546">
        <v>1142</v>
      </c>
      <c r="B546" t="s">
        <v>565</v>
      </c>
      <c r="C546" s="9" t="s">
        <v>5441</v>
      </c>
      <c r="D546" s="9">
        <v>41911</v>
      </c>
      <c r="E546" s="3" t="s">
        <v>5492</v>
      </c>
      <c r="F546" t="s">
        <v>6465</v>
      </c>
      <c r="G546" t="s">
        <v>6743</v>
      </c>
      <c r="H546" t="s">
        <v>7536</v>
      </c>
      <c r="I546" t="s">
        <v>8054</v>
      </c>
      <c r="J546" t="s">
        <v>8057</v>
      </c>
      <c r="K546" t="s">
        <v>8059</v>
      </c>
      <c r="L546" t="s">
        <v>8590</v>
      </c>
      <c r="M546">
        <v>90045</v>
      </c>
      <c r="N546" t="s">
        <v>8638</v>
      </c>
      <c r="O546" t="s">
        <v>9361</v>
      </c>
      <c r="P546" t="s">
        <v>10370</v>
      </c>
      <c r="Q546" t="s">
        <v>10378</v>
      </c>
      <c r="R546" t="s">
        <v>11108</v>
      </c>
      <c r="S546">
        <v>204.6</v>
      </c>
      <c r="T546">
        <v>2</v>
      </c>
      <c r="U546">
        <v>0</v>
      </c>
      <c r="V546">
        <v>53.195999999999998</v>
      </c>
      <c r="W546">
        <f>(Tableau1[[#This Row],[Sales]]/Tableau1[[#This Row],[Profit]])*100</f>
        <v>384.61538461538464</v>
      </c>
      <c r="X546">
        <f>Tableau1[[#This Row],[Sales]]*(1-Tableau1[[#This Row],[Discount]])</f>
        <v>204.6</v>
      </c>
      <c r="Y546">
        <f ca="1">SUMIF(Tableau1[Order ID],Tableau1[[#This Row],[Order ID]],Tableau1[[#This Row],[Sales]])</f>
        <v>72.293999999999997</v>
      </c>
    </row>
    <row r="547" spans="1:25" x14ac:dyDescent="0.3">
      <c r="A547">
        <v>1147</v>
      </c>
      <c r="B547" t="s">
        <v>566</v>
      </c>
      <c r="C547" s="9" t="s">
        <v>5418</v>
      </c>
      <c r="D547" s="9">
        <v>42098</v>
      </c>
      <c r="E547" s="3" t="s">
        <v>5418</v>
      </c>
      <c r="F547" t="s">
        <v>6467</v>
      </c>
      <c r="G547" t="s">
        <v>6864</v>
      </c>
      <c r="H547" t="s">
        <v>7657</v>
      </c>
      <c r="I547" t="s">
        <v>8054</v>
      </c>
      <c r="J547" t="s">
        <v>8057</v>
      </c>
      <c r="K547" t="s">
        <v>8248</v>
      </c>
      <c r="L547" t="s">
        <v>8600</v>
      </c>
      <c r="M547">
        <v>48911</v>
      </c>
      <c r="N547" t="s">
        <v>8639</v>
      </c>
      <c r="O547" t="s">
        <v>9453</v>
      </c>
      <c r="P547" t="s">
        <v>10371</v>
      </c>
      <c r="Q547" t="s">
        <v>10382</v>
      </c>
      <c r="R547" t="s">
        <v>11197</v>
      </c>
      <c r="S547">
        <v>644.07600000000002</v>
      </c>
      <c r="T547">
        <v>2</v>
      </c>
      <c r="U547">
        <v>0.1</v>
      </c>
      <c r="V547">
        <v>107.346</v>
      </c>
      <c r="W547">
        <f>(Tableau1[[#This Row],[Sales]]/Tableau1[[#This Row],[Profit]])*100</f>
        <v>600</v>
      </c>
      <c r="X547">
        <f>Tableau1[[#This Row],[Sales]]*(1-Tableau1[[#This Row],[Discount]])</f>
        <v>579.66840000000002</v>
      </c>
      <c r="Y547">
        <f ca="1">SUMIF(Tableau1[Order ID],Tableau1[[#This Row],[Order ID]],Tableau1[[#This Row],[Sales]])</f>
        <v>330.58800000000002</v>
      </c>
    </row>
    <row r="548" spans="1:25" x14ac:dyDescent="0.3">
      <c r="A548">
        <v>1152</v>
      </c>
      <c r="B548" t="s">
        <v>567</v>
      </c>
      <c r="C548" s="9" t="s">
        <v>5442</v>
      </c>
      <c r="D548" s="9">
        <v>42132</v>
      </c>
      <c r="E548" s="3" t="s">
        <v>5293</v>
      </c>
      <c r="F548" t="s">
        <v>6465</v>
      </c>
      <c r="G548" t="s">
        <v>6586</v>
      </c>
      <c r="H548" t="s">
        <v>7379</v>
      </c>
      <c r="I548" t="s">
        <v>8055</v>
      </c>
      <c r="J548" t="s">
        <v>8057</v>
      </c>
      <c r="K548" t="s">
        <v>8249</v>
      </c>
      <c r="L548" t="s">
        <v>8612</v>
      </c>
      <c r="M548">
        <v>44221</v>
      </c>
      <c r="N548" t="s">
        <v>8640</v>
      </c>
      <c r="O548" t="s">
        <v>9457</v>
      </c>
      <c r="P548" t="s">
        <v>10370</v>
      </c>
      <c r="Q548" t="s">
        <v>10378</v>
      </c>
      <c r="R548" t="s">
        <v>11200</v>
      </c>
      <c r="S548">
        <v>8.3520000000000003</v>
      </c>
      <c r="T548">
        <v>6</v>
      </c>
      <c r="U548">
        <v>0.2</v>
      </c>
      <c r="V548">
        <v>1.2527999999999999</v>
      </c>
      <c r="W548">
        <f>(Tableau1[[#This Row],[Sales]]/Tableau1[[#This Row],[Profit]])*100</f>
        <v>666.66666666666674</v>
      </c>
      <c r="X548">
        <f>Tableau1[[#This Row],[Sales]]*(1-Tableau1[[#This Row],[Discount]])</f>
        <v>6.6816000000000004</v>
      </c>
      <c r="Y548">
        <f ca="1">SUMIF(Tableau1[Order ID],Tableau1[[#This Row],[Order ID]],Tableau1[[#This Row],[Sales]])</f>
        <v>526.45000000000005</v>
      </c>
    </row>
    <row r="549" spans="1:25" x14ac:dyDescent="0.3">
      <c r="A549">
        <v>1153</v>
      </c>
      <c r="B549" t="s">
        <v>568</v>
      </c>
      <c r="C549" s="9" t="s">
        <v>5443</v>
      </c>
      <c r="D549" s="9">
        <v>42735</v>
      </c>
      <c r="E549" s="3" t="s">
        <v>6038</v>
      </c>
      <c r="F549" t="s">
        <v>6465</v>
      </c>
      <c r="G549" t="s">
        <v>6594</v>
      </c>
      <c r="H549" t="s">
        <v>7387</v>
      </c>
      <c r="I549" t="s">
        <v>8055</v>
      </c>
      <c r="J549" t="s">
        <v>8057</v>
      </c>
      <c r="K549" t="s">
        <v>8250</v>
      </c>
      <c r="L549" t="s">
        <v>8621</v>
      </c>
      <c r="M549">
        <v>89502</v>
      </c>
      <c r="N549" t="s">
        <v>8638</v>
      </c>
      <c r="O549" t="s">
        <v>9458</v>
      </c>
      <c r="P549" t="s">
        <v>10371</v>
      </c>
      <c r="Q549" t="s">
        <v>10379</v>
      </c>
      <c r="R549" t="s">
        <v>11201</v>
      </c>
      <c r="S549">
        <v>3.64</v>
      </c>
      <c r="T549">
        <v>2</v>
      </c>
      <c r="U549">
        <v>0</v>
      </c>
      <c r="V549">
        <v>1.6379999999999999</v>
      </c>
      <c r="W549">
        <f>(Tableau1[[#This Row],[Sales]]/Tableau1[[#This Row],[Profit]])*100</f>
        <v>222.22222222222223</v>
      </c>
      <c r="X549">
        <f>Tableau1[[#This Row],[Sales]]*(1-Tableau1[[#This Row],[Discount]])</f>
        <v>3.64</v>
      </c>
      <c r="Y549">
        <f ca="1">SUMIF(Tableau1[Order ID],Tableau1[[#This Row],[Order ID]],Tableau1[[#This Row],[Sales]])</f>
        <v>319.96800000000002</v>
      </c>
    </row>
    <row r="550" spans="1:25" x14ac:dyDescent="0.3">
      <c r="A550">
        <v>1155</v>
      </c>
      <c r="B550" t="s">
        <v>569</v>
      </c>
      <c r="C550" s="9" t="s">
        <v>5444</v>
      </c>
      <c r="D550" s="9">
        <v>41993</v>
      </c>
      <c r="E550" s="3" t="s">
        <v>6089</v>
      </c>
      <c r="F550" t="s">
        <v>6466</v>
      </c>
      <c r="G550" t="s">
        <v>6858</v>
      </c>
      <c r="H550" t="s">
        <v>7651</v>
      </c>
      <c r="I550" t="s">
        <v>8056</v>
      </c>
      <c r="J550" t="s">
        <v>8057</v>
      </c>
      <c r="K550" t="s">
        <v>8251</v>
      </c>
      <c r="L550" t="s">
        <v>8605</v>
      </c>
      <c r="M550">
        <v>22801</v>
      </c>
      <c r="N550" t="s">
        <v>8637</v>
      </c>
      <c r="O550" t="s">
        <v>9459</v>
      </c>
      <c r="P550" t="s">
        <v>10371</v>
      </c>
      <c r="Q550" t="s">
        <v>10377</v>
      </c>
      <c r="R550" t="s">
        <v>11202</v>
      </c>
      <c r="S550">
        <v>122.48</v>
      </c>
      <c r="T550">
        <v>2</v>
      </c>
      <c r="U550">
        <v>0</v>
      </c>
      <c r="V550">
        <v>0</v>
      </c>
      <c r="W550" t="e">
        <f>(Tableau1[[#This Row],[Sales]]/Tableau1[[#This Row],[Profit]])*100</f>
        <v>#DIV/0!</v>
      </c>
      <c r="X550">
        <f>Tableau1[[#This Row],[Sales]]*(1-Tableau1[[#This Row],[Discount]])</f>
        <v>122.48</v>
      </c>
      <c r="Y550">
        <f ca="1">SUMIF(Tableau1[Order ID],Tableau1[[#This Row],[Order ID]],Tableau1[[#This Row],[Sales]])</f>
        <v>190.86</v>
      </c>
    </row>
    <row r="551" spans="1:25" x14ac:dyDescent="0.3">
      <c r="A551">
        <v>1159</v>
      </c>
      <c r="B551" t="s">
        <v>570</v>
      </c>
      <c r="C551" s="9" t="s">
        <v>5445</v>
      </c>
      <c r="D551" s="9">
        <v>42553</v>
      </c>
      <c r="E551" s="3" t="s">
        <v>5304</v>
      </c>
      <c r="F551" t="s">
        <v>6464</v>
      </c>
      <c r="G551" t="s">
        <v>6802</v>
      </c>
      <c r="H551" t="s">
        <v>7595</v>
      </c>
      <c r="I551" t="s">
        <v>8055</v>
      </c>
      <c r="J551" t="s">
        <v>8057</v>
      </c>
      <c r="K551" t="s">
        <v>8059</v>
      </c>
      <c r="L551" t="s">
        <v>8590</v>
      </c>
      <c r="M551">
        <v>90004</v>
      </c>
      <c r="N551" t="s">
        <v>8638</v>
      </c>
      <c r="O551" t="s">
        <v>9461</v>
      </c>
      <c r="P551" t="s">
        <v>10370</v>
      </c>
      <c r="Q551" t="s">
        <v>10374</v>
      </c>
      <c r="R551" t="s">
        <v>11204</v>
      </c>
      <c r="S551">
        <v>195.184</v>
      </c>
      <c r="T551">
        <v>1</v>
      </c>
      <c r="U551">
        <v>0.2</v>
      </c>
      <c r="V551">
        <v>19.5184</v>
      </c>
      <c r="W551">
        <f>(Tableau1[[#This Row],[Sales]]/Tableau1[[#This Row],[Profit]])*100</f>
        <v>1000</v>
      </c>
      <c r="X551">
        <f>Tableau1[[#This Row],[Sales]]*(1-Tableau1[[#This Row],[Discount]])</f>
        <v>156.1472</v>
      </c>
      <c r="Y551">
        <f ca="1">SUMIF(Tableau1[Order ID],Tableau1[[#This Row],[Order ID]],Tableau1[[#This Row],[Sales]])</f>
        <v>44.4</v>
      </c>
    </row>
    <row r="552" spans="1:25" x14ac:dyDescent="0.3">
      <c r="A552">
        <v>1160</v>
      </c>
      <c r="B552" t="s">
        <v>571</v>
      </c>
      <c r="C552" s="9" t="s">
        <v>5252</v>
      </c>
      <c r="D552" s="9">
        <v>42915</v>
      </c>
      <c r="E552" s="3" t="s">
        <v>6317</v>
      </c>
      <c r="F552" t="s">
        <v>6465</v>
      </c>
      <c r="G552" t="s">
        <v>6865</v>
      </c>
      <c r="H552" t="s">
        <v>7658</v>
      </c>
      <c r="I552" t="s">
        <v>8054</v>
      </c>
      <c r="J552" t="s">
        <v>8057</v>
      </c>
      <c r="K552" t="s">
        <v>8089</v>
      </c>
      <c r="L552" t="s">
        <v>8599</v>
      </c>
      <c r="M552">
        <v>55407</v>
      </c>
      <c r="N552" t="s">
        <v>8639</v>
      </c>
      <c r="O552" t="s">
        <v>9266</v>
      </c>
      <c r="P552" t="s">
        <v>10371</v>
      </c>
      <c r="Q552" t="s">
        <v>10382</v>
      </c>
      <c r="R552" t="s">
        <v>11205</v>
      </c>
      <c r="S552">
        <v>362.94</v>
      </c>
      <c r="T552">
        <v>3</v>
      </c>
      <c r="U552">
        <v>0</v>
      </c>
      <c r="V552">
        <v>90.734999999999999</v>
      </c>
      <c r="W552">
        <f>(Tableau1[[#This Row],[Sales]]/Tableau1[[#This Row],[Profit]])*100</f>
        <v>400</v>
      </c>
      <c r="X552">
        <f>Tableau1[[#This Row],[Sales]]*(1-Tableau1[[#This Row],[Discount]])</f>
        <v>362.94</v>
      </c>
      <c r="Y552">
        <f ca="1">SUMIF(Tableau1[Order ID],Tableau1[[#This Row],[Order ID]],Tableau1[[#This Row],[Sales]])</f>
        <v>494.98200000000003</v>
      </c>
    </row>
    <row r="553" spans="1:25" x14ac:dyDescent="0.3">
      <c r="A553">
        <v>1162</v>
      </c>
      <c r="B553" t="s">
        <v>572</v>
      </c>
      <c r="C553" s="9" t="s">
        <v>5446</v>
      </c>
      <c r="D553" s="9">
        <v>41883</v>
      </c>
      <c r="E553" s="3" t="s">
        <v>5772</v>
      </c>
      <c r="F553" t="s">
        <v>6464</v>
      </c>
      <c r="G553" t="s">
        <v>6866</v>
      </c>
      <c r="H553" t="s">
        <v>7659</v>
      </c>
      <c r="I553" t="s">
        <v>8054</v>
      </c>
      <c r="J553" t="s">
        <v>8057</v>
      </c>
      <c r="K553" t="s">
        <v>8252</v>
      </c>
      <c r="L553" t="s">
        <v>8590</v>
      </c>
      <c r="M553">
        <v>92025</v>
      </c>
      <c r="N553" t="s">
        <v>8638</v>
      </c>
      <c r="O553" t="s">
        <v>8670</v>
      </c>
      <c r="P553" t="s">
        <v>10371</v>
      </c>
      <c r="Q553" t="s">
        <v>10379</v>
      </c>
      <c r="R553" t="s">
        <v>10419</v>
      </c>
      <c r="S553">
        <v>53.94</v>
      </c>
      <c r="T553">
        <v>3</v>
      </c>
      <c r="U553">
        <v>0</v>
      </c>
      <c r="V553">
        <v>15.6426</v>
      </c>
      <c r="W553">
        <f>(Tableau1[[#This Row],[Sales]]/Tableau1[[#This Row],[Profit]])*100</f>
        <v>344.82758620689651</v>
      </c>
      <c r="X553">
        <f>Tableau1[[#This Row],[Sales]]*(1-Tableau1[[#This Row],[Discount]])</f>
        <v>53.94</v>
      </c>
      <c r="Y553">
        <f ca="1">SUMIF(Tableau1[Order ID],Tableau1[[#This Row],[Order ID]],Tableau1[[#This Row],[Sales]])</f>
        <v>13.36</v>
      </c>
    </row>
    <row r="554" spans="1:25" x14ac:dyDescent="0.3">
      <c r="A554">
        <v>1163</v>
      </c>
      <c r="B554" t="s">
        <v>573</v>
      </c>
      <c r="C554" s="9" t="s">
        <v>5253</v>
      </c>
      <c r="D554" s="9">
        <v>41701</v>
      </c>
      <c r="E554" s="3" t="s">
        <v>6318</v>
      </c>
      <c r="F554" t="s">
        <v>6465</v>
      </c>
      <c r="G554" t="s">
        <v>6867</v>
      </c>
      <c r="H554" t="s">
        <v>7660</v>
      </c>
      <c r="I554" t="s">
        <v>8056</v>
      </c>
      <c r="J554" t="s">
        <v>8057</v>
      </c>
      <c r="K554" t="s">
        <v>8078</v>
      </c>
      <c r="L554" t="s">
        <v>8603</v>
      </c>
      <c r="M554">
        <v>10035</v>
      </c>
      <c r="N554" t="s">
        <v>8640</v>
      </c>
      <c r="O554" t="s">
        <v>9462</v>
      </c>
      <c r="P554" t="s">
        <v>10372</v>
      </c>
      <c r="Q554" t="s">
        <v>10380</v>
      </c>
      <c r="R554" t="s">
        <v>11206</v>
      </c>
      <c r="S554">
        <v>9.99</v>
      </c>
      <c r="T554">
        <v>1</v>
      </c>
      <c r="U554">
        <v>0</v>
      </c>
      <c r="V554">
        <v>4.5953999999999997</v>
      </c>
      <c r="W554">
        <f>(Tableau1[[#This Row],[Sales]]/Tableau1[[#This Row],[Profit]])*100</f>
        <v>217.39130434782612</v>
      </c>
      <c r="X554">
        <f>Tableau1[[#This Row],[Sales]]*(1-Tableau1[[#This Row],[Discount]])</f>
        <v>9.99</v>
      </c>
      <c r="Y554">
        <f ca="1">SUMIF(Tableau1[Order ID],Tableau1[[#This Row],[Order ID]],Tableau1[[#This Row],[Sales]])</f>
        <v>43.26</v>
      </c>
    </row>
    <row r="555" spans="1:25" x14ac:dyDescent="0.3">
      <c r="A555">
        <v>1166</v>
      </c>
      <c r="B555" t="s">
        <v>574</v>
      </c>
      <c r="C555" s="9" t="s">
        <v>5447</v>
      </c>
      <c r="D555" s="9">
        <v>41763</v>
      </c>
      <c r="E555" s="3" t="s">
        <v>6234</v>
      </c>
      <c r="F555" t="s">
        <v>6465</v>
      </c>
      <c r="G555" t="s">
        <v>6868</v>
      </c>
      <c r="H555" t="s">
        <v>7661</v>
      </c>
      <c r="I555" t="s">
        <v>8054</v>
      </c>
      <c r="J555" t="s">
        <v>8057</v>
      </c>
      <c r="K555" t="s">
        <v>8083</v>
      </c>
      <c r="L555" t="s">
        <v>8600</v>
      </c>
      <c r="M555">
        <v>49201</v>
      </c>
      <c r="N555" t="s">
        <v>8639</v>
      </c>
      <c r="O555" t="s">
        <v>9294</v>
      </c>
      <c r="P555" t="s">
        <v>10371</v>
      </c>
      <c r="Q555" t="s">
        <v>10381</v>
      </c>
      <c r="R555" t="s">
        <v>11043</v>
      </c>
      <c r="S555">
        <v>46.8</v>
      </c>
      <c r="T555">
        <v>4</v>
      </c>
      <c r="U555">
        <v>0</v>
      </c>
      <c r="V555">
        <v>21.06</v>
      </c>
      <c r="W555">
        <f>(Tableau1[[#This Row],[Sales]]/Tableau1[[#This Row],[Profit]])*100</f>
        <v>222.22222222222223</v>
      </c>
      <c r="X555">
        <f>Tableau1[[#This Row],[Sales]]*(1-Tableau1[[#This Row],[Discount]])</f>
        <v>46.8</v>
      </c>
      <c r="Y555">
        <f ca="1">SUMIF(Tableau1[Order ID],Tableau1[[#This Row],[Order ID]],Tableau1[[#This Row],[Sales]])</f>
        <v>1212.96</v>
      </c>
    </row>
    <row r="556" spans="1:25" x14ac:dyDescent="0.3">
      <c r="A556">
        <v>1167</v>
      </c>
      <c r="B556" t="s">
        <v>575</v>
      </c>
      <c r="C556" s="9" t="s">
        <v>5151</v>
      </c>
      <c r="D556" s="9">
        <v>42310</v>
      </c>
      <c r="E556" s="3" t="s">
        <v>5151</v>
      </c>
      <c r="F556" t="s">
        <v>6467</v>
      </c>
      <c r="G556" t="s">
        <v>6578</v>
      </c>
      <c r="H556" t="s">
        <v>7371</v>
      </c>
      <c r="I556" t="s">
        <v>8054</v>
      </c>
      <c r="J556" t="s">
        <v>8057</v>
      </c>
      <c r="K556" t="s">
        <v>8062</v>
      </c>
      <c r="L556" t="s">
        <v>8234</v>
      </c>
      <c r="M556">
        <v>98115</v>
      </c>
      <c r="N556" t="s">
        <v>8638</v>
      </c>
      <c r="O556" t="s">
        <v>8738</v>
      </c>
      <c r="P556" t="s">
        <v>10372</v>
      </c>
      <c r="Q556" t="s">
        <v>10384</v>
      </c>
      <c r="R556" t="s">
        <v>10487</v>
      </c>
      <c r="S556">
        <v>447.93</v>
      </c>
      <c r="T556">
        <v>9</v>
      </c>
      <c r="U556">
        <v>0</v>
      </c>
      <c r="V556">
        <v>49.272300000000001</v>
      </c>
      <c r="W556">
        <f>(Tableau1[[#This Row],[Sales]]/Tableau1[[#This Row],[Profit]])*100</f>
        <v>909.09090909090901</v>
      </c>
      <c r="X556">
        <f>Tableau1[[#This Row],[Sales]]*(1-Tableau1[[#This Row],[Discount]])</f>
        <v>447.93</v>
      </c>
      <c r="Y556">
        <f ca="1">SUMIF(Tableau1[Order ID],Tableau1[[#This Row],[Order ID]],Tableau1[[#This Row],[Sales]])</f>
        <v>166.24</v>
      </c>
    </row>
    <row r="557" spans="1:25" x14ac:dyDescent="0.3">
      <c r="A557">
        <v>1168</v>
      </c>
      <c r="B557" t="s">
        <v>576</v>
      </c>
      <c r="C557" s="9" t="s">
        <v>5196</v>
      </c>
      <c r="D557" s="9">
        <v>43077</v>
      </c>
      <c r="E557" s="3" t="s">
        <v>5419</v>
      </c>
      <c r="F557" t="s">
        <v>6464</v>
      </c>
      <c r="G557" t="s">
        <v>6579</v>
      </c>
      <c r="H557" t="s">
        <v>7372</v>
      </c>
      <c r="I557" t="s">
        <v>8054</v>
      </c>
      <c r="J557" t="s">
        <v>8057</v>
      </c>
      <c r="K557" t="s">
        <v>8078</v>
      </c>
      <c r="L557" t="s">
        <v>8603</v>
      </c>
      <c r="M557">
        <v>10035</v>
      </c>
      <c r="N557" t="s">
        <v>8640</v>
      </c>
      <c r="O557" t="s">
        <v>9464</v>
      </c>
      <c r="P557" t="s">
        <v>10370</v>
      </c>
      <c r="Q557" t="s">
        <v>10378</v>
      </c>
      <c r="R557" t="s">
        <v>11208</v>
      </c>
      <c r="S557">
        <v>109.48</v>
      </c>
      <c r="T557">
        <v>2</v>
      </c>
      <c r="U557">
        <v>0</v>
      </c>
      <c r="V557">
        <v>33.938800000000001</v>
      </c>
      <c r="W557">
        <f>(Tableau1[[#This Row],[Sales]]/Tableau1[[#This Row],[Profit]])*100</f>
        <v>322.58064516129036</v>
      </c>
      <c r="X557">
        <f>Tableau1[[#This Row],[Sales]]*(1-Tableau1[[#This Row],[Discount]])</f>
        <v>109.48</v>
      </c>
      <c r="Y557">
        <f ca="1">SUMIF(Tableau1[Order ID],Tableau1[[#This Row],[Order ID]],Tableau1[[#This Row],[Sales]])</f>
        <v>499.98</v>
      </c>
    </row>
    <row r="558" spans="1:25" x14ac:dyDescent="0.3">
      <c r="A558">
        <v>1172</v>
      </c>
      <c r="B558" t="s">
        <v>577</v>
      </c>
      <c r="C558" s="9" t="s">
        <v>5448</v>
      </c>
      <c r="D558" s="9">
        <v>41708</v>
      </c>
      <c r="E558" s="3" t="s">
        <v>5649</v>
      </c>
      <c r="F558" t="s">
        <v>6465</v>
      </c>
      <c r="G558" t="s">
        <v>6817</v>
      </c>
      <c r="H558" t="s">
        <v>7610</v>
      </c>
      <c r="I558" t="s">
        <v>8054</v>
      </c>
      <c r="J558" t="s">
        <v>8057</v>
      </c>
      <c r="K558" t="s">
        <v>8253</v>
      </c>
      <c r="L558" t="s">
        <v>8600</v>
      </c>
      <c r="M558">
        <v>48073</v>
      </c>
      <c r="N558" t="s">
        <v>8639</v>
      </c>
      <c r="O558" t="s">
        <v>9467</v>
      </c>
      <c r="P558" t="s">
        <v>10371</v>
      </c>
      <c r="Q558" t="s">
        <v>10383</v>
      </c>
      <c r="R558" t="s">
        <v>11211</v>
      </c>
      <c r="S558">
        <v>22.38</v>
      </c>
      <c r="T558">
        <v>2</v>
      </c>
      <c r="U558">
        <v>0</v>
      </c>
      <c r="V558">
        <v>10.7424</v>
      </c>
      <c r="W558">
        <f>(Tableau1[[#This Row],[Sales]]/Tableau1[[#This Row],[Profit]])*100</f>
        <v>208.33333333333331</v>
      </c>
      <c r="X558">
        <f>Tableau1[[#This Row],[Sales]]*(1-Tableau1[[#This Row],[Discount]])</f>
        <v>22.38</v>
      </c>
      <c r="Y558">
        <f ca="1">SUMIF(Tableau1[Order ID],Tableau1[[#This Row],[Order ID]],Tableau1[[#This Row],[Sales]])</f>
        <v>12.96</v>
      </c>
    </row>
    <row r="559" spans="1:25" x14ac:dyDescent="0.3">
      <c r="A559">
        <v>1173</v>
      </c>
      <c r="B559" t="s">
        <v>578</v>
      </c>
      <c r="C559" s="9" t="s">
        <v>5449</v>
      </c>
      <c r="D559" s="9">
        <v>41750</v>
      </c>
      <c r="E559" s="3" t="s">
        <v>5603</v>
      </c>
      <c r="F559" t="s">
        <v>6465</v>
      </c>
      <c r="G559" t="s">
        <v>6679</v>
      </c>
      <c r="H559" t="s">
        <v>7472</v>
      </c>
      <c r="I559" t="s">
        <v>8054</v>
      </c>
      <c r="J559" t="s">
        <v>8057</v>
      </c>
      <c r="K559" t="s">
        <v>8059</v>
      </c>
      <c r="L559" t="s">
        <v>8590</v>
      </c>
      <c r="M559">
        <v>90008</v>
      </c>
      <c r="N559" t="s">
        <v>8638</v>
      </c>
      <c r="O559" t="s">
        <v>9468</v>
      </c>
      <c r="P559" t="s">
        <v>10371</v>
      </c>
      <c r="Q559" t="s">
        <v>10381</v>
      </c>
      <c r="R559" t="s">
        <v>11212</v>
      </c>
      <c r="S559">
        <v>16.52</v>
      </c>
      <c r="T559">
        <v>5</v>
      </c>
      <c r="U559">
        <v>0.2</v>
      </c>
      <c r="V559">
        <v>5.5754999999999999</v>
      </c>
      <c r="W559">
        <f>(Tableau1[[#This Row],[Sales]]/Tableau1[[#This Row],[Profit]])*100</f>
        <v>296.2962962962963</v>
      </c>
      <c r="X559">
        <f>Tableau1[[#This Row],[Sales]]*(1-Tableau1[[#This Row],[Discount]])</f>
        <v>13.216000000000001</v>
      </c>
      <c r="Y559">
        <f ca="1">SUMIF(Tableau1[Order ID],Tableau1[[#This Row],[Order ID]],Tableau1[[#This Row],[Sales]])</f>
        <v>47.96</v>
      </c>
    </row>
    <row r="560" spans="1:25" x14ac:dyDescent="0.3">
      <c r="A560">
        <v>1174</v>
      </c>
      <c r="B560" t="s">
        <v>579</v>
      </c>
      <c r="C560" s="9" t="s">
        <v>5450</v>
      </c>
      <c r="D560" s="9">
        <v>42299</v>
      </c>
      <c r="E560" s="3" t="s">
        <v>5692</v>
      </c>
      <c r="F560" t="s">
        <v>6465</v>
      </c>
      <c r="G560" t="s">
        <v>6767</v>
      </c>
      <c r="H560" t="s">
        <v>7560</v>
      </c>
      <c r="I560" t="s">
        <v>8054</v>
      </c>
      <c r="J560" t="s">
        <v>8057</v>
      </c>
      <c r="K560" t="s">
        <v>8099</v>
      </c>
      <c r="L560" t="s">
        <v>8598</v>
      </c>
      <c r="M560">
        <v>61701</v>
      </c>
      <c r="N560" t="s">
        <v>8639</v>
      </c>
      <c r="O560" t="s">
        <v>9248</v>
      </c>
      <c r="P560" t="s">
        <v>10371</v>
      </c>
      <c r="Q560" t="s">
        <v>10381</v>
      </c>
      <c r="R560" t="s">
        <v>10997</v>
      </c>
      <c r="S560">
        <v>5.1760000000000002</v>
      </c>
      <c r="T560">
        <v>4</v>
      </c>
      <c r="U560">
        <v>0.8</v>
      </c>
      <c r="V560">
        <v>-7.7640000000000002</v>
      </c>
      <c r="W560">
        <f>(Tableau1[[#This Row],[Sales]]/Tableau1[[#This Row],[Profit]])*100</f>
        <v>-66.666666666666657</v>
      </c>
      <c r="X560">
        <f>Tableau1[[#This Row],[Sales]]*(1-Tableau1[[#This Row],[Discount]])</f>
        <v>1.0351999999999999</v>
      </c>
      <c r="Y560">
        <f ca="1">SUMIF(Tableau1[Order ID],Tableau1[[#This Row],[Order ID]],Tableau1[[#This Row],[Sales]])</f>
        <v>435.26</v>
      </c>
    </row>
    <row r="561" spans="1:25" x14ac:dyDescent="0.3">
      <c r="A561">
        <v>1175</v>
      </c>
      <c r="B561" t="s">
        <v>580</v>
      </c>
      <c r="C561" s="9" t="s">
        <v>5451</v>
      </c>
      <c r="D561" s="9">
        <v>42238</v>
      </c>
      <c r="E561" s="3" t="s">
        <v>5797</v>
      </c>
      <c r="F561" t="s">
        <v>6466</v>
      </c>
      <c r="G561" t="s">
        <v>6785</v>
      </c>
      <c r="H561" t="s">
        <v>7578</v>
      </c>
      <c r="I561" t="s">
        <v>8055</v>
      </c>
      <c r="J561" t="s">
        <v>8057</v>
      </c>
      <c r="K561" t="s">
        <v>8078</v>
      </c>
      <c r="L561" t="s">
        <v>8603</v>
      </c>
      <c r="M561">
        <v>10035</v>
      </c>
      <c r="N561" t="s">
        <v>8640</v>
      </c>
      <c r="O561" t="s">
        <v>9469</v>
      </c>
      <c r="P561" t="s">
        <v>10371</v>
      </c>
      <c r="Q561" t="s">
        <v>10381</v>
      </c>
      <c r="R561" t="s">
        <v>11213</v>
      </c>
      <c r="S561">
        <v>50.112000000000002</v>
      </c>
      <c r="T561">
        <v>6</v>
      </c>
      <c r="U561">
        <v>0.2</v>
      </c>
      <c r="V561">
        <v>16.2864</v>
      </c>
      <c r="W561">
        <f>(Tableau1[[#This Row],[Sales]]/Tableau1[[#This Row],[Profit]])*100</f>
        <v>307.69230769230774</v>
      </c>
      <c r="X561">
        <f>Tableau1[[#This Row],[Sales]]*(1-Tableau1[[#This Row],[Discount]])</f>
        <v>40.089600000000004</v>
      </c>
      <c r="Y561">
        <f ca="1">SUMIF(Tableau1[Order ID],Tableau1[[#This Row],[Order ID]],Tableau1[[#This Row],[Sales]])</f>
        <v>306.2</v>
      </c>
    </row>
    <row r="562" spans="1:25" x14ac:dyDescent="0.3">
      <c r="A562">
        <v>1176</v>
      </c>
      <c r="B562" t="s">
        <v>581</v>
      </c>
      <c r="C562" s="9" t="s">
        <v>5078</v>
      </c>
      <c r="D562" s="9">
        <v>42611</v>
      </c>
      <c r="E562" s="3" t="s">
        <v>5353</v>
      </c>
      <c r="F562" t="s">
        <v>6465</v>
      </c>
      <c r="G562" t="s">
        <v>6612</v>
      </c>
      <c r="H562" t="s">
        <v>7405</v>
      </c>
      <c r="I562" t="s">
        <v>8056</v>
      </c>
      <c r="J562" t="s">
        <v>8057</v>
      </c>
      <c r="K562" t="s">
        <v>8061</v>
      </c>
      <c r="L562" t="s">
        <v>8626</v>
      </c>
      <c r="M562">
        <v>3301</v>
      </c>
      <c r="N562" t="s">
        <v>8640</v>
      </c>
      <c r="O562" t="s">
        <v>9283</v>
      </c>
      <c r="P562" t="s">
        <v>10371</v>
      </c>
      <c r="Q562" t="s">
        <v>10387</v>
      </c>
      <c r="R562" t="s">
        <v>11032</v>
      </c>
      <c r="S562">
        <v>27.93</v>
      </c>
      <c r="T562">
        <v>3</v>
      </c>
      <c r="U562">
        <v>0</v>
      </c>
      <c r="V562">
        <v>8.0997000000000003</v>
      </c>
      <c r="W562">
        <f>(Tableau1[[#This Row],[Sales]]/Tableau1[[#This Row],[Profit]])*100</f>
        <v>344.82758620689651</v>
      </c>
      <c r="X562">
        <f>Tableau1[[#This Row],[Sales]]*(1-Tableau1[[#This Row],[Discount]])</f>
        <v>27.93</v>
      </c>
      <c r="Y562">
        <f ca="1">SUMIF(Tableau1[Order ID],Tableau1[[#This Row],[Order ID]],Tableau1[[#This Row],[Sales]])</f>
        <v>48.16</v>
      </c>
    </row>
    <row r="563" spans="1:25" x14ac:dyDescent="0.3">
      <c r="A563">
        <v>1177</v>
      </c>
      <c r="B563" t="s">
        <v>582</v>
      </c>
      <c r="C563" s="9" t="s">
        <v>5452</v>
      </c>
      <c r="D563" s="9">
        <v>42000</v>
      </c>
      <c r="E563" s="3" t="s">
        <v>5155</v>
      </c>
      <c r="F563" t="s">
        <v>6464</v>
      </c>
      <c r="G563" t="s">
        <v>6869</v>
      </c>
      <c r="H563" t="s">
        <v>7662</v>
      </c>
      <c r="I563" t="s">
        <v>8056</v>
      </c>
      <c r="J563" t="s">
        <v>8057</v>
      </c>
      <c r="K563" t="s">
        <v>8059</v>
      </c>
      <c r="L563" t="s">
        <v>8590</v>
      </c>
      <c r="M563">
        <v>90004</v>
      </c>
      <c r="N563" t="s">
        <v>8638</v>
      </c>
      <c r="O563" t="s">
        <v>9470</v>
      </c>
      <c r="P563" t="s">
        <v>10371</v>
      </c>
      <c r="Q563" t="s">
        <v>10375</v>
      </c>
      <c r="R563" t="s">
        <v>11214</v>
      </c>
      <c r="S563">
        <v>11.56</v>
      </c>
      <c r="T563">
        <v>4</v>
      </c>
      <c r="U563">
        <v>0</v>
      </c>
      <c r="V563">
        <v>5.4332000000000003</v>
      </c>
      <c r="W563">
        <f>(Tableau1[[#This Row],[Sales]]/Tableau1[[#This Row],[Profit]])*100</f>
        <v>212.7659574468085</v>
      </c>
      <c r="X563">
        <f>Tableau1[[#This Row],[Sales]]*(1-Tableau1[[#This Row],[Discount]])</f>
        <v>11.56</v>
      </c>
      <c r="Y563">
        <f ca="1">SUMIF(Tableau1[Order ID],Tableau1[[#This Row],[Order ID]],Tableau1[[#This Row],[Sales]])</f>
        <v>14.352</v>
      </c>
    </row>
    <row r="564" spans="1:25" x14ac:dyDescent="0.3">
      <c r="A564">
        <v>1178</v>
      </c>
      <c r="B564" t="s">
        <v>583</v>
      </c>
      <c r="C564" s="9" t="s">
        <v>5079</v>
      </c>
      <c r="D564" s="9">
        <v>42705</v>
      </c>
      <c r="E564" s="3" t="s">
        <v>5035</v>
      </c>
      <c r="F564" t="s">
        <v>6465</v>
      </c>
      <c r="G564" t="s">
        <v>6500</v>
      </c>
      <c r="H564" t="s">
        <v>7293</v>
      </c>
      <c r="I564" t="s">
        <v>8054</v>
      </c>
      <c r="J564" t="s">
        <v>8057</v>
      </c>
      <c r="K564" t="s">
        <v>8254</v>
      </c>
      <c r="L564" t="s">
        <v>8627</v>
      </c>
      <c r="M564">
        <v>20852</v>
      </c>
      <c r="N564" t="s">
        <v>8640</v>
      </c>
      <c r="O564" t="s">
        <v>9471</v>
      </c>
      <c r="P564" t="s">
        <v>10370</v>
      </c>
      <c r="Q564" t="s">
        <v>10374</v>
      </c>
      <c r="R564" t="s">
        <v>11215</v>
      </c>
      <c r="S564">
        <v>172.5</v>
      </c>
      <c r="T564">
        <v>2</v>
      </c>
      <c r="U564">
        <v>0</v>
      </c>
      <c r="V564">
        <v>51.75</v>
      </c>
      <c r="W564">
        <f>(Tableau1[[#This Row],[Sales]]/Tableau1[[#This Row],[Profit]])*100</f>
        <v>333.33333333333337</v>
      </c>
      <c r="X564">
        <f>Tableau1[[#This Row],[Sales]]*(1-Tableau1[[#This Row],[Discount]])</f>
        <v>172.5</v>
      </c>
      <c r="Y564">
        <f ca="1">SUMIF(Tableau1[Order ID],Tableau1[[#This Row],[Order ID]],Tableau1[[#This Row],[Sales]])</f>
        <v>17.48</v>
      </c>
    </row>
    <row r="565" spans="1:25" x14ac:dyDescent="0.3">
      <c r="A565">
        <v>1180</v>
      </c>
      <c r="B565" t="s">
        <v>584</v>
      </c>
      <c r="C565" s="9" t="s">
        <v>5453</v>
      </c>
      <c r="D565" s="9">
        <v>42484</v>
      </c>
      <c r="E565" s="3" t="s">
        <v>6283</v>
      </c>
      <c r="F565" t="s">
        <v>6464</v>
      </c>
      <c r="G565" t="s">
        <v>6870</v>
      </c>
      <c r="H565" t="s">
        <v>7663</v>
      </c>
      <c r="I565" t="s">
        <v>8056</v>
      </c>
      <c r="J565" t="s">
        <v>8057</v>
      </c>
      <c r="K565" t="s">
        <v>8070</v>
      </c>
      <c r="L565" t="s">
        <v>8593</v>
      </c>
      <c r="M565">
        <v>77070</v>
      </c>
      <c r="N565" t="s">
        <v>8639</v>
      </c>
      <c r="O565" t="s">
        <v>9242</v>
      </c>
      <c r="P565" t="s">
        <v>10372</v>
      </c>
      <c r="Q565" t="s">
        <v>10384</v>
      </c>
      <c r="R565" t="s">
        <v>10991</v>
      </c>
      <c r="S565">
        <v>258.69600000000003</v>
      </c>
      <c r="T565">
        <v>3</v>
      </c>
      <c r="U565">
        <v>0.2</v>
      </c>
      <c r="V565">
        <v>64.674000000000007</v>
      </c>
      <c r="W565">
        <f>(Tableau1[[#This Row],[Sales]]/Tableau1[[#This Row],[Profit]])*100</f>
        <v>400</v>
      </c>
      <c r="X565">
        <f>Tableau1[[#This Row],[Sales]]*(1-Tableau1[[#This Row],[Discount]])</f>
        <v>206.95680000000004</v>
      </c>
      <c r="Y565">
        <f ca="1">SUMIF(Tableau1[Order ID],Tableau1[[#This Row],[Order ID]],Tableau1[[#This Row],[Sales]])</f>
        <v>892.98</v>
      </c>
    </row>
    <row r="566" spans="1:25" x14ac:dyDescent="0.3">
      <c r="A566">
        <v>1181</v>
      </c>
      <c r="B566" t="s">
        <v>585</v>
      </c>
      <c r="C566" s="9" t="s">
        <v>5291</v>
      </c>
      <c r="D566" s="9">
        <v>41811</v>
      </c>
      <c r="E566" s="3" t="s">
        <v>5432</v>
      </c>
      <c r="F566" t="s">
        <v>6465</v>
      </c>
      <c r="G566" t="s">
        <v>6540</v>
      </c>
      <c r="H566" t="s">
        <v>7333</v>
      </c>
      <c r="I566" t="s">
        <v>8054</v>
      </c>
      <c r="J566" t="s">
        <v>8057</v>
      </c>
      <c r="K566" t="s">
        <v>8138</v>
      </c>
      <c r="L566" t="s">
        <v>8618</v>
      </c>
      <c r="M566">
        <v>8701</v>
      </c>
      <c r="N566" t="s">
        <v>8640</v>
      </c>
      <c r="O566" t="s">
        <v>9472</v>
      </c>
      <c r="P566" t="s">
        <v>10372</v>
      </c>
      <c r="Q566" t="s">
        <v>10380</v>
      </c>
      <c r="R566" t="s">
        <v>11216</v>
      </c>
      <c r="S566">
        <v>1322.93</v>
      </c>
      <c r="T566">
        <v>7</v>
      </c>
      <c r="U566">
        <v>0</v>
      </c>
      <c r="V566">
        <v>357.19110000000001</v>
      </c>
      <c r="W566">
        <f>(Tableau1[[#This Row],[Sales]]/Tableau1[[#This Row],[Profit]])*100</f>
        <v>370.37037037037038</v>
      </c>
      <c r="X566">
        <f>Tableau1[[#This Row],[Sales]]*(1-Tableau1[[#This Row],[Discount]])</f>
        <v>1322.93</v>
      </c>
      <c r="Y566">
        <f ca="1">SUMIF(Tableau1[Order ID],Tableau1[[#This Row],[Order ID]],Tableau1[[#This Row],[Sales]])</f>
        <v>4.95</v>
      </c>
    </row>
    <row r="567" spans="1:25" x14ac:dyDescent="0.3">
      <c r="A567">
        <v>1183</v>
      </c>
      <c r="B567" t="s">
        <v>586</v>
      </c>
      <c r="C567" s="9" t="s">
        <v>5454</v>
      </c>
      <c r="D567" s="9">
        <v>42749</v>
      </c>
      <c r="E567" s="3" t="s">
        <v>5817</v>
      </c>
      <c r="F567" t="s">
        <v>6466</v>
      </c>
      <c r="G567" t="s">
        <v>6730</v>
      </c>
      <c r="H567" t="s">
        <v>7523</v>
      </c>
      <c r="I567" t="s">
        <v>8054</v>
      </c>
      <c r="J567" t="s">
        <v>8057</v>
      </c>
      <c r="K567" t="s">
        <v>8166</v>
      </c>
      <c r="L567" t="s">
        <v>8592</v>
      </c>
      <c r="M567">
        <v>28540</v>
      </c>
      <c r="N567" t="s">
        <v>8637</v>
      </c>
      <c r="O567" t="s">
        <v>8751</v>
      </c>
      <c r="P567" t="s">
        <v>10371</v>
      </c>
      <c r="Q567" t="s">
        <v>10385</v>
      </c>
      <c r="R567" t="s">
        <v>10500</v>
      </c>
      <c r="S567">
        <v>21.744</v>
      </c>
      <c r="T567">
        <v>1</v>
      </c>
      <c r="U567">
        <v>0.2</v>
      </c>
      <c r="V567">
        <v>7.3385999999999996</v>
      </c>
      <c r="W567">
        <f>(Tableau1[[#This Row],[Sales]]/Tableau1[[#This Row],[Profit]])*100</f>
        <v>296.2962962962963</v>
      </c>
      <c r="X567">
        <f>Tableau1[[#This Row],[Sales]]*(1-Tableau1[[#This Row],[Discount]])</f>
        <v>17.395199999999999</v>
      </c>
      <c r="Y567">
        <f ca="1">SUMIF(Tableau1[Order ID],Tableau1[[#This Row],[Order ID]],Tableau1[[#This Row],[Sales]])</f>
        <v>13.52</v>
      </c>
    </row>
    <row r="568" spans="1:25" x14ac:dyDescent="0.3">
      <c r="A568">
        <v>1185</v>
      </c>
      <c r="B568" t="s">
        <v>587</v>
      </c>
      <c r="C568" s="9" t="s">
        <v>5186</v>
      </c>
      <c r="D568" s="9">
        <v>41967</v>
      </c>
      <c r="E568" s="3" t="s">
        <v>5983</v>
      </c>
      <c r="F568" t="s">
        <v>6465</v>
      </c>
      <c r="G568" t="s">
        <v>6871</v>
      </c>
      <c r="H568" t="s">
        <v>7664</v>
      </c>
      <c r="I568" t="s">
        <v>8055</v>
      </c>
      <c r="J568" t="s">
        <v>8057</v>
      </c>
      <c r="K568" t="s">
        <v>8062</v>
      </c>
      <c r="L568" t="s">
        <v>8234</v>
      </c>
      <c r="M568">
        <v>98103</v>
      </c>
      <c r="N568" t="s">
        <v>8638</v>
      </c>
      <c r="O568" t="s">
        <v>9475</v>
      </c>
      <c r="P568" t="s">
        <v>10371</v>
      </c>
      <c r="Q568" t="s">
        <v>10381</v>
      </c>
      <c r="R568" t="s">
        <v>11219</v>
      </c>
      <c r="S568">
        <v>12.096</v>
      </c>
      <c r="T568">
        <v>7</v>
      </c>
      <c r="U568">
        <v>0.2</v>
      </c>
      <c r="V568">
        <v>4.2336</v>
      </c>
      <c r="W568">
        <f>(Tableau1[[#This Row],[Sales]]/Tableau1[[#This Row],[Profit]])*100</f>
        <v>285.71428571428572</v>
      </c>
      <c r="X568">
        <f>Tableau1[[#This Row],[Sales]]*(1-Tableau1[[#This Row],[Discount]])</f>
        <v>9.6768000000000001</v>
      </c>
      <c r="Y568">
        <f ca="1">SUMIF(Tableau1[Order ID],Tableau1[[#This Row],[Order ID]],Tableau1[[#This Row],[Sales]])</f>
        <v>316</v>
      </c>
    </row>
    <row r="569" spans="1:25" x14ac:dyDescent="0.3">
      <c r="A569">
        <v>1189</v>
      </c>
      <c r="B569" t="s">
        <v>588</v>
      </c>
      <c r="C569" s="9" t="s">
        <v>5455</v>
      </c>
      <c r="D569" s="9">
        <v>42792</v>
      </c>
      <c r="E569" s="3" t="s">
        <v>6259</v>
      </c>
      <c r="F569" t="s">
        <v>6464</v>
      </c>
      <c r="G569" t="s">
        <v>6872</v>
      </c>
      <c r="H569" t="s">
        <v>7665</v>
      </c>
      <c r="I569" t="s">
        <v>8056</v>
      </c>
      <c r="J569" t="s">
        <v>8057</v>
      </c>
      <c r="K569" t="s">
        <v>8059</v>
      </c>
      <c r="L569" t="s">
        <v>8590</v>
      </c>
      <c r="M569">
        <v>90036</v>
      </c>
      <c r="N569" t="s">
        <v>8638</v>
      </c>
      <c r="O569" t="s">
        <v>9187</v>
      </c>
      <c r="P569" t="s">
        <v>10371</v>
      </c>
      <c r="Q569" t="s">
        <v>10382</v>
      </c>
      <c r="R569" t="s">
        <v>10936</v>
      </c>
      <c r="S569">
        <v>81.92</v>
      </c>
      <c r="T569">
        <v>4</v>
      </c>
      <c r="U569">
        <v>0</v>
      </c>
      <c r="V569">
        <v>22.118400000000001</v>
      </c>
      <c r="W569">
        <f>(Tableau1[[#This Row],[Sales]]/Tableau1[[#This Row],[Profit]])*100</f>
        <v>370.37037037037038</v>
      </c>
      <c r="X569">
        <f>Tableau1[[#This Row],[Sales]]*(1-Tableau1[[#This Row],[Discount]])</f>
        <v>81.92</v>
      </c>
      <c r="Y569">
        <f ca="1">SUMIF(Tableau1[Order ID],Tableau1[[#This Row],[Order ID]],Tableau1[[#This Row],[Sales]])</f>
        <v>141.37200000000001</v>
      </c>
    </row>
    <row r="570" spans="1:25" x14ac:dyDescent="0.3">
      <c r="A570">
        <v>1194</v>
      </c>
      <c r="B570" t="s">
        <v>589</v>
      </c>
      <c r="C570" s="9" t="s">
        <v>5456</v>
      </c>
      <c r="D570" s="9">
        <v>42262</v>
      </c>
      <c r="E570" s="3" t="s">
        <v>5456</v>
      </c>
      <c r="F570" t="s">
        <v>6467</v>
      </c>
      <c r="G570" t="s">
        <v>6711</v>
      </c>
      <c r="H570" t="s">
        <v>7504</v>
      </c>
      <c r="I570" t="s">
        <v>8055</v>
      </c>
      <c r="J570" t="s">
        <v>8057</v>
      </c>
      <c r="K570" t="s">
        <v>8255</v>
      </c>
      <c r="L570" t="s">
        <v>8591</v>
      </c>
      <c r="M570">
        <v>33065</v>
      </c>
      <c r="N570" t="s">
        <v>8637</v>
      </c>
      <c r="O570" t="s">
        <v>8924</v>
      </c>
      <c r="P570" t="s">
        <v>10371</v>
      </c>
      <c r="Q570" t="s">
        <v>10383</v>
      </c>
      <c r="R570" t="s">
        <v>10673</v>
      </c>
      <c r="S570">
        <v>15.552</v>
      </c>
      <c r="T570">
        <v>3</v>
      </c>
      <c r="U570">
        <v>0.2</v>
      </c>
      <c r="V570">
        <v>5.4432</v>
      </c>
      <c r="W570">
        <f>(Tableau1[[#This Row],[Sales]]/Tableau1[[#This Row],[Profit]])*100</f>
        <v>285.71428571428572</v>
      </c>
      <c r="X570">
        <f>Tableau1[[#This Row],[Sales]]*(1-Tableau1[[#This Row],[Discount]])</f>
        <v>12.441600000000001</v>
      </c>
      <c r="Y570">
        <f ca="1">SUMIF(Tableau1[Order ID],Tableau1[[#This Row],[Order ID]],Tableau1[[#This Row],[Sales]])</f>
        <v>390.75</v>
      </c>
    </row>
    <row r="571" spans="1:25" x14ac:dyDescent="0.3">
      <c r="A571">
        <v>1198</v>
      </c>
      <c r="B571" t="s">
        <v>590</v>
      </c>
      <c r="C571" s="9" t="s">
        <v>5173</v>
      </c>
      <c r="D571" s="9">
        <v>42468</v>
      </c>
      <c r="E571" s="3" t="s">
        <v>5438</v>
      </c>
      <c r="F571" t="s">
        <v>6465</v>
      </c>
      <c r="G571" t="s">
        <v>6701</v>
      </c>
      <c r="H571" t="s">
        <v>7494</v>
      </c>
      <c r="I571" t="s">
        <v>8054</v>
      </c>
      <c r="J571" t="s">
        <v>8057</v>
      </c>
      <c r="K571" t="s">
        <v>8070</v>
      </c>
      <c r="L571" t="s">
        <v>8593</v>
      </c>
      <c r="M571">
        <v>77041</v>
      </c>
      <c r="N571" t="s">
        <v>8639</v>
      </c>
      <c r="O571" t="s">
        <v>9480</v>
      </c>
      <c r="P571" t="s">
        <v>10372</v>
      </c>
      <c r="Q571" t="s">
        <v>10384</v>
      </c>
      <c r="R571" t="s">
        <v>11224</v>
      </c>
      <c r="S571">
        <v>431.928</v>
      </c>
      <c r="T571">
        <v>9</v>
      </c>
      <c r="U571">
        <v>0.2</v>
      </c>
      <c r="V571">
        <v>64.789199999999994</v>
      </c>
      <c r="W571">
        <f>(Tableau1[[#This Row],[Sales]]/Tableau1[[#This Row],[Profit]])*100</f>
        <v>666.66666666666674</v>
      </c>
      <c r="X571">
        <f>Tableau1[[#This Row],[Sales]]*(1-Tableau1[[#This Row],[Discount]])</f>
        <v>345.54240000000004</v>
      </c>
      <c r="Y571">
        <f ca="1">SUMIF(Tableau1[Order ID],Tableau1[[#This Row],[Order ID]],Tableau1[[#This Row],[Sales]])</f>
        <v>14.62</v>
      </c>
    </row>
    <row r="572" spans="1:25" x14ac:dyDescent="0.3">
      <c r="A572">
        <v>1201</v>
      </c>
      <c r="B572" t="s">
        <v>591</v>
      </c>
      <c r="C572" s="9" t="s">
        <v>5457</v>
      </c>
      <c r="D572" s="9">
        <v>42569</v>
      </c>
      <c r="E572" s="3" t="s">
        <v>6161</v>
      </c>
      <c r="F572" t="s">
        <v>6465</v>
      </c>
      <c r="G572" t="s">
        <v>6790</v>
      </c>
      <c r="H572" t="s">
        <v>7583</v>
      </c>
      <c r="I572" t="s">
        <v>8055</v>
      </c>
      <c r="J572" t="s">
        <v>8057</v>
      </c>
      <c r="K572" t="s">
        <v>8118</v>
      </c>
      <c r="L572" t="s">
        <v>8610</v>
      </c>
      <c r="M572">
        <v>80219</v>
      </c>
      <c r="N572" t="s">
        <v>8638</v>
      </c>
      <c r="O572" t="s">
        <v>9252</v>
      </c>
      <c r="P572" t="s">
        <v>10370</v>
      </c>
      <c r="Q572" t="s">
        <v>10374</v>
      </c>
      <c r="R572" t="s">
        <v>11001</v>
      </c>
      <c r="S572">
        <v>544.00800000000004</v>
      </c>
      <c r="T572">
        <v>3</v>
      </c>
      <c r="U572">
        <v>0.2</v>
      </c>
      <c r="V572">
        <v>40.800600000000003</v>
      </c>
      <c r="W572">
        <f>(Tableau1[[#This Row],[Sales]]/Tableau1[[#This Row],[Profit]])*100</f>
        <v>1333.3333333333335</v>
      </c>
      <c r="X572">
        <f>Tableau1[[#This Row],[Sales]]*(1-Tableau1[[#This Row],[Discount]])</f>
        <v>435.20640000000003</v>
      </c>
      <c r="Y572">
        <f ca="1">SUMIF(Tableau1[Order ID],Tableau1[[#This Row],[Order ID]],Tableau1[[#This Row],[Sales]])</f>
        <v>265.93</v>
      </c>
    </row>
    <row r="573" spans="1:25" x14ac:dyDescent="0.3">
      <c r="A573">
        <v>1206</v>
      </c>
      <c r="B573" t="s">
        <v>592</v>
      </c>
      <c r="C573" s="9" t="s">
        <v>5408</v>
      </c>
      <c r="D573" s="9">
        <v>42948</v>
      </c>
      <c r="E573" s="3" t="s">
        <v>6048</v>
      </c>
      <c r="F573" t="s">
        <v>6466</v>
      </c>
      <c r="G573" t="s">
        <v>6873</v>
      </c>
      <c r="H573" t="s">
        <v>7666</v>
      </c>
      <c r="I573" t="s">
        <v>8054</v>
      </c>
      <c r="J573" t="s">
        <v>8057</v>
      </c>
      <c r="K573" t="s">
        <v>8093</v>
      </c>
      <c r="L573" t="s">
        <v>8592</v>
      </c>
      <c r="M573">
        <v>28205</v>
      </c>
      <c r="N573" t="s">
        <v>8637</v>
      </c>
      <c r="O573" t="s">
        <v>9324</v>
      </c>
      <c r="P573" t="s">
        <v>10372</v>
      </c>
      <c r="Q573" t="s">
        <v>10380</v>
      </c>
      <c r="R573" t="s">
        <v>11073</v>
      </c>
      <c r="S573">
        <v>271.95999999999998</v>
      </c>
      <c r="T573">
        <v>5</v>
      </c>
      <c r="U573">
        <v>0.2</v>
      </c>
      <c r="V573">
        <v>16.997499999999999</v>
      </c>
      <c r="W573">
        <f>(Tableau1[[#This Row],[Sales]]/Tableau1[[#This Row],[Profit]])*100</f>
        <v>1600</v>
      </c>
      <c r="X573">
        <f>Tableau1[[#This Row],[Sales]]*(1-Tableau1[[#This Row],[Discount]])</f>
        <v>217.56799999999998</v>
      </c>
      <c r="Y573">
        <f ca="1">SUMIF(Tableau1[Order ID],Tableau1[[#This Row],[Order ID]],Tableau1[[#This Row],[Sales]])</f>
        <v>79.872</v>
      </c>
    </row>
    <row r="574" spans="1:25" x14ac:dyDescent="0.3">
      <c r="A574">
        <v>1207</v>
      </c>
      <c r="B574" t="s">
        <v>593</v>
      </c>
      <c r="C574" s="9" t="s">
        <v>5246</v>
      </c>
      <c r="D574" s="9">
        <v>42565</v>
      </c>
      <c r="E574" s="3" t="s">
        <v>5457</v>
      </c>
      <c r="F574" t="s">
        <v>6464</v>
      </c>
      <c r="G574" t="s">
        <v>6874</v>
      </c>
      <c r="H574" t="s">
        <v>7667</v>
      </c>
      <c r="I574" t="s">
        <v>8055</v>
      </c>
      <c r="J574" t="s">
        <v>8057</v>
      </c>
      <c r="K574" t="s">
        <v>8078</v>
      </c>
      <c r="L574" t="s">
        <v>8603</v>
      </c>
      <c r="M574">
        <v>10009</v>
      </c>
      <c r="N574" t="s">
        <v>8640</v>
      </c>
      <c r="O574" t="s">
        <v>9225</v>
      </c>
      <c r="P574" t="s">
        <v>10371</v>
      </c>
      <c r="Q574" t="s">
        <v>10377</v>
      </c>
      <c r="R574" t="s">
        <v>10974</v>
      </c>
      <c r="S574">
        <v>11.21</v>
      </c>
      <c r="T574">
        <v>1</v>
      </c>
      <c r="U574">
        <v>0</v>
      </c>
      <c r="V574">
        <v>3.363</v>
      </c>
      <c r="W574">
        <f>(Tableau1[[#This Row],[Sales]]/Tableau1[[#This Row],[Profit]])*100</f>
        <v>333.33333333333337</v>
      </c>
      <c r="X574">
        <f>Tableau1[[#This Row],[Sales]]*(1-Tableau1[[#This Row],[Discount]])</f>
        <v>11.21</v>
      </c>
      <c r="Y574">
        <f ca="1">SUMIF(Tableau1[Order ID],Tableau1[[#This Row],[Order ID]],Tableau1[[#This Row],[Sales]])</f>
        <v>547.13599999999997</v>
      </c>
    </row>
    <row r="575" spans="1:25" x14ac:dyDescent="0.3">
      <c r="A575">
        <v>1213</v>
      </c>
      <c r="B575" t="s">
        <v>594</v>
      </c>
      <c r="C575" s="9" t="s">
        <v>5458</v>
      </c>
      <c r="D575" s="9">
        <v>42987</v>
      </c>
      <c r="E575" s="3" t="s">
        <v>6198</v>
      </c>
      <c r="F575" t="s">
        <v>6465</v>
      </c>
      <c r="G575" t="s">
        <v>6875</v>
      </c>
      <c r="H575" t="s">
        <v>7668</v>
      </c>
      <c r="I575" t="s">
        <v>8055</v>
      </c>
      <c r="J575" t="s">
        <v>8057</v>
      </c>
      <c r="K575" t="s">
        <v>8068</v>
      </c>
      <c r="L575" t="s">
        <v>8597</v>
      </c>
      <c r="M575">
        <v>19134</v>
      </c>
      <c r="N575" t="s">
        <v>8640</v>
      </c>
      <c r="O575" t="s">
        <v>8848</v>
      </c>
      <c r="P575" t="s">
        <v>10370</v>
      </c>
      <c r="Q575" t="s">
        <v>10374</v>
      </c>
      <c r="R575" t="s">
        <v>10598</v>
      </c>
      <c r="S575">
        <v>141.37200000000001</v>
      </c>
      <c r="T575">
        <v>2</v>
      </c>
      <c r="U575">
        <v>0.3</v>
      </c>
      <c r="V575">
        <v>-48.470399999999998</v>
      </c>
      <c r="W575">
        <f>(Tableau1[[#This Row],[Sales]]/Tableau1[[#This Row],[Profit]])*100</f>
        <v>-291.66666666666669</v>
      </c>
      <c r="X575">
        <f>Tableau1[[#This Row],[Sales]]*(1-Tableau1[[#This Row],[Discount]])</f>
        <v>98.960400000000007</v>
      </c>
      <c r="Y575">
        <f ca="1">SUMIF(Tableau1[Order ID],Tableau1[[#This Row],[Order ID]],Tableau1[[#This Row],[Sales]])</f>
        <v>277.39999999999998</v>
      </c>
    </row>
    <row r="576" spans="1:25" x14ac:dyDescent="0.3">
      <c r="A576">
        <v>1221</v>
      </c>
      <c r="B576" t="s">
        <v>595</v>
      </c>
      <c r="C576" s="9" t="s">
        <v>5166</v>
      </c>
      <c r="D576" s="9">
        <v>41832</v>
      </c>
      <c r="E576" s="3" t="s">
        <v>6319</v>
      </c>
      <c r="F576" t="s">
        <v>6465</v>
      </c>
      <c r="G576" t="s">
        <v>6876</v>
      </c>
      <c r="H576" t="s">
        <v>7669</v>
      </c>
      <c r="I576" t="s">
        <v>8056</v>
      </c>
      <c r="J576" t="s">
        <v>8057</v>
      </c>
      <c r="K576" t="s">
        <v>8059</v>
      </c>
      <c r="L576" t="s">
        <v>8590</v>
      </c>
      <c r="M576">
        <v>90036</v>
      </c>
      <c r="N576" t="s">
        <v>8638</v>
      </c>
      <c r="O576" t="s">
        <v>8658</v>
      </c>
      <c r="P576" t="s">
        <v>10371</v>
      </c>
      <c r="Q576" t="s">
        <v>10377</v>
      </c>
      <c r="R576" t="s">
        <v>10407</v>
      </c>
      <c r="S576">
        <v>249.75</v>
      </c>
      <c r="T576">
        <v>9</v>
      </c>
      <c r="U576">
        <v>0</v>
      </c>
      <c r="V576">
        <v>44.954999999999998</v>
      </c>
      <c r="W576">
        <f>(Tableau1[[#This Row],[Sales]]/Tableau1[[#This Row],[Profit]])*100</f>
        <v>555.55555555555554</v>
      </c>
      <c r="X576">
        <f>Tableau1[[#This Row],[Sales]]*(1-Tableau1[[#This Row],[Discount]])</f>
        <v>249.75</v>
      </c>
      <c r="Y576">
        <f ca="1">SUMIF(Tableau1[Order ID],Tableau1[[#This Row],[Order ID]],Tableau1[[#This Row],[Sales]])</f>
        <v>10.86</v>
      </c>
    </row>
    <row r="577" spans="1:25" x14ac:dyDescent="0.3">
      <c r="A577">
        <v>1223</v>
      </c>
      <c r="B577" t="s">
        <v>596</v>
      </c>
      <c r="C577" s="9" t="s">
        <v>5459</v>
      </c>
      <c r="D577" s="9">
        <v>42708</v>
      </c>
      <c r="E577" s="3" t="s">
        <v>5035</v>
      </c>
      <c r="F577" t="s">
        <v>6466</v>
      </c>
      <c r="G577" t="s">
        <v>6546</v>
      </c>
      <c r="H577" t="s">
        <v>7339</v>
      </c>
      <c r="I577" t="s">
        <v>8054</v>
      </c>
      <c r="J577" t="s">
        <v>8057</v>
      </c>
      <c r="K577" t="s">
        <v>8078</v>
      </c>
      <c r="L577" t="s">
        <v>8603</v>
      </c>
      <c r="M577">
        <v>10024</v>
      </c>
      <c r="N577" t="s">
        <v>8640</v>
      </c>
      <c r="O577" t="s">
        <v>9381</v>
      </c>
      <c r="P577" t="s">
        <v>10370</v>
      </c>
      <c r="Q577" t="s">
        <v>10378</v>
      </c>
      <c r="R577" t="s">
        <v>11129</v>
      </c>
      <c r="S577">
        <v>113.79</v>
      </c>
      <c r="T577">
        <v>3</v>
      </c>
      <c r="U577">
        <v>0</v>
      </c>
      <c r="V577">
        <v>20.482199999999999</v>
      </c>
      <c r="W577">
        <f>(Tableau1[[#This Row],[Sales]]/Tableau1[[#This Row],[Profit]])*100</f>
        <v>555.55555555555566</v>
      </c>
      <c r="X577">
        <f>Tableau1[[#This Row],[Sales]]*(1-Tableau1[[#This Row],[Discount]])</f>
        <v>113.79</v>
      </c>
      <c r="Y577">
        <f ca="1">SUMIF(Tableau1[Order ID],Tableau1[[#This Row],[Order ID]],Tableau1[[#This Row],[Sales]])</f>
        <v>10.72</v>
      </c>
    </row>
    <row r="578" spans="1:25" x14ac:dyDescent="0.3">
      <c r="A578">
        <v>1229</v>
      </c>
      <c r="B578" t="s">
        <v>597</v>
      </c>
      <c r="C578" s="9" t="s">
        <v>5074</v>
      </c>
      <c r="D578" s="9">
        <v>43045</v>
      </c>
      <c r="E578" s="3" t="s">
        <v>5373</v>
      </c>
      <c r="F578" t="s">
        <v>6465</v>
      </c>
      <c r="G578" t="s">
        <v>6701</v>
      </c>
      <c r="H578" t="s">
        <v>7494</v>
      </c>
      <c r="I578" t="s">
        <v>8054</v>
      </c>
      <c r="J578" t="s">
        <v>8057</v>
      </c>
      <c r="K578" t="s">
        <v>8059</v>
      </c>
      <c r="L578" t="s">
        <v>8590</v>
      </c>
      <c r="M578">
        <v>90045</v>
      </c>
      <c r="N578" t="s">
        <v>8638</v>
      </c>
      <c r="O578" t="s">
        <v>9211</v>
      </c>
      <c r="P578" t="s">
        <v>10371</v>
      </c>
      <c r="Q578" t="s">
        <v>10385</v>
      </c>
      <c r="R578" t="s">
        <v>10960</v>
      </c>
      <c r="S578">
        <v>15.28</v>
      </c>
      <c r="T578">
        <v>2</v>
      </c>
      <c r="U578">
        <v>0</v>
      </c>
      <c r="V578">
        <v>7.4871999999999996</v>
      </c>
      <c r="W578">
        <f>(Tableau1[[#This Row],[Sales]]/Tableau1[[#This Row],[Profit]])*100</f>
        <v>204.08163265306123</v>
      </c>
      <c r="X578">
        <f>Tableau1[[#This Row],[Sales]]*(1-Tableau1[[#This Row],[Discount]])</f>
        <v>15.28</v>
      </c>
      <c r="Y578">
        <f ca="1">SUMIF(Tableau1[Order ID],Tableau1[[#This Row],[Order ID]],Tableau1[[#This Row],[Sales]])</f>
        <v>63.2</v>
      </c>
    </row>
    <row r="579" spans="1:25" x14ac:dyDescent="0.3">
      <c r="A579">
        <v>1232</v>
      </c>
      <c r="B579" t="s">
        <v>598</v>
      </c>
      <c r="C579" s="9" t="s">
        <v>5119</v>
      </c>
      <c r="D579" s="9">
        <v>42308</v>
      </c>
      <c r="E579" s="3" t="s">
        <v>5151</v>
      </c>
      <c r="F579" t="s">
        <v>6464</v>
      </c>
      <c r="G579" t="s">
        <v>6877</v>
      </c>
      <c r="H579" t="s">
        <v>7670</v>
      </c>
      <c r="I579" t="s">
        <v>8054</v>
      </c>
      <c r="J579" t="s">
        <v>8057</v>
      </c>
      <c r="K579" t="s">
        <v>8256</v>
      </c>
      <c r="L579" t="s">
        <v>8603</v>
      </c>
      <c r="M579">
        <v>14215</v>
      </c>
      <c r="N579" t="s">
        <v>8640</v>
      </c>
      <c r="O579" t="s">
        <v>9013</v>
      </c>
      <c r="P579" t="s">
        <v>10371</v>
      </c>
      <c r="Q579" t="s">
        <v>10379</v>
      </c>
      <c r="R579" t="s">
        <v>10763</v>
      </c>
      <c r="S579">
        <v>2.78</v>
      </c>
      <c r="T579">
        <v>2</v>
      </c>
      <c r="U579">
        <v>0</v>
      </c>
      <c r="V579">
        <v>0.7228</v>
      </c>
      <c r="W579">
        <f>(Tableau1[[#This Row],[Sales]]/Tableau1[[#This Row],[Profit]])*100</f>
        <v>384.61538461538458</v>
      </c>
      <c r="X579">
        <f>Tableau1[[#This Row],[Sales]]*(1-Tableau1[[#This Row],[Discount]])</f>
        <v>2.78</v>
      </c>
      <c r="Y579">
        <f ca="1">SUMIF(Tableau1[Order ID],Tableau1[[#This Row],[Order ID]],Tableau1[[#This Row],[Sales]])</f>
        <v>490.32</v>
      </c>
    </row>
    <row r="580" spans="1:25" x14ac:dyDescent="0.3">
      <c r="A580">
        <v>1234</v>
      </c>
      <c r="B580" t="s">
        <v>599</v>
      </c>
      <c r="C580" s="9" t="s">
        <v>5228</v>
      </c>
      <c r="D580" s="9">
        <v>42520</v>
      </c>
      <c r="E580" s="3" t="s">
        <v>6294</v>
      </c>
      <c r="F580" t="s">
        <v>6466</v>
      </c>
      <c r="G580" t="s">
        <v>6878</v>
      </c>
      <c r="H580" t="s">
        <v>7671</v>
      </c>
      <c r="I580" t="s">
        <v>8055</v>
      </c>
      <c r="J580" t="s">
        <v>8057</v>
      </c>
      <c r="K580" t="s">
        <v>8132</v>
      </c>
      <c r="L580" t="s">
        <v>8612</v>
      </c>
      <c r="M580">
        <v>45231</v>
      </c>
      <c r="N580" t="s">
        <v>8640</v>
      </c>
      <c r="O580" t="s">
        <v>9492</v>
      </c>
      <c r="P580" t="s">
        <v>10372</v>
      </c>
      <c r="Q580" t="s">
        <v>10389</v>
      </c>
      <c r="R580" t="s">
        <v>11235</v>
      </c>
      <c r="S580">
        <v>839.98800000000006</v>
      </c>
      <c r="T580">
        <v>2</v>
      </c>
      <c r="U580">
        <v>0.4</v>
      </c>
      <c r="V580">
        <v>69.998999999999995</v>
      </c>
      <c r="W580">
        <f>(Tableau1[[#This Row],[Sales]]/Tableau1[[#This Row],[Profit]])*100</f>
        <v>1200.0000000000002</v>
      </c>
      <c r="X580">
        <f>Tableau1[[#This Row],[Sales]]*(1-Tableau1[[#This Row],[Discount]])</f>
        <v>503.99279999999999</v>
      </c>
      <c r="Y580">
        <f ca="1">SUMIF(Tableau1[Order ID],Tableau1[[#This Row],[Order ID]],Tableau1[[#This Row],[Sales]])</f>
        <v>9.0239999999999991</v>
      </c>
    </row>
    <row r="581" spans="1:25" x14ac:dyDescent="0.3">
      <c r="A581">
        <v>1235</v>
      </c>
      <c r="B581" t="s">
        <v>600</v>
      </c>
      <c r="C581" s="9" t="s">
        <v>5129</v>
      </c>
      <c r="D581" s="9">
        <v>42671</v>
      </c>
      <c r="E581" s="3" t="s">
        <v>5129</v>
      </c>
      <c r="F581" t="s">
        <v>6467</v>
      </c>
      <c r="G581" t="s">
        <v>6778</v>
      </c>
      <c r="H581" t="s">
        <v>7571</v>
      </c>
      <c r="I581" t="s">
        <v>8054</v>
      </c>
      <c r="J581" t="s">
        <v>8057</v>
      </c>
      <c r="K581" t="s">
        <v>8257</v>
      </c>
      <c r="L581" t="s">
        <v>8591</v>
      </c>
      <c r="M581">
        <v>33437</v>
      </c>
      <c r="N581" t="s">
        <v>8637</v>
      </c>
      <c r="O581" t="s">
        <v>9493</v>
      </c>
      <c r="P581" t="s">
        <v>10370</v>
      </c>
      <c r="Q581" t="s">
        <v>10378</v>
      </c>
      <c r="R581" t="s">
        <v>11236</v>
      </c>
      <c r="S581">
        <v>47.951999999999998</v>
      </c>
      <c r="T581">
        <v>3</v>
      </c>
      <c r="U581">
        <v>0.2</v>
      </c>
      <c r="V581">
        <v>13.786199999999999</v>
      </c>
      <c r="W581">
        <f>(Tableau1[[#This Row],[Sales]]/Tableau1[[#This Row],[Profit]])*100</f>
        <v>347.82608695652175</v>
      </c>
      <c r="X581">
        <f>Tableau1[[#This Row],[Sales]]*(1-Tableau1[[#This Row],[Discount]])</f>
        <v>38.361600000000003</v>
      </c>
      <c r="Y581">
        <f ca="1">SUMIF(Tableau1[Order ID],Tableau1[[#This Row],[Order ID]],Tableau1[[#This Row],[Sales]])</f>
        <v>1579.7460000000001</v>
      </c>
    </row>
    <row r="582" spans="1:25" x14ac:dyDescent="0.3">
      <c r="A582">
        <v>1239</v>
      </c>
      <c r="B582" t="s">
        <v>601</v>
      </c>
      <c r="C582" s="9" t="s">
        <v>5460</v>
      </c>
      <c r="D582" s="9">
        <v>41862</v>
      </c>
      <c r="E582" s="3" t="s">
        <v>5890</v>
      </c>
      <c r="F582" t="s">
        <v>6465</v>
      </c>
      <c r="G582" t="s">
        <v>6879</v>
      </c>
      <c r="H582" t="s">
        <v>7672</v>
      </c>
      <c r="I582" t="s">
        <v>8054</v>
      </c>
      <c r="J582" t="s">
        <v>8057</v>
      </c>
      <c r="K582" t="s">
        <v>8062</v>
      </c>
      <c r="L582" t="s">
        <v>8234</v>
      </c>
      <c r="M582">
        <v>98105</v>
      </c>
      <c r="N582" t="s">
        <v>8638</v>
      </c>
      <c r="O582" t="s">
        <v>9495</v>
      </c>
      <c r="P582" t="s">
        <v>10370</v>
      </c>
      <c r="Q582" t="s">
        <v>10378</v>
      </c>
      <c r="R582" t="s">
        <v>11238</v>
      </c>
      <c r="S582">
        <v>12.35</v>
      </c>
      <c r="T582">
        <v>1</v>
      </c>
      <c r="U582">
        <v>0</v>
      </c>
      <c r="V582">
        <v>5.4340000000000002</v>
      </c>
      <c r="W582">
        <f>(Tableau1[[#This Row],[Sales]]/Tableau1[[#This Row],[Profit]])*100</f>
        <v>227.27272727272725</v>
      </c>
      <c r="X582">
        <f>Tableau1[[#This Row],[Sales]]*(1-Tableau1[[#This Row],[Discount]])</f>
        <v>12.35</v>
      </c>
      <c r="Y582">
        <f ca="1">SUMIF(Tableau1[Order ID],Tableau1[[#This Row],[Order ID]],Tableau1[[#This Row],[Sales]])</f>
        <v>127.88</v>
      </c>
    </row>
    <row r="583" spans="1:25" x14ac:dyDescent="0.3">
      <c r="A583">
        <v>1242</v>
      </c>
      <c r="B583" t="s">
        <v>602</v>
      </c>
      <c r="C583" s="9" t="s">
        <v>5078</v>
      </c>
      <c r="D583" s="9">
        <v>42611</v>
      </c>
      <c r="E583" s="3" t="s">
        <v>5943</v>
      </c>
      <c r="F583" t="s">
        <v>6465</v>
      </c>
      <c r="G583" t="s">
        <v>6714</v>
      </c>
      <c r="H583" t="s">
        <v>7507</v>
      </c>
      <c r="I583" t="s">
        <v>8056</v>
      </c>
      <c r="J583" t="s">
        <v>8057</v>
      </c>
      <c r="K583" t="s">
        <v>8078</v>
      </c>
      <c r="L583" t="s">
        <v>8603</v>
      </c>
      <c r="M583">
        <v>10024</v>
      </c>
      <c r="N583" t="s">
        <v>8640</v>
      </c>
      <c r="O583" t="s">
        <v>9497</v>
      </c>
      <c r="P583" t="s">
        <v>10372</v>
      </c>
      <c r="Q583" t="s">
        <v>10380</v>
      </c>
      <c r="R583" t="s">
        <v>11240</v>
      </c>
      <c r="S583">
        <v>22</v>
      </c>
      <c r="T583">
        <v>4</v>
      </c>
      <c r="U583">
        <v>0</v>
      </c>
      <c r="V583">
        <v>5.5</v>
      </c>
      <c r="W583">
        <f>(Tableau1[[#This Row],[Sales]]/Tableau1[[#This Row],[Profit]])*100</f>
        <v>400</v>
      </c>
      <c r="X583">
        <f>Tableau1[[#This Row],[Sales]]*(1-Tableau1[[#This Row],[Discount]])</f>
        <v>22</v>
      </c>
      <c r="Y583">
        <f ca="1">SUMIF(Tableau1[Order ID],Tableau1[[#This Row],[Order ID]],Tableau1[[#This Row],[Sales]])</f>
        <v>23.12</v>
      </c>
    </row>
    <row r="584" spans="1:25" x14ac:dyDescent="0.3">
      <c r="A584">
        <v>1243</v>
      </c>
      <c r="B584" t="s">
        <v>603</v>
      </c>
      <c r="C584" s="9" t="s">
        <v>5461</v>
      </c>
      <c r="D584" s="9">
        <v>42415</v>
      </c>
      <c r="E584" s="3" t="s">
        <v>5742</v>
      </c>
      <c r="F584" t="s">
        <v>6465</v>
      </c>
      <c r="G584" t="s">
        <v>6778</v>
      </c>
      <c r="H584" t="s">
        <v>7571</v>
      </c>
      <c r="I584" t="s">
        <v>8054</v>
      </c>
      <c r="J584" t="s">
        <v>8057</v>
      </c>
      <c r="K584" t="s">
        <v>8078</v>
      </c>
      <c r="L584" t="s">
        <v>8603</v>
      </c>
      <c r="M584">
        <v>10009</v>
      </c>
      <c r="N584" t="s">
        <v>8640</v>
      </c>
      <c r="O584" t="s">
        <v>9498</v>
      </c>
      <c r="P584" t="s">
        <v>10371</v>
      </c>
      <c r="Q584" t="s">
        <v>10381</v>
      </c>
      <c r="R584" t="s">
        <v>11241</v>
      </c>
      <c r="S584">
        <v>398.35199999999998</v>
      </c>
      <c r="T584">
        <v>3</v>
      </c>
      <c r="U584">
        <v>0.2</v>
      </c>
      <c r="V584">
        <v>124.485</v>
      </c>
      <c r="W584">
        <f>(Tableau1[[#This Row],[Sales]]/Tableau1[[#This Row],[Profit]])*100</f>
        <v>320</v>
      </c>
      <c r="X584">
        <f>Tableau1[[#This Row],[Sales]]*(1-Tableau1[[#This Row],[Discount]])</f>
        <v>318.6816</v>
      </c>
      <c r="Y584">
        <f ca="1">SUMIF(Tableau1[Order ID],Tableau1[[#This Row],[Order ID]],Tableau1[[#This Row],[Sales]])</f>
        <v>252</v>
      </c>
    </row>
    <row r="585" spans="1:25" x14ac:dyDescent="0.3">
      <c r="A585">
        <v>1245</v>
      </c>
      <c r="B585" t="s">
        <v>604</v>
      </c>
      <c r="C585" s="9" t="s">
        <v>5334</v>
      </c>
      <c r="D585" s="9">
        <v>42869</v>
      </c>
      <c r="E585" s="3" t="s">
        <v>5397</v>
      </c>
      <c r="F585" t="s">
        <v>6465</v>
      </c>
      <c r="G585" t="s">
        <v>6880</v>
      </c>
      <c r="H585" t="s">
        <v>7673</v>
      </c>
      <c r="I585" t="s">
        <v>8054</v>
      </c>
      <c r="J585" t="s">
        <v>8057</v>
      </c>
      <c r="K585" t="s">
        <v>8258</v>
      </c>
      <c r="L585" t="s">
        <v>8623</v>
      </c>
      <c r="M585">
        <v>39503</v>
      </c>
      <c r="N585" t="s">
        <v>8637</v>
      </c>
      <c r="O585" t="s">
        <v>9499</v>
      </c>
      <c r="P585" t="s">
        <v>10371</v>
      </c>
      <c r="Q585" t="s">
        <v>10385</v>
      </c>
      <c r="R585" t="s">
        <v>11242</v>
      </c>
      <c r="S585">
        <v>48.69</v>
      </c>
      <c r="T585">
        <v>9</v>
      </c>
      <c r="U585">
        <v>0</v>
      </c>
      <c r="V585">
        <v>23.8581</v>
      </c>
      <c r="W585">
        <f>(Tableau1[[#This Row],[Sales]]/Tableau1[[#This Row],[Profit]])*100</f>
        <v>204.08163265306123</v>
      </c>
      <c r="X585">
        <f>Tableau1[[#This Row],[Sales]]*(1-Tableau1[[#This Row],[Discount]])</f>
        <v>48.69</v>
      </c>
      <c r="Y585">
        <f ca="1">SUMIF(Tableau1[Order ID],Tableau1[[#This Row],[Order ID]],Tableau1[[#This Row],[Sales]])</f>
        <v>5.67</v>
      </c>
    </row>
    <row r="586" spans="1:25" x14ac:dyDescent="0.3">
      <c r="A586">
        <v>1246</v>
      </c>
      <c r="B586" t="s">
        <v>605</v>
      </c>
      <c r="C586" s="9" t="s">
        <v>5462</v>
      </c>
      <c r="D586" s="9">
        <v>41985</v>
      </c>
      <c r="E586" s="3" t="s">
        <v>5667</v>
      </c>
      <c r="F586" t="s">
        <v>6464</v>
      </c>
      <c r="G586" t="s">
        <v>6881</v>
      </c>
      <c r="H586" t="s">
        <v>7674</v>
      </c>
      <c r="I586" t="s">
        <v>8054</v>
      </c>
      <c r="J586" t="s">
        <v>8057</v>
      </c>
      <c r="K586" t="s">
        <v>8259</v>
      </c>
      <c r="L586" t="s">
        <v>8590</v>
      </c>
      <c r="M586">
        <v>93727</v>
      </c>
      <c r="N586" t="s">
        <v>8638</v>
      </c>
      <c r="O586" t="s">
        <v>9500</v>
      </c>
      <c r="P586" t="s">
        <v>10370</v>
      </c>
      <c r="Q586" t="s">
        <v>10376</v>
      </c>
      <c r="R586" t="s">
        <v>11243</v>
      </c>
      <c r="S586">
        <v>764.68799999999999</v>
      </c>
      <c r="T586">
        <v>6</v>
      </c>
      <c r="U586">
        <v>0.2</v>
      </c>
      <c r="V586">
        <v>95.585999999999999</v>
      </c>
      <c r="W586">
        <f>(Tableau1[[#This Row],[Sales]]/Tableau1[[#This Row],[Profit]])*100</f>
        <v>800</v>
      </c>
      <c r="X586">
        <f>Tableau1[[#This Row],[Sales]]*(1-Tableau1[[#This Row],[Discount]])</f>
        <v>611.75040000000001</v>
      </c>
      <c r="Y586">
        <f ca="1">SUMIF(Tableau1[Order ID],Tableau1[[#This Row],[Order ID]],Tableau1[[#This Row],[Sales]])</f>
        <v>32.75</v>
      </c>
    </row>
    <row r="587" spans="1:25" x14ac:dyDescent="0.3">
      <c r="A587">
        <v>1249</v>
      </c>
      <c r="B587" t="s">
        <v>606</v>
      </c>
      <c r="C587" s="9" t="s">
        <v>5434</v>
      </c>
      <c r="D587" s="9">
        <v>43087</v>
      </c>
      <c r="E587" s="3" t="s">
        <v>5195</v>
      </c>
      <c r="F587" t="s">
        <v>6465</v>
      </c>
      <c r="G587" t="s">
        <v>6732</v>
      </c>
      <c r="H587" t="s">
        <v>7525</v>
      </c>
      <c r="I587" t="s">
        <v>8054</v>
      </c>
      <c r="J587" t="s">
        <v>8057</v>
      </c>
      <c r="K587" t="s">
        <v>8078</v>
      </c>
      <c r="L587" t="s">
        <v>8603</v>
      </c>
      <c r="M587">
        <v>10009</v>
      </c>
      <c r="N587" t="s">
        <v>8640</v>
      </c>
      <c r="O587" t="s">
        <v>9502</v>
      </c>
      <c r="P587" t="s">
        <v>10371</v>
      </c>
      <c r="Q587" t="s">
        <v>10379</v>
      </c>
      <c r="R587" t="s">
        <v>11135</v>
      </c>
      <c r="S587">
        <v>38.82</v>
      </c>
      <c r="T587">
        <v>6</v>
      </c>
      <c r="U587">
        <v>0</v>
      </c>
      <c r="V587">
        <v>17.469000000000001</v>
      </c>
      <c r="W587">
        <f>(Tableau1[[#This Row],[Sales]]/Tableau1[[#This Row],[Profit]])*100</f>
        <v>222.2222222222222</v>
      </c>
      <c r="X587">
        <f>Tableau1[[#This Row],[Sales]]*(1-Tableau1[[#This Row],[Discount]])</f>
        <v>38.82</v>
      </c>
      <c r="Y587">
        <f ca="1">SUMIF(Tableau1[Order ID],Tableau1[[#This Row],[Order ID]],Tableau1[[#This Row],[Sales]])</f>
        <v>176.04</v>
      </c>
    </row>
    <row r="588" spans="1:25" x14ac:dyDescent="0.3">
      <c r="A588">
        <v>1253</v>
      </c>
      <c r="B588" t="s">
        <v>607</v>
      </c>
      <c r="C588" s="9" t="s">
        <v>5463</v>
      </c>
      <c r="D588" s="9">
        <v>42189</v>
      </c>
      <c r="E588" s="3" t="s">
        <v>5614</v>
      </c>
      <c r="F588" t="s">
        <v>6465</v>
      </c>
      <c r="G588" t="s">
        <v>6473</v>
      </c>
      <c r="H588" t="s">
        <v>7266</v>
      </c>
      <c r="I588" t="s">
        <v>8054</v>
      </c>
      <c r="J588" t="s">
        <v>8057</v>
      </c>
      <c r="K588" t="s">
        <v>8216</v>
      </c>
      <c r="L588" t="s">
        <v>8594</v>
      </c>
      <c r="M588">
        <v>53209</v>
      </c>
      <c r="N588" t="s">
        <v>8639</v>
      </c>
      <c r="O588" t="s">
        <v>9505</v>
      </c>
      <c r="P588" t="s">
        <v>10372</v>
      </c>
      <c r="Q588" t="s">
        <v>10380</v>
      </c>
      <c r="R588" t="s">
        <v>11247</v>
      </c>
      <c r="S588">
        <v>1099.96</v>
      </c>
      <c r="T588">
        <v>4</v>
      </c>
      <c r="U588">
        <v>0</v>
      </c>
      <c r="V588">
        <v>285.9896</v>
      </c>
      <c r="W588">
        <f>(Tableau1[[#This Row],[Sales]]/Tableau1[[#This Row],[Profit]])*100</f>
        <v>384.61538461538464</v>
      </c>
      <c r="X588">
        <f>Tableau1[[#This Row],[Sales]]*(1-Tableau1[[#This Row],[Discount]])</f>
        <v>1099.96</v>
      </c>
      <c r="Y588">
        <f ca="1">SUMIF(Tableau1[Order ID],Tableau1[[#This Row],[Order ID]],Tableau1[[#This Row],[Sales]])</f>
        <v>6.48</v>
      </c>
    </row>
    <row r="589" spans="1:25" x14ac:dyDescent="0.3">
      <c r="A589">
        <v>1254</v>
      </c>
      <c r="B589" t="s">
        <v>608</v>
      </c>
      <c r="C589" s="9" t="s">
        <v>5464</v>
      </c>
      <c r="D589" s="9">
        <v>42804</v>
      </c>
      <c r="E589" s="3" t="s">
        <v>6222</v>
      </c>
      <c r="F589" t="s">
        <v>6465</v>
      </c>
      <c r="G589" t="s">
        <v>6882</v>
      </c>
      <c r="H589" t="s">
        <v>7675</v>
      </c>
      <c r="I589" t="s">
        <v>8056</v>
      </c>
      <c r="J589" t="s">
        <v>8057</v>
      </c>
      <c r="K589" t="s">
        <v>8200</v>
      </c>
      <c r="L589" t="s">
        <v>8597</v>
      </c>
      <c r="M589">
        <v>19013</v>
      </c>
      <c r="N589" t="s">
        <v>8640</v>
      </c>
      <c r="O589" t="s">
        <v>9306</v>
      </c>
      <c r="P589" t="s">
        <v>10371</v>
      </c>
      <c r="Q589" t="s">
        <v>10379</v>
      </c>
      <c r="R589" t="s">
        <v>11055</v>
      </c>
      <c r="S589">
        <v>5.2480000000000002</v>
      </c>
      <c r="T589">
        <v>2</v>
      </c>
      <c r="U589">
        <v>0.2</v>
      </c>
      <c r="V589">
        <v>0.59040000000000004</v>
      </c>
      <c r="W589">
        <f>(Tableau1[[#This Row],[Sales]]/Tableau1[[#This Row],[Profit]])*100</f>
        <v>888.88888888888891</v>
      </c>
      <c r="X589">
        <f>Tableau1[[#This Row],[Sales]]*(1-Tableau1[[#This Row],[Discount]])</f>
        <v>4.1984000000000004</v>
      </c>
      <c r="Y589">
        <f ca="1">SUMIF(Tableau1[Order ID],Tableau1[[#This Row],[Order ID]],Tableau1[[#This Row],[Sales]])</f>
        <v>37.6</v>
      </c>
    </row>
    <row r="590" spans="1:25" x14ac:dyDescent="0.3">
      <c r="A590">
        <v>1258</v>
      </c>
      <c r="B590" t="s">
        <v>609</v>
      </c>
      <c r="C590" s="9" t="s">
        <v>5465</v>
      </c>
      <c r="D590" s="9">
        <v>42728</v>
      </c>
      <c r="E590" s="3" t="s">
        <v>6320</v>
      </c>
      <c r="F590" t="s">
        <v>6464</v>
      </c>
      <c r="G590" t="s">
        <v>6644</v>
      </c>
      <c r="H590" t="s">
        <v>7437</v>
      </c>
      <c r="I590" t="s">
        <v>8056</v>
      </c>
      <c r="J590" t="s">
        <v>8057</v>
      </c>
      <c r="K590" t="s">
        <v>8093</v>
      </c>
      <c r="L590" t="s">
        <v>8592</v>
      </c>
      <c r="M590">
        <v>28205</v>
      </c>
      <c r="N590" t="s">
        <v>8637</v>
      </c>
      <c r="O590" t="s">
        <v>9205</v>
      </c>
      <c r="P590" t="s">
        <v>10371</v>
      </c>
      <c r="Q590" t="s">
        <v>10381</v>
      </c>
      <c r="R590" t="s">
        <v>10954</v>
      </c>
      <c r="S590">
        <v>27.882000000000001</v>
      </c>
      <c r="T590">
        <v>3</v>
      </c>
      <c r="U590">
        <v>0.7</v>
      </c>
      <c r="V590">
        <v>-20.4468</v>
      </c>
      <c r="W590">
        <f>(Tableau1[[#This Row],[Sales]]/Tableau1[[#This Row],[Profit]])*100</f>
        <v>-136.36363636363637</v>
      </c>
      <c r="X590">
        <f>Tableau1[[#This Row],[Sales]]*(1-Tableau1[[#This Row],[Discount]])</f>
        <v>8.3646000000000011</v>
      </c>
      <c r="Y590">
        <f ca="1">SUMIF(Tableau1[Order ID],Tableau1[[#This Row],[Order ID]],Tableau1[[#This Row],[Sales]])</f>
        <v>628.80999999999995</v>
      </c>
    </row>
    <row r="591" spans="1:25" x14ac:dyDescent="0.3">
      <c r="A591">
        <v>1261</v>
      </c>
      <c r="B591" t="s">
        <v>610</v>
      </c>
      <c r="C591" s="9" t="s">
        <v>5466</v>
      </c>
      <c r="D591" s="9">
        <v>43031</v>
      </c>
      <c r="E591" s="3" t="s">
        <v>5885</v>
      </c>
      <c r="F591" t="s">
        <v>6465</v>
      </c>
      <c r="G591" t="s">
        <v>6883</v>
      </c>
      <c r="H591" t="s">
        <v>7676</v>
      </c>
      <c r="I591" t="s">
        <v>8054</v>
      </c>
      <c r="J591" t="s">
        <v>8057</v>
      </c>
      <c r="K591" t="s">
        <v>8166</v>
      </c>
      <c r="L591" t="s">
        <v>8591</v>
      </c>
      <c r="M591">
        <v>32216</v>
      </c>
      <c r="N591" t="s">
        <v>8637</v>
      </c>
      <c r="O591" t="s">
        <v>9509</v>
      </c>
      <c r="P591" t="s">
        <v>10372</v>
      </c>
      <c r="Q591" t="s">
        <v>10380</v>
      </c>
      <c r="R591" t="s">
        <v>11251</v>
      </c>
      <c r="S591">
        <v>863.88</v>
      </c>
      <c r="T591">
        <v>3</v>
      </c>
      <c r="U591">
        <v>0.2</v>
      </c>
      <c r="V591">
        <v>107.985</v>
      </c>
      <c r="W591">
        <f>(Tableau1[[#This Row],[Sales]]/Tableau1[[#This Row],[Profit]])*100</f>
        <v>800</v>
      </c>
      <c r="X591">
        <f>Tableau1[[#This Row],[Sales]]*(1-Tableau1[[#This Row],[Discount]])</f>
        <v>691.10400000000004</v>
      </c>
      <c r="Y591">
        <f ca="1">SUMIF(Tableau1[Order ID],Tableau1[[#This Row],[Order ID]],Tableau1[[#This Row],[Sales]])</f>
        <v>956.66480000000001</v>
      </c>
    </row>
    <row r="592" spans="1:25" x14ac:dyDescent="0.3">
      <c r="A592">
        <v>1262</v>
      </c>
      <c r="B592" t="s">
        <v>611</v>
      </c>
      <c r="C592" s="9" t="s">
        <v>5129</v>
      </c>
      <c r="D592" s="9">
        <v>42671</v>
      </c>
      <c r="E592" s="3" t="s">
        <v>5284</v>
      </c>
      <c r="F592" t="s">
        <v>6465</v>
      </c>
      <c r="G592" t="s">
        <v>6884</v>
      </c>
      <c r="H592" t="s">
        <v>7677</v>
      </c>
      <c r="I592" t="s">
        <v>8055</v>
      </c>
      <c r="J592" t="s">
        <v>8057</v>
      </c>
      <c r="K592" t="s">
        <v>8260</v>
      </c>
      <c r="L592" t="s">
        <v>8592</v>
      </c>
      <c r="M592">
        <v>27834</v>
      </c>
      <c r="N592" t="s">
        <v>8637</v>
      </c>
      <c r="O592" t="s">
        <v>9510</v>
      </c>
      <c r="P592" t="s">
        <v>10371</v>
      </c>
      <c r="Q592" t="s">
        <v>10381</v>
      </c>
      <c r="R592" t="s">
        <v>11252</v>
      </c>
      <c r="S592">
        <v>17.616</v>
      </c>
      <c r="T592">
        <v>4</v>
      </c>
      <c r="U592">
        <v>0.7</v>
      </c>
      <c r="V592">
        <v>-14.0928</v>
      </c>
      <c r="W592">
        <f>(Tableau1[[#This Row],[Sales]]/Tableau1[[#This Row],[Profit]])*100</f>
        <v>-125</v>
      </c>
      <c r="X592">
        <f>Tableau1[[#This Row],[Sales]]*(1-Tableau1[[#This Row],[Discount]])</f>
        <v>5.2848000000000006</v>
      </c>
      <c r="Y592">
        <f ca="1">SUMIF(Tableau1[Order ID],Tableau1[[#This Row],[Order ID]],Tableau1[[#This Row],[Sales]])</f>
        <v>24.2</v>
      </c>
    </row>
    <row r="593" spans="1:25" x14ac:dyDescent="0.3">
      <c r="A593">
        <v>1263</v>
      </c>
      <c r="B593" t="s">
        <v>612</v>
      </c>
      <c r="C593" s="9" t="s">
        <v>5467</v>
      </c>
      <c r="D593" s="9">
        <v>42923</v>
      </c>
      <c r="E593" s="3" t="s">
        <v>5392</v>
      </c>
      <c r="F593" t="s">
        <v>6464</v>
      </c>
      <c r="G593" t="s">
        <v>6862</v>
      </c>
      <c r="H593" t="s">
        <v>7655</v>
      </c>
      <c r="I593" t="s">
        <v>8054</v>
      </c>
      <c r="J593" t="s">
        <v>8057</v>
      </c>
      <c r="K593" t="s">
        <v>8143</v>
      </c>
      <c r="L593" t="s">
        <v>8603</v>
      </c>
      <c r="M593">
        <v>11561</v>
      </c>
      <c r="N593" t="s">
        <v>8640</v>
      </c>
      <c r="O593" t="s">
        <v>8664</v>
      </c>
      <c r="P593" t="s">
        <v>10371</v>
      </c>
      <c r="Q593" t="s">
        <v>10381</v>
      </c>
      <c r="R593" t="s">
        <v>10413</v>
      </c>
      <c r="S593">
        <v>17.472000000000001</v>
      </c>
      <c r="T593">
        <v>3</v>
      </c>
      <c r="U593">
        <v>0.2</v>
      </c>
      <c r="V593">
        <v>6.3335999999999997</v>
      </c>
      <c r="W593">
        <f>(Tableau1[[#This Row],[Sales]]/Tableau1[[#This Row],[Profit]])*100</f>
        <v>275.86206896551727</v>
      </c>
      <c r="X593">
        <f>Tableau1[[#This Row],[Sales]]*(1-Tableau1[[#This Row],[Discount]])</f>
        <v>13.977600000000002</v>
      </c>
      <c r="Y593">
        <f ca="1">SUMIF(Tableau1[Order ID],Tableau1[[#This Row],[Order ID]],Tableau1[[#This Row],[Sales]])</f>
        <v>5.68</v>
      </c>
    </row>
    <row r="594" spans="1:25" x14ac:dyDescent="0.3">
      <c r="A594">
        <v>1264</v>
      </c>
      <c r="B594" t="s">
        <v>613</v>
      </c>
      <c r="C594" s="9" t="s">
        <v>5423</v>
      </c>
      <c r="D594" s="9">
        <v>42644</v>
      </c>
      <c r="E594" s="3" t="s">
        <v>5854</v>
      </c>
      <c r="F594" t="s">
        <v>6466</v>
      </c>
      <c r="G594" t="s">
        <v>6885</v>
      </c>
      <c r="H594" t="s">
        <v>7678</v>
      </c>
      <c r="I594" t="s">
        <v>8054</v>
      </c>
      <c r="J594" t="s">
        <v>8057</v>
      </c>
      <c r="K594" t="s">
        <v>8247</v>
      </c>
      <c r="L594" t="s">
        <v>8602</v>
      </c>
      <c r="M594">
        <v>46350</v>
      </c>
      <c r="N594" t="s">
        <v>8639</v>
      </c>
      <c r="O594" t="s">
        <v>8777</v>
      </c>
      <c r="P594" t="s">
        <v>10372</v>
      </c>
      <c r="Q594" t="s">
        <v>10380</v>
      </c>
      <c r="R594" t="s">
        <v>10527</v>
      </c>
      <c r="S594">
        <v>69.900000000000006</v>
      </c>
      <c r="T594">
        <v>2</v>
      </c>
      <c r="U594">
        <v>0</v>
      </c>
      <c r="V594">
        <v>18.873000000000001</v>
      </c>
      <c r="W594">
        <f>(Tableau1[[#This Row],[Sales]]/Tableau1[[#This Row],[Profit]])*100</f>
        <v>370.37037037037038</v>
      </c>
      <c r="X594">
        <f>Tableau1[[#This Row],[Sales]]*(1-Tableau1[[#This Row],[Discount]])</f>
        <v>69.900000000000006</v>
      </c>
      <c r="Y594">
        <f ca="1">SUMIF(Tableau1[Order ID],Tableau1[[#This Row],[Order ID]],Tableau1[[#This Row],[Sales]])</f>
        <v>11.96</v>
      </c>
    </row>
    <row r="595" spans="1:25" x14ac:dyDescent="0.3">
      <c r="A595">
        <v>1266</v>
      </c>
      <c r="B595" t="s">
        <v>614</v>
      </c>
      <c r="C595" s="9" t="s">
        <v>5294</v>
      </c>
      <c r="D595" s="9">
        <v>42980</v>
      </c>
      <c r="E595" s="3" t="s">
        <v>5240</v>
      </c>
      <c r="F595" t="s">
        <v>6465</v>
      </c>
      <c r="G595" t="s">
        <v>6886</v>
      </c>
      <c r="H595" t="s">
        <v>7679</v>
      </c>
      <c r="I595" t="s">
        <v>8054</v>
      </c>
      <c r="J595" t="s">
        <v>8057</v>
      </c>
      <c r="K595" t="s">
        <v>8066</v>
      </c>
      <c r="L595" t="s">
        <v>8590</v>
      </c>
      <c r="M595">
        <v>94122</v>
      </c>
      <c r="N595" t="s">
        <v>8638</v>
      </c>
      <c r="O595" t="s">
        <v>9511</v>
      </c>
      <c r="P595" t="s">
        <v>10371</v>
      </c>
      <c r="Q595" t="s">
        <v>10379</v>
      </c>
      <c r="R595" t="s">
        <v>11253</v>
      </c>
      <c r="S595">
        <v>6.57</v>
      </c>
      <c r="T595">
        <v>3</v>
      </c>
      <c r="U595">
        <v>0</v>
      </c>
      <c r="V595">
        <v>1.7739</v>
      </c>
      <c r="W595">
        <f>(Tableau1[[#This Row],[Sales]]/Tableau1[[#This Row],[Profit]])*100</f>
        <v>370.37037037037038</v>
      </c>
      <c r="X595">
        <f>Tableau1[[#This Row],[Sales]]*(1-Tableau1[[#This Row],[Discount]])</f>
        <v>6.57</v>
      </c>
      <c r="Y595">
        <f ca="1">SUMIF(Tableau1[Order ID],Tableau1[[#This Row],[Order ID]],Tableau1[[#This Row],[Sales]])</f>
        <v>301.95999999999998</v>
      </c>
    </row>
    <row r="596" spans="1:25" x14ac:dyDescent="0.3">
      <c r="A596">
        <v>1267</v>
      </c>
      <c r="B596" t="s">
        <v>615</v>
      </c>
      <c r="C596" s="9" t="s">
        <v>5193</v>
      </c>
      <c r="D596" s="9">
        <v>41997</v>
      </c>
      <c r="E596" s="3" t="s">
        <v>5312</v>
      </c>
      <c r="F596" t="s">
        <v>6465</v>
      </c>
      <c r="G596" t="s">
        <v>6504</v>
      </c>
      <c r="H596" t="s">
        <v>7297</v>
      </c>
      <c r="I596" t="s">
        <v>8055</v>
      </c>
      <c r="J596" t="s">
        <v>8057</v>
      </c>
      <c r="K596" t="s">
        <v>8059</v>
      </c>
      <c r="L596" t="s">
        <v>8590</v>
      </c>
      <c r="M596">
        <v>90045</v>
      </c>
      <c r="N596" t="s">
        <v>8638</v>
      </c>
      <c r="O596" t="s">
        <v>9016</v>
      </c>
      <c r="P596" t="s">
        <v>10371</v>
      </c>
      <c r="Q596" t="s">
        <v>10377</v>
      </c>
      <c r="R596" t="s">
        <v>10766</v>
      </c>
      <c r="S596">
        <v>142.86000000000001</v>
      </c>
      <c r="T596">
        <v>1</v>
      </c>
      <c r="U596">
        <v>0</v>
      </c>
      <c r="V596">
        <v>41.429400000000001</v>
      </c>
      <c r="W596">
        <f>(Tableau1[[#This Row],[Sales]]/Tableau1[[#This Row],[Profit]])*100</f>
        <v>344.82758620689657</v>
      </c>
      <c r="X596">
        <f>Tableau1[[#This Row],[Sales]]*(1-Tableau1[[#This Row],[Discount]])</f>
        <v>142.86000000000001</v>
      </c>
      <c r="Y596">
        <f ca="1">SUMIF(Tableau1[Order ID],Tableau1[[#This Row],[Order ID]],Tableau1[[#This Row],[Sales]])</f>
        <v>2396.4</v>
      </c>
    </row>
    <row r="597" spans="1:25" x14ac:dyDescent="0.3">
      <c r="A597">
        <v>1269</v>
      </c>
      <c r="B597" t="s">
        <v>616</v>
      </c>
      <c r="C597" s="9" t="s">
        <v>5427</v>
      </c>
      <c r="D597" s="9">
        <v>43001</v>
      </c>
      <c r="E597" s="3" t="s">
        <v>6321</v>
      </c>
      <c r="F597" t="s">
        <v>6465</v>
      </c>
      <c r="G597" t="s">
        <v>6878</v>
      </c>
      <c r="H597" t="s">
        <v>7671</v>
      </c>
      <c r="I597" t="s">
        <v>8055</v>
      </c>
      <c r="J597" t="s">
        <v>8057</v>
      </c>
      <c r="K597" t="s">
        <v>8161</v>
      </c>
      <c r="L597" t="s">
        <v>8610</v>
      </c>
      <c r="M597">
        <v>80027</v>
      </c>
      <c r="N597" t="s">
        <v>8638</v>
      </c>
      <c r="O597" t="s">
        <v>9021</v>
      </c>
      <c r="P597" t="s">
        <v>10370</v>
      </c>
      <c r="Q597" t="s">
        <v>10378</v>
      </c>
      <c r="R597" t="s">
        <v>10771</v>
      </c>
      <c r="S597">
        <v>29.327999999999999</v>
      </c>
      <c r="T597">
        <v>3</v>
      </c>
      <c r="U597">
        <v>0.2</v>
      </c>
      <c r="V597">
        <v>3.6659999999999999</v>
      </c>
      <c r="W597">
        <f>(Tableau1[[#This Row],[Sales]]/Tableau1[[#This Row],[Profit]])*100</f>
        <v>800</v>
      </c>
      <c r="X597">
        <f>Tableau1[[#This Row],[Sales]]*(1-Tableau1[[#This Row],[Discount]])</f>
        <v>23.462400000000002</v>
      </c>
      <c r="Y597">
        <f ca="1">SUMIF(Tableau1[Order ID],Tableau1[[#This Row],[Order ID]],Tableau1[[#This Row],[Sales]])</f>
        <v>230.376</v>
      </c>
    </row>
    <row r="598" spans="1:25" x14ac:dyDescent="0.3">
      <c r="A598">
        <v>1270</v>
      </c>
      <c r="B598" t="s">
        <v>617</v>
      </c>
      <c r="C598" s="9" t="s">
        <v>5430</v>
      </c>
      <c r="D598" s="9">
        <v>42890</v>
      </c>
      <c r="E598" s="3" t="s">
        <v>5140</v>
      </c>
      <c r="F598" t="s">
        <v>6465</v>
      </c>
      <c r="G598" t="s">
        <v>6887</v>
      </c>
      <c r="H598" t="s">
        <v>7680</v>
      </c>
      <c r="I598" t="s">
        <v>8054</v>
      </c>
      <c r="J598" t="s">
        <v>8057</v>
      </c>
      <c r="K598" t="s">
        <v>8217</v>
      </c>
      <c r="L598" t="s">
        <v>8607</v>
      </c>
      <c r="M598">
        <v>35630</v>
      </c>
      <c r="N598" t="s">
        <v>8637</v>
      </c>
      <c r="O598" t="s">
        <v>9512</v>
      </c>
      <c r="P598" t="s">
        <v>10371</v>
      </c>
      <c r="Q598" t="s">
        <v>10383</v>
      </c>
      <c r="R598" t="s">
        <v>11254</v>
      </c>
      <c r="S598">
        <v>12.48</v>
      </c>
      <c r="T598">
        <v>2</v>
      </c>
      <c r="U598">
        <v>0</v>
      </c>
      <c r="V598">
        <v>5.6159999999999997</v>
      </c>
      <c r="W598">
        <f>(Tableau1[[#This Row],[Sales]]/Tableau1[[#This Row],[Profit]])*100</f>
        <v>222.22222222222223</v>
      </c>
      <c r="X598">
        <f>Tableau1[[#This Row],[Sales]]*(1-Tableau1[[#This Row],[Discount]])</f>
        <v>12.48</v>
      </c>
      <c r="Y598">
        <f ca="1">SUMIF(Tableau1[Order ID],Tableau1[[#This Row],[Order ID]],Tableau1[[#This Row],[Sales]])</f>
        <v>1.3440000000000001</v>
      </c>
    </row>
    <row r="599" spans="1:25" x14ac:dyDescent="0.3">
      <c r="A599">
        <v>1271</v>
      </c>
      <c r="B599" t="s">
        <v>618</v>
      </c>
      <c r="C599" s="9" t="s">
        <v>5468</v>
      </c>
      <c r="D599" s="9">
        <v>42481</v>
      </c>
      <c r="E599" s="3" t="s">
        <v>6023</v>
      </c>
      <c r="F599" t="s">
        <v>6465</v>
      </c>
      <c r="G599" t="s">
        <v>6727</v>
      </c>
      <c r="H599" t="s">
        <v>7520</v>
      </c>
      <c r="I599" t="s">
        <v>8055</v>
      </c>
      <c r="J599" t="s">
        <v>8057</v>
      </c>
      <c r="K599" t="s">
        <v>8080</v>
      </c>
      <c r="L599" t="s">
        <v>8598</v>
      </c>
      <c r="M599">
        <v>60623</v>
      </c>
      <c r="N599" t="s">
        <v>8639</v>
      </c>
      <c r="O599" t="s">
        <v>9513</v>
      </c>
      <c r="P599" t="s">
        <v>10371</v>
      </c>
      <c r="Q599" t="s">
        <v>10377</v>
      </c>
      <c r="R599" t="s">
        <v>11255</v>
      </c>
      <c r="S599">
        <v>102.336</v>
      </c>
      <c r="T599">
        <v>4</v>
      </c>
      <c r="U599">
        <v>0.2</v>
      </c>
      <c r="V599">
        <v>-12.792</v>
      </c>
      <c r="W599">
        <f>(Tableau1[[#This Row],[Sales]]/Tableau1[[#This Row],[Profit]])*100</f>
        <v>-800</v>
      </c>
      <c r="X599">
        <f>Tableau1[[#This Row],[Sales]]*(1-Tableau1[[#This Row],[Discount]])</f>
        <v>81.868800000000007</v>
      </c>
      <c r="Y599">
        <f ca="1">SUMIF(Tableau1[Order ID],Tableau1[[#This Row],[Order ID]],Tableau1[[#This Row],[Sales]])</f>
        <v>7.4</v>
      </c>
    </row>
    <row r="600" spans="1:25" x14ac:dyDescent="0.3">
      <c r="A600">
        <v>1274</v>
      </c>
      <c r="B600" t="s">
        <v>619</v>
      </c>
      <c r="C600" s="9" t="s">
        <v>5469</v>
      </c>
      <c r="D600" s="9">
        <v>42516</v>
      </c>
      <c r="E600" s="3" t="s">
        <v>5469</v>
      </c>
      <c r="F600" t="s">
        <v>6467</v>
      </c>
      <c r="G600" t="s">
        <v>6852</v>
      </c>
      <c r="H600" t="s">
        <v>7645</v>
      </c>
      <c r="I600" t="s">
        <v>8054</v>
      </c>
      <c r="J600" t="s">
        <v>8057</v>
      </c>
      <c r="K600" t="s">
        <v>8063</v>
      </c>
      <c r="L600" t="s">
        <v>8593</v>
      </c>
      <c r="M600">
        <v>76106</v>
      </c>
      <c r="N600" t="s">
        <v>8639</v>
      </c>
      <c r="O600" t="s">
        <v>9365</v>
      </c>
      <c r="P600" t="s">
        <v>10371</v>
      </c>
      <c r="Q600" t="s">
        <v>10383</v>
      </c>
      <c r="R600" t="s">
        <v>11112</v>
      </c>
      <c r="S600">
        <v>10.368</v>
      </c>
      <c r="T600">
        <v>2</v>
      </c>
      <c r="U600">
        <v>0.2</v>
      </c>
      <c r="V600">
        <v>3.6288</v>
      </c>
      <c r="W600">
        <f>(Tableau1[[#This Row],[Sales]]/Tableau1[[#This Row],[Profit]])*100</f>
        <v>285.71428571428572</v>
      </c>
      <c r="X600">
        <f>Tableau1[[#This Row],[Sales]]*(1-Tableau1[[#This Row],[Discount]])</f>
        <v>8.2944000000000013</v>
      </c>
      <c r="Y600">
        <f ca="1">SUMIF(Tableau1[Order ID],Tableau1[[#This Row],[Order ID]],Tableau1[[#This Row],[Sales]])</f>
        <v>54.368000000000002</v>
      </c>
    </row>
    <row r="601" spans="1:25" x14ac:dyDescent="0.3">
      <c r="A601">
        <v>1278</v>
      </c>
      <c r="B601" t="s">
        <v>620</v>
      </c>
      <c r="C601" s="9" t="s">
        <v>5470</v>
      </c>
      <c r="D601" s="9">
        <v>42492</v>
      </c>
      <c r="E601" s="3" t="s">
        <v>5711</v>
      </c>
      <c r="F601" t="s">
        <v>6465</v>
      </c>
      <c r="G601" t="s">
        <v>6888</v>
      </c>
      <c r="H601" t="s">
        <v>7681</v>
      </c>
      <c r="I601" t="s">
        <v>8054</v>
      </c>
      <c r="J601" t="s">
        <v>8057</v>
      </c>
      <c r="K601" t="s">
        <v>8070</v>
      </c>
      <c r="L601" t="s">
        <v>8593</v>
      </c>
      <c r="M601">
        <v>77070</v>
      </c>
      <c r="N601" t="s">
        <v>8639</v>
      </c>
      <c r="O601" t="s">
        <v>9517</v>
      </c>
      <c r="P601" t="s">
        <v>10371</v>
      </c>
      <c r="Q601" t="s">
        <v>10379</v>
      </c>
      <c r="R601" t="s">
        <v>11259</v>
      </c>
      <c r="S601">
        <v>86.352000000000004</v>
      </c>
      <c r="T601">
        <v>3</v>
      </c>
      <c r="U601">
        <v>0.2</v>
      </c>
      <c r="V601">
        <v>5.3970000000000002</v>
      </c>
      <c r="W601">
        <f>(Tableau1[[#This Row],[Sales]]/Tableau1[[#This Row],[Profit]])*100</f>
        <v>1600</v>
      </c>
      <c r="X601">
        <f>Tableau1[[#This Row],[Sales]]*(1-Tableau1[[#This Row],[Discount]])</f>
        <v>69.081600000000009</v>
      </c>
      <c r="Y601">
        <f ca="1">SUMIF(Tableau1[Order ID],Tableau1[[#This Row],[Order ID]],Tableau1[[#This Row],[Sales]])</f>
        <v>545.85</v>
      </c>
    </row>
    <row r="602" spans="1:25" x14ac:dyDescent="0.3">
      <c r="A602">
        <v>1279</v>
      </c>
      <c r="B602" t="s">
        <v>621</v>
      </c>
      <c r="C602" s="9" t="s">
        <v>5108</v>
      </c>
      <c r="D602" s="9">
        <v>41890</v>
      </c>
      <c r="E602" s="3" t="s">
        <v>6132</v>
      </c>
      <c r="F602" t="s">
        <v>6466</v>
      </c>
      <c r="G602" t="s">
        <v>6814</v>
      </c>
      <c r="H602" t="s">
        <v>7607</v>
      </c>
      <c r="I602" t="s">
        <v>8055</v>
      </c>
      <c r="J602" t="s">
        <v>8057</v>
      </c>
      <c r="K602" t="s">
        <v>8261</v>
      </c>
      <c r="L602" t="s">
        <v>8620</v>
      </c>
      <c r="M602">
        <v>31204</v>
      </c>
      <c r="N602" t="s">
        <v>8637</v>
      </c>
      <c r="O602" t="s">
        <v>9518</v>
      </c>
      <c r="P602" t="s">
        <v>10372</v>
      </c>
      <c r="Q602" t="s">
        <v>10384</v>
      </c>
      <c r="R602" t="s">
        <v>11260</v>
      </c>
      <c r="S602">
        <v>32.97</v>
      </c>
      <c r="T602">
        <v>3</v>
      </c>
      <c r="U602">
        <v>0</v>
      </c>
      <c r="V602">
        <v>12.8583</v>
      </c>
      <c r="W602">
        <f>(Tableau1[[#This Row],[Sales]]/Tableau1[[#This Row],[Profit]])*100</f>
        <v>256.41025641025641</v>
      </c>
      <c r="X602">
        <f>Tableau1[[#This Row],[Sales]]*(1-Tableau1[[#This Row],[Discount]])</f>
        <v>32.97</v>
      </c>
      <c r="Y602">
        <f ca="1">SUMIF(Tableau1[Order ID],Tableau1[[#This Row],[Order ID]],Tableau1[[#This Row],[Sales]])</f>
        <v>7.9039999999999999</v>
      </c>
    </row>
    <row r="603" spans="1:25" x14ac:dyDescent="0.3">
      <c r="A603">
        <v>1281</v>
      </c>
      <c r="B603" t="s">
        <v>622</v>
      </c>
      <c r="C603" s="9" t="s">
        <v>5094</v>
      </c>
      <c r="D603" s="9">
        <v>42618</v>
      </c>
      <c r="E603" s="3" t="s">
        <v>5077</v>
      </c>
      <c r="F603" t="s">
        <v>6466</v>
      </c>
      <c r="G603" t="s">
        <v>6777</v>
      </c>
      <c r="H603" t="s">
        <v>7570</v>
      </c>
      <c r="I603" t="s">
        <v>8054</v>
      </c>
      <c r="J603" t="s">
        <v>8057</v>
      </c>
      <c r="K603" t="s">
        <v>8262</v>
      </c>
      <c r="L603" t="s">
        <v>8611</v>
      </c>
      <c r="M603">
        <v>52402</v>
      </c>
      <c r="N603" t="s">
        <v>8639</v>
      </c>
      <c r="O603" t="s">
        <v>9520</v>
      </c>
      <c r="P603" t="s">
        <v>10372</v>
      </c>
      <c r="Q603" t="s">
        <v>10380</v>
      </c>
      <c r="R603" t="s">
        <v>11262</v>
      </c>
      <c r="S603">
        <v>278.39999999999998</v>
      </c>
      <c r="T603">
        <v>3</v>
      </c>
      <c r="U603">
        <v>0</v>
      </c>
      <c r="V603">
        <v>80.736000000000004</v>
      </c>
      <c r="W603">
        <f>(Tableau1[[#This Row],[Sales]]/Tableau1[[#This Row],[Profit]])*100</f>
        <v>344.82758620689651</v>
      </c>
      <c r="X603">
        <f>Tableau1[[#This Row],[Sales]]*(1-Tableau1[[#This Row],[Discount]])</f>
        <v>278.39999999999998</v>
      </c>
      <c r="Y603">
        <f ca="1">SUMIF(Tableau1[Order ID],Tableau1[[#This Row],[Order ID]],Tableau1[[#This Row],[Sales]])</f>
        <v>17.48</v>
      </c>
    </row>
    <row r="604" spans="1:25" x14ac:dyDescent="0.3">
      <c r="A604">
        <v>1282</v>
      </c>
      <c r="B604" t="s">
        <v>623</v>
      </c>
      <c r="C604" s="9" t="s">
        <v>5389</v>
      </c>
      <c r="D604" s="9">
        <v>42834</v>
      </c>
      <c r="E604" s="3" t="s">
        <v>5675</v>
      </c>
      <c r="F604" t="s">
        <v>6466</v>
      </c>
      <c r="G604" t="s">
        <v>6661</v>
      </c>
      <c r="H604" t="s">
        <v>7454</v>
      </c>
      <c r="I604" t="s">
        <v>8054</v>
      </c>
      <c r="J604" t="s">
        <v>8057</v>
      </c>
      <c r="K604" t="s">
        <v>8166</v>
      </c>
      <c r="L604" t="s">
        <v>8591</v>
      </c>
      <c r="M604">
        <v>32216</v>
      </c>
      <c r="N604" t="s">
        <v>8637</v>
      </c>
      <c r="O604" t="s">
        <v>9521</v>
      </c>
      <c r="P604" t="s">
        <v>10371</v>
      </c>
      <c r="Q604" t="s">
        <v>10375</v>
      </c>
      <c r="R604" t="s">
        <v>11263</v>
      </c>
      <c r="S604">
        <v>15.12</v>
      </c>
      <c r="T604">
        <v>3</v>
      </c>
      <c r="U604">
        <v>0.2</v>
      </c>
      <c r="V604">
        <v>4.9139999999999997</v>
      </c>
      <c r="W604">
        <f>(Tableau1[[#This Row],[Sales]]/Tableau1[[#This Row],[Profit]])*100</f>
        <v>307.69230769230774</v>
      </c>
      <c r="X604">
        <f>Tableau1[[#This Row],[Sales]]*(1-Tableau1[[#This Row],[Discount]])</f>
        <v>12.096</v>
      </c>
      <c r="Y604">
        <f ca="1">SUMIF(Tableau1[Order ID],Tableau1[[#This Row],[Order ID]],Tableau1[[#This Row],[Sales]])</f>
        <v>269.49</v>
      </c>
    </row>
    <row r="605" spans="1:25" x14ac:dyDescent="0.3">
      <c r="A605">
        <v>1285</v>
      </c>
      <c r="B605" t="s">
        <v>624</v>
      </c>
      <c r="C605" s="9" t="s">
        <v>5431</v>
      </c>
      <c r="D605" s="9">
        <v>42344</v>
      </c>
      <c r="E605" s="3" t="s">
        <v>5325</v>
      </c>
      <c r="F605" t="s">
        <v>6465</v>
      </c>
      <c r="G605" t="s">
        <v>6615</v>
      </c>
      <c r="H605" t="s">
        <v>7408</v>
      </c>
      <c r="I605" t="s">
        <v>8054</v>
      </c>
      <c r="J605" t="s">
        <v>8057</v>
      </c>
      <c r="K605" t="s">
        <v>8147</v>
      </c>
      <c r="L605" t="s">
        <v>8593</v>
      </c>
      <c r="M605">
        <v>78745</v>
      </c>
      <c r="N605" t="s">
        <v>8639</v>
      </c>
      <c r="O605" t="s">
        <v>9524</v>
      </c>
      <c r="P605" t="s">
        <v>10371</v>
      </c>
      <c r="Q605" t="s">
        <v>10381</v>
      </c>
      <c r="R605" t="s">
        <v>11266</v>
      </c>
      <c r="S605">
        <v>2.7719999999999998</v>
      </c>
      <c r="T605">
        <v>7</v>
      </c>
      <c r="U605">
        <v>0.8</v>
      </c>
      <c r="V605">
        <v>-4.851</v>
      </c>
      <c r="W605">
        <f>(Tableau1[[#This Row],[Sales]]/Tableau1[[#This Row],[Profit]])*100</f>
        <v>-57.142857142857139</v>
      </c>
      <c r="X605">
        <f>Tableau1[[#This Row],[Sales]]*(1-Tableau1[[#This Row],[Discount]])</f>
        <v>0.55439999999999978</v>
      </c>
      <c r="Y605">
        <f ca="1">SUMIF(Tableau1[Order ID],Tableau1[[#This Row],[Order ID]],Tableau1[[#This Row],[Sales]])</f>
        <v>18.75</v>
      </c>
    </row>
    <row r="606" spans="1:25" x14ac:dyDescent="0.3">
      <c r="A606">
        <v>1286</v>
      </c>
      <c r="B606" t="s">
        <v>625</v>
      </c>
      <c r="C606" s="9" t="s">
        <v>5220</v>
      </c>
      <c r="D606" s="9">
        <v>42547</v>
      </c>
      <c r="E606" s="3" t="s">
        <v>5924</v>
      </c>
      <c r="F606" t="s">
        <v>6465</v>
      </c>
      <c r="G606" t="s">
        <v>6889</v>
      </c>
      <c r="H606" t="s">
        <v>7682</v>
      </c>
      <c r="I606" t="s">
        <v>8054</v>
      </c>
      <c r="J606" t="s">
        <v>8057</v>
      </c>
      <c r="K606" t="s">
        <v>8263</v>
      </c>
      <c r="L606" t="s">
        <v>8622</v>
      </c>
      <c r="M606">
        <v>2908</v>
      </c>
      <c r="N606" t="s">
        <v>8640</v>
      </c>
      <c r="O606" t="s">
        <v>9015</v>
      </c>
      <c r="P606" t="s">
        <v>10371</v>
      </c>
      <c r="Q606" t="s">
        <v>10377</v>
      </c>
      <c r="R606" t="s">
        <v>10765</v>
      </c>
      <c r="S606">
        <v>14.9</v>
      </c>
      <c r="T606">
        <v>5</v>
      </c>
      <c r="U606">
        <v>0</v>
      </c>
      <c r="V606">
        <v>1.0429999999999999</v>
      </c>
      <c r="W606">
        <f>(Tableau1[[#This Row],[Sales]]/Tableau1[[#This Row],[Profit]])*100</f>
        <v>1428.5714285714287</v>
      </c>
      <c r="X606">
        <f>Tableau1[[#This Row],[Sales]]*(1-Tableau1[[#This Row],[Discount]])</f>
        <v>14.9</v>
      </c>
      <c r="Y606">
        <f ca="1">SUMIF(Tableau1[Order ID],Tableau1[[#This Row],[Order ID]],Tableau1[[#This Row],[Sales]])</f>
        <v>29.97</v>
      </c>
    </row>
    <row r="607" spans="1:25" x14ac:dyDescent="0.3">
      <c r="A607">
        <v>1287</v>
      </c>
      <c r="B607" t="s">
        <v>626</v>
      </c>
      <c r="C607" s="9" t="s">
        <v>5463</v>
      </c>
      <c r="D607" s="9">
        <v>42189</v>
      </c>
      <c r="E607" s="3" t="s">
        <v>5981</v>
      </c>
      <c r="F607" t="s">
        <v>6465</v>
      </c>
      <c r="G607" t="s">
        <v>6525</v>
      </c>
      <c r="H607" t="s">
        <v>7318</v>
      </c>
      <c r="I607" t="s">
        <v>8056</v>
      </c>
      <c r="J607" t="s">
        <v>8057</v>
      </c>
      <c r="K607" t="s">
        <v>8078</v>
      </c>
      <c r="L607" t="s">
        <v>8603</v>
      </c>
      <c r="M607">
        <v>10035</v>
      </c>
      <c r="N607" t="s">
        <v>8640</v>
      </c>
      <c r="O607" t="s">
        <v>9525</v>
      </c>
      <c r="P607" t="s">
        <v>10371</v>
      </c>
      <c r="Q607" t="s">
        <v>10379</v>
      </c>
      <c r="R607" t="s">
        <v>11267</v>
      </c>
      <c r="S607">
        <v>15.48</v>
      </c>
      <c r="T607">
        <v>3</v>
      </c>
      <c r="U607">
        <v>0</v>
      </c>
      <c r="V607">
        <v>4.4892000000000003</v>
      </c>
      <c r="W607">
        <f>(Tableau1[[#This Row],[Sales]]/Tableau1[[#This Row],[Profit]])*100</f>
        <v>344.82758620689651</v>
      </c>
      <c r="X607">
        <f>Tableau1[[#This Row],[Sales]]*(1-Tableau1[[#This Row],[Discount]])</f>
        <v>15.48</v>
      </c>
      <c r="Y607">
        <f ca="1">SUMIF(Tableau1[Order ID],Tableau1[[#This Row],[Order ID]],Tableau1[[#This Row],[Sales]])</f>
        <v>9.11</v>
      </c>
    </row>
    <row r="608" spans="1:25" x14ac:dyDescent="0.3">
      <c r="A608">
        <v>1288</v>
      </c>
      <c r="B608" t="s">
        <v>627</v>
      </c>
      <c r="C608" s="9" t="s">
        <v>5471</v>
      </c>
      <c r="D608" s="9">
        <v>42696</v>
      </c>
      <c r="E608" s="3" t="s">
        <v>5521</v>
      </c>
      <c r="F608" t="s">
        <v>6465</v>
      </c>
      <c r="G608" t="s">
        <v>6890</v>
      </c>
      <c r="H608" t="s">
        <v>7683</v>
      </c>
      <c r="I608" t="s">
        <v>8055</v>
      </c>
      <c r="J608" t="s">
        <v>8057</v>
      </c>
      <c r="K608" t="s">
        <v>8078</v>
      </c>
      <c r="L608" t="s">
        <v>8603</v>
      </c>
      <c r="M608">
        <v>10009</v>
      </c>
      <c r="N608" t="s">
        <v>8640</v>
      </c>
      <c r="O608" t="s">
        <v>8701</v>
      </c>
      <c r="P608" t="s">
        <v>10370</v>
      </c>
      <c r="Q608" t="s">
        <v>10378</v>
      </c>
      <c r="R608" t="s">
        <v>10450</v>
      </c>
      <c r="S608">
        <v>39.880000000000003</v>
      </c>
      <c r="T608">
        <v>2</v>
      </c>
      <c r="U608">
        <v>0</v>
      </c>
      <c r="V608">
        <v>11.166399999999999</v>
      </c>
      <c r="W608">
        <f>(Tableau1[[#This Row],[Sales]]/Tableau1[[#This Row],[Profit]])*100</f>
        <v>357.14285714285717</v>
      </c>
      <c r="X608">
        <f>Tableau1[[#This Row],[Sales]]*(1-Tableau1[[#This Row],[Discount]])</f>
        <v>39.880000000000003</v>
      </c>
      <c r="Y608">
        <f ca="1">SUMIF(Tableau1[Order ID],Tableau1[[#This Row],[Order ID]],Tableau1[[#This Row],[Sales]])</f>
        <v>217.584</v>
      </c>
    </row>
    <row r="609" spans="1:25" x14ac:dyDescent="0.3">
      <c r="A609">
        <v>1291</v>
      </c>
      <c r="B609" t="s">
        <v>628</v>
      </c>
      <c r="C609" s="9" t="s">
        <v>5368</v>
      </c>
      <c r="D609" s="9">
        <v>42684</v>
      </c>
      <c r="E609" s="3" t="s">
        <v>5426</v>
      </c>
      <c r="F609" t="s">
        <v>6466</v>
      </c>
      <c r="G609" t="s">
        <v>6722</v>
      </c>
      <c r="H609" t="s">
        <v>7515</v>
      </c>
      <c r="I609" t="s">
        <v>8056</v>
      </c>
      <c r="J609" t="s">
        <v>8057</v>
      </c>
      <c r="K609" t="s">
        <v>8066</v>
      </c>
      <c r="L609" t="s">
        <v>8590</v>
      </c>
      <c r="M609">
        <v>94122</v>
      </c>
      <c r="N609" t="s">
        <v>8638</v>
      </c>
      <c r="O609" t="s">
        <v>9527</v>
      </c>
      <c r="P609" t="s">
        <v>10371</v>
      </c>
      <c r="Q609" t="s">
        <v>10381</v>
      </c>
      <c r="R609" t="s">
        <v>11269</v>
      </c>
      <c r="S609">
        <v>13.215999999999999</v>
      </c>
      <c r="T609">
        <v>4</v>
      </c>
      <c r="U609">
        <v>0.2</v>
      </c>
      <c r="V609">
        <v>4.4603999999999999</v>
      </c>
      <c r="W609">
        <f>(Tableau1[[#This Row],[Sales]]/Tableau1[[#This Row],[Profit]])*100</f>
        <v>296.2962962962963</v>
      </c>
      <c r="X609">
        <f>Tableau1[[#This Row],[Sales]]*(1-Tableau1[[#This Row],[Discount]])</f>
        <v>10.572800000000001</v>
      </c>
      <c r="Y609">
        <f ca="1">SUMIF(Tableau1[Order ID],Tableau1[[#This Row],[Order ID]],Tableau1[[#This Row],[Sales]])</f>
        <v>5.46</v>
      </c>
    </row>
    <row r="610" spans="1:25" x14ac:dyDescent="0.3">
      <c r="A610">
        <v>1293</v>
      </c>
      <c r="B610" t="s">
        <v>629</v>
      </c>
      <c r="C610" s="9" t="s">
        <v>5405</v>
      </c>
      <c r="D610" s="9">
        <v>42243</v>
      </c>
      <c r="E610" s="3" t="s">
        <v>5165</v>
      </c>
      <c r="F610" t="s">
        <v>6465</v>
      </c>
      <c r="G610" t="s">
        <v>6526</v>
      </c>
      <c r="H610" t="s">
        <v>7319</v>
      </c>
      <c r="I610" t="s">
        <v>8054</v>
      </c>
      <c r="J610" t="s">
        <v>8057</v>
      </c>
      <c r="K610" t="s">
        <v>8128</v>
      </c>
      <c r="L610" t="s">
        <v>8590</v>
      </c>
      <c r="M610">
        <v>92105</v>
      </c>
      <c r="N610" t="s">
        <v>8638</v>
      </c>
      <c r="O610" t="s">
        <v>8771</v>
      </c>
      <c r="P610" t="s">
        <v>10371</v>
      </c>
      <c r="Q610" t="s">
        <v>10387</v>
      </c>
      <c r="R610" t="s">
        <v>10521</v>
      </c>
      <c r="S610">
        <v>32.94</v>
      </c>
      <c r="T610">
        <v>3</v>
      </c>
      <c r="U610">
        <v>0</v>
      </c>
      <c r="V610">
        <v>9.2232000000000003</v>
      </c>
      <c r="W610">
        <f>(Tableau1[[#This Row],[Sales]]/Tableau1[[#This Row],[Profit]])*100</f>
        <v>357.14285714285711</v>
      </c>
      <c r="X610">
        <f>Tableau1[[#This Row],[Sales]]*(1-Tableau1[[#This Row],[Discount]])</f>
        <v>32.94</v>
      </c>
      <c r="Y610">
        <f ca="1">SUMIF(Tableau1[Order ID],Tableau1[[#This Row],[Order ID]],Tableau1[[#This Row],[Sales]])</f>
        <v>1003.62</v>
      </c>
    </row>
    <row r="611" spans="1:25" x14ac:dyDescent="0.3">
      <c r="A611">
        <v>1296</v>
      </c>
      <c r="B611" t="s">
        <v>630</v>
      </c>
      <c r="C611" s="9" t="s">
        <v>5472</v>
      </c>
      <c r="D611" s="9">
        <v>42149</v>
      </c>
      <c r="E611" s="3" t="s">
        <v>5382</v>
      </c>
      <c r="F611" t="s">
        <v>6465</v>
      </c>
      <c r="G611" t="s">
        <v>6891</v>
      </c>
      <c r="H611" t="s">
        <v>7684</v>
      </c>
      <c r="I611" t="s">
        <v>8054</v>
      </c>
      <c r="J611" t="s">
        <v>8057</v>
      </c>
      <c r="K611" t="s">
        <v>8264</v>
      </c>
      <c r="L611" t="s">
        <v>8610</v>
      </c>
      <c r="M611">
        <v>81001</v>
      </c>
      <c r="N611" t="s">
        <v>8638</v>
      </c>
      <c r="O611" t="s">
        <v>9342</v>
      </c>
      <c r="P611" t="s">
        <v>10371</v>
      </c>
      <c r="Q611" t="s">
        <v>10382</v>
      </c>
      <c r="R611" t="s">
        <v>11090</v>
      </c>
      <c r="S611">
        <v>845.72799999999995</v>
      </c>
      <c r="T611">
        <v>13</v>
      </c>
      <c r="U611">
        <v>0.2</v>
      </c>
      <c r="V611">
        <v>84.572800000000001</v>
      </c>
      <c r="W611">
        <f>(Tableau1[[#This Row],[Sales]]/Tableau1[[#This Row],[Profit]])*100</f>
        <v>1000</v>
      </c>
      <c r="X611">
        <f>Tableau1[[#This Row],[Sales]]*(1-Tableau1[[#This Row],[Discount]])</f>
        <v>676.58240000000001</v>
      </c>
      <c r="Y611">
        <f ca="1">SUMIF(Tableau1[Order ID],Tableau1[[#This Row],[Order ID]],Tableau1[[#This Row],[Sales]])</f>
        <v>85.52</v>
      </c>
    </row>
    <row r="612" spans="1:25" x14ac:dyDescent="0.3">
      <c r="A612">
        <v>1297</v>
      </c>
      <c r="B612" t="s">
        <v>631</v>
      </c>
      <c r="C612" s="9" t="s">
        <v>5277</v>
      </c>
      <c r="D612" s="9">
        <v>43099</v>
      </c>
      <c r="E612" s="3" t="s">
        <v>6307</v>
      </c>
      <c r="F612" t="s">
        <v>6465</v>
      </c>
      <c r="G612" t="s">
        <v>6892</v>
      </c>
      <c r="H612" t="s">
        <v>7685</v>
      </c>
      <c r="I612" t="s">
        <v>8055</v>
      </c>
      <c r="J612" t="s">
        <v>8057</v>
      </c>
      <c r="K612" t="s">
        <v>8112</v>
      </c>
      <c r="L612" t="s">
        <v>8590</v>
      </c>
      <c r="M612">
        <v>94533</v>
      </c>
      <c r="N612" t="s">
        <v>8638</v>
      </c>
      <c r="O612" t="s">
        <v>9154</v>
      </c>
      <c r="P612" t="s">
        <v>10371</v>
      </c>
      <c r="Q612" t="s">
        <v>10381</v>
      </c>
      <c r="R612" t="s">
        <v>10903</v>
      </c>
      <c r="S612">
        <v>13.904</v>
      </c>
      <c r="T612">
        <v>2</v>
      </c>
      <c r="U612">
        <v>0.2</v>
      </c>
      <c r="V612">
        <v>4.5187999999999997</v>
      </c>
      <c r="W612">
        <f>(Tableau1[[#This Row],[Sales]]/Tableau1[[#This Row],[Profit]])*100</f>
        <v>307.69230769230774</v>
      </c>
      <c r="X612">
        <f>Tableau1[[#This Row],[Sales]]*(1-Tableau1[[#This Row],[Discount]])</f>
        <v>11.123200000000001</v>
      </c>
      <c r="Y612">
        <f ca="1">SUMIF(Tableau1[Order ID],Tableau1[[#This Row],[Order ID]],Tableau1[[#This Row],[Sales]])</f>
        <v>90.24</v>
      </c>
    </row>
    <row r="613" spans="1:25" x14ac:dyDescent="0.3">
      <c r="A613">
        <v>1299</v>
      </c>
      <c r="B613" t="s">
        <v>632</v>
      </c>
      <c r="C613" s="9" t="s">
        <v>5046</v>
      </c>
      <c r="D613" s="9">
        <v>42712</v>
      </c>
      <c r="E613" s="3" t="s">
        <v>5969</v>
      </c>
      <c r="F613" t="s">
        <v>6464</v>
      </c>
      <c r="G613" t="s">
        <v>6893</v>
      </c>
      <c r="H613" t="s">
        <v>7686</v>
      </c>
      <c r="I613" t="s">
        <v>8055</v>
      </c>
      <c r="J613" t="s">
        <v>8057</v>
      </c>
      <c r="K613" t="s">
        <v>8091</v>
      </c>
      <c r="L613" t="s">
        <v>8599</v>
      </c>
      <c r="M613">
        <v>55106</v>
      </c>
      <c r="N613" t="s">
        <v>8639</v>
      </c>
      <c r="O613" t="s">
        <v>9088</v>
      </c>
      <c r="P613" t="s">
        <v>10372</v>
      </c>
      <c r="Q613" t="s">
        <v>10380</v>
      </c>
      <c r="R613" t="s">
        <v>10838</v>
      </c>
      <c r="S613">
        <v>114.95</v>
      </c>
      <c r="T613">
        <v>5</v>
      </c>
      <c r="U613">
        <v>0</v>
      </c>
      <c r="V613">
        <v>2.2989999999999999</v>
      </c>
      <c r="W613">
        <f>(Tableau1[[#This Row],[Sales]]/Tableau1[[#This Row],[Profit]])*100</f>
        <v>5000</v>
      </c>
      <c r="X613">
        <f>Tableau1[[#This Row],[Sales]]*(1-Tableau1[[#This Row],[Discount]])</f>
        <v>114.95</v>
      </c>
      <c r="Y613">
        <f ca="1">SUMIF(Tableau1[Order ID],Tableau1[[#This Row],[Order ID]],Tableau1[[#This Row],[Sales]])</f>
        <v>300.93</v>
      </c>
    </row>
    <row r="614" spans="1:25" x14ac:dyDescent="0.3">
      <c r="A614">
        <v>1300</v>
      </c>
      <c r="B614" t="s">
        <v>633</v>
      </c>
      <c r="C614" s="9" t="s">
        <v>5272</v>
      </c>
      <c r="D614" s="9">
        <v>42281</v>
      </c>
      <c r="E614" s="3" t="s">
        <v>6322</v>
      </c>
      <c r="F614" t="s">
        <v>6466</v>
      </c>
      <c r="G614" t="s">
        <v>6865</v>
      </c>
      <c r="H614" t="s">
        <v>7658</v>
      </c>
      <c r="I614" t="s">
        <v>8054</v>
      </c>
      <c r="J614" t="s">
        <v>8057</v>
      </c>
      <c r="K614" t="s">
        <v>8066</v>
      </c>
      <c r="L614" t="s">
        <v>8590</v>
      </c>
      <c r="M614">
        <v>94109</v>
      </c>
      <c r="N614" t="s">
        <v>8638</v>
      </c>
      <c r="O614" t="s">
        <v>8783</v>
      </c>
      <c r="P614" t="s">
        <v>10371</v>
      </c>
      <c r="Q614" t="s">
        <v>10377</v>
      </c>
      <c r="R614" t="s">
        <v>10533</v>
      </c>
      <c r="S614">
        <v>26.96</v>
      </c>
      <c r="T614">
        <v>2</v>
      </c>
      <c r="U614">
        <v>0</v>
      </c>
      <c r="V614">
        <v>7.0095999999999998</v>
      </c>
      <c r="W614">
        <f>(Tableau1[[#This Row],[Sales]]/Tableau1[[#This Row],[Profit]])*100</f>
        <v>384.61538461538464</v>
      </c>
      <c r="X614">
        <f>Tableau1[[#This Row],[Sales]]*(1-Tableau1[[#This Row],[Discount]])</f>
        <v>26.96</v>
      </c>
      <c r="Y614">
        <f ca="1">SUMIF(Tableau1[Order ID],Tableau1[[#This Row],[Order ID]],Tableau1[[#This Row],[Sales]])</f>
        <v>64.17</v>
      </c>
    </row>
    <row r="615" spans="1:25" x14ac:dyDescent="0.3">
      <c r="A615">
        <v>1301</v>
      </c>
      <c r="B615" t="s">
        <v>634</v>
      </c>
      <c r="C615" s="9" t="s">
        <v>5473</v>
      </c>
      <c r="D615" s="9">
        <v>42727</v>
      </c>
      <c r="E615" s="3" t="s">
        <v>5621</v>
      </c>
      <c r="F615" t="s">
        <v>6464</v>
      </c>
      <c r="G615" t="s">
        <v>6563</v>
      </c>
      <c r="H615" t="s">
        <v>7356</v>
      </c>
      <c r="I615" t="s">
        <v>8054</v>
      </c>
      <c r="J615" t="s">
        <v>8057</v>
      </c>
      <c r="K615" t="s">
        <v>8082</v>
      </c>
      <c r="L615" t="s">
        <v>8605</v>
      </c>
      <c r="M615">
        <v>22153</v>
      </c>
      <c r="N615" t="s">
        <v>8637</v>
      </c>
      <c r="O615" t="s">
        <v>8675</v>
      </c>
      <c r="P615" t="s">
        <v>10370</v>
      </c>
      <c r="Q615" t="s">
        <v>10378</v>
      </c>
      <c r="R615" t="s">
        <v>10424</v>
      </c>
      <c r="S615">
        <v>572.76</v>
      </c>
      <c r="T615">
        <v>6</v>
      </c>
      <c r="U615">
        <v>0</v>
      </c>
      <c r="V615">
        <v>166.10040000000001</v>
      </c>
      <c r="W615">
        <f>(Tableau1[[#This Row],[Sales]]/Tableau1[[#This Row],[Profit]])*100</f>
        <v>344.82758620689651</v>
      </c>
      <c r="X615">
        <f>Tableau1[[#This Row],[Sales]]*(1-Tableau1[[#This Row],[Discount]])</f>
        <v>572.76</v>
      </c>
      <c r="Y615">
        <f ca="1">SUMIF(Tableau1[Order ID],Tableau1[[#This Row],[Order ID]],Tableau1[[#This Row],[Sales]])</f>
        <v>37.607999999999997</v>
      </c>
    </row>
    <row r="616" spans="1:25" x14ac:dyDescent="0.3">
      <c r="A616">
        <v>1303</v>
      </c>
      <c r="B616" t="s">
        <v>635</v>
      </c>
      <c r="C616" s="9" t="s">
        <v>5474</v>
      </c>
      <c r="D616" s="9">
        <v>42266</v>
      </c>
      <c r="E616" s="3" t="s">
        <v>5526</v>
      </c>
      <c r="F616" t="s">
        <v>6464</v>
      </c>
      <c r="G616" t="s">
        <v>6894</v>
      </c>
      <c r="H616" t="s">
        <v>7687</v>
      </c>
      <c r="I616" t="s">
        <v>8056</v>
      </c>
      <c r="J616" t="s">
        <v>8057</v>
      </c>
      <c r="K616" t="s">
        <v>8139</v>
      </c>
      <c r="L616" t="s">
        <v>8605</v>
      </c>
      <c r="M616">
        <v>22204</v>
      </c>
      <c r="N616" t="s">
        <v>8637</v>
      </c>
      <c r="O616" t="s">
        <v>9528</v>
      </c>
      <c r="P616" t="s">
        <v>10370</v>
      </c>
      <c r="Q616" t="s">
        <v>10373</v>
      </c>
      <c r="R616" t="s">
        <v>11271</v>
      </c>
      <c r="S616">
        <v>61.96</v>
      </c>
      <c r="T616">
        <v>2</v>
      </c>
      <c r="U616">
        <v>0</v>
      </c>
      <c r="V616">
        <v>4.3372000000000002</v>
      </c>
      <c r="W616">
        <f>(Tableau1[[#This Row],[Sales]]/Tableau1[[#This Row],[Profit]])*100</f>
        <v>1428.5714285714284</v>
      </c>
      <c r="X616">
        <f>Tableau1[[#This Row],[Sales]]*(1-Tableau1[[#This Row],[Discount]])</f>
        <v>61.96</v>
      </c>
      <c r="Y616">
        <f ca="1">SUMIF(Tableau1[Order ID],Tableau1[[#This Row],[Order ID]],Tableau1[[#This Row],[Sales]])</f>
        <v>7.38</v>
      </c>
    </row>
    <row r="617" spans="1:25" x14ac:dyDescent="0.3">
      <c r="A617">
        <v>1304</v>
      </c>
      <c r="B617" t="s">
        <v>636</v>
      </c>
      <c r="C617" s="9" t="s">
        <v>5475</v>
      </c>
      <c r="D617" s="9">
        <v>42919</v>
      </c>
      <c r="E617" s="3" t="s">
        <v>5467</v>
      </c>
      <c r="F617" t="s">
        <v>6465</v>
      </c>
      <c r="G617" t="s">
        <v>6895</v>
      </c>
      <c r="H617" t="s">
        <v>7688</v>
      </c>
      <c r="I617" t="s">
        <v>8054</v>
      </c>
      <c r="J617" t="s">
        <v>8057</v>
      </c>
      <c r="K617" t="s">
        <v>8096</v>
      </c>
      <c r="L617" t="s">
        <v>8620</v>
      </c>
      <c r="M617">
        <v>31907</v>
      </c>
      <c r="N617" t="s">
        <v>8637</v>
      </c>
      <c r="O617" t="s">
        <v>9529</v>
      </c>
      <c r="P617" t="s">
        <v>10370</v>
      </c>
      <c r="Q617" t="s">
        <v>10378</v>
      </c>
      <c r="R617" t="s">
        <v>11272</v>
      </c>
      <c r="S617">
        <v>23.99</v>
      </c>
      <c r="T617">
        <v>1</v>
      </c>
      <c r="U617">
        <v>0</v>
      </c>
      <c r="V617">
        <v>5.5176999999999996</v>
      </c>
      <c r="W617">
        <f>(Tableau1[[#This Row],[Sales]]/Tableau1[[#This Row],[Profit]])*100</f>
        <v>434.78260869565213</v>
      </c>
      <c r="X617">
        <f>Tableau1[[#This Row],[Sales]]*(1-Tableau1[[#This Row],[Discount]])</f>
        <v>23.99</v>
      </c>
      <c r="Y617">
        <f ca="1">SUMIF(Tableau1[Order ID],Tableau1[[#This Row],[Order ID]],Tableau1[[#This Row],[Sales]])</f>
        <v>32.783999999999999</v>
      </c>
    </row>
    <row r="618" spans="1:25" x14ac:dyDescent="0.3">
      <c r="A618">
        <v>1306</v>
      </c>
      <c r="B618" t="s">
        <v>637</v>
      </c>
      <c r="C618" s="9" t="s">
        <v>5246</v>
      </c>
      <c r="D618" s="9">
        <v>42565</v>
      </c>
      <c r="E618" s="3" t="s">
        <v>5117</v>
      </c>
      <c r="F618" t="s">
        <v>6464</v>
      </c>
      <c r="G618" t="s">
        <v>6766</v>
      </c>
      <c r="H618" t="s">
        <v>7559</v>
      </c>
      <c r="I618" t="s">
        <v>8054</v>
      </c>
      <c r="J618" t="s">
        <v>8057</v>
      </c>
      <c r="K618" t="s">
        <v>8070</v>
      </c>
      <c r="L618" t="s">
        <v>8593</v>
      </c>
      <c r="M618">
        <v>77036</v>
      </c>
      <c r="N618" t="s">
        <v>8639</v>
      </c>
      <c r="O618" t="s">
        <v>9530</v>
      </c>
      <c r="P618" t="s">
        <v>10372</v>
      </c>
      <c r="Q618" t="s">
        <v>10380</v>
      </c>
      <c r="R618" t="s">
        <v>11273</v>
      </c>
      <c r="S618">
        <v>419.94400000000002</v>
      </c>
      <c r="T618">
        <v>7</v>
      </c>
      <c r="U618">
        <v>0.2</v>
      </c>
      <c r="V618">
        <v>52.493000000000002</v>
      </c>
      <c r="W618">
        <f>(Tableau1[[#This Row],[Sales]]/Tableau1[[#This Row],[Profit]])*100</f>
        <v>800</v>
      </c>
      <c r="X618">
        <f>Tableau1[[#This Row],[Sales]]*(1-Tableau1[[#This Row],[Discount]])</f>
        <v>335.95520000000005</v>
      </c>
      <c r="Y618">
        <f ca="1">SUMIF(Tableau1[Order ID],Tableau1[[#This Row],[Order ID]],Tableau1[[#This Row],[Sales]])</f>
        <v>1117.92</v>
      </c>
    </row>
    <row r="619" spans="1:25" x14ac:dyDescent="0.3">
      <c r="A619">
        <v>1307</v>
      </c>
      <c r="B619" t="s">
        <v>638</v>
      </c>
      <c r="C619" s="9" t="s">
        <v>5053</v>
      </c>
      <c r="D619" s="9">
        <v>42541</v>
      </c>
      <c r="E619" s="3" t="s">
        <v>6058</v>
      </c>
      <c r="F619" t="s">
        <v>6466</v>
      </c>
      <c r="G619" t="s">
        <v>6584</v>
      </c>
      <c r="H619" t="s">
        <v>7377</v>
      </c>
      <c r="I619" t="s">
        <v>8054</v>
      </c>
      <c r="J619" t="s">
        <v>8057</v>
      </c>
      <c r="K619" t="s">
        <v>8103</v>
      </c>
      <c r="L619" t="s">
        <v>8590</v>
      </c>
      <c r="M619">
        <v>91104</v>
      </c>
      <c r="N619" t="s">
        <v>8638</v>
      </c>
      <c r="O619" t="s">
        <v>9107</v>
      </c>
      <c r="P619" t="s">
        <v>10371</v>
      </c>
      <c r="Q619" t="s">
        <v>10383</v>
      </c>
      <c r="R619" t="s">
        <v>10857</v>
      </c>
      <c r="S619">
        <v>46.76</v>
      </c>
      <c r="T619">
        <v>7</v>
      </c>
      <c r="U619">
        <v>0</v>
      </c>
      <c r="V619">
        <v>22.444800000000001</v>
      </c>
      <c r="W619">
        <f>(Tableau1[[#This Row],[Sales]]/Tableau1[[#This Row],[Profit]])*100</f>
        <v>208.33333333333331</v>
      </c>
      <c r="X619">
        <f>Tableau1[[#This Row],[Sales]]*(1-Tableau1[[#This Row],[Discount]])</f>
        <v>46.76</v>
      </c>
      <c r="Y619">
        <f ca="1">SUMIF(Tableau1[Order ID],Tableau1[[#This Row],[Order ID]],Tableau1[[#This Row],[Sales]])</f>
        <v>45.66</v>
      </c>
    </row>
    <row r="620" spans="1:25" x14ac:dyDescent="0.3">
      <c r="A620">
        <v>1312</v>
      </c>
      <c r="B620" t="s">
        <v>639</v>
      </c>
      <c r="C620" s="9" t="s">
        <v>5040</v>
      </c>
      <c r="D620" s="9">
        <v>42713</v>
      </c>
      <c r="E620" s="3" t="s">
        <v>5210</v>
      </c>
      <c r="F620" t="s">
        <v>6465</v>
      </c>
      <c r="G620" t="s">
        <v>6716</v>
      </c>
      <c r="H620" t="s">
        <v>7509</v>
      </c>
      <c r="I620" t="s">
        <v>8054</v>
      </c>
      <c r="J620" t="s">
        <v>8057</v>
      </c>
      <c r="K620" t="s">
        <v>8162</v>
      </c>
      <c r="L620" t="s">
        <v>8619</v>
      </c>
      <c r="M620">
        <v>1841</v>
      </c>
      <c r="N620" t="s">
        <v>8640</v>
      </c>
      <c r="O620" t="s">
        <v>9533</v>
      </c>
      <c r="P620" t="s">
        <v>10371</v>
      </c>
      <c r="Q620" t="s">
        <v>10375</v>
      </c>
      <c r="R620" t="s">
        <v>11276</v>
      </c>
      <c r="S620">
        <v>3.69</v>
      </c>
      <c r="T620">
        <v>1</v>
      </c>
      <c r="U620">
        <v>0</v>
      </c>
      <c r="V620">
        <v>1.7343</v>
      </c>
      <c r="W620">
        <f>(Tableau1[[#This Row],[Sales]]/Tableau1[[#This Row],[Profit]])*100</f>
        <v>212.7659574468085</v>
      </c>
      <c r="X620">
        <f>Tableau1[[#This Row],[Sales]]*(1-Tableau1[[#This Row],[Discount]])</f>
        <v>3.69</v>
      </c>
      <c r="Y620">
        <f ca="1">SUMIF(Tableau1[Order ID],Tableau1[[#This Row],[Order ID]],Tableau1[[#This Row],[Sales]])</f>
        <v>264.32</v>
      </c>
    </row>
    <row r="621" spans="1:25" x14ac:dyDescent="0.3">
      <c r="A621">
        <v>1314</v>
      </c>
      <c r="B621" t="s">
        <v>640</v>
      </c>
      <c r="C621" s="9" t="s">
        <v>5476</v>
      </c>
      <c r="D621" s="9">
        <v>42637</v>
      </c>
      <c r="E621" s="3" t="s">
        <v>5423</v>
      </c>
      <c r="F621" t="s">
        <v>6465</v>
      </c>
      <c r="G621" t="s">
        <v>6475</v>
      </c>
      <c r="H621" t="s">
        <v>7268</v>
      </c>
      <c r="I621" t="s">
        <v>8054</v>
      </c>
      <c r="J621" t="s">
        <v>8057</v>
      </c>
      <c r="K621" t="s">
        <v>8096</v>
      </c>
      <c r="L621" t="s">
        <v>8612</v>
      </c>
      <c r="M621">
        <v>43229</v>
      </c>
      <c r="N621" t="s">
        <v>8640</v>
      </c>
      <c r="O621" t="s">
        <v>9260</v>
      </c>
      <c r="P621" t="s">
        <v>10370</v>
      </c>
      <c r="Q621" t="s">
        <v>10374</v>
      </c>
      <c r="R621" t="s">
        <v>11009</v>
      </c>
      <c r="S621">
        <v>155.37200000000001</v>
      </c>
      <c r="T621">
        <v>2</v>
      </c>
      <c r="U621">
        <v>0.3</v>
      </c>
      <c r="V621">
        <v>-13.317600000000001</v>
      </c>
      <c r="W621">
        <f>(Tableau1[[#This Row],[Sales]]/Tableau1[[#This Row],[Profit]])*100</f>
        <v>-1166.6666666666667</v>
      </c>
      <c r="X621">
        <f>Tableau1[[#This Row],[Sales]]*(1-Tableau1[[#This Row],[Discount]])</f>
        <v>108.7604</v>
      </c>
      <c r="Y621">
        <f ca="1">SUMIF(Tableau1[Order ID],Tableau1[[#This Row],[Order ID]],Tableau1[[#This Row],[Sales]])</f>
        <v>129.93</v>
      </c>
    </row>
    <row r="622" spans="1:25" x14ac:dyDescent="0.3">
      <c r="A622">
        <v>1315</v>
      </c>
      <c r="B622" t="s">
        <v>641</v>
      </c>
      <c r="C622" s="9" t="s">
        <v>5152</v>
      </c>
      <c r="D622" s="9">
        <v>42722</v>
      </c>
      <c r="E622" s="3" t="s">
        <v>5473</v>
      </c>
      <c r="F622" t="s">
        <v>6465</v>
      </c>
      <c r="G622" t="s">
        <v>6896</v>
      </c>
      <c r="H622" t="s">
        <v>7689</v>
      </c>
      <c r="I622" t="s">
        <v>8055</v>
      </c>
      <c r="J622" t="s">
        <v>8057</v>
      </c>
      <c r="K622" t="s">
        <v>8059</v>
      </c>
      <c r="L622" t="s">
        <v>8590</v>
      </c>
      <c r="M622">
        <v>90032</v>
      </c>
      <c r="N622" t="s">
        <v>8638</v>
      </c>
      <c r="O622" t="s">
        <v>9535</v>
      </c>
      <c r="P622" t="s">
        <v>10371</v>
      </c>
      <c r="Q622" t="s">
        <v>10383</v>
      </c>
      <c r="R622" t="s">
        <v>11278</v>
      </c>
      <c r="S622">
        <v>38.880000000000003</v>
      </c>
      <c r="T622">
        <v>6</v>
      </c>
      <c r="U622">
        <v>0</v>
      </c>
      <c r="V622">
        <v>18.662400000000002</v>
      </c>
      <c r="W622">
        <f>(Tableau1[[#This Row],[Sales]]/Tableau1[[#This Row],[Profit]])*100</f>
        <v>208.33333333333334</v>
      </c>
      <c r="X622">
        <f>Tableau1[[#This Row],[Sales]]*(1-Tableau1[[#This Row],[Discount]])</f>
        <v>38.880000000000003</v>
      </c>
      <c r="Y622">
        <f ca="1">SUMIF(Tableau1[Order ID],Tableau1[[#This Row],[Order ID]],Tableau1[[#This Row],[Sales]])</f>
        <v>42.048000000000002</v>
      </c>
    </row>
    <row r="623" spans="1:25" x14ac:dyDescent="0.3">
      <c r="A623">
        <v>1318</v>
      </c>
      <c r="B623" t="s">
        <v>642</v>
      </c>
      <c r="C623" s="9" t="s">
        <v>5419</v>
      </c>
      <c r="D623" s="9">
        <v>43079</v>
      </c>
      <c r="E623" s="3" t="s">
        <v>5847</v>
      </c>
      <c r="F623" t="s">
        <v>6465</v>
      </c>
      <c r="G623" t="s">
        <v>6534</v>
      </c>
      <c r="H623" t="s">
        <v>7327</v>
      </c>
      <c r="I623" t="s">
        <v>8054</v>
      </c>
      <c r="J623" t="s">
        <v>8057</v>
      </c>
      <c r="K623" t="s">
        <v>8068</v>
      </c>
      <c r="L623" t="s">
        <v>8597</v>
      </c>
      <c r="M623">
        <v>19120</v>
      </c>
      <c r="N623" t="s">
        <v>8640</v>
      </c>
      <c r="O623" t="s">
        <v>9537</v>
      </c>
      <c r="P623" t="s">
        <v>10372</v>
      </c>
      <c r="Q623" t="s">
        <v>10384</v>
      </c>
      <c r="R623" t="s">
        <v>11280</v>
      </c>
      <c r="S623">
        <v>14.2</v>
      </c>
      <c r="T623">
        <v>1</v>
      </c>
      <c r="U623">
        <v>0.2</v>
      </c>
      <c r="V623">
        <v>3.3725000000000001</v>
      </c>
      <c r="W623">
        <f>(Tableau1[[#This Row],[Sales]]/Tableau1[[#This Row],[Profit]])*100</f>
        <v>421.05263157894734</v>
      </c>
      <c r="X623">
        <f>Tableau1[[#This Row],[Sales]]*(1-Tableau1[[#This Row],[Discount]])</f>
        <v>11.36</v>
      </c>
      <c r="Y623">
        <f ca="1">SUMIF(Tableau1[Order ID],Tableau1[[#This Row],[Order ID]],Tableau1[[#This Row],[Sales]])</f>
        <v>114.2</v>
      </c>
    </row>
    <row r="624" spans="1:25" x14ac:dyDescent="0.3">
      <c r="A624">
        <v>1319</v>
      </c>
      <c r="B624" t="s">
        <v>643</v>
      </c>
      <c r="C624" s="9" t="s">
        <v>5298</v>
      </c>
      <c r="D624" s="9">
        <v>41821</v>
      </c>
      <c r="E624" s="3" t="s">
        <v>5290</v>
      </c>
      <c r="F624" t="s">
        <v>6465</v>
      </c>
      <c r="G624" t="s">
        <v>6897</v>
      </c>
      <c r="H624" t="s">
        <v>7690</v>
      </c>
      <c r="I624" t="s">
        <v>8055</v>
      </c>
      <c r="J624" t="s">
        <v>8057</v>
      </c>
      <c r="K624" t="s">
        <v>8265</v>
      </c>
      <c r="L624" t="s">
        <v>8591</v>
      </c>
      <c r="M624">
        <v>32725</v>
      </c>
      <c r="N624" t="s">
        <v>8637</v>
      </c>
      <c r="O624" t="s">
        <v>9509</v>
      </c>
      <c r="P624" t="s">
        <v>10372</v>
      </c>
      <c r="Q624" t="s">
        <v>10380</v>
      </c>
      <c r="R624" t="s">
        <v>11251</v>
      </c>
      <c r="S624">
        <v>575.91999999999996</v>
      </c>
      <c r="T624">
        <v>2</v>
      </c>
      <c r="U624">
        <v>0.2</v>
      </c>
      <c r="V624">
        <v>71.989999999999995</v>
      </c>
      <c r="W624">
        <f>(Tableau1[[#This Row],[Sales]]/Tableau1[[#This Row],[Profit]])*100</f>
        <v>800</v>
      </c>
      <c r="X624">
        <f>Tableau1[[#This Row],[Sales]]*(1-Tableau1[[#This Row],[Discount]])</f>
        <v>460.73599999999999</v>
      </c>
      <c r="Y624">
        <f ca="1">SUMIF(Tableau1[Order ID],Tableau1[[#This Row],[Order ID]],Tableau1[[#This Row],[Sales]])</f>
        <v>46.32</v>
      </c>
    </row>
    <row r="625" spans="1:25" x14ac:dyDescent="0.3">
      <c r="A625">
        <v>1321</v>
      </c>
      <c r="B625" t="s">
        <v>644</v>
      </c>
      <c r="C625" s="9" t="s">
        <v>5477</v>
      </c>
      <c r="D625" s="9">
        <v>42769</v>
      </c>
      <c r="E625" s="3" t="s">
        <v>6323</v>
      </c>
      <c r="F625" t="s">
        <v>6465</v>
      </c>
      <c r="G625" t="s">
        <v>6898</v>
      </c>
      <c r="H625" t="s">
        <v>7691</v>
      </c>
      <c r="I625" t="s">
        <v>8054</v>
      </c>
      <c r="J625" t="s">
        <v>8057</v>
      </c>
      <c r="K625" t="s">
        <v>8132</v>
      </c>
      <c r="L625" t="s">
        <v>8612</v>
      </c>
      <c r="M625">
        <v>45231</v>
      </c>
      <c r="N625" t="s">
        <v>8640</v>
      </c>
      <c r="O625" t="s">
        <v>9319</v>
      </c>
      <c r="P625" t="s">
        <v>10371</v>
      </c>
      <c r="Q625" t="s">
        <v>10381</v>
      </c>
      <c r="R625" t="s">
        <v>11068</v>
      </c>
      <c r="S625">
        <v>5.2290000000000001</v>
      </c>
      <c r="T625">
        <v>3</v>
      </c>
      <c r="U625">
        <v>0.7</v>
      </c>
      <c r="V625">
        <v>-4.1832000000000003</v>
      </c>
      <c r="W625">
        <f>(Tableau1[[#This Row],[Sales]]/Tableau1[[#This Row],[Profit]])*100</f>
        <v>-125</v>
      </c>
      <c r="X625">
        <f>Tableau1[[#This Row],[Sales]]*(1-Tableau1[[#This Row],[Discount]])</f>
        <v>1.5687000000000002</v>
      </c>
      <c r="Y625">
        <f ca="1">SUMIF(Tableau1[Order ID],Tableau1[[#This Row],[Order ID]],Tableau1[[#This Row],[Sales]])</f>
        <v>1348.704</v>
      </c>
    </row>
    <row r="626" spans="1:25" x14ac:dyDescent="0.3">
      <c r="A626">
        <v>1323</v>
      </c>
      <c r="B626" t="s">
        <v>645</v>
      </c>
      <c r="C626" s="9" t="s">
        <v>5478</v>
      </c>
      <c r="D626" s="9">
        <v>42797</v>
      </c>
      <c r="E626" s="3" t="s">
        <v>5174</v>
      </c>
      <c r="F626" t="s">
        <v>6465</v>
      </c>
      <c r="G626" t="s">
        <v>6899</v>
      </c>
      <c r="H626" t="s">
        <v>7692</v>
      </c>
      <c r="I626" t="s">
        <v>8054</v>
      </c>
      <c r="J626" t="s">
        <v>8057</v>
      </c>
      <c r="K626" t="s">
        <v>8266</v>
      </c>
      <c r="L626" t="s">
        <v>8589</v>
      </c>
      <c r="M626">
        <v>42071</v>
      </c>
      <c r="N626" t="s">
        <v>8637</v>
      </c>
      <c r="O626" t="s">
        <v>9538</v>
      </c>
      <c r="P626" t="s">
        <v>10371</v>
      </c>
      <c r="Q626" t="s">
        <v>10382</v>
      </c>
      <c r="R626" t="s">
        <v>11281</v>
      </c>
      <c r="S626">
        <v>72.8</v>
      </c>
      <c r="T626">
        <v>5</v>
      </c>
      <c r="U626">
        <v>0</v>
      </c>
      <c r="V626">
        <v>19.655999999999999</v>
      </c>
      <c r="W626">
        <f>(Tableau1[[#This Row],[Sales]]/Tableau1[[#This Row],[Profit]])*100</f>
        <v>370.37037037037038</v>
      </c>
      <c r="X626">
        <f>Tableau1[[#This Row],[Sales]]*(1-Tableau1[[#This Row],[Discount]])</f>
        <v>72.8</v>
      </c>
      <c r="Y626">
        <f ca="1">SUMIF(Tableau1[Order ID],Tableau1[[#This Row],[Order ID]],Tableau1[[#This Row],[Sales]])</f>
        <v>143.952</v>
      </c>
    </row>
    <row r="627" spans="1:25" x14ac:dyDescent="0.3">
      <c r="A627">
        <v>1324</v>
      </c>
      <c r="B627" t="s">
        <v>646</v>
      </c>
      <c r="C627" s="9" t="s">
        <v>5479</v>
      </c>
      <c r="D627" s="9">
        <v>43017</v>
      </c>
      <c r="E627" s="3" t="s">
        <v>6238</v>
      </c>
      <c r="F627" t="s">
        <v>6466</v>
      </c>
      <c r="G627" t="s">
        <v>6900</v>
      </c>
      <c r="H627" t="s">
        <v>7693</v>
      </c>
      <c r="I627" t="s">
        <v>8054</v>
      </c>
      <c r="J627" t="s">
        <v>8057</v>
      </c>
      <c r="K627" t="s">
        <v>8098</v>
      </c>
      <c r="L627" t="s">
        <v>8592</v>
      </c>
      <c r="M627">
        <v>28403</v>
      </c>
      <c r="N627" t="s">
        <v>8637</v>
      </c>
      <c r="O627" t="s">
        <v>9539</v>
      </c>
      <c r="P627" t="s">
        <v>10371</v>
      </c>
      <c r="Q627" t="s">
        <v>10383</v>
      </c>
      <c r="R627" t="s">
        <v>11282</v>
      </c>
      <c r="S627">
        <v>10.816000000000001</v>
      </c>
      <c r="T627">
        <v>4</v>
      </c>
      <c r="U627">
        <v>0.2</v>
      </c>
      <c r="V627">
        <v>3.5152000000000001</v>
      </c>
      <c r="W627">
        <f>(Tableau1[[#This Row],[Sales]]/Tableau1[[#This Row],[Profit]])*100</f>
        <v>307.69230769230774</v>
      </c>
      <c r="X627">
        <f>Tableau1[[#This Row],[Sales]]*(1-Tableau1[[#This Row],[Discount]])</f>
        <v>8.6528000000000009</v>
      </c>
      <c r="Y627">
        <f ca="1">SUMIF(Tableau1[Order ID],Tableau1[[#This Row],[Order ID]],Tableau1[[#This Row],[Sales]])</f>
        <v>205.92</v>
      </c>
    </row>
    <row r="628" spans="1:25" x14ac:dyDescent="0.3">
      <c r="A628">
        <v>1325</v>
      </c>
      <c r="B628" t="s">
        <v>647</v>
      </c>
      <c r="C628" s="9" t="s">
        <v>5480</v>
      </c>
      <c r="D628" s="9">
        <v>41910</v>
      </c>
      <c r="E628" s="3" t="s">
        <v>5492</v>
      </c>
      <c r="F628" t="s">
        <v>6465</v>
      </c>
      <c r="G628" t="s">
        <v>6901</v>
      </c>
      <c r="H628" t="s">
        <v>7694</v>
      </c>
      <c r="I628" t="s">
        <v>8055</v>
      </c>
      <c r="J628" t="s">
        <v>8057</v>
      </c>
      <c r="K628" t="s">
        <v>8162</v>
      </c>
      <c r="L628" t="s">
        <v>8619</v>
      </c>
      <c r="M628">
        <v>1841</v>
      </c>
      <c r="N628" t="s">
        <v>8640</v>
      </c>
      <c r="O628" t="s">
        <v>9048</v>
      </c>
      <c r="P628" t="s">
        <v>10371</v>
      </c>
      <c r="Q628" t="s">
        <v>10377</v>
      </c>
      <c r="R628" t="s">
        <v>10797</v>
      </c>
      <c r="S628">
        <v>46.26</v>
      </c>
      <c r="T628">
        <v>3</v>
      </c>
      <c r="U628">
        <v>0</v>
      </c>
      <c r="V628">
        <v>12.4902</v>
      </c>
      <c r="W628">
        <f>(Tableau1[[#This Row],[Sales]]/Tableau1[[#This Row],[Profit]])*100</f>
        <v>370.37037037037038</v>
      </c>
      <c r="X628">
        <f>Tableau1[[#This Row],[Sales]]*(1-Tableau1[[#This Row],[Discount]])</f>
        <v>46.26</v>
      </c>
      <c r="Y628">
        <f ca="1">SUMIF(Tableau1[Order ID],Tableau1[[#This Row],[Order ID]],Tableau1[[#This Row],[Sales]])</f>
        <v>821.88</v>
      </c>
    </row>
    <row r="629" spans="1:25" x14ac:dyDescent="0.3">
      <c r="A629">
        <v>1326</v>
      </c>
      <c r="B629" t="s">
        <v>648</v>
      </c>
      <c r="C629" s="9" t="s">
        <v>5309</v>
      </c>
      <c r="D629" s="9">
        <v>41786</v>
      </c>
      <c r="E629" s="3" t="s">
        <v>6022</v>
      </c>
      <c r="F629" t="s">
        <v>6466</v>
      </c>
      <c r="G629" t="s">
        <v>6565</v>
      </c>
      <c r="H629" t="s">
        <v>7358</v>
      </c>
      <c r="I629" t="s">
        <v>8054</v>
      </c>
      <c r="J629" t="s">
        <v>8057</v>
      </c>
      <c r="K629" t="s">
        <v>8080</v>
      </c>
      <c r="L629" t="s">
        <v>8598</v>
      </c>
      <c r="M629">
        <v>60653</v>
      </c>
      <c r="N629" t="s">
        <v>8639</v>
      </c>
      <c r="O629" t="s">
        <v>9540</v>
      </c>
      <c r="P629" t="s">
        <v>10371</v>
      </c>
      <c r="Q629" t="s">
        <v>10381</v>
      </c>
      <c r="R629" t="s">
        <v>11283</v>
      </c>
      <c r="S629">
        <v>17.46</v>
      </c>
      <c r="T629">
        <v>6</v>
      </c>
      <c r="U629">
        <v>0.8</v>
      </c>
      <c r="V629">
        <v>-30.555</v>
      </c>
      <c r="W629">
        <f>(Tableau1[[#This Row],[Sales]]/Tableau1[[#This Row],[Profit]])*100</f>
        <v>-57.142857142857153</v>
      </c>
      <c r="X629">
        <f>Tableau1[[#This Row],[Sales]]*(1-Tableau1[[#This Row],[Discount]])</f>
        <v>3.4919999999999995</v>
      </c>
      <c r="Y629">
        <f ca="1">SUMIF(Tableau1[Order ID],Tableau1[[#This Row],[Order ID]],Tableau1[[#This Row],[Sales]])</f>
        <v>705.54399999999998</v>
      </c>
    </row>
    <row r="630" spans="1:25" x14ac:dyDescent="0.3">
      <c r="A630">
        <v>1327</v>
      </c>
      <c r="B630" t="s">
        <v>649</v>
      </c>
      <c r="C630" s="9" t="s">
        <v>5481</v>
      </c>
      <c r="D630" s="9">
        <v>42169</v>
      </c>
      <c r="E630" s="3" t="s">
        <v>5682</v>
      </c>
      <c r="F630" t="s">
        <v>6465</v>
      </c>
      <c r="G630" t="s">
        <v>6525</v>
      </c>
      <c r="H630" t="s">
        <v>7318</v>
      </c>
      <c r="I630" t="s">
        <v>8056</v>
      </c>
      <c r="J630" t="s">
        <v>8057</v>
      </c>
      <c r="K630" t="s">
        <v>8068</v>
      </c>
      <c r="L630" t="s">
        <v>8597</v>
      </c>
      <c r="M630">
        <v>19120</v>
      </c>
      <c r="N630" t="s">
        <v>8640</v>
      </c>
      <c r="O630" t="s">
        <v>9485</v>
      </c>
      <c r="P630" t="s">
        <v>10370</v>
      </c>
      <c r="Q630" t="s">
        <v>10378</v>
      </c>
      <c r="R630" t="s">
        <v>11229</v>
      </c>
      <c r="S630">
        <v>51.072000000000003</v>
      </c>
      <c r="T630">
        <v>6</v>
      </c>
      <c r="U630">
        <v>0.2</v>
      </c>
      <c r="V630">
        <v>5.1071999999999997</v>
      </c>
      <c r="W630">
        <f>(Tableau1[[#This Row],[Sales]]/Tableau1[[#This Row],[Profit]])*100</f>
        <v>1000.0000000000002</v>
      </c>
      <c r="X630">
        <f>Tableau1[[#This Row],[Sales]]*(1-Tableau1[[#This Row],[Discount]])</f>
        <v>40.857600000000005</v>
      </c>
      <c r="Y630">
        <f ca="1">SUMIF(Tableau1[Order ID],Tableau1[[#This Row],[Order ID]],Tableau1[[#This Row],[Sales]])</f>
        <v>51.712000000000003</v>
      </c>
    </row>
    <row r="631" spans="1:25" x14ac:dyDescent="0.3">
      <c r="A631">
        <v>1328</v>
      </c>
      <c r="B631" t="s">
        <v>650</v>
      </c>
      <c r="C631" s="9" t="s">
        <v>5482</v>
      </c>
      <c r="D631" s="9">
        <v>42459</v>
      </c>
      <c r="E631" s="3" t="s">
        <v>5208</v>
      </c>
      <c r="F631" t="s">
        <v>6466</v>
      </c>
      <c r="G631" t="s">
        <v>6902</v>
      </c>
      <c r="H631" t="s">
        <v>7695</v>
      </c>
      <c r="I631" t="s">
        <v>8055</v>
      </c>
      <c r="J631" t="s">
        <v>8057</v>
      </c>
      <c r="K631" t="s">
        <v>8223</v>
      </c>
      <c r="L631" t="s">
        <v>8617</v>
      </c>
      <c r="M631">
        <v>6360</v>
      </c>
      <c r="N631" t="s">
        <v>8640</v>
      </c>
      <c r="O631" t="s">
        <v>9369</v>
      </c>
      <c r="P631" t="s">
        <v>10371</v>
      </c>
      <c r="Q631" t="s">
        <v>10383</v>
      </c>
      <c r="R631" t="s">
        <v>11116</v>
      </c>
      <c r="S631">
        <v>11.34</v>
      </c>
      <c r="T631">
        <v>1</v>
      </c>
      <c r="U631">
        <v>0</v>
      </c>
      <c r="V631">
        <v>5.5566000000000004</v>
      </c>
      <c r="W631">
        <f>(Tableau1[[#This Row],[Sales]]/Tableau1[[#This Row],[Profit]])*100</f>
        <v>204.08163265306118</v>
      </c>
      <c r="X631">
        <f>Tableau1[[#This Row],[Sales]]*(1-Tableau1[[#This Row],[Discount]])</f>
        <v>11.34</v>
      </c>
      <c r="Y631">
        <f ca="1">SUMIF(Tableau1[Order ID],Tableau1[[#This Row],[Order ID]],Tableau1[[#This Row],[Sales]])</f>
        <v>1406.86</v>
      </c>
    </row>
    <row r="632" spans="1:25" x14ac:dyDescent="0.3">
      <c r="A632">
        <v>1329</v>
      </c>
      <c r="B632" t="s">
        <v>651</v>
      </c>
      <c r="C632" s="9" t="s">
        <v>5483</v>
      </c>
      <c r="D632" s="9">
        <v>43023</v>
      </c>
      <c r="E632" s="3" t="s">
        <v>6324</v>
      </c>
      <c r="F632" t="s">
        <v>6464</v>
      </c>
      <c r="G632" t="s">
        <v>6903</v>
      </c>
      <c r="H632" t="s">
        <v>7696</v>
      </c>
      <c r="I632" t="s">
        <v>8056</v>
      </c>
      <c r="J632" t="s">
        <v>8057</v>
      </c>
      <c r="K632" t="s">
        <v>8066</v>
      </c>
      <c r="L632" t="s">
        <v>8590</v>
      </c>
      <c r="M632">
        <v>94110</v>
      </c>
      <c r="N632" t="s">
        <v>8638</v>
      </c>
      <c r="O632" t="s">
        <v>9541</v>
      </c>
      <c r="P632" t="s">
        <v>10371</v>
      </c>
      <c r="Q632" t="s">
        <v>10379</v>
      </c>
      <c r="R632" t="s">
        <v>11284</v>
      </c>
      <c r="S632">
        <v>87.92</v>
      </c>
      <c r="T632">
        <v>4</v>
      </c>
      <c r="U632">
        <v>0</v>
      </c>
      <c r="V632">
        <v>26.376000000000001</v>
      </c>
      <c r="W632">
        <f>(Tableau1[[#This Row],[Sales]]/Tableau1[[#This Row],[Profit]])*100</f>
        <v>333.33333333333331</v>
      </c>
      <c r="X632">
        <f>Tableau1[[#This Row],[Sales]]*(1-Tableau1[[#This Row],[Discount]])</f>
        <v>87.92</v>
      </c>
      <c r="Y632">
        <f ca="1">SUMIF(Tableau1[Order ID],Tableau1[[#This Row],[Order ID]],Tableau1[[#This Row],[Sales]])</f>
        <v>15.02</v>
      </c>
    </row>
    <row r="633" spans="1:25" x14ac:dyDescent="0.3">
      <c r="A633">
        <v>1330</v>
      </c>
      <c r="B633" t="s">
        <v>652</v>
      </c>
      <c r="C633" s="9" t="s">
        <v>5484</v>
      </c>
      <c r="D633" s="9">
        <v>42513</v>
      </c>
      <c r="E633" s="3" t="s">
        <v>6052</v>
      </c>
      <c r="F633" t="s">
        <v>6465</v>
      </c>
      <c r="G633" t="s">
        <v>6904</v>
      </c>
      <c r="H633" t="s">
        <v>7697</v>
      </c>
      <c r="I633" t="s">
        <v>8054</v>
      </c>
      <c r="J633" t="s">
        <v>8057</v>
      </c>
      <c r="K633" t="s">
        <v>8066</v>
      </c>
      <c r="L633" t="s">
        <v>8590</v>
      </c>
      <c r="M633">
        <v>94109</v>
      </c>
      <c r="N633" t="s">
        <v>8638</v>
      </c>
      <c r="O633" t="s">
        <v>9495</v>
      </c>
      <c r="P633" t="s">
        <v>10370</v>
      </c>
      <c r="Q633" t="s">
        <v>10378</v>
      </c>
      <c r="R633" t="s">
        <v>11238</v>
      </c>
      <c r="S633">
        <v>37.049999999999997</v>
      </c>
      <c r="T633">
        <v>3</v>
      </c>
      <c r="U633">
        <v>0</v>
      </c>
      <c r="V633">
        <v>16.302</v>
      </c>
      <c r="W633">
        <f>(Tableau1[[#This Row],[Sales]]/Tableau1[[#This Row],[Profit]])*100</f>
        <v>227.27272727272725</v>
      </c>
      <c r="X633">
        <f>Tableau1[[#This Row],[Sales]]*(1-Tableau1[[#This Row],[Discount]])</f>
        <v>37.049999999999997</v>
      </c>
      <c r="Y633">
        <f ca="1">SUMIF(Tableau1[Order ID],Tableau1[[#This Row],[Order ID]],Tableau1[[#This Row],[Sales]])</f>
        <v>25.12</v>
      </c>
    </row>
    <row r="634" spans="1:25" x14ac:dyDescent="0.3">
      <c r="A634">
        <v>1331</v>
      </c>
      <c r="B634" t="s">
        <v>653</v>
      </c>
      <c r="C634" s="9" t="s">
        <v>5485</v>
      </c>
      <c r="D634" s="9">
        <v>42888</v>
      </c>
      <c r="E634" s="3" t="s">
        <v>5951</v>
      </c>
      <c r="F634" t="s">
        <v>6465</v>
      </c>
      <c r="G634" t="s">
        <v>6905</v>
      </c>
      <c r="H634" t="s">
        <v>7698</v>
      </c>
      <c r="I634" t="s">
        <v>8056</v>
      </c>
      <c r="J634" t="s">
        <v>8057</v>
      </c>
      <c r="K634" t="s">
        <v>8218</v>
      </c>
      <c r="L634" t="s">
        <v>8612</v>
      </c>
      <c r="M634">
        <v>44052</v>
      </c>
      <c r="N634" t="s">
        <v>8640</v>
      </c>
      <c r="O634" t="s">
        <v>9126</v>
      </c>
      <c r="P634" t="s">
        <v>10372</v>
      </c>
      <c r="Q634" t="s">
        <v>10380</v>
      </c>
      <c r="R634" t="s">
        <v>10875</v>
      </c>
      <c r="S634">
        <v>2.97</v>
      </c>
      <c r="T634">
        <v>1</v>
      </c>
      <c r="U634">
        <v>0.4</v>
      </c>
      <c r="V634">
        <v>-0.64349999999999996</v>
      </c>
      <c r="W634">
        <f>(Tableau1[[#This Row],[Sales]]/Tableau1[[#This Row],[Profit]])*100</f>
        <v>-461.5384615384616</v>
      </c>
      <c r="X634">
        <f>Tableau1[[#This Row],[Sales]]*(1-Tableau1[[#This Row],[Discount]])</f>
        <v>1.782</v>
      </c>
      <c r="Y634">
        <f ca="1">SUMIF(Tableau1[Order ID],Tableau1[[#This Row],[Order ID]],Tableau1[[#This Row],[Sales]])</f>
        <v>164.38800000000001</v>
      </c>
    </row>
    <row r="635" spans="1:25" x14ac:dyDescent="0.3">
      <c r="A635">
        <v>1333</v>
      </c>
      <c r="B635" t="s">
        <v>654</v>
      </c>
      <c r="C635" s="9" t="s">
        <v>5486</v>
      </c>
      <c r="D635" s="9">
        <v>41686</v>
      </c>
      <c r="E635" s="3" t="s">
        <v>5835</v>
      </c>
      <c r="F635" t="s">
        <v>6465</v>
      </c>
      <c r="G635" t="s">
        <v>6906</v>
      </c>
      <c r="H635" t="s">
        <v>7699</v>
      </c>
      <c r="I635" t="s">
        <v>8054</v>
      </c>
      <c r="J635" t="s">
        <v>8057</v>
      </c>
      <c r="K635" t="s">
        <v>8119</v>
      </c>
      <c r="L635" t="s">
        <v>8593</v>
      </c>
      <c r="M635">
        <v>75220</v>
      </c>
      <c r="N635" t="s">
        <v>8639</v>
      </c>
      <c r="O635" t="s">
        <v>9368</v>
      </c>
      <c r="P635" t="s">
        <v>10371</v>
      </c>
      <c r="Q635" t="s">
        <v>10381</v>
      </c>
      <c r="R635" t="s">
        <v>11115</v>
      </c>
      <c r="S635">
        <v>1.08</v>
      </c>
      <c r="T635">
        <v>3</v>
      </c>
      <c r="U635">
        <v>0.8</v>
      </c>
      <c r="V635">
        <v>-1.728</v>
      </c>
      <c r="W635">
        <f>(Tableau1[[#This Row],[Sales]]/Tableau1[[#This Row],[Profit]])*100</f>
        <v>-62.5</v>
      </c>
      <c r="X635">
        <f>Tableau1[[#This Row],[Sales]]*(1-Tableau1[[#This Row],[Discount]])</f>
        <v>0.21599999999999997</v>
      </c>
      <c r="Y635">
        <f ca="1">SUMIF(Tableau1[Order ID],Tableau1[[#This Row],[Order ID]],Tableau1[[#This Row],[Sales]])</f>
        <v>1399.944</v>
      </c>
    </row>
    <row r="636" spans="1:25" x14ac:dyDescent="0.3">
      <c r="A636">
        <v>1335</v>
      </c>
      <c r="B636" t="s">
        <v>655</v>
      </c>
      <c r="C636" s="9" t="s">
        <v>5487</v>
      </c>
      <c r="D636" s="9">
        <v>41765</v>
      </c>
      <c r="E636" s="3" t="s">
        <v>6055</v>
      </c>
      <c r="F636" t="s">
        <v>6465</v>
      </c>
      <c r="G636" t="s">
        <v>6474</v>
      </c>
      <c r="H636" t="s">
        <v>7267</v>
      </c>
      <c r="I636" t="s">
        <v>8056</v>
      </c>
      <c r="J636" t="s">
        <v>8057</v>
      </c>
      <c r="K636" t="s">
        <v>8059</v>
      </c>
      <c r="L636" t="s">
        <v>8590</v>
      </c>
      <c r="M636">
        <v>90049</v>
      </c>
      <c r="N636" t="s">
        <v>8638</v>
      </c>
      <c r="O636" t="s">
        <v>9335</v>
      </c>
      <c r="P636" t="s">
        <v>10371</v>
      </c>
      <c r="Q636" t="s">
        <v>10381</v>
      </c>
      <c r="R636" t="s">
        <v>11083</v>
      </c>
      <c r="S636">
        <v>140.73599999999999</v>
      </c>
      <c r="T636">
        <v>8</v>
      </c>
      <c r="U636">
        <v>0.2</v>
      </c>
      <c r="V636">
        <v>52.776000000000003</v>
      </c>
      <c r="W636">
        <f>(Tableau1[[#This Row],[Sales]]/Tableau1[[#This Row],[Profit]])*100</f>
        <v>266.66666666666663</v>
      </c>
      <c r="X636">
        <f>Tableau1[[#This Row],[Sales]]*(1-Tableau1[[#This Row],[Discount]])</f>
        <v>112.58879999999999</v>
      </c>
      <c r="Y636">
        <f ca="1">SUMIF(Tableau1[Order ID],Tableau1[[#This Row],[Order ID]],Tableau1[[#This Row],[Sales]])</f>
        <v>16.23</v>
      </c>
    </row>
    <row r="637" spans="1:25" x14ac:dyDescent="0.3">
      <c r="A637">
        <v>1336</v>
      </c>
      <c r="B637" t="s">
        <v>656</v>
      </c>
      <c r="C637" s="9" t="s">
        <v>5488</v>
      </c>
      <c r="D637" s="9">
        <v>42506</v>
      </c>
      <c r="E637" s="3" t="s">
        <v>5484</v>
      </c>
      <c r="F637" t="s">
        <v>6465</v>
      </c>
      <c r="G637" t="s">
        <v>6907</v>
      </c>
      <c r="H637" t="s">
        <v>7700</v>
      </c>
      <c r="I637" t="s">
        <v>8054</v>
      </c>
      <c r="J637" t="s">
        <v>8057</v>
      </c>
      <c r="K637" t="s">
        <v>8267</v>
      </c>
      <c r="L637" t="s">
        <v>8617</v>
      </c>
      <c r="M637">
        <v>6457</v>
      </c>
      <c r="N637" t="s">
        <v>8640</v>
      </c>
      <c r="O637" t="s">
        <v>9543</v>
      </c>
      <c r="P637" t="s">
        <v>10371</v>
      </c>
      <c r="Q637" t="s">
        <v>10377</v>
      </c>
      <c r="R637" t="s">
        <v>11286</v>
      </c>
      <c r="S637">
        <v>552.55999999999995</v>
      </c>
      <c r="T637">
        <v>4</v>
      </c>
      <c r="U637">
        <v>0</v>
      </c>
      <c r="V637">
        <v>0</v>
      </c>
      <c r="W637" t="e">
        <f>(Tableau1[[#This Row],[Sales]]/Tableau1[[#This Row],[Profit]])*100</f>
        <v>#DIV/0!</v>
      </c>
      <c r="X637">
        <f>Tableau1[[#This Row],[Sales]]*(1-Tableau1[[#This Row],[Discount]])</f>
        <v>552.55999999999995</v>
      </c>
      <c r="Y637">
        <f ca="1">SUMIF(Tableau1[Order ID],Tableau1[[#This Row],[Order ID]],Tableau1[[#This Row],[Sales]])</f>
        <v>6.6079999999999997</v>
      </c>
    </row>
    <row r="638" spans="1:25" x14ac:dyDescent="0.3">
      <c r="A638">
        <v>1337</v>
      </c>
      <c r="B638" t="s">
        <v>657</v>
      </c>
      <c r="C638" s="9" t="s">
        <v>5489</v>
      </c>
      <c r="D638" s="9">
        <v>42827</v>
      </c>
      <c r="E638" s="3" t="s">
        <v>5134</v>
      </c>
      <c r="F638" t="s">
        <v>6465</v>
      </c>
      <c r="G638" t="s">
        <v>6908</v>
      </c>
      <c r="H638" t="s">
        <v>7701</v>
      </c>
      <c r="I638" t="s">
        <v>8054</v>
      </c>
      <c r="J638" t="s">
        <v>8057</v>
      </c>
      <c r="K638" t="s">
        <v>8059</v>
      </c>
      <c r="L638" t="s">
        <v>8590</v>
      </c>
      <c r="M638">
        <v>90008</v>
      </c>
      <c r="N638" t="s">
        <v>8638</v>
      </c>
      <c r="O638" t="s">
        <v>9506</v>
      </c>
      <c r="P638" t="s">
        <v>10370</v>
      </c>
      <c r="Q638" t="s">
        <v>10378</v>
      </c>
      <c r="R638" t="s">
        <v>11248</v>
      </c>
      <c r="S638">
        <v>25.11</v>
      </c>
      <c r="T638">
        <v>3</v>
      </c>
      <c r="U638">
        <v>0</v>
      </c>
      <c r="V638">
        <v>6.5286</v>
      </c>
      <c r="W638">
        <f>(Tableau1[[#This Row],[Sales]]/Tableau1[[#This Row],[Profit]])*100</f>
        <v>384.61538461538464</v>
      </c>
      <c r="X638">
        <f>Tableau1[[#This Row],[Sales]]*(1-Tableau1[[#This Row],[Discount]])</f>
        <v>25.11</v>
      </c>
      <c r="Y638">
        <f ca="1">SUMIF(Tableau1[Order ID],Tableau1[[#This Row],[Order ID]],Tableau1[[#This Row],[Sales]])</f>
        <v>5.98</v>
      </c>
    </row>
    <row r="639" spans="1:25" x14ac:dyDescent="0.3">
      <c r="A639">
        <v>1338</v>
      </c>
      <c r="B639" t="s">
        <v>658</v>
      </c>
      <c r="C639" s="9" t="s">
        <v>5215</v>
      </c>
      <c r="D639" s="9">
        <v>42825</v>
      </c>
      <c r="E639" s="3" t="s">
        <v>5489</v>
      </c>
      <c r="F639" t="s">
        <v>6464</v>
      </c>
      <c r="G639" t="s">
        <v>6909</v>
      </c>
      <c r="H639" t="s">
        <v>7702</v>
      </c>
      <c r="I639" t="s">
        <v>8054</v>
      </c>
      <c r="J639" t="s">
        <v>8057</v>
      </c>
      <c r="K639" t="s">
        <v>8078</v>
      </c>
      <c r="L639" t="s">
        <v>8603</v>
      </c>
      <c r="M639">
        <v>10011</v>
      </c>
      <c r="N639" t="s">
        <v>8640</v>
      </c>
      <c r="O639" t="s">
        <v>9544</v>
      </c>
      <c r="P639" t="s">
        <v>10370</v>
      </c>
      <c r="Q639" t="s">
        <v>10378</v>
      </c>
      <c r="R639" t="s">
        <v>11287</v>
      </c>
      <c r="S639">
        <v>29.78</v>
      </c>
      <c r="T639">
        <v>2</v>
      </c>
      <c r="U639">
        <v>0</v>
      </c>
      <c r="V639">
        <v>8.0405999999999995</v>
      </c>
      <c r="W639">
        <f>(Tableau1[[#This Row],[Sales]]/Tableau1[[#This Row],[Profit]])*100</f>
        <v>370.37037037037044</v>
      </c>
      <c r="X639">
        <f>Tableau1[[#This Row],[Sales]]*(1-Tableau1[[#This Row],[Discount]])</f>
        <v>29.78</v>
      </c>
      <c r="Y639">
        <f ca="1">SUMIF(Tableau1[Order ID],Tableau1[[#This Row],[Order ID]],Tableau1[[#This Row],[Sales]])</f>
        <v>79.099999999999994</v>
      </c>
    </row>
    <row r="640" spans="1:25" x14ac:dyDescent="0.3">
      <c r="A640">
        <v>1341</v>
      </c>
      <c r="B640" t="s">
        <v>659</v>
      </c>
      <c r="C640" s="9" t="s">
        <v>5490</v>
      </c>
      <c r="D640" s="9">
        <v>42737</v>
      </c>
      <c r="E640" s="3" t="s">
        <v>6325</v>
      </c>
      <c r="F640" t="s">
        <v>6466</v>
      </c>
      <c r="G640" t="s">
        <v>6910</v>
      </c>
      <c r="H640" t="s">
        <v>7703</v>
      </c>
      <c r="I640" t="s">
        <v>8055</v>
      </c>
      <c r="J640" t="s">
        <v>8057</v>
      </c>
      <c r="K640" t="s">
        <v>8166</v>
      </c>
      <c r="L640" t="s">
        <v>8592</v>
      </c>
      <c r="M640">
        <v>28540</v>
      </c>
      <c r="N640" t="s">
        <v>8637</v>
      </c>
      <c r="O640" t="s">
        <v>9547</v>
      </c>
      <c r="P640" t="s">
        <v>10372</v>
      </c>
      <c r="Q640" t="s">
        <v>10388</v>
      </c>
      <c r="R640" t="s">
        <v>11290</v>
      </c>
      <c r="S640">
        <v>695.7</v>
      </c>
      <c r="T640">
        <v>2</v>
      </c>
      <c r="U640">
        <v>0.5</v>
      </c>
      <c r="V640">
        <v>-27.827999999999999</v>
      </c>
      <c r="W640">
        <f>(Tableau1[[#This Row],[Sales]]/Tableau1[[#This Row],[Profit]])*100</f>
        <v>-2500.0000000000005</v>
      </c>
      <c r="X640">
        <f>Tableau1[[#This Row],[Sales]]*(1-Tableau1[[#This Row],[Discount]])</f>
        <v>347.85</v>
      </c>
      <c r="Y640">
        <f ca="1">SUMIF(Tableau1[Order ID],Tableau1[[#This Row],[Order ID]],Tableau1[[#This Row],[Sales]])</f>
        <v>121.94</v>
      </c>
    </row>
    <row r="641" spans="1:25" x14ac:dyDescent="0.3">
      <c r="A641">
        <v>1344</v>
      </c>
      <c r="B641" t="s">
        <v>660</v>
      </c>
      <c r="C641" s="9" t="s">
        <v>5101</v>
      </c>
      <c r="D641" s="9">
        <v>42152</v>
      </c>
      <c r="E641" s="3" t="s">
        <v>5962</v>
      </c>
      <c r="F641" t="s">
        <v>6465</v>
      </c>
      <c r="G641" t="s">
        <v>6509</v>
      </c>
      <c r="H641" t="s">
        <v>7302</v>
      </c>
      <c r="I641" t="s">
        <v>8054</v>
      </c>
      <c r="J641" t="s">
        <v>8057</v>
      </c>
      <c r="K641" t="s">
        <v>8268</v>
      </c>
      <c r="L641" t="s">
        <v>8603</v>
      </c>
      <c r="M641">
        <v>11520</v>
      </c>
      <c r="N641" t="s">
        <v>8640</v>
      </c>
      <c r="O641" t="s">
        <v>9548</v>
      </c>
      <c r="P641" t="s">
        <v>10371</v>
      </c>
      <c r="Q641" t="s">
        <v>10379</v>
      </c>
      <c r="R641" t="s">
        <v>11291</v>
      </c>
      <c r="S641">
        <v>47.82</v>
      </c>
      <c r="T641">
        <v>3</v>
      </c>
      <c r="U641">
        <v>0</v>
      </c>
      <c r="V641">
        <v>14.346</v>
      </c>
      <c r="W641">
        <f>(Tableau1[[#This Row],[Sales]]/Tableau1[[#This Row],[Profit]])*100</f>
        <v>333.33333333333337</v>
      </c>
      <c r="X641">
        <f>Tableau1[[#This Row],[Sales]]*(1-Tableau1[[#This Row],[Discount]])</f>
        <v>47.82</v>
      </c>
      <c r="Y641">
        <f ca="1">SUMIF(Tableau1[Order ID],Tableau1[[#This Row],[Order ID]],Tableau1[[#This Row],[Sales]])</f>
        <v>1.167</v>
      </c>
    </row>
    <row r="642" spans="1:25" x14ac:dyDescent="0.3">
      <c r="A642">
        <v>1346</v>
      </c>
      <c r="B642" t="s">
        <v>661</v>
      </c>
      <c r="C642" s="9" t="s">
        <v>5491</v>
      </c>
      <c r="D642" s="9">
        <v>41715</v>
      </c>
      <c r="E642" s="3" t="s">
        <v>6007</v>
      </c>
      <c r="F642" t="s">
        <v>6465</v>
      </c>
      <c r="G642" t="s">
        <v>6670</v>
      </c>
      <c r="H642" t="s">
        <v>7463</v>
      </c>
      <c r="I642" t="s">
        <v>8054</v>
      </c>
      <c r="J642" t="s">
        <v>8057</v>
      </c>
      <c r="K642" t="s">
        <v>8127</v>
      </c>
      <c r="L642" t="s">
        <v>8599</v>
      </c>
      <c r="M642">
        <v>55044</v>
      </c>
      <c r="N642" t="s">
        <v>8639</v>
      </c>
      <c r="O642" t="s">
        <v>9212</v>
      </c>
      <c r="P642" t="s">
        <v>10371</v>
      </c>
      <c r="Q642" t="s">
        <v>10382</v>
      </c>
      <c r="R642" t="s">
        <v>10961</v>
      </c>
      <c r="S642">
        <v>93.78</v>
      </c>
      <c r="T642">
        <v>2</v>
      </c>
      <c r="U642">
        <v>0</v>
      </c>
      <c r="V642">
        <v>36.574199999999998</v>
      </c>
      <c r="W642">
        <f>(Tableau1[[#This Row],[Sales]]/Tableau1[[#This Row],[Profit]])*100</f>
        <v>256.41025641025641</v>
      </c>
      <c r="X642">
        <f>Tableau1[[#This Row],[Sales]]*(1-Tableau1[[#This Row],[Discount]])</f>
        <v>93.78</v>
      </c>
      <c r="Y642">
        <f ca="1">SUMIF(Tableau1[Order ID],Tableau1[[#This Row],[Order ID]],Tableau1[[#This Row],[Sales]])</f>
        <v>24.672000000000001</v>
      </c>
    </row>
    <row r="643" spans="1:25" x14ac:dyDescent="0.3">
      <c r="A643">
        <v>1351</v>
      </c>
      <c r="B643" t="s">
        <v>662</v>
      </c>
      <c r="C643" s="9" t="s">
        <v>5492</v>
      </c>
      <c r="D643" s="9">
        <v>41915</v>
      </c>
      <c r="E643" s="3" t="s">
        <v>6199</v>
      </c>
      <c r="F643" t="s">
        <v>6464</v>
      </c>
      <c r="G643" t="s">
        <v>6911</v>
      </c>
      <c r="H643" t="s">
        <v>7704</v>
      </c>
      <c r="I643" t="s">
        <v>8054</v>
      </c>
      <c r="J643" t="s">
        <v>8057</v>
      </c>
      <c r="K643" t="s">
        <v>8206</v>
      </c>
      <c r="L643" t="s">
        <v>8598</v>
      </c>
      <c r="M643">
        <v>60201</v>
      </c>
      <c r="N643" t="s">
        <v>8639</v>
      </c>
      <c r="O643" t="s">
        <v>9423</v>
      </c>
      <c r="P643" t="s">
        <v>10370</v>
      </c>
      <c r="Q643" t="s">
        <v>10374</v>
      </c>
      <c r="R643" t="s">
        <v>11170</v>
      </c>
      <c r="S643">
        <v>258.279</v>
      </c>
      <c r="T643">
        <v>3</v>
      </c>
      <c r="U643">
        <v>0.3</v>
      </c>
      <c r="V643">
        <v>-70.104299999999995</v>
      </c>
      <c r="W643">
        <f>(Tableau1[[#This Row],[Sales]]/Tableau1[[#This Row],[Profit]])*100</f>
        <v>-368.42105263157896</v>
      </c>
      <c r="X643">
        <f>Tableau1[[#This Row],[Sales]]*(1-Tableau1[[#This Row],[Discount]])</f>
        <v>180.7953</v>
      </c>
      <c r="Y643">
        <f ca="1">SUMIF(Tableau1[Order ID],Tableau1[[#This Row],[Order ID]],Tableau1[[#This Row],[Sales]])</f>
        <v>230.28</v>
      </c>
    </row>
    <row r="644" spans="1:25" x14ac:dyDescent="0.3">
      <c r="A644">
        <v>1352</v>
      </c>
      <c r="B644" t="s">
        <v>663</v>
      </c>
      <c r="C644" s="9" t="s">
        <v>5493</v>
      </c>
      <c r="D644" s="9">
        <v>42457</v>
      </c>
      <c r="E644" s="3" t="s">
        <v>6074</v>
      </c>
      <c r="F644" t="s">
        <v>6466</v>
      </c>
      <c r="G644" t="s">
        <v>6910</v>
      </c>
      <c r="H644" t="s">
        <v>7703</v>
      </c>
      <c r="I644" t="s">
        <v>8055</v>
      </c>
      <c r="J644" t="s">
        <v>8057</v>
      </c>
      <c r="K644" t="s">
        <v>8139</v>
      </c>
      <c r="L644" t="s">
        <v>8605</v>
      </c>
      <c r="M644">
        <v>22204</v>
      </c>
      <c r="N644" t="s">
        <v>8637</v>
      </c>
      <c r="O644" t="s">
        <v>9554</v>
      </c>
      <c r="P644" t="s">
        <v>10371</v>
      </c>
      <c r="Q644" t="s">
        <v>10377</v>
      </c>
      <c r="R644" t="s">
        <v>11297</v>
      </c>
      <c r="S644">
        <v>31.4</v>
      </c>
      <c r="T644">
        <v>2</v>
      </c>
      <c r="U644">
        <v>0</v>
      </c>
      <c r="V644">
        <v>7.85</v>
      </c>
      <c r="W644">
        <f>(Tableau1[[#This Row],[Sales]]/Tableau1[[#This Row],[Profit]])*100</f>
        <v>400</v>
      </c>
      <c r="X644">
        <f>Tableau1[[#This Row],[Sales]]*(1-Tableau1[[#This Row],[Discount]])</f>
        <v>31.4</v>
      </c>
      <c r="Y644">
        <f ca="1">SUMIF(Tableau1[Order ID],Tableau1[[#This Row],[Order ID]],Tableau1[[#This Row],[Sales]])</f>
        <v>4.17</v>
      </c>
    </row>
    <row r="645" spans="1:25" x14ac:dyDescent="0.3">
      <c r="A645">
        <v>1353</v>
      </c>
      <c r="B645" t="s">
        <v>664</v>
      </c>
      <c r="C645" s="9" t="s">
        <v>5494</v>
      </c>
      <c r="D645" s="9">
        <v>42859</v>
      </c>
      <c r="E645" s="3" t="s">
        <v>6218</v>
      </c>
      <c r="F645" t="s">
        <v>6465</v>
      </c>
      <c r="G645" t="s">
        <v>6820</v>
      </c>
      <c r="H645" t="s">
        <v>7613</v>
      </c>
      <c r="I645" t="s">
        <v>8055</v>
      </c>
      <c r="J645" t="s">
        <v>8057</v>
      </c>
      <c r="K645" t="s">
        <v>8066</v>
      </c>
      <c r="L645" t="s">
        <v>8590</v>
      </c>
      <c r="M645">
        <v>94109</v>
      </c>
      <c r="N645" t="s">
        <v>8638</v>
      </c>
      <c r="O645" t="s">
        <v>9145</v>
      </c>
      <c r="P645" t="s">
        <v>10372</v>
      </c>
      <c r="Q645" t="s">
        <v>10380</v>
      </c>
      <c r="R645" t="s">
        <v>10894</v>
      </c>
      <c r="S645">
        <v>183.96</v>
      </c>
      <c r="T645">
        <v>5</v>
      </c>
      <c r="U645">
        <v>0.2</v>
      </c>
      <c r="V645">
        <v>20.695499999999999</v>
      </c>
      <c r="W645">
        <f>(Tableau1[[#This Row],[Sales]]/Tableau1[[#This Row],[Profit]])*100</f>
        <v>888.88888888888891</v>
      </c>
      <c r="X645">
        <f>Tableau1[[#This Row],[Sales]]*(1-Tableau1[[#This Row],[Discount]])</f>
        <v>147.16800000000001</v>
      </c>
      <c r="Y645">
        <f ca="1">SUMIF(Tableau1[Order ID],Tableau1[[#This Row],[Order ID]],Tableau1[[#This Row],[Sales]])</f>
        <v>11199.968000000001</v>
      </c>
    </row>
    <row r="646" spans="1:25" x14ac:dyDescent="0.3">
      <c r="A646">
        <v>1356</v>
      </c>
      <c r="B646" t="s">
        <v>665</v>
      </c>
      <c r="C646" s="9" t="s">
        <v>5290</v>
      </c>
      <c r="D646" s="9">
        <v>41825</v>
      </c>
      <c r="E646" s="3" t="s">
        <v>5290</v>
      </c>
      <c r="F646" t="s">
        <v>6467</v>
      </c>
      <c r="G646" t="s">
        <v>6887</v>
      </c>
      <c r="H646" t="s">
        <v>7680</v>
      </c>
      <c r="I646" t="s">
        <v>8054</v>
      </c>
      <c r="J646" t="s">
        <v>8057</v>
      </c>
      <c r="K646" t="s">
        <v>8070</v>
      </c>
      <c r="L646" t="s">
        <v>8593</v>
      </c>
      <c r="M646">
        <v>77036</v>
      </c>
      <c r="N646" t="s">
        <v>8639</v>
      </c>
      <c r="O646" t="s">
        <v>8833</v>
      </c>
      <c r="P646" t="s">
        <v>10371</v>
      </c>
      <c r="Q646" t="s">
        <v>10377</v>
      </c>
      <c r="R646" t="s">
        <v>10583</v>
      </c>
      <c r="S646">
        <v>220.77600000000001</v>
      </c>
      <c r="T646">
        <v>3</v>
      </c>
      <c r="U646">
        <v>0.2</v>
      </c>
      <c r="V646">
        <v>-44.155200000000001</v>
      </c>
      <c r="W646">
        <f>(Tableau1[[#This Row],[Sales]]/Tableau1[[#This Row],[Profit]])*100</f>
        <v>-500</v>
      </c>
      <c r="X646">
        <f>Tableau1[[#This Row],[Sales]]*(1-Tableau1[[#This Row],[Discount]])</f>
        <v>176.62080000000003</v>
      </c>
      <c r="Y646">
        <f ca="1">SUMIF(Tableau1[Order ID],Tableau1[[#This Row],[Order ID]],Tableau1[[#This Row],[Sales]])</f>
        <v>14.94</v>
      </c>
    </row>
    <row r="647" spans="1:25" x14ac:dyDescent="0.3">
      <c r="A647">
        <v>1358</v>
      </c>
      <c r="B647" t="s">
        <v>666</v>
      </c>
      <c r="C647" s="9" t="s">
        <v>5495</v>
      </c>
      <c r="D647" s="9">
        <v>42495</v>
      </c>
      <c r="E647" s="3" t="s">
        <v>5711</v>
      </c>
      <c r="F647" t="s">
        <v>6466</v>
      </c>
      <c r="G647" t="s">
        <v>6912</v>
      </c>
      <c r="H647" t="s">
        <v>7705</v>
      </c>
      <c r="I647" t="s">
        <v>8054</v>
      </c>
      <c r="J647" t="s">
        <v>8057</v>
      </c>
      <c r="K647" t="s">
        <v>8161</v>
      </c>
      <c r="L647" t="s">
        <v>8589</v>
      </c>
      <c r="M647">
        <v>40214</v>
      </c>
      <c r="N647" t="s">
        <v>8637</v>
      </c>
      <c r="O647" t="s">
        <v>9555</v>
      </c>
      <c r="P647" t="s">
        <v>10371</v>
      </c>
      <c r="Q647" t="s">
        <v>10383</v>
      </c>
      <c r="R647" t="s">
        <v>11298</v>
      </c>
      <c r="S647">
        <v>79.14</v>
      </c>
      <c r="T647">
        <v>3</v>
      </c>
      <c r="U647">
        <v>0</v>
      </c>
      <c r="V647">
        <v>36.404400000000003</v>
      </c>
      <c r="W647">
        <f>(Tableau1[[#This Row],[Sales]]/Tableau1[[#This Row],[Profit]])*100</f>
        <v>217.39130434782606</v>
      </c>
      <c r="X647">
        <f>Tableau1[[#This Row],[Sales]]*(1-Tableau1[[#This Row],[Discount]])</f>
        <v>79.14</v>
      </c>
      <c r="Y647">
        <f ca="1">SUMIF(Tableau1[Order ID],Tableau1[[#This Row],[Order ID]],Tableau1[[#This Row],[Sales]])</f>
        <v>4.9279999999999999</v>
      </c>
    </row>
    <row r="648" spans="1:25" x14ac:dyDescent="0.3">
      <c r="A648">
        <v>1359</v>
      </c>
      <c r="B648" t="s">
        <v>667</v>
      </c>
      <c r="C648" s="9" t="s">
        <v>5496</v>
      </c>
      <c r="D648" s="9">
        <v>42851</v>
      </c>
      <c r="E648" s="3" t="s">
        <v>5872</v>
      </c>
      <c r="F648" t="s">
        <v>6466</v>
      </c>
      <c r="G648" t="s">
        <v>6913</v>
      </c>
      <c r="H648" t="s">
        <v>7706</v>
      </c>
      <c r="I648" t="s">
        <v>8054</v>
      </c>
      <c r="J648" t="s">
        <v>8057</v>
      </c>
      <c r="K648" t="s">
        <v>8063</v>
      </c>
      <c r="L648" t="s">
        <v>8593</v>
      </c>
      <c r="M648">
        <v>76106</v>
      </c>
      <c r="N648" t="s">
        <v>8639</v>
      </c>
      <c r="O648" t="s">
        <v>9151</v>
      </c>
      <c r="P648" t="s">
        <v>10370</v>
      </c>
      <c r="Q648" t="s">
        <v>10378</v>
      </c>
      <c r="R648" t="s">
        <v>10900</v>
      </c>
      <c r="S648">
        <v>1.988</v>
      </c>
      <c r="T648">
        <v>1</v>
      </c>
      <c r="U648">
        <v>0.6</v>
      </c>
      <c r="V648">
        <v>-1.4413</v>
      </c>
      <c r="W648">
        <f>(Tableau1[[#This Row],[Sales]]/Tableau1[[#This Row],[Profit]])*100</f>
        <v>-137.93103448275861</v>
      </c>
      <c r="X648">
        <f>Tableau1[[#This Row],[Sales]]*(1-Tableau1[[#This Row],[Discount]])</f>
        <v>0.79520000000000002</v>
      </c>
      <c r="Y648">
        <f ca="1">SUMIF(Tableau1[Order ID],Tableau1[[#This Row],[Order ID]],Tableau1[[#This Row],[Sales]])</f>
        <v>19.04</v>
      </c>
    </row>
    <row r="649" spans="1:25" x14ac:dyDescent="0.3">
      <c r="A649">
        <v>1360</v>
      </c>
      <c r="B649" t="s">
        <v>668</v>
      </c>
      <c r="C649" s="9" t="s">
        <v>5497</v>
      </c>
      <c r="D649" s="9">
        <v>41908</v>
      </c>
      <c r="E649" s="3" t="s">
        <v>6231</v>
      </c>
      <c r="F649" t="s">
        <v>6464</v>
      </c>
      <c r="G649" t="s">
        <v>6914</v>
      </c>
      <c r="H649" t="s">
        <v>7707</v>
      </c>
      <c r="I649" t="s">
        <v>8054</v>
      </c>
      <c r="J649" t="s">
        <v>8057</v>
      </c>
      <c r="K649" t="s">
        <v>8059</v>
      </c>
      <c r="L649" t="s">
        <v>8590</v>
      </c>
      <c r="M649">
        <v>90049</v>
      </c>
      <c r="N649" t="s">
        <v>8638</v>
      </c>
      <c r="O649" t="s">
        <v>9556</v>
      </c>
      <c r="P649" t="s">
        <v>10370</v>
      </c>
      <c r="Q649" t="s">
        <v>10374</v>
      </c>
      <c r="R649" t="s">
        <v>11299</v>
      </c>
      <c r="S649">
        <v>145.56800000000001</v>
      </c>
      <c r="T649">
        <v>2</v>
      </c>
      <c r="U649">
        <v>0.2</v>
      </c>
      <c r="V649">
        <v>0</v>
      </c>
      <c r="W649" t="e">
        <f>(Tableau1[[#This Row],[Sales]]/Tableau1[[#This Row],[Profit]])*100</f>
        <v>#DIV/0!</v>
      </c>
      <c r="X649">
        <f>Tableau1[[#This Row],[Sales]]*(1-Tableau1[[#This Row],[Discount]])</f>
        <v>116.45440000000002</v>
      </c>
      <c r="Y649">
        <f ca="1">SUMIF(Tableau1[Order ID],Tableau1[[#This Row],[Order ID]],Tableau1[[#This Row],[Sales]])</f>
        <v>186.048</v>
      </c>
    </row>
    <row r="650" spans="1:25" x14ac:dyDescent="0.3">
      <c r="A650">
        <v>1361</v>
      </c>
      <c r="B650" t="s">
        <v>669</v>
      </c>
      <c r="C650" s="9" t="s">
        <v>5045</v>
      </c>
      <c r="D650" s="9">
        <v>43027</v>
      </c>
      <c r="E650" s="3" t="s">
        <v>6326</v>
      </c>
      <c r="F650" t="s">
        <v>6465</v>
      </c>
      <c r="G650" t="s">
        <v>6915</v>
      </c>
      <c r="H650" t="s">
        <v>7708</v>
      </c>
      <c r="I650" t="s">
        <v>8055</v>
      </c>
      <c r="J650" t="s">
        <v>8057</v>
      </c>
      <c r="K650" t="s">
        <v>8068</v>
      </c>
      <c r="L650" t="s">
        <v>8597</v>
      </c>
      <c r="M650">
        <v>19120</v>
      </c>
      <c r="N650" t="s">
        <v>8640</v>
      </c>
      <c r="O650" t="s">
        <v>9288</v>
      </c>
      <c r="P650" t="s">
        <v>10371</v>
      </c>
      <c r="Q650" t="s">
        <v>10379</v>
      </c>
      <c r="R650" t="s">
        <v>11037</v>
      </c>
      <c r="S650">
        <v>123.256</v>
      </c>
      <c r="T650">
        <v>7</v>
      </c>
      <c r="U650">
        <v>0.2</v>
      </c>
      <c r="V650">
        <v>9.2441999999999993</v>
      </c>
      <c r="W650">
        <f>(Tableau1[[#This Row],[Sales]]/Tableau1[[#This Row],[Profit]])*100</f>
        <v>1333.3333333333335</v>
      </c>
      <c r="X650">
        <f>Tableau1[[#This Row],[Sales]]*(1-Tableau1[[#This Row],[Discount]])</f>
        <v>98.604800000000012</v>
      </c>
      <c r="Y650">
        <f ca="1">SUMIF(Tableau1[Order ID],Tableau1[[#This Row],[Order ID]],Tableau1[[#This Row],[Sales]])</f>
        <v>57.69</v>
      </c>
    </row>
    <row r="651" spans="1:25" x14ac:dyDescent="0.3">
      <c r="A651">
        <v>1364</v>
      </c>
      <c r="B651" t="s">
        <v>670</v>
      </c>
      <c r="C651" s="9" t="s">
        <v>5498</v>
      </c>
      <c r="D651" s="9">
        <v>43049</v>
      </c>
      <c r="E651" s="3" t="s">
        <v>5373</v>
      </c>
      <c r="F651" t="s">
        <v>6466</v>
      </c>
      <c r="G651" t="s">
        <v>6916</v>
      </c>
      <c r="H651" t="s">
        <v>7709</v>
      </c>
      <c r="I651" t="s">
        <v>8055</v>
      </c>
      <c r="J651" t="s">
        <v>8057</v>
      </c>
      <c r="K651" t="s">
        <v>8151</v>
      </c>
      <c r="L651" t="s">
        <v>8604</v>
      </c>
      <c r="M651">
        <v>85705</v>
      </c>
      <c r="N651" t="s">
        <v>8638</v>
      </c>
      <c r="O651" t="s">
        <v>9247</v>
      </c>
      <c r="P651" t="s">
        <v>10371</v>
      </c>
      <c r="Q651" t="s">
        <v>10381</v>
      </c>
      <c r="R651" t="s">
        <v>10996</v>
      </c>
      <c r="S651">
        <v>38.387999999999998</v>
      </c>
      <c r="T651">
        <v>14</v>
      </c>
      <c r="U651">
        <v>0.7</v>
      </c>
      <c r="V651">
        <v>-25.591999999999999</v>
      </c>
      <c r="W651">
        <f>(Tableau1[[#This Row],[Sales]]/Tableau1[[#This Row],[Profit]])*100</f>
        <v>-150</v>
      </c>
      <c r="X651">
        <f>Tableau1[[#This Row],[Sales]]*(1-Tableau1[[#This Row],[Discount]])</f>
        <v>11.516400000000001</v>
      </c>
      <c r="Y651">
        <f ca="1">SUMIF(Tableau1[Order ID],Tableau1[[#This Row],[Order ID]],Tableau1[[#This Row],[Sales]])</f>
        <v>10.776</v>
      </c>
    </row>
    <row r="652" spans="1:25" x14ac:dyDescent="0.3">
      <c r="A652">
        <v>1369</v>
      </c>
      <c r="B652" t="s">
        <v>671</v>
      </c>
      <c r="C652" s="9" t="s">
        <v>5171</v>
      </c>
      <c r="D652" s="9">
        <v>42924</v>
      </c>
      <c r="E652" s="3" t="s">
        <v>5527</v>
      </c>
      <c r="F652" t="s">
        <v>6466</v>
      </c>
      <c r="G652" t="s">
        <v>6917</v>
      </c>
      <c r="H652" t="s">
        <v>7710</v>
      </c>
      <c r="I652" t="s">
        <v>8056</v>
      </c>
      <c r="J652" t="s">
        <v>8057</v>
      </c>
      <c r="K652" t="s">
        <v>8269</v>
      </c>
      <c r="L652" t="s">
        <v>8590</v>
      </c>
      <c r="M652">
        <v>90660</v>
      </c>
      <c r="N652" t="s">
        <v>8638</v>
      </c>
      <c r="O652" t="s">
        <v>8922</v>
      </c>
      <c r="P652" t="s">
        <v>10370</v>
      </c>
      <c r="Q652" t="s">
        <v>10378</v>
      </c>
      <c r="R652" t="s">
        <v>10671</v>
      </c>
      <c r="S652">
        <v>145.9</v>
      </c>
      <c r="T652">
        <v>5</v>
      </c>
      <c r="U652">
        <v>0</v>
      </c>
      <c r="V652">
        <v>62.737000000000002</v>
      </c>
      <c r="W652">
        <f>(Tableau1[[#This Row],[Sales]]/Tableau1[[#This Row],[Profit]])*100</f>
        <v>232.55813953488374</v>
      </c>
      <c r="X652">
        <f>Tableau1[[#This Row],[Sales]]*(1-Tableau1[[#This Row],[Discount]])</f>
        <v>145.9</v>
      </c>
      <c r="Y652">
        <f ca="1">SUMIF(Tableau1[Order ID],Tableau1[[#This Row],[Order ID]],Tableau1[[#This Row],[Sales]])</f>
        <v>883.84</v>
      </c>
    </row>
    <row r="653" spans="1:25" x14ac:dyDescent="0.3">
      <c r="A653">
        <v>1370</v>
      </c>
      <c r="B653" t="s">
        <v>672</v>
      </c>
      <c r="C653" s="9" t="s">
        <v>5130</v>
      </c>
      <c r="D653" s="9">
        <v>42362</v>
      </c>
      <c r="E653" s="3" t="s">
        <v>5105</v>
      </c>
      <c r="F653" t="s">
        <v>6465</v>
      </c>
      <c r="G653" t="s">
        <v>6907</v>
      </c>
      <c r="H653" t="s">
        <v>7700</v>
      </c>
      <c r="I653" t="s">
        <v>8054</v>
      </c>
      <c r="J653" t="s">
        <v>8057</v>
      </c>
      <c r="K653" t="s">
        <v>8135</v>
      </c>
      <c r="L653" t="s">
        <v>8610</v>
      </c>
      <c r="M653">
        <v>80906</v>
      </c>
      <c r="N653" t="s">
        <v>8638</v>
      </c>
      <c r="O653" t="s">
        <v>8815</v>
      </c>
      <c r="P653" t="s">
        <v>10370</v>
      </c>
      <c r="Q653" t="s">
        <v>10373</v>
      </c>
      <c r="R653" t="s">
        <v>10565</v>
      </c>
      <c r="S653">
        <v>590.05799999999999</v>
      </c>
      <c r="T653">
        <v>7</v>
      </c>
      <c r="U653">
        <v>0.7</v>
      </c>
      <c r="V653">
        <v>-786.74400000000003</v>
      </c>
      <c r="W653">
        <f>(Tableau1[[#This Row],[Sales]]/Tableau1[[#This Row],[Profit]])*100</f>
        <v>-75</v>
      </c>
      <c r="X653">
        <f>Tableau1[[#This Row],[Sales]]*(1-Tableau1[[#This Row],[Discount]])</f>
        <v>177.01740000000004</v>
      </c>
      <c r="Y653">
        <f ca="1">SUMIF(Tableau1[Order ID],Tableau1[[#This Row],[Order ID]],Tableau1[[#This Row],[Sales]])</f>
        <v>8.76</v>
      </c>
    </row>
    <row r="654" spans="1:25" x14ac:dyDescent="0.3">
      <c r="A654">
        <v>1372</v>
      </c>
      <c r="B654" t="s">
        <v>673</v>
      </c>
      <c r="C654" s="9" t="s">
        <v>5499</v>
      </c>
      <c r="D654" s="9">
        <v>42801</v>
      </c>
      <c r="E654" s="3" t="s">
        <v>5876</v>
      </c>
      <c r="F654" t="s">
        <v>6465</v>
      </c>
      <c r="G654" t="s">
        <v>6918</v>
      </c>
      <c r="H654" t="s">
        <v>7711</v>
      </c>
      <c r="I654" t="s">
        <v>8056</v>
      </c>
      <c r="J654" t="s">
        <v>8057</v>
      </c>
      <c r="K654" t="s">
        <v>8241</v>
      </c>
      <c r="L654" t="s">
        <v>8627</v>
      </c>
      <c r="M654">
        <v>20735</v>
      </c>
      <c r="N654" t="s">
        <v>8640</v>
      </c>
      <c r="O654" t="s">
        <v>9561</v>
      </c>
      <c r="P654" t="s">
        <v>10372</v>
      </c>
      <c r="Q654" t="s">
        <v>10384</v>
      </c>
      <c r="R654" t="s">
        <v>11304</v>
      </c>
      <c r="S654">
        <v>49.08</v>
      </c>
      <c r="T654">
        <v>3</v>
      </c>
      <c r="U654">
        <v>0</v>
      </c>
      <c r="V654">
        <v>4.9080000000000004</v>
      </c>
      <c r="W654">
        <f>(Tableau1[[#This Row],[Sales]]/Tableau1[[#This Row],[Profit]])*100</f>
        <v>999.99999999999977</v>
      </c>
      <c r="X654">
        <f>Tableau1[[#This Row],[Sales]]*(1-Tableau1[[#This Row],[Discount]])</f>
        <v>49.08</v>
      </c>
      <c r="Y654">
        <f ca="1">SUMIF(Tableau1[Order ID],Tableau1[[#This Row],[Order ID]],Tableau1[[#This Row],[Sales]])</f>
        <v>79.512</v>
      </c>
    </row>
    <row r="655" spans="1:25" x14ac:dyDescent="0.3">
      <c r="A655">
        <v>1373</v>
      </c>
      <c r="B655" t="s">
        <v>674</v>
      </c>
      <c r="C655" s="9" t="s">
        <v>5500</v>
      </c>
      <c r="D655" s="9">
        <v>41730</v>
      </c>
      <c r="E655" s="3" t="s">
        <v>5352</v>
      </c>
      <c r="F655" t="s">
        <v>6464</v>
      </c>
      <c r="G655" t="s">
        <v>6495</v>
      </c>
      <c r="H655" t="s">
        <v>7288</v>
      </c>
      <c r="I655" t="s">
        <v>8054</v>
      </c>
      <c r="J655" t="s">
        <v>8057</v>
      </c>
      <c r="K655" t="s">
        <v>8190</v>
      </c>
      <c r="L655" t="s">
        <v>8590</v>
      </c>
      <c r="M655">
        <v>94591</v>
      </c>
      <c r="N655" t="s">
        <v>8638</v>
      </c>
      <c r="O655" t="s">
        <v>9202</v>
      </c>
      <c r="P655" t="s">
        <v>10371</v>
      </c>
      <c r="Q655" t="s">
        <v>10375</v>
      </c>
      <c r="R655" t="s">
        <v>10951</v>
      </c>
      <c r="S655">
        <v>29.6</v>
      </c>
      <c r="T655">
        <v>2</v>
      </c>
      <c r="U655">
        <v>0</v>
      </c>
      <c r="V655">
        <v>14.8</v>
      </c>
      <c r="W655">
        <f>(Tableau1[[#This Row],[Sales]]/Tableau1[[#This Row],[Profit]])*100</f>
        <v>200</v>
      </c>
      <c r="X655">
        <f>Tableau1[[#This Row],[Sales]]*(1-Tableau1[[#This Row],[Discount]])</f>
        <v>29.6</v>
      </c>
      <c r="Y655">
        <f ca="1">SUMIF(Tableau1[Order ID],Tableau1[[#This Row],[Order ID]],Tableau1[[#This Row],[Sales]])</f>
        <v>166.44</v>
      </c>
    </row>
    <row r="656" spans="1:25" x14ac:dyDescent="0.3">
      <c r="A656">
        <v>1375</v>
      </c>
      <c r="B656" t="s">
        <v>675</v>
      </c>
      <c r="C656" s="9" t="s">
        <v>5501</v>
      </c>
      <c r="D656" s="9">
        <v>42261</v>
      </c>
      <c r="E656" s="3" t="s">
        <v>5474</v>
      </c>
      <c r="F656" t="s">
        <v>6465</v>
      </c>
      <c r="G656" t="s">
        <v>6712</v>
      </c>
      <c r="H656" t="s">
        <v>7505</v>
      </c>
      <c r="I656" t="s">
        <v>8054</v>
      </c>
      <c r="J656" t="s">
        <v>8057</v>
      </c>
      <c r="K656" t="s">
        <v>8270</v>
      </c>
      <c r="L656" t="s">
        <v>8595</v>
      </c>
      <c r="M656">
        <v>84604</v>
      </c>
      <c r="N656" t="s">
        <v>8638</v>
      </c>
      <c r="O656" t="s">
        <v>9562</v>
      </c>
      <c r="P656" t="s">
        <v>10370</v>
      </c>
      <c r="Q656" t="s">
        <v>10376</v>
      </c>
      <c r="R656" t="s">
        <v>11305</v>
      </c>
      <c r="S656">
        <v>912.75</v>
      </c>
      <c r="T656">
        <v>5</v>
      </c>
      <c r="U656">
        <v>0</v>
      </c>
      <c r="V656">
        <v>118.6575</v>
      </c>
      <c r="W656">
        <f>(Tableau1[[#This Row],[Sales]]/Tableau1[[#This Row],[Profit]])*100</f>
        <v>769.23076923076928</v>
      </c>
      <c r="X656">
        <f>Tableau1[[#This Row],[Sales]]*(1-Tableau1[[#This Row],[Discount]])</f>
        <v>912.75</v>
      </c>
      <c r="Y656">
        <f ca="1">SUMIF(Tableau1[Order ID],Tableau1[[#This Row],[Order ID]],Tableau1[[#This Row],[Sales]])</f>
        <v>8.76</v>
      </c>
    </row>
    <row r="657" spans="1:25" x14ac:dyDescent="0.3">
      <c r="A657">
        <v>1376</v>
      </c>
      <c r="B657" t="s">
        <v>676</v>
      </c>
      <c r="C657" s="9" t="s">
        <v>5502</v>
      </c>
      <c r="D657" s="9">
        <v>41855</v>
      </c>
      <c r="E657" s="3" t="s">
        <v>5158</v>
      </c>
      <c r="F657" t="s">
        <v>6464</v>
      </c>
      <c r="G657" t="s">
        <v>6572</v>
      </c>
      <c r="H657" t="s">
        <v>7365</v>
      </c>
      <c r="I657" t="s">
        <v>8054</v>
      </c>
      <c r="J657" t="s">
        <v>8057</v>
      </c>
      <c r="K657" t="s">
        <v>8271</v>
      </c>
      <c r="L657" t="s">
        <v>8595</v>
      </c>
      <c r="M657">
        <v>84062</v>
      </c>
      <c r="N657" t="s">
        <v>8638</v>
      </c>
      <c r="O657" t="s">
        <v>9563</v>
      </c>
      <c r="P657" t="s">
        <v>10371</v>
      </c>
      <c r="Q657" t="s">
        <v>10382</v>
      </c>
      <c r="R657" t="s">
        <v>11306</v>
      </c>
      <c r="S657">
        <v>1089.75</v>
      </c>
      <c r="T657">
        <v>3</v>
      </c>
      <c r="U657">
        <v>0</v>
      </c>
      <c r="V657">
        <v>305.13</v>
      </c>
      <c r="W657">
        <f>(Tableau1[[#This Row],[Sales]]/Tableau1[[#This Row],[Profit]])*100</f>
        <v>357.14285714285717</v>
      </c>
      <c r="X657">
        <f>Tableau1[[#This Row],[Sales]]*(1-Tableau1[[#This Row],[Discount]])</f>
        <v>1089.75</v>
      </c>
      <c r="Y657">
        <f ca="1">SUMIF(Tableau1[Order ID],Tableau1[[#This Row],[Order ID]],Tableau1[[#This Row],[Sales]])</f>
        <v>14.4</v>
      </c>
    </row>
    <row r="658" spans="1:25" x14ac:dyDescent="0.3">
      <c r="A658">
        <v>1382</v>
      </c>
      <c r="B658" t="s">
        <v>677</v>
      </c>
      <c r="C658" s="9" t="s">
        <v>5353</v>
      </c>
      <c r="D658" s="9">
        <v>42616</v>
      </c>
      <c r="E658" s="3" t="s">
        <v>5399</v>
      </c>
      <c r="F658" t="s">
        <v>6465</v>
      </c>
      <c r="G658" t="s">
        <v>6919</v>
      </c>
      <c r="H658" t="s">
        <v>7712</v>
      </c>
      <c r="I658" t="s">
        <v>8056</v>
      </c>
      <c r="J658" t="s">
        <v>8057</v>
      </c>
      <c r="K658" t="s">
        <v>8092</v>
      </c>
      <c r="L658" t="s">
        <v>8598</v>
      </c>
      <c r="M658">
        <v>60505</v>
      </c>
      <c r="N658" t="s">
        <v>8639</v>
      </c>
      <c r="O658" t="s">
        <v>9206</v>
      </c>
      <c r="P658" t="s">
        <v>10370</v>
      </c>
      <c r="Q658" t="s">
        <v>10378</v>
      </c>
      <c r="R658" t="s">
        <v>10955</v>
      </c>
      <c r="S658">
        <v>83.951999999999998</v>
      </c>
      <c r="T658">
        <v>3</v>
      </c>
      <c r="U658">
        <v>0.6</v>
      </c>
      <c r="V658">
        <v>-90.248400000000004</v>
      </c>
      <c r="W658">
        <f>(Tableau1[[#This Row],[Sales]]/Tableau1[[#This Row],[Profit]])*100</f>
        <v>-93.023255813953483</v>
      </c>
      <c r="X658">
        <f>Tableau1[[#This Row],[Sales]]*(1-Tableau1[[#This Row],[Discount]])</f>
        <v>33.580800000000004</v>
      </c>
      <c r="Y658">
        <f ca="1">SUMIF(Tableau1[Order ID],Tableau1[[#This Row],[Order ID]],Tableau1[[#This Row],[Sales]])</f>
        <v>95.951999999999998</v>
      </c>
    </row>
    <row r="659" spans="1:25" x14ac:dyDescent="0.3">
      <c r="A659">
        <v>1383</v>
      </c>
      <c r="B659" t="s">
        <v>678</v>
      </c>
      <c r="C659" s="9" t="s">
        <v>5503</v>
      </c>
      <c r="D659" s="9">
        <v>42405</v>
      </c>
      <c r="E659" s="3" t="s">
        <v>5503</v>
      </c>
      <c r="F659" t="s">
        <v>6467</v>
      </c>
      <c r="G659" t="s">
        <v>6920</v>
      </c>
      <c r="H659" t="s">
        <v>7713</v>
      </c>
      <c r="I659" t="s">
        <v>8056</v>
      </c>
      <c r="J659" t="s">
        <v>8057</v>
      </c>
      <c r="K659" t="s">
        <v>8272</v>
      </c>
      <c r="L659" t="s">
        <v>8620</v>
      </c>
      <c r="M659">
        <v>30080</v>
      </c>
      <c r="N659" t="s">
        <v>8637</v>
      </c>
      <c r="O659" t="s">
        <v>9476</v>
      </c>
      <c r="P659" t="s">
        <v>10371</v>
      </c>
      <c r="Q659" t="s">
        <v>10377</v>
      </c>
      <c r="R659" t="s">
        <v>11220</v>
      </c>
      <c r="S659">
        <v>80.98</v>
      </c>
      <c r="T659">
        <v>1</v>
      </c>
      <c r="U659">
        <v>0</v>
      </c>
      <c r="V659">
        <v>1.6195999999999999</v>
      </c>
      <c r="W659">
        <f>(Tableau1[[#This Row],[Sales]]/Tableau1[[#This Row],[Profit]])*100</f>
        <v>5000.0000000000009</v>
      </c>
      <c r="X659">
        <f>Tableau1[[#This Row],[Sales]]*(1-Tableau1[[#This Row],[Discount]])</f>
        <v>80.98</v>
      </c>
      <c r="Y659">
        <f ca="1">SUMIF(Tableau1[Order ID],Tableau1[[#This Row],[Order ID]],Tableau1[[#This Row],[Sales]])</f>
        <v>15.7</v>
      </c>
    </row>
    <row r="660" spans="1:25" x14ac:dyDescent="0.3">
      <c r="A660">
        <v>1394</v>
      </c>
      <c r="B660" t="s">
        <v>679</v>
      </c>
      <c r="C660" s="9" t="s">
        <v>5475</v>
      </c>
      <c r="D660" s="9">
        <v>42919</v>
      </c>
      <c r="E660" s="3" t="s">
        <v>6317</v>
      </c>
      <c r="F660" t="s">
        <v>6466</v>
      </c>
      <c r="G660" t="s">
        <v>6921</v>
      </c>
      <c r="H660" t="s">
        <v>7714</v>
      </c>
      <c r="I660" t="s">
        <v>8055</v>
      </c>
      <c r="J660" t="s">
        <v>8057</v>
      </c>
      <c r="K660" t="s">
        <v>8198</v>
      </c>
      <c r="L660" t="s">
        <v>8592</v>
      </c>
      <c r="M660">
        <v>27217</v>
      </c>
      <c r="N660" t="s">
        <v>8637</v>
      </c>
      <c r="O660" t="s">
        <v>8818</v>
      </c>
      <c r="P660" t="s">
        <v>10371</v>
      </c>
      <c r="Q660" t="s">
        <v>10379</v>
      </c>
      <c r="R660" t="s">
        <v>10568</v>
      </c>
      <c r="S660">
        <v>9.5519999999999996</v>
      </c>
      <c r="T660">
        <v>3</v>
      </c>
      <c r="U660">
        <v>0.2</v>
      </c>
      <c r="V660">
        <v>1.5522</v>
      </c>
      <c r="W660">
        <f>(Tableau1[[#This Row],[Sales]]/Tableau1[[#This Row],[Profit]])*100</f>
        <v>615.38461538461536</v>
      </c>
      <c r="X660">
        <f>Tableau1[[#This Row],[Sales]]*(1-Tableau1[[#This Row],[Discount]])</f>
        <v>7.6416000000000004</v>
      </c>
      <c r="Y660">
        <f ca="1">SUMIF(Tableau1[Order ID],Tableau1[[#This Row],[Order ID]],Tableau1[[#This Row],[Sales]])</f>
        <v>5.3460000000000001</v>
      </c>
    </row>
    <row r="661" spans="1:25" x14ac:dyDescent="0.3">
      <c r="A661">
        <v>1395</v>
      </c>
      <c r="B661" t="s">
        <v>680</v>
      </c>
      <c r="C661" s="9" t="s">
        <v>5479</v>
      </c>
      <c r="D661" s="9">
        <v>43017</v>
      </c>
      <c r="E661" s="3" t="s">
        <v>5366</v>
      </c>
      <c r="F661" t="s">
        <v>6465</v>
      </c>
      <c r="G661" t="s">
        <v>6784</v>
      </c>
      <c r="H661" t="s">
        <v>7577</v>
      </c>
      <c r="I661" t="s">
        <v>8055</v>
      </c>
      <c r="J661" t="s">
        <v>8057</v>
      </c>
      <c r="K661" t="s">
        <v>8092</v>
      </c>
      <c r="L661" t="s">
        <v>8598</v>
      </c>
      <c r="M661">
        <v>60505</v>
      </c>
      <c r="N661" t="s">
        <v>8639</v>
      </c>
      <c r="O661" t="s">
        <v>9570</v>
      </c>
      <c r="P661" t="s">
        <v>10370</v>
      </c>
      <c r="Q661" t="s">
        <v>10376</v>
      </c>
      <c r="R661" t="s">
        <v>11313</v>
      </c>
      <c r="S661">
        <v>652.45000000000005</v>
      </c>
      <c r="T661">
        <v>5</v>
      </c>
      <c r="U661">
        <v>0.5</v>
      </c>
      <c r="V661">
        <v>-430.61700000000002</v>
      </c>
      <c r="W661">
        <f>(Tableau1[[#This Row],[Sales]]/Tableau1[[#This Row],[Profit]])*100</f>
        <v>-151.5151515151515</v>
      </c>
      <c r="X661">
        <f>Tableau1[[#This Row],[Sales]]*(1-Tableau1[[#This Row],[Discount]])</f>
        <v>326.22500000000002</v>
      </c>
      <c r="Y661">
        <f ca="1">SUMIF(Tableau1[Order ID],Tableau1[[#This Row],[Order ID]],Tableau1[[#This Row],[Sales]])</f>
        <v>109.9</v>
      </c>
    </row>
    <row r="662" spans="1:25" x14ac:dyDescent="0.3">
      <c r="A662">
        <v>1397</v>
      </c>
      <c r="B662" t="s">
        <v>681</v>
      </c>
      <c r="C662" s="9" t="s">
        <v>5420</v>
      </c>
      <c r="D662" s="9">
        <v>42698</v>
      </c>
      <c r="E662" s="3" t="s">
        <v>5521</v>
      </c>
      <c r="F662" t="s">
        <v>6466</v>
      </c>
      <c r="G662" t="s">
        <v>6864</v>
      </c>
      <c r="H662" t="s">
        <v>7657</v>
      </c>
      <c r="I662" t="s">
        <v>8054</v>
      </c>
      <c r="J662" t="s">
        <v>8057</v>
      </c>
      <c r="K662" t="s">
        <v>8078</v>
      </c>
      <c r="L662" t="s">
        <v>8603</v>
      </c>
      <c r="M662">
        <v>10035</v>
      </c>
      <c r="N662" t="s">
        <v>8640</v>
      </c>
      <c r="O662" t="s">
        <v>9572</v>
      </c>
      <c r="P662" t="s">
        <v>10371</v>
      </c>
      <c r="Q662" t="s">
        <v>10381</v>
      </c>
      <c r="R662" t="s">
        <v>11315</v>
      </c>
      <c r="S662">
        <v>17.216000000000001</v>
      </c>
      <c r="T662">
        <v>4</v>
      </c>
      <c r="U662">
        <v>0.2</v>
      </c>
      <c r="V662">
        <v>6.0255999999999998</v>
      </c>
      <c r="W662">
        <f>(Tableau1[[#This Row],[Sales]]/Tableau1[[#This Row],[Profit]])*100</f>
        <v>285.71428571428572</v>
      </c>
      <c r="X662">
        <f>Tableau1[[#This Row],[Sales]]*(1-Tableau1[[#This Row],[Discount]])</f>
        <v>13.772800000000002</v>
      </c>
      <c r="Y662">
        <f ca="1">SUMIF(Tableau1[Order ID],Tableau1[[#This Row],[Order ID]],Tableau1[[#This Row],[Sales]])</f>
        <v>30.352</v>
      </c>
    </row>
    <row r="663" spans="1:25" x14ac:dyDescent="0.3">
      <c r="A663">
        <v>1401</v>
      </c>
      <c r="B663" t="s">
        <v>682</v>
      </c>
      <c r="C663" s="9" t="s">
        <v>5504</v>
      </c>
      <c r="D663" s="9">
        <v>42675</v>
      </c>
      <c r="E663" s="3" t="s">
        <v>5762</v>
      </c>
      <c r="F663" t="s">
        <v>6465</v>
      </c>
      <c r="G663" t="s">
        <v>6922</v>
      </c>
      <c r="H663" t="s">
        <v>7715</v>
      </c>
      <c r="I663" t="s">
        <v>8056</v>
      </c>
      <c r="J663" t="s">
        <v>8057</v>
      </c>
      <c r="K663" t="s">
        <v>8185</v>
      </c>
      <c r="L663" t="s">
        <v>8605</v>
      </c>
      <c r="M663">
        <v>24153</v>
      </c>
      <c r="N663" t="s">
        <v>8637</v>
      </c>
      <c r="O663" t="s">
        <v>8687</v>
      </c>
      <c r="P663" t="s">
        <v>10372</v>
      </c>
      <c r="Q663" t="s">
        <v>10380</v>
      </c>
      <c r="R663" t="s">
        <v>10436</v>
      </c>
      <c r="S663">
        <v>21.8</v>
      </c>
      <c r="T663">
        <v>2</v>
      </c>
      <c r="U663">
        <v>0</v>
      </c>
      <c r="V663">
        <v>6.1040000000000001</v>
      </c>
      <c r="W663">
        <f>(Tableau1[[#This Row],[Sales]]/Tableau1[[#This Row],[Profit]])*100</f>
        <v>357.14285714285717</v>
      </c>
      <c r="X663">
        <f>Tableau1[[#This Row],[Sales]]*(1-Tableau1[[#This Row],[Discount]])</f>
        <v>21.8</v>
      </c>
      <c r="Y663">
        <f ca="1">SUMIF(Tableau1[Order ID],Tableau1[[#This Row],[Order ID]],Tableau1[[#This Row],[Sales]])</f>
        <v>116.28</v>
      </c>
    </row>
    <row r="664" spans="1:25" x14ac:dyDescent="0.3">
      <c r="A664">
        <v>1403</v>
      </c>
      <c r="B664" t="s">
        <v>683</v>
      </c>
      <c r="C664" s="9" t="s">
        <v>5505</v>
      </c>
      <c r="D664" s="9">
        <v>42479</v>
      </c>
      <c r="E664" s="3" t="s">
        <v>5164</v>
      </c>
      <c r="F664" t="s">
        <v>6465</v>
      </c>
      <c r="G664" t="s">
        <v>6507</v>
      </c>
      <c r="H664" t="s">
        <v>7300</v>
      </c>
      <c r="I664" t="s">
        <v>8056</v>
      </c>
      <c r="J664" t="s">
        <v>8057</v>
      </c>
      <c r="K664" t="s">
        <v>8096</v>
      </c>
      <c r="L664" t="s">
        <v>8612</v>
      </c>
      <c r="M664">
        <v>43229</v>
      </c>
      <c r="N664" t="s">
        <v>8640</v>
      </c>
      <c r="O664" t="s">
        <v>9574</v>
      </c>
      <c r="P664" t="s">
        <v>10370</v>
      </c>
      <c r="Q664" t="s">
        <v>10376</v>
      </c>
      <c r="R664" t="s">
        <v>11317</v>
      </c>
      <c r="S664">
        <v>205.17599999999999</v>
      </c>
      <c r="T664">
        <v>2</v>
      </c>
      <c r="U664">
        <v>0.4</v>
      </c>
      <c r="V664">
        <v>-58.133200000000002</v>
      </c>
      <c r="W664">
        <f>(Tableau1[[#This Row],[Sales]]/Tableau1[[#This Row],[Profit]])*100</f>
        <v>-352.94117647058818</v>
      </c>
      <c r="X664">
        <f>Tableau1[[#This Row],[Sales]]*(1-Tableau1[[#This Row],[Discount]])</f>
        <v>123.10559999999998</v>
      </c>
      <c r="Y664">
        <f ca="1">SUMIF(Tableau1[Order ID],Tableau1[[#This Row],[Order ID]],Tableau1[[#This Row],[Sales]])</f>
        <v>16.68</v>
      </c>
    </row>
    <row r="665" spans="1:25" x14ac:dyDescent="0.3">
      <c r="A665">
        <v>1405</v>
      </c>
      <c r="B665" t="s">
        <v>684</v>
      </c>
      <c r="C665" s="9" t="s">
        <v>5352</v>
      </c>
      <c r="D665" s="9">
        <v>41735</v>
      </c>
      <c r="E665" s="3" t="s">
        <v>5948</v>
      </c>
      <c r="F665" t="s">
        <v>6466</v>
      </c>
      <c r="G665" t="s">
        <v>6642</v>
      </c>
      <c r="H665" t="s">
        <v>7435</v>
      </c>
      <c r="I665" t="s">
        <v>8056</v>
      </c>
      <c r="J665" t="s">
        <v>8057</v>
      </c>
      <c r="K665" t="s">
        <v>8068</v>
      </c>
      <c r="L665" t="s">
        <v>8597</v>
      </c>
      <c r="M665">
        <v>19143</v>
      </c>
      <c r="N665" t="s">
        <v>8640</v>
      </c>
      <c r="O665" t="s">
        <v>9130</v>
      </c>
      <c r="P665" t="s">
        <v>10371</v>
      </c>
      <c r="Q665" t="s">
        <v>10387</v>
      </c>
      <c r="R665" t="s">
        <v>10879</v>
      </c>
      <c r="S665">
        <v>10.304</v>
      </c>
      <c r="T665">
        <v>1</v>
      </c>
      <c r="U665">
        <v>0.2</v>
      </c>
      <c r="V665">
        <v>-2.1896</v>
      </c>
      <c r="W665">
        <f>(Tableau1[[#This Row],[Sales]]/Tableau1[[#This Row],[Profit]])*100</f>
        <v>-470.58823529411768</v>
      </c>
      <c r="X665">
        <f>Tableau1[[#This Row],[Sales]]*(1-Tableau1[[#This Row],[Discount]])</f>
        <v>8.2431999999999999</v>
      </c>
      <c r="Y665">
        <f ca="1">SUMIF(Tableau1[Order ID],Tableau1[[#This Row],[Order ID]],Tableau1[[#This Row],[Sales]])</f>
        <v>12.827999999999999</v>
      </c>
    </row>
    <row r="666" spans="1:25" x14ac:dyDescent="0.3">
      <c r="A666">
        <v>1408</v>
      </c>
      <c r="B666" t="s">
        <v>685</v>
      </c>
      <c r="C666" s="9" t="s">
        <v>5506</v>
      </c>
      <c r="D666" s="9">
        <v>42615</v>
      </c>
      <c r="E666" s="3" t="s">
        <v>5077</v>
      </c>
      <c r="F666" t="s">
        <v>6465</v>
      </c>
      <c r="G666" t="s">
        <v>6498</v>
      </c>
      <c r="H666" t="s">
        <v>7291</v>
      </c>
      <c r="I666" t="s">
        <v>8054</v>
      </c>
      <c r="J666" t="s">
        <v>8057</v>
      </c>
      <c r="K666" t="s">
        <v>8078</v>
      </c>
      <c r="L666" t="s">
        <v>8603</v>
      </c>
      <c r="M666">
        <v>10024</v>
      </c>
      <c r="N666" t="s">
        <v>8640</v>
      </c>
      <c r="O666" t="s">
        <v>9577</v>
      </c>
      <c r="P666" t="s">
        <v>10371</v>
      </c>
      <c r="Q666" t="s">
        <v>10379</v>
      </c>
      <c r="R666" t="s">
        <v>11319</v>
      </c>
      <c r="S666">
        <v>75.48</v>
      </c>
      <c r="T666">
        <v>2</v>
      </c>
      <c r="U666">
        <v>0</v>
      </c>
      <c r="V666">
        <v>19.6248</v>
      </c>
      <c r="W666">
        <f>(Tableau1[[#This Row],[Sales]]/Tableau1[[#This Row],[Profit]])*100</f>
        <v>384.61538461538464</v>
      </c>
      <c r="X666">
        <f>Tableau1[[#This Row],[Sales]]*(1-Tableau1[[#This Row],[Discount]])</f>
        <v>75.48</v>
      </c>
      <c r="Y666">
        <f ca="1">SUMIF(Tableau1[Order ID],Tableau1[[#This Row],[Order ID]],Tableau1[[#This Row],[Sales]])</f>
        <v>60.12</v>
      </c>
    </row>
    <row r="667" spans="1:25" x14ac:dyDescent="0.3">
      <c r="A667">
        <v>1410</v>
      </c>
      <c r="B667" t="s">
        <v>686</v>
      </c>
      <c r="C667" s="9" t="s">
        <v>5507</v>
      </c>
      <c r="D667" s="9">
        <v>42638</v>
      </c>
      <c r="E667" s="3" t="s">
        <v>5985</v>
      </c>
      <c r="F667" t="s">
        <v>6465</v>
      </c>
      <c r="G667" t="s">
        <v>6923</v>
      </c>
      <c r="H667" t="s">
        <v>7716</v>
      </c>
      <c r="I667" t="s">
        <v>8054</v>
      </c>
      <c r="J667" t="s">
        <v>8057</v>
      </c>
      <c r="K667" t="s">
        <v>8100</v>
      </c>
      <c r="L667" t="s">
        <v>8604</v>
      </c>
      <c r="M667">
        <v>85023</v>
      </c>
      <c r="N667" t="s">
        <v>8638</v>
      </c>
      <c r="O667" t="s">
        <v>9355</v>
      </c>
      <c r="P667" t="s">
        <v>10370</v>
      </c>
      <c r="Q667" t="s">
        <v>10376</v>
      </c>
      <c r="R667" t="s">
        <v>11103</v>
      </c>
      <c r="S667">
        <v>393.16500000000002</v>
      </c>
      <c r="T667">
        <v>3</v>
      </c>
      <c r="U667">
        <v>0.5</v>
      </c>
      <c r="V667">
        <v>-204.44579999999999</v>
      </c>
      <c r="W667">
        <f>(Tableau1[[#This Row],[Sales]]/Tableau1[[#This Row],[Profit]])*100</f>
        <v>-192.30769230769232</v>
      </c>
      <c r="X667">
        <f>Tableau1[[#This Row],[Sales]]*(1-Tableau1[[#This Row],[Discount]])</f>
        <v>196.58250000000001</v>
      </c>
      <c r="Y667">
        <f ca="1">SUMIF(Tableau1[Order ID],Tableau1[[#This Row],[Order ID]],Tableau1[[#This Row],[Sales]])</f>
        <v>13.9</v>
      </c>
    </row>
    <row r="668" spans="1:25" x14ac:dyDescent="0.3">
      <c r="A668">
        <v>1411</v>
      </c>
      <c r="B668" t="s">
        <v>687</v>
      </c>
      <c r="C668" s="9" t="s">
        <v>5289</v>
      </c>
      <c r="D668" s="9">
        <v>43043</v>
      </c>
      <c r="E668" s="3" t="s">
        <v>5373</v>
      </c>
      <c r="F668" t="s">
        <v>6465</v>
      </c>
      <c r="G668" t="s">
        <v>6917</v>
      </c>
      <c r="H668" t="s">
        <v>7710</v>
      </c>
      <c r="I668" t="s">
        <v>8056</v>
      </c>
      <c r="J668" t="s">
        <v>8057</v>
      </c>
      <c r="K668" t="s">
        <v>8113</v>
      </c>
      <c r="L668" t="s">
        <v>8593</v>
      </c>
      <c r="M668">
        <v>75051</v>
      </c>
      <c r="N668" t="s">
        <v>8639</v>
      </c>
      <c r="O668" t="s">
        <v>9056</v>
      </c>
      <c r="P668" t="s">
        <v>10371</v>
      </c>
      <c r="Q668" t="s">
        <v>10375</v>
      </c>
      <c r="R668" t="s">
        <v>10805</v>
      </c>
      <c r="S668">
        <v>23.68</v>
      </c>
      <c r="T668">
        <v>2</v>
      </c>
      <c r="U668">
        <v>0.2</v>
      </c>
      <c r="V668">
        <v>8.8800000000000008</v>
      </c>
      <c r="W668">
        <f>(Tableau1[[#This Row],[Sales]]/Tableau1[[#This Row],[Profit]])*100</f>
        <v>266.66666666666663</v>
      </c>
      <c r="X668">
        <f>Tableau1[[#This Row],[Sales]]*(1-Tableau1[[#This Row],[Discount]])</f>
        <v>18.943999999999999</v>
      </c>
      <c r="Y668">
        <f ca="1">SUMIF(Tableau1[Order ID],Tableau1[[#This Row],[Order ID]],Tableau1[[#This Row],[Sales]])</f>
        <v>71.98</v>
      </c>
    </row>
    <row r="669" spans="1:25" x14ac:dyDescent="0.3">
      <c r="A669">
        <v>1412</v>
      </c>
      <c r="B669" t="s">
        <v>688</v>
      </c>
      <c r="C669" s="9" t="s">
        <v>5508</v>
      </c>
      <c r="D669" s="9">
        <v>42560</v>
      </c>
      <c r="E669" s="3" t="s">
        <v>6327</v>
      </c>
      <c r="F669" t="s">
        <v>6465</v>
      </c>
      <c r="G669" t="s">
        <v>6531</v>
      </c>
      <c r="H669" t="s">
        <v>7324</v>
      </c>
      <c r="I669" t="s">
        <v>8055</v>
      </c>
      <c r="J669" t="s">
        <v>8057</v>
      </c>
      <c r="K669" t="s">
        <v>8078</v>
      </c>
      <c r="L669" t="s">
        <v>8603</v>
      </c>
      <c r="M669">
        <v>10035</v>
      </c>
      <c r="N669" t="s">
        <v>8640</v>
      </c>
      <c r="O669" t="s">
        <v>9252</v>
      </c>
      <c r="P669" t="s">
        <v>10370</v>
      </c>
      <c r="Q669" t="s">
        <v>10374</v>
      </c>
      <c r="R669" t="s">
        <v>11001</v>
      </c>
      <c r="S669">
        <v>408.00599999999997</v>
      </c>
      <c r="T669">
        <v>2</v>
      </c>
      <c r="U669">
        <v>0.1</v>
      </c>
      <c r="V669">
        <v>72.534400000000005</v>
      </c>
      <c r="W669">
        <f>(Tableau1[[#This Row],[Sales]]/Tableau1[[#This Row],[Profit]])*100</f>
        <v>562.49999999999989</v>
      </c>
      <c r="X669">
        <f>Tableau1[[#This Row],[Sales]]*(1-Tableau1[[#This Row],[Discount]])</f>
        <v>367.2054</v>
      </c>
      <c r="Y669">
        <f ca="1">SUMIF(Tableau1[Order ID],Tableau1[[#This Row],[Order ID]],Tableau1[[#This Row],[Sales]])</f>
        <v>124.36</v>
      </c>
    </row>
    <row r="670" spans="1:25" x14ac:dyDescent="0.3">
      <c r="A670">
        <v>1414</v>
      </c>
      <c r="B670" t="s">
        <v>689</v>
      </c>
      <c r="C670" s="9" t="s">
        <v>5509</v>
      </c>
      <c r="D670" s="9">
        <v>41820</v>
      </c>
      <c r="E670" s="3" t="s">
        <v>5290</v>
      </c>
      <c r="F670" t="s">
        <v>6465</v>
      </c>
      <c r="G670" t="s">
        <v>6924</v>
      </c>
      <c r="H670" t="s">
        <v>7717</v>
      </c>
      <c r="I670" t="s">
        <v>8054</v>
      </c>
      <c r="J670" t="s">
        <v>8057</v>
      </c>
      <c r="K670" t="s">
        <v>8078</v>
      </c>
      <c r="L670" t="s">
        <v>8603</v>
      </c>
      <c r="M670">
        <v>10024</v>
      </c>
      <c r="N670" t="s">
        <v>8640</v>
      </c>
      <c r="O670" t="s">
        <v>9578</v>
      </c>
      <c r="P670" t="s">
        <v>10371</v>
      </c>
      <c r="Q670" t="s">
        <v>10381</v>
      </c>
      <c r="R670" t="s">
        <v>11320</v>
      </c>
      <c r="S670">
        <v>334.76799999999997</v>
      </c>
      <c r="T670">
        <v>7</v>
      </c>
      <c r="U670">
        <v>0.2</v>
      </c>
      <c r="V670">
        <v>108.7996</v>
      </c>
      <c r="W670">
        <f>(Tableau1[[#This Row],[Sales]]/Tableau1[[#This Row],[Profit]])*100</f>
        <v>307.69230769230768</v>
      </c>
      <c r="X670">
        <f>Tableau1[[#This Row],[Sales]]*(1-Tableau1[[#This Row],[Discount]])</f>
        <v>267.81439999999998</v>
      </c>
      <c r="Y670">
        <f ca="1">SUMIF(Tableau1[Order ID],Tableau1[[#This Row],[Order ID]],Tableau1[[#This Row],[Sales]])</f>
        <v>8.3759999999999994</v>
      </c>
    </row>
    <row r="671" spans="1:25" x14ac:dyDescent="0.3">
      <c r="A671">
        <v>1415</v>
      </c>
      <c r="B671" t="s">
        <v>690</v>
      </c>
      <c r="C671" s="9" t="s">
        <v>5510</v>
      </c>
      <c r="D671" s="9">
        <v>42763</v>
      </c>
      <c r="E671" s="3" t="s">
        <v>6328</v>
      </c>
      <c r="F671" t="s">
        <v>6464</v>
      </c>
      <c r="G671" t="s">
        <v>6925</v>
      </c>
      <c r="H671" t="s">
        <v>7718</v>
      </c>
      <c r="I671" t="s">
        <v>8056</v>
      </c>
      <c r="J671" t="s">
        <v>8057</v>
      </c>
      <c r="K671" t="s">
        <v>8174</v>
      </c>
      <c r="L671" t="s">
        <v>8590</v>
      </c>
      <c r="M671">
        <v>92627</v>
      </c>
      <c r="N671" t="s">
        <v>8638</v>
      </c>
      <c r="O671" t="s">
        <v>9516</v>
      </c>
      <c r="P671" t="s">
        <v>10372</v>
      </c>
      <c r="Q671" t="s">
        <v>10384</v>
      </c>
      <c r="R671" t="s">
        <v>11258</v>
      </c>
      <c r="S671">
        <v>239.97</v>
      </c>
      <c r="T671">
        <v>3</v>
      </c>
      <c r="U671">
        <v>0</v>
      </c>
      <c r="V671">
        <v>26.396699999999999</v>
      </c>
      <c r="W671">
        <f>(Tableau1[[#This Row],[Sales]]/Tableau1[[#This Row],[Profit]])*100</f>
        <v>909.09090909090912</v>
      </c>
      <c r="X671">
        <f>Tableau1[[#This Row],[Sales]]*(1-Tableau1[[#This Row],[Discount]])</f>
        <v>239.97</v>
      </c>
      <c r="Y671">
        <f ca="1">SUMIF(Tableau1[Order ID],Tableau1[[#This Row],[Order ID]],Tableau1[[#This Row],[Sales]])</f>
        <v>14.45</v>
      </c>
    </row>
    <row r="672" spans="1:25" x14ac:dyDescent="0.3">
      <c r="A672">
        <v>1417</v>
      </c>
      <c r="B672" t="s">
        <v>691</v>
      </c>
      <c r="C672" s="9" t="s">
        <v>5511</v>
      </c>
      <c r="D672" s="9">
        <v>42268</v>
      </c>
      <c r="E672" s="3" t="s">
        <v>5526</v>
      </c>
      <c r="F672" t="s">
        <v>6466</v>
      </c>
      <c r="G672" t="s">
        <v>6926</v>
      </c>
      <c r="H672" t="s">
        <v>7719</v>
      </c>
      <c r="I672" t="s">
        <v>8055</v>
      </c>
      <c r="J672" t="s">
        <v>8057</v>
      </c>
      <c r="K672" t="s">
        <v>8070</v>
      </c>
      <c r="L672" t="s">
        <v>8593</v>
      </c>
      <c r="M672">
        <v>77041</v>
      </c>
      <c r="N672" t="s">
        <v>8639</v>
      </c>
      <c r="O672" t="s">
        <v>9579</v>
      </c>
      <c r="P672" t="s">
        <v>10372</v>
      </c>
      <c r="Q672" t="s">
        <v>10380</v>
      </c>
      <c r="R672" t="s">
        <v>11321</v>
      </c>
      <c r="S672">
        <v>946.34400000000005</v>
      </c>
      <c r="T672">
        <v>7</v>
      </c>
      <c r="U672">
        <v>0.2</v>
      </c>
      <c r="V672">
        <v>118.29300000000001</v>
      </c>
      <c r="W672">
        <f>(Tableau1[[#This Row],[Sales]]/Tableau1[[#This Row],[Profit]])*100</f>
        <v>800</v>
      </c>
      <c r="X672">
        <f>Tableau1[[#This Row],[Sales]]*(1-Tableau1[[#This Row],[Discount]])</f>
        <v>757.07520000000011</v>
      </c>
      <c r="Y672">
        <f ca="1">SUMIF(Tableau1[Order ID],Tableau1[[#This Row],[Order ID]],Tableau1[[#This Row],[Sales]])</f>
        <v>1.641</v>
      </c>
    </row>
    <row r="673" spans="1:25" x14ac:dyDescent="0.3">
      <c r="A673">
        <v>1420</v>
      </c>
      <c r="B673" t="s">
        <v>692</v>
      </c>
      <c r="C673" s="9" t="s">
        <v>5150</v>
      </c>
      <c r="D673" s="9">
        <v>42273</v>
      </c>
      <c r="E673" s="3" t="s">
        <v>6268</v>
      </c>
      <c r="F673" t="s">
        <v>6465</v>
      </c>
      <c r="G673" t="s">
        <v>6927</v>
      </c>
      <c r="H673" t="s">
        <v>7720</v>
      </c>
      <c r="I673" t="s">
        <v>8055</v>
      </c>
      <c r="J673" t="s">
        <v>8057</v>
      </c>
      <c r="K673" t="s">
        <v>8181</v>
      </c>
      <c r="L673" t="s">
        <v>8604</v>
      </c>
      <c r="M673">
        <v>85204</v>
      </c>
      <c r="N673" t="s">
        <v>8638</v>
      </c>
      <c r="O673" t="s">
        <v>9580</v>
      </c>
      <c r="P673" t="s">
        <v>10371</v>
      </c>
      <c r="Q673" t="s">
        <v>10383</v>
      </c>
      <c r="R673" t="s">
        <v>11322</v>
      </c>
      <c r="S673">
        <v>86.272000000000006</v>
      </c>
      <c r="T673">
        <v>4</v>
      </c>
      <c r="U673">
        <v>0.2</v>
      </c>
      <c r="V673">
        <v>31.273599999999998</v>
      </c>
      <c r="W673">
        <f>(Tableau1[[#This Row],[Sales]]/Tableau1[[#This Row],[Profit]])*100</f>
        <v>275.86206896551727</v>
      </c>
      <c r="X673">
        <f>Tableau1[[#This Row],[Sales]]*(1-Tableau1[[#This Row],[Discount]])</f>
        <v>69.017600000000002</v>
      </c>
      <c r="Y673">
        <f ca="1">SUMIF(Tableau1[Order ID],Tableau1[[#This Row],[Order ID]],Tableau1[[#This Row],[Sales]])</f>
        <v>73.98</v>
      </c>
    </row>
    <row r="674" spans="1:25" x14ac:dyDescent="0.3">
      <c r="A674">
        <v>1427</v>
      </c>
      <c r="B674" t="s">
        <v>693</v>
      </c>
      <c r="C674" s="9" t="s">
        <v>5119</v>
      </c>
      <c r="D674" s="9">
        <v>42308</v>
      </c>
      <c r="E674" s="3" t="s">
        <v>6288</v>
      </c>
      <c r="F674" t="s">
        <v>6464</v>
      </c>
      <c r="G674" t="s">
        <v>6928</v>
      </c>
      <c r="H674" t="s">
        <v>7721</v>
      </c>
      <c r="I674" t="s">
        <v>8055</v>
      </c>
      <c r="J674" t="s">
        <v>8057</v>
      </c>
      <c r="K674" t="s">
        <v>8220</v>
      </c>
      <c r="L674" t="s">
        <v>8590</v>
      </c>
      <c r="M674">
        <v>93905</v>
      </c>
      <c r="N674" t="s">
        <v>8638</v>
      </c>
      <c r="O674" t="s">
        <v>9149</v>
      </c>
      <c r="P674" t="s">
        <v>10371</v>
      </c>
      <c r="Q674" t="s">
        <v>10381</v>
      </c>
      <c r="R674" t="s">
        <v>10898</v>
      </c>
      <c r="S674">
        <v>9.7279999999999998</v>
      </c>
      <c r="T674">
        <v>2</v>
      </c>
      <c r="U674">
        <v>0.2</v>
      </c>
      <c r="V674">
        <v>3.2831999999999999</v>
      </c>
      <c r="W674">
        <f>(Tableau1[[#This Row],[Sales]]/Tableau1[[#This Row],[Profit]])*100</f>
        <v>296.2962962962963</v>
      </c>
      <c r="X674">
        <f>Tableau1[[#This Row],[Sales]]*(1-Tableau1[[#This Row],[Discount]])</f>
        <v>7.7824</v>
      </c>
      <c r="Y674">
        <f ca="1">SUMIF(Tableau1[Order ID],Tableau1[[#This Row],[Order ID]],Tableau1[[#This Row],[Sales]])</f>
        <v>377.97</v>
      </c>
    </row>
    <row r="675" spans="1:25" x14ac:dyDescent="0.3">
      <c r="A675">
        <v>1431</v>
      </c>
      <c r="B675" t="s">
        <v>694</v>
      </c>
      <c r="C675" s="9" t="s">
        <v>5230</v>
      </c>
      <c r="D675" s="9">
        <v>43065</v>
      </c>
      <c r="E675" s="3" t="s">
        <v>5359</v>
      </c>
      <c r="F675" t="s">
        <v>6465</v>
      </c>
      <c r="G675" t="s">
        <v>6767</v>
      </c>
      <c r="H675" t="s">
        <v>7560</v>
      </c>
      <c r="I675" t="s">
        <v>8054</v>
      </c>
      <c r="J675" t="s">
        <v>8057</v>
      </c>
      <c r="K675" t="s">
        <v>8096</v>
      </c>
      <c r="L675" t="s">
        <v>8612</v>
      </c>
      <c r="M675">
        <v>43229</v>
      </c>
      <c r="N675" t="s">
        <v>8640</v>
      </c>
      <c r="O675" t="s">
        <v>9145</v>
      </c>
      <c r="P675" t="s">
        <v>10372</v>
      </c>
      <c r="Q675" t="s">
        <v>10380</v>
      </c>
      <c r="R675" t="s">
        <v>10894</v>
      </c>
      <c r="S675">
        <v>220.75200000000001</v>
      </c>
      <c r="T675">
        <v>8</v>
      </c>
      <c r="U675">
        <v>0.4</v>
      </c>
      <c r="V675">
        <v>-40.471200000000003</v>
      </c>
      <c r="W675">
        <f>(Tableau1[[#This Row],[Sales]]/Tableau1[[#This Row],[Profit]])*100</f>
        <v>-545.45454545454538</v>
      </c>
      <c r="X675">
        <f>Tableau1[[#This Row],[Sales]]*(1-Tableau1[[#This Row],[Discount]])</f>
        <v>132.4512</v>
      </c>
      <c r="Y675">
        <f ca="1">SUMIF(Tableau1[Order ID],Tableau1[[#This Row],[Order ID]],Tableau1[[#This Row],[Sales]])</f>
        <v>46.72</v>
      </c>
    </row>
    <row r="676" spans="1:25" x14ac:dyDescent="0.3">
      <c r="A676">
        <v>1432</v>
      </c>
      <c r="B676" t="s">
        <v>695</v>
      </c>
      <c r="C676" s="9" t="s">
        <v>5204</v>
      </c>
      <c r="D676" s="9">
        <v>41992</v>
      </c>
      <c r="E676" s="3" t="s">
        <v>6089</v>
      </c>
      <c r="F676" t="s">
        <v>6464</v>
      </c>
      <c r="G676" t="s">
        <v>6473</v>
      </c>
      <c r="H676" t="s">
        <v>7266</v>
      </c>
      <c r="I676" t="s">
        <v>8054</v>
      </c>
      <c r="J676" t="s">
        <v>8057</v>
      </c>
      <c r="K676" t="s">
        <v>8217</v>
      </c>
      <c r="L676" t="s">
        <v>8607</v>
      </c>
      <c r="M676">
        <v>35630</v>
      </c>
      <c r="N676" t="s">
        <v>8637</v>
      </c>
      <c r="O676" t="s">
        <v>9584</v>
      </c>
      <c r="P676" t="s">
        <v>10371</v>
      </c>
      <c r="Q676" t="s">
        <v>10381</v>
      </c>
      <c r="R676" t="s">
        <v>11326</v>
      </c>
      <c r="S676">
        <v>152.76</v>
      </c>
      <c r="T676">
        <v>6</v>
      </c>
      <c r="U676">
        <v>0</v>
      </c>
      <c r="V676">
        <v>74.852400000000003</v>
      </c>
      <c r="W676">
        <f>(Tableau1[[#This Row],[Sales]]/Tableau1[[#This Row],[Profit]])*100</f>
        <v>204.08163265306118</v>
      </c>
      <c r="X676">
        <f>Tableau1[[#This Row],[Sales]]*(1-Tableau1[[#This Row],[Discount]])</f>
        <v>152.76</v>
      </c>
      <c r="Y676">
        <f ca="1">SUMIF(Tableau1[Order ID],Tableau1[[#This Row],[Order ID]],Tableau1[[#This Row],[Sales]])</f>
        <v>257.64</v>
      </c>
    </row>
    <row r="677" spans="1:25" x14ac:dyDescent="0.3">
      <c r="A677">
        <v>1435</v>
      </c>
      <c r="B677" t="s">
        <v>696</v>
      </c>
      <c r="C677" s="9" t="s">
        <v>5512</v>
      </c>
      <c r="D677" s="9">
        <v>42730</v>
      </c>
      <c r="E677" s="3" t="s">
        <v>5975</v>
      </c>
      <c r="F677" t="s">
        <v>6465</v>
      </c>
      <c r="G677" t="s">
        <v>6692</v>
      </c>
      <c r="H677" t="s">
        <v>7485</v>
      </c>
      <c r="I677" t="s">
        <v>8054</v>
      </c>
      <c r="J677" t="s">
        <v>8057</v>
      </c>
      <c r="K677" t="s">
        <v>8062</v>
      </c>
      <c r="L677" t="s">
        <v>8234</v>
      </c>
      <c r="M677">
        <v>98105</v>
      </c>
      <c r="N677" t="s">
        <v>8638</v>
      </c>
      <c r="O677" t="s">
        <v>9585</v>
      </c>
      <c r="P677" t="s">
        <v>10371</v>
      </c>
      <c r="Q677" t="s">
        <v>10383</v>
      </c>
      <c r="R677" t="s">
        <v>11327</v>
      </c>
      <c r="S677">
        <v>33.9</v>
      </c>
      <c r="T677">
        <v>5</v>
      </c>
      <c r="U677">
        <v>0</v>
      </c>
      <c r="V677">
        <v>15.593999999999999</v>
      </c>
      <c r="W677">
        <f>(Tableau1[[#This Row],[Sales]]/Tableau1[[#This Row],[Profit]])*100</f>
        <v>217.39130434782606</v>
      </c>
      <c r="X677">
        <f>Tableau1[[#This Row],[Sales]]*(1-Tableau1[[#This Row],[Discount]])</f>
        <v>33.9</v>
      </c>
      <c r="Y677">
        <f ca="1">SUMIF(Tableau1[Order ID],Tableau1[[#This Row],[Order ID]],Tableau1[[#This Row],[Sales]])</f>
        <v>700.05600000000004</v>
      </c>
    </row>
    <row r="678" spans="1:25" x14ac:dyDescent="0.3">
      <c r="A678">
        <v>1436</v>
      </c>
      <c r="B678" t="s">
        <v>697</v>
      </c>
      <c r="C678" s="9" t="s">
        <v>5338</v>
      </c>
      <c r="D678" s="9">
        <v>42906</v>
      </c>
      <c r="E678" s="3" t="s">
        <v>5848</v>
      </c>
      <c r="F678" t="s">
        <v>6465</v>
      </c>
      <c r="G678" t="s">
        <v>6929</v>
      </c>
      <c r="H678" t="s">
        <v>7722</v>
      </c>
      <c r="I678" t="s">
        <v>8054</v>
      </c>
      <c r="J678" t="s">
        <v>8057</v>
      </c>
      <c r="K678" t="s">
        <v>8273</v>
      </c>
      <c r="L678" t="s">
        <v>8612</v>
      </c>
      <c r="M678">
        <v>44134</v>
      </c>
      <c r="N678" t="s">
        <v>8640</v>
      </c>
      <c r="O678" t="s">
        <v>9586</v>
      </c>
      <c r="P678" t="s">
        <v>10371</v>
      </c>
      <c r="Q678" t="s">
        <v>10383</v>
      </c>
      <c r="R678" t="s">
        <v>11328</v>
      </c>
      <c r="S678">
        <v>31.103999999999999</v>
      </c>
      <c r="T678">
        <v>6</v>
      </c>
      <c r="U678">
        <v>0.2</v>
      </c>
      <c r="V678">
        <v>10.8864</v>
      </c>
      <c r="W678">
        <f>(Tableau1[[#This Row],[Sales]]/Tableau1[[#This Row],[Profit]])*100</f>
        <v>285.71428571428572</v>
      </c>
      <c r="X678">
        <f>Tableau1[[#This Row],[Sales]]*(1-Tableau1[[#This Row],[Discount]])</f>
        <v>24.883200000000002</v>
      </c>
      <c r="Y678">
        <f ca="1">SUMIF(Tableau1[Order ID],Tableau1[[#This Row],[Order ID]],Tableau1[[#This Row],[Sales]])</f>
        <v>8.2260000000000009</v>
      </c>
    </row>
    <row r="679" spans="1:25" x14ac:dyDescent="0.3">
      <c r="A679">
        <v>1438</v>
      </c>
      <c r="B679" t="s">
        <v>698</v>
      </c>
      <c r="C679" s="9" t="s">
        <v>5082</v>
      </c>
      <c r="D679" s="9">
        <v>42292</v>
      </c>
      <c r="E679" s="3" t="s">
        <v>5082</v>
      </c>
      <c r="F679" t="s">
        <v>6467</v>
      </c>
      <c r="G679" t="s">
        <v>6500</v>
      </c>
      <c r="H679" t="s">
        <v>7293</v>
      </c>
      <c r="I679" t="s">
        <v>8054</v>
      </c>
      <c r="J679" t="s">
        <v>8057</v>
      </c>
      <c r="K679" t="s">
        <v>8170</v>
      </c>
      <c r="L679" t="s">
        <v>8593</v>
      </c>
      <c r="M679">
        <v>79109</v>
      </c>
      <c r="N679" t="s">
        <v>8639</v>
      </c>
      <c r="O679" t="s">
        <v>9587</v>
      </c>
      <c r="P679" t="s">
        <v>10372</v>
      </c>
      <c r="Q679" t="s">
        <v>10384</v>
      </c>
      <c r="R679" t="s">
        <v>11329</v>
      </c>
      <c r="S679">
        <v>263.88</v>
      </c>
      <c r="T679">
        <v>3</v>
      </c>
      <c r="U679">
        <v>0.2</v>
      </c>
      <c r="V679">
        <v>42.880499999999998</v>
      </c>
      <c r="W679">
        <f>(Tableau1[[#This Row],[Sales]]/Tableau1[[#This Row],[Profit]])*100</f>
        <v>615.38461538461547</v>
      </c>
      <c r="X679">
        <f>Tableau1[[#This Row],[Sales]]*(1-Tableau1[[#This Row],[Discount]])</f>
        <v>211.10400000000001</v>
      </c>
      <c r="Y679">
        <f ca="1">SUMIF(Tableau1[Order ID],Tableau1[[#This Row],[Order ID]],Tableau1[[#This Row],[Sales]])</f>
        <v>423.28</v>
      </c>
    </row>
    <row r="680" spans="1:25" x14ac:dyDescent="0.3">
      <c r="A680">
        <v>1440</v>
      </c>
      <c r="B680" t="s">
        <v>699</v>
      </c>
      <c r="C680" s="9" t="s">
        <v>5513</v>
      </c>
      <c r="D680" s="9">
        <v>42837</v>
      </c>
      <c r="E680" s="3" t="s">
        <v>5034</v>
      </c>
      <c r="F680" t="s">
        <v>6464</v>
      </c>
      <c r="G680" t="s">
        <v>6685</v>
      </c>
      <c r="H680" t="s">
        <v>7478</v>
      </c>
      <c r="I680" t="s">
        <v>8054</v>
      </c>
      <c r="J680" t="s">
        <v>8057</v>
      </c>
      <c r="K680" t="s">
        <v>8263</v>
      </c>
      <c r="L680" t="s">
        <v>8622</v>
      </c>
      <c r="M680">
        <v>2908</v>
      </c>
      <c r="N680" t="s">
        <v>8640</v>
      </c>
      <c r="O680" t="s">
        <v>9588</v>
      </c>
      <c r="P680" t="s">
        <v>10371</v>
      </c>
      <c r="Q680" t="s">
        <v>10381</v>
      </c>
      <c r="R680" t="s">
        <v>10688</v>
      </c>
      <c r="S680">
        <v>29.7</v>
      </c>
      <c r="T680">
        <v>5</v>
      </c>
      <c r="U680">
        <v>0</v>
      </c>
      <c r="V680">
        <v>13.365</v>
      </c>
      <c r="W680">
        <f>(Tableau1[[#This Row],[Sales]]/Tableau1[[#This Row],[Profit]])*100</f>
        <v>222.22222222222223</v>
      </c>
      <c r="X680">
        <f>Tableau1[[#This Row],[Sales]]*(1-Tableau1[[#This Row],[Discount]])</f>
        <v>29.7</v>
      </c>
      <c r="Y680">
        <f ca="1">SUMIF(Tableau1[Order ID],Tableau1[[#This Row],[Order ID]],Tableau1[[#This Row],[Sales]])</f>
        <v>5.56</v>
      </c>
    </row>
    <row r="681" spans="1:25" x14ac:dyDescent="0.3">
      <c r="A681">
        <v>1442</v>
      </c>
      <c r="B681" t="s">
        <v>700</v>
      </c>
      <c r="C681" s="9" t="s">
        <v>5514</v>
      </c>
      <c r="D681" s="9">
        <v>43088</v>
      </c>
      <c r="E681" s="3" t="s">
        <v>5195</v>
      </c>
      <c r="F681" t="s">
        <v>6464</v>
      </c>
      <c r="G681" t="s">
        <v>6930</v>
      </c>
      <c r="H681" t="s">
        <v>7723</v>
      </c>
      <c r="I681" t="s">
        <v>8054</v>
      </c>
      <c r="J681" t="s">
        <v>8057</v>
      </c>
      <c r="K681" t="s">
        <v>8066</v>
      </c>
      <c r="L681" t="s">
        <v>8590</v>
      </c>
      <c r="M681">
        <v>94110</v>
      </c>
      <c r="N681" t="s">
        <v>8638</v>
      </c>
      <c r="O681" t="s">
        <v>9330</v>
      </c>
      <c r="P681" t="s">
        <v>10371</v>
      </c>
      <c r="Q681" t="s">
        <v>10381</v>
      </c>
      <c r="R681" t="s">
        <v>11078</v>
      </c>
      <c r="S681">
        <v>36.671999999999997</v>
      </c>
      <c r="T681">
        <v>2</v>
      </c>
      <c r="U681">
        <v>0.2</v>
      </c>
      <c r="V681">
        <v>11.46</v>
      </c>
      <c r="W681">
        <f>(Tableau1[[#This Row],[Sales]]/Tableau1[[#This Row],[Profit]])*100</f>
        <v>319.99999999999994</v>
      </c>
      <c r="X681">
        <f>Tableau1[[#This Row],[Sales]]*(1-Tableau1[[#This Row],[Discount]])</f>
        <v>29.337599999999998</v>
      </c>
      <c r="Y681">
        <f ca="1">SUMIF(Tableau1[Order ID],Tableau1[[#This Row],[Order ID]],Tableau1[[#This Row],[Sales]])</f>
        <v>76.92</v>
      </c>
    </row>
    <row r="682" spans="1:25" x14ac:dyDescent="0.3">
      <c r="A682">
        <v>1443</v>
      </c>
      <c r="B682" t="s">
        <v>701</v>
      </c>
      <c r="C682" s="9" t="s">
        <v>5515</v>
      </c>
      <c r="D682" s="9">
        <v>42952</v>
      </c>
      <c r="E682" s="3" t="s">
        <v>6329</v>
      </c>
      <c r="F682" t="s">
        <v>6466</v>
      </c>
      <c r="G682" t="s">
        <v>6931</v>
      </c>
      <c r="H682" t="s">
        <v>7724</v>
      </c>
      <c r="I682" t="s">
        <v>8055</v>
      </c>
      <c r="J682" t="s">
        <v>8057</v>
      </c>
      <c r="K682" t="s">
        <v>8160</v>
      </c>
      <c r="L682" t="s">
        <v>8589</v>
      </c>
      <c r="M682">
        <v>40475</v>
      </c>
      <c r="N682" t="s">
        <v>8637</v>
      </c>
      <c r="O682" t="s">
        <v>8954</v>
      </c>
      <c r="P682" t="s">
        <v>10371</v>
      </c>
      <c r="Q682" t="s">
        <v>10383</v>
      </c>
      <c r="R682" t="s">
        <v>10703</v>
      </c>
      <c r="S682">
        <v>13.76</v>
      </c>
      <c r="T682">
        <v>2</v>
      </c>
      <c r="U682">
        <v>0</v>
      </c>
      <c r="V682">
        <v>6.3296000000000001</v>
      </c>
      <c r="W682">
        <f>(Tableau1[[#This Row],[Sales]]/Tableau1[[#This Row],[Profit]])*100</f>
        <v>217.39130434782606</v>
      </c>
      <c r="X682">
        <f>Tableau1[[#This Row],[Sales]]*(1-Tableau1[[#This Row],[Discount]])</f>
        <v>13.76</v>
      </c>
      <c r="Y682">
        <f ca="1">SUMIF(Tableau1[Order ID],Tableau1[[#This Row],[Order ID]],Tableau1[[#This Row],[Sales]])</f>
        <v>0.99</v>
      </c>
    </row>
    <row r="683" spans="1:25" x14ac:dyDescent="0.3">
      <c r="A683">
        <v>1444</v>
      </c>
      <c r="B683" t="s">
        <v>702</v>
      </c>
      <c r="C683" s="9" t="s">
        <v>5516</v>
      </c>
      <c r="D683" s="9">
        <v>42278</v>
      </c>
      <c r="E683" s="3" t="s">
        <v>6302</v>
      </c>
      <c r="F683" t="s">
        <v>6465</v>
      </c>
      <c r="G683" t="s">
        <v>6932</v>
      </c>
      <c r="H683" t="s">
        <v>7725</v>
      </c>
      <c r="I683" t="s">
        <v>8055</v>
      </c>
      <c r="J683" t="s">
        <v>8057</v>
      </c>
      <c r="K683" t="s">
        <v>8092</v>
      </c>
      <c r="L683" t="s">
        <v>8610</v>
      </c>
      <c r="M683">
        <v>80013</v>
      </c>
      <c r="N683" t="s">
        <v>8638</v>
      </c>
      <c r="O683" t="s">
        <v>8761</v>
      </c>
      <c r="P683" t="s">
        <v>10371</v>
      </c>
      <c r="Q683" t="s">
        <v>10377</v>
      </c>
      <c r="R683" t="s">
        <v>10510</v>
      </c>
      <c r="S683">
        <v>139.42400000000001</v>
      </c>
      <c r="T683">
        <v>4</v>
      </c>
      <c r="U683">
        <v>0.2</v>
      </c>
      <c r="V683">
        <v>17.428000000000001</v>
      </c>
      <c r="W683">
        <f>(Tableau1[[#This Row],[Sales]]/Tableau1[[#This Row],[Profit]])*100</f>
        <v>800</v>
      </c>
      <c r="X683">
        <f>Tableau1[[#This Row],[Sales]]*(1-Tableau1[[#This Row],[Discount]])</f>
        <v>111.53920000000001</v>
      </c>
      <c r="Y683">
        <f ca="1">SUMIF(Tableau1[Order ID],Tableau1[[#This Row],[Order ID]],Tableau1[[#This Row],[Sales]])</f>
        <v>34.384</v>
      </c>
    </row>
    <row r="684" spans="1:25" x14ac:dyDescent="0.3">
      <c r="A684">
        <v>1445</v>
      </c>
      <c r="B684" t="s">
        <v>703</v>
      </c>
      <c r="C684" s="9" t="s">
        <v>5484</v>
      </c>
      <c r="D684" s="9">
        <v>42513</v>
      </c>
      <c r="E684" s="3" t="s">
        <v>5346</v>
      </c>
      <c r="F684" t="s">
        <v>6465</v>
      </c>
      <c r="G684" t="s">
        <v>6575</v>
      </c>
      <c r="H684" t="s">
        <v>7368</v>
      </c>
      <c r="I684" t="s">
        <v>8054</v>
      </c>
      <c r="J684" t="s">
        <v>8057</v>
      </c>
      <c r="K684" t="s">
        <v>8080</v>
      </c>
      <c r="L684" t="s">
        <v>8598</v>
      </c>
      <c r="M684">
        <v>60623</v>
      </c>
      <c r="N684" t="s">
        <v>8639</v>
      </c>
      <c r="O684" t="s">
        <v>9505</v>
      </c>
      <c r="P684" t="s">
        <v>10372</v>
      </c>
      <c r="Q684" t="s">
        <v>10380</v>
      </c>
      <c r="R684" t="s">
        <v>11247</v>
      </c>
      <c r="S684">
        <v>1979.9280000000001</v>
      </c>
      <c r="T684">
        <v>9</v>
      </c>
      <c r="U684">
        <v>0.2</v>
      </c>
      <c r="V684">
        <v>148.49459999999999</v>
      </c>
      <c r="W684">
        <f>(Tableau1[[#This Row],[Sales]]/Tableau1[[#This Row],[Profit]])*100</f>
        <v>1333.3333333333335</v>
      </c>
      <c r="X684">
        <f>Tableau1[[#This Row],[Sales]]*(1-Tableau1[[#This Row],[Discount]])</f>
        <v>1583.9424000000001</v>
      </c>
      <c r="Y684">
        <f ca="1">SUMIF(Tableau1[Order ID],Tableau1[[#This Row],[Order ID]],Tableau1[[#This Row],[Sales]])</f>
        <v>54.5</v>
      </c>
    </row>
    <row r="685" spans="1:25" x14ac:dyDescent="0.3">
      <c r="A685">
        <v>1446</v>
      </c>
      <c r="B685" t="s">
        <v>704</v>
      </c>
      <c r="C685" s="9" t="s">
        <v>5517</v>
      </c>
      <c r="D685" s="9">
        <v>42899</v>
      </c>
      <c r="E685" s="3" t="s">
        <v>5144</v>
      </c>
      <c r="F685" t="s">
        <v>6466</v>
      </c>
      <c r="G685" t="s">
        <v>6642</v>
      </c>
      <c r="H685" t="s">
        <v>7435</v>
      </c>
      <c r="I685" t="s">
        <v>8056</v>
      </c>
      <c r="J685" t="s">
        <v>8057</v>
      </c>
      <c r="K685" t="s">
        <v>8080</v>
      </c>
      <c r="L685" t="s">
        <v>8598</v>
      </c>
      <c r="M685">
        <v>60653</v>
      </c>
      <c r="N685" t="s">
        <v>8639</v>
      </c>
      <c r="O685" t="s">
        <v>8869</v>
      </c>
      <c r="P685" t="s">
        <v>10371</v>
      </c>
      <c r="Q685" t="s">
        <v>10377</v>
      </c>
      <c r="R685" t="s">
        <v>10619</v>
      </c>
      <c r="S685">
        <v>164.73599999999999</v>
      </c>
      <c r="T685">
        <v>4</v>
      </c>
      <c r="U685">
        <v>0.2</v>
      </c>
      <c r="V685">
        <v>-39.1248</v>
      </c>
      <c r="W685">
        <f>(Tableau1[[#This Row],[Sales]]/Tableau1[[#This Row],[Profit]])*100</f>
        <v>-421.05263157894734</v>
      </c>
      <c r="X685">
        <f>Tableau1[[#This Row],[Sales]]*(1-Tableau1[[#This Row],[Discount]])</f>
        <v>131.78880000000001</v>
      </c>
      <c r="Y685">
        <f ca="1">SUMIF(Tableau1[Order ID],Tableau1[[#This Row],[Order ID]],Tableau1[[#This Row],[Sales]])</f>
        <v>49.44</v>
      </c>
    </row>
    <row r="686" spans="1:25" x14ac:dyDescent="0.3">
      <c r="A686">
        <v>1449</v>
      </c>
      <c r="B686" t="s">
        <v>705</v>
      </c>
      <c r="C686" s="9" t="s">
        <v>5518</v>
      </c>
      <c r="D686" s="9">
        <v>41752</v>
      </c>
      <c r="E686" s="3" t="s">
        <v>6330</v>
      </c>
      <c r="F686" t="s">
        <v>6466</v>
      </c>
      <c r="G686" t="s">
        <v>6846</v>
      </c>
      <c r="H686" t="s">
        <v>7639</v>
      </c>
      <c r="I686" t="s">
        <v>8055</v>
      </c>
      <c r="J686" t="s">
        <v>8057</v>
      </c>
      <c r="K686" t="s">
        <v>8068</v>
      </c>
      <c r="L686" t="s">
        <v>8597</v>
      </c>
      <c r="M686">
        <v>19134</v>
      </c>
      <c r="N686" t="s">
        <v>8640</v>
      </c>
      <c r="O686" t="s">
        <v>9591</v>
      </c>
      <c r="P686" t="s">
        <v>10371</v>
      </c>
      <c r="Q686" t="s">
        <v>10381</v>
      </c>
      <c r="R686" t="s">
        <v>11332</v>
      </c>
      <c r="S686">
        <v>2.5019999999999998</v>
      </c>
      <c r="T686">
        <v>3</v>
      </c>
      <c r="U686">
        <v>0.7</v>
      </c>
      <c r="V686">
        <v>-1.7514000000000001</v>
      </c>
      <c r="W686">
        <f>(Tableau1[[#This Row],[Sales]]/Tableau1[[#This Row],[Profit]])*100</f>
        <v>-142.85714285714283</v>
      </c>
      <c r="X686">
        <f>Tableau1[[#This Row],[Sales]]*(1-Tableau1[[#This Row],[Discount]])</f>
        <v>0.75060000000000004</v>
      </c>
      <c r="Y686">
        <f ca="1">SUMIF(Tableau1[Order ID],Tableau1[[#This Row],[Order ID]],Tableau1[[#This Row],[Sales]])</f>
        <v>154.44</v>
      </c>
    </row>
    <row r="687" spans="1:25" x14ac:dyDescent="0.3">
      <c r="A687">
        <v>1450</v>
      </c>
      <c r="B687" t="s">
        <v>706</v>
      </c>
      <c r="C687" s="9" t="s">
        <v>5519</v>
      </c>
      <c r="D687" s="9">
        <v>42125</v>
      </c>
      <c r="E687" s="3" t="s">
        <v>5850</v>
      </c>
      <c r="F687" t="s">
        <v>6465</v>
      </c>
      <c r="G687" t="s">
        <v>6548</v>
      </c>
      <c r="H687" t="s">
        <v>7341</v>
      </c>
      <c r="I687" t="s">
        <v>8055</v>
      </c>
      <c r="J687" t="s">
        <v>8057</v>
      </c>
      <c r="K687" t="s">
        <v>8059</v>
      </c>
      <c r="L687" t="s">
        <v>8590</v>
      </c>
      <c r="M687">
        <v>90008</v>
      </c>
      <c r="N687" t="s">
        <v>8638</v>
      </c>
      <c r="O687" t="s">
        <v>9592</v>
      </c>
      <c r="P687" t="s">
        <v>10372</v>
      </c>
      <c r="Q687" t="s">
        <v>10380</v>
      </c>
      <c r="R687" t="s">
        <v>11333</v>
      </c>
      <c r="S687">
        <v>88.751999999999995</v>
      </c>
      <c r="T687">
        <v>3</v>
      </c>
      <c r="U687">
        <v>0.2</v>
      </c>
      <c r="V687">
        <v>11.093999999999999</v>
      </c>
      <c r="W687">
        <f>(Tableau1[[#This Row],[Sales]]/Tableau1[[#This Row],[Profit]])*100</f>
        <v>800</v>
      </c>
      <c r="X687">
        <f>Tableau1[[#This Row],[Sales]]*(1-Tableau1[[#This Row],[Discount]])</f>
        <v>71.001599999999996</v>
      </c>
      <c r="Y687">
        <f ca="1">SUMIF(Tableau1[Order ID],Tableau1[[#This Row],[Order ID]],Tableau1[[#This Row],[Sales]])</f>
        <v>195.46600000000001</v>
      </c>
    </row>
    <row r="688" spans="1:25" x14ac:dyDescent="0.3">
      <c r="A688">
        <v>1451</v>
      </c>
      <c r="B688" t="s">
        <v>707</v>
      </c>
      <c r="C688" s="9" t="s">
        <v>5520</v>
      </c>
      <c r="D688" s="9">
        <v>42204</v>
      </c>
      <c r="E688" s="3" t="s">
        <v>5633</v>
      </c>
      <c r="F688" t="s">
        <v>6466</v>
      </c>
      <c r="G688" t="s">
        <v>6933</v>
      </c>
      <c r="H688" t="s">
        <v>7726</v>
      </c>
      <c r="I688" t="s">
        <v>8054</v>
      </c>
      <c r="J688" t="s">
        <v>8057</v>
      </c>
      <c r="K688" t="s">
        <v>8100</v>
      </c>
      <c r="L688" t="s">
        <v>8604</v>
      </c>
      <c r="M688">
        <v>85023</v>
      </c>
      <c r="N688" t="s">
        <v>8638</v>
      </c>
      <c r="O688" t="s">
        <v>9593</v>
      </c>
      <c r="P688" t="s">
        <v>10371</v>
      </c>
      <c r="Q688" t="s">
        <v>10381</v>
      </c>
      <c r="R688" t="s">
        <v>11334</v>
      </c>
      <c r="S688">
        <v>2.0249999999999999</v>
      </c>
      <c r="T688">
        <v>1</v>
      </c>
      <c r="U688">
        <v>0.7</v>
      </c>
      <c r="V688">
        <v>-1.35</v>
      </c>
      <c r="W688">
        <f>(Tableau1[[#This Row],[Sales]]/Tableau1[[#This Row],[Profit]])*100</f>
        <v>-149.99999999999997</v>
      </c>
      <c r="X688">
        <f>Tableau1[[#This Row],[Sales]]*(1-Tableau1[[#This Row],[Discount]])</f>
        <v>0.60750000000000004</v>
      </c>
      <c r="Y688">
        <f ca="1">SUMIF(Tableau1[Order ID],Tableau1[[#This Row],[Order ID]],Tableau1[[#This Row],[Sales]])</f>
        <v>59.2</v>
      </c>
    </row>
    <row r="689" spans="1:25" x14ac:dyDescent="0.3">
      <c r="A689">
        <v>1452</v>
      </c>
      <c r="B689" t="s">
        <v>708</v>
      </c>
      <c r="C689" s="9" t="s">
        <v>5521</v>
      </c>
      <c r="D689" s="9">
        <v>42700</v>
      </c>
      <c r="E689" s="3" t="s">
        <v>5926</v>
      </c>
      <c r="F689" t="s">
        <v>6466</v>
      </c>
      <c r="G689" t="s">
        <v>6934</v>
      </c>
      <c r="H689" t="s">
        <v>7727</v>
      </c>
      <c r="I689" t="s">
        <v>8055</v>
      </c>
      <c r="J689" t="s">
        <v>8057</v>
      </c>
      <c r="K689" t="s">
        <v>8274</v>
      </c>
      <c r="L689" t="s">
        <v>8607</v>
      </c>
      <c r="M689">
        <v>36608</v>
      </c>
      <c r="N689" t="s">
        <v>8637</v>
      </c>
      <c r="O689" t="s">
        <v>9488</v>
      </c>
      <c r="P689" t="s">
        <v>10371</v>
      </c>
      <c r="Q689" t="s">
        <v>10383</v>
      </c>
      <c r="R689" t="s">
        <v>10422</v>
      </c>
      <c r="S689">
        <v>70.98</v>
      </c>
      <c r="T689">
        <v>7</v>
      </c>
      <c r="U689">
        <v>0</v>
      </c>
      <c r="V689">
        <v>34.780200000000001</v>
      </c>
      <c r="W689">
        <f>(Tableau1[[#This Row],[Sales]]/Tableau1[[#This Row],[Profit]])*100</f>
        <v>204.08163265306123</v>
      </c>
      <c r="X689">
        <f>Tableau1[[#This Row],[Sales]]*(1-Tableau1[[#This Row],[Discount]])</f>
        <v>70.98</v>
      </c>
      <c r="Y689">
        <f ca="1">SUMIF(Tableau1[Order ID],Tableau1[[#This Row],[Order ID]],Tableau1[[#This Row],[Sales]])</f>
        <v>257.98</v>
      </c>
    </row>
    <row r="690" spans="1:25" x14ac:dyDescent="0.3">
      <c r="A690">
        <v>1456</v>
      </c>
      <c r="B690" t="s">
        <v>709</v>
      </c>
      <c r="C690" s="9" t="s">
        <v>5522</v>
      </c>
      <c r="D690" s="9">
        <v>42898</v>
      </c>
      <c r="E690" s="3" t="s">
        <v>5279</v>
      </c>
      <c r="F690" t="s">
        <v>6465</v>
      </c>
      <c r="G690" t="s">
        <v>6935</v>
      </c>
      <c r="H690" t="s">
        <v>7728</v>
      </c>
      <c r="I690" t="s">
        <v>8056</v>
      </c>
      <c r="J690" t="s">
        <v>8057</v>
      </c>
      <c r="K690" t="s">
        <v>8096</v>
      </c>
      <c r="L690" t="s">
        <v>8620</v>
      </c>
      <c r="M690">
        <v>31907</v>
      </c>
      <c r="N690" t="s">
        <v>8637</v>
      </c>
      <c r="O690" t="s">
        <v>9595</v>
      </c>
      <c r="P690" t="s">
        <v>10371</v>
      </c>
      <c r="Q690" t="s">
        <v>10381</v>
      </c>
      <c r="R690" t="s">
        <v>11336</v>
      </c>
      <c r="S690">
        <v>91.2</v>
      </c>
      <c r="T690">
        <v>3</v>
      </c>
      <c r="U690">
        <v>0</v>
      </c>
      <c r="V690">
        <v>41.951999999999998</v>
      </c>
      <c r="W690">
        <f>(Tableau1[[#This Row],[Sales]]/Tableau1[[#This Row],[Profit]])*100</f>
        <v>217.39130434782612</v>
      </c>
      <c r="X690">
        <f>Tableau1[[#This Row],[Sales]]*(1-Tableau1[[#This Row],[Discount]])</f>
        <v>91.2</v>
      </c>
      <c r="Y690">
        <f ca="1">SUMIF(Tableau1[Order ID],Tableau1[[#This Row],[Order ID]],Tableau1[[#This Row],[Sales]])</f>
        <v>23.975999999999999</v>
      </c>
    </row>
    <row r="691" spans="1:25" x14ac:dyDescent="0.3">
      <c r="A691">
        <v>1458</v>
      </c>
      <c r="B691" t="s">
        <v>710</v>
      </c>
      <c r="C691" s="9" t="s">
        <v>5523</v>
      </c>
      <c r="D691" s="9">
        <v>42233</v>
      </c>
      <c r="E691" s="3" t="s">
        <v>5321</v>
      </c>
      <c r="F691" t="s">
        <v>6465</v>
      </c>
      <c r="G691" t="s">
        <v>6932</v>
      </c>
      <c r="H691" t="s">
        <v>7725</v>
      </c>
      <c r="I691" t="s">
        <v>8055</v>
      </c>
      <c r="J691" t="s">
        <v>8057</v>
      </c>
      <c r="K691" t="s">
        <v>8275</v>
      </c>
      <c r="L691" t="s">
        <v>8619</v>
      </c>
      <c r="M691">
        <v>2740</v>
      </c>
      <c r="N691" t="s">
        <v>8640</v>
      </c>
      <c r="O691" t="s">
        <v>8960</v>
      </c>
      <c r="P691" t="s">
        <v>10371</v>
      </c>
      <c r="Q691" t="s">
        <v>10381</v>
      </c>
      <c r="R691" t="s">
        <v>10709</v>
      </c>
      <c r="S691">
        <v>52.2</v>
      </c>
      <c r="T691">
        <v>9</v>
      </c>
      <c r="U691">
        <v>0</v>
      </c>
      <c r="V691">
        <v>23.49</v>
      </c>
      <c r="W691">
        <f>(Tableau1[[#This Row],[Sales]]/Tableau1[[#This Row],[Profit]])*100</f>
        <v>222.22222222222223</v>
      </c>
      <c r="X691">
        <f>Tableau1[[#This Row],[Sales]]*(1-Tableau1[[#This Row],[Discount]])</f>
        <v>52.2</v>
      </c>
      <c r="Y691">
        <f ca="1">SUMIF(Tableau1[Order ID],Tableau1[[#This Row],[Order ID]],Tableau1[[#This Row],[Sales]])</f>
        <v>58.36</v>
      </c>
    </row>
    <row r="692" spans="1:25" x14ac:dyDescent="0.3">
      <c r="A692">
        <v>1459</v>
      </c>
      <c r="B692" t="s">
        <v>711</v>
      </c>
      <c r="C692" s="9" t="s">
        <v>5507</v>
      </c>
      <c r="D692" s="9">
        <v>42638</v>
      </c>
      <c r="E692" s="3" t="s">
        <v>5423</v>
      </c>
      <c r="F692" t="s">
        <v>6465</v>
      </c>
      <c r="G692" t="s">
        <v>6936</v>
      </c>
      <c r="H692" t="s">
        <v>7729</v>
      </c>
      <c r="I692" t="s">
        <v>8055</v>
      </c>
      <c r="J692" t="s">
        <v>8057</v>
      </c>
      <c r="K692" t="s">
        <v>8276</v>
      </c>
      <c r="L692" t="s">
        <v>8593</v>
      </c>
      <c r="M692">
        <v>75061</v>
      </c>
      <c r="N692" t="s">
        <v>8639</v>
      </c>
      <c r="O692" t="s">
        <v>9262</v>
      </c>
      <c r="P692" t="s">
        <v>10371</v>
      </c>
      <c r="Q692" t="s">
        <v>10375</v>
      </c>
      <c r="R692" t="s">
        <v>11011</v>
      </c>
      <c r="S692">
        <v>15.936</v>
      </c>
      <c r="T692">
        <v>4</v>
      </c>
      <c r="U692">
        <v>0.2</v>
      </c>
      <c r="V692">
        <v>5.1791999999999998</v>
      </c>
      <c r="W692">
        <f>(Tableau1[[#This Row],[Sales]]/Tableau1[[#This Row],[Profit]])*100</f>
        <v>307.69230769230774</v>
      </c>
      <c r="X692">
        <f>Tableau1[[#This Row],[Sales]]*(1-Tableau1[[#This Row],[Discount]])</f>
        <v>12.748800000000001</v>
      </c>
      <c r="Y692">
        <f ca="1">SUMIF(Tableau1[Order ID],Tableau1[[#This Row],[Order ID]],Tableau1[[#This Row],[Sales]])</f>
        <v>1075.088</v>
      </c>
    </row>
    <row r="693" spans="1:25" x14ac:dyDescent="0.3">
      <c r="A693">
        <v>1460</v>
      </c>
      <c r="B693" t="s">
        <v>712</v>
      </c>
      <c r="C693" s="9" t="s">
        <v>5447</v>
      </c>
      <c r="D693" s="9">
        <v>41763</v>
      </c>
      <c r="E693" s="3" t="s">
        <v>5447</v>
      </c>
      <c r="F693" t="s">
        <v>6467</v>
      </c>
      <c r="G693" t="s">
        <v>6472</v>
      </c>
      <c r="H693" t="s">
        <v>7265</v>
      </c>
      <c r="I693" t="s">
        <v>8054</v>
      </c>
      <c r="J693" t="s">
        <v>8057</v>
      </c>
      <c r="K693" t="s">
        <v>8267</v>
      </c>
      <c r="L693" t="s">
        <v>8617</v>
      </c>
      <c r="M693">
        <v>6457</v>
      </c>
      <c r="N693" t="s">
        <v>8640</v>
      </c>
      <c r="O693" t="s">
        <v>9597</v>
      </c>
      <c r="P693" t="s">
        <v>10370</v>
      </c>
      <c r="Q693" t="s">
        <v>10378</v>
      </c>
      <c r="R693" t="s">
        <v>11338</v>
      </c>
      <c r="S693">
        <v>27.46</v>
      </c>
      <c r="T693">
        <v>2</v>
      </c>
      <c r="U693">
        <v>0</v>
      </c>
      <c r="V693">
        <v>9.8856000000000002</v>
      </c>
      <c r="W693">
        <f>(Tableau1[[#This Row],[Sales]]/Tableau1[[#This Row],[Profit]])*100</f>
        <v>277.77777777777777</v>
      </c>
      <c r="X693">
        <f>Tableau1[[#This Row],[Sales]]*(1-Tableau1[[#This Row],[Discount]])</f>
        <v>27.46</v>
      </c>
      <c r="Y693">
        <f ca="1">SUMIF(Tableau1[Order ID],Tableau1[[#This Row],[Order ID]],Tableau1[[#This Row],[Sales]])</f>
        <v>783.96</v>
      </c>
    </row>
    <row r="694" spans="1:25" x14ac:dyDescent="0.3">
      <c r="A694">
        <v>1461</v>
      </c>
      <c r="B694" t="s">
        <v>713</v>
      </c>
      <c r="C694" s="9" t="s">
        <v>5524</v>
      </c>
      <c r="D694" s="9">
        <v>42339</v>
      </c>
      <c r="E694" s="3" t="s">
        <v>5605</v>
      </c>
      <c r="F694" t="s">
        <v>6465</v>
      </c>
      <c r="G694" t="s">
        <v>6563</v>
      </c>
      <c r="H694" t="s">
        <v>7356</v>
      </c>
      <c r="I694" t="s">
        <v>8054</v>
      </c>
      <c r="J694" t="s">
        <v>8057</v>
      </c>
      <c r="K694" t="s">
        <v>8062</v>
      </c>
      <c r="L694" t="s">
        <v>8234</v>
      </c>
      <c r="M694">
        <v>98103</v>
      </c>
      <c r="N694" t="s">
        <v>8638</v>
      </c>
      <c r="O694" t="s">
        <v>9598</v>
      </c>
      <c r="P694" t="s">
        <v>10371</v>
      </c>
      <c r="Q694" t="s">
        <v>10381</v>
      </c>
      <c r="R694" t="s">
        <v>11339</v>
      </c>
      <c r="S694">
        <v>55.423999999999999</v>
      </c>
      <c r="T694">
        <v>2</v>
      </c>
      <c r="U694">
        <v>0.2</v>
      </c>
      <c r="V694">
        <v>19.398399999999999</v>
      </c>
      <c r="W694">
        <f>(Tableau1[[#This Row],[Sales]]/Tableau1[[#This Row],[Profit]])*100</f>
        <v>285.71428571428572</v>
      </c>
      <c r="X694">
        <f>Tableau1[[#This Row],[Sales]]*(1-Tableau1[[#This Row],[Discount]])</f>
        <v>44.339200000000005</v>
      </c>
      <c r="Y694">
        <f ca="1">SUMIF(Tableau1[Order ID],Tableau1[[#This Row],[Order ID]],Tableau1[[#This Row],[Sales]])</f>
        <v>41.37</v>
      </c>
    </row>
    <row r="695" spans="1:25" x14ac:dyDescent="0.3">
      <c r="A695">
        <v>1462</v>
      </c>
      <c r="B695" t="s">
        <v>714</v>
      </c>
      <c r="C695" s="9" t="s">
        <v>5051</v>
      </c>
      <c r="D695" s="9">
        <v>42440</v>
      </c>
      <c r="E695" s="3" t="s">
        <v>5573</v>
      </c>
      <c r="F695" t="s">
        <v>6465</v>
      </c>
      <c r="G695" t="s">
        <v>6937</v>
      </c>
      <c r="H695" t="s">
        <v>7730</v>
      </c>
      <c r="I695" t="s">
        <v>8054</v>
      </c>
      <c r="J695" t="s">
        <v>8057</v>
      </c>
      <c r="K695" t="s">
        <v>8277</v>
      </c>
      <c r="L695" t="s">
        <v>8618</v>
      </c>
      <c r="M695">
        <v>8360</v>
      </c>
      <c r="N695" t="s">
        <v>8640</v>
      </c>
      <c r="O695" t="s">
        <v>9239</v>
      </c>
      <c r="P695" t="s">
        <v>10370</v>
      </c>
      <c r="Q695" t="s">
        <v>10376</v>
      </c>
      <c r="R695" t="s">
        <v>10988</v>
      </c>
      <c r="S695">
        <v>244.006</v>
      </c>
      <c r="T695">
        <v>2</v>
      </c>
      <c r="U695">
        <v>0.3</v>
      </c>
      <c r="V695">
        <v>-31.372199999999999</v>
      </c>
      <c r="W695">
        <f>(Tableau1[[#This Row],[Sales]]/Tableau1[[#This Row],[Profit]])*100</f>
        <v>-777.77777777777771</v>
      </c>
      <c r="X695">
        <f>Tableau1[[#This Row],[Sales]]*(1-Tableau1[[#This Row],[Discount]])</f>
        <v>170.80419999999998</v>
      </c>
      <c r="Y695">
        <f ca="1">SUMIF(Tableau1[Order ID],Tableau1[[#This Row],[Order ID]],Tableau1[[#This Row],[Sales]])</f>
        <v>47.515999999999998</v>
      </c>
    </row>
    <row r="696" spans="1:25" x14ac:dyDescent="0.3">
      <c r="A696">
        <v>1463</v>
      </c>
      <c r="B696" t="s">
        <v>715</v>
      </c>
      <c r="C696" s="9" t="s">
        <v>5400</v>
      </c>
      <c r="D696" s="9">
        <v>42608</v>
      </c>
      <c r="E696" s="3" t="s">
        <v>5800</v>
      </c>
      <c r="F696" t="s">
        <v>6466</v>
      </c>
      <c r="G696" t="s">
        <v>6486</v>
      </c>
      <c r="H696" t="s">
        <v>7279</v>
      </c>
      <c r="I696" t="s">
        <v>8055</v>
      </c>
      <c r="J696" t="s">
        <v>8057</v>
      </c>
      <c r="K696" t="s">
        <v>8103</v>
      </c>
      <c r="L696" t="s">
        <v>8593</v>
      </c>
      <c r="M696">
        <v>77506</v>
      </c>
      <c r="N696" t="s">
        <v>8639</v>
      </c>
      <c r="O696" t="s">
        <v>9037</v>
      </c>
      <c r="P696" t="s">
        <v>10372</v>
      </c>
      <c r="Q696" t="s">
        <v>10384</v>
      </c>
      <c r="R696" t="s">
        <v>10786</v>
      </c>
      <c r="S696">
        <v>159.98400000000001</v>
      </c>
      <c r="T696">
        <v>2</v>
      </c>
      <c r="U696">
        <v>0.2</v>
      </c>
      <c r="V696">
        <v>43.995600000000003</v>
      </c>
      <c r="W696">
        <f>(Tableau1[[#This Row],[Sales]]/Tableau1[[#This Row],[Profit]])*100</f>
        <v>363.63636363636363</v>
      </c>
      <c r="X696">
        <f>Tableau1[[#This Row],[Sales]]*(1-Tableau1[[#This Row],[Discount]])</f>
        <v>127.98720000000002</v>
      </c>
      <c r="Y696">
        <f ca="1">SUMIF(Tableau1[Order ID],Tableau1[[#This Row],[Order ID]],Tableau1[[#This Row],[Sales]])</f>
        <v>179.82</v>
      </c>
    </row>
    <row r="697" spans="1:25" x14ac:dyDescent="0.3">
      <c r="A697">
        <v>1465</v>
      </c>
      <c r="B697" t="s">
        <v>716</v>
      </c>
      <c r="C697" s="9" t="s">
        <v>5216</v>
      </c>
      <c r="D697" s="9">
        <v>42720</v>
      </c>
      <c r="E697" s="3" t="s">
        <v>6084</v>
      </c>
      <c r="F697" t="s">
        <v>6466</v>
      </c>
      <c r="G697" t="s">
        <v>6938</v>
      </c>
      <c r="H697" t="s">
        <v>7731</v>
      </c>
      <c r="I697" t="s">
        <v>8055</v>
      </c>
      <c r="J697" t="s">
        <v>8057</v>
      </c>
      <c r="K697" t="s">
        <v>8078</v>
      </c>
      <c r="L697" t="s">
        <v>8603</v>
      </c>
      <c r="M697">
        <v>10009</v>
      </c>
      <c r="N697" t="s">
        <v>8640</v>
      </c>
      <c r="O697" t="s">
        <v>9412</v>
      </c>
      <c r="P697" t="s">
        <v>10371</v>
      </c>
      <c r="Q697" t="s">
        <v>10386</v>
      </c>
      <c r="R697" t="s">
        <v>11160</v>
      </c>
      <c r="S697">
        <v>3.68</v>
      </c>
      <c r="T697">
        <v>2</v>
      </c>
      <c r="U697">
        <v>0</v>
      </c>
      <c r="V697">
        <v>1.8031999999999999</v>
      </c>
      <c r="W697">
        <f>(Tableau1[[#This Row],[Sales]]/Tableau1[[#This Row],[Profit]])*100</f>
        <v>204.08163265306123</v>
      </c>
      <c r="X697">
        <f>Tableau1[[#This Row],[Sales]]*(1-Tableau1[[#This Row],[Discount]])</f>
        <v>3.68</v>
      </c>
      <c r="Y697">
        <f ca="1">SUMIF(Tableau1[Order ID],Tableau1[[#This Row],[Order ID]],Tableau1[[#This Row],[Sales]])</f>
        <v>6.72</v>
      </c>
    </row>
    <row r="698" spans="1:25" x14ac:dyDescent="0.3">
      <c r="A698">
        <v>1466</v>
      </c>
      <c r="B698" t="s">
        <v>717</v>
      </c>
      <c r="C698" s="9" t="s">
        <v>5263</v>
      </c>
      <c r="D698" s="9">
        <v>41859</v>
      </c>
      <c r="E698" s="3" t="s">
        <v>6331</v>
      </c>
      <c r="F698" t="s">
        <v>6465</v>
      </c>
      <c r="G698" t="s">
        <v>6561</v>
      </c>
      <c r="H698" t="s">
        <v>7354</v>
      </c>
      <c r="I698" t="s">
        <v>8054</v>
      </c>
      <c r="J698" t="s">
        <v>8057</v>
      </c>
      <c r="K698" t="s">
        <v>8278</v>
      </c>
      <c r="L698" t="s">
        <v>8604</v>
      </c>
      <c r="M698">
        <v>85301</v>
      </c>
      <c r="N698" t="s">
        <v>8638</v>
      </c>
      <c r="O698" t="s">
        <v>9381</v>
      </c>
      <c r="P698" t="s">
        <v>10370</v>
      </c>
      <c r="Q698" t="s">
        <v>10378</v>
      </c>
      <c r="R698" t="s">
        <v>11129</v>
      </c>
      <c r="S698">
        <v>121.376</v>
      </c>
      <c r="T698">
        <v>4</v>
      </c>
      <c r="U698">
        <v>0.2</v>
      </c>
      <c r="V698">
        <v>-3.0344000000000002</v>
      </c>
      <c r="W698">
        <f>(Tableau1[[#This Row],[Sales]]/Tableau1[[#This Row],[Profit]])*100</f>
        <v>-4000</v>
      </c>
      <c r="X698">
        <f>Tableau1[[#This Row],[Sales]]*(1-Tableau1[[#This Row],[Discount]])</f>
        <v>97.100800000000007</v>
      </c>
      <c r="Y698">
        <f ca="1">SUMIF(Tableau1[Order ID],Tableau1[[#This Row],[Order ID]],Tableau1[[#This Row],[Sales]])</f>
        <v>8.9280000000000008</v>
      </c>
    </row>
    <row r="699" spans="1:25" x14ac:dyDescent="0.3">
      <c r="A699">
        <v>1468</v>
      </c>
      <c r="B699" t="s">
        <v>718</v>
      </c>
      <c r="C699" s="9" t="s">
        <v>5525</v>
      </c>
      <c r="D699" s="9">
        <v>42140</v>
      </c>
      <c r="E699" s="3" t="s">
        <v>5525</v>
      </c>
      <c r="F699" t="s">
        <v>6467</v>
      </c>
      <c r="G699" t="s">
        <v>6742</v>
      </c>
      <c r="H699" t="s">
        <v>7535</v>
      </c>
      <c r="I699" t="s">
        <v>8056</v>
      </c>
      <c r="J699" t="s">
        <v>8057</v>
      </c>
      <c r="K699" t="s">
        <v>8166</v>
      </c>
      <c r="L699" t="s">
        <v>8591</v>
      </c>
      <c r="M699">
        <v>32216</v>
      </c>
      <c r="N699" t="s">
        <v>8637</v>
      </c>
      <c r="O699" t="s">
        <v>9280</v>
      </c>
      <c r="P699" t="s">
        <v>10372</v>
      </c>
      <c r="Q699" t="s">
        <v>10384</v>
      </c>
      <c r="R699" t="s">
        <v>11029</v>
      </c>
      <c r="S699">
        <v>255.96799999999999</v>
      </c>
      <c r="T699">
        <v>4</v>
      </c>
      <c r="U699">
        <v>0.2</v>
      </c>
      <c r="V699">
        <v>31.995999999999999</v>
      </c>
      <c r="W699">
        <f>(Tableau1[[#This Row],[Sales]]/Tableau1[[#This Row],[Profit]])*100</f>
        <v>800</v>
      </c>
      <c r="X699">
        <f>Tableau1[[#This Row],[Sales]]*(1-Tableau1[[#This Row],[Discount]])</f>
        <v>204.77440000000001</v>
      </c>
      <c r="Y699">
        <f ca="1">SUMIF(Tableau1[Order ID],Tableau1[[#This Row],[Order ID]],Tableau1[[#This Row],[Sales]])</f>
        <v>108.336</v>
      </c>
    </row>
    <row r="700" spans="1:25" x14ac:dyDescent="0.3">
      <c r="A700">
        <v>1469</v>
      </c>
      <c r="B700" t="s">
        <v>719</v>
      </c>
      <c r="C700" s="9" t="s">
        <v>5064</v>
      </c>
      <c r="D700" s="9">
        <v>43078</v>
      </c>
      <c r="E700" s="3" t="s">
        <v>6126</v>
      </c>
      <c r="F700" t="s">
        <v>6465</v>
      </c>
      <c r="G700" t="s">
        <v>6928</v>
      </c>
      <c r="H700" t="s">
        <v>7721</v>
      </c>
      <c r="I700" t="s">
        <v>8055</v>
      </c>
      <c r="J700" t="s">
        <v>8057</v>
      </c>
      <c r="K700" t="s">
        <v>8124</v>
      </c>
      <c r="L700" t="s">
        <v>8600</v>
      </c>
      <c r="M700">
        <v>48234</v>
      </c>
      <c r="N700" t="s">
        <v>8639</v>
      </c>
      <c r="O700" t="s">
        <v>9599</v>
      </c>
      <c r="P700" t="s">
        <v>10370</v>
      </c>
      <c r="Q700" t="s">
        <v>10374</v>
      </c>
      <c r="R700" t="s">
        <v>11340</v>
      </c>
      <c r="S700">
        <v>872.94</v>
      </c>
      <c r="T700">
        <v>3</v>
      </c>
      <c r="U700">
        <v>0</v>
      </c>
      <c r="V700">
        <v>226.96440000000001</v>
      </c>
      <c r="W700">
        <f>(Tableau1[[#This Row],[Sales]]/Tableau1[[#This Row],[Profit]])*100</f>
        <v>384.61538461538464</v>
      </c>
      <c r="X700">
        <f>Tableau1[[#This Row],[Sales]]*(1-Tableau1[[#This Row],[Discount]])</f>
        <v>872.94</v>
      </c>
      <c r="Y700">
        <f ca="1">SUMIF(Tableau1[Order ID],Tableau1[[#This Row],[Order ID]],Tableau1[[#This Row],[Sales]])</f>
        <v>15.47</v>
      </c>
    </row>
    <row r="701" spans="1:25" x14ac:dyDescent="0.3">
      <c r="A701">
        <v>1472</v>
      </c>
      <c r="B701" t="s">
        <v>720</v>
      </c>
      <c r="C701" s="9" t="s">
        <v>5526</v>
      </c>
      <c r="D701" s="9">
        <v>42271</v>
      </c>
      <c r="E701" s="3" t="s">
        <v>5904</v>
      </c>
      <c r="F701" t="s">
        <v>6464</v>
      </c>
      <c r="G701" t="s">
        <v>6489</v>
      </c>
      <c r="H701" t="s">
        <v>7282</v>
      </c>
      <c r="I701" t="s">
        <v>8055</v>
      </c>
      <c r="J701" t="s">
        <v>8057</v>
      </c>
      <c r="K701" t="s">
        <v>8068</v>
      </c>
      <c r="L701" t="s">
        <v>8597</v>
      </c>
      <c r="M701">
        <v>19120</v>
      </c>
      <c r="N701" t="s">
        <v>8640</v>
      </c>
      <c r="O701" t="s">
        <v>9600</v>
      </c>
      <c r="P701" t="s">
        <v>10371</v>
      </c>
      <c r="Q701" t="s">
        <v>10379</v>
      </c>
      <c r="R701" t="s">
        <v>11341</v>
      </c>
      <c r="S701">
        <v>6.8479999999999999</v>
      </c>
      <c r="T701">
        <v>2</v>
      </c>
      <c r="U701">
        <v>0.2</v>
      </c>
      <c r="V701">
        <v>0.59919999999999995</v>
      </c>
      <c r="W701">
        <f>(Tableau1[[#This Row],[Sales]]/Tableau1[[#This Row],[Profit]])*100</f>
        <v>1142.8571428571429</v>
      </c>
      <c r="X701">
        <f>Tableau1[[#This Row],[Sales]]*(1-Tableau1[[#This Row],[Discount]])</f>
        <v>5.4784000000000006</v>
      </c>
      <c r="Y701">
        <f ca="1">SUMIF(Tableau1[Order ID],Tableau1[[#This Row],[Order ID]],Tableau1[[#This Row],[Sales]])</f>
        <v>695.7</v>
      </c>
    </row>
    <row r="702" spans="1:25" x14ac:dyDescent="0.3">
      <c r="A702">
        <v>1473</v>
      </c>
      <c r="B702" t="s">
        <v>721</v>
      </c>
      <c r="C702" s="9" t="s">
        <v>5527</v>
      </c>
      <c r="D702" s="9">
        <v>42927</v>
      </c>
      <c r="E702" s="3" t="s">
        <v>5693</v>
      </c>
      <c r="F702" t="s">
        <v>6465</v>
      </c>
      <c r="G702" t="s">
        <v>6939</v>
      </c>
      <c r="H702" t="s">
        <v>7732</v>
      </c>
      <c r="I702" t="s">
        <v>8055</v>
      </c>
      <c r="J702" t="s">
        <v>8057</v>
      </c>
      <c r="K702" t="s">
        <v>8059</v>
      </c>
      <c r="L702" t="s">
        <v>8590</v>
      </c>
      <c r="M702">
        <v>90004</v>
      </c>
      <c r="N702" t="s">
        <v>8638</v>
      </c>
      <c r="O702" t="s">
        <v>9308</v>
      </c>
      <c r="P702" t="s">
        <v>10371</v>
      </c>
      <c r="Q702" t="s">
        <v>10375</v>
      </c>
      <c r="R702" t="s">
        <v>11057</v>
      </c>
      <c r="S702">
        <v>8.67</v>
      </c>
      <c r="T702">
        <v>3</v>
      </c>
      <c r="U702">
        <v>0</v>
      </c>
      <c r="V702">
        <v>4.0749000000000004</v>
      </c>
      <c r="W702">
        <f>(Tableau1[[#This Row],[Sales]]/Tableau1[[#This Row],[Profit]])*100</f>
        <v>212.7659574468085</v>
      </c>
      <c r="X702">
        <f>Tableau1[[#This Row],[Sales]]*(1-Tableau1[[#This Row],[Discount]])</f>
        <v>8.67</v>
      </c>
      <c r="Y702">
        <f ca="1">SUMIF(Tableau1[Order ID],Tableau1[[#This Row],[Order ID]],Tableau1[[#This Row],[Sales]])</f>
        <v>1139.92</v>
      </c>
    </row>
    <row r="703" spans="1:25" x14ac:dyDescent="0.3">
      <c r="A703">
        <v>1474</v>
      </c>
      <c r="B703" t="s">
        <v>722</v>
      </c>
      <c r="C703" s="9" t="s">
        <v>5524</v>
      </c>
      <c r="D703" s="9">
        <v>42339</v>
      </c>
      <c r="E703" s="3" t="s">
        <v>6287</v>
      </c>
      <c r="F703" t="s">
        <v>6467</v>
      </c>
      <c r="G703" t="s">
        <v>6860</v>
      </c>
      <c r="H703" t="s">
        <v>7653</v>
      </c>
      <c r="I703" t="s">
        <v>8054</v>
      </c>
      <c r="J703" t="s">
        <v>8057</v>
      </c>
      <c r="K703" t="s">
        <v>8070</v>
      </c>
      <c r="L703" t="s">
        <v>8593</v>
      </c>
      <c r="M703">
        <v>77036</v>
      </c>
      <c r="N703" t="s">
        <v>8639</v>
      </c>
      <c r="O703" t="s">
        <v>9601</v>
      </c>
      <c r="P703" t="s">
        <v>10370</v>
      </c>
      <c r="Q703" t="s">
        <v>10378</v>
      </c>
      <c r="R703" t="s">
        <v>11342</v>
      </c>
      <c r="S703">
        <v>6.6879999999999997</v>
      </c>
      <c r="T703">
        <v>4</v>
      </c>
      <c r="U703">
        <v>0.6</v>
      </c>
      <c r="V703">
        <v>-4.0128000000000004</v>
      </c>
      <c r="W703">
        <f>(Tableau1[[#This Row],[Sales]]/Tableau1[[#This Row],[Profit]])*100</f>
        <v>-166.66666666666666</v>
      </c>
      <c r="X703">
        <f>Tableau1[[#This Row],[Sales]]*(1-Tableau1[[#This Row],[Discount]])</f>
        <v>2.6752000000000002</v>
      </c>
      <c r="Y703">
        <f ca="1">SUMIF(Tableau1[Order ID],Tableau1[[#This Row],[Order ID]],Tableau1[[#This Row],[Sales]])</f>
        <v>143.72800000000001</v>
      </c>
    </row>
    <row r="704" spans="1:25" x14ac:dyDescent="0.3">
      <c r="A704">
        <v>1475</v>
      </c>
      <c r="B704" t="s">
        <v>723</v>
      </c>
      <c r="C704" s="9" t="s">
        <v>5288</v>
      </c>
      <c r="D704" s="9">
        <v>42693</v>
      </c>
      <c r="E704" s="3" t="s">
        <v>5911</v>
      </c>
      <c r="F704" t="s">
        <v>6465</v>
      </c>
      <c r="G704" t="s">
        <v>6940</v>
      </c>
      <c r="H704" t="s">
        <v>7733</v>
      </c>
      <c r="I704" t="s">
        <v>8056</v>
      </c>
      <c r="J704" t="s">
        <v>8057</v>
      </c>
      <c r="K704" t="s">
        <v>8279</v>
      </c>
      <c r="L704" t="s">
        <v>8603</v>
      </c>
      <c r="M704">
        <v>14304</v>
      </c>
      <c r="N704" t="s">
        <v>8640</v>
      </c>
      <c r="O704" t="s">
        <v>9602</v>
      </c>
      <c r="P704" t="s">
        <v>10371</v>
      </c>
      <c r="Q704" t="s">
        <v>10379</v>
      </c>
      <c r="R704" t="s">
        <v>11343</v>
      </c>
      <c r="S704">
        <v>17.28</v>
      </c>
      <c r="T704">
        <v>6</v>
      </c>
      <c r="U704">
        <v>0</v>
      </c>
      <c r="V704">
        <v>5.0111999999999997</v>
      </c>
      <c r="W704">
        <f>(Tableau1[[#This Row],[Sales]]/Tableau1[[#This Row],[Profit]])*100</f>
        <v>344.82758620689663</v>
      </c>
      <c r="X704">
        <f>Tableau1[[#This Row],[Sales]]*(1-Tableau1[[#This Row],[Discount]])</f>
        <v>17.28</v>
      </c>
      <c r="Y704">
        <f ca="1">SUMIF(Tableau1[Order ID],Tableau1[[#This Row],[Order ID]],Tableau1[[#This Row],[Sales]])</f>
        <v>845.48800000000006</v>
      </c>
    </row>
    <row r="705" spans="1:25" x14ac:dyDescent="0.3">
      <c r="A705">
        <v>1477</v>
      </c>
      <c r="B705" t="s">
        <v>724</v>
      </c>
      <c r="C705" s="9" t="s">
        <v>5528</v>
      </c>
      <c r="D705" s="9">
        <v>42813</v>
      </c>
      <c r="E705" s="3" t="s">
        <v>5698</v>
      </c>
      <c r="F705" t="s">
        <v>6465</v>
      </c>
      <c r="G705" t="s">
        <v>6812</v>
      </c>
      <c r="H705" t="s">
        <v>7605</v>
      </c>
      <c r="I705" t="s">
        <v>8056</v>
      </c>
      <c r="J705" t="s">
        <v>8057</v>
      </c>
      <c r="K705" t="s">
        <v>8078</v>
      </c>
      <c r="L705" t="s">
        <v>8603</v>
      </c>
      <c r="M705">
        <v>10024</v>
      </c>
      <c r="N705" t="s">
        <v>8640</v>
      </c>
      <c r="O705" t="s">
        <v>9603</v>
      </c>
      <c r="P705" t="s">
        <v>10371</v>
      </c>
      <c r="Q705" t="s">
        <v>10375</v>
      </c>
      <c r="R705" t="s">
        <v>11344</v>
      </c>
      <c r="S705">
        <v>28.91</v>
      </c>
      <c r="T705">
        <v>7</v>
      </c>
      <c r="U705">
        <v>0</v>
      </c>
      <c r="V705">
        <v>13.2986</v>
      </c>
      <c r="W705">
        <f>(Tableau1[[#This Row],[Sales]]/Tableau1[[#This Row],[Profit]])*100</f>
        <v>217.39130434782606</v>
      </c>
      <c r="X705">
        <f>Tableau1[[#This Row],[Sales]]*(1-Tableau1[[#This Row],[Discount]])</f>
        <v>28.91</v>
      </c>
      <c r="Y705">
        <f ca="1">SUMIF(Tableau1[Order ID],Tableau1[[#This Row],[Order ID]],Tableau1[[#This Row],[Sales]])</f>
        <v>762.59400000000005</v>
      </c>
    </row>
    <row r="706" spans="1:25" x14ac:dyDescent="0.3">
      <c r="A706">
        <v>1478</v>
      </c>
      <c r="B706" t="s">
        <v>725</v>
      </c>
      <c r="C706" s="9" t="s">
        <v>5403</v>
      </c>
      <c r="D706" s="9">
        <v>42687</v>
      </c>
      <c r="E706" s="3" t="s">
        <v>6049</v>
      </c>
      <c r="F706" t="s">
        <v>6465</v>
      </c>
      <c r="G706" t="s">
        <v>6941</v>
      </c>
      <c r="H706" t="s">
        <v>7734</v>
      </c>
      <c r="I706" t="s">
        <v>8054</v>
      </c>
      <c r="J706" t="s">
        <v>8057</v>
      </c>
      <c r="K706" t="s">
        <v>8280</v>
      </c>
      <c r="L706" t="s">
        <v>8592</v>
      </c>
      <c r="M706">
        <v>27360</v>
      </c>
      <c r="N706" t="s">
        <v>8637</v>
      </c>
      <c r="O706" t="s">
        <v>9283</v>
      </c>
      <c r="P706" t="s">
        <v>10371</v>
      </c>
      <c r="Q706" t="s">
        <v>10387</v>
      </c>
      <c r="R706" t="s">
        <v>11032</v>
      </c>
      <c r="S706">
        <v>52.136000000000003</v>
      </c>
      <c r="T706">
        <v>7</v>
      </c>
      <c r="U706">
        <v>0.2</v>
      </c>
      <c r="V706">
        <v>5.8653000000000004</v>
      </c>
      <c r="W706">
        <f>(Tableau1[[#This Row],[Sales]]/Tableau1[[#This Row],[Profit]])*100</f>
        <v>888.88888888888891</v>
      </c>
      <c r="X706">
        <f>Tableau1[[#This Row],[Sales]]*(1-Tableau1[[#This Row],[Discount]])</f>
        <v>41.708800000000004</v>
      </c>
      <c r="Y706">
        <f ca="1">SUMIF(Tableau1[Order ID],Tableau1[[#This Row],[Order ID]],Tableau1[[#This Row],[Sales]])</f>
        <v>7.4340000000000002</v>
      </c>
    </row>
    <row r="707" spans="1:25" x14ac:dyDescent="0.3">
      <c r="A707">
        <v>1479</v>
      </c>
      <c r="B707" t="s">
        <v>726</v>
      </c>
      <c r="C707" s="9" t="s">
        <v>5153</v>
      </c>
      <c r="D707" s="9">
        <v>43058</v>
      </c>
      <c r="E707" s="3" t="s">
        <v>5255</v>
      </c>
      <c r="F707" t="s">
        <v>6466</v>
      </c>
      <c r="G707" t="s">
        <v>6512</v>
      </c>
      <c r="H707" t="s">
        <v>7305</v>
      </c>
      <c r="I707" t="s">
        <v>8054</v>
      </c>
      <c r="J707" t="s">
        <v>8057</v>
      </c>
      <c r="K707" t="s">
        <v>8281</v>
      </c>
      <c r="L707" t="s">
        <v>8590</v>
      </c>
      <c r="M707">
        <v>92683</v>
      </c>
      <c r="N707" t="s">
        <v>8638</v>
      </c>
      <c r="O707" t="s">
        <v>9060</v>
      </c>
      <c r="P707" t="s">
        <v>10372</v>
      </c>
      <c r="Q707" t="s">
        <v>10380</v>
      </c>
      <c r="R707" t="s">
        <v>10809</v>
      </c>
      <c r="S707">
        <v>31.968</v>
      </c>
      <c r="T707">
        <v>4</v>
      </c>
      <c r="U707">
        <v>0.2</v>
      </c>
      <c r="V707">
        <v>2.3976000000000002</v>
      </c>
      <c r="W707">
        <f>(Tableau1[[#This Row],[Sales]]/Tableau1[[#This Row],[Profit]])*100</f>
        <v>1333.3333333333333</v>
      </c>
      <c r="X707">
        <f>Tableau1[[#This Row],[Sales]]*(1-Tableau1[[#This Row],[Discount]])</f>
        <v>25.574400000000001</v>
      </c>
      <c r="Y707">
        <f ca="1">SUMIF(Tableau1[Order ID],Tableau1[[#This Row],[Order ID]],Tableau1[[#This Row],[Sales]])</f>
        <v>28.16</v>
      </c>
    </row>
    <row r="708" spans="1:25" x14ac:dyDescent="0.3">
      <c r="A708">
        <v>1480</v>
      </c>
      <c r="B708" t="s">
        <v>727</v>
      </c>
      <c r="C708" s="9" t="s">
        <v>5529</v>
      </c>
      <c r="D708" s="9">
        <v>42706</v>
      </c>
      <c r="E708" s="3" t="s">
        <v>5046</v>
      </c>
      <c r="F708" t="s">
        <v>6465</v>
      </c>
      <c r="G708" t="s">
        <v>6645</v>
      </c>
      <c r="H708" t="s">
        <v>7438</v>
      </c>
      <c r="I708" t="s">
        <v>8054</v>
      </c>
      <c r="J708" t="s">
        <v>8057</v>
      </c>
      <c r="K708" t="s">
        <v>8066</v>
      </c>
      <c r="L708" t="s">
        <v>8590</v>
      </c>
      <c r="M708">
        <v>94122</v>
      </c>
      <c r="N708" t="s">
        <v>8638</v>
      </c>
      <c r="O708" t="s">
        <v>9604</v>
      </c>
      <c r="P708" t="s">
        <v>10371</v>
      </c>
      <c r="Q708" t="s">
        <v>10383</v>
      </c>
      <c r="R708" t="s">
        <v>11345</v>
      </c>
      <c r="S708">
        <v>25.92</v>
      </c>
      <c r="T708">
        <v>4</v>
      </c>
      <c r="U708">
        <v>0</v>
      </c>
      <c r="V708">
        <v>12.441599999999999</v>
      </c>
      <c r="W708">
        <f>(Tableau1[[#This Row],[Sales]]/Tableau1[[#This Row],[Profit]])*100</f>
        <v>208.33333333333334</v>
      </c>
      <c r="X708">
        <f>Tableau1[[#This Row],[Sales]]*(1-Tableau1[[#This Row],[Discount]])</f>
        <v>25.92</v>
      </c>
      <c r="Y708">
        <f ca="1">SUMIF(Tableau1[Order ID],Tableau1[[#This Row],[Order ID]],Tableau1[[#This Row],[Sales]])</f>
        <v>40.29</v>
      </c>
    </row>
    <row r="709" spans="1:25" x14ac:dyDescent="0.3">
      <c r="A709">
        <v>1483</v>
      </c>
      <c r="B709" t="s">
        <v>728</v>
      </c>
      <c r="C709" s="9" t="s">
        <v>5356</v>
      </c>
      <c r="D709" s="9">
        <v>42972</v>
      </c>
      <c r="E709" s="3" t="s">
        <v>5765</v>
      </c>
      <c r="F709" t="s">
        <v>6464</v>
      </c>
      <c r="G709" t="s">
        <v>6854</v>
      </c>
      <c r="H709" t="s">
        <v>7647</v>
      </c>
      <c r="I709" t="s">
        <v>8054</v>
      </c>
      <c r="J709" t="s">
        <v>8057</v>
      </c>
      <c r="K709" t="s">
        <v>8083</v>
      </c>
      <c r="L709" t="s">
        <v>8606</v>
      </c>
      <c r="M709">
        <v>38301</v>
      </c>
      <c r="N709" t="s">
        <v>8637</v>
      </c>
      <c r="O709" t="s">
        <v>9113</v>
      </c>
      <c r="P709" t="s">
        <v>10371</v>
      </c>
      <c r="Q709" t="s">
        <v>10379</v>
      </c>
      <c r="R709" t="s">
        <v>10862</v>
      </c>
      <c r="S709">
        <v>9.7279999999999998</v>
      </c>
      <c r="T709">
        <v>2</v>
      </c>
      <c r="U709">
        <v>0.2</v>
      </c>
      <c r="V709">
        <v>1.7023999999999999</v>
      </c>
      <c r="W709">
        <f>(Tableau1[[#This Row],[Sales]]/Tableau1[[#This Row],[Profit]])*100</f>
        <v>571.42857142857144</v>
      </c>
      <c r="X709">
        <f>Tableau1[[#This Row],[Sales]]*(1-Tableau1[[#This Row],[Discount]])</f>
        <v>7.7824</v>
      </c>
      <c r="Y709">
        <f ca="1">SUMIF(Tableau1[Order ID],Tableau1[[#This Row],[Order ID]],Tableau1[[#This Row],[Sales]])</f>
        <v>1603.136</v>
      </c>
    </row>
    <row r="710" spans="1:25" x14ac:dyDescent="0.3">
      <c r="A710">
        <v>1485</v>
      </c>
      <c r="B710" t="s">
        <v>729</v>
      </c>
      <c r="C710" s="9" t="s">
        <v>5530</v>
      </c>
      <c r="D710" s="9">
        <v>42657</v>
      </c>
      <c r="E710" s="3" t="s">
        <v>5837</v>
      </c>
      <c r="F710" t="s">
        <v>6465</v>
      </c>
      <c r="G710" t="s">
        <v>6759</v>
      </c>
      <c r="H710" t="s">
        <v>7552</v>
      </c>
      <c r="I710" t="s">
        <v>8055</v>
      </c>
      <c r="J710" t="s">
        <v>8057</v>
      </c>
      <c r="K710" t="s">
        <v>8062</v>
      </c>
      <c r="L710" t="s">
        <v>8234</v>
      </c>
      <c r="M710">
        <v>98115</v>
      </c>
      <c r="N710" t="s">
        <v>8638</v>
      </c>
      <c r="O710" t="s">
        <v>9608</v>
      </c>
      <c r="P710" t="s">
        <v>10372</v>
      </c>
      <c r="Q710" t="s">
        <v>10384</v>
      </c>
      <c r="R710" t="s">
        <v>11349</v>
      </c>
      <c r="S710">
        <v>177</v>
      </c>
      <c r="T710">
        <v>3</v>
      </c>
      <c r="U710">
        <v>0</v>
      </c>
      <c r="V710">
        <v>30.09</v>
      </c>
      <c r="W710">
        <f>(Tableau1[[#This Row],[Sales]]/Tableau1[[#This Row],[Profit]])*100</f>
        <v>588.23529411764707</v>
      </c>
      <c r="X710">
        <f>Tableau1[[#This Row],[Sales]]*(1-Tableau1[[#This Row],[Discount]])</f>
        <v>177</v>
      </c>
      <c r="Y710">
        <f ca="1">SUMIF(Tableau1[Order ID],Tableau1[[#This Row],[Order ID]],Tableau1[[#This Row],[Sales]])</f>
        <v>67.8</v>
      </c>
    </row>
    <row r="711" spans="1:25" x14ac:dyDescent="0.3">
      <c r="A711">
        <v>1486</v>
      </c>
      <c r="B711" t="s">
        <v>730</v>
      </c>
      <c r="C711" s="9" t="s">
        <v>5531</v>
      </c>
      <c r="D711" s="9">
        <v>41970</v>
      </c>
      <c r="E711" s="3" t="s">
        <v>5670</v>
      </c>
      <c r="F711" t="s">
        <v>6465</v>
      </c>
      <c r="G711" t="s">
        <v>6942</v>
      </c>
      <c r="H711" t="s">
        <v>7735</v>
      </c>
      <c r="I711" t="s">
        <v>8054</v>
      </c>
      <c r="J711" t="s">
        <v>8057</v>
      </c>
      <c r="K711" t="s">
        <v>8078</v>
      </c>
      <c r="L711" t="s">
        <v>8603</v>
      </c>
      <c r="M711">
        <v>10035</v>
      </c>
      <c r="N711" t="s">
        <v>8640</v>
      </c>
      <c r="O711" t="s">
        <v>9609</v>
      </c>
      <c r="P711" t="s">
        <v>10371</v>
      </c>
      <c r="Q711" t="s">
        <v>10386</v>
      </c>
      <c r="R711" t="s">
        <v>10515</v>
      </c>
      <c r="S711">
        <v>3.76</v>
      </c>
      <c r="T711">
        <v>2</v>
      </c>
      <c r="U711">
        <v>0</v>
      </c>
      <c r="V711">
        <v>1.3160000000000001</v>
      </c>
      <c r="W711">
        <f>(Tableau1[[#This Row],[Sales]]/Tableau1[[#This Row],[Profit]])*100</f>
        <v>285.71428571428567</v>
      </c>
      <c r="X711">
        <f>Tableau1[[#This Row],[Sales]]*(1-Tableau1[[#This Row],[Discount]])</f>
        <v>3.76</v>
      </c>
      <c r="Y711">
        <f ca="1">SUMIF(Tableau1[Order ID],Tableau1[[#This Row],[Order ID]],Tableau1[[#This Row],[Sales]])</f>
        <v>31.44</v>
      </c>
    </row>
    <row r="712" spans="1:25" x14ac:dyDescent="0.3">
      <c r="A712">
        <v>1487</v>
      </c>
      <c r="B712" t="s">
        <v>731</v>
      </c>
      <c r="C712" s="9" t="s">
        <v>5532</v>
      </c>
      <c r="D712" s="9">
        <v>42311</v>
      </c>
      <c r="E712" s="3" t="s">
        <v>5239</v>
      </c>
      <c r="F712" t="s">
        <v>6465</v>
      </c>
      <c r="G712" t="s">
        <v>6943</v>
      </c>
      <c r="H712" t="s">
        <v>7736</v>
      </c>
      <c r="I712" t="s">
        <v>8056</v>
      </c>
      <c r="J712" t="s">
        <v>8057</v>
      </c>
      <c r="K712" t="s">
        <v>8059</v>
      </c>
      <c r="L712" t="s">
        <v>8590</v>
      </c>
      <c r="M712">
        <v>90008</v>
      </c>
      <c r="N712" t="s">
        <v>8638</v>
      </c>
      <c r="O712" t="s">
        <v>9610</v>
      </c>
      <c r="P712" t="s">
        <v>10372</v>
      </c>
      <c r="Q712" t="s">
        <v>10380</v>
      </c>
      <c r="R712" t="s">
        <v>11350</v>
      </c>
      <c r="S712">
        <v>1212.848</v>
      </c>
      <c r="T712">
        <v>7</v>
      </c>
      <c r="U712">
        <v>0.2</v>
      </c>
      <c r="V712">
        <v>106.1242</v>
      </c>
      <c r="W712">
        <f>(Tableau1[[#This Row],[Sales]]/Tableau1[[#This Row],[Profit]])*100</f>
        <v>1142.8571428571429</v>
      </c>
      <c r="X712">
        <f>Tableau1[[#This Row],[Sales]]*(1-Tableau1[[#This Row],[Discount]])</f>
        <v>970.27840000000003</v>
      </c>
      <c r="Y712">
        <f ca="1">SUMIF(Tableau1[Order ID],Tableau1[[#This Row],[Order ID]],Tableau1[[#This Row],[Sales]])</f>
        <v>17.088000000000001</v>
      </c>
    </row>
    <row r="713" spans="1:25" x14ac:dyDescent="0.3">
      <c r="A713">
        <v>1490</v>
      </c>
      <c r="B713" t="s">
        <v>732</v>
      </c>
      <c r="C713" s="9" t="s">
        <v>5533</v>
      </c>
      <c r="D713" s="9">
        <v>41972</v>
      </c>
      <c r="E713" s="3" t="s">
        <v>5806</v>
      </c>
      <c r="F713" t="s">
        <v>6465</v>
      </c>
      <c r="G713" t="s">
        <v>6944</v>
      </c>
      <c r="H713" t="s">
        <v>7737</v>
      </c>
      <c r="I713" t="s">
        <v>8054</v>
      </c>
      <c r="J713" t="s">
        <v>8057</v>
      </c>
      <c r="K713" t="s">
        <v>8068</v>
      </c>
      <c r="L713" t="s">
        <v>8597</v>
      </c>
      <c r="M713">
        <v>19143</v>
      </c>
      <c r="N713" t="s">
        <v>8640</v>
      </c>
      <c r="O713" t="s">
        <v>9426</v>
      </c>
      <c r="P713" t="s">
        <v>10371</v>
      </c>
      <c r="Q713" t="s">
        <v>10375</v>
      </c>
      <c r="R713" t="s">
        <v>11172</v>
      </c>
      <c r="S713">
        <v>5.04</v>
      </c>
      <c r="T713">
        <v>2</v>
      </c>
      <c r="U713">
        <v>0.2</v>
      </c>
      <c r="V713">
        <v>1.764</v>
      </c>
      <c r="W713">
        <f>(Tableau1[[#This Row],[Sales]]/Tableau1[[#This Row],[Profit]])*100</f>
        <v>285.71428571428572</v>
      </c>
      <c r="X713">
        <f>Tableau1[[#This Row],[Sales]]*(1-Tableau1[[#This Row],[Discount]])</f>
        <v>4.032</v>
      </c>
      <c r="Y713">
        <f ca="1">SUMIF(Tableau1[Order ID],Tableau1[[#This Row],[Order ID]],Tableau1[[#This Row],[Sales]])</f>
        <v>4.26</v>
      </c>
    </row>
    <row r="714" spans="1:25" x14ac:dyDescent="0.3">
      <c r="A714">
        <v>1491</v>
      </c>
      <c r="B714" t="s">
        <v>733</v>
      </c>
      <c r="C714" s="9" t="s">
        <v>5534</v>
      </c>
      <c r="D714" s="9">
        <v>42855</v>
      </c>
      <c r="E714" s="3" t="s">
        <v>6054</v>
      </c>
      <c r="F714" t="s">
        <v>6464</v>
      </c>
      <c r="G714" t="s">
        <v>6861</v>
      </c>
      <c r="H714" t="s">
        <v>7654</v>
      </c>
      <c r="I714" t="s">
        <v>8055</v>
      </c>
      <c r="J714" t="s">
        <v>8057</v>
      </c>
      <c r="K714" t="s">
        <v>8078</v>
      </c>
      <c r="L714" t="s">
        <v>8603</v>
      </c>
      <c r="M714">
        <v>10024</v>
      </c>
      <c r="N714" t="s">
        <v>8640</v>
      </c>
      <c r="O714" t="s">
        <v>8676</v>
      </c>
      <c r="P714" t="s">
        <v>10371</v>
      </c>
      <c r="Q714" t="s">
        <v>10385</v>
      </c>
      <c r="R714" t="s">
        <v>10425</v>
      </c>
      <c r="S714">
        <v>62.96</v>
      </c>
      <c r="T714">
        <v>4</v>
      </c>
      <c r="U714">
        <v>0</v>
      </c>
      <c r="V714">
        <v>28.332000000000001</v>
      </c>
      <c r="W714">
        <f>(Tableau1[[#This Row],[Sales]]/Tableau1[[#This Row],[Profit]])*100</f>
        <v>222.22222222222223</v>
      </c>
      <c r="X714">
        <f>Tableau1[[#This Row],[Sales]]*(1-Tableau1[[#This Row],[Discount]])</f>
        <v>62.96</v>
      </c>
      <c r="Y714">
        <f ca="1">SUMIF(Tableau1[Order ID],Tableau1[[#This Row],[Order ID]],Tableau1[[#This Row],[Sales]])</f>
        <v>6.03</v>
      </c>
    </row>
    <row r="715" spans="1:25" x14ac:dyDescent="0.3">
      <c r="A715">
        <v>1492</v>
      </c>
      <c r="B715" t="s">
        <v>734</v>
      </c>
      <c r="C715" s="9" t="s">
        <v>5251</v>
      </c>
      <c r="D715" s="9">
        <v>43063</v>
      </c>
      <c r="E715" s="3" t="s">
        <v>5384</v>
      </c>
      <c r="F715" t="s">
        <v>6465</v>
      </c>
      <c r="G715" t="s">
        <v>6945</v>
      </c>
      <c r="H715" t="s">
        <v>7738</v>
      </c>
      <c r="I715" t="s">
        <v>8055</v>
      </c>
      <c r="J715" t="s">
        <v>8057</v>
      </c>
      <c r="K715" t="s">
        <v>8078</v>
      </c>
      <c r="L715" t="s">
        <v>8603</v>
      </c>
      <c r="M715">
        <v>10035</v>
      </c>
      <c r="N715" t="s">
        <v>8640</v>
      </c>
      <c r="O715" t="s">
        <v>9612</v>
      </c>
      <c r="P715" t="s">
        <v>10371</v>
      </c>
      <c r="Q715" t="s">
        <v>10383</v>
      </c>
      <c r="R715" t="s">
        <v>11352</v>
      </c>
      <c r="S715">
        <v>5.88</v>
      </c>
      <c r="T715">
        <v>1</v>
      </c>
      <c r="U715">
        <v>0</v>
      </c>
      <c r="V715">
        <v>2.8812000000000002</v>
      </c>
      <c r="W715">
        <f>(Tableau1[[#This Row],[Sales]]/Tableau1[[#This Row],[Profit]])*100</f>
        <v>204.08163265306118</v>
      </c>
      <c r="X715">
        <f>Tableau1[[#This Row],[Sales]]*(1-Tableau1[[#This Row],[Discount]])</f>
        <v>5.88</v>
      </c>
      <c r="Y715">
        <f ca="1">SUMIF(Tableau1[Order ID],Tableau1[[#This Row],[Order ID]],Tableau1[[#This Row],[Sales]])</f>
        <v>52.34</v>
      </c>
    </row>
    <row r="716" spans="1:25" x14ac:dyDescent="0.3">
      <c r="A716">
        <v>1494</v>
      </c>
      <c r="B716" t="s">
        <v>735</v>
      </c>
      <c r="C716" s="9" t="s">
        <v>5535</v>
      </c>
      <c r="D716" s="9">
        <v>43038</v>
      </c>
      <c r="E716" s="3" t="s">
        <v>5162</v>
      </c>
      <c r="F716" t="s">
        <v>6465</v>
      </c>
      <c r="G716" t="s">
        <v>6946</v>
      </c>
      <c r="H716" t="s">
        <v>7739</v>
      </c>
      <c r="I716" t="s">
        <v>8055</v>
      </c>
      <c r="J716" t="s">
        <v>8057</v>
      </c>
      <c r="K716" t="s">
        <v>8195</v>
      </c>
      <c r="L716" t="s">
        <v>8234</v>
      </c>
      <c r="M716">
        <v>98661</v>
      </c>
      <c r="N716" t="s">
        <v>8638</v>
      </c>
      <c r="O716" t="s">
        <v>9377</v>
      </c>
      <c r="P716" t="s">
        <v>10370</v>
      </c>
      <c r="Q716" t="s">
        <v>10378</v>
      </c>
      <c r="R716" t="s">
        <v>11125</v>
      </c>
      <c r="S716">
        <v>9.64</v>
      </c>
      <c r="T716">
        <v>2</v>
      </c>
      <c r="U716">
        <v>0</v>
      </c>
      <c r="V716">
        <v>3.6631999999999998</v>
      </c>
      <c r="W716">
        <f>(Tableau1[[#This Row],[Sales]]/Tableau1[[#This Row],[Profit]])*100</f>
        <v>263.15789473684214</v>
      </c>
      <c r="X716">
        <f>Tableau1[[#This Row],[Sales]]*(1-Tableau1[[#This Row],[Discount]])</f>
        <v>9.64</v>
      </c>
      <c r="Y716">
        <f ca="1">SUMIF(Tableau1[Order ID],Tableau1[[#This Row],[Order ID]],Tableau1[[#This Row],[Sales]])</f>
        <v>8.85</v>
      </c>
    </row>
    <row r="717" spans="1:25" x14ac:dyDescent="0.3">
      <c r="A717">
        <v>1495</v>
      </c>
      <c r="B717" t="s">
        <v>736</v>
      </c>
      <c r="C717" s="9" t="s">
        <v>5536</v>
      </c>
      <c r="D717" s="9">
        <v>41990</v>
      </c>
      <c r="E717" s="3" t="s">
        <v>5204</v>
      </c>
      <c r="F717" t="s">
        <v>6464</v>
      </c>
      <c r="G717" t="s">
        <v>6635</v>
      </c>
      <c r="H717" t="s">
        <v>7428</v>
      </c>
      <c r="I717" t="s">
        <v>8054</v>
      </c>
      <c r="J717" t="s">
        <v>8057</v>
      </c>
      <c r="K717" t="s">
        <v>8096</v>
      </c>
      <c r="L717" t="s">
        <v>8620</v>
      </c>
      <c r="M717">
        <v>31907</v>
      </c>
      <c r="N717" t="s">
        <v>8637</v>
      </c>
      <c r="O717" t="s">
        <v>9428</v>
      </c>
      <c r="P717" t="s">
        <v>10371</v>
      </c>
      <c r="Q717" t="s">
        <v>10379</v>
      </c>
      <c r="R717" t="s">
        <v>11174</v>
      </c>
      <c r="S717">
        <v>40.049999999999997</v>
      </c>
      <c r="T717">
        <v>3</v>
      </c>
      <c r="U717">
        <v>0</v>
      </c>
      <c r="V717">
        <v>11.214</v>
      </c>
      <c r="W717">
        <f>(Tableau1[[#This Row],[Sales]]/Tableau1[[#This Row],[Profit]])*100</f>
        <v>357.14285714285711</v>
      </c>
      <c r="X717">
        <f>Tableau1[[#This Row],[Sales]]*(1-Tableau1[[#This Row],[Discount]])</f>
        <v>40.049999999999997</v>
      </c>
      <c r="Y717">
        <f ca="1">SUMIF(Tableau1[Order ID],Tableau1[[#This Row],[Order ID]],Tableau1[[#This Row],[Sales]])</f>
        <v>17.456</v>
      </c>
    </row>
    <row r="718" spans="1:25" x14ac:dyDescent="0.3">
      <c r="A718">
        <v>1496</v>
      </c>
      <c r="B718" t="s">
        <v>737</v>
      </c>
      <c r="C718" s="9" t="s">
        <v>5537</v>
      </c>
      <c r="D718" s="9">
        <v>42982</v>
      </c>
      <c r="E718" s="3" t="s">
        <v>5595</v>
      </c>
      <c r="F718" t="s">
        <v>6465</v>
      </c>
      <c r="G718" t="s">
        <v>6947</v>
      </c>
      <c r="H718" t="s">
        <v>7740</v>
      </c>
      <c r="I718" t="s">
        <v>8054</v>
      </c>
      <c r="J718" t="s">
        <v>8057</v>
      </c>
      <c r="K718" t="s">
        <v>8282</v>
      </c>
      <c r="L718" t="s">
        <v>8593</v>
      </c>
      <c r="M718">
        <v>75019</v>
      </c>
      <c r="N718" t="s">
        <v>8639</v>
      </c>
      <c r="O718" t="s">
        <v>9458</v>
      </c>
      <c r="P718" t="s">
        <v>10371</v>
      </c>
      <c r="Q718" t="s">
        <v>10379</v>
      </c>
      <c r="R718" t="s">
        <v>11201</v>
      </c>
      <c r="S718">
        <v>10.192</v>
      </c>
      <c r="T718">
        <v>7</v>
      </c>
      <c r="U718">
        <v>0.2</v>
      </c>
      <c r="V718">
        <v>3.1850000000000001</v>
      </c>
      <c r="W718">
        <f>(Tableau1[[#This Row],[Sales]]/Tableau1[[#This Row],[Profit]])*100</f>
        <v>320</v>
      </c>
      <c r="X718">
        <f>Tableau1[[#This Row],[Sales]]*(1-Tableau1[[#This Row],[Discount]])</f>
        <v>8.1536000000000008</v>
      </c>
      <c r="Y718">
        <f ca="1">SUMIF(Tableau1[Order ID],Tableau1[[#This Row],[Order ID]],Tableau1[[#This Row],[Sales]])</f>
        <v>6.63</v>
      </c>
    </row>
    <row r="719" spans="1:25" x14ac:dyDescent="0.3">
      <c r="A719">
        <v>1499</v>
      </c>
      <c r="B719" t="s">
        <v>738</v>
      </c>
      <c r="C719" s="9" t="s">
        <v>5538</v>
      </c>
      <c r="D719" s="9">
        <v>42660</v>
      </c>
      <c r="E719" s="3" t="s">
        <v>5231</v>
      </c>
      <c r="F719" t="s">
        <v>6466</v>
      </c>
      <c r="G719" t="s">
        <v>6539</v>
      </c>
      <c r="H719" t="s">
        <v>7332</v>
      </c>
      <c r="I719" t="s">
        <v>8056</v>
      </c>
      <c r="J719" t="s">
        <v>8057</v>
      </c>
      <c r="K719" t="s">
        <v>8066</v>
      </c>
      <c r="L719" t="s">
        <v>8590</v>
      </c>
      <c r="M719">
        <v>94122</v>
      </c>
      <c r="N719" t="s">
        <v>8638</v>
      </c>
      <c r="O719" t="s">
        <v>8747</v>
      </c>
      <c r="P719" t="s">
        <v>10371</v>
      </c>
      <c r="Q719" t="s">
        <v>10381</v>
      </c>
      <c r="R719" t="s">
        <v>10496</v>
      </c>
      <c r="S719">
        <v>18.16</v>
      </c>
      <c r="T719">
        <v>5</v>
      </c>
      <c r="U719">
        <v>0.2</v>
      </c>
      <c r="V719">
        <v>6.5830000000000002</v>
      </c>
      <c r="W719">
        <f>(Tableau1[[#This Row],[Sales]]/Tableau1[[#This Row],[Profit]])*100</f>
        <v>275.86206896551721</v>
      </c>
      <c r="X719">
        <f>Tableau1[[#This Row],[Sales]]*(1-Tableau1[[#This Row],[Discount]])</f>
        <v>14.528</v>
      </c>
      <c r="Y719">
        <f ca="1">SUMIF(Tableau1[Order ID],Tableau1[[#This Row],[Order ID]],Tableau1[[#This Row],[Sales]])</f>
        <v>51.96</v>
      </c>
    </row>
    <row r="720" spans="1:25" x14ac:dyDescent="0.3">
      <c r="A720">
        <v>1500</v>
      </c>
      <c r="B720" t="s">
        <v>739</v>
      </c>
      <c r="C720" s="9" t="s">
        <v>5135</v>
      </c>
      <c r="D720" s="9">
        <v>43051</v>
      </c>
      <c r="E720" s="3" t="s">
        <v>5581</v>
      </c>
      <c r="F720" t="s">
        <v>6465</v>
      </c>
      <c r="G720" t="s">
        <v>6627</v>
      </c>
      <c r="H720" t="s">
        <v>7420</v>
      </c>
      <c r="I720" t="s">
        <v>8054</v>
      </c>
      <c r="J720" t="s">
        <v>8057</v>
      </c>
      <c r="K720" t="s">
        <v>8147</v>
      </c>
      <c r="L720" t="s">
        <v>8593</v>
      </c>
      <c r="M720">
        <v>78745</v>
      </c>
      <c r="N720" t="s">
        <v>8639</v>
      </c>
      <c r="O720" t="s">
        <v>8823</v>
      </c>
      <c r="P720" t="s">
        <v>10371</v>
      </c>
      <c r="Q720" t="s">
        <v>10383</v>
      </c>
      <c r="R720" t="s">
        <v>10573</v>
      </c>
      <c r="S720">
        <v>16.056000000000001</v>
      </c>
      <c r="T720">
        <v>3</v>
      </c>
      <c r="U720">
        <v>0.2</v>
      </c>
      <c r="V720">
        <v>5.8202999999999996</v>
      </c>
      <c r="W720">
        <f>(Tableau1[[#This Row],[Sales]]/Tableau1[[#This Row],[Profit]])*100</f>
        <v>275.86206896551727</v>
      </c>
      <c r="X720">
        <f>Tableau1[[#This Row],[Sales]]*(1-Tableau1[[#This Row],[Discount]])</f>
        <v>12.844800000000001</v>
      </c>
      <c r="Y720">
        <f ca="1">SUMIF(Tableau1[Order ID],Tableau1[[#This Row],[Order ID]],Tableau1[[#This Row],[Sales]])</f>
        <v>49.65</v>
      </c>
    </row>
    <row r="721" spans="1:25" x14ac:dyDescent="0.3">
      <c r="A721">
        <v>1503</v>
      </c>
      <c r="B721" t="s">
        <v>740</v>
      </c>
      <c r="C721" s="9" t="s">
        <v>5420</v>
      </c>
      <c r="D721" s="9">
        <v>42698</v>
      </c>
      <c r="E721" s="3" t="s">
        <v>5079</v>
      </c>
      <c r="F721" t="s">
        <v>6465</v>
      </c>
      <c r="G721" t="s">
        <v>6869</v>
      </c>
      <c r="H721" t="s">
        <v>7662</v>
      </c>
      <c r="I721" t="s">
        <v>8056</v>
      </c>
      <c r="J721" t="s">
        <v>8057</v>
      </c>
      <c r="K721" t="s">
        <v>8059</v>
      </c>
      <c r="L721" t="s">
        <v>8590</v>
      </c>
      <c r="M721">
        <v>90045</v>
      </c>
      <c r="N721" t="s">
        <v>8638</v>
      </c>
      <c r="O721" t="s">
        <v>9615</v>
      </c>
      <c r="P721" t="s">
        <v>10372</v>
      </c>
      <c r="Q721" t="s">
        <v>10380</v>
      </c>
      <c r="R721" t="s">
        <v>11355</v>
      </c>
      <c r="S721">
        <v>33.520000000000003</v>
      </c>
      <c r="T721">
        <v>2</v>
      </c>
      <c r="U721">
        <v>0.2</v>
      </c>
      <c r="V721">
        <v>3.3519999999999999</v>
      </c>
      <c r="W721">
        <f>(Tableau1[[#This Row],[Sales]]/Tableau1[[#This Row],[Profit]])*100</f>
        <v>1000.0000000000002</v>
      </c>
      <c r="X721">
        <f>Tableau1[[#This Row],[Sales]]*(1-Tableau1[[#This Row],[Discount]])</f>
        <v>26.816000000000003</v>
      </c>
      <c r="Y721">
        <f ca="1">SUMIF(Tableau1[Order ID],Tableau1[[#This Row],[Order ID]],Tableau1[[#This Row],[Sales]])</f>
        <v>408.42200000000003</v>
      </c>
    </row>
    <row r="722" spans="1:25" x14ac:dyDescent="0.3">
      <c r="A722">
        <v>1505</v>
      </c>
      <c r="B722" t="s">
        <v>741</v>
      </c>
      <c r="C722" s="9" t="s">
        <v>5539</v>
      </c>
      <c r="D722" s="9">
        <v>42217</v>
      </c>
      <c r="E722" s="3" t="s">
        <v>6006</v>
      </c>
      <c r="F722" t="s">
        <v>6465</v>
      </c>
      <c r="G722" t="s">
        <v>6948</v>
      </c>
      <c r="H722" t="s">
        <v>7741</v>
      </c>
      <c r="I722" t="s">
        <v>8056</v>
      </c>
      <c r="J722" t="s">
        <v>8057</v>
      </c>
      <c r="K722" t="s">
        <v>8059</v>
      </c>
      <c r="L722" t="s">
        <v>8590</v>
      </c>
      <c r="M722">
        <v>90004</v>
      </c>
      <c r="N722" t="s">
        <v>8638</v>
      </c>
      <c r="O722" t="s">
        <v>8697</v>
      </c>
      <c r="P722" t="s">
        <v>10371</v>
      </c>
      <c r="Q722" t="s">
        <v>10379</v>
      </c>
      <c r="R722" t="s">
        <v>10446</v>
      </c>
      <c r="S722">
        <v>6.72</v>
      </c>
      <c r="T722">
        <v>4</v>
      </c>
      <c r="U722">
        <v>0</v>
      </c>
      <c r="V722">
        <v>3.36</v>
      </c>
      <c r="W722">
        <f>(Tableau1[[#This Row],[Sales]]/Tableau1[[#This Row],[Profit]])*100</f>
        <v>200</v>
      </c>
      <c r="X722">
        <f>Tableau1[[#This Row],[Sales]]*(1-Tableau1[[#This Row],[Discount]])</f>
        <v>6.72</v>
      </c>
      <c r="Y722">
        <f ca="1">SUMIF(Tableau1[Order ID],Tableau1[[#This Row],[Order ID]],Tableau1[[#This Row],[Sales]])</f>
        <v>184.66</v>
      </c>
    </row>
    <row r="723" spans="1:25" x14ac:dyDescent="0.3">
      <c r="A723">
        <v>1507</v>
      </c>
      <c r="B723" t="s">
        <v>742</v>
      </c>
      <c r="C723" s="9" t="s">
        <v>5195</v>
      </c>
      <c r="D723" s="9">
        <v>43093</v>
      </c>
      <c r="E723" s="3" t="s">
        <v>5644</v>
      </c>
      <c r="F723" t="s">
        <v>6465</v>
      </c>
      <c r="G723" t="s">
        <v>6949</v>
      </c>
      <c r="H723" t="s">
        <v>7742</v>
      </c>
      <c r="I723" t="s">
        <v>8054</v>
      </c>
      <c r="J723" t="s">
        <v>8057</v>
      </c>
      <c r="K723" t="s">
        <v>8078</v>
      </c>
      <c r="L723" t="s">
        <v>8603</v>
      </c>
      <c r="M723">
        <v>10024</v>
      </c>
      <c r="N723" t="s">
        <v>8640</v>
      </c>
      <c r="O723" t="s">
        <v>9583</v>
      </c>
      <c r="P723" t="s">
        <v>10371</v>
      </c>
      <c r="Q723" t="s">
        <v>10381</v>
      </c>
      <c r="R723" t="s">
        <v>11325</v>
      </c>
      <c r="S723">
        <v>17.88</v>
      </c>
      <c r="T723">
        <v>3</v>
      </c>
      <c r="U723">
        <v>0.2</v>
      </c>
      <c r="V723">
        <v>5.5875000000000004</v>
      </c>
      <c r="W723">
        <f>(Tableau1[[#This Row],[Sales]]/Tableau1[[#This Row],[Profit]])*100</f>
        <v>320</v>
      </c>
      <c r="X723">
        <f>Tableau1[[#This Row],[Sales]]*(1-Tableau1[[#This Row],[Discount]])</f>
        <v>14.304</v>
      </c>
      <c r="Y723">
        <f ca="1">SUMIF(Tableau1[Order ID],Tableau1[[#This Row],[Order ID]],Tableau1[[#This Row],[Sales]])</f>
        <v>37.463999999999999</v>
      </c>
    </row>
    <row r="724" spans="1:25" x14ac:dyDescent="0.3">
      <c r="A724">
        <v>1508</v>
      </c>
      <c r="B724" t="s">
        <v>743</v>
      </c>
      <c r="C724" s="9" t="s">
        <v>5072</v>
      </c>
      <c r="D724" s="9">
        <v>42630</v>
      </c>
      <c r="E724" s="3" t="s">
        <v>5743</v>
      </c>
      <c r="F724" t="s">
        <v>6465</v>
      </c>
      <c r="G724" t="s">
        <v>6941</v>
      </c>
      <c r="H724" t="s">
        <v>7734</v>
      </c>
      <c r="I724" t="s">
        <v>8054</v>
      </c>
      <c r="J724" t="s">
        <v>8057</v>
      </c>
      <c r="K724" t="s">
        <v>8096</v>
      </c>
      <c r="L724" t="s">
        <v>8620</v>
      </c>
      <c r="M724">
        <v>31907</v>
      </c>
      <c r="N724" t="s">
        <v>8637</v>
      </c>
      <c r="O724" t="s">
        <v>9617</v>
      </c>
      <c r="P724" t="s">
        <v>10372</v>
      </c>
      <c r="Q724" t="s">
        <v>10388</v>
      </c>
      <c r="R724" t="s">
        <v>11357</v>
      </c>
      <c r="S724">
        <v>396</v>
      </c>
      <c r="T724">
        <v>4</v>
      </c>
      <c r="U724">
        <v>0</v>
      </c>
      <c r="V724">
        <v>190.08</v>
      </c>
      <c r="W724">
        <f>(Tableau1[[#This Row],[Sales]]/Tableau1[[#This Row],[Profit]])*100</f>
        <v>208.33333333333331</v>
      </c>
      <c r="X724">
        <f>Tableau1[[#This Row],[Sales]]*(1-Tableau1[[#This Row],[Discount]])</f>
        <v>396</v>
      </c>
      <c r="Y724">
        <f ca="1">SUMIF(Tableau1[Order ID],Tableau1[[#This Row],[Order ID]],Tableau1[[#This Row],[Sales]])</f>
        <v>8.56</v>
      </c>
    </row>
    <row r="725" spans="1:25" x14ac:dyDescent="0.3">
      <c r="A725">
        <v>1509</v>
      </c>
      <c r="B725" t="s">
        <v>744</v>
      </c>
      <c r="C725" s="9" t="s">
        <v>5419</v>
      </c>
      <c r="D725" s="9">
        <v>43079</v>
      </c>
      <c r="E725" s="3" t="s">
        <v>5419</v>
      </c>
      <c r="F725" t="s">
        <v>6467</v>
      </c>
      <c r="G725" t="s">
        <v>6528</v>
      </c>
      <c r="H725" t="s">
        <v>7321</v>
      </c>
      <c r="I725" t="s">
        <v>8056</v>
      </c>
      <c r="J725" t="s">
        <v>8057</v>
      </c>
      <c r="K725" t="s">
        <v>8213</v>
      </c>
      <c r="L725" t="s">
        <v>8596</v>
      </c>
      <c r="M725">
        <v>68104</v>
      </c>
      <c r="N725" t="s">
        <v>8639</v>
      </c>
      <c r="O725" t="s">
        <v>9618</v>
      </c>
      <c r="P725" t="s">
        <v>10371</v>
      </c>
      <c r="Q725" t="s">
        <v>10381</v>
      </c>
      <c r="R725" t="s">
        <v>11358</v>
      </c>
      <c r="S725">
        <v>34.5</v>
      </c>
      <c r="T725">
        <v>3</v>
      </c>
      <c r="U725">
        <v>0</v>
      </c>
      <c r="V725">
        <v>15.525</v>
      </c>
      <c r="W725">
        <f>(Tableau1[[#This Row],[Sales]]/Tableau1[[#This Row],[Profit]])*100</f>
        <v>222.22222222222223</v>
      </c>
      <c r="X725">
        <f>Tableau1[[#This Row],[Sales]]*(1-Tableau1[[#This Row],[Discount]])</f>
        <v>34.5</v>
      </c>
      <c r="Y725">
        <f ca="1">SUMIF(Tableau1[Order ID],Tableau1[[#This Row],[Order ID]],Tableau1[[#This Row],[Sales]])</f>
        <v>387.13600000000002</v>
      </c>
    </row>
    <row r="726" spans="1:25" x14ac:dyDescent="0.3">
      <c r="A726">
        <v>1510</v>
      </c>
      <c r="B726" t="s">
        <v>745</v>
      </c>
      <c r="C726" s="9" t="s">
        <v>5540</v>
      </c>
      <c r="D726" s="9">
        <v>42990</v>
      </c>
      <c r="E726" s="3" t="s">
        <v>5205</v>
      </c>
      <c r="F726" t="s">
        <v>6466</v>
      </c>
      <c r="G726" t="s">
        <v>6809</v>
      </c>
      <c r="H726" t="s">
        <v>7602</v>
      </c>
      <c r="I726" t="s">
        <v>8054</v>
      </c>
      <c r="J726" t="s">
        <v>8057</v>
      </c>
      <c r="K726" t="s">
        <v>8059</v>
      </c>
      <c r="L726" t="s">
        <v>8590</v>
      </c>
      <c r="M726">
        <v>90036</v>
      </c>
      <c r="N726" t="s">
        <v>8638</v>
      </c>
      <c r="O726" t="s">
        <v>9601</v>
      </c>
      <c r="P726" t="s">
        <v>10370</v>
      </c>
      <c r="Q726" t="s">
        <v>10378</v>
      </c>
      <c r="R726" t="s">
        <v>11342</v>
      </c>
      <c r="S726">
        <v>8.36</v>
      </c>
      <c r="T726">
        <v>2</v>
      </c>
      <c r="U726">
        <v>0</v>
      </c>
      <c r="V726">
        <v>3.0095999999999998</v>
      </c>
      <c r="W726">
        <f>(Tableau1[[#This Row],[Sales]]/Tableau1[[#This Row],[Profit]])*100</f>
        <v>277.77777777777777</v>
      </c>
      <c r="X726">
        <f>Tableau1[[#This Row],[Sales]]*(1-Tableau1[[#This Row],[Discount]])</f>
        <v>8.36</v>
      </c>
      <c r="Y726">
        <f ca="1">SUMIF(Tableau1[Order ID],Tableau1[[#This Row],[Order ID]],Tableau1[[#This Row],[Sales]])</f>
        <v>135.72</v>
      </c>
    </row>
    <row r="727" spans="1:25" x14ac:dyDescent="0.3">
      <c r="A727">
        <v>1511</v>
      </c>
      <c r="B727" t="s">
        <v>746</v>
      </c>
      <c r="C727" s="9" t="s">
        <v>5122</v>
      </c>
      <c r="D727" s="9">
        <v>42910</v>
      </c>
      <c r="E727" s="3" t="s">
        <v>5900</v>
      </c>
      <c r="F727" t="s">
        <v>6465</v>
      </c>
      <c r="G727" t="s">
        <v>6936</v>
      </c>
      <c r="H727" t="s">
        <v>7729</v>
      </c>
      <c r="I727" t="s">
        <v>8055</v>
      </c>
      <c r="J727" t="s">
        <v>8057</v>
      </c>
      <c r="K727" t="s">
        <v>8283</v>
      </c>
      <c r="L727" t="s">
        <v>8590</v>
      </c>
      <c r="M727">
        <v>91767</v>
      </c>
      <c r="N727" t="s">
        <v>8638</v>
      </c>
      <c r="O727" t="s">
        <v>8917</v>
      </c>
      <c r="P727" t="s">
        <v>10371</v>
      </c>
      <c r="Q727" t="s">
        <v>10379</v>
      </c>
      <c r="R727" t="s">
        <v>10666</v>
      </c>
      <c r="S727">
        <v>385.6</v>
      </c>
      <c r="T727">
        <v>8</v>
      </c>
      <c r="U727">
        <v>0</v>
      </c>
      <c r="V727">
        <v>111.824</v>
      </c>
      <c r="W727">
        <f>(Tableau1[[#This Row],[Sales]]/Tableau1[[#This Row],[Profit]])*100</f>
        <v>344.82758620689657</v>
      </c>
      <c r="X727">
        <f>Tableau1[[#This Row],[Sales]]*(1-Tableau1[[#This Row],[Discount]])</f>
        <v>385.6</v>
      </c>
      <c r="Y727">
        <f ca="1">SUMIF(Tableau1[Order ID],Tableau1[[#This Row],[Order ID]],Tableau1[[#This Row],[Sales]])</f>
        <v>15.8</v>
      </c>
    </row>
    <row r="728" spans="1:25" x14ac:dyDescent="0.3">
      <c r="A728">
        <v>1513</v>
      </c>
      <c r="B728" t="s">
        <v>747</v>
      </c>
      <c r="C728" s="9" t="s">
        <v>5268</v>
      </c>
      <c r="D728" s="9">
        <v>42965</v>
      </c>
      <c r="E728" s="3" t="s">
        <v>6059</v>
      </c>
      <c r="F728" t="s">
        <v>6465</v>
      </c>
      <c r="G728" t="s">
        <v>6622</v>
      </c>
      <c r="H728" t="s">
        <v>7415</v>
      </c>
      <c r="I728" t="s">
        <v>8054</v>
      </c>
      <c r="J728" t="s">
        <v>8057</v>
      </c>
      <c r="K728" t="s">
        <v>8119</v>
      </c>
      <c r="L728" t="s">
        <v>8593</v>
      </c>
      <c r="M728">
        <v>75220</v>
      </c>
      <c r="N728" t="s">
        <v>8639</v>
      </c>
      <c r="O728" t="s">
        <v>8862</v>
      </c>
      <c r="P728" t="s">
        <v>10371</v>
      </c>
      <c r="Q728" t="s">
        <v>10377</v>
      </c>
      <c r="R728" t="s">
        <v>10612</v>
      </c>
      <c r="S728">
        <v>200.06399999999999</v>
      </c>
      <c r="T728">
        <v>3</v>
      </c>
      <c r="U728">
        <v>0.2</v>
      </c>
      <c r="V728">
        <v>12.504</v>
      </c>
      <c r="W728">
        <f>(Tableau1[[#This Row],[Sales]]/Tableau1[[#This Row],[Profit]])*100</f>
        <v>1600</v>
      </c>
      <c r="X728">
        <f>Tableau1[[#This Row],[Sales]]*(1-Tableau1[[#This Row],[Discount]])</f>
        <v>160.05119999999999</v>
      </c>
      <c r="Y728">
        <f ca="1">SUMIF(Tableau1[Order ID],Tableau1[[#This Row],[Order ID]],Tableau1[[#This Row],[Sales]])</f>
        <v>3.8820000000000001</v>
      </c>
    </row>
    <row r="729" spans="1:25" x14ac:dyDescent="0.3">
      <c r="A729">
        <v>1516</v>
      </c>
      <c r="B729" t="s">
        <v>748</v>
      </c>
      <c r="C729" s="9" t="s">
        <v>5187</v>
      </c>
      <c r="D729" s="9">
        <v>43080</v>
      </c>
      <c r="E729" s="3" t="s">
        <v>5124</v>
      </c>
      <c r="F729" t="s">
        <v>6465</v>
      </c>
      <c r="G729" t="s">
        <v>6950</v>
      </c>
      <c r="H729" t="s">
        <v>7743</v>
      </c>
      <c r="I729" t="s">
        <v>8054</v>
      </c>
      <c r="J729" t="s">
        <v>8057</v>
      </c>
      <c r="K729" t="s">
        <v>8068</v>
      </c>
      <c r="L729" t="s">
        <v>8597</v>
      </c>
      <c r="M729">
        <v>19120</v>
      </c>
      <c r="N729" t="s">
        <v>8640</v>
      </c>
      <c r="O729" t="s">
        <v>9556</v>
      </c>
      <c r="P729" t="s">
        <v>10370</v>
      </c>
      <c r="Q729" t="s">
        <v>10374</v>
      </c>
      <c r="R729" t="s">
        <v>11299</v>
      </c>
      <c r="S729">
        <v>63.686</v>
      </c>
      <c r="T729">
        <v>1</v>
      </c>
      <c r="U729">
        <v>0.3</v>
      </c>
      <c r="V729">
        <v>-9.0980000000000008</v>
      </c>
      <c r="W729">
        <f>(Tableau1[[#This Row],[Sales]]/Tableau1[[#This Row],[Profit]])*100</f>
        <v>-699.99999999999989</v>
      </c>
      <c r="X729">
        <f>Tableau1[[#This Row],[Sales]]*(1-Tableau1[[#This Row],[Discount]])</f>
        <v>44.580199999999998</v>
      </c>
      <c r="Y729">
        <f ca="1">SUMIF(Tableau1[Order ID],Tableau1[[#This Row],[Order ID]],Tableau1[[#This Row],[Sales]])</f>
        <v>19.899999999999999</v>
      </c>
    </row>
    <row r="730" spans="1:25" x14ac:dyDescent="0.3">
      <c r="A730">
        <v>1517</v>
      </c>
      <c r="B730" t="s">
        <v>749</v>
      </c>
      <c r="C730" s="9" t="s">
        <v>5419</v>
      </c>
      <c r="D730" s="9">
        <v>43079</v>
      </c>
      <c r="E730" s="3" t="s">
        <v>5847</v>
      </c>
      <c r="F730" t="s">
        <v>6464</v>
      </c>
      <c r="G730" t="s">
        <v>6734</v>
      </c>
      <c r="H730" t="s">
        <v>7527</v>
      </c>
      <c r="I730" t="s">
        <v>8054</v>
      </c>
      <c r="J730" t="s">
        <v>8057</v>
      </c>
      <c r="K730" t="s">
        <v>8284</v>
      </c>
      <c r="L730" t="s">
        <v>8621</v>
      </c>
      <c r="M730">
        <v>89031</v>
      </c>
      <c r="N730" t="s">
        <v>8638</v>
      </c>
      <c r="O730" t="s">
        <v>9115</v>
      </c>
      <c r="P730" t="s">
        <v>10370</v>
      </c>
      <c r="Q730" t="s">
        <v>10376</v>
      </c>
      <c r="R730" t="s">
        <v>10864</v>
      </c>
      <c r="S730">
        <v>1669.6</v>
      </c>
      <c r="T730">
        <v>4</v>
      </c>
      <c r="U730">
        <v>0</v>
      </c>
      <c r="V730">
        <v>116.872</v>
      </c>
      <c r="W730">
        <f>(Tableau1[[#This Row],[Sales]]/Tableau1[[#This Row],[Profit]])*100</f>
        <v>1428.5714285714284</v>
      </c>
      <c r="X730">
        <f>Tableau1[[#This Row],[Sales]]*(1-Tableau1[[#This Row],[Discount]])</f>
        <v>1669.6</v>
      </c>
      <c r="Y730">
        <f ca="1">SUMIF(Tableau1[Order ID],Tableau1[[#This Row],[Order ID]],Tableau1[[#This Row],[Sales]])</f>
        <v>8.64</v>
      </c>
    </row>
    <row r="731" spans="1:25" x14ac:dyDescent="0.3">
      <c r="A731">
        <v>1518</v>
      </c>
      <c r="B731" t="s">
        <v>750</v>
      </c>
      <c r="C731" s="9" t="s">
        <v>5541</v>
      </c>
      <c r="D731" s="9">
        <v>41673</v>
      </c>
      <c r="E731" s="3" t="s">
        <v>5674</v>
      </c>
      <c r="F731" t="s">
        <v>6464</v>
      </c>
      <c r="G731" t="s">
        <v>6951</v>
      </c>
      <c r="H731" t="s">
        <v>7744</v>
      </c>
      <c r="I731" t="s">
        <v>8054</v>
      </c>
      <c r="J731" t="s">
        <v>8057</v>
      </c>
      <c r="K731" t="s">
        <v>8062</v>
      </c>
      <c r="L731" t="s">
        <v>8234</v>
      </c>
      <c r="M731">
        <v>98105</v>
      </c>
      <c r="N731" t="s">
        <v>8638</v>
      </c>
      <c r="O731" t="s">
        <v>8906</v>
      </c>
      <c r="P731" t="s">
        <v>10371</v>
      </c>
      <c r="Q731" t="s">
        <v>10381</v>
      </c>
      <c r="R731" t="s">
        <v>10655</v>
      </c>
      <c r="S731">
        <v>83.84</v>
      </c>
      <c r="T731">
        <v>2</v>
      </c>
      <c r="U731">
        <v>0.2</v>
      </c>
      <c r="V731">
        <v>27.248000000000001</v>
      </c>
      <c r="W731">
        <f>(Tableau1[[#This Row],[Sales]]/Tableau1[[#This Row],[Profit]])*100</f>
        <v>307.69230769230774</v>
      </c>
      <c r="X731">
        <f>Tableau1[[#This Row],[Sales]]*(1-Tableau1[[#This Row],[Discount]])</f>
        <v>67.072000000000003</v>
      </c>
      <c r="Y731">
        <f ca="1">SUMIF(Tableau1[Order ID],Tableau1[[#This Row],[Order ID]],Tableau1[[#This Row],[Sales]])</f>
        <v>19.760000000000002</v>
      </c>
    </row>
    <row r="732" spans="1:25" x14ac:dyDescent="0.3">
      <c r="A732">
        <v>1520</v>
      </c>
      <c r="B732" t="s">
        <v>751</v>
      </c>
      <c r="C732" s="9" t="s">
        <v>5542</v>
      </c>
      <c r="D732" s="9">
        <v>42777</v>
      </c>
      <c r="E732" s="3" t="s">
        <v>6332</v>
      </c>
      <c r="F732" t="s">
        <v>6464</v>
      </c>
      <c r="G732" t="s">
        <v>6568</v>
      </c>
      <c r="H732" t="s">
        <v>7361</v>
      </c>
      <c r="I732" t="s">
        <v>8055</v>
      </c>
      <c r="J732" t="s">
        <v>8057</v>
      </c>
      <c r="K732" t="s">
        <v>8066</v>
      </c>
      <c r="L732" t="s">
        <v>8590</v>
      </c>
      <c r="M732">
        <v>94110</v>
      </c>
      <c r="N732" t="s">
        <v>8638</v>
      </c>
      <c r="O732" t="s">
        <v>9352</v>
      </c>
      <c r="P732" t="s">
        <v>10371</v>
      </c>
      <c r="Q732" t="s">
        <v>10381</v>
      </c>
      <c r="R732" t="s">
        <v>11100</v>
      </c>
      <c r="S732">
        <v>21.335999999999999</v>
      </c>
      <c r="T732">
        <v>7</v>
      </c>
      <c r="U732">
        <v>0.2</v>
      </c>
      <c r="V732">
        <v>7.7343000000000002</v>
      </c>
      <c r="W732">
        <f>(Tableau1[[#This Row],[Sales]]/Tableau1[[#This Row],[Profit]])*100</f>
        <v>275.86206896551721</v>
      </c>
      <c r="X732">
        <f>Tableau1[[#This Row],[Sales]]*(1-Tableau1[[#This Row],[Discount]])</f>
        <v>17.0688</v>
      </c>
      <c r="Y732">
        <f ca="1">SUMIF(Tableau1[Order ID],Tableau1[[#This Row],[Order ID]],Tableau1[[#This Row],[Sales]])</f>
        <v>156.792</v>
      </c>
    </row>
    <row r="733" spans="1:25" x14ac:dyDescent="0.3">
      <c r="A733">
        <v>1521</v>
      </c>
      <c r="B733" t="s">
        <v>752</v>
      </c>
      <c r="C733" s="9" t="s">
        <v>5543</v>
      </c>
      <c r="D733" s="9">
        <v>42841</v>
      </c>
      <c r="E733" s="3" t="s">
        <v>5111</v>
      </c>
      <c r="F733" t="s">
        <v>6465</v>
      </c>
      <c r="G733" t="s">
        <v>6952</v>
      </c>
      <c r="H733" t="s">
        <v>7745</v>
      </c>
      <c r="I733" t="s">
        <v>8056</v>
      </c>
      <c r="J733" t="s">
        <v>8057</v>
      </c>
      <c r="K733" t="s">
        <v>8080</v>
      </c>
      <c r="L733" t="s">
        <v>8598</v>
      </c>
      <c r="M733">
        <v>60610</v>
      </c>
      <c r="N733" t="s">
        <v>8639</v>
      </c>
      <c r="O733" t="s">
        <v>9619</v>
      </c>
      <c r="P733" t="s">
        <v>10371</v>
      </c>
      <c r="Q733" t="s">
        <v>10379</v>
      </c>
      <c r="R733" t="s">
        <v>11359</v>
      </c>
      <c r="S733">
        <v>16.52</v>
      </c>
      <c r="T733">
        <v>5</v>
      </c>
      <c r="U733">
        <v>0.2</v>
      </c>
      <c r="V733">
        <v>2.0649999999999999</v>
      </c>
      <c r="W733">
        <f>(Tableau1[[#This Row],[Sales]]/Tableau1[[#This Row],[Profit]])*100</f>
        <v>800</v>
      </c>
      <c r="X733">
        <f>Tableau1[[#This Row],[Sales]]*(1-Tableau1[[#This Row],[Discount]])</f>
        <v>13.216000000000001</v>
      </c>
      <c r="Y733">
        <f ca="1">SUMIF(Tableau1[Order ID],Tableau1[[#This Row],[Order ID]],Tableau1[[#This Row],[Sales]])</f>
        <v>305.01</v>
      </c>
    </row>
    <row r="734" spans="1:25" x14ac:dyDescent="0.3">
      <c r="A734">
        <v>1522</v>
      </c>
      <c r="B734" t="s">
        <v>753</v>
      </c>
      <c r="C734" s="9" t="s">
        <v>5431</v>
      </c>
      <c r="D734" s="9">
        <v>42344</v>
      </c>
      <c r="E734" s="3" t="s">
        <v>5585</v>
      </c>
      <c r="F734" t="s">
        <v>6465</v>
      </c>
      <c r="G734" t="s">
        <v>6953</v>
      </c>
      <c r="H734" t="s">
        <v>7746</v>
      </c>
      <c r="I734" t="s">
        <v>8054</v>
      </c>
      <c r="J734" t="s">
        <v>8057</v>
      </c>
      <c r="K734" t="s">
        <v>8151</v>
      </c>
      <c r="L734" t="s">
        <v>8604</v>
      </c>
      <c r="M734">
        <v>85705</v>
      </c>
      <c r="N734" t="s">
        <v>8638</v>
      </c>
      <c r="O734" t="s">
        <v>9215</v>
      </c>
      <c r="P734" t="s">
        <v>10370</v>
      </c>
      <c r="Q734" t="s">
        <v>10378</v>
      </c>
      <c r="R734" t="s">
        <v>10964</v>
      </c>
      <c r="S734">
        <v>206.11199999999999</v>
      </c>
      <c r="T734">
        <v>6</v>
      </c>
      <c r="U734">
        <v>0.2</v>
      </c>
      <c r="V734">
        <v>48.951599999999999</v>
      </c>
      <c r="W734">
        <f>(Tableau1[[#This Row],[Sales]]/Tableau1[[#This Row],[Profit]])*100</f>
        <v>421.05263157894734</v>
      </c>
      <c r="X734">
        <f>Tableau1[[#This Row],[Sales]]*(1-Tableau1[[#This Row],[Discount]])</f>
        <v>164.8896</v>
      </c>
      <c r="Y734">
        <f ca="1">SUMIF(Tableau1[Order ID],Tableau1[[#This Row],[Order ID]],Tableau1[[#This Row],[Sales]])</f>
        <v>26.25</v>
      </c>
    </row>
    <row r="735" spans="1:25" x14ac:dyDescent="0.3">
      <c r="A735">
        <v>1527</v>
      </c>
      <c r="B735" t="s">
        <v>754</v>
      </c>
      <c r="C735" s="9" t="s">
        <v>5435</v>
      </c>
      <c r="D735" s="9">
        <v>42573</v>
      </c>
      <c r="E735" s="3" t="s">
        <v>6304</v>
      </c>
      <c r="F735" t="s">
        <v>6465</v>
      </c>
      <c r="G735" t="s">
        <v>6638</v>
      </c>
      <c r="H735" t="s">
        <v>7431</v>
      </c>
      <c r="I735" t="s">
        <v>8054</v>
      </c>
      <c r="J735" t="s">
        <v>8057</v>
      </c>
      <c r="K735" t="s">
        <v>8285</v>
      </c>
      <c r="L735" t="s">
        <v>8597</v>
      </c>
      <c r="M735">
        <v>18103</v>
      </c>
      <c r="N735" t="s">
        <v>8640</v>
      </c>
      <c r="O735" t="s">
        <v>9621</v>
      </c>
      <c r="P735" t="s">
        <v>10371</v>
      </c>
      <c r="Q735" t="s">
        <v>10379</v>
      </c>
      <c r="R735" t="s">
        <v>11361</v>
      </c>
      <c r="S735">
        <v>4.16</v>
      </c>
      <c r="T735">
        <v>2</v>
      </c>
      <c r="U735">
        <v>0.2</v>
      </c>
      <c r="V735">
        <v>0.36399999999999999</v>
      </c>
      <c r="W735">
        <f>(Tableau1[[#This Row],[Sales]]/Tableau1[[#This Row],[Profit]])*100</f>
        <v>1142.8571428571429</v>
      </c>
      <c r="X735">
        <f>Tableau1[[#This Row],[Sales]]*(1-Tableau1[[#This Row],[Discount]])</f>
        <v>3.3280000000000003</v>
      </c>
      <c r="Y735">
        <f ca="1">SUMIF(Tableau1[Order ID],Tableau1[[#This Row],[Order ID]],Tableau1[[#This Row],[Sales]])</f>
        <v>39.99</v>
      </c>
    </row>
    <row r="736" spans="1:25" x14ac:dyDescent="0.3">
      <c r="A736">
        <v>1529</v>
      </c>
      <c r="B736" t="s">
        <v>755</v>
      </c>
      <c r="C736" s="9" t="s">
        <v>5239</v>
      </c>
      <c r="D736" s="9">
        <v>42315</v>
      </c>
      <c r="E736" s="3" t="s">
        <v>5143</v>
      </c>
      <c r="F736" t="s">
        <v>6464</v>
      </c>
      <c r="G736" t="s">
        <v>6773</v>
      </c>
      <c r="H736" t="s">
        <v>7566</v>
      </c>
      <c r="I736" t="s">
        <v>8055</v>
      </c>
      <c r="J736" t="s">
        <v>8057</v>
      </c>
      <c r="K736" t="s">
        <v>8104</v>
      </c>
      <c r="L736" t="s">
        <v>8601</v>
      </c>
      <c r="M736">
        <v>19711</v>
      </c>
      <c r="N736" t="s">
        <v>8640</v>
      </c>
      <c r="O736" t="s">
        <v>9623</v>
      </c>
      <c r="P736" t="s">
        <v>10371</v>
      </c>
      <c r="Q736" t="s">
        <v>10386</v>
      </c>
      <c r="R736" t="s">
        <v>11363</v>
      </c>
      <c r="S736">
        <v>26.18</v>
      </c>
      <c r="T736">
        <v>7</v>
      </c>
      <c r="U736">
        <v>0</v>
      </c>
      <c r="V736">
        <v>0.52359999999999995</v>
      </c>
      <c r="W736">
        <f>(Tableau1[[#This Row],[Sales]]/Tableau1[[#This Row],[Profit]])*100</f>
        <v>5000.0000000000009</v>
      </c>
      <c r="X736">
        <f>Tableau1[[#This Row],[Sales]]*(1-Tableau1[[#This Row],[Discount]])</f>
        <v>26.18</v>
      </c>
      <c r="Y736">
        <f ca="1">SUMIF(Tableau1[Order ID],Tableau1[[#This Row],[Order ID]],Tableau1[[#This Row],[Sales]])</f>
        <v>2.3130000000000002</v>
      </c>
    </row>
    <row r="737" spans="1:25" x14ac:dyDescent="0.3">
      <c r="A737">
        <v>1531</v>
      </c>
      <c r="B737" t="s">
        <v>756</v>
      </c>
      <c r="C737" s="9" t="s">
        <v>5544</v>
      </c>
      <c r="D737" s="9">
        <v>42089</v>
      </c>
      <c r="E737" s="3" t="s">
        <v>6082</v>
      </c>
      <c r="F737" t="s">
        <v>6465</v>
      </c>
      <c r="G737" t="s">
        <v>6764</v>
      </c>
      <c r="H737" t="s">
        <v>7557</v>
      </c>
      <c r="I737" t="s">
        <v>8055</v>
      </c>
      <c r="J737" t="s">
        <v>8057</v>
      </c>
      <c r="K737" t="s">
        <v>8158</v>
      </c>
      <c r="L737" t="s">
        <v>8591</v>
      </c>
      <c r="M737">
        <v>33142</v>
      </c>
      <c r="N737" t="s">
        <v>8637</v>
      </c>
      <c r="O737" t="s">
        <v>9624</v>
      </c>
      <c r="P737" t="s">
        <v>10371</v>
      </c>
      <c r="Q737" t="s">
        <v>10383</v>
      </c>
      <c r="R737" t="s">
        <v>11364</v>
      </c>
      <c r="S737">
        <v>74.352000000000004</v>
      </c>
      <c r="T737">
        <v>3</v>
      </c>
      <c r="U737">
        <v>0.2</v>
      </c>
      <c r="V737">
        <v>23.234999999999999</v>
      </c>
      <c r="W737">
        <f>(Tableau1[[#This Row],[Sales]]/Tableau1[[#This Row],[Profit]])*100</f>
        <v>320</v>
      </c>
      <c r="X737">
        <f>Tableau1[[#This Row],[Sales]]*(1-Tableau1[[#This Row],[Discount]])</f>
        <v>59.481600000000007</v>
      </c>
      <c r="Y737">
        <f ca="1">SUMIF(Tableau1[Order ID],Tableau1[[#This Row],[Order ID]],Tableau1[[#This Row],[Sales]])</f>
        <v>20.34</v>
      </c>
    </row>
    <row r="738" spans="1:25" x14ac:dyDescent="0.3">
      <c r="A738">
        <v>1532</v>
      </c>
      <c r="B738" t="s">
        <v>757</v>
      </c>
      <c r="C738" s="9" t="s">
        <v>5545</v>
      </c>
      <c r="D738" s="9">
        <v>42978</v>
      </c>
      <c r="E738" s="3" t="s">
        <v>5558</v>
      </c>
      <c r="F738" t="s">
        <v>6465</v>
      </c>
      <c r="G738" t="s">
        <v>6691</v>
      </c>
      <c r="H738" t="s">
        <v>7484</v>
      </c>
      <c r="I738" t="s">
        <v>8054</v>
      </c>
      <c r="J738" t="s">
        <v>8057</v>
      </c>
      <c r="K738" t="s">
        <v>8286</v>
      </c>
      <c r="L738" t="s">
        <v>8604</v>
      </c>
      <c r="M738">
        <v>85281</v>
      </c>
      <c r="N738" t="s">
        <v>8638</v>
      </c>
      <c r="O738" t="s">
        <v>9625</v>
      </c>
      <c r="P738" t="s">
        <v>10371</v>
      </c>
      <c r="Q738" t="s">
        <v>10377</v>
      </c>
      <c r="R738" t="s">
        <v>11365</v>
      </c>
      <c r="S738">
        <v>10.744</v>
      </c>
      <c r="T738">
        <v>1</v>
      </c>
      <c r="U738">
        <v>0.2</v>
      </c>
      <c r="V738">
        <v>0.80579999999999996</v>
      </c>
      <c r="W738">
        <f>(Tableau1[[#This Row],[Sales]]/Tableau1[[#This Row],[Profit]])*100</f>
        <v>1333.3333333333335</v>
      </c>
      <c r="X738">
        <f>Tableau1[[#This Row],[Sales]]*(1-Tableau1[[#This Row],[Discount]])</f>
        <v>8.5952000000000002</v>
      </c>
      <c r="Y738">
        <f ca="1">SUMIF(Tableau1[Order ID],Tableau1[[#This Row],[Order ID]],Tableau1[[#This Row],[Sales]])</f>
        <v>32.951999999999998</v>
      </c>
    </row>
    <row r="739" spans="1:25" x14ac:dyDescent="0.3">
      <c r="A739">
        <v>1534</v>
      </c>
      <c r="B739" t="s">
        <v>758</v>
      </c>
      <c r="C739" s="9" t="s">
        <v>5459</v>
      </c>
      <c r="D739" s="9">
        <v>42708</v>
      </c>
      <c r="E739" s="3" t="s">
        <v>5046</v>
      </c>
      <c r="F739" t="s">
        <v>6465</v>
      </c>
      <c r="G739" t="s">
        <v>6693</v>
      </c>
      <c r="H739" t="s">
        <v>7486</v>
      </c>
      <c r="I739" t="s">
        <v>8055</v>
      </c>
      <c r="J739" t="s">
        <v>8057</v>
      </c>
      <c r="K739" t="s">
        <v>8078</v>
      </c>
      <c r="L739" t="s">
        <v>8603</v>
      </c>
      <c r="M739">
        <v>10035</v>
      </c>
      <c r="N739" t="s">
        <v>8640</v>
      </c>
      <c r="O739" t="s">
        <v>9626</v>
      </c>
      <c r="P739" t="s">
        <v>10371</v>
      </c>
      <c r="Q739" t="s">
        <v>10377</v>
      </c>
      <c r="R739" t="s">
        <v>11366</v>
      </c>
      <c r="S739">
        <v>212.88</v>
      </c>
      <c r="T739">
        <v>6</v>
      </c>
      <c r="U739">
        <v>0</v>
      </c>
      <c r="V739">
        <v>0</v>
      </c>
      <c r="W739" t="e">
        <f>(Tableau1[[#This Row],[Sales]]/Tableau1[[#This Row],[Profit]])*100</f>
        <v>#DIV/0!</v>
      </c>
      <c r="X739">
        <f>Tableau1[[#This Row],[Sales]]*(1-Tableau1[[#This Row],[Discount]])</f>
        <v>212.88</v>
      </c>
      <c r="Y739">
        <f ca="1">SUMIF(Tableau1[Order ID],Tableau1[[#This Row],[Order ID]],Tableau1[[#This Row],[Sales]])</f>
        <v>10.8</v>
      </c>
    </row>
    <row r="740" spans="1:25" x14ac:dyDescent="0.3">
      <c r="A740">
        <v>1535</v>
      </c>
      <c r="B740" t="s">
        <v>759</v>
      </c>
      <c r="C740" s="9" t="s">
        <v>5546</v>
      </c>
      <c r="D740" s="9">
        <v>42776</v>
      </c>
      <c r="E740" s="3" t="s">
        <v>6332</v>
      </c>
      <c r="F740" t="s">
        <v>6465</v>
      </c>
      <c r="G740" t="s">
        <v>6954</v>
      </c>
      <c r="H740" t="s">
        <v>7747</v>
      </c>
      <c r="I740" t="s">
        <v>8056</v>
      </c>
      <c r="J740" t="s">
        <v>8057</v>
      </c>
      <c r="K740" t="s">
        <v>8287</v>
      </c>
      <c r="L740" t="s">
        <v>8590</v>
      </c>
      <c r="M740">
        <v>92677</v>
      </c>
      <c r="N740" t="s">
        <v>8638</v>
      </c>
      <c r="O740" t="s">
        <v>9197</v>
      </c>
      <c r="P740" t="s">
        <v>10370</v>
      </c>
      <c r="Q740" t="s">
        <v>10373</v>
      </c>
      <c r="R740" t="s">
        <v>10946</v>
      </c>
      <c r="S740">
        <v>203.983</v>
      </c>
      <c r="T740">
        <v>2</v>
      </c>
      <c r="U740">
        <v>0.15</v>
      </c>
      <c r="V740">
        <v>16.7986</v>
      </c>
      <c r="W740">
        <f>(Tableau1[[#This Row],[Sales]]/Tableau1[[#This Row],[Profit]])*100</f>
        <v>1214.2857142857142</v>
      </c>
      <c r="X740">
        <f>Tableau1[[#This Row],[Sales]]*(1-Tableau1[[#This Row],[Discount]])</f>
        <v>173.38554999999999</v>
      </c>
      <c r="Y740">
        <f ca="1">SUMIF(Tableau1[Order ID],Tableau1[[#This Row],[Order ID]],Tableau1[[#This Row],[Sales]])</f>
        <v>188.55199999999999</v>
      </c>
    </row>
    <row r="741" spans="1:25" x14ac:dyDescent="0.3">
      <c r="A741">
        <v>1536</v>
      </c>
      <c r="B741" t="s">
        <v>760</v>
      </c>
      <c r="C741" s="9" t="s">
        <v>5547</v>
      </c>
      <c r="D741" s="9">
        <v>42672</v>
      </c>
      <c r="E741" s="3" t="s">
        <v>6292</v>
      </c>
      <c r="F741" t="s">
        <v>6465</v>
      </c>
      <c r="G741" t="s">
        <v>6955</v>
      </c>
      <c r="H741" t="s">
        <v>7748</v>
      </c>
      <c r="I741" t="s">
        <v>8055</v>
      </c>
      <c r="J741" t="s">
        <v>8057</v>
      </c>
      <c r="K741" t="s">
        <v>8288</v>
      </c>
      <c r="L741" t="s">
        <v>8618</v>
      </c>
      <c r="M741">
        <v>8302</v>
      </c>
      <c r="N741" t="s">
        <v>8640</v>
      </c>
      <c r="O741" t="s">
        <v>9627</v>
      </c>
      <c r="P741" t="s">
        <v>10371</v>
      </c>
      <c r="Q741" t="s">
        <v>10377</v>
      </c>
      <c r="R741" t="s">
        <v>11367</v>
      </c>
      <c r="S741">
        <v>40.74</v>
      </c>
      <c r="T741">
        <v>3</v>
      </c>
      <c r="U741">
        <v>0</v>
      </c>
      <c r="V741">
        <v>0.40739999999999998</v>
      </c>
      <c r="W741">
        <f>(Tableau1[[#This Row],[Sales]]/Tableau1[[#This Row],[Profit]])*100</f>
        <v>10000.000000000002</v>
      </c>
      <c r="X741">
        <f>Tableau1[[#This Row],[Sales]]*(1-Tableau1[[#This Row],[Discount]])</f>
        <v>40.74</v>
      </c>
      <c r="Y741">
        <f ca="1">SUMIF(Tableau1[Order ID],Tableau1[[#This Row],[Order ID]],Tableau1[[#This Row],[Sales]])</f>
        <v>545.94000000000005</v>
      </c>
    </row>
    <row r="742" spans="1:25" x14ac:dyDescent="0.3">
      <c r="A742">
        <v>1538</v>
      </c>
      <c r="B742" t="s">
        <v>761</v>
      </c>
      <c r="C742" s="9" t="s">
        <v>5205</v>
      </c>
      <c r="D742" s="9">
        <v>42993</v>
      </c>
      <c r="E742" s="3" t="s">
        <v>5727</v>
      </c>
      <c r="F742" t="s">
        <v>6464</v>
      </c>
      <c r="G742" t="s">
        <v>6956</v>
      </c>
      <c r="H742" t="s">
        <v>7749</v>
      </c>
      <c r="I742" t="s">
        <v>8054</v>
      </c>
      <c r="J742" t="s">
        <v>8057</v>
      </c>
      <c r="K742" t="s">
        <v>8289</v>
      </c>
      <c r="L742" t="s">
        <v>8619</v>
      </c>
      <c r="M742">
        <v>2149</v>
      </c>
      <c r="N742" t="s">
        <v>8640</v>
      </c>
      <c r="O742" t="s">
        <v>9487</v>
      </c>
      <c r="P742" t="s">
        <v>10372</v>
      </c>
      <c r="Q742" t="s">
        <v>10380</v>
      </c>
      <c r="R742" t="s">
        <v>11231</v>
      </c>
      <c r="S742">
        <v>39.99</v>
      </c>
      <c r="T742">
        <v>1</v>
      </c>
      <c r="U742">
        <v>0</v>
      </c>
      <c r="V742">
        <v>11.597099999999999</v>
      </c>
      <c r="W742">
        <f>(Tableau1[[#This Row],[Sales]]/Tableau1[[#This Row],[Profit]])*100</f>
        <v>344.82758620689657</v>
      </c>
      <c r="X742">
        <f>Tableau1[[#This Row],[Sales]]*(1-Tableau1[[#This Row],[Discount]])</f>
        <v>39.99</v>
      </c>
      <c r="Y742">
        <f ca="1">SUMIF(Tableau1[Order ID],Tableau1[[#This Row],[Order ID]],Tableau1[[#This Row],[Sales]])</f>
        <v>123.136</v>
      </c>
    </row>
    <row r="743" spans="1:25" x14ac:dyDescent="0.3">
      <c r="A743">
        <v>1542</v>
      </c>
      <c r="B743" t="s">
        <v>762</v>
      </c>
      <c r="C743" s="9" t="s">
        <v>5548</v>
      </c>
      <c r="D743" s="9">
        <v>41709</v>
      </c>
      <c r="E743" s="3" t="s">
        <v>5908</v>
      </c>
      <c r="F743" t="s">
        <v>6464</v>
      </c>
      <c r="G743" t="s">
        <v>6705</v>
      </c>
      <c r="H743" t="s">
        <v>7498</v>
      </c>
      <c r="I743" t="s">
        <v>8054</v>
      </c>
      <c r="J743" t="s">
        <v>8057</v>
      </c>
      <c r="K743" t="s">
        <v>8096</v>
      </c>
      <c r="L743" t="s">
        <v>8612</v>
      </c>
      <c r="M743">
        <v>43229</v>
      </c>
      <c r="N743" t="s">
        <v>8640</v>
      </c>
      <c r="O743" t="s">
        <v>9629</v>
      </c>
      <c r="P743" t="s">
        <v>10370</v>
      </c>
      <c r="Q743" t="s">
        <v>10378</v>
      </c>
      <c r="R743" t="s">
        <v>10708</v>
      </c>
      <c r="S743">
        <v>8.32</v>
      </c>
      <c r="T743">
        <v>5</v>
      </c>
      <c r="U743">
        <v>0.2</v>
      </c>
      <c r="V743">
        <v>2.2879999999999998</v>
      </c>
      <c r="W743">
        <f>(Tableau1[[#This Row],[Sales]]/Tableau1[[#This Row],[Profit]])*100</f>
        <v>363.63636363636368</v>
      </c>
      <c r="X743">
        <f>Tableau1[[#This Row],[Sales]]*(1-Tableau1[[#This Row],[Discount]])</f>
        <v>6.6560000000000006</v>
      </c>
      <c r="Y743">
        <f ca="1">SUMIF(Tableau1[Order ID],Tableau1[[#This Row],[Order ID]],Tableau1[[#This Row],[Sales]])</f>
        <v>24.96</v>
      </c>
    </row>
    <row r="744" spans="1:25" x14ac:dyDescent="0.3">
      <c r="A744">
        <v>1544</v>
      </c>
      <c r="B744" t="s">
        <v>763</v>
      </c>
      <c r="C744" s="9" t="s">
        <v>5549</v>
      </c>
      <c r="D744" s="9">
        <v>41674</v>
      </c>
      <c r="E744" s="3" t="s">
        <v>6244</v>
      </c>
      <c r="F744" t="s">
        <v>6465</v>
      </c>
      <c r="G744" t="s">
        <v>6957</v>
      </c>
      <c r="H744" t="s">
        <v>7750</v>
      </c>
      <c r="I744" t="s">
        <v>8056</v>
      </c>
      <c r="J744" t="s">
        <v>8057</v>
      </c>
      <c r="K744" t="s">
        <v>8128</v>
      </c>
      <c r="L744" t="s">
        <v>8590</v>
      </c>
      <c r="M744">
        <v>92024</v>
      </c>
      <c r="N744" t="s">
        <v>8638</v>
      </c>
      <c r="O744" t="s">
        <v>9278</v>
      </c>
      <c r="P744" t="s">
        <v>10371</v>
      </c>
      <c r="Q744" t="s">
        <v>10381</v>
      </c>
      <c r="R744" t="s">
        <v>11027</v>
      </c>
      <c r="S744">
        <v>82.896000000000001</v>
      </c>
      <c r="T744">
        <v>3</v>
      </c>
      <c r="U744">
        <v>0.2</v>
      </c>
      <c r="V744">
        <v>29.0136</v>
      </c>
      <c r="W744">
        <f>(Tableau1[[#This Row],[Sales]]/Tableau1[[#This Row],[Profit]])*100</f>
        <v>285.71428571428572</v>
      </c>
      <c r="X744">
        <f>Tableau1[[#This Row],[Sales]]*(1-Tableau1[[#This Row],[Discount]])</f>
        <v>66.316800000000001</v>
      </c>
      <c r="Y744">
        <f ca="1">SUMIF(Tableau1[Order ID],Tableau1[[#This Row],[Order ID]],Tableau1[[#This Row],[Sales]])</f>
        <v>61.44</v>
      </c>
    </row>
    <row r="745" spans="1:25" x14ac:dyDescent="0.3">
      <c r="A745">
        <v>1546</v>
      </c>
      <c r="B745" t="s">
        <v>764</v>
      </c>
      <c r="C745" s="9" t="s">
        <v>5550</v>
      </c>
      <c r="D745" s="9">
        <v>42004</v>
      </c>
      <c r="E745" s="3" t="s">
        <v>6068</v>
      </c>
      <c r="F745" t="s">
        <v>6464</v>
      </c>
      <c r="G745" t="s">
        <v>6799</v>
      </c>
      <c r="H745" t="s">
        <v>7592</v>
      </c>
      <c r="I745" t="s">
        <v>8055</v>
      </c>
      <c r="J745" t="s">
        <v>8057</v>
      </c>
      <c r="K745" t="s">
        <v>8290</v>
      </c>
      <c r="L745" t="s">
        <v>8603</v>
      </c>
      <c r="M745">
        <v>13601</v>
      </c>
      <c r="N745" t="s">
        <v>8640</v>
      </c>
      <c r="O745" t="s">
        <v>8815</v>
      </c>
      <c r="P745" t="s">
        <v>10370</v>
      </c>
      <c r="Q745" t="s">
        <v>10373</v>
      </c>
      <c r="R745" t="s">
        <v>10565</v>
      </c>
      <c r="S745">
        <v>1573.4880000000001</v>
      </c>
      <c r="T745">
        <v>7</v>
      </c>
      <c r="U745">
        <v>0.2</v>
      </c>
      <c r="V745">
        <v>196.68600000000001</v>
      </c>
      <c r="W745">
        <f>(Tableau1[[#This Row],[Sales]]/Tableau1[[#This Row],[Profit]])*100</f>
        <v>800</v>
      </c>
      <c r="X745">
        <f>Tableau1[[#This Row],[Sales]]*(1-Tableau1[[#This Row],[Discount]])</f>
        <v>1258.7904000000001</v>
      </c>
      <c r="Y745">
        <f ca="1">SUMIF(Tableau1[Order ID],Tableau1[[#This Row],[Order ID]],Tableau1[[#This Row],[Sales]])</f>
        <v>55.36</v>
      </c>
    </row>
    <row r="746" spans="1:25" x14ac:dyDescent="0.3">
      <c r="A746">
        <v>1547</v>
      </c>
      <c r="B746" t="s">
        <v>765</v>
      </c>
      <c r="C746" s="9" t="s">
        <v>5551</v>
      </c>
      <c r="D746" s="9">
        <v>42331</v>
      </c>
      <c r="E746" s="3" t="s">
        <v>5184</v>
      </c>
      <c r="F746" t="s">
        <v>6465</v>
      </c>
      <c r="G746" t="s">
        <v>6614</v>
      </c>
      <c r="H746" t="s">
        <v>7407</v>
      </c>
      <c r="I746" t="s">
        <v>8055</v>
      </c>
      <c r="J746" t="s">
        <v>8057</v>
      </c>
      <c r="K746" t="s">
        <v>8110</v>
      </c>
      <c r="L746" t="s">
        <v>8593</v>
      </c>
      <c r="M746">
        <v>78207</v>
      </c>
      <c r="N746" t="s">
        <v>8639</v>
      </c>
      <c r="O746" t="s">
        <v>9523</v>
      </c>
      <c r="P746" t="s">
        <v>10371</v>
      </c>
      <c r="Q746" t="s">
        <v>10383</v>
      </c>
      <c r="R746" t="s">
        <v>11265</v>
      </c>
      <c r="S746">
        <v>335.52</v>
      </c>
      <c r="T746">
        <v>4</v>
      </c>
      <c r="U746">
        <v>0.2</v>
      </c>
      <c r="V746">
        <v>117.432</v>
      </c>
      <c r="W746">
        <f>(Tableau1[[#This Row],[Sales]]/Tableau1[[#This Row],[Profit]])*100</f>
        <v>285.71428571428567</v>
      </c>
      <c r="X746">
        <f>Tableau1[[#This Row],[Sales]]*(1-Tableau1[[#This Row],[Discount]])</f>
        <v>268.416</v>
      </c>
      <c r="Y746">
        <f ca="1">SUMIF(Tableau1[Order ID],Tableau1[[#This Row],[Order ID]],Tableau1[[#This Row],[Sales]])</f>
        <v>24.896000000000001</v>
      </c>
    </row>
    <row r="747" spans="1:25" x14ac:dyDescent="0.3">
      <c r="A747">
        <v>1550</v>
      </c>
      <c r="B747" t="s">
        <v>766</v>
      </c>
      <c r="C747" s="9" t="s">
        <v>5552</v>
      </c>
      <c r="D747" s="9">
        <v>41826</v>
      </c>
      <c r="E747" s="3" t="s">
        <v>6031</v>
      </c>
      <c r="F747" t="s">
        <v>6466</v>
      </c>
      <c r="G747" t="s">
        <v>6680</v>
      </c>
      <c r="H747" t="s">
        <v>7473</v>
      </c>
      <c r="I747" t="s">
        <v>8054</v>
      </c>
      <c r="J747" t="s">
        <v>8057</v>
      </c>
      <c r="K747" t="s">
        <v>8078</v>
      </c>
      <c r="L747" t="s">
        <v>8603</v>
      </c>
      <c r="M747">
        <v>10011</v>
      </c>
      <c r="N747" t="s">
        <v>8640</v>
      </c>
      <c r="O747" t="s">
        <v>9492</v>
      </c>
      <c r="P747" t="s">
        <v>10372</v>
      </c>
      <c r="Q747" t="s">
        <v>10389</v>
      </c>
      <c r="R747" t="s">
        <v>11235</v>
      </c>
      <c r="S747">
        <v>559.99199999999996</v>
      </c>
      <c r="T747">
        <v>1</v>
      </c>
      <c r="U747">
        <v>0.2</v>
      </c>
      <c r="V747">
        <v>174.9975</v>
      </c>
      <c r="W747">
        <f>(Tableau1[[#This Row],[Sales]]/Tableau1[[#This Row],[Profit]])*100</f>
        <v>320</v>
      </c>
      <c r="X747">
        <f>Tableau1[[#This Row],[Sales]]*(1-Tableau1[[#This Row],[Discount]])</f>
        <v>447.99360000000001</v>
      </c>
      <c r="Y747">
        <f ca="1">SUMIF(Tableau1[Order ID],Tableau1[[#This Row],[Order ID]],Tableau1[[#This Row],[Sales]])</f>
        <v>33.375999999999998</v>
      </c>
    </row>
    <row r="748" spans="1:25" x14ac:dyDescent="0.3">
      <c r="A748">
        <v>1551</v>
      </c>
      <c r="B748" t="s">
        <v>767</v>
      </c>
      <c r="C748" s="9" t="s">
        <v>5068</v>
      </c>
      <c r="D748" s="9">
        <v>43052</v>
      </c>
      <c r="E748" s="3" t="s">
        <v>5581</v>
      </c>
      <c r="F748" t="s">
        <v>6464</v>
      </c>
      <c r="G748" t="s">
        <v>6935</v>
      </c>
      <c r="H748" t="s">
        <v>7728</v>
      </c>
      <c r="I748" t="s">
        <v>8056</v>
      </c>
      <c r="J748" t="s">
        <v>8057</v>
      </c>
      <c r="K748" t="s">
        <v>8070</v>
      </c>
      <c r="L748" t="s">
        <v>8593</v>
      </c>
      <c r="M748">
        <v>77095</v>
      </c>
      <c r="N748" t="s">
        <v>8639</v>
      </c>
      <c r="O748" t="s">
        <v>9631</v>
      </c>
      <c r="P748" t="s">
        <v>10371</v>
      </c>
      <c r="Q748" t="s">
        <v>10382</v>
      </c>
      <c r="R748" t="s">
        <v>11370</v>
      </c>
      <c r="S748">
        <v>9.3239999999999998</v>
      </c>
      <c r="T748">
        <v>6</v>
      </c>
      <c r="U748">
        <v>0.8</v>
      </c>
      <c r="V748">
        <v>-24.708600000000001</v>
      </c>
      <c r="W748">
        <f>(Tableau1[[#This Row],[Sales]]/Tableau1[[#This Row],[Profit]])*100</f>
        <v>-37.735849056603769</v>
      </c>
      <c r="X748">
        <f>Tableau1[[#This Row],[Sales]]*(1-Tableau1[[#This Row],[Discount]])</f>
        <v>1.8647999999999996</v>
      </c>
      <c r="Y748">
        <f ca="1">SUMIF(Tableau1[Order ID],Tableau1[[#This Row],[Order ID]],Tableau1[[#This Row],[Sales]])</f>
        <v>91.68</v>
      </c>
    </row>
    <row r="749" spans="1:25" x14ac:dyDescent="0.3">
      <c r="A749">
        <v>1552</v>
      </c>
      <c r="B749" t="s">
        <v>768</v>
      </c>
      <c r="C749" s="9" t="s">
        <v>5056</v>
      </c>
      <c r="D749" s="9">
        <v>42538</v>
      </c>
      <c r="E749" s="3" t="s">
        <v>6333</v>
      </c>
      <c r="F749" t="s">
        <v>6465</v>
      </c>
      <c r="G749" t="s">
        <v>6958</v>
      </c>
      <c r="H749" t="s">
        <v>7751</v>
      </c>
      <c r="I749" t="s">
        <v>8054</v>
      </c>
      <c r="J749" t="s">
        <v>8057</v>
      </c>
      <c r="K749" t="s">
        <v>8128</v>
      </c>
      <c r="L749" t="s">
        <v>8590</v>
      </c>
      <c r="M749">
        <v>92024</v>
      </c>
      <c r="N749" t="s">
        <v>8638</v>
      </c>
      <c r="O749" t="s">
        <v>9564</v>
      </c>
      <c r="P749" t="s">
        <v>10371</v>
      </c>
      <c r="Q749" t="s">
        <v>10383</v>
      </c>
      <c r="R749" t="s">
        <v>11307</v>
      </c>
      <c r="S749">
        <v>111.96</v>
      </c>
      <c r="T749">
        <v>2</v>
      </c>
      <c r="U749">
        <v>0</v>
      </c>
      <c r="V749">
        <v>54.860399999999998</v>
      </c>
      <c r="W749">
        <f>(Tableau1[[#This Row],[Sales]]/Tableau1[[#This Row],[Profit]])*100</f>
        <v>204.08163265306123</v>
      </c>
      <c r="X749">
        <f>Tableau1[[#This Row],[Sales]]*(1-Tableau1[[#This Row],[Discount]])</f>
        <v>111.96</v>
      </c>
      <c r="Y749">
        <f ca="1">SUMIF(Tableau1[Order ID],Tableau1[[#This Row],[Order ID]],Tableau1[[#This Row],[Sales]])</f>
        <v>34.271999999999998</v>
      </c>
    </row>
    <row r="750" spans="1:25" x14ac:dyDescent="0.3">
      <c r="A750">
        <v>1553</v>
      </c>
      <c r="B750" t="s">
        <v>769</v>
      </c>
      <c r="C750" s="9" t="s">
        <v>5553</v>
      </c>
      <c r="D750" s="9">
        <v>41762</v>
      </c>
      <c r="E750" s="3" t="s">
        <v>5982</v>
      </c>
      <c r="F750" t="s">
        <v>6466</v>
      </c>
      <c r="G750" t="s">
        <v>6653</v>
      </c>
      <c r="H750" t="s">
        <v>7446</v>
      </c>
      <c r="I750" t="s">
        <v>8056</v>
      </c>
      <c r="J750" t="s">
        <v>8057</v>
      </c>
      <c r="K750" t="s">
        <v>8291</v>
      </c>
      <c r="L750" t="s">
        <v>8594</v>
      </c>
      <c r="M750">
        <v>54915</v>
      </c>
      <c r="N750" t="s">
        <v>8639</v>
      </c>
      <c r="O750" t="s">
        <v>9632</v>
      </c>
      <c r="P750" t="s">
        <v>10371</v>
      </c>
      <c r="Q750" t="s">
        <v>10375</v>
      </c>
      <c r="R750" t="s">
        <v>11371</v>
      </c>
      <c r="S750">
        <v>21.56</v>
      </c>
      <c r="T750">
        <v>7</v>
      </c>
      <c r="U750">
        <v>0</v>
      </c>
      <c r="V750">
        <v>10.348800000000001</v>
      </c>
      <c r="W750">
        <f>(Tableau1[[#This Row],[Sales]]/Tableau1[[#This Row],[Profit]])*100</f>
        <v>208.33333333333331</v>
      </c>
      <c r="X750">
        <f>Tableau1[[#This Row],[Sales]]*(1-Tableau1[[#This Row],[Discount]])</f>
        <v>21.56</v>
      </c>
      <c r="Y750">
        <f ca="1">SUMIF(Tableau1[Order ID],Tableau1[[#This Row],[Order ID]],Tableau1[[#This Row],[Sales]])</f>
        <v>243.88</v>
      </c>
    </row>
    <row r="751" spans="1:25" x14ac:dyDescent="0.3">
      <c r="A751">
        <v>1554</v>
      </c>
      <c r="B751" t="s">
        <v>770</v>
      </c>
      <c r="C751" s="9" t="s">
        <v>5554</v>
      </c>
      <c r="D751" s="9">
        <v>43024</v>
      </c>
      <c r="E751" s="3" t="s">
        <v>5238</v>
      </c>
      <c r="F751" t="s">
        <v>6465</v>
      </c>
      <c r="G751" t="s">
        <v>6959</v>
      </c>
      <c r="H751" t="s">
        <v>7752</v>
      </c>
      <c r="I751" t="s">
        <v>8054</v>
      </c>
      <c r="J751" t="s">
        <v>8057</v>
      </c>
      <c r="K751" t="s">
        <v>8160</v>
      </c>
      <c r="L751" t="s">
        <v>8589</v>
      </c>
      <c r="M751">
        <v>40475</v>
      </c>
      <c r="N751" t="s">
        <v>8637</v>
      </c>
      <c r="O751" t="s">
        <v>9311</v>
      </c>
      <c r="P751" t="s">
        <v>10371</v>
      </c>
      <c r="Q751" t="s">
        <v>10381</v>
      </c>
      <c r="R751" t="s">
        <v>11060</v>
      </c>
      <c r="S751">
        <v>124.75</v>
      </c>
      <c r="T751">
        <v>5</v>
      </c>
      <c r="U751">
        <v>0</v>
      </c>
      <c r="V751">
        <v>57.384999999999998</v>
      </c>
      <c r="W751">
        <f>(Tableau1[[#This Row],[Sales]]/Tableau1[[#This Row],[Profit]])*100</f>
        <v>217.39130434782606</v>
      </c>
      <c r="X751">
        <f>Tableau1[[#This Row],[Sales]]*(1-Tableau1[[#This Row],[Discount]])</f>
        <v>124.75</v>
      </c>
      <c r="Y751">
        <f ca="1">SUMIF(Tableau1[Order ID],Tableau1[[#This Row],[Order ID]],Tableau1[[#This Row],[Sales]])</f>
        <v>344.22</v>
      </c>
    </row>
    <row r="752" spans="1:25" x14ac:dyDescent="0.3">
      <c r="A752">
        <v>1555</v>
      </c>
      <c r="B752" t="s">
        <v>771</v>
      </c>
      <c r="C752" s="9" t="s">
        <v>5555</v>
      </c>
      <c r="D752" s="9">
        <v>42041</v>
      </c>
      <c r="E752" s="3" t="s">
        <v>6280</v>
      </c>
      <c r="F752" t="s">
        <v>6465</v>
      </c>
      <c r="G752" t="s">
        <v>6568</v>
      </c>
      <c r="H752" t="s">
        <v>7361</v>
      </c>
      <c r="I752" t="s">
        <v>8055</v>
      </c>
      <c r="J752" t="s">
        <v>8057</v>
      </c>
      <c r="K752" t="s">
        <v>8292</v>
      </c>
      <c r="L752" t="s">
        <v>8234</v>
      </c>
      <c r="M752">
        <v>98006</v>
      </c>
      <c r="N752" t="s">
        <v>8638</v>
      </c>
      <c r="O752" t="s">
        <v>9633</v>
      </c>
      <c r="P752" t="s">
        <v>10371</v>
      </c>
      <c r="Q752" t="s">
        <v>10379</v>
      </c>
      <c r="R752" t="s">
        <v>11372</v>
      </c>
      <c r="S752">
        <v>5.28</v>
      </c>
      <c r="T752">
        <v>3</v>
      </c>
      <c r="U752">
        <v>0</v>
      </c>
      <c r="V752">
        <v>1.5311999999999999</v>
      </c>
      <c r="W752">
        <f>(Tableau1[[#This Row],[Sales]]/Tableau1[[#This Row],[Profit]])*100</f>
        <v>344.82758620689657</v>
      </c>
      <c r="X752">
        <f>Tableau1[[#This Row],[Sales]]*(1-Tableau1[[#This Row],[Discount]])</f>
        <v>5.28</v>
      </c>
      <c r="Y752">
        <f ca="1">SUMIF(Tableau1[Order ID],Tableau1[[#This Row],[Order ID]],Tableau1[[#This Row],[Sales]])</f>
        <v>5.04</v>
      </c>
    </row>
    <row r="753" spans="1:25" x14ac:dyDescent="0.3">
      <c r="A753">
        <v>1556</v>
      </c>
      <c r="B753" t="s">
        <v>772</v>
      </c>
      <c r="C753" s="9" t="s">
        <v>5537</v>
      </c>
      <c r="D753" s="9">
        <v>42982</v>
      </c>
      <c r="E753" s="3" t="s">
        <v>5595</v>
      </c>
      <c r="F753" t="s">
        <v>6465</v>
      </c>
      <c r="G753" t="s">
        <v>6960</v>
      </c>
      <c r="H753" t="s">
        <v>7753</v>
      </c>
      <c r="I753" t="s">
        <v>8054</v>
      </c>
      <c r="J753" t="s">
        <v>8057</v>
      </c>
      <c r="K753" t="s">
        <v>8143</v>
      </c>
      <c r="L753" t="s">
        <v>8603</v>
      </c>
      <c r="M753">
        <v>11561</v>
      </c>
      <c r="N753" t="s">
        <v>8640</v>
      </c>
      <c r="O753" t="s">
        <v>8683</v>
      </c>
      <c r="P753" t="s">
        <v>10372</v>
      </c>
      <c r="Q753" t="s">
        <v>10384</v>
      </c>
      <c r="R753" t="s">
        <v>10432</v>
      </c>
      <c r="S753">
        <v>91.96</v>
      </c>
      <c r="T753">
        <v>4</v>
      </c>
      <c r="U753">
        <v>0</v>
      </c>
      <c r="V753">
        <v>39.5428</v>
      </c>
      <c r="W753">
        <f>(Tableau1[[#This Row],[Sales]]/Tableau1[[#This Row],[Profit]])*100</f>
        <v>232.55813953488368</v>
      </c>
      <c r="X753">
        <f>Tableau1[[#This Row],[Sales]]*(1-Tableau1[[#This Row],[Discount]])</f>
        <v>91.96</v>
      </c>
      <c r="Y753">
        <f ca="1">SUMIF(Tableau1[Order ID],Tableau1[[#This Row],[Order ID]],Tableau1[[#This Row],[Sales]])</f>
        <v>52.271999999999998</v>
      </c>
    </row>
    <row r="754" spans="1:25" x14ac:dyDescent="0.3">
      <c r="A754">
        <v>1557</v>
      </c>
      <c r="B754" t="s">
        <v>773</v>
      </c>
      <c r="C754" s="9" t="s">
        <v>5225</v>
      </c>
      <c r="D754" s="9">
        <v>42499</v>
      </c>
      <c r="E754" s="3" t="s">
        <v>5696</v>
      </c>
      <c r="F754" t="s">
        <v>6465</v>
      </c>
      <c r="G754" t="s">
        <v>6961</v>
      </c>
      <c r="H754" t="s">
        <v>7754</v>
      </c>
      <c r="I754" t="s">
        <v>8054</v>
      </c>
      <c r="J754" t="s">
        <v>8057</v>
      </c>
      <c r="K754" t="s">
        <v>8068</v>
      </c>
      <c r="L754" t="s">
        <v>8597</v>
      </c>
      <c r="M754">
        <v>19140</v>
      </c>
      <c r="N754" t="s">
        <v>8640</v>
      </c>
      <c r="O754" t="s">
        <v>9634</v>
      </c>
      <c r="P754" t="s">
        <v>10371</v>
      </c>
      <c r="Q754" t="s">
        <v>10385</v>
      </c>
      <c r="R754" t="s">
        <v>10539</v>
      </c>
      <c r="S754">
        <v>9.3439999999999994</v>
      </c>
      <c r="T754">
        <v>1</v>
      </c>
      <c r="U754">
        <v>0.2</v>
      </c>
      <c r="V754">
        <v>3.504</v>
      </c>
      <c r="W754">
        <f>(Tableau1[[#This Row],[Sales]]/Tableau1[[#This Row],[Profit]])*100</f>
        <v>266.66666666666663</v>
      </c>
      <c r="X754">
        <f>Tableau1[[#This Row],[Sales]]*(1-Tableau1[[#This Row],[Discount]])</f>
        <v>7.4752000000000001</v>
      </c>
      <c r="Y754">
        <f ca="1">SUMIF(Tableau1[Order ID],Tableau1[[#This Row],[Order ID]],Tableau1[[#This Row],[Sales]])</f>
        <v>8.2880000000000003</v>
      </c>
    </row>
    <row r="755" spans="1:25" x14ac:dyDescent="0.3">
      <c r="A755">
        <v>1559</v>
      </c>
      <c r="B755" t="s">
        <v>774</v>
      </c>
      <c r="C755" s="9" t="s">
        <v>5229</v>
      </c>
      <c r="D755" s="9">
        <v>42079</v>
      </c>
      <c r="E755" s="3" t="s">
        <v>6334</v>
      </c>
      <c r="F755" t="s">
        <v>6464</v>
      </c>
      <c r="G755" t="s">
        <v>6656</v>
      </c>
      <c r="H755" t="s">
        <v>7449</v>
      </c>
      <c r="I755" t="s">
        <v>8054</v>
      </c>
      <c r="J755" t="s">
        <v>8057</v>
      </c>
      <c r="K755" t="s">
        <v>8062</v>
      </c>
      <c r="L755" t="s">
        <v>8234</v>
      </c>
      <c r="M755">
        <v>98103</v>
      </c>
      <c r="N755" t="s">
        <v>8638</v>
      </c>
      <c r="O755" t="s">
        <v>9576</v>
      </c>
      <c r="P755" t="s">
        <v>10370</v>
      </c>
      <c r="Q755" t="s">
        <v>10376</v>
      </c>
      <c r="R755" t="s">
        <v>11190</v>
      </c>
      <c r="S755">
        <v>171.96</v>
      </c>
      <c r="T755">
        <v>2</v>
      </c>
      <c r="U755">
        <v>0</v>
      </c>
      <c r="V755">
        <v>44.709600000000002</v>
      </c>
      <c r="W755">
        <f>(Tableau1[[#This Row],[Sales]]/Tableau1[[#This Row],[Profit]])*100</f>
        <v>384.61538461538464</v>
      </c>
      <c r="X755">
        <f>Tableau1[[#This Row],[Sales]]*(1-Tableau1[[#This Row],[Discount]])</f>
        <v>171.96</v>
      </c>
      <c r="Y755">
        <f ca="1">SUMIF(Tableau1[Order ID],Tableau1[[#This Row],[Order ID]],Tableau1[[#This Row],[Sales]])</f>
        <v>403.16800000000001</v>
      </c>
    </row>
    <row r="756" spans="1:25" x14ac:dyDescent="0.3">
      <c r="A756">
        <v>1560</v>
      </c>
      <c r="B756" t="s">
        <v>775</v>
      </c>
      <c r="C756" s="9" t="s">
        <v>5556</v>
      </c>
      <c r="D756" s="9">
        <v>42469</v>
      </c>
      <c r="E756" s="3" t="s">
        <v>6202</v>
      </c>
      <c r="F756" t="s">
        <v>6465</v>
      </c>
      <c r="G756" t="s">
        <v>6962</v>
      </c>
      <c r="H756" t="s">
        <v>7755</v>
      </c>
      <c r="I756" t="s">
        <v>8055</v>
      </c>
      <c r="J756" t="s">
        <v>8057</v>
      </c>
      <c r="K756" t="s">
        <v>8062</v>
      </c>
      <c r="L756" t="s">
        <v>8234</v>
      </c>
      <c r="M756">
        <v>98103</v>
      </c>
      <c r="N756" t="s">
        <v>8638</v>
      </c>
      <c r="O756" t="s">
        <v>9316</v>
      </c>
      <c r="P756" t="s">
        <v>10371</v>
      </c>
      <c r="Q756" t="s">
        <v>10381</v>
      </c>
      <c r="R756" t="s">
        <v>11065</v>
      </c>
      <c r="S756">
        <v>35.351999999999997</v>
      </c>
      <c r="T756">
        <v>9</v>
      </c>
      <c r="U756">
        <v>0.2</v>
      </c>
      <c r="V756">
        <v>12.815099999999999</v>
      </c>
      <c r="W756">
        <f>(Tableau1[[#This Row],[Sales]]/Tableau1[[#This Row],[Profit]])*100</f>
        <v>275.86206896551721</v>
      </c>
      <c r="X756">
        <f>Tableau1[[#This Row],[Sales]]*(1-Tableau1[[#This Row],[Discount]])</f>
        <v>28.281599999999997</v>
      </c>
      <c r="Y756">
        <f ca="1">SUMIF(Tableau1[Order ID],Tableau1[[#This Row],[Order ID]],Tableau1[[#This Row],[Sales]])</f>
        <v>195.136</v>
      </c>
    </row>
    <row r="757" spans="1:25" x14ac:dyDescent="0.3">
      <c r="A757">
        <v>1561</v>
      </c>
      <c r="B757" t="s">
        <v>776</v>
      </c>
      <c r="C757" s="9" t="s">
        <v>5557</v>
      </c>
      <c r="D757" s="9">
        <v>41733</v>
      </c>
      <c r="E757" s="3" t="s">
        <v>6335</v>
      </c>
      <c r="F757" t="s">
        <v>6465</v>
      </c>
      <c r="G757" t="s">
        <v>6792</v>
      </c>
      <c r="H757" t="s">
        <v>7585</v>
      </c>
      <c r="I757" t="s">
        <v>8056</v>
      </c>
      <c r="J757" t="s">
        <v>8057</v>
      </c>
      <c r="K757" t="s">
        <v>8066</v>
      </c>
      <c r="L757" t="s">
        <v>8590</v>
      </c>
      <c r="M757">
        <v>94109</v>
      </c>
      <c r="N757" t="s">
        <v>8638</v>
      </c>
      <c r="O757" t="s">
        <v>9636</v>
      </c>
      <c r="P757" t="s">
        <v>10371</v>
      </c>
      <c r="Q757" t="s">
        <v>10375</v>
      </c>
      <c r="R757" t="s">
        <v>11374</v>
      </c>
      <c r="S757">
        <v>18.899999999999999</v>
      </c>
      <c r="T757">
        <v>6</v>
      </c>
      <c r="U757">
        <v>0</v>
      </c>
      <c r="V757">
        <v>9.0719999999999992</v>
      </c>
      <c r="W757">
        <f>(Tableau1[[#This Row],[Sales]]/Tableau1[[#This Row],[Profit]])*100</f>
        <v>208.33333333333334</v>
      </c>
      <c r="X757">
        <f>Tableau1[[#This Row],[Sales]]*(1-Tableau1[[#This Row],[Discount]])</f>
        <v>18.899999999999999</v>
      </c>
      <c r="Y757">
        <f ca="1">SUMIF(Tableau1[Order ID],Tableau1[[#This Row],[Order ID]],Tableau1[[#This Row],[Sales]])</f>
        <v>53.7</v>
      </c>
    </row>
    <row r="758" spans="1:25" x14ac:dyDescent="0.3">
      <c r="A758">
        <v>1562</v>
      </c>
      <c r="B758" t="s">
        <v>777</v>
      </c>
      <c r="C758" s="9" t="s">
        <v>5558</v>
      </c>
      <c r="D758" s="9">
        <v>42983</v>
      </c>
      <c r="E758" s="3" t="s">
        <v>6309</v>
      </c>
      <c r="F758" t="s">
        <v>6466</v>
      </c>
      <c r="G758" t="s">
        <v>6505</v>
      </c>
      <c r="H758" t="s">
        <v>7298</v>
      </c>
      <c r="I758" t="s">
        <v>8056</v>
      </c>
      <c r="J758" t="s">
        <v>8057</v>
      </c>
      <c r="K758" t="s">
        <v>8062</v>
      </c>
      <c r="L758" t="s">
        <v>8234</v>
      </c>
      <c r="M758">
        <v>98115</v>
      </c>
      <c r="N758" t="s">
        <v>8638</v>
      </c>
      <c r="O758" t="s">
        <v>8958</v>
      </c>
      <c r="P758" t="s">
        <v>10371</v>
      </c>
      <c r="Q758" t="s">
        <v>10379</v>
      </c>
      <c r="R758" t="s">
        <v>10707</v>
      </c>
      <c r="S758">
        <v>2.78</v>
      </c>
      <c r="T758">
        <v>1</v>
      </c>
      <c r="U758">
        <v>0</v>
      </c>
      <c r="V758">
        <v>0.7228</v>
      </c>
      <c r="W758">
        <f>(Tableau1[[#This Row],[Sales]]/Tableau1[[#This Row],[Profit]])*100</f>
        <v>384.61538461538458</v>
      </c>
      <c r="X758">
        <f>Tableau1[[#This Row],[Sales]]*(1-Tableau1[[#This Row],[Discount]])</f>
        <v>2.78</v>
      </c>
      <c r="Y758">
        <f ca="1">SUMIF(Tableau1[Order ID],Tableau1[[#This Row],[Order ID]],Tableau1[[#This Row],[Sales]])</f>
        <v>16.72</v>
      </c>
    </row>
    <row r="759" spans="1:25" x14ac:dyDescent="0.3">
      <c r="A759">
        <v>1563</v>
      </c>
      <c r="B759" t="s">
        <v>778</v>
      </c>
      <c r="C759" s="9" t="s">
        <v>5190</v>
      </c>
      <c r="D759" s="9">
        <v>42916</v>
      </c>
      <c r="E759" s="3" t="s">
        <v>5190</v>
      </c>
      <c r="F759" t="s">
        <v>6467</v>
      </c>
      <c r="G759" t="s">
        <v>6963</v>
      </c>
      <c r="H759" t="s">
        <v>7756</v>
      </c>
      <c r="I759" t="s">
        <v>8054</v>
      </c>
      <c r="J759" t="s">
        <v>8057</v>
      </c>
      <c r="K759" t="s">
        <v>8078</v>
      </c>
      <c r="L759" t="s">
        <v>8603</v>
      </c>
      <c r="M759">
        <v>10011</v>
      </c>
      <c r="N759" t="s">
        <v>8640</v>
      </c>
      <c r="O759" t="s">
        <v>8644</v>
      </c>
      <c r="P759" t="s">
        <v>10370</v>
      </c>
      <c r="Q759" t="s">
        <v>10376</v>
      </c>
      <c r="R759" t="s">
        <v>10393</v>
      </c>
      <c r="S759">
        <v>1044.6300000000001</v>
      </c>
      <c r="T759">
        <v>5</v>
      </c>
      <c r="U759">
        <v>0.4</v>
      </c>
      <c r="V759">
        <v>-295.9785</v>
      </c>
      <c r="W759">
        <f>(Tableau1[[#This Row],[Sales]]/Tableau1[[#This Row],[Profit]])*100</f>
        <v>-352.94117647058829</v>
      </c>
      <c r="X759">
        <f>Tableau1[[#This Row],[Sales]]*(1-Tableau1[[#This Row],[Discount]])</f>
        <v>626.77800000000002</v>
      </c>
      <c r="Y759">
        <f ca="1">SUMIF(Tableau1[Order ID],Tableau1[[#This Row],[Order ID]],Tableau1[[#This Row],[Sales]])</f>
        <v>1022.97</v>
      </c>
    </row>
    <row r="760" spans="1:25" x14ac:dyDescent="0.3">
      <c r="A760">
        <v>1564</v>
      </c>
      <c r="B760" t="s">
        <v>779</v>
      </c>
      <c r="C760" s="9" t="s">
        <v>5559</v>
      </c>
      <c r="D760" s="9">
        <v>42317</v>
      </c>
      <c r="E760" s="3" t="s">
        <v>5559</v>
      </c>
      <c r="F760" t="s">
        <v>6467</v>
      </c>
      <c r="G760" t="s">
        <v>6964</v>
      </c>
      <c r="H760" t="s">
        <v>7757</v>
      </c>
      <c r="I760" t="s">
        <v>8054</v>
      </c>
      <c r="J760" t="s">
        <v>8057</v>
      </c>
      <c r="K760" t="s">
        <v>8068</v>
      </c>
      <c r="L760" t="s">
        <v>8597</v>
      </c>
      <c r="M760">
        <v>19134</v>
      </c>
      <c r="N760" t="s">
        <v>8640</v>
      </c>
      <c r="O760" t="s">
        <v>8841</v>
      </c>
      <c r="P760" t="s">
        <v>10371</v>
      </c>
      <c r="Q760" t="s">
        <v>10383</v>
      </c>
      <c r="R760" t="s">
        <v>10591</v>
      </c>
      <c r="S760">
        <v>11.352</v>
      </c>
      <c r="T760">
        <v>3</v>
      </c>
      <c r="U760">
        <v>0.2</v>
      </c>
      <c r="V760">
        <v>4.1151</v>
      </c>
      <c r="W760">
        <f>(Tableau1[[#This Row],[Sales]]/Tableau1[[#This Row],[Profit]])*100</f>
        <v>275.86206896551727</v>
      </c>
      <c r="X760">
        <f>Tableau1[[#This Row],[Sales]]*(1-Tableau1[[#This Row],[Discount]])</f>
        <v>9.0815999999999999</v>
      </c>
      <c r="Y760">
        <f ca="1">SUMIF(Tableau1[Order ID],Tableau1[[#This Row],[Order ID]],Tableau1[[#This Row],[Sales]])</f>
        <v>43.176000000000002</v>
      </c>
    </row>
    <row r="761" spans="1:25" x14ac:dyDescent="0.3">
      <c r="A761">
        <v>1565</v>
      </c>
      <c r="B761" t="s">
        <v>780</v>
      </c>
      <c r="C761" s="9" t="s">
        <v>5560</v>
      </c>
      <c r="D761" s="9">
        <v>41702</v>
      </c>
      <c r="E761" s="3" t="s">
        <v>5560</v>
      </c>
      <c r="F761" t="s">
        <v>6467</v>
      </c>
      <c r="G761" t="s">
        <v>6520</v>
      </c>
      <c r="H761" t="s">
        <v>7313</v>
      </c>
      <c r="I761" t="s">
        <v>8054</v>
      </c>
      <c r="J761" t="s">
        <v>8057</v>
      </c>
      <c r="K761" t="s">
        <v>8087</v>
      </c>
      <c r="L761" t="s">
        <v>8608</v>
      </c>
      <c r="M761">
        <v>29203</v>
      </c>
      <c r="N761" t="s">
        <v>8637</v>
      </c>
      <c r="O761" t="s">
        <v>9637</v>
      </c>
      <c r="P761" t="s">
        <v>10371</v>
      </c>
      <c r="Q761" t="s">
        <v>10377</v>
      </c>
      <c r="R761" t="s">
        <v>11375</v>
      </c>
      <c r="S761">
        <v>354.9</v>
      </c>
      <c r="T761">
        <v>5</v>
      </c>
      <c r="U761">
        <v>0</v>
      </c>
      <c r="V761">
        <v>17.745000000000001</v>
      </c>
      <c r="W761">
        <f>(Tableau1[[#This Row],[Sales]]/Tableau1[[#This Row],[Profit]])*100</f>
        <v>1999.9999999999995</v>
      </c>
      <c r="X761">
        <f>Tableau1[[#This Row],[Sales]]*(1-Tableau1[[#This Row],[Discount]])</f>
        <v>354.9</v>
      </c>
      <c r="Y761">
        <f ca="1">SUMIF(Tableau1[Order ID],Tableau1[[#This Row],[Order ID]],Tableau1[[#This Row],[Sales]])</f>
        <v>41.96</v>
      </c>
    </row>
    <row r="762" spans="1:25" x14ac:dyDescent="0.3">
      <c r="A762">
        <v>1566</v>
      </c>
      <c r="B762" t="s">
        <v>781</v>
      </c>
      <c r="C762" s="9" t="s">
        <v>5561</v>
      </c>
      <c r="D762" s="9">
        <v>42082</v>
      </c>
      <c r="E762" s="3" t="s">
        <v>6336</v>
      </c>
      <c r="F762" t="s">
        <v>6465</v>
      </c>
      <c r="G762" t="s">
        <v>6738</v>
      </c>
      <c r="H762" t="s">
        <v>7531</v>
      </c>
      <c r="I762" t="s">
        <v>8056</v>
      </c>
      <c r="J762" t="s">
        <v>8057</v>
      </c>
      <c r="K762" t="s">
        <v>8062</v>
      </c>
      <c r="L762" t="s">
        <v>8234</v>
      </c>
      <c r="M762">
        <v>98105</v>
      </c>
      <c r="N762" t="s">
        <v>8638</v>
      </c>
      <c r="O762" t="s">
        <v>9472</v>
      </c>
      <c r="P762" t="s">
        <v>10372</v>
      </c>
      <c r="Q762" t="s">
        <v>10380</v>
      </c>
      <c r="R762" t="s">
        <v>11216</v>
      </c>
      <c r="S762">
        <v>453.57600000000002</v>
      </c>
      <c r="T762">
        <v>3</v>
      </c>
      <c r="U762">
        <v>0.2</v>
      </c>
      <c r="V762">
        <v>39.687899999999999</v>
      </c>
      <c r="W762">
        <f>(Tableau1[[#This Row],[Sales]]/Tableau1[[#This Row],[Profit]])*100</f>
        <v>1142.8571428571429</v>
      </c>
      <c r="X762">
        <f>Tableau1[[#This Row],[Sales]]*(1-Tableau1[[#This Row],[Discount]])</f>
        <v>362.86080000000004</v>
      </c>
      <c r="Y762">
        <f ca="1">SUMIF(Tableau1[Order ID],Tableau1[[#This Row],[Order ID]],Tableau1[[#This Row],[Sales]])</f>
        <v>2799.96</v>
      </c>
    </row>
    <row r="763" spans="1:25" x14ac:dyDescent="0.3">
      <c r="A763">
        <v>1567</v>
      </c>
      <c r="B763" t="s">
        <v>782</v>
      </c>
      <c r="C763" s="9" t="s">
        <v>5269</v>
      </c>
      <c r="D763" s="9">
        <v>42337</v>
      </c>
      <c r="E763" s="3" t="s">
        <v>5702</v>
      </c>
      <c r="F763" t="s">
        <v>6466</v>
      </c>
      <c r="G763" t="s">
        <v>6965</v>
      </c>
      <c r="H763" t="s">
        <v>7758</v>
      </c>
      <c r="I763" t="s">
        <v>8054</v>
      </c>
      <c r="J763" t="s">
        <v>8057</v>
      </c>
      <c r="K763" t="s">
        <v>8293</v>
      </c>
      <c r="L763" t="s">
        <v>8593</v>
      </c>
      <c r="M763">
        <v>75002</v>
      </c>
      <c r="N763" t="s">
        <v>8639</v>
      </c>
      <c r="O763" t="s">
        <v>9638</v>
      </c>
      <c r="P763" t="s">
        <v>10372</v>
      </c>
      <c r="Q763" t="s">
        <v>10384</v>
      </c>
      <c r="R763" t="s">
        <v>11376</v>
      </c>
      <c r="S763">
        <v>21.48</v>
      </c>
      <c r="T763">
        <v>3</v>
      </c>
      <c r="U763">
        <v>0.2</v>
      </c>
      <c r="V763">
        <v>-0.26850000000000002</v>
      </c>
      <c r="W763">
        <f>(Tableau1[[#This Row],[Sales]]/Tableau1[[#This Row],[Profit]])*100</f>
        <v>-8000</v>
      </c>
      <c r="X763">
        <f>Tableau1[[#This Row],[Sales]]*(1-Tableau1[[#This Row],[Discount]])</f>
        <v>17.184000000000001</v>
      </c>
      <c r="Y763">
        <f ca="1">SUMIF(Tableau1[Order ID],Tableau1[[#This Row],[Order ID]],Tableau1[[#This Row],[Sales]])</f>
        <v>119.976</v>
      </c>
    </row>
    <row r="764" spans="1:25" x14ac:dyDescent="0.3">
      <c r="A764">
        <v>1569</v>
      </c>
      <c r="B764" t="s">
        <v>783</v>
      </c>
      <c r="C764" s="9" t="s">
        <v>5562</v>
      </c>
      <c r="D764" s="9">
        <v>42897</v>
      </c>
      <c r="E764" s="3" t="s">
        <v>5562</v>
      </c>
      <c r="F764" t="s">
        <v>6467</v>
      </c>
      <c r="G764" t="s">
        <v>6699</v>
      </c>
      <c r="H764" t="s">
        <v>7492</v>
      </c>
      <c r="I764" t="s">
        <v>8054</v>
      </c>
      <c r="J764" t="s">
        <v>8057</v>
      </c>
      <c r="K764" t="s">
        <v>8059</v>
      </c>
      <c r="L764" t="s">
        <v>8590</v>
      </c>
      <c r="M764">
        <v>90004</v>
      </c>
      <c r="N764" t="s">
        <v>8638</v>
      </c>
      <c r="O764" t="s">
        <v>9074</v>
      </c>
      <c r="P764" t="s">
        <v>10371</v>
      </c>
      <c r="Q764" t="s">
        <v>10383</v>
      </c>
      <c r="R764" t="s">
        <v>10823</v>
      </c>
      <c r="S764">
        <v>122.97</v>
      </c>
      <c r="T764">
        <v>3</v>
      </c>
      <c r="U764">
        <v>0</v>
      </c>
      <c r="V764">
        <v>60.255299999999998</v>
      </c>
      <c r="W764">
        <f>(Tableau1[[#This Row],[Sales]]/Tableau1[[#This Row],[Profit]])*100</f>
        <v>204.08163265306123</v>
      </c>
      <c r="X764">
        <f>Tableau1[[#This Row],[Sales]]*(1-Tableau1[[#This Row],[Discount]])</f>
        <v>122.97</v>
      </c>
      <c r="Y764">
        <f ca="1">SUMIF(Tableau1[Order ID],Tableau1[[#This Row],[Order ID]],Tableau1[[#This Row],[Sales]])</f>
        <v>83.97</v>
      </c>
    </row>
    <row r="765" spans="1:25" x14ac:dyDescent="0.3">
      <c r="A765">
        <v>1570</v>
      </c>
      <c r="B765" t="s">
        <v>784</v>
      </c>
      <c r="C765" s="9" t="s">
        <v>5230</v>
      </c>
      <c r="D765" s="9">
        <v>43065</v>
      </c>
      <c r="E765" s="3" t="s">
        <v>5359</v>
      </c>
      <c r="F765" t="s">
        <v>6465</v>
      </c>
      <c r="G765" t="s">
        <v>6808</v>
      </c>
      <c r="H765" t="s">
        <v>7601</v>
      </c>
      <c r="I765" t="s">
        <v>8055</v>
      </c>
      <c r="J765" t="s">
        <v>8057</v>
      </c>
      <c r="K765" t="s">
        <v>8176</v>
      </c>
      <c r="L765" t="s">
        <v>8620</v>
      </c>
      <c r="M765">
        <v>30318</v>
      </c>
      <c r="N765" t="s">
        <v>8637</v>
      </c>
      <c r="O765" t="s">
        <v>9640</v>
      </c>
      <c r="P765" t="s">
        <v>10371</v>
      </c>
      <c r="Q765" t="s">
        <v>10379</v>
      </c>
      <c r="R765" t="s">
        <v>11378</v>
      </c>
      <c r="S765">
        <v>12.84</v>
      </c>
      <c r="T765">
        <v>3</v>
      </c>
      <c r="U765">
        <v>0</v>
      </c>
      <c r="V765">
        <v>3.7235999999999998</v>
      </c>
      <c r="W765">
        <f>(Tableau1[[#This Row],[Sales]]/Tableau1[[#This Row],[Profit]])*100</f>
        <v>344.82758620689657</v>
      </c>
      <c r="X765">
        <f>Tableau1[[#This Row],[Sales]]*(1-Tableau1[[#This Row],[Discount]])</f>
        <v>12.84</v>
      </c>
      <c r="Y765">
        <f ca="1">SUMIF(Tableau1[Order ID],Tableau1[[#This Row],[Order ID]],Tableau1[[#This Row],[Sales]])</f>
        <v>663.93600000000004</v>
      </c>
    </row>
    <row r="766" spans="1:25" x14ac:dyDescent="0.3">
      <c r="A766">
        <v>1571</v>
      </c>
      <c r="B766" t="s">
        <v>785</v>
      </c>
      <c r="C766" s="9" t="s">
        <v>5563</v>
      </c>
      <c r="D766" s="9">
        <v>41966</v>
      </c>
      <c r="E766" s="3" t="s">
        <v>5671</v>
      </c>
      <c r="F766" t="s">
        <v>6466</v>
      </c>
      <c r="G766" t="s">
        <v>6651</v>
      </c>
      <c r="H766" t="s">
        <v>7444</v>
      </c>
      <c r="I766" t="s">
        <v>8054</v>
      </c>
      <c r="J766" t="s">
        <v>8057</v>
      </c>
      <c r="K766" t="s">
        <v>8059</v>
      </c>
      <c r="L766" t="s">
        <v>8590</v>
      </c>
      <c r="M766">
        <v>90004</v>
      </c>
      <c r="N766" t="s">
        <v>8638</v>
      </c>
      <c r="O766" t="s">
        <v>8721</v>
      </c>
      <c r="P766" t="s">
        <v>10370</v>
      </c>
      <c r="Q766" t="s">
        <v>10374</v>
      </c>
      <c r="R766" t="s">
        <v>10470</v>
      </c>
      <c r="S766">
        <v>603.91999999999996</v>
      </c>
      <c r="T766">
        <v>5</v>
      </c>
      <c r="U766">
        <v>0.2</v>
      </c>
      <c r="V766">
        <v>-67.941000000000003</v>
      </c>
      <c r="W766">
        <f>(Tableau1[[#This Row],[Sales]]/Tableau1[[#This Row],[Profit]])*100</f>
        <v>-888.8888888888888</v>
      </c>
      <c r="X766">
        <f>Tableau1[[#This Row],[Sales]]*(1-Tableau1[[#This Row],[Discount]])</f>
        <v>483.13599999999997</v>
      </c>
      <c r="Y766">
        <f ca="1">SUMIF(Tableau1[Order ID],Tableau1[[#This Row],[Order ID]],Tableau1[[#This Row],[Sales]])</f>
        <v>114.46</v>
      </c>
    </row>
    <row r="767" spans="1:25" x14ac:dyDescent="0.3">
      <c r="A767">
        <v>1575</v>
      </c>
      <c r="B767" t="s">
        <v>786</v>
      </c>
      <c r="C767" s="9" t="s">
        <v>5564</v>
      </c>
      <c r="D767" s="9">
        <v>41988</v>
      </c>
      <c r="E767" s="3" t="s">
        <v>6337</v>
      </c>
      <c r="F767" t="s">
        <v>6466</v>
      </c>
      <c r="G767" t="s">
        <v>6966</v>
      </c>
      <c r="H767" t="s">
        <v>7759</v>
      </c>
      <c r="I767" t="s">
        <v>8054</v>
      </c>
      <c r="J767" t="s">
        <v>8057</v>
      </c>
      <c r="K767" t="s">
        <v>8294</v>
      </c>
      <c r="L767" t="s">
        <v>8593</v>
      </c>
      <c r="M767">
        <v>79907</v>
      </c>
      <c r="N767" t="s">
        <v>8639</v>
      </c>
      <c r="O767" t="s">
        <v>9643</v>
      </c>
      <c r="P767" t="s">
        <v>10372</v>
      </c>
      <c r="Q767" t="s">
        <v>10380</v>
      </c>
      <c r="R767" t="s">
        <v>11381</v>
      </c>
      <c r="S767">
        <v>40.68</v>
      </c>
      <c r="T767">
        <v>3</v>
      </c>
      <c r="U767">
        <v>0.2</v>
      </c>
      <c r="V767">
        <v>-9.1530000000000005</v>
      </c>
      <c r="W767">
        <f>(Tableau1[[#This Row],[Sales]]/Tableau1[[#This Row],[Profit]])*100</f>
        <v>-444.4444444444444</v>
      </c>
      <c r="X767">
        <f>Tableau1[[#This Row],[Sales]]*(1-Tableau1[[#This Row],[Discount]])</f>
        <v>32.544000000000004</v>
      </c>
      <c r="Y767">
        <f ca="1">SUMIF(Tableau1[Order ID],Tableau1[[#This Row],[Order ID]],Tableau1[[#This Row],[Sales]])</f>
        <v>342.86399999999998</v>
      </c>
    </row>
    <row r="768" spans="1:25" x14ac:dyDescent="0.3">
      <c r="A768">
        <v>1577</v>
      </c>
      <c r="B768" t="s">
        <v>787</v>
      </c>
      <c r="C768" s="9" t="s">
        <v>5213</v>
      </c>
      <c r="D768" s="9">
        <v>42482</v>
      </c>
      <c r="E768" s="3" t="s">
        <v>6283</v>
      </c>
      <c r="F768" t="s">
        <v>6465</v>
      </c>
      <c r="G768" t="s">
        <v>6967</v>
      </c>
      <c r="H768" t="s">
        <v>7760</v>
      </c>
      <c r="I768" t="s">
        <v>8056</v>
      </c>
      <c r="J768" t="s">
        <v>8057</v>
      </c>
      <c r="K768" t="s">
        <v>8092</v>
      </c>
      <c r="L768" t="s">
        <v>8598</v>
      </c>
      <c r="M768">
        <v>60505</v>
      </c>
      <c r="N768" t="s">
        <v>8639</v>
      </c>
      <c r="O768" t="s">
        <v>8962</v>
      </c>
      <c r="P768" t="s">
        <v>10371</v>
      </c>
      <c r="Q768" t="s">
        <v>10377</v>
      </c>
      <c r="R768" t="s">
        <v>10711</v>
      </c>
      <c r="S768">
        <v>23.952000000000002</v>
      </c>
      <c r="T768">
        <v>2</v>
      </c>
      <c r="U768">
        <v>0.2</v>
      </c>
      <c r="V768">
        <v>2.3952</v>
      </c>
      <c r="W768">
        <f>(Tableau1[[#This Row],[Sales]]/Tableau1[[#This Row],[Profit]])*100</f>
        <v>1000</v>
      </c>
      <c r="X768">
        <f>Tableau1[[#This Row],[Sales]]*(1-Tableau1[[#This Row],[Discount]])</f>
        <v>19.161600000000004</v>
      </c>
      <c r="Y768">
        <f ca="1">SUMIF(Tableau1[Order ID],Tableau1[[#This Row],[Order ID]],Tableau1[[#This Row],[Sales]])</f>
        <v>12.96</v>
      </c>
    </row>
    <row r="769" spans="1:25" x14ac:dyDescent="0.3">
      <c r="A769">
        <v>1578</v>
      </c>
      <c r="B769" t="s">
        <v>788</v>
      </c>
      <c r="C769" s="9" t="s">
        <v>5484</v>
      </c>
      <c r="D769" s="9">
        <v>42513</v>
      </c>
      <c r="E769" s="3" t="s">
        <v>6052</v>
      </c>
      <c r="F769" t="s">
        <v>6465</v>
      </c>
      <c r="G769" t="s">
        <v>6867</v>
      </c>
      <c r="H769" t="s">
        <v>7660</v>
      </c>
      <c r="I769" t="s">
        <v>8056</v>
      </c>
      <c r="J769" t="s">
        <v>8057</v>
      </c>
      <c r="K769" t="s">
        <v>8217</v>
      </c>
      <c r="L769" t="s">
        <v>8607</v>
      </c>
      <c r="M769">
        <v>35630</v>
      </c>
      <c r="N769" t="s">
        <v>8637</v>
      </c>
      <c r="O769" t="s">
        <v>9644</v>
      </c>
      <c r="P769" t="s">
        <v>10371</v>
      </c>
      <c r="Q769" t="s">
        <v>10383</v>
      </c>
      <c r="R769" t="s">
        <v>11382</v>
      </c>
      <c r="S769">
        <v>4.9800000000000004</v>
      </c>
      <c r="T769">
        <v>1</v>
      </c>
      <c r="U769">
        <v>0</v>
      </c>
      <c r="V769">
        <v>2.4401999999999999</v>
      </c>
      <c r="W769">
        <f>(Tableau1[[#This Row],[Sales]]/Tableau1[[#This Row],[Profit]])*100</f>
        <v>204.08163265306123</v>
      </c>
      <c r="X769">
        <f>Tableau1[[#This Row],[Sales]]*(1-Tableau1[[#This Row],[Discount]])</f>
        <v>4.9800000000000004</v>
      </c>
      <c r="Y769">
        <f ca="1">SUMIF(Tableau1[Order ID],Tableau1[[#This Row],[Order ID]],Tableau1[[#This Row],[Sales]])</f>
        <v>3.9279999999999999</v>
      </c>
    </row>
    <row r="770" spans="1:25" x14ac:dyDescent="0.3">
      <c r="A770">
        <v>1579</v>
      </c>
      <c r="B770" t="s">
        <v>789</v>
      </c>
      <c r="C770" s="9" t="s">
        <v>5565</v>
      </c>
      <c r="D770" s="9">
        <v>42427</v>
      </c>
      <c r="E770" s="3" t="s">
        <v>5428</v>
      </c>
      <c r="F770" t="s">
        <v>6466</v>
      </c>
      <c r="G770" t="s">
        <v>6765</v>
      </c>
      <c r="H770" t="s">
        <v>7558</v>
      </c>
      <c r="I770" t="s">
        <v>8054</v>
      </c>
      <c r="J770" t="s">
        <v>8057</v>
      </c>
      <c r="K770" t="s">
        <v>8078</v>
      </c>
      <c r="L770" t="s">
        <v>8603</v>
      </c>
      <c r="M770">
        <v>10011</v>
      </c>
      <c r="N770" t="s">
        <v>8640</v>
      </c>
      <c r="O770" t="s">
        <v>9645</v>
      </c>
      <c r="P770" t="s">
        <v>10371</v>
      </c>
      <c r="Q770" t="s">
        <v>10382</v>
      </c>
      <c r="R770" t="s">
        <v>11383</v>
      </c>
      <c r="S770">
        <v>170.88</v>
      </c>
      <c r="T770">
        <v>3</v>
      </c>
      <c r="U770">
        <v>0</v>
      </c>
      <c r="V770">
        <v>49.555199999999999</v>
      </c>
      <c r="W770">
        <f>(Tableau1[[#This Row],[Sales]]/Tableau1[[#This Row],[Profit]])*100</f>
        <v>344.82758620689651</v>
      </c>
      <c r="X770">
        <f>Tableau1[[#This Row],[Sales]]*(1-Tableau1[[#This Row],[Discount]])</f>
        <v>170.88</v>
      </c>
      <c r="Y770">
        <f ca="1">SUMIF(Tableau1[Order ID],Tableau1[[#This Row],[Order ID]],Tableau1[[#This Row],[Sales]])</f>
        <v>61</v>
      </c>
    </row>
    <row r="771" spans="1:25" x14ac:dyDescent="0.3">
      <c r="A771">
        <v>1580</v>
      </c>
      <c r="B771" t="s">
        <v>790</v>
      </c>
      <c r="C771" s="9" t="s">
        <v>5131</v>
      </c>
      <c r="D771" s="9">
        <v>42225</v>
      </c>
      <c r="E771" s="3" t="s">
        <v>6338</v>
      </c>
      <c r="F771" t="s">
        <v>6466</v>
      </c>
      <c r="G771" t="s">
        <v>6736</v>
      </c>
      <c r="H771" t="s">
        <v>7529</v>
      </c>
      <c r="I771" t="s">
        <v>8054</v>
      </c>
      <c r="J771" t="s">
        <v>8057</v>
      </c>
      <c r="K771" t="s">
        <v>8078</v>
      </c>
      <c r="L771" t="s">
        <v>8603</v>
      </c>
      <c r="M771">
        <v>10024</v>
      </c>
      <c r="N771" t="s">
        <v>8640</v>
      </c>
      <c r="O771" t="s">
        <v>8982</v>
      </c>
      <c r="P771" t="s">
        <v>10372</v>
      </c>
      <c r="Q771" t="s">
        <v>10380</v>
      </c>
      <c r="R771" t="s">
        <v>10731</v>
      </c>
      <c r="S771">
        <v>307.98</v>
      </c>
      <c r="T771">
        <v>2</v>
      </c>
      <c r="U771">
        <v>0</v>
      </c>
      <c r="V771">
        <v>89.3142</v>
      </c>
      <c r="W771">
        <f>(Tableau1[[#This Row],[Sales]]/Tableau1[[#This Row],[Profit]])*100</f>
        <v>344.82758620689657</v>
      </c>
      <c r="X771">
        <f>Tableau1[[#This Row],[Sales]]*(1-Tableau1[[#This Row],[Discount]])</f>
        <v>307.98</v>
      </c>
      <c r="Y771">
        <f ca="1">SUMIF(Tableau1[Order ID],Tableau1[[#This Row],[Order ID]],Tableau1[[#This Row],[Sales]])</f>
        <v>31.68</v>
      </c>
    </row>
    <row r="772" spans="1:25" x14ac:dyDescent="0.3">
      <c r="A772">
        <v>1590</v>
      </c>
      <c r="B772" t="s">
        <v>791</v>
      </c>
      <c r="C772" s="9" t="s">
        <v>5566</v>
      </c>
      <c r="D772" s="9">
        <v>42502</v>
      </c>
      <c r="E772" s="3" t="s">
        <v>5488</v>
      </c>
      <c r="F772" t="s">
        <v>6465</v>
      </c>
      <c r="G772" t="s">
        <v>6968</v>
      </c>
      <c r="H772" t="s">
        <v>7761</v>
      </c>
      <c r="I772" t="s">
        <v>8055</v>
      </c>
      <c r="J772" t="s">
        <v>8057</v>
      </c>
      <c r="K772" t="s">
        <v>8231</v>
      </c>
      <c r="L772" t="s">
        <v>8605</v>
      </c>
      <c r="M772">
        <v>23464</v>
      </c>
      <c r="N772" t="s">
        <v>8637</v>
      </c>
      <c r="O772" t="s">
        <v>9075</v>
      </c>
      <c r="P772" t="s">
        <v>10371</v>
      </c>
      <c r="Q772" t="s">
        <v>10379</v>
      </c>
      <c r="R772" t="s">
        <v>10824</v>
      </c>
      <c r="S772">
        <v>10.96</v>
      </c>
      <c r="T772">
        <v>4</v>
      </c>
      <c r="U772">
        <v>0</v>
      </c>
      <c r="V772">
        <v>2.9592000000000001</v>
      </c>
      <c r="W772">
        <f>(Tableau1[[#This Row],[Sales]]/Tableau1[[#This Row],[Profit]])*100</f>
        <v>370.37037037037038</v>
      </c>
      <c r="X772">
        <f>Tableau1[[#This Row],[Sales]]*(1-Tableau1[[#This Row],[Discount]])</f>
        <v>10.96</v>
      </c>
      <c r="Y772">
        <f ca="1">SUMIF(Tableau1[Order ID],Tableau1[[#This Row],[Order ID]],Tableau1[[#This Row],[Sales]])</f>
        <v>10.776</v>
      </c>
    </row>
    <row r="773" spans="1:25" x14ac:dyDescent="0.3">
      <c r="A773">
        <v>1591</v>
      </c>
      <c r="B773" t="s">
        <v>792</v>
      </c>
      <c r="C773" s="9" t="s">
        <v>5203</v>
      </c>
      <c r="D773" s="9">
        <v>42475</v>
      </c>
      <c r="E773" s="3" t="s">
        <v>5505</v>
      </c>
      <c r="F773" t="s">
        <v>6465</v>
      </c>
      <c r="G773" t="s">
        <v>6969</v>
      </c>
      <c r="H773" t="s">
        <v>7762</v>
      </c>
      <c r="I773" t="s">
        <v>8055</v>
      </c>
      <c r="J773" t="s">
        <v>8057</v>
      </c>
      <c r="K773" t="s">
        <v>8295</v>
      </c>
      <c r="L773" t="s">
        <v>8593</v>
      </c>
      <c r="M773">
        <v>76051</v>
      </c>
      <c r="N773" t="s">
        <v>8639</v>
      </c>
      <c r="O773" t="s">
        <v>9648</v>
      </c>
      <c r="P773" t="s">
        <v>10371</v>
      </c>
      <c r="Q773" t="s">
        <v>10379</v>
      </c>
      <c r="R773" t="s">
        <v>11386</v>
      </c>
      <c r="S773">
        <v>33.488</v>
      </c>
      <c r="T773">
        <v>7</v>
      </c>
      <c r="U773">
        <v>0.2</v>
      </c>
      <c r="V773">
        <v>5.8604000000000003</v>
      </c>
      <c r="W773">
        <f>(Tableau1[[#This Row],[Sales]]/Tableau1[[#This Row],[Profit]])*100</f>
        <v>571.42857142857133</v>
      </c>
      <c r="X773">
        <f>Tableau1[[#This Row],[Sales]]*(1-Tableau1[[#This Row],[Discount]])</f>
        <v>26.790400000000002</v>
      </c>
      <c r="Y773">
        <f ca="1">SUMIF(Tableau1[Order ID],Tableau1[[#This Row],[Order ID]],Tableau1[[#This Row],[Sales]])</f>
        <v>12.957000000000001</v>
      </c>
    </row>
    <row r="774" spans="1:25" x14ac:dyDescent="0.3">
      <c r="A774">
        <v>1593</v>
      </c>
      <c r="B774" t="s">
        <v>793</v>
      </c>
      <c r="C774" s="9" t="s">
        <v>5567</v>
      </c>
      <c r="D774" s="9">
        <v>42178</v>
      </c>
      <c r="E774" s="3" t="s">
        <v>5638</v>
      </c>
      <c r="F774" t="s">
        <v>6464</v>
      </c>
      <c r="G774" t="s">
        <v>6970</v>
      </c>
      <c r="H774" t="s">
        <v>7763</v>
      </c>
      <c r="I774" t="s">
        <v>8054</v>
      </c>
      <c r="J774" t="s">
        <v>8057</v>
      </c>
      <c r="K774" t="s">
        <v>8233</v>
      </c>
      <c r="L774" t="s">
        <v>8234</v>
      </c>
      <c r="M774">
        <v>98502</v>
      </c>
      <c r="N774" t="s">
        <v>8638</v>
      </c>
      <c r="O774" t="s">
        <v>9649</v>
      </c>
      <c r="P774" t="s">
        <v>10372</v>
      </c>
      <c r="Q774" t="s">
        <v>10380</v>
      </c>
      <c r="R774" t="s">
        <v>11387</v>
      </c>
      <c r="S774">
        <v>201.56800000000001</v>
      </c>
      <c r="T774">
        <v>4</v>
      </c>
      <c r="U774">
        <v>0.2</v>
      </c>
      <c r="V774">
        <v>22.676400000000001</v>
      </c>
      <c r="W774">
        <f>(Tableau1[[#This Row],[Sales]]/Tableau1[[#This Row],[Profit]])*100</f>
        <v>888.88888888888891</v>
      </c>
      <c r="X774">
        <f>Tableau1[[#This Row],[Sales]]*(1-Tableau1[[#This Row],[Discount]])</f>
        <v>161.25440000000003</v>
      </c>
      <c r="Y774">
        <f ca="1">SUMIF(Tableau1[Order ID],Tableau1[[#This Row],[Order ID]],Tableau1[[#This Row],[Sales]])</f>
        <v>15.712</v>
      </c>
    </row>
    <row r="775" spans="1:25" x14ac:dyDescent="0.3">
      <c r="A775">
        <v>1594</v>
      </c>
      <c r="B775" t="s">
        <v>794</v>
      </c>
      <c r="C775" s="9" t="s">
        <v>5568</v>
      </c>
      <c r="D775" s="9">
        <v>41931</v>
      </c>
      <c r="E775" s="3" t="s">
        <v>5568</v>
      </c>
      <c r="F775" t="s">
        <v>6467</v>
      </c>
      <c r="G775" t="s">
        <v>6691</v>
      </c>
      <c r="H775" t="s">
        <v>7484</v>
      </c>
      <c r="I775" t="s">
        <v>8054</v>
      </c>
      <c r="J775" t="s">
        <v>8057</v>
      </c>
      <c r="K775" t="s">
        <v>8059</v>
      </c>
      <c r="L775" t="s">
        <v>8590</v>
      </c>
      <c r="M775">
        <v>90032</v>
      </c>
      <c r="N775" t="s">
        <v>8638</v>
      </c>
      <c r="O775" t="s">
        <v>9650</v>
      </c>
      <c r="P775" t="s">
        <v>10371</v>
      </c>
      <c r="Q775" t="s">
        <v>10383</v>
      </c>
      <c r="R775" t="s">
        <v>11388</v>
      </c>
      <c r="S775">
        <v>13.44</v>
      </c>
      <c r="T775">
        <v>3</v>
      </c>
      <c r="U775">
        <v>0</v>
      </c>
      <c r="V775">
        <v>6.5856000000000003</v>
      </c>
      <c r="W775">
        <f>(Tableau1[[#This Row],[Sales]]/Tableau1[[#This Row],[Profit]])*100</f>
        <v>204.08163265306118</v>
      </c>
      <c r="X775">
        <f>Tableau1[[#This Row],[Sales]]*(1-Tableau1[[#This Row],[Discount]])</f>
        <v>13.44</v>
      </c>
      <c r="Y775">
        <f ca="1">SUMIF(Tableau1[Order ID],Tableau1[[#This Row],[Order ID]],Tableau1[[#This Row],[Sales]])</f>
        <v>21.93</v>
      </c>
    </row>
    <row r="776" spans="1:25" x14ac:dyDescent="0.3">
      <c r="A776">
        <v>1595</v>
      </c>
      <c r="B776" t="s">
        <v>795</v>
      </c>
      <c r="C776" s="9" t="s">
        <v>5569</v>
      </c>
      <c r="D776" s="9">
        <v>42087</v>
      </c>
      <c r="E776" s="3" t="s">
        <v>6105</v>
      </c>
      <c r="F776" t="s">
        <v>6466</v>
      </c>
      <c r="G776" t="s">
        <v>6971</v>
      </c>
      <c r="H776" t="s">
        <v>7764</v>
      </c>
      <c r="I776" t="s">
        <v>8056</v>
      </c>
      <c r="J776" t="s">
        <v>8057</v>
      </c>
      <c r="K776" t="s">
        <v>8155</v>
      </c>
      <c r="L776" t="s">
        <v>8598</v>
      </c>
      <c r="M776">
        <v>61604</v>
      </c>
      <c r="N776" t="s">
        <v>8639</v>
      </c>
      <c r="O776" t="s">
        <v>9651</v>
      </c>
      <c r="P776" t="s">
        <v>10370</v>
      </c>
      <c r="Q776" t="s">
        <v>10373</v>
      </c>
      <c r="R776" t="s">
        <v>11389</v>
      </c>
      <c r="S776">
        <v>359.05799999999999</v>
      </c>
      <c r="T776">
        <v>3</v>
      </c>
      <c r="U776">
        <v>0.3</v>
      </c>
      <c r="V776">
        <v>-35.905799999999999</v>
      </c>
      <c r="W776">
        <f>(Tableau1[[#This Row],[Sales]]/Tableau1[[#This Row],[Profit]])*100</f>
        <v>-1000</v>
      </c>
      <c r="X776">
        <f>Tableau1[[#This Row],[Sales]]*(1-Tableau1[[#This Row],[Discount]])</f>
        <v>251.34059999999997</v>
      </c>
      <c r="Y776">
        <f ca="1">SUMIF(Tableau1[Order ID],Tableau1[[#This Row],[Order ID]],Tableau1[[#This Row],[Sales]])</f>
        <v>1123.92</v>
      </c>
    </row>
    <row r="777" spans="1:25" x14ac:dyDescent="0.3">
      <c r="A777">
        <v>1596</v>
      </c>
      <c r="B777" t="s">
        <v>796</v>
      </c>
      <c r="C777" s="9" t="s">
        <v>5570</v>
      </c>
      <c r="D777" s="9">
        <v>42863</v>
      </c>
      <c r="E777" s="3" t="s">
        <v>5635</v>
      </c>
      <c r="F777" t="s">
        <v>6465</v>
      </c>
      <c r="G777" t="s">
        <v>6666</v>
      </c>
      <c r="H777" t="s">
        <v>7459</v>
      </c>
      <c r="I777" t="s">
        <v>8054</v>
      </c>
      <c r="J777" t="s">
        <v>8057</v>
      </c>
      <c r="K777" t="s">
        <v>8096</v>
      </c>
      <c r="L777" t="s">
        <v>8612</v>
      </c>
      <c r="M777">
        <v>43229</v>
      </c>
      <c r="N777" t="s">
        <v>8640</v>
      </c>
      <c r="O777" t="s">
        <v>9481</v>
      </c>
      <c r="P777" t="s">
        <v>10370</v>
      </c>
      <c r="Q777" t="s">
        <v>10374</v>
      </c>
      <c r="R777" t="s">
        <v>11225</v>
      </c>
      <c r="S777">
        <v>47.991999999999997</v>
      </c>
      <c r="T777">
        <v>2</v>
      </c>
      <c r="U777">
        <v>0.3</v>
      </c>
      <c r="V777">
        <v>-2.0568</v>
      </c>
      <c r="W777">
        <f>(Tableau1[[#This Row],[Sales]]/Tableau1[[#This Row],[Profit]])*100</f>
        <v>-2333.333333333333</v>
      </c>
      <c r="X777">
        <f>Tableau1[[#This Row],[Sales]]*(1-Tableau1[[#This Row],[Discount]])</f>
        <v>33.594399999999993</v>
      </c>
      <c r="Y777">
        <f ca="1">SUMIF(Tableau1[Order ID],Tableau1[[#This Row],[Order ID]],Tableau1[[#This Row],[Sales]])</f>
        <v>49.12</v>
      </c>
    </row>
    <row r="778" spans="1:25" x14ac:dyDescent="0.3">
      <c r="A778">
        <v>1597</v>
      </c>
      <c r="B778" t="s">
        <v>797</v>
      </c>
      <c r="C778" s="9" t="s">
        <v>5554</v>
      </c>
      <c r="D778" s="9">
        <v>43024</v>
      </c>
      <c r="E778" s="3" t="s">
        <v>6324</v>
      </c>
      <c r="F778" t="s">
        <v>6466</v>
      </c>
      <c r="G778" t="s">
        <v>6667</v>
      </c>
      <c r="H778" t="s">
        <v>7460</v>
      </c>
      <c r="I778" t="s">
        <v>8055</v>
      </c>
      <c r="J778" t="s">
        <v>8057</v>
      </c>
      <c r="K778" t="s">
        <v>8078</v>
      </c>
      <c r="L778" t="s">
        <v>8603</v>
      </c>
      <c r="M778">
        <v>10011</v>
      </c>
      <c r="N778" t="s">
        <v>8640</v>
      </c>
      <c r="O778" t="s">
        <v>9078</v>
      </c>
      <c r="P778" t="s">
        <v>10370</v>
      </c>
      <c r="Q778" t="s">
        <v>10378</v>
      </c>
      <c r="R778" t="s">
        <v>10828</v>
      </c>
      <c r="S778">
        <v>547.29999999999995</v>
      </c>
      <c r="T778">
        <v>13</v>
      </c>
      <c r="U778">
        <v>0</v>
      </c>
      <c r="V778">
        <v>175.136</v>
      </c>
      <c r="W778">
        <f>(Tableau1[[#This Row],[Sales]]/Tableau1[[#This Row],[Profit]])*100</f>
        <v>312.5</v>
      </c>
      <c r="X778">
        <f>Tableau1[[#This Row],[Sales]]*(1-Tableau1[[#This Row],[Discount]])</f>
        <v>547.29999999999995</v>
      </c>
      <c r="Y778">
        <f ca="1">SUMIF(Tableau1[Order ID],Tableau1[[#This Row],[Order ID]],Tableau1[[#This Row],[Sales]])</f>
        <v>13.28</v>
      </c>
    </row>
    <row r="779" spans="1:25" x14ac:dyDescent="0.3">
      <c r="A779">
        <v>1598</v>
      </c>
      <c r="B779" t="s">
        <v>798</v>
      </c>
      <c r="C779" s="9" t="s">
        <v>5153</v>
      </c>
      <c r="D779" s="9">
        <v>43058</v>
      </c>
      <c r="E779" s="3" t="s">
        <v>5640</v>
      </c>
      <c r="F779" t="s">
        <v>6464</v>
      </c>
      <c r="G779" t="s">
        <v>6960</v>
      </c>
      <c r="H779" t="s">
        <v>7753</v>
      </c>
      <c r="I779" t="s">
        <v>8054</v>
      </c>
      <c r="J779" t="s">
        <v>8057</v>
      </c>
      <c r="K779" t="s">
        <v>8296</v>
      </c>
      <c r="L779" t="s">
        <v>8593</v>
      </c>
      <c r="M779">
        <v>75007</v>
      </c>
      <c r="N779" t="s">
        <v>8639</v>
      </c>
      <c r="O779" t="s">
        <v>9652</v>
      </c>
      <c r="P779" t="s">
        <v>10371</v>
      </c>
      <c r="Q779" t="s">
        <v>10383</v>
      </c>
      <c r="R779" t="s">
        <v>11390</v>
      </c>
      <c r="S779">
        <v>16.896000000000001</v>
      </c>
      <c r="T779">
        <v>4</v>
      </c>
      <c r="U779">
        <v>0.2</v>
      </c>
      <c r="V779">
        <v>5.28</v>
      </c>
      <c r="W779">
        <f>(Tableau1[[#This Row],[Sales]]/Tableau1[[#This Row],[Profit]])*100</f>
        <v>320</v>
      </c>
      <c r="X779">
        <f>Tableau1[[#This Row],[Sales]]*(1-Tableau1[[#This Row],[Discount]])</f>
        <v>13.516800000000002</v>
      </c>
      <c r="Y779">
        <f ca="1">SUMIF(Tableau1[Order ID],Tableau1[[#This Row],[Order ID]],Tableau1[[#This Row],[Sales]])</f>
        <v>206.43</v>
      </c>
    </row>
    <row r="780" spans="1:25" x14ac:dyDescent="0.3">
      <c r="A780">
        <v>1602</v>
      </c>
      <c r="B780" t="s">
        <v>799</v>
      </c>
      <c r="C780" s="9" t="s">
        <v>5571</v>
      </c>
      <c r="D780" s="9">
        <v>42498</v>
      </c>
      <c r="E780" s="3" t="s">
        <v>6339</v>
      </c>
      <c r="F780" t="s">
        <v>6464</v>
      </c>
      <c r="G780" t="s">
        <v>6802</v>
      </c>
      <c r="H780" t="s">
        <v>7595</v>
      </c>
      <c r="I780" t="s">
        <v>8055</v>
      </c>
      <c r="J780" t="s">
        <v>8057</v>
      </c>
      <c r="K780" t="s">
        <v>8076</v>
      </c>
      <c r="L780" t="s">
        <v>8601</v>
      </c>
      <c r="M780">
        <v>19901</v>
      </c>
      <c r="N780" t="s">
        <v>8640</v>
      </c>
      <c r="O780" t="s">
        <v>9654</v>
      </c>
      <c r="P780" t="s">
        <v>10370</v>
      </c>
      <c r="Q780" t="s">
        <v>10378</v>
      </c>
      <c r="R780" t="s">
        <v>11392</v>
      </c>
      <c r="S780">
        <v>211.96</v>
      </c>
      <c r="T780">
        <v>2</v>
      </c>
      <c r="U780">
        <v>0</v>
      </c>
      <c r="V780">
        <v>42.392000000000003</v>
      </c>
      <c r="W780">
        <f>(Tableau1[[#This Row],[Sales]]/Tableau1[[#This Row],[Profit]])*100</f>
        <v>500</v>
      </c>
      <c r="X780">
        <f>Tableau1[[#This Row],[Sales]]*(1-Tableau1[[#This Row],[Discount]])</f>
        <v>211.96</v>
      </c>
      <c r="Y780">
        <f ca="1">SUMIF(Tableau1[Order ID],Tableau1[[#This Row],[Order ID]],Tableau1[[#This Row],[Sales]])</f>
        <v>119.96</v>
      </c>
    </row>
    <row r="781" spans="1:25" x14ac:dyDescent="0.3">
      <c r="A781">
        <v>1603</v>
      </c>
      <c r="B781" t="s">
        <v>800</v>
      </c>
      <c r="C781" s="9" t="s">
        <v>5055</v>
      </c>
      <c r="D781" s="9">
        <v>42715</v>
      </c>
      <c r="E781" s="3" t="s">
        <v>5937</v>
      </c>
      <c r="F781" t="s">
        <v>6465</v>
      </c>
      <c r="G781" t="s">
        <v>6690</v>
      </c>
      <c r="H781" t="s">
        <v>7483</v>
      </c>
      <c r="I781" t="s">
        <v>8054</v>
      </c>
      <c r="J781" t="s">
        <v>8057</v>
      </c>
      <c r="K781" t="s">
        <v>8272</v>
      </c>
      <c r="L781" t="s">
        <v>8606</v>
      </c>
      <c r="M781">
        <v>37167</v>
      </c>
      <c r="N781" t="s">
        <v>8637</v>
      </c>
      <c r="O781" t="s">
        <v>9655</v>
      </c>
      <c r="P781" t="s">
        <v>10371</v>
      </c>
      <c r="Q781" t="s">
        <v>10379</v>
      </c>
      <c r="R781" t="s">
        <v>11393</v>
      </c>
      <c r="S781">
        <v>6.6719999999999997</v>
      </c>
      <c r="T781">
        <v>3</v>
      </c>
      <c r="U781">
        <v>0.2</v>
      </c>
      <c r="V781">
        <v>1.6679999999999999</v>
      </c>
      <c r="W781">
        <f>(Tableau1[[#This Row],[Sales]]/Tableau1[[#This Row],[Profit]])*100</f>
        <v>400</v>
      </c>
      <c r="X781">
        <f>Tableau1[[#This Row],[Sales]]*(1-Tableau1[[#This Row],[Discount]])</f>
        <v>5.3376000000000001</v>
      </c>
      <c r="Y781">
        <f ca="1">SUMIF(Tableau1[Order ID],Tableau1[[#This Row],[Order ID]],Tableau1[[#This Row],[Sales]])</f>
        <v>963.13599999999997</v>
      </c>
    </row>
    <row r="782" spans="1:25" x14ac:dyDescent="0.3">
      <c r="A782">
        <v>1604</v>
      </c>
      <c r="B782" t="s">
        <v>801</v>
      </c>
      <c r="C782" s="9" t="s">
        <v>5359</v>
      </c>
      <c r="D782" s="9">
        <v>43069</v>
      </c>
      <c r="E782" s="3" t="s">
        <v>5799</v>
      </c>
      <c r="F782" t="s">
        <v>6465</v>
      </c>
      <c r="G782" t="s">
        <v>6718</v>
      </c>
      <c r="H782" t="s">
        <v>7511</v>
      </c>
      <c r="I782" t="s">
        <v>8054</v>
      </c>
      <c r="J782" t="s">
        <v>8057</v>
      </c>
      <c r="K782" t="s">
        <v>8104</v>
      </c>
      <c r="L782" t="s">
        <v>8601</v>
      </c>
      <c r="M782">
        <v>19711</v>
      </c>
      <c r="N782" t="s">
        <v>8640</v>
      </c>
      <c r="O782" t="s">
        <v>9656</v>
      </c>
      <c r="P782" t="s">
        <v>10371</v>
      </c>
      <c r="Q782" t="s">
        <v>10379</v>
      </c>
      <c r="R782" t="s">
        <v>11394</v>
      </c>
      <c r="S782">
        <v>155.94</v>
      </c>
      <c r="T782">
        <v>6</v>
      </c>
      <c r="U782">
        <v>0</v>
      </c>
      <c r="V782">
        <v>45.2226</v>
      </c>
      <c r="W782">
        <f>(Tableau1[[#This Row],[Sales]]/Tableau1[[#This Row],[Profit]])*100</f>
        <v>344.82758620689651</v>
      </c>
      <c r="X782">
        <f>Tableau1[[#This Row],[Sales]]*(1-Tableau1[[#This Row],[Discount]])</f>
        <v>155.94</v>
      </c>
      <c r="Y782">
        <f ca="1">SUMIF(Tableau1[Order ID],Tableau1[[#This Row],[Order ID]],Tableau1[[#This Row],[Sales]])</f>
        <v>32.4</v>
      </c>
    </row>
    <row r="783" spans="1:25" x14ac:dyDescent="0.3">
      <c r="A783">
        <v>1605</v>
      </c>
      <c r="B783" t="s">
        <v>802</v>
      </c>
      <c r="C783" s="9" t="s">
        <v>5505</v>
      </c>
      <c r="D783" s="9">
        <v>42479</v>
      </c>
      <c r="E783" s="3" t="s">
        <v>5453</v>
      </c>
      <c r="F783" t="s">
        <v>6464</v>
      </c>
      <c r="G783" t="s">
        <v>6591</v>
      </c>
      <c r="H783" t="s">
        <v>7384</v>
      </c>
      <c r="I783" t="s">
        <v>8054</v>
      </c>
      <c r="J783" t="s">
        <v>8057</v>
      </c>
      <c r="K783" t="s">
        <v>8059</v>
      </c>
      <c r="L783" t="s">
        <v>8590</v>
      </c>
      <c r="M783">
        <v>90049</v>
      </c>
      <c r="N783" t="s">
        <v>8638</v>
      </c>
      <c r="O783" t="s">
        <v>9462</v>
      </c>
      <c r="P783" t="s">
        <v>10372</v>
      </c>
      <c r="Q783" t="s">
        <v>10380</v>
      </c>
      <c r="R783" t="s">
        <v>11206</v>
      </c>
      <c r="S783">
        <v>39.96</v>
      </c>
      <c r="T783">
        <v>5</v>
      </c>
      <c r="U783">
        <v>0.2</v>
      </c>
      <c r="V783">
        <v>12.987</v>
      </c>
      <c r="W783">
        <f>(Tableau1[[#This Row],[Sales]]/Tableau1[[#This Row],[Profit]])*100</f>
        <v>307.69230769230774</v>
      </c>
      <c r="X783">
        <f>Tableau1[[#This Row],[Sales]]*(1-Tableau1[[#This Row],[Discount]])</f>
        <v>31.968000000000004</v>
      </c>
      <c r="Y783">
        <f ca="1">SUMIF(Tableau1[Order ID],Tableau1[[#This Row],[Order ID]],Tableau1[[#This Row],[Sales]])</f>
        <v>2025.36</v>
      </c>
    </row>
    <row r="784" spans="1:25" x14ac:dyDescent="0.3">
      <c r="A784">
        <v>1611</v>
      </c>
      <c r="B784" t="s">
        <v>803</v>
      </c>
      <c r="C784" s="9" t="s">
        <v>5572</v>
      </c>
      <c r="D784" s="9">
        <v>41785</v>
      </c>
      <c r="E784" s="3" t="s">
        <v>6022</v>
      </c>
      <c r="F784" t="s">
        <v>6465</v>
      </c>
      <c r="G784" t="s">
        <v>6972</v>
      </c>
      <c r="H784" t="s">
        <v>7765</v>
      </c>
      <c r="I784" t="s">
        <v>8055</v>
      </c>
      <c r="J784" t="s">
        <v>8057</v>
      </c>
      <c r="K784" t="s">
        <v>8059</v>
      </c>
      <c r="L784" t="s">
        <v>8590</v>
      </c>
      <c r="M784">
        <v>90008</v>
      </c>
      <c r="N784" t="s">
        <v>8638</v>
      </c>
      <c r="O784" t="s">
        <v>9651</v>
      </c>
      <c r="P784" t="s">
        <v>10370</v>
      </c>
      <c r="Q784" t="s">
        <v>10373</v>
      </c>
      <c r="R784" t="s">
        <v>11389</v>
      </c>
      <c r="S784">
        <v>290.666</v>
      </c>
      <c r="T784">
        <v>2</v>
      </c>
      <c r="U784">
        <v>0.15</v>
      </c>
      <c r="V784">
        <v>27.3568</v>
      </c>
      <c r="W784">
        <f>(Tableau1[[#This Row],[Sales]]/Tableau1[[#This Row],[Profit]])*100</f>
        <v>1062.5</v>
      </c>
      <c r="X784">
        <f>Tableau1[[#This Row],[Sales]]*(1-Tableau1[[#This Row],[Discount]])</f>
        <v>247.06609999999998</v>
      </c>
      <c r="Y784">
        <f ca="1">SUMIF(Tableau1[Order ID],Tableau1[[#This Row],[Order ID]],Tableau1[[#This Row],[Sales]])</f>
        <v>93.024000000000001</v>
      </c>
    </row>
    <row r="785" spans="1:25" x14ac:dyDescent="0.3">
      <c r="A785">
        <v>1614</v>
      </c>
      <c r="B785" t="s">
        <v>804</v>
      </c>
      <c r="C785" s="9" t="s">
        <v>5232</v>
      </c>
      <c r="D785" s="9">
        <v>43090</v>
      </c>
      <c r="E785" s="3" t="s">
        <v>5083</v>
      </c>
      <c r="F785" t="s">
        <v>6465</v>
      </c>
      <c r="G785" t="s">
        <v>6921</v>
      </c>
      <c r="H785" t="s">
        <v>7714</v>
      </c>
      <c r="I785" t="s">
        <v>8055</v>
      </c>
      <c r="J785" t="s">
        <v>8057</v>
      </c>
      <c r="K785" t="s">
        <v>8240</v>
      </c>
      <c r="L785" t="s">
        <v>8590</v>
      </c>
      <c r="M785">
        <v>94601</v>
      </c>
      <c r="N785" t="s">
        <v>8638</v>
      </c>
      <c r="O785" t="s">
        <v>9016</v>
      </c>
      <c r="P785" t="s">
        <v>10371</v>
      </c>
      <c r="Q785" t="s">
        <v>10377</v>
      </c>
      <c r="R785" t="s">
        <v>10766</v>
      </c>
      <c r="S785">
        <v>1000.02</v>
      </c>
      <c r="T785">
        <v>7</v>
      </c>
      <c r="U785">
        <v>0</v>
      </c>
      <c r="V785">
        <v>290.00580000000002</v>
      </c>
      <c r="W785">
        <f>(Tableau1[[#This Row],[Sales]]/Tableau1[[#This Row],[Profit]])*100</f>
        <v>344.82758620689651</v>
      </c>
      <c r="X785">
        <f>Tableau1[[#This Row],[Sales]]*(1-Tableau1[[#This Row],[Discount]])</f>
        <v>1000.02</v>
      </c>
      <c r="Y785">
        <f ca="1">SUMIF(Tableau1[Order ID],Tableau1[[#This Row],[Order ID]],Tableau1[[#This Row],[Sales]])</f>
        <v>67.64</v>
      </c>
    </row>
    <row r="786" spans="1:25" x14ac:dyDescent="0.3">
      <c r="A786">
        <v>1615</v>
      </c>
      <c r="B786" t="s">
        <v>805</v>
      </c>
      <c r="C786" s="9" t="s">
        <v>5573</v>
      </c>
      <c r="D786" s="9">
        <v>42444</v>
      </c>
      <c r="E786" s="3" t="s">
        <v>5720</v>
      </c>
      <c r="F786" t="s">
        <v>6465</v>
      </c>
      <c r="G786" t="s">
        <v>6952</v>
      </c>
      <c r="H786" t="s">
        <v>7745</v>
      </c>
      <c r="I786" t="s">
        <v>8056</v>
      </c>
      <c r="J786" t="s">
        <v>8057</v>
      </c>
      <c r="K786" t="s">
        <v>8068</v>
      </c>
      <c r="L786" t="s">
        <v>8597</v>
      </c>
      <c r="M786">
        <v>19143</v>
      </c>
      <c r="N786" t="s">
        <v>8640</v>
      </c>
      <c r="O786" t="s">
        <v>9661</v>
      </c>
      <c r="P786" t="s">
        <v>10372</v>
      </c>
      <c r="Q786" t="s">
        <v>10384</v>
      </c>
      <c r="R786" t="s">
        <v>11399</v>
      </c>
      <c r="S786">
        <v>83.975999999999999</v>
      </c>
      <c r="T786">
        <v>3</v>
      </c>
      <c r="U786">
        <v>0.2</v>
      </c>
      <c r="V786">
        <v>-13.646100000000001</v>
      </c>
      <c r="W786">
        <f>(Tableau1[[#This Row],[Sales]]/Tableau1[[#This Row],[Profit]])*100</f>
        <v>-615.38461538461536</v>
      </c>
      <c r="X786">
        <f>Tableau1[[#This Row],[Sales]]*(1-Tableau1[[#This Row],[Discount]])</f>
        <v>67.180800000000005</v>
      </c>
      <c r="Y786">
        <f ca="1">SUMIF(Tableau1[Order ID],Tableau1[[#This Row],[Order ID]],Tableau1[[#This Row],[Sales]])</f>
        <v>15.56</v>
      </c>
    </row>
    <row r="787" spans="1:25" x14ac:dyDescent="0.3">
      <c r="A787">
        <v>1616</v>
      </c>
      <c r="B787" t="s">
        <v>806</v>
      </c>
      <c r="C787" s="9" t="s">
        <v>5574</v>
      </c>
      <c r="D787" s="9">
        <v>42226</v>
      </c>
      <c r="E787" s="3" t="s">
        <v>5778</v>
      </c>
      <c r="F787" t="s">
        <v>6465</v>
      </c>
      <c r="G787" t="s">
        <v>6919</v>
      </c>
      <c r="H787" t="s">
        <v>7712</v>
      </c>
      <c r="I787" t="s">
        <v>8056</v>
      </c>
      <c r="J787" t="s">
        <v>8057</v>
      </c>
      <c r="K787" t="s">
        <v>8074</v>
      </c>
      <c r="L787" t="s">
        <v>8599</v>
      </c>
      <c r="M787">
        <v>55122</v>
      </c>
      <c r="N787" t="s">
        <v>8639</v>
      </c>
      <c r="O787" t="s">
        <v>9171</v>
      </c>
      <c r="P787" t="s">
        <v>10371</v>
      </c>
      <c r="Q787" t="s">
        <v>10375</v>
      </c>
      <c r="R787" t="s">
        <v>10920</v>
      </c>
      <c r="S787">
        <v>3.75</v>
      </c>
      <c r="T787">
        <v>1</v>
      </c>
      <c r="U787">
        <v>0</v>
      </c>
      <c r="V787">
        <v>1.8</v>
      </c>
      <c r="W787">
        <f>(Tableau1[[#This Row],[Sales]]/Tableau1[[#This Row],[Profit]])*100</f>
        <v>208.33333333333334</v>
      </c>
      <c r="X787">
        <f>Tableau1[[#This Row],[Sales]]*(1-Tableau1[[#This Row],[Discount]])</f>
        <v>3.75</v>
      </c>
      <c r="Y787">
        <f ca="1">SUMIF(Tableau1[Order ID],Tableau1[[#This Row],[Order ID]],Tableau1[[#This Row],[Sales]])</f>
        <v>390.27199999999999</v>
      </c>
    </row>
    <row r="788" spans="1:25" x14ac:dyDescent="0.3">
      <c r="A788">
        <v>1619</v>
      </c>
      <c r="B788" t="s">
        <v>807</v>
      </c>
      <c r="C788" s="9" t="s">
        <v>5575</v>
      </c>
      <c r="D788" s="9">
        <v>42623</v>
      </c>
      <c r="E788" s="3" t="s">
        <v>5779</v>
      </c>
      <c r="F788" t="s">
        <v>6464</v>
      </c>
      <c r="G788" t="s">
        <v>6511</v>
      </c>
      <c r="H788" t="s">
        <v>7304</v>
      </c>
      <c r="I788" t="s">
        <v>8056</v>
      </c>
      <c r="J788" t="s">
        <v>8057</v>
      </c>
      <c r="K788" t="s">
        <v>8078</v>
      </c>
      <c r="L788" t="s">
        <v>8603</v>
      </c>
      <c r="M788">
        <v>10011</v>
      </c>
      <c r="N788" t="s">
        <v>8640</v>
      </c>
      <c r="O788" t="s">
        <v>9663</v>
      </c>
      <c r="P788" t="s">
        <v>10371</v>
      </c>
      <c r="Q788" t="s">
        <v>10377</v>
      </c>
      <c r="R788" t="s">
        <v>11401</v>
      </c>
      <c r="S788">
        <v>59.48</v>
      </c>
      <c r="T788">
        <v>2</v>
      </c>
      <c r="U788">
        <v>0</v>
      </c>
      <c r="V788">
        <v>8.9220000000000006</v>
      </c>
      <c r="W788">
        <f>(Tableau1[[#This Row],[Sales]]/Tableau1[[#This Row],[Profit]])*100</f>
        <v>666.66666666666663</v>
      </c>
      <c r="X788">
        <f>Tableau1[[#This Row],[Sales]]*(1-Tableau1[[#This Row],[Discount]])</f>
        <v>59.48</v>
      </c>
      <c r="Y788">
        <f ca="1">SUMIF(Tableau1[Order ID],Tableau1[[#This Row],[Order ID]],Tableau1[[#This Row],[Sales]])</f>
        <v>3.1680000000000001</v>
      </c>
    </row>
    <row r="789" spans="1:25" x14ac:dyDescent="0.3">
      <c r="A789">
        <v>1621</v>
      </c>
      <c r="B789" t="s">
        <v>808</v>
      </c>
      <c r="C789" s="9" t="s">
        <v>5171</v>
      </c>
      <c r="D789" s="9">
        <v>42924</v>
      </c>
      <c r="E789" s="3" t="s">
        <v>5693</v>
      </c>
      <c r="F789" t="s">
        <v>6465</v>
      </c>
      <c r="G789" t="s">
        <v>6973</v>
      </c>
      <c r="H789" t="s">
        <v>7766</v>
      </c>
      <c r="I789" t="s">
        <v>8054</v>
      </c>
      <c r="J789" t="s">
        <v>8057</v>
      </c>
      <c r="K789" t="s">
        <v>8297</v>
      </c>
      <c r="L789" t="s">
        <v>8234</v>
      </c>
      <c r="M789">
        <v>98031</v>
      </c>
      <c r="N789" t="s">
        <v>8638</v>
      </c>
      <c r="O789" t="s">
        <v>9665</v>
      </c>
      <c r="P789" t="s">
        <v>10370</v>
      </c>
      <c r="Q789" t="s">
        <v>10378</v>
      </c>
      <c r="R789" t="s">
        <v>11403</v>
      </c>
      <c r="S789">
        <v>198.46</v>
      </c>
      <c r="T789">
        <v>2</v>
      </c>
      <c r="U789">
        <v>0</v>
      </c>
      <c r="V789">
        <v>99.23</v>
      </c>
      <c r="W789">
        <f>(Tableau1[[#This Row],[Sales]]/Tableau1[[#This Row],[Profit]])*100</f>
        <v>200</v>
      </c>
      <c r="X789">
        <f>Tableau1[[#This Row],[Sales]]*(1-Tableau1[[#This Row],[Discount]])</f>
        <v>198.46</v>
      </c>
      <c r="Y789">
        <f ca="1">SUMIF(Tableau1[Order ID],Tableau1[[#This Row],[Order ID]],Tableau1[[#This Row],[Sales]])</f>
        <v>180.58799999999999</v>
      </c>
    </row>
    <row r="790" spans="1:25" x14ac:dyDescent="0.3">
      <c r="A790">
        <v>1625</v>
      </c>
      <c r="B790" t="s">
        <v>809</v>
      </c>
      <c r="C790" s="9" t="s">
        <v>5576</v>
      </c>
      <c r="D790" s="9">
        <v>42357</v>
      </c>
      <c r="E790" s="3" t="s">
        <v>5130</v>
      </c>
      <c r="F790" t="s">
        <v>6465</v>
      </c>
      <c r="G790" t="s">
        <v>6974</v>
      </c>
      <c r="H790" t="s">
        <v>7767</v>
      </c>
      <c r="I790" t="s">
        <v>8054</v>
      </c>
      <c r="J790" t="s">
        <v>8057</v>
      </c>
      <c r="K790" t="s">
        <v>8059</v>
      </c>
      <c r="L790" t="s">
        <v>8590</v>
      </c>
      <c r="M790">
        <v>90049</v>
      </c>
      <c r="N790" t="s">
        <v>8638</v>
      </c>
      <c r="O790" t="s">
        <v>9579</v>
      </c>
      <c r="P790" t="s">
        <v>10372</v>
      </c>
      <c r="Q790" t="s">
        <v>10380</v>
      </c>
      <c r="R790" t="s">
        <v>11321</v>
      </c>
      <c r="S790">
        <v>675.96</v>
      </c>
      <c r="T790">
        <v>5</v>
      </c>
      <c r="U790">
        <v>0.2</v>
      </c>
      <c r="V790">
        <v>84.495000000000005</v>
      </c>
      <c r="W790">
        <f>(Tableau1[[#This Row],[Sales]]/Tableau1[[#This Row],[Profit]])*100</f>
        <v>800</v>
      </c>
      <c r="X790">
        <f>Tableau1[[#This Row],[Sales]]*(1-Tableau1[[#This Row],[Discount]])</f>
        <v>540.76800000000003</v>
      </c>
      <c r="Y790">
        <f ca="1">SUMIF(Tableau1[Order ID],Tableau1[[#This Row],[Order ID]],Tableau1[[#This Row],[Sales]])</f>
        <v>20.94</v>
      </c>
    </row>
    <row r="791" spans="1:25" x14ac:dyDescent="0.3">
      <c r="A791">
        <v>1627</v>
      </c>
      <c r="B791" t="s">
        <v>810</v>
      </c>
      <c r="C791" s="9" t="s">
        <v>5577</v>
      </c>
      <c r="D791" s="9">
        <v>42324</v>
      </c>
      <c r="E791" s="3" t="s">
        <v>5036</v>
      </c>
      <c r="F791" t="s">
        <v>6465</v>
      </c>
      <c r="G791" t="s">
        <v>6646</v>
      </c>
      <c r="H791" t="s">
        <v>7439</v>
      </c>
      <c r="I791" t="s">
        <v>8056</v>
      </c>
      <c r="J791" t="s">
        <v>8057</v>
      </c>
      <c r="K791" t="s">
        <v>8078</v>
      </c>
      <c r="L791" t="s">
        <v>8603</v>
      </c>
      <c r="M791">
        <v>10011</v>
      </c>
      <c r="N791" t="s">
        <v>8640</v>
      </c>
      <c r="O791" t="s">
        <v>9173</v>
      </c>
      <c r="P791" t="s">
        <v>10371</v>
      </c>
      <c r="Q791" t="s">
        <v>10382</v>
      </c>
      <c r="R791" t="s">
        <v>10922</v>
      </c>
      <c r="S791">
        <v>523.25</v>
      </c>
      <c r="T791">
        <v>5</v>
      </c>
      <c r="U791">
        <v>0</v>
      </c>
      <c r="V791">
        <v>141.2775</v>
      </c>
      <c r="W791">
        <f>(Tableau1[[#This Row],[Sales]]/Tableau1[[#This Row],[Profit]])*100</f>
        <v>370.37037037037038</v>
      </c>
      <c r="X791">
        <f>Tableau1[[#This Row],[Sales]]*(1-Tableau1[[#This Row],[Discount]])</f>
        <v>523.25</v>
      </c>
      <c r="Y791">
        <f ca="1">SUMIF(Tableau1[Order ID],Tableau1[[#This Row],[Order ID]],Tableau1[[#This Row],[Sales]])</f>
        <v>26.045999999999999</v>
      </c>
    </row>
    <row r="792" spans="1:25" x14ac:dyDescent="0.3">
      <c r="A792">
        <v>1628</v>
      </c>
      <c r="B792" t="s">
        <v>811</v>
      </c>
      <c r="C792" s="9" t="s">
        <v>5526</v>
      </c>
      <c r="D792" s="9">
        <v>42271</v>
      </c>
      <c r="E792" s="3" t="s">
        <v>6268</v>
      </c>
      <c r="F792" t="s">
        <v>6465</v>
      </c>
      <c r="G792" t="s">
        <v>6975</v>
      </c>
      <c r="H792" t="s">
        <v>7768</v>
      </c>
      <c r="I792" t="s">
        <v>8054</v>
      </c>
      <c r="J792" t="s">
        <v>8057</v>
      </c>
      <c r="K792" t="s">
        <v>8298</v>
      </c>
      <c r="L792" t="s">
        <v>8616</v>
      </c>
      <c r="M792">
        <v>70506</v>
      </c>
      <c r="N792" t="s">
        <v>8637</v>
      </c>
      <c r="O792" t="s">
        <v>9471</v>
      </c>
      <c r="P792" t="s">
        <v>10370</v>
      </c>
      <c r="Q792" t="s">
        <v>10374</v>
      </c>
      <c r="R792" t="s">
        <v>11215</v>
      </c>
      <c r="S792">
        <v>517.5</v>
      </c>
      <c r="T792">
        <v>6</v>
      </c>
      <c r="U792">
        <v>0</v>
      </c>
      <c r="V792">
        <v>155.25</v>
      </c>
      <c r="W792">
        <f>(Tableau1[[#This Row],[Sales]]/Tableau1[[#This Row],[Profit]])*100</f>
        <v>333.33333333333337</v>
      </c>
      <c r="X792">
        <f>Tableau1[[#This Row],[Sales]]*(1-Tableau1[[#This Row],[Discount]])</f>
        <v>517.5</v>
      </c>
      <c r="Y792">
        <f ca="1">SUMIF(Tableau1[Order ID],Tableau1[[#This Row],[Order ID]],Tableau1[[#This Row],[Sales]])</f>
        <v>3.75</v>
      </c>
    </row>
    <row r="793" spans="1:25" x14ac:dyDescent="0.3">
      <c r="A793">
        <v>1629</v>
      </c>
      <c r="B793" t="s">
        <v>812</v>
      </c>
      <c r="C793" s="9" t="s">
        <v>5578</v>
      </c>
      <c r="D793" s="9">
        <v>42907</v>
      </c>
      <c r="E793" s="3" t="s">
        <v>5673</v>
      </c>
      <c r="F793" t="s">
        <v>6464</v>
      </c>
      <c r="G793" t="s">
        <v>6706</v>
      </c>
      <c r="H793" t="s">
        <v>7499</v>
      </c>
      <c r="I793" t="s">
        <v>8054</v>
      </c>
      <c r="J793" t="s">
        <v>8057</v>
      </c>
      <c r="K793" t="s">
        <v>8196</v>
      </c>
      <c r="L793" t="s">
        <v>8612</v>
      </c>
      <c r="M793">
        <v>44105</v>
      </c>
      <c r="N793" t="s">
        <v>8640</v>
      </c>
      <c r="O793" t="s">
        <v>9667</v>
      </c>
      <c r="P793" t="s">
        <v>10370</v>
      </c>
      <c r="Q793" t="s">
        <v>10378</v>
      </c>
      <c r="R793" t="s">
        <v>11406</v>
      </c>
      <c r="S793">
        <v>17.920000000000002</v>
      </c>
      <c r="T793">
        <v>5</v>
      </c>
      <c r="U793">
        <v>0.2</v>
      </c>
      <c r="V793">
        <v>2.464</v>
      </c>
      <c r="W793">
        <f>(Tableau1[[#This Row],[Sales]]/Tableau1[[#This Row],[Profit]])*100</f>
        <v>727.27272727272737</v>
      </c>
      <c r="X793">
        <f>Tableau1[[#This Row],[Sales]]*(1-Tableau1[[#This Row],[Discount]])</f>
        <v>14.336000000000002</v>
      </c>
      <c r="Y793">
        <f ca="1">SUMIF(Tableau1[Order ID],Tableau1[[#This Row],[Order ID]],Tableau1[[#This Row],[Sales]])</f>
        <v>65.989999999999995</v>
      </c>
    </row>
    <row r="794" spans="1:25" x14ac:dyDescent="0.3">
      <c r="A794">
        <v>1631</v>
      </c>
      <c r="B794" t="s">
        <v>813</v>
      </c>
      <c r="C794" s="9" t="s">
        <v>5571</v>
      </c>
      <c r="D794" s="9">
        <v>42498</v>
      </c>
      <c r="E794" s="3" t="s">
        <v>5571</v>
      </c>
      <c r="F794" t="s">
        <v>6467</v>
      </c>
      <c r="G794" t="s">
        <v>6520</v>
      </c>
      <c r="H794" t="s">
        <v>7313</v>
      </c>
      <c r="I794" t="s">
        <v>8054</v>
      </c>
      <c r="J794" t="s">
        <v>8057</v>
      </c>
      <c r="K794" t="s">
        <v>8196</v>
      </c>
      <c r="L794" t="s">
        <v>8612</v>
      </c>
      <c r="M794">
        <v>44105</v>
      </c>
      <c r="N794" t="s">
        <v>8640</v>
      </c>
      <c r="O794" t="s">
        <v>9668</v>
      </c>
      <c r="P794" t="s">
        <v>10371</v>
      </c>
      <c r="Q794" t="s">
        <v>10377</v>
      </c>
      <c r="R794" t="s">
        <v>11407</v>
      </c>
      <c r="S794">
        <v>1006.056</v>
      </c>
      <c r="T794">
        <v>3</v>
      </c>
      <c r="U794">
        <v>0.2</v>
      </c>
      <c r="V794">
        <v>88.029899999999998</v>
      </c>
      <c r="W794">
        <f>(Tableau1[[#This Row],[Sales]]/Tableau1[[#This Row],[Profit]])*100</f>
        <v>1142.8571428571429</v>
      </c>
      <c r="X794">
        <f>Tableau1[[#This Row],[Sales]]*(1-Tableau1[[#This Row],[Discount]])</f>
        <v>804.84480000000008</v>
      </c>
      <c r="Y794">
        <f ca="1">SUMIF(Tableau1[Order ID],Tableau1[[#This Row],[Order ID]],Tableau1[[#This Row],[Sales]])</f>
        <v>3.6480000000000001</v>
      </c>
    </row>
    <row r="795" spans="1:25" x14ac:dyDescent="0.3">
      <c r="A795">
        <v>1636</v>
      </c>
      <c r="B795" t="s">
        <v>814</v>
      </c>
      <c r="C795" s="9" t="s">
        <v>5065</v>
      </c>
      <c r="D795" s="9">
        <v>41969</v>
      </c>
      <c r="E795" s="3" t="s">
        <v>5296</v>
      </c>
      <c r="F795" t="s">
        <v>6465</v>
      </c>
      <c r="G795" t="s">
        <v>6976</v>
      </c>
      <c r="H795" t="s">
        <v>7769</v>
      </c>
      <c r="I795" t="s">
        <v>8054</v>
      </c>
      <c r="J795" t="s">
        <v>8057</v>
      </c>
      <c r="K795" t="s">
        <v>8299</v>
      </c>
      <c r="L795" t="s">
        <v>8609</v>
      </c>
      <c r="M795">
        <v>97224</v>
      </c>
      <c r="N795" t="s">
        <v>8638</v>
      </c>
      <c r="O795" t="s">
        <v>9391</v>
      </c>
      <c r="P795" t="s">
        <v>10371</v>
      </c>
      <c r="Q795" t="s">
        <v>10383</v>
      </c>
      <c r="R795" t="s">
        <v>11139</v>
      </c>
      <c r="S795">
        <v>15.552</v>
      </c>
      <c r="T795">
        <v>3</v>
      </c>
      <c r="U795">
        <v>0.2</v>
      </c>
      <c r="V795">
        <v>5.4432</v>
      </c>
      <c r="W795">
        <f>(Tableau1[[#This Row],[Sales]]/Tableau1[[#This Row],[Profit]])*100</f>
        <v>285.71428571428572</v>
      </c>
      <c r="X795">
        <f>Tableau1[[#This Row],[Sales]]*(1-Tableau1[[#This Row],[Discount]])</f>
        <v>12.441600000000001</v>
      </c>
      <c r="Y795">
        <f ca="1">SUMIF(Tableau1[Order ID],Tableau1[[#This Row],[Order ID]],Tableau1[[#This Row],[Sales]])</f>
        <v>29.97</v>
      </c>
    </row>
    <row r="796" spans="1:25" x14ac:dyDescent="0.3">
      <c r="A796">
        <v>1639</v>
      </c>
      <c r="B796" t="s">
        <v>815</v>
      </c>
      <c r="C796" s="9" t="s">
        <v>5469</v>
      </c>
      <c r="D796" s="9">
        <v>42516</v>
      </c>
      <c r="E796" s="3" t="s">
        <v>6294</v>
      </c>
      <c r="F796" t="s">
        <v>6465</v>
      </c>
      <c r="G796" t="s">
        <v>6977</v>
      </c>
      <c r="H796" t="s">
        <v>7770</v>
      </c>
      <c r="I796" t="s">
        <v>8054</v>
      </c>
      <c r="J796" t="s">
        <v>8057</v>
      </c>
      <c r="K796" t="s">
        <v>8234</v>
      </c>
      <c r="L796" t="s">
        <v>8628</v>
      </c>
      <c r="M796">
        <v>20016</v>
      </c>
      <c r="N796" t="s">
        <v>8640</v>
      </c>
      <c r="O796" t="s">
        <v>9670</v>
      </c>
      <c r="P796" t="s">
        <v>10371</v>
      </c>
      <c r="Q796" t="s">
        <v>10383</v>
      </c>
      <c r="R796" t="s">
        <v>11409</v>
      </c>
      <c r="S796">
        <v>19.440000000000001</v>
      </c>
      <c r="T796">
        <v>3</v>
      </c>
      <c r="U796">
        <v>0</v>
      </c>
      <c r="V796">
        <v>9.3312000000000008</v>
      </c>
      <c r="W796">
        <f>(Tableau1[[#This Row],[Sales]]/Tableau1[[#This Row],[Profit]])*100</f>
        <v>208.33333333333334</v>
      </c>
      <c r="X796">
        <f>Tableau1[[#This Row],[Sales]]*(1-Tableau1[[#This Row],[Discount]])</f>
        <v>19.440000000000001</v>
      </c>
      <c r="Y796">
        <f ca="1">SUMIF(Tableau1[Order ID],Tableau1[[#This Row],[Order ID]],Tableau1[[#This Row],[Sales]])</f>
        <v>95.968000000000004</v>
      </c>
    </row>
    <row r="797" spans="1:25" x14ac:dyDescent="0.3">
      <c r="A797">
        <v>1643</v>
      </c>
      <c r="B797" t="s">
        <v>816</v>
      </c>
      <c r="C797" s="9" t="s">
        <v>5533</v>
      </c>
      <c r="D797" s="9">
        <v>41972</v>
      </c>
      <c r="E797" s="3" t="s">
        <v>5804</v>
      </c>
      <c r="F797" t="s">
        <v>6465</v>
      </c>
      <c r="G797" t="s">
        <v>6978</v>
      </c>
      <c r="H797" t="s">
        <v>7771</v>
      </c>
      <c r="I797" t="s">
        <v>8055</v>
      </c>
      <c r="J797" t="s">
        <v>8057</v>
      </c>
      <c r="K797" t="s">
        <v>8300</v>
      </c>
      <c r="L797" t="s">
        <v>8598</v>
      </c>
      <c r="M797">
        <v>60076</v>
      </c>
      <c r="N797" t="s">
        <v>8639</v>
      </c>
      <c r="O797" t="s">
        <v>9174</v>
      </c>
      <c r="P797" t="s">
        <v>10371</v>
      </c>
      <c r="Q797" t="s">
        <v>10386</v>
      </c>
      <c r="R797" t="s">
        <v>10515</v>
      </c>
      <c r="S797">
        <v>12.624000000000001</v>
      </c>
      <c r="T797">
        <v>2</v>
      </c>
      <c r="U797">
        <v>0.2</v>
      </c>
      <c r="V797">
        <v>3.9449999999999998</v>
      </c>
      <c r="W797">
        <f>(Tableau1[[#This Row],[Sales]]/Tableau1[[#This Row],[Profit]])*100</f>
        <v>320</v>
      </c>
      <c r="X797">
        <f>Tableau1[[#This Row],[Sales]]*(1-Tableau1[[#This Row],[Discount]])</f>
        <v>10.099200000000002</v>
      </c>
      <c r="Y797">
        <f ca="1">SUMIF(Tableau1[Order ID],Tableau1[[#This Row],[Order ID]],Tableau1[[#This Row],[Sales]])</f>
        <v>149.232</v>
      </c>
    </row>
    <row r="798" spans="1:25" x14ac:dyDescent="0.3">
      <c r="A798">
        <v>1644</v>
      </c>
      <c r="B798" t="s">
        <v>817</v>
      </c>
      <c r="C798" s="9" t="s">
        <v>5561</v>
      </c>
      <c r="D798" s="9">
        <v>42082</v>
      </c>
      <c r="E798" s="3" t="s">
        <v>5335</v>
      </c>
      <c r="F798" t="s">
        <v>6466</v>
      </c>
      <c r="G798" t="s">
        <v>6560</v>
      </c>
      <c r="H798" t="s">
        <v>7353</v>
      </c>
      <c r="I798" t="s">
        <v>8055</v>
      </c>
      <c r="J798" t="s">
        <v>8057</v>
      </c>
      <c r="K798" t="s">
        <v>8062</v>
      </c>
      <c r="L798" t="s">
        <v>8234</v>
      </c>
      <c r="M798">
        <v>98115</v>
      </c>
      <c r="N798" t="s">
        <v>8638</v>
      </c>
      <c r="O798" t="s">
        <v>9031</v>
      </c>
      <c r="P798" t="s">
        <v>10371</v>
      </c>
      <c r="Q798" t="s">
        <v>10377</v>
      </c>
      <c r="R798" t="s">
        <v>10781</v>
      </c>
      <c r="S798">
        <v>1247.6400000000001</v>
      </c>
      <c r="T798">
        <v>3</v>
      </c>
      <c r="U798">
        <v>0</v>
      </c>
      <c r="V798">
        <v>349.33920000000001</v>
      </c>
      <c r="W798">
        <f>(Tableau1[[#This Row],[Sales]]/Tableau1[[#This Row],[Profit]])*100</f>
        <v>357.14285714285717</v>
      </c>
      <c r="X798">
        <f>Tableau1[[#This Row],[Sales]]*(1-Tableau1[[#This Row],[Discount]])</f>
        <v>1247.6400000000001</v>
      </c>
      <c r="Y798">
        <f ca="1">SUMIF(Tableau1[Order ID],Tableau1[[#This Row],[Order ID]],Tableau1[[#This Row],[Sales]])</f>
        <v>349.95</v>
      </c>
    </row>
    <row r="799" spans="1:25" x14ac:dyDescent="0.3">
      <c r="A799">
        <v>1647</v>
      </c>
      <c r="B799" t="s">
        <v>818</v>
      </c>
      <c r="C799" s="9" t="s">
        <v>5579</v>
      </c>
      <c r="D799" s="9">
        <v>42309</v>
      </c>
      <c r="E799" s="3" t="s">
        <v>5532</v>
      </c>
      <c r="F799" t="s">
        <v>6466</v>
      </c>
      <c r="G799" t="s">
        <v>6559</v>
      </c>
      <c r="H799" t="s">
        <v>7352</v>
      </c>
      <c r="I799" t="s">
        <v>8056</v>
      </c>
      <c r="J799" t="s">
        <v>8057</v>
      </c>
      <c r="K799" t="s">
        <v>8068</v>
      </c>
      <c r="L799" t="s">
        <v>8597</v>
      </c>
      <c r="M799">
        <v>19140</v>
      </c>
      <c r="N799" t="s">
        <v>8640</v>
      </c>
      <c r="O799" t="s">
        <v>8813</v>
      </c>
      <c r="P799" t="s">
        <v>10372</v>
      </c>
      <c r="Q799" t="s">
        <v>10384</v>
      </c>
      <c r="R799" t="s">
        <v>10563</v>
      </c>
      <c r="S799">
        <v>35.36</v>
      </c>
      <c r="T799">
        <v>2</v>
      </c>
      <c r="U799">
        <v>0.2</v>
      </c>
      <c r="V799">
        <v>-3.0939999999999999</v>
      </c>
      <c r="W799">
        <f>(Tableau1[[#This Row],[Sales]]/Tableau1[[#This Row],[Profit]])*100</f>
        <v>-1142.8571428571429</v>
      </c>
      <c r="X799">
        <f>Tableau1[[#This Row],[Sales]]*(1-Tableau1[[#This Row],[Discount]])</f>
        <v>28.288</v>
      </c>
      <c r="Y799">
        <f ca="1">SUMIF(Tableau1[Order ID],Tableau1[[#This Row],[Order ID]],Tableau1[[#This Row],[Sales]])</f>
        <v>207.24</v>
      </c>
    </row>
    <row r="800" spans="1:25" x14ac:dyDescent="0.3">
      <c r="A800">
        <v>1649</v>
      </c>
      <c r="B800" t="s">
        <v>819</v>
      </c>
      <c r="C800" s="9" t="s">
        <v>5150</v>
      </c>
      <c r="D800" s="9">
        <v>42273</v>
      </c>
      <c r="E800" s="3" t="s">
        <v>6340</v>
      </c>
      <c r="F800" t="s">
        <v>6464</v>
      </c>
      <c r="G800" t="s">
        <v>6695</v>
      </c>
      <c r="H800" t="s">
        <v>7488</v>
      </c>
      <c r="I800" t="s">
        <v>8054</v>
      </c>
      <c r="J800" t="s">
        <v>8057</v>
      </c>
      <c r="K800" t="s">
        <v>8068</v>
      </c>
      <c r="L800" t="s">
        <v>8597</v>
      </c>
      <c r="M800">
        <v>19143</v>
      </c>
      <c r="N800" t="s">
        <v>8640</v>
      </c>
      <c r="O800" t="s">
        <v>9674</v>
      </c>
      <c r="P800" t="s">
        <v>10371</v>
      </c>
      <c r="Q800" t="s">
        <v>10381</v>
      </c>
      <c r="R800" t="s">
        <v>11413</v>
      </c>
      <c r="S800">
        <v>121.104</v>
      </c>
      <c r="T800">
        <v>6</v>
      </c>
      <c r="U800">
        <v>0.7</v>
      </c>
      <c r="V800">
        <v>-100.92</v>
      </c>
      <c r="W800">
        <f>(Tableau1[[#This Row],[Sales]]/Tableau1[[#This Row],[Profit]])*100</f>
        <v>-120</v>
      </c>
      <c r="X800">
        <f>Tableau1[[#This Row],[Sales]]*(1-Tableau1[[#This Row],[Discount]])</f>
        <v>36.331200000000003</v>
      </c>
      <c r="Y800">
        <f ca="1">SUMIF(Tableau1[Order ID],Tableau1[[#This Row],[Order ID]],Tableau1[[#This Row],[Sales]])</f>
        <v>75.180000000000007</v>
      </c>
    </row>
    <row r="801" spans="1:25" x14ac:dyDescent="0.3">
      <c r="A801">
        <v>1651</v>
      </c>
      <c r="B801" t="s">
        <v>820</v>
      </c>
      <c r="C801" s="9" t="s">
        <v>5580</v>
      </c>
      <c r="D801" s="9">
        <v>41880</v>
      </c>
      <c r="E801" s="3" t="s">
        <v>5580</v>
      </c>
      <c r="F801" t="s">
        <v>6467</v>
      </c>
      <c r="G801" t="s">
        <v>6979</v>
      </c>
      <c r="H801" t="s">
        <v>7772</v>
      </c>
      <c r="I801" t="s">
        <v>8055</v>
      </c>
      <c r="J801" t="s">
        <v>8057</v>
      </c>
      <c r="K801" t="s">
        <v>8066</v>
      </c>
      <c r="L801" t="s">
        <v>8590</v>
      </c>
      <c r="M801">
        <v>94110</v>
      </c>
      <c r="N801" t="s">
        <v>8638</v>
      </c>
      <c r="O801" t="s">
        <v>9676</v>
      </c>
      <c r="P801" t="s">
        <v>10371</v>
      </c>
      <c r="Q801" t="s">
        <v>10383</v>
      </c>
      <c r="R801" t="s">
        <v>11415</v>
      </c>
      <c r="S801">
        <v>109.92</v>
      </c>
      <c r="T801">
        <v>2</v>
      </c>
      <c r="U801">
        <v>0</v>
      </c>
      <c r="V801">
        <v>53.860799999999998</v>
      </c>
      <c r="W801">
        <f>(Tableau1[[#This Row],[Sales]]/Tableau1[[#This Row],[Profit]])*100</f>
        <v>204.08163265306123</v>
      </c>
      <c r="X801">
        <f>Tableau1[[#This Row],[Sales]]*(1-Tableau1[[#This Row],[Discount]])</f>
        <v>109.92</v>
      </c>
      <c r="Y801">
        <f ca="1">SUMIF(Tableau1[Order ID],Tableau1[[#This Row],[Order ID]],Tableau1[[#This Row],[Sales]])</f>
        <v>931.17600000000004</v>
      </c>
    </row>
    <row r="802" spans="1:25" x14ac:dyDescent="0.3">
      <c r="A802">
        <v>1653</v>
      </c>
      <c r="B802" t="s">
        <v>821</v>
      </c>
      <c r="C802" s="9" t="s">
        <v>5581</v>
      </c>
      <c r="D802" s="9">
        <v>43057</v>
      </c>
      <c r="E802" s="3" t="s">
        <v>5640</v>
      </c>
      <c r="F802" t="s">
        <v>6466</v>
      </c>
      <c r="G802" t="s">
        <v>6980</v>
      </c>
      <c r="H802" t="s">
        <v>7773</v>
      </c>
      <c r="I802" t="s">
        <v>8054</v>
      </c>
      <c r="J802" t="s">
        <v>8057</v>
      </c>
      <c r="K802" t="s">
        <v>8062</v>
      </c>
      <c r="L802" t="s">
        <v>8234</v>
      </c>
      <c r="M802">
        <v>98105</v>
      </c>
      <c r="N802" t="s">
        <v>8638</v>
      </c>
      <c r="O802" t="s">
        <v>8724</v>
      </c>
      <c r="P802" t="s">
        <v>10371</v>
      </c>
      <c r="Q802" t="s">
        <v>10377</v>
      </c>
      <c r="R802" t="s">
        <v>10473</v>
      </c>
      <c r="S802">
        <v>169.68</v>
      </c>
      <c r="T802">
        <v>6</v>
      </c>
      <c r="U802">
        <v>0</v>
      </c>
      <c r="V802">
        <v>45.813600000000001</v>
      </c>
      <c r="W802">
        <f>(Tableau1[[#This Row],[Sales]]/Tableau1[[#This Row],[Profit]])*100</f>
        <v>370.37037037037038</v>
      </c>
      <c r="X802">
        <f>Tableau1[[#This Row],[Sales]]*(1-Tableau1[[#This Row],[Discount]])</f>
        <v>169.68</v>
      </c>
      <c r="Y802">
        <f ca="1">SUMIF(Tableau1[Order ID],Tableau1[[#This Row],[Order ID]],Tableau1[[#This Row],[Sales]])</f>
        <v>9.4079999999999995</v>
      </c>
    </row>
    <row r="803" spans="1:25" x14ac:dyDescent="0.3">
      <c r="A803">
        <v>1658</v>
      </c>
      <c r="B803" t="s">
        <v>822</v>
      </c>
      <c r="C803" s="9" t="s">
        <v>5582</v>
      </c>
      <c r="D803" s="9">
        <v>41771</v>
      </c>
      <c r="E803" s="3" t="s">
        <v>6267</v>
      </c>
      <c r="F803" t="s">
        <v>6466</v>
      </c>
      <c r="G803" t="s">
        <v>6800</v>
      </c>
      <c r="H803" t="s">
        <v>7593</v>
      </c>
      <c r="I803" t="s">
        <v>8054</v>
      </c>
      <c r="J803" t="s">
        <v>8057</v>
      </c>
      <c r="K803" t="s">
        <v>8216</v>
      </c>
      <c r="L803" t="s">
        <v>8594</v>
      </c>
      <c r="M803">
        <v>53209</v>
      </c>
      <c r="N803" t="s">
        <v>8639</v>
      </c>
      <c r="O803" t="s">
        <v>9151</v>
      </c>
      <c r="P803" t="s">
        <v>10370</v>
      </c>
      <c r="Q803" t="s">
        <v>10378</v>
      </c>
      <c r="R803" t="s">
        <v>10900</v>
      </c>
      <c r="S803">
        <v>34.79</v>
      </c>
      <c r="T803">
        <v>7</v>
      </c>
      <c r="U803">
        <v>0</v>
      </c>
      <c r="V803">
        <v>10.7849</v>
      </c>
      <c r="W803">
        <f>(Tableau1[[#This Row],[Sales]]/Tableau1[[#This Row],[Profit]])*100</f>
        <v>322.58064516129031</v>
      </c>
      <c r="X803">
        <f>Tableau1[[#This Row],[Sales]]*(1-Tableau1[[#This Row],[Discount]])</f>
        <v>34.79</v>
      </c>
      <c r="Y803">
        <f ca="1">SUMIF(Tableau1[Order ID],Tableau1[[#This Row],[Order ID]],Tableau1[[#This Row],[Sales]])</f>
        <v>114.9</v>
      </c>
    </row>
    <row r="804" spans="1:25" x14ac:dyDescent="0.3">
      <c r="A804">
        <v>1659</v>
      </c>
      <c r="B804" t="s">
        <v>823</v>
      </c>
      <c r="C804" s="9" t="s">
        <v>5206</v>
      </c>
      <c r="D804" s="9">
        <v>42755</v>
      </c>
      <c r="E804" s="3" t="s">
        <v>5825</v>
      </c>
      <c r="F804" t="s">
        <v>6465</v>
      </c>
      <c r="G804" t="s">
        <v>6981</v>
      </c>
      <c r="H804" t="s">
        <v>7774</v>
      </c>
      <c r="I804" t="s">
        <v>8054</v>
      </c>
      <c r="J804" t="s">
        <v>8057</v>
      </c>
      <c r="K804" t="s">
        <v>8059</v>
      </c>
      <c r="L804" t="s">
        <v>8590</v>
      </c>
      <c r="M804">
        <v>90045</v>
      </c>
      <c r="N804" t="s">
        <v>8638</v>
      </c>
      <c r="O804" t="s">
        <v>9680</v>
      </c>
      <c r="P804" t="s">
        <v>10372</v>
      </c>
      <c r="Q804" t="s">
        <v>10380</v>
      </c>
      <c r="R804" t="s">
        <v>11419</v>
      </c>
      <c r="S804">
        <v>160.77600000000001</v>
      </c>
      <c r="T804">
        <v>3</v>
      </c>
      <c r="U804">
        <v>0.2</v>
      </c>
      <c r="V804">
        <v>10.048500000000001</v>
      </c>
      <c r="W804">
        <f>(Tableau1[[#This Row],[Sales]]/Tableau1[[#This Row],[Profit]])*100</f>
        <v>1600</v>
      </c>
      <c r="X804">
        <f>Tableau1[[#This Row],[Sales]]*(1-Tableau1[[#This Row],[Discount]])</f>
        <v>128.6208</v>
      </c>
      <c r="Y804">
        <f ca="1">SUMIF(Tableau1[Order ID],Tableau1[[#This Row],[Order ID]],Tableau1[[#This Row],[Sales]])</f>
        <v>3.984</v>
      </c>
    </row>
    <row r="805" spans="1:25" x14ac:dyDescent="0.3">
      <c r="A805">
        <v>1660</v>
      </c>
      <c r="B805" t="s">
        <v>824</v>
      </c>
      <c r="C805" s="9" t="s">
        <v>5535</v>
      </c>
      <c r="D805" s="9">
        <v>43038</v>
      </c>
      <c r="E805" s="3" t="s">
        <v>5074</v>
      </c>
      <c r="F805" t="s">
        <v>6465</v>
      </c>
      <c r="G805" t="s">
        <v>6982</v>
      </c>
      <c r="H805" t="s">
        <v>7775</v>
      </c>
      <c r="I805" t="s">
        <v>8054</v>
      </c>
      <c r="J805" t="s">
        <v>8057</v>
      </c>
      <c r="K805" t="s">
        <v>8062</v>
      </c>
      <c r="L805" t="s">
        <v>8234</v>
      </c>
      <c r="M805">
        <v>98115</v>
      </c>
      <c r="N805" t="s">
        <v>8638</v>
      </c>
      <c r="O805" t="s">
        <v>9416</v>
      </c>
      <c r="P805" t="s">
        <v>10371</v>
      </c>
      <c r="Q805" t="s">
        <v>10381</v>
      </c>
      <c r="R805" t="s">
        <v>11164</v>
      </c>
      <c r="S805">
        <v>88.751999999999995</v>
      </c>
      <c r="T805">
        <v>3</v>
      </c>
      <c r="U805">
        <v>0.2</v>
      </c>
      <c r="V805">
        <v>27.734999999999999</v>
      </c>
      <c r="W805">
        <f>(Tableau1[[#This Row],[Sales]]/Tableau1[[#This Row],[Profit]])*100</f>
        <v>320</v>
      </c>
      <c r="X805">
        <f>Tableau1[[#This Row],[Sales]]*(1-Tableau1[[#This Row],[Discount]])</f>
        <v>71.001599999999996</v>
      </c>
      <c r="Y805">
        <f ca="1">SUMIF(Tableau1[Order ID],Tableau1[[#This Row],[Order ID]],Tableau1[[#This Row],[Sales]])</f>
        <v>44.94</v>
      </c>
    </row>
    <row r="806" spans="1:25" x14ac:dyDescent="0.3">
      <c r="A806">
        <v>1662</v>
      </c>
      <c r="B806" t="s">
        <v>825</v>
      </c>
      <c r="C806" s="9" t="s">
        <v>5534</v>
      </c>
      <c r="D806" s="9">
        <v>42855</v>
      </c>
      <c r="E806" s="3" t="s">
        <v>5666</v>
      </c>
      <c r="F806" t="s">
        <v>6465</v>
      </c>
      <c r="G806" t="s">
        <v>6893</v>
      </c>
      <c r="H806" t="s">
        <v>7686</v>
      </c>
      <c r="I806" t="s">
        <v>8055</v>
      </c>
      <c r="J806" t="s">
        <v>8057</v>
      </c>
      <c r="K806" t="s">
        <v>8068</v>
      </c>
      <c r="L806" t="s">
        <v>8597</v>
      </c>
      <c r="M806">
        <v>19143</v>
      </c>
      <c r="N806" t="s">
        <v>8640</v>
      </c>
      <c r="O806" t="s">
        <v>9545</v>
      </c>
      <c r="P806" t="s">
        <v>10372</v>
      </c>
      <c r="Q806" t="s">
        <v>10380</v>
      </c>
      <c r="R806" t="s">
        <v>11288</v>
      </c>
      <c r="S806">
        <v>677.58</v>
      </c>
      <c r="T806">
        <v>5</v>
      </c>
      <c r="U806">
        <v>0.4</v>
      </c>
      <c r="V806">
        <v>-158.102</v>
      </c>
      <c r="W806">
        <f>(Tableau1[[#This Row],[Sales]]/Tableau1[[#This Row],[Profit]])*100</f>
        <v>-428.57142857142856</v>
      </c>
      <c r="X806">
        <f>Tableau1[[#This Row],[Sales]]*(1-Tableau1[[#This Row],[Discount]])</f>
        <v>406.548</v>
      </c>
      <c r="Y806">
        <f ca="1">SUMIF(Tableau1[Order ID],Tableau1[[#This Row],[Order ID]],Tableau1[[#This Row],[Sales]])</f>
        <v>56.45</v>
      </c>
    </row>
    <row r="807" spans="1:25" x14ac:dyDescent="0.3">
      <c r="A807">
        <v>1664</v>
      </c>
      <c r="B807" t="s">
        <v>826</v>
      </c>
      <c r="C807" s="9" t="s">
        <v>5420</v>
      </c>
      <c r="D807" s="9">
        <v>42698</v>
      </c>
      <c r="E807" s="3" t="s">
        <v>5521</v>
      </c>
      <c r="F807" t="s">
        <v>6464</v>
      </c>
      <c r="G807" t="s">
        <v>6983</v>
      </c>
      <c r="H807" t="s">
        <v>7776</v>
      </c>
      <c r="I807" t="s">
        <v>8054</v>
      </c>
      <c r="J807" t="s">
        <v>8057</v>
      </c>
      <c r="K807" t="s">
        <v>8119</v>
      </c>
      <c r="L807" t="s">
        <v>8593</v>
      </c>
      <c r="M807">
        <v>75217</v>
      </c>
      <c r="N807" t="s">
        <v>8639</v>
      </c>
      <c r="O807" t="s">
        <v>9097</v>
      </c>
      <c r="P807" t="s">
        <v>10371</v>
      </c>
      <c r="Q807" t="s">
        <v>10377</v>
      </c>
      <c r="R807" t="s">
        <v>10847</v>
      </c>
      <c r="S807">
        <v>41.92</v>
      </c>
      <c r="T807">
        <v>5</v>
      </c>
      <c r="U807">
        <v>0.2</v>
      </c>
      <c r="V807">
        <v>3.6680000000000001</v>
      </c>
      <c r="W807">
        <f>(Tableau1[[#This Row],[Sales]]/Tableau1[[#This Row],[Profit]])*100</f>
        <v>1142.8571428571429</v>
      </c>
      <c r="X807">
        <f>Tableau1[[#This Row],[Sales]]*(1-Tableau1[[#This Row],[Discount]])</f>
        <v>33.536000000000001</v>
      </c>
      <c r="Y807">
        <f ca="1">SUMIF(Tableau1[Order ID],Tableau1[[#This Row],[Order ID]],Tableau1[[#This Row],[Sales]])</f>
        <v>219.8</v>
      </c>
    </row>
    <row r="808" spans="1:25" x14ac:dyDescent="0.3">
      <c r="A808">
        <v>1670</v>
      </c>
      <c r="B808" t="s">
        <v>827</v>
      </c>
      <c r="C808" s="9" t="s">
        <v>5583</v>
      </c>
      <c r="D808" s="9">
        <v>42014</v>
      </c>
      <c r="E808" s="3" t="s">
        <v>6341</v>
      </c>
      <c r="F808" t="s">
        <v>6465</v>
      </c>
      <c r="G808" t="s">
        <v>6930</v>
      </c>
      <c r="H808" t="s">
        <v>7723</v>
      </c>
      <c r="I808" t="s">
        <v>8054</v>
      </c>
      <c r="J808" t="s">
        <v>8057</v>
      </c>
      <c r="K808" t="s">
        <v>8078</v>
      </c>
      <c r="L808" t="s">
        <v>8603</v>
      </c>
      <c r="M808">
        <v>10011</v>
      </c>
      <c r="N808" t="s">
        <v>8640</v>
      </c>
      <c r="O808" t="s">
        <v>9039</v>
      </c>
      <c r="P808" t="s">
        <v>10370</v>
      </c>
      <c r="Q808" t="s">
        <v>10376</v>
      </c>
      <c r="R808" t="s">
        <v>10788</v>
      </c>
      <c r="S808">
        <v>1018.104</v>
      </c>
      <c r="T808">
        <v>4</v>
      </c>
      <c r="U808">
        <v>0.4</v>
      </c>
      <c r="V808">
        <v>-373.3048</v>
      </c>
      <c r="W808">
        <f>(Tableau1[[#This Row],[Sales]]/Tableau1[[#This Row],[Profit]])*100</f>
        <v>-272.72727272727275</v>
      </c>
      <c r="X808">
        <f>Tableau1[[#This Row],[Sales]]*(1-Tableau1[[#This Row],[Discount]])</f>
        <v>610.86239999999998</v>
      </c>
      <c r="Y808">
        <f ca="1">SUMIF(Tableau1[Order ID],Tableau1[[#This Row],[Order ID]],Tableau1[[#This Row],[Sales]])</f>
        <v>113.88800000000001</v>
      </c>
    </row>
    <row r="809" spans="1:25" x14ac:dyDescent="0.3">
      <c r="A809">
        <v>1671</v>
      </c>
      <c r="B809" t="s">
        <v>828</v>
      </c>
      <c r="C809" s="9" t="s">
        <v>5045</v>
      </c>
      <c r="D809" s="9">
        <v>43027</v>
      </c>
      <c r="E809" s="3" t="s">
        <v>5070</v>
      </c>
      <c r="F809" t="s">
        <v>6465</v>
      </c>
      <c r="G809" t="s">
        <v>6970</v>
      </c>
      <c r="H809" t="s">
        <v>7763</v>
      </c>
      <c r="I809" t="s">
        <v>8054</v>
      </c>
      <c r="J809" t="s">
        <v>8057</v>
      </c>
      <c r="K809" t="s">
        <v>8070</v>
      </c>
      <c r="L809" t="s">
        <v>8593</v>
      </c>
      <c r="M809">
        <v>77095</v>
      </c>
      <c r="N809" t="s">
        <v>8639</v>
      </c>
      <c r="O809" t="s">
        <v>9685</v>
      </c>
      <c r="P809" t="s">
        <v>10372</v>
      </c>
      <c r="Q809" t="s">
        <v>10380</v>
      </c>
      <c r="R809" t="s">
        <v>11424</v>
      </c>
      <c r="S809">
        <v>16.68</v>
      </c>
      <c r="T809">
        <v>3</v>
      </c>
      <c r="U809">
        <v>0.2</v>
      </c>
      <c r="V809">
        <v>5.2125000000000004</v>
      </c>
      <c r="W809">
        <f>(Tableau1[[#This Row],[Sales]]/Tableau1[[#This Row],[Profit]])*100</f>
        <v>320</v>
      </c>
      <c r="X809">
        <f>Tableau1[[#This Row],[Sales]]*(1-Tableau1[[#This Row],[Discount]])</f>
        <v>13.344000000000001</v>
      </c>
      <c r="Y809">
        <f ca="1">SUMIF(Tableau1[Order ID],Tableau1[[#This Row],[Order ID]],Tableau1[[#This Row],[Sales]])</f>
        <v>60.311999999999998</v>
      </c>
    </row>
    <row r="810" spans="1:25" x14ac:dyDescent="0.3">
      <c r="A810">
        <v>1672</v>
      </c>
      <c r="B810" t="s">
        <v>829</v>
      </c>
      <c r="C810" s="9" t="s">
        <v>5584</v>
      </c>
      <c r="D810" s="9">
        <v>42451</v>
      </c>
      <c r="E810" s="3" t="s">
        <v>5899</v>
      </c>
      <c r="F810" t="s">
        <v>6466</v>
      </c>
      <c r="G810" t="s">
        <v>6984</v>
      </c>
      <c r="H810" t="s">
        <v>7777</v>
      </c>
      <c r="I810" t="s">
        <v>8055</v>
      </c>
      <c r="J810" t="s">
        <v>8057</v>
      </c>
      <c r="K810" t="s">
        <v>8284</v>
      </c>
      <c r="L810" t="s">
        <v>8621</v>
      </c>
      <c r="M810">
        <v>89031</v>
      </c>
      <c r="N810" t="s">
        <v>8638</v>
      </c>
      <c r="O810" t="s">
        <v>9435</v>
      </c>
      <c r="P810" t="s">
        <v>10372</v>
      </c>
      <c r="Q810" t="s">
        <v>10384</v>
      </c>
      <c r="R810" t="s">
        <v>11181</v>
      </c>
      <c r="S810">
        <v>58.58</v>
      </c>
      <c r="T810">
        <v>2</v>
      </c>
      <c r="U810">
        <v>0</v>
      </c>
      <c r="V810">
        <v>19.331399999999999</v>
      </c>
      <c r="W810">
        <f>(Tableau1[[#This Row],[Sales]]/Tableau1[[#This Row],[Profit]])*100</f>
        <v>303.030303030303</v>
      </c>
      <c r="X810">
        <f>Tableau1[[#This Row],[Sales]]*(1-Tableau1[[#This Row],[Discount]])</f>
        <v>58.58</v>
      </c>
      <c r="Y810">
        <f ca="1">SUMIF(Tableau1[Order ID],Tableau1[[#This Row],[Order ID]],Tableau1[[#This Row],[Sales]])</f>
        <v>107.98399999999999</v>
      </c>
    </row>
    <row r="811" spans="1:25" x14ac:dyDescent="0.3">
      <c r="A811">
        <v>1673</v>
      </c>
      <c r="B811" t="s">
        <v>830</v>
      </c>
      <c r="C811" s="9" t="s">
        <v>5475</v>
      </c>
      <c r="D811" s="9">
        <v>42919</v>
      </c>
      <c r="E811" s="3" t="s">
        <v>5467</v>
      </c>
      <c r="F811" t="s">
        <v>6465</v>
      </c>
      <c r="G811" t="s">
        <v>6829</v>
      </c>
      <c r="H811" t="s">
        <v>7622</v>
      </c>
      <c r="I811" t="s">
        <v>8054</v>
      </c>
      <c r="J811" t="s">
        <v>8057</v>
      </c>
      <c r="K811" t="s">
        <v>8301</v>
      </c>
      <c r="L811" t="s">
        <v>8593</v>
      </c>
      <c r="M811">
        <v>75023</v>
      </c>
      <c r="N811" t="s">
        <v>8639</v>
      </c>
      <c r="O811" t="s">
        <v>8704</v>
      </c>
      <c r="P811" t="s">
        <v>10372</v>
      </c>
      <c r="Q811" t="s">
        <v>10380</v>
      </c>
      <c r="R811" t="s">
        <v>10453</v>
      </c>
      <c r="S811">
        <v>167.96799999999999</v>
      </c>
      <c r="T811">
        <v>4</v>
      </c>
      <c r="U811">
        <v>0.2</v>
      </c>
      <c r="V811">
        <v>62.988</v>
      </c>
      <c r="W811">
        <f>(Tableau1[[#This Row],[Sales]]/Tableau1[[#This Row],[Profit]])*100</f>
        <v>266.66666666666663</v>
      </c>
      <c r="X811">
        <f>Tableau1[[#This Row],[Sales]]*(1-Tableau1[[#This Row],[Discount]])</f>
        <v>134.37440000000001</v>
      </c>
      <c r="Y811">
        <f ca="1">SUMIF(Tableau1[Order ID],Tableau1[[#This Row],[Order ID]],Tableau1[[#This Row],[Sales]])</f>
        <v>79.974000000000004</v>
      </c>
    </row>
    <row r="812" spans="1:25" x14ac:dyDescent="0.3">
      <c r="A812">
        <v>1674</v>
      </c>
      <c r="B812" t="s">
        <v>831</v>
      </c>
      <c r="C812" s="9" t="s">
        <v>5585</v>
      </c>
      <c r="D812" s="9">
        <v>42349</v>
      </c>
      <c r="E812" s="3" t="s">
        <v>5325</v>
      </c>
      <c r="F812" t="s">
        <v>6466</v>
      </c>
      <c r="G812" t="s">
        <v>6985</v>
      </c>
      <c r="H812" t="s">
        <v>7778</v>
      </c>
      <c r="I812" t="s">
        <v>8054</v>
      </c>
      <c r="J812" t="s">
        <v>8057</v>
      </c>
      <c r="K812" t="s">
        <v>8302</v>
      </c>
      <c r="L812" t="s">
        <v>8605</v>
      </c>
      <c r="M812">
        <v>23434</v>
      </c>
      <c r="N812" t="s">
        <v>8637</v>
      </c>
      <c r="O812" t="s">
        <v>9133</v>
      </c>
      <c r="P812" t="s">
        <v>10371</v>
      </c>
      <c r="Q812" t="s">
        <v>10375</v>
      </c>
      <c r="R812" t="s">
        <v>10882</v>
      </c>
      <c r="S812">
        <v>196.62</v>
      </c>
      <c r="T812">
        <v>2</v>
      </c>
      <c r="U812">
        <v>0</v>
      </c>
      <c r="V812">
        <v>96.343800000000002</v>
      </c>
      <c r="W812">
        <f>(Tableau1[[#This Row],[Sales]]/Tableau1[[#This Row],[Profit]])*100</f>
        <v>204.08163265306123</v>
      </c>
      <c r="X812">
        <f>Tableau1[[#This Row],[Sales]]*(1-Tableau1[[#This Row],[Discount]])</f>
        <v>196.62</v>
      </c>
      <c r="Y812">
        <f ca="1">SUMIF(Tableau1[Order ID],Tableau1[[#This Row],[Order ID]],Tableau1[[#This Row],[Sales]])</f>
        <v>20.736000000000001</v>
      </c>
    </row>
    <row r="813" spans="1:25" x14ac:dyDescent="0.3">
      <c r="A813">
        <v>1675</v>
      </c>
      <c r="B813" t="s">
        <v>832</v>
      </c>
      <c r="C813" s="9" t="s">
        <v>5044</v>
      </c>
      <c r="D813" s="9">
        <v>42264</v>
      </c>
      <c r="E813" s="3" t="s">
        <v>5511</v>
      </c>
      <c r="F813" t="s">
        <v>6465</v>
      </c>
      <c r="G813" t="s">
        <v>6713</v>
      </c>
      <c r="H813" t="s">
        <v>7506</v>
      </c>
      <c r="I813" t="s">
        <v>8055</v>
      </c>
      <c r="J813" t="s">
        <v>8057</v>
      </c>
      <c r="K813" t="s">
        <v>8070</v>
      </c>
      <c r="L813" t="s">
        <v>8593</v>
      </c>
      <c r="M813">
        <v>77041</v>
      </c>
      <c r="N813" t="s">
        <v>8639</v>
      </c>
      <c r="O813" t="s">
        <v>9507</v>
      </c>
      <c r="P813" t="s">
        <v>10370</v>
      </c>
      <c r="Q813" t="s">
        <v>10378</v>
      </c>
      <c r="R813" t="s">
        <v>11249</v>
      </c>
      <c r="S813">
        <v>21.936</v>
      </c>
      <c r="T813">
        <v>2</v>
      </c>
      <c r="U813">
        <v>0.6</v>
      </c>
      <c r="V813">
        <v>-10.419600000000001</v>
      </c>
      <c r="W813">
        <f>(Tableau1[[#This Row],[Sales]]/Tableau1[[#This Row],[Profit]])*100</f>
        <v>-210.52631578947367</v>
      </c>
      <c r="X813">
        <f>Tableau1[[#This Row],[Sales]]*(1-Tableau1[[#This Row],[Discount]])</f>
        <v>8.7744</v>
      </c>
      <c r="Y813">
        <f ca="1">SUMIF(Tableau1[Order ID],Tableau1[[#This Row],[Order ID]],Tableau1[[#This Row],[Sales]])</f>
        <v>10.08</v>
      </c>
    </row>
    <row r="814" spans="1:25" x14ac:dyDescent="0.3">
      <c r="A814">
        <v>1677</v>
      </c>
      <c r="B814" t="s">
        <v>833</v>
      </c>
      <c r="C814" s="9" t="s">
        <v>5586</v>
      </c>
      <c r="D814" s="9">
        <v>42508</v>
      </c>
      <c r="E814" s="3" t="s">
        <v>6042</v>
      </c>
      <c r="F814" t="s">
        <v>6465</v>
      </c>
      <c r="G814" t="s">
        <v>6986</v>
      </c>
      <c r="H814" t="s">
        <v>7779</v>
      </c>
      <c r="I814" t="s">
        <v>8054</v>
      </c>
      <c r="J814" t="s">
        <v>8057</v>
      </c>
      <c r="K814" t="s">
        <v>8066</v>
      </c>
      <c r="L814" t="s">
        <v>8590</v>
      </c>
      <c r="M814">
        <v>94110</v>
      </c>
      <c r="N814" t="s">
        <v>8638</v>
      </c>
      <c r="O814" t="s">
        <v>8693</v>
      </c>
      <c r="P814" t="s">
        <v>10371</v>
      </c>
      <c r="Q814" t="s">
        <v>10377</v>
      </c>
      <c r="R814" t="s">
        <v>10442</v>
      </c>
      <c r="S814">
        <v>104.28</v>
      </c>
      <c r="T814">
        <v>3</v>
      </c>
      <c r="U814">
        <v>0</v>
      </c>
      <c r="V814">
        <v>26.07</v>
      </c>
      <c r="W814">
        <f>(Tableau1[[#This Row],[Sales]]/Tableau1[[#This Row],[Profit]])*100</f>
        <v>400</v>
      </c>
      <c r="X814">
        <f>Tableau1[[#This Row],[Sales]]*(1-Tableau1[[#This Row],[Discount]])</f>
        <v>104.28</v>
      </c>
      <c r="Y814">
        <f ca="1">SUMIF(Tableau1[Order ID],Tableau1[[#This Row],[Order ID]],Tableau1[[#This Row],[Sales]])</f>
        <v>135.97999999999999</v>
      </c>
    </row>
    <row r="815" spans="1:25" x14ac:dyDescent="0.3">
      <c r="A815">
        <v>1679</v>
      </c>
      <c r="B815" t="s">
        <v>834</v>
      </c>
      <c r="C815" s="9" t="s">
        <v>5587</v>
      </c>
      <c r="D815" s="9">
        <v>41889</v>
      </c>
      <c r="E815" s="3" t="s">
        <v>5133</v>
      </c>
      <c r="F815" t="s">
        <v>6465</v>
      </c>
      <c r="G815" t="s">
        <v>6583</v>
      </c>
      <c r="H815" t="s">
        <v>7376</v>
      </c>
      <c r="I815" t="s">
        <v>8055</v>
      </c>
      <c r="J815" t="s">
        <v>8057</v>
      </c>
      <c r="K815" t="s">
        <v>8068</v>
      </c>
      <c r="L815" t="s">
        <v>8597</v>
      </c>
      <c r="M815">
        <v>19134</v>
      </c>
      <c r="N815" t="s">
        <v>8640</v>
      </c>
      <c r="O815" t="s">
        <v>9476</v>
      </c>
      <c r="P815" t="s">
        <v>10371</v>
      </c>
      <c r="Q815" t="s">
        <v>10377</v>
      </c>
      <c r="R815" t="s">
        <v>11220</v>
      </c>
      <c r="S815">
        <v>64.784000000000006</v>
      </c>
      <c r="T815">
        <v>1</v>
      </c>
      <c r="U815">
        <v>0.2</v>
      </c>
      <c r="V815">
        <v>-14.5764</v>
      </c>
      <c r="W815">
        <f>(Tableau1[[#This Row],[Sales]]/Tableau1[[#This Row],[Profit]])*100</f>
        <v>-444.44444444444446</v>
      </c>
      <c r="X815">
        <f>Tableau1[[#This Row],[Sales]]*(1-Tableau1[[#This Row],[Discount]])</f>
        <v>51.827200000000005</v>
      </c>
      <c r="Y815">
        <f ca="1">SUMIF(Tableau1[Order ID],Tableau1[[#This Row],[Order ID]],Tableau1[[#This Row],[Sales]])</f>
        <v>7.92</v>
      </c>
    </row>
    <row r="816" spans="1:25" x14ac:dyDescent="0.3">
      <c r="A816">
        <v>1683</v>
      </c>
      <c r="B816" t="s">
        <v>835</v>
      </c>
      <c r="C816" s="9" t="s">
        <v>5351</v>
      </c>
      <c r="D816" s="9">
        <v>42642</v>
      </c>
      <c r="E816" s="3" t="s">
        <v>5423</v>
      </c>
      <c r="F816" t="s">
        <v>6464</v>
      </c>
      <c r="G816" t="s">
        <v>6987</v>
      </c>
      <c r="H816" t="s">
        <v>7780</v>
      </c>
      <c r="I816" t="s">
        <v>8054</v>
      </c>
      <c r="J816" t="s">
        <v>8057</v>
      </c>
      <c r="K816" t="s">
        <v>8059</v>
      </c>
      <c r="L816" t="s">
        <v>8590</v>
      </c>
      <c r="M816">
        <v>90008</v>
      </c>
      <c r="N816" t="s">
        <v>8638</v>
      </c>
      <c r="O816" t="s">
        <v>9263</v>
      </c>
      <c r="P816" t="s">
        <v>10371</v>
      </c>
      <c r="Q816" t="s">
        <v>10383</v>
      </c>
      <c r="R816" t="s">
        <v>11012</v>
      </c>
      <c r="S816">
        <v>18.97</v>
      </c>
      <c r="T816">
        <v>1</v>
      </c>
      <c r="U816">
        <v>0</v>
      </c>
      <c r="V816">
        <v>9.1056000000000008</v>
      </c>
      <c r="W816">
        <f>(Tableau1[[#This Row],[Sales]]/Tableau1[[#This Row],[Profit]])*100</f>
        <v>208.33333333333331</v>
      </c>
      <c r="X816">
        <f>Tableau1[[#This Row],[Sales]]*(1-Tableau1[[#This Row],[Discount]])</f>
        <v>18.97</v>
      </c>
      <c r="Y816">
        <f ca="1">SUMIF(Tableau1[Order ID],Tableau1[[#This Row],[Order ID]],Tableau1[[#This Row],[Sales]])</f>
        <v>3359.9520000000002</v>
      </c>
    </row>
    <row r="817" spans="1:25" x14ac:dyDescent="0.3">
      <c r="A817">
        <v>1684</v>
      </c>
      <c r="B817" t="s">
        <v>836</v>
      </c>
      <c r="C817" s="9" t="s">
        <v>5107</v>
      </c>
      <c r="D817" s="9">
        <v>42681</v>
      </c>
      <c r="E817" s="3" t="s">
        <v>5426</v>
      </c>
      <c r="F817" t="s">
        <v>6465</v>
      </c>
      <c r="G817" t="s">
        <v>6586</v>
      </c>
      <c r="H817" t="s">
        <v>7379</v>
      </c>
      <c r="I817" t="s">
        <v>8055</v>
      </c>
      <c r="J817" t="s">
        <v>8057</v>
      </c>
      <c r="K817" t="s">
        <v>8066</v>
      </c>
      <c r="L817" t="s">
        <v>8590</v>
      </c>
      <c r="M817">
        <v>94110</v>
      </c>
      <c r="N817" t="s">
        <v>8638</v>
      </c>
      <c r="O817" t="s">
        <v>9250</v>
      </c>
      <c r="P817" t="s">
        <v>10370</v>
      </c>
      <c r="Q817" t="s">
        <v>10378</v>
      </c>
      <c r="R817" t="s">
        <v>10999</v>
      </c>
      <c r="S817">
        <v>14.82</v>
      </c>
      <c r="T817">
        <v>3</v>
      </c>
      <c r="U817">
        <v>0</v>
      </c>
      <c r="V817">
        <v>6.2244000000000002</v>
      </c>
      <c r="W817">
        <f>(Tableau1[[#This Row],[Sales]]/Tableau1[[#This Row],[Profit]])*100</f>
        <v>238.0952380952381</v>
      </c>
      <c r="X817">
        <f>Tableau1[[#This Row],[Sales]]*(1-Tableau1[[#This Row],[Discount]])</f>
        <v>14.82</v>
      </c>
      <c r="Y817">
        <f ca="1">SUMIF(Tableau1[Order ID],Tableau1[[#This Row],[Order ID]],Tableau1[[#This Row],[Sales]])</f>
        <v>22.96</v>
      </c>
    </row>
    <row r="818" spans="1:25" x14ac:dyDescent="0.3">
      <c r="A818">
        <v>1685</v>
      </c>
      <c r="B818" t="s">
        <v>837</v>
      </c>
      <c r="C818" s="9" t="s">
        <v>5588</v>
      </c>
      <c r="D818" s="9">
        <v>42849</v>
      </c>
      <c r="E818" s="3" t="s">
        <v>5872</v>
      </c>
      <c r="F818" t="s">
        <v>6466</v>
      </c>
      <c r="G818" t="s">
        <v>6928</v>
      </c>
      <c r="H818" t="s">
        <v>7721</v>
      </c>
      <c r="I818" t="s">
        <v>8055</v>
      </c>
      <c r="J818" t="s">
        <v>8057</v>
      </c>
      <c r="K818" t="s">
        <v>8068</v>
      </c>
      <c r="L818" t="s">
        <v>8597</v>
      </c>
      <c r="M818">
        <v>19143</v>
      </c>
      <c r="N818" t="s">
        <v>8640</v>
      </c>
      <c r="O818" t="s">
        <v>9688</v>
      </c>
      <c r="P818" t="s">
        <v>10371</v>
      </c>
      <c r="Q818" t="s">
        <v>10382</v>
      </c>
      <c r="R818" t="s">
        <v>11427</v>
      </c>
      <c r="S818">
        <v>99.28</v>
      </c>
      <c r="T818">
        <v>2</v>
      </c>
      <c r="U818">
        <v>0.2</v>
      </c>
      <c r="V818">
        <v>12.41</v>
      </c>
      <c r="W818">
        <f>(Tableau1[[#This Row],[Sales]]/Tableau1[[#This Row],[Profit]])*100</f>
        <v>800</v>
      </c>
      <c r="X818">
        <f>Tableau1[[#This Row],[Sales]]*(1-Tableau1[[#This Row],[Discount]])</f>
        <v>79.424000000000007</v>
      </c>
      <c r="Y818">
        <f ca="1">SUMIF(Tableau1[Order ID],Tableau1[[#This Row],[Order ID]],Tableau1[[#This Row],[Sales]])</f>
        <v>15.24</v>
      </c>
    </row>
    <row r="819" spans="1:25" x14ac:dyDescent="0.3">
      <c r="A819">
        <v>1688</v>
      </c>
      <c r="B819" t="s">
        <v>838</v>
      </c>
      <c r="C819" s="9" t="s">
        <v>5419</v>
      </c>
      <c r="D819" s="9">
        <v>43079</v>
      </c>
      <c r="E819" s="3" t="s">
        <v>6289</v>
      </c>
      <c r="F819" t="s">
        <v>6466</v>
      </c>
      <c r="G819" t="s">
        <v>6965</v>
      </c>
      <c r="H819" t="s">
        <v>7758</v>
      </c>
      <c r="I819" t="s">
        <v>8054</v>
      </c>
      <c r="J819" t="s">
        <v>8057</v>
      </c>
      <c r="K819" t="s">
        <v>8068</v>
      </c>
      <c r="L819" t="s">
        <v>8597</v>
      </c>
      <c r="M819">
        <v>19140</v>
      </c>
      <c r="N819" t="s">
        <v>8640</v>
      </c>
      <c r="O819" t="s">
        <v>9358</v>
      </c>
      <c r="P819" t="s">
        <v>10371</v>
      </c>
      <c r="Q819" t="s">
        <v>10383</v>
      </c>
      <c r="R819" t="s">
        <v>11106</v>
      </c>
      <c r="S819">
        <v>10.368</v>
      </c>
      <c r="T819">
        <v>2</v>
      </c>
      <c r="U819">
        <v>0.2</v>
      </c>
      <c r="V819">
        <v>3.6288</v>
      </c>
      <c r="W819">
        <f>(Tableau1[[#This Row],[Sales]]/Tableau1[[#This Row],[Profit]])*100</f>
        <v>285.71428571428572</v>
      </c>
      <c r="X819">
        <f>Tableau1[[#This Row],[Sales]]*(1-Tableau1[[#This Row],[Discount]])</f>
        <v>8.2944000000000013</v>
      </c>
      <c r="Y819">
        <f ca="1">SUMIF(Tableau1[Order ID],Tableau1[[#This Row],[Order ID]],Tableau1[[#This Row],[Sales]])</f>
        <v>6.56</v>
      </c>
    </row>
    <row r="820" spans="1:25" x14ac:dyDescent="0.3">
      <c r="A820">
        <v>1690</v>
      </c>
      <c r="B820" t="s">
        <v>839</v>
      </c>
      <c r="C820" s="9" t="s">
        <v>5589</v>
      </c>
      <c r="D820" s="9">
        <v>41867</v>
      </c>
      <c r="E820" s="3" t="s">
        <v>6101</v>
      </c>
      <c r="F820" t="s">
        <v>6465</v>
      </c>
      <c r="G820" t="s">
        <v>6527</v>
      </c>
      <c r="H820" t="s">
        <v>7320</v>
      </c>
      <c r="I820" t="s">
        <v>8054</v>
      </c>
      <c r="J820" t="s">
        <v>8057</v>
      </c>
      <c r="K820" t="s">
        <v>8068</v>
      </c>
      <c r="L820" t="s">
        <v>8597</v>
      </c>
      <c r="M820">
        <v>19143</v>
      </c>
      <c r="N820" t="s">
        <v>8640</v>
      </c>
      <c r="O820" t="s">
        <v>8651</v>
      </c>
      <c r="P820" t="s">
        <v>10370</v>
      </c>
      <c r="Q820" t="s">
        <v>10376</v>
      </c>
      <c r="R820" t="s">
        <v>10400</v>
      </c>
      <c r="S820">
        <v>853.09199999999998</v>
      </c>
      <c r="T820">
        <v>6</v>
      </c>
      <c r="U820">
        <v>0.4</v>
      </c>
      <c r="V820">
        <v>-227.49119999999999</v>
      </c>
      <c r="W820">
        <f>(Tableau1[[#This Row],[Sales]]/Tableau1[[#This Row],[Profit]])*100</f>
        <v>-375</v>
      </c>
      <c r="X820">
        <f>Tableau1[[#This Row],[Sales]]*(1-Tableau1[[#This Row],[Discount]])</f>
        <v>511.85519999999997</v>
      </c>
      <c r="Y820">
        <f ca="1">SUMIF(Tableau1[Order ID],Tableau1[[#This Row],[Order ID]],Tableau1[[#This Row],[Sales]])</f>
        <v>11.68</v>
      </c>
    </row>
    <row r="821" spans="1:25" x14ac:dyDescent="0.3">
      <c r="A821">
        <v>1691</v>
      </c>
      <c r="B821" t="s">
        <v>840</v>
      </c>
      <c r="C821" s="9" t="s">
        <v>5064</v>
      </c>
      <c r="D821" s="9">
        <v>43078</v>
      </c>
      <c r="E821" s="3" t="s">
        <v>5964</v>
      </c>
      <c r="F821" t="s">
        <v>6465</v>
      </c>
      <c r="G821" t="s">
        <v>6988</v>
      </c>
      <c r="H821" t="s">
        <v>7781</v>
      </c>
      <c r="I821" t="s">
        <v>8054</v>
      </c>
      <c r="J821" t="s">
        <v>8057</v>
      </c>
      <c r="K821" t="s">
        <v>8303</v>
      </c>
      <c r="L821" t="s">
        <v>8602</v>
      </c>
      <c r="M821">
        <v>46203</v>
      </c>
      <c r="N821" t="s">
        <v>8639</v>
      </c>
      <c r="O821" t="s">
        <v>9664</v>
      </c>
      <c r="P821" t="s">
        <v>10371</v>
      </c>
      <c r="Q821" t="s">
        <v>10383</v>
      </c>
      <c r="R821" t="s">
        <v>11402</v>
      </c>
      <c r="S821">
        <v>33.450000000000003</v>
      </c>
      <c r="T821">
        <v>5</v>
      </c>
      <c r="U821">
        <v>0</v>
      </c>
      <c r="V821">
        <v>15.387</v>
      </c>
      <c r="W821">
        <f>(Tableau1[[#This Row],[Sales]]/Tableau1[[#This Row],[Profit]])*100</f>
        <v>217.39130434782612</v>
      </c>
      <c r="X821">
        <f>Tableau1[[#This Row],[Sales]]*(1-Tableau1[[#This Row],[Discount]])</f>
        <v>33.450000000000003</v>
      </c>
      <c r="Y821">
        <f ca="1">SUMIF(Tableau1[Order ID],Tableau1[[#This Row],[Order ID]],Tableau1[[#This Row],[Sales]])</f>
        <v>30.96</v>
      </c>
    </row>
    <row r="822" spans="1:25" x14ac:dyDescent="0.3">
      <c r="A822">
        <v>1693</v>
      </c>
      <c r="B822" t="s">
        <v>841</v>
      </c>
      <c r="C822" s="9" t="s">
        <v>5590</v>
      </c>
      <c r="D822" s="9">
        <v>42443</v>
      </c>
      <c r="E822" s="3" t="s">
        <v>5720</v>
      </c>
      <c r="F822" t="s">
        <v>6465</v>
      </c>
      <c r="G822" t="s">
        <v>6989</v>
      </c>
      <c r="H822" t="s">
        <v>7782</v>
      </c>
      <c r="I822" t="s">
        <v>8054</v>
      </c>
      <c r="J822" t="s">
        <v>8057</v>
      </c>
      <c r="K822" t="s">
        <v>8096</v>
      </c>
      <c r="L822" t="s">
        <v>8612</v>
      </c>
      <c r="M822">
        <v>43229</v>
      </c>
      <c r="N822" t="s">
        <v>8640</v>
      </c>
      <c r="O822" t="s">
        <v>9119</v>
      </c>
      <c r="P822" t="s">
        <v>10370</v>
      </c>
      <c r="Q822" t="s">
        <v>10378</v>
      </c>
      <c r="R822" t="s">
        <v>10868</v>
      </c>
      <c r="S822">
        <v>21.88</v>
      </c>
      <c r="T822">
        <v>5</v>
      </c>
      <c r="U822">
        <v>0.2</v>
      </c>
      <c r="V822">
        <v>6.2904999999999998</v>
      </c>
      <c r="W822">
        <f>(Tableau1[[#This Row],[Sales]]/Tableau1[[#This Row],[Profit]])*100</f>
        <v>347.82608695652175</v>
      </c>
      <c r="X822">
        <f>Tableau1[[#This Row],[Sales]]*(1-Tableau1[[#This Row],[Discount]])</f>
        <v>17.504000000000001</v>
      </c>
      <c r="Y822">
        <f ca="1">SUMIF(Tableau1[Order ID],Tableau1[[#This Row],[Order ID]],Tableau1[[#This Row],[Sales]])</f>
        <v>19.193999999999999</v>
      </c>
    </row>
    <row r="823" spans="1:25" x14ac:dyDescent="0.3">
      <c r="A823">
        <v>1694</v>
      </c>
      <c r="B823" t="s">
        <v>842</v>
      </c>
      <c r="C823" s="9" t="s">
        <v>5220</v>
      </c>
      <c r="D823" s="9">
        <v>42547</v>
      </c>
      <c r="E823" s="3" t="s">
        <v>5652</v>
      </c>
      <c r="F823" t="s">
        <v>6464</v>
      </c>
      <c r="G823" t="s">
        <v>6905</v>
      </c>
      <c r="H823" t="s">
        <v>7698</v>
      </c>
      <c r="I823" t="s">
        <v>8056</v>
      </c>
      <c r="J823" t="s">
        <v>8057</v>
      </c>
      <c r="K823" t="s">
        <v>8301</v>
      </c>
      <c r="L823" t="s">
        <v>8593</v>
      </c>
      <c r="M823">
        <v>75023</v>
      </c>
      <c r="N823" t="s">
        <v>8639</v>
      </c>
      <c r="O823" t="s">
        <v>9690</v>
      </c>
      <c r="P823" t="s">
        <v>10372</v>
      </c>
      <c r="Q823" t="s">
        <v>10384</v>
      </c>
      <c r="R823" t="s">
        <v>11429</v>
      </c>
      <c r="S823">
        <v>13.616</v>
      </c>
      <c r="T823">
        <v>2</v>
      </c>
      <c r="U823">
        <v>0.2</v>
      </c>
      <c r="V823">
        <v>3.5741999999999998</v>
      </c>
      <c r="W823">
        <f>(Tableau1[[#This Row],[Sales]]/Tableau1[[#This Row],[Profit]])*100</f>
        <v>380.95238095238096</v>
      </c>
      <c r="X823">
        <f>Tableau1[[#This Row],[Sales]]*(1-Tableau1[[#This Row],[Discount]])</f>
        <v>10.892800000000001</v>
      </c>
      <c r="Y823">
        <f ca="1">SUMIF(Tableau1[Order ID],Tableau1[[#This Row],[Order ID]],Tableau1[[#This Row],[Sales]])</f>
        <v>50.997</v>
      </c>
    </row>
    <row r="824" spans="1:25" x14ac:dyDescent="0.3">
      <c r="A824">
        <v>1695</v>
      </c>
      <c r="B824" t="s">
        <v>843</v>
      </c>
      <c r="C824" s="9" t="s">
        <v>5042</v>
      </c>
      <c r="D824" s="9">
        <v>42272</v>
      </c>
      <c r="E824" s="3" t="s">
        <v>5724</v>
      </c>
      <c r="F824" t="s">
        <v>6464</v>
      </c>
      <c r="G824" t="s">
        <v>6753</v>
      </c>
      <c r="H824" t="s">
        <v>7546</v>
      </c>
      <c r="I824" t="s">
        <v>8056</v>
      </c>
      <c r="J824" t="s">
        <v>8057</v>
      </c>
      <c r="K824" t="s">
        <v>8304</v>
      </c>
      <c r="L824" t="s">
        <v>8618</v>
      </c>
      <c r="M824">
        <v>7002</v>
      </c>
      <c r="N824" t="s">
        <v>8640</v>
      </c>
      <c r="O824" t="s">
        <v>9691</v>
      </c>
      <c r="P824" t="s">
        <v>10372</v>
      </c>
      <c r="Q824" t="s">
        <v>10384</v>
      </c>
      <c r="R824" t="s">
        <v>11430</v>
      </c>
      <c r="S824">
        <v>63.96</v>
      </c>
      <c r="T824">
        <v>4</v>
      </c>
      <c r="U824">
        <v>0</v>
      </c>
      <c r="V824">
        <v>19.8276</v>
      </c>
      <c r="W824">
        <f>(Tableau1[[#This Row],[Sales]]/Tableau1[[#This Row],[Profit]])*100</f>
        <v>322.58064516129031</v>
      </c>
      <c r="X824">
        <f>Tableau1[[#This Row],[Sales]]*(1-Tableau1[[#This Row],[Discount]])</f>
        <v>63.96</v>
      </c>
      <c r="Y824">
        <f ca="1">SUMIF(Tableau1[Order ID],Tableau1[[#This Row],[Order ID]],Tableau1[[#This Row],[Sales]])</f>
        <v>25.344000000000001</v>
      </c>
    </row>
    <row r="825" spans="1:25" x14ac:dyDescent="0.3">
      <c r="A825">
        <v>1698</v>
      </c>
      <c r="B825" t="s">
        <v>844</v>
      </c>
      <c r="C825" s="9" t="s">
        <v>5047</v>
      </c>
      <c r="D825" s="9">
        <v>42365</v>
      </c>
      <c r="E825" s="3" t="s">
        <v>5650</v>
      </c>
      <c r="F825" t="s">
        <v>6465</v>
      </c>
      <c r="G825" t="s">
        <v>6619</v>
      </c>
      <c r="H825" t="s">
        <v>7412</v>
      </c>
      <c r="I825" t="s">
        <v>8054</v>
      </c>
      <c r="J825" t="s">
        <v>8057</v>
      </c>
      <c r="K825" t="s">
        <v>8059</v>
      </c>
      <c r="L825" t="s">
        <v>8590</v>
      </c>
      <c r="M825">
        <v>90008</v>
      </c>
      <c r="N825" t="s">
        <v>8638</v>
      </c>
      <c r="O825" t="s">
        <v>9273</v>
      </c>
      <c r="P825" t="s">
        <v>10371</v>
      </c>
      <c r="Q825" t="s">
        <v>10382</v>
      </c>
      <c r="R825" t="s">
        <v>11022</v>
      </c>
      <c r="S825">
        <v>106.96</v>
      </c>
      <c r="T825">
        <v>2</v>
      </c>
      <c r="U825">
        <v>0</v>
      </c>
      <c r="V825">
        <v>31.0184</v>
      </c>
      <c r="W825">
        <f>(Tableau1[[#This Row],[Sales]]/Tableau1[[#This Row],[Profit]])*100</f>
        <v>344.82758620689651</v>
      </c>
      <c r="X825">
        <f>Tableau1[[#This Row],[Sales]]*(1-Tableau1[[#This Row],[Discount]])</f>
        <v>106.96</v>
      </c>
      <c r="Y825">
        <f ca="1">SUMIF(Tableau1[Order ID],Tableau1[[#This Row],[Order ID]],Tableau1[[#This Row],[Sales]])</f>
        <v>86.45</v>
      </c>
    </row>
    <row r="826" spans="1:25" x14ac:dyDescent="0.3">
      <c r="A826">
        <v>1700</v>
      </c>
      <c r="B826" t="s">
        <v>845</v>
      </c>
      <c r="C826" s="9" t="s">
        <v>5591</v>
      </c>
      <c r="D826" s="9">
        <v>41793</v>
      </c>
      <c r="E826" s="3" t="s">
        <v>5189</v>
      </c>
      <c r="F826" t="s">
        <v>6464</v>
      </c>
      <c r="G826" t="s">
        <v>6524</v>
      </c>
      <c r="H826" t="s">
        <v>7317</v>
      </c>
      <c r="I826" t="s">
        <v>8054</v>
      </c>
      <c r="J826" t="s">
        <v>8057</v>
      </c>
      <c r="K826" t="s">
        <v>8062</v>
      </c>
      <c r="L826" t="s">
        <v>8234</v>
      </c>
      <c r="M826">
        <v>98115</v>
      </c>
      <c r="N826" t="s">
        <v>8638</v>
      </c>
      <c r="O826" t="s">
        <v>9446</v>
      </c>
      <c r="P826" t="s">
        <v>10370</v>
      </c>
      <c r="Q826" t="s">
        <v>10376</v>
      </c>
      <c r="R826" t="s">
        <v>11190</v>
      </c>
      <c r="S826">
        <v>515.88</v>
      </c>
      <c r="T826">
        <v>6</v>
      </c>
      <c r="U826">
        <v>0</v>
      </c>
      <c r="V826">
        <v>113.4936</v>
      </c>
      <c r="W826">
        <f>(Tableau1[[#This Row],[Sales]]/Tableau1[[#This Row],[Profit]])*100</f>
        <v>454.5454545454545</v>
      </c>
      <c r="X826">
        <f>Tableau1[[#This Row],[Sales]]*(1-Tableau1[[#This Row],[Discount]])</f>
        <v>515.88</v>
      </c>
      <c r="Y826">
        <f ca="1">SUMIF(Tableau1[Order ID],Tableau1[[#This Row],[Order ID]],Tableau1[[#This Row],[Sales]])</f>
        <v>271.76400000000001</v>
      </c>
    </row>
    <row r="827" spans="1:25" x14ac:dyDescent="0.3">
      <c r="A827">
        <v>1701</v>
      </c>
      <c r="B827" t="s">
        <v>846</v>
      </c>
      <c r="C827" s="9" t="s">
        <v>5592</v>
      </c>
      <c r="D827" s="9">
        <v>42198</v>
      </c>
      <c r="E827" s="3" t="s">
        <v>6342</v>
      </c>
      <c r="F827" t="s">
        <v>6464</v>
      </c>
      <c r="G827" t="s">
        <v>6912</v>
      </c>
      <c r="H827" t="s">
        <v>7705</v>
      </c>
      <c r="I827" t="s">
        <v>8054</v>
      </c>
      <c r="J827" t="s">
        <v>8057</v>
      </c>
      <c r="K827" t="s">
        <v>8078</v>
      </c>
      <c r="L827" t="s">
        <v>8603</v>
      </c>
      <c r="M827">
        <v>10035</v>
      </c>
      <c r="N827" t="s">
        <v>8640</v>
      </c>
      <c r="O827" t="s">
        <v>9390</v>
      </c>
      <c r="P827" t="s">
        <v>10371</v>
      </c>
      <c r="Q827" t="s">
        <v>10381</v>
      </c>
      <c r="R827" t="s">
        <v>11138</v>
      </c>
      <c r="S827">
        <v>11.808</v>
      </c>
      <c r="T827">
        <v>2</v>
      </c>
      <c r="U827">
        <v>0.2</v>
      </c>
      <c r="V827">
        <v>4.2804000000000002</v>
      </c>
      <c r="W827">
        <f>(Tableau1[[#This Row],[Sales]]/Tableau1[[#This Row],[Profit]])*100</f>
        <v>275.86206896551721</v>
      </c>
      <c r="X827">
        <f>Tableau1[[#This Row],[Sales]]*(1-Tableau1[[#This Row],[Discount]])</f>
        <v>9.4464000000000006</v>
      </c>
      <c r="Y827">
        <f ca="1">SUMIF(Tableau1[Order ID],Tableau1[[#This Row],[Order ID]],Tableau1[[#This Row],[Sales]])</f>
        <v>181.35</v>
      </c>
    </row>
    <row r="828" spans="1:25" x14ac:dyDescent="0.3">
      <c r="A828">
        <v>1704</v>
      </c>
      <c r="B828" t="s">
        <v>847</v>
      </c>
      <c r="C828" s="9" t="s">
        <v>5593</v>
      </c>
      <c r="D828" s="9">
        <v>41672</v>
      </c>
      <c r="E828" s="3" t="s">
        <v>5674</v>
      </c>
      <c r="F828" t="s">
        <v>6465</v>
      </c>
      <c r="G828" t="s">
        <v>6990</v>
      </c>
      <c r="H828" t="s">
        <v>7783</v>
      </c>
      <c r="I828" t="s">
        <v>8056</v>
      </c>
      <c r="J828" t="s">
        <v>8057</v>
      </c>
      <c r="K828" t="s">
        <v>8128</v>
      </c>
      <c r="L828" t="s">
        <v>8590</v>
      </c>
      <c r="M828">
        <v>92037</v>
      </c>
      <c r="N828" t="s">
        <v>8638</v>
      </c>
      <c r="O828" t="s">
        <v>9692</v>
      </c>
      <c r="P828" t="s">
        <v>10371</v>
      </c>
      <c r="Q828" t="s">
        <v>10386</v>
      </c>
      <c r="R828" t="s">
        <v>10515</v>
      </c>
      <c r="S828">
        <v>12.35</v>
      </c>
      <c r="T828">
        <v>5</v>
      </c>
      <c r="U828">
        <v>0</v>
      </c>
      <c r="V828">
        <v>5.8045</v>
      </c>
      <c r="W828">
        <f>(Tableau1[[#This Row],[Sales]]/Tableau1[[#This Row],[Profit]])*100</f>
        <v>212.7659574468085</v>
      </c>
      <c r="X828">
        <f>Tableau1[[#This Row],[Sales]]*(1-Tableau1[[#This Row],[Discount]])</f>
        <v>12.35</v>
      </c>
      <c r="Y828">
        <f ca="1">SUMIF(Tableau1[Order ID],Tableau1[[#This Row],[Order ID]],Tableau1[[#This Row],[Sales]])</f>
        <v>68.94</v>
      </c>
    </row>
    <row r="829" spans="1:25" x14ac:dyDescent="0.3">
      <c r="A829">
        <v>1705</v>
      </c>
      <c r="B829" t="s">
        <v>848</v>
      </c>
      <c r="C829" s="9" t="s">
        <v>5417</v>
      </c>
      <c r="D829" s="9">
        <v>42437</v>
      </c>
      <c r="E829" s="3" t="s">
        <v>5417</v>
      </c>
      <c r="F829" t="s">
        <v>6467</v>
      </c>
      <c r="G829" t="s">
        <v>6778</v>
      </c>
      <c r="H829" t="s">
        <v>7571</v>
      </c>
      <c r="I829" t="s">
        <v>8054</v>
      </c>
      <c r="J829" t="s">
        <v>8057</v>
      </c>
      <c r="K829" t="s">
        <v>8278</v>
      </c>
      <c r="L829" t="s">
        <v>8604</v>
      </c>
      <c r="M829">
        <v>85301</v>
      </c>
      <c r="N829" t="s">
        <v>8638</v>
      </c>
      <c r="O829" t="s">
        <v>9438</v>
      </c>
      <c r="P829" t="s">
        <v>10371</v>
      </c>
      <c r="Q829" t="s">
        <v>10381</v>
      </c>
      <c r="R829" t="s">
        <v>11184</v>
      </c>
      <c r="S829">
        <v>9.702</v>
      </c>
      <c r="T829">
        <v>3</v>
      </c>
      <c r="U829">
        <v>0.7</v>
      </c>
      <c r="V829">
        <v>-7.1147999999999998</v>
      </c>
      <c r="W829">
        <f>(Tableau1[[#This Row],[Sales]]/Tableau1[[#This Row],[Profit]])*100</f>
        <v>-136.36363636363637</v>
      </c>
      <c r="X829">
        <f>Tableau1[[#This Row],[Sales]]*(1-Tableau1[[#This Row],[Discount]])</f>
        <v>2.9106000000000005</v>
      </c>
      <c r="Y829">
        <f ca="1">SUMIF(Tableau1[Order ID],Tableau1[[#This Row],[Order ID]],Tableau1[[#This Row],[Sales]])</f>
        <v>227.976</v>
      </c>
    </row>
    <row r="830" spans="1:25" x14ac:dyDescent="0.3">
      <c r="A830">
        <v>1706</v>
      </c>
      <c r="B830" t="s">
        <v>849</v>
      </c>
      <c r="C830" s="9" t="s">
        <v>5036</v>
      </c>
      <c r="D830" s="9">
        <v>42330</v>
      </c>
      <c r="E830" s="3" t="s">
        <v>5680</v>
      </c>
      <c r="F830" t="s">
        <v>6465</v>
      </c>
      <c r="G830" t="s">
        <v>6473</v>
      </c>
      <c r="H830" t="s">
        <v>7266</v>
      </c>
      <c r="I830" t="s">
        <v>8054</v>
      </c>
      <c r="J830" t="s">
        <v>8057</v>
      </c>
      <c r="K830" t="s">
        <v>8068</v>
      </c>
      <c r="L830" t="s">
        <v>8597</v>
      </c>
      <c r="M830">
        <v>19120</v>
      </c>
      <c r="N830" t="s">
        <v>8640</v>
      </c>
      <c r="O830" t="s">
        <v>9235</v>
      </c>
      <c r="P830" t="s">
        <v>10371</v>
      </c>
      <c r="Q830" t="s">
        <v>10381</v>
      </c>
      <c r="R830" t="s">
        <v>10984</v>
      </c>
      <c r="S830">
        <v>11.61</v>
      </c>
      <c r="T830">
        <v>2</v>
      </c>
      <c r="U830">
        <v>0.7</v>
      </c>
      <c r="V830">
        <v>-9.2880000000000003</v>
      </c>
      <c r="W830">
        <f>(Tableau1[[#This Row],[Sales]]/Tableau1[[#This Row],[Profit]])*100</f>
        <v>-125</v>
      </c>
      <c r="X830">
        <f>Tableau1[[#This Row],[Sales]]*(1-Tableau1[[#This Row],[Discount]])</f>
        <v>3.4830000000000005</v>
      </c>
      <c r="Y830">
        <f ca="1">SUMIF(Tableau1[Order ID],Tableau1[[#This Row],[Order ID]],Tableau1[[#This Row],[Sales]])</f>
        <v>122.97</v>
      </c>
    </row>
    <row r="831" spans="1:25" x14ac:dyDescent="0.3">
      <c r="A831">
        <v>1707</v>
      </c>
      <c r="B831" t="s">
        <v>850</v>
      </c>
      <c r="C831" s="9" t="s">
        <v>5535</v>
      </c>
      <c r="D831" s="9">
        <v>43038</v>
      </c>
      <c r="E831" s="3" t="s">
        <v>5090</v>
      </c>
      <c r="F831" t="s">
        <v>6465</v>
      </c>
      <c r="G831" t="s">
        <v>6991</v>
      </c>
      <c r="H831" t="s">
        <v>7784</v>
      </c>
      <c r="I831" t="s">
        <v>8054</v>
      </c>
      <c r="J831" t="s">
        <v>8057</v>
      </c>
      <c r="K831" t="s">
        <v>8066</v>
      </c>
      <c r="L831" t="s">
        <v>8590</v>
      </c>
      <c r="M831">
        <v>94122</v>
      </c>
      <c r="N831" t="s">
        <v>8638</v>
      </c>
      <c r="O831" t="s">
        <v>9693</v>
      </c>
      <c r="P831" t="s">
        <v>10371</v>
      </c>
      <c r="Q831" t="s">
        <v>10375</v>
      </c>
      <c r="R831" t="s">
        <v>11431</v>
      </c>
      <c r="S831">
        <v>43.86</v>
      </c>
      <c r="T831">
        <v>6</v>
      </c>
      <c r="U831">
        <v>0</v>
      </c>
      <c r="V831">
        <v>20.6142</v>
      </c>
      <c r="W831">
        <f>(Tableau1[[#This Row],[Sales]]/Tableau1[[#This Row],[Profit]])*100</f>
        <v>212.7659574468085</v>
      </c>
      <c r="X831">
        <f>Tableau1[[#This Row],[Sales]]*(1-Tableau1[[#This Row],[Discount]])</f>
        <v>43.86</v>
      </c>
      <c r="Y831">
        <f ca="1">SUMIF(Tableau1[Order ID],Tableau1[[#This Row],[Order ID]],Tableau1[[#This Row],[Sales]])</f>
        <v>16.03</v>
      </c>
    </row>
    <row r="832" spans="1:25" x14ac:dyDescent="0.3">
      <c r="A832">
        <v>1713</v>
      </c>
      <c r="B832" t="s">
        <v>851</v>
      </c>
      <c r="C832" s="9" t="s">
        <v>5594</v>
      </c>
      <c r="D832" s="9">
        <v>42034</v>
      </c>
      <c r="E832" s="3" t="s">
        <v>6343</v>
      </c>
      <c r="F832" t="s">
        <v>6465</v>
      </c>
      <c r="G832" t="s">
        <v>6655</v>
      </c>
      <c r="H832" t="s">
        <v>7448</v>
      </c>
      <c r="I832" t="s">
        <v>8054</v>
      </c>
      <c r="J832" t="s">
        <v>8057</v>
      </c>
      <c r="K832" t="s">
        <v>8070</v>
      </c>
      <c r="L832" t="s">
        <v>8593</v>
      </c>
      <c r="M832">
        <v>77070</v>
      </c>
      <c r="N832" t="s">
        <v>8639</v>
      </c>
      <c r="O832" t="s">
        <v>9695</v>
      </c>
      <c r="P832" t="s">
        <v>10371</v>
      </c>
      <c r="Q832" t="s">
        <v>10383</v>
      </c>
      <c r="R832" t="s">
        <v>11433</v>
      </c>
      <c r="S832">
        <v>14.304</v>
      </c>
      <c r="T832">
        <v>6</v>
      </c>
      <c r="U832">
        <v>0.2</v>
      </c>
      <c r="V832">
        <v>5.0064000000000002</v>
      </c>
      <c r="W832">
        <f>(Tableau1[[#This Row],[Sales]]/Tableau1[[#This Row],[Profit]])*100</f>
        <v>285.71428571428572</v>
      </c>
      <c r="X832">
        <f>Tableau1[[#This Row],[Sales]]*(1-Tableau1[[#This Row],[Discount]])</f>
        <v>11.443200000000001</v>
      </c>
      <c r="Y832">
        <f ca="1">SUMIF(Tableau1[Order ID],Tableau1[[#This Row],[Order ID]],Tableau1[[#This Row],[Sales]])</f>
        <v>89.97</v>
      </c>
    </row>
    <row r="833" spans="1:25" x14ac:dyDescent="0.3">
      <c r="A833">
        <v>1714</v>
      </c>
      <c r="B833" t="s">
        <v>852</v>
      </c>
      <c r="C833" s="9" t="s">
        <v>5595</v>
      </c>
      <c r="D833" s="9">
        <v>42986</v>
      </c>
      <c r="E833" s="3" t="s">
        <v>6198</v>
      </c>
      <c r="F833" t="s">
        <v>6464</v>
      </c>
      <c r="G833" t="s">
        <v>6982</v>
      </c>
      <c r="H833" t="s">
        <v>7775</v>
      </c>
      <c r="I833" t="s">
        <v>8054</v>
      </c>
      <c r="J833" t="s">
        <v>8057</v>
      </c>
      <c r="K833" t="s">
        <v>8080</v>
      </c>
      <c r="L833" t="s">
        <v>8598</v>
      </c>
      <c r="M833">
        <v>60610</v>
      </c>
      <c r="N833" t="s">
        <v>8639</v>
      </c>
      <c r="O833" t="s">
        <v>8825</v>
      </c>
      <c r="P833" t="s">
        <v>10370</v>
      </c>
      <c r="Q833" t="s">
        <v>10376</v>
      </c>
      <c r="R833" t="s">
        <v>10575</v>
      </c>
      <c r="S833">
        <v>765.625</v>
      </c>
      <c r="T833">
        <v>7</v>
      </c>
      <c r="U833">
        <v>0.5</v>
      </c>
      <c r="V833">
        <v>-566.5625</v>
      </c>
      <c r="W833">
        <f>(Tableau1[[#This Row],[Sales]]/Tableau1[[#This Row],[Profit]])*100</f>
        <v>-135.13513513513513</v>
      </c>
      <c r="X833">
        <f>Tableau1[[#This Row],[Sales]]*(1-Tableau1[[#This Row],[Discount]])</f>
        <v>382.8125</v>
      </c>
      <c r="Y833">
        <f ca="1">SUMIF(Tableau1[Order ID],Tableau1[[#This Row],[Order ID]],Tableau1[[#This Row],[Sales]])</f>
        <v>359.98</v>
      </c>
    </row>
    <row r="834" spans="1:25" x14ac:dyDescent="0.3">
      <c r="A834">
        <v>1715</v>
      </c>
      <c r="B834" t="s">
        <v>853</v>
      </c>
      <c r="C834" s="9" t="s">
        <v>5596</v>
      </c>
      <c r="D834" s="9">
        <v>43015</v>
      </c>
      <c r="E834" s="3" t="s">
        <v>5149</v>
      </c>
      <c r="F834" t="s">
        <v>6465</v>
      </c>
      <c r="G834" t="s">
        <v>6758</v>
      </c>
      <c r="H834" t="s">
        <v>7551</v>
      </c>
      <c r="I834" t="s">
        <v>8054</v>
      </c>
      <c r="J834" t="s">
        <v>8057</v>
      </c>
      <c r="K834" t="s">
        <v>8066</v>
      </c>
      <c r="L834" t="s">
        <v>8590</v>
      </c>
      <c r="M834">
        <v>94110</v>
      </c>
      <c r="N834" t="s">
        <v>8638</v>
      </c>
      <c r="O834" t="s">
        <v>9696</v>
      </c>
      <c r="P834" t="s">
        <v>10370</v>
      </c>
      <c r="Q834" t="s">
        <v>10373</v>
      </c>
      <c r="R834" t="s">
        <v>11434</v>
      </c>
      <c r="S834">
        <v>307.666</v>
      </c>
      <c r="T834">
        <v>2</v>
      </c>
      <c r="U834">
        <v>0.15</v>
      </c>
      <c r="V834">
        <v>-14.478400000000001</v>
      </c>
      <c r="W834">
        <f>(Tableau1[[#This Row],[Sales]]/Tableau1[[#This Row],[Profit]])*100</f>
        <v>-2125</v>
      </c>
      <c r="X834">
        <f>Tableau1[[#This Row],[Sales]]*(1-Tableau1[[#This Row],[Discount]])</f>
        <v>261.51609999999999</v>
      </c>
      <c r="Y834">
        <f ca="1">SUMIF(Tableau1[Order ID],Tableau1[[#This Row],[Order ID]],Tableau1[[#This Row],[Sales]])</f>
        <v>3.2080000000000002</v>
      </c>
    </row>
    <row r="835" spans="1:25" x14ac:dyDescent="0.3">
      <c r="A835">
        <v>1716</v>
      </c>
      <c r="B835" t="s">
        <v>854</v>
      </c>
      <c r="C835" s="9" t="s">
        <v>5597</v>
      </c>
      <c r="D835" s="9">
        <v>42490</v>
      </c>
      <c r="E835" s="3" t="s">
        <v>6344</v>
      </c>
      <c r="F835" t="s">
        <v>6465</v>
      </c>
      <c r="G835" t="s">
        <v>6720</v>
      </c>
      <c r="H835" t="s">
        <v>7513</v>
      </c>
      <c r="I835" t="s">
        <v>8054</v>
      </c>
      <c r="J835" t="s">
        <v>8057</v>
      </c>
      <c r="K835" t="s">
        <v>8078</v>
      </c>
      <c r="L835" t="s">
        <v>8603</v>
      </c>
      <c r="M835">
        <v>10011</v>
      </c>
      <c r="N835" t="s">
        <v>8640</v>
      </c>
      <c r="O835" t="s">
        <v>8942</v>
      </c>
      <c r="P835" t="s">
        <v>10371</v>
      </c>
      <c r="Q835" t="s">
        <v>10381</v>
      </c>
      <c r="R835" t="s">
        <v>10691</v>
      </c>
      <c r="S835">
        <v>7.7119999999999997</v>
      </c>
      <c r="T835">
        <v>2</v>
      </c>
      <c r="U835">
        <v>0.2</v>
      </c>
      <c r="V835">
        <v>2.7955999999999999</v>
      </c>
      <c r="W835">
        <f>(Tableau1[[#This Row],[Sales]]/Tableau1[[#This Row],[Profit]])*100</f>
        <v>275.86206896551727</v>
      </c>
      <c r="X835">
        <f>Tableau1[[#This Row],[Sales]]*(1-Tableau1[[#This Row],[Discount]])</f>
        <v>6.1696</v>
      </c>
      <c r="Y835">
        <f ca="1">SUMIF(Tableau1[Order ID],Tableau1[[#This Row],[Order ID]],Tableau1[[#This Row],[Sales]])</f>
        <v>19.440000000000001</v>
      </c>
    </row>
    <row r="836" spans="1:25" x14ac:dyDescent="0.3">
      <c r="A836">
        <v>1717</v>
      </c>
      <c r="B836" t="s">
        <v>855</v>
      </c>
      <c r="C836" s="9" t="s">
        <v>5318</v>
      </c>
      <c r="D836" s="9">
        <v>42509</v>
      </c>
      <c r="E836" s="3" t="s">
        <v>6042</v>
      </c>
      <c r="F836" t="s">
        <v>6465</v>
      </c>
      <c r="G836" t="s">
        <v>6670</v>
      </c>
      <c r="H836" t="s">
        <v>7463</v>
      </c>
      <c r="I836" t="s">
        <v>8054</v>
      </c>
      <c r="J836" t="s">
        <v>8057</v>
      </c>
      <c r="K836" t="s">
        <v>8078</v>
      </c>
      <c r="L836" t="s">
        <v>8603</v>
      </c>
      <c r="M836">
        <v>10011</v>
      </c>
      <c r="N836" t="s">
        <v>8640</v>
      </c>
      <c r="O836" t="s">
        <v>9159</v>
      </c>
      <c r="P836" t="s">
        <v>10371</v>
      </c>
      <c r="Q836" t="s">
        <v>10382</v>
      </c>
      <c r="R836" t="s">
        <v>10908</v>
      </c>
      <c r="S836">
        <v>242.9</v>
      </c>
      <c r="T836">
        <v>5</v>
      </c>
      <c r="U836">
        <v>0</v>
      </c>
      <c r="V836">
        <v>70.441000000000003</v>
      </c>
      <c r="W836">
        <f>(Tableau1[[#This Row],[Sales]]/Tableau1[[#This Row],[Profit]])*100</f>
        <v>344.82758620689651</v>
      </c>
      <c r="X836">
        <f>Tableau1[[#This Row],[Sales]]*(1-Tableau1[[#This Row],[Discount]])</f>
        <v>242.9</v>
      </c>
      <c r="Y836">
        <f ca="1">SUMIF(Tableau1[Order ID],Tableau1[[#This Row],[Order ID]],Tableau1[[#This Row],[Sales]])</f>
        <v>290.666</v>
      </c>
    </row>
    <row r="837" spans="1:25" x14ac:dyDescent="0.3">
      <c r="A837">
        <v>1722</v>
      </c>
      <c r="B837" t="s">
        <v>856</v>
      </c>
      <c r="C837" s="9" t="s">
        <v>5169</v>
      </c>
      <c r="D837" s="9">
        <v>42358</v>
      </c>
      <c r="E837" s="3" t="s">
        <v>5737</v>
      </c>
      <c r="F837" t="s">
        <v>6465</v>
      </c>
      <c r="G837" t="s">
        <v>6512</v>
      </c>
      <c r="H837" t="s">
        <v>7305</v>
      </c>
      <c r="I837" t="s">
        <v>8054</v>
      </c>
      <c r="J837" t="s">
        <v>8057</v>
      </c>
      <c r="K837" t="s">
        <v>8080</v>
      </c>
      <c r="L837" t="s">
        <v>8598</v>
      </c>
      <c r="M837">
        <v>60623</v>
      </c>
      <c r="N837" t="s">
        <v>8639</v>
      </c>
      <c r="O837" t="s">
        <v>9443</v>
      </c>
      <c r="P837" t="s">
        <v>10372</v>
      </c>
      <c r="Q837" t="s">
        <v>10380</v>
      </c>
      <c r="R837" t="s">
        <v>11188</v>
      </c>
      <c r="S837">
        <v>159.98400000000001</v>
      </c>
      <c r="T837">
        <v>2</v>
      </c>
      <c r="U837">
        <v>0.2</v>
      </c>
      <c r="V837">
        <v>11.998799999999999</v>
      </c>
      <c r="W837">
        <f>(Tableau1[[#This Row],[Sales]]/Tableau1[[#This Row],[Profit]])*100</f>
        <v>1333.3333333333335</v>
      </c>
      <c r="X837">
        <f>Tableau1[[#This Row],[Sales]]*(1-Tableau1[[#This Row],[Discount]])</f>
        <v>127.98720000000002</v>
      </c>
      <c r="Y837">
        <f ca="1">SUMIF(Tableau1[Order ID],Tableau1[[#This Row],[Order ID]],Tableau1[[#This Row],[Sales]])</f>
        <v>141.96</v>
      </c>
    </row>
    <row r="838" spans="1:25" x14ac:dyDescent="0.3">
      <c r="A838">
        <v>1725</v>
      </c>
      <c r="B838" t="s">
        <v>857</v>
      </c>
      <c r="C838" s="9" t="s">
        <v>5576</v>
      </c>
      <c r="D838" s="9">
        <v>42357</v>
      </c>
      <c r="E838" s="3" t="s">
        <v>5169</v>
      </c>
      <c r="F838" t="s">
        <v>6466</v>
      </c>
      <c r="G838" t="s">
        <v>6739</v>
      </c>
      <c r="H838" t="s">
        <v>7532</v>
      </c>
      <c r="I838" t="s">
        <v>8054</v>
      </c>
      <c r="J838" t="s">
        <v>8057</v>
      </c>
      <c r="K838" t="s">
        <v>8068</v>
      </c>
      <c r="L838" t="s">
        <v>8597</v>
      </c>
      <c r="M838">
        <v>19143</v>
      </c>
      <c r="N838" t="s">
        <v>8640</v>
      </c>
      <c r="O838" t="s">
        <v>9700</v>
      </c>
      <c r="P838" t="s">
        <v>10371</v>
      </c>
      <c r="Q838" t="s">
        <v>10382</v>
      </c>
      <c r="R838" t="s">
        <v>11438</v>
      </c>
      <c r="S838">
        <v>434.35199999999998</v>
      </c>
      <c r="T838">
        <v>3</v>
      </c>
      <c r="U838">
        <v>0.2</v>
      </c>
      <c r="V838">
        <v>43.435200000000002</v>
      </c>
      <c r="W838">
        <f>(Tableau1[[#This Row],[Sales]]/Tableau1[[#This Row],[Profit]])*100</f>
        <v>999.99999999999977</v>
      </c>
      <c r="X838">
        <f>Tableau1[[#This Row],[Sales]]*(1-Tableau1[[#This Row],[Discount]])</f>
        <v>347.48160000000001</v>
      </c>
      <c r="Y838">
        <f ca="1">SUMIF(Tableau1[Order ID],Tableau1[[#This Row],[Order ID]],Tableau1[[#This Row],[Sales]])</f>
        <v>25.824000000000002</v>
      </c>
    </row>
    <row r="839" spans="1:25" x14ac:dyDescent="0.3">
      <c r="A839">
        <v>1728</v>
      </c>
      <c r="B839" t="s">
        <v>858</v>
      </c>
      <c r="C839" s="9" t="s">
        <v>5598</v>
      </c>
      <c r="D839" s="9">
        <v>42854</v>
      </c>
      <c r="E839" s="3" t="s">
        <v>5494</v>
      </c>
      <c r="F839" t="s">
        <v>6464</v>
      </c>
      <c r="G839" t="s">
        <v>6992</v>
      </c>
      <c r="H839" t="s">
        <v>7785</v>
      </c>
      <c r="I839" t="s">
        <v>8055</v>
      </c>
      <c r="J839" t="s">
        <v>8057</v>
      </c>
      <c r="K839" t="s">
        <v>8123</v>
      </c>
      <c r="L839" t="s">
        <v>8612</v>
      </c>
      <c r="M839">
        <v>43017</v>
      </c>
      <c r="N839" t="s">
        <v>8640</v>
      </c>
      <c r="O839" t="s">
        <v>9702</v>
      </c>
      <c r="P839" t="s">
        <v>10370</v>
      </c>
      <c r="Q839" t="s">
        <v>10376</v>
      </c>
      <c r="R839" t="s">
        <v>11440</v>
      </c>
      <c r="S839">
        <v>1048.3499999999999</v>
      </c>
      <c r="T839">
        <v>5</v>
      </c>
      <c r="U839">
        <v>0.4</v>
      </c>
      <c r="V839">
        <v>-69.89</v>
      </c>
      <c r="W839">
        <f>(Tableau1[[#This Row],[Sales]]/Tableau1[[#This Row],[Profit]])*100</f>
        <v>-1499.9999999999998</v>
      </c>
      <c r="X839">
        <f>Tableau1[[#This Row],[Sales]]*(1-Tableau1[[#This Row],[Discount]])</f>
        <v>629.00999999999988</v>
      </c>
      <c r="Y839">
        <f ca="1">SUMIF(Tableau1[Order ID],Tableau1[[#This Row],[Order ID]],Tableau1[[#This Row],[Sales]])</f>
        <v>111.672</v>
      </c>
    </row>
    <row r="840" spans="1:25" x14ac:dyDescent="0.3">
      <c r="A840">
        <v>1729</v>
      </c>
      <c r="B840" t="s">
        <v>859</v>
      </c>
      <c r="C840" s="9" t="s">
        <v>5599</v>
      </c>
      <c r="D840" s="9">
        <v>42407</v>
      </c>
      <c r="E840" s="3" t="s">
        <v>5599</v>
      </c>
      <c r="F840" t="s">
        <v>6467</v>
      </c>
      <c r="G840" t="s">
        <v>6712</v>
      </c>
      <c r="H840" t="s">
        <v>7505</v>
      </c>
      <c r="I840" t="s">
        <v>8054</v>
      </c>
      <c r="J840" t="s">
        <v>8057</v>
      </c>
      <c r="K840" t="s">
        <v>8082</v>
      </c>
      <c r="L840" t="s">
        <v>8605</v>
      </c>
      <c r="M840">
        <v>22153</v>
      </c>
      <c r="N840" t="s">
        <v>8637</v>
      </c>
      <c r="O840" t="s">
        <v>9666</v>
      </c>
      <c r="P840" t="s">
        <v>10372</v>
      </c>
      <c r="Q840" t="s">
        <v>10384</v>
      </c>
      <c r="R840" t="s">
        <v>11404</v>
      </c>
      <c r="S840">
        <v>100</v>
      </c>
      <c r="T840">
        <v>4</v>
      </c>
      <c r="U840">
        <v>0</v>
      </c>
      <c r="V840">
        <v>21</v>
      </c>
      <c r="W840">
        <f>(Tableau1[[#This Row],[Sales]]/Tableau1[[#This Row],[Profit]])*100</f>
        <v>476.1904761904762</v>
      </c>
      <c r="X840">
        <f>Tableau1[[#This Row],[Sales]]*(1-Tableau1[[#This Row],[Discount]])</f>
        <v>100</v>
      </c>
      <c r="Y840">
        <f ca="1">SUMIF(Tableau1[Order ID],Tableau1[[#This Row],[Order ID]],Tableau1[[#This Row],[Sales]])</f>
        <v>24.047999999999998</v>
      </c>
    </row>
    <row r="841" spans="1:25" x14ac:dyDescent="0.3">
      <c r="A841">
        <v>1731</v>
      </c>
      <c r="B841" t="s">
        <v>860</v>
      </c>
      <c r="C841" s="9" t="s">
        <v>5480</v>
      </c>
      <c r="D841" s="9">
        <v>41910</v>
      </c>
      <c r="E841" s="3" t="s">
        <v>5492</v>
      </c>
      <c r="F841" t="s">
        <v>6465</v>
      </c>
      <c r="G841" t="s">
        <v>6938</v>
      </c>
      <c r="H841" t="s">
        <v>7731</v>
      </c>
      <c r="I841" t="s">
        <v>8055</v>
      </c>
      <c r="J841" t="s">
        <v>8057</v>
      </c>
      <c r="K841" t="s">
        <v>8173</v>
      </c>
      <c r="L841" t="s">
        <v>8592</v>
      </c>
      <c r="M841">
        <v>28314</v>
      </c>
      <c r="N841" t="s">
        <v>8637</v>
      </c>
      <c r="O841" t="s">
        <v>9703</v>
      </c>
      <c r="P841" t="s">
        <v>10371</v>
      </c>
      <c r="Q841" t="s">
        <v>10383</v>
      </c>
      <c r="R841" t="s">
        <v>11441</v>
      </c>
      <c r="S841">
        <v>96.256</v>
      </c>
      <c r="T841">
        <v>8</v>
      </c>
      <c r="U841">
        <v>0.2</v>
      </c>
      <c r="V841">
        <v>31.283200000000001</v>
      </c>
      <c r="W841">
        <f>(Tableau1[[#This Row],[Sales]]/Tableau1[[#This Row],[Profit]])*100</f>
        <v>307.69230769230768</v>
      </c>
      <c r="X841">
        <f>Tableau1[[#This Row],[Sales]]*(1-Tableau1[[#This Row],[Discount]])</f>
        <v>77.004800000000003</v>
      </c>
      <c r="Y841">
        <f ca="1">SUMIF(Tableau1[Order ID],Tableau1[[#This Row],[Order ID]],Tableau1[[#This Row],[Sales]])</f>
        <v>17.940000000000001</v>
      </c>
    </row>
    <row r="842" spans="1:25" x14ac:dyDescent="0.3">
      <c r="A842">
        <v>1733</v>
      </c>
      <c r="B842" t="s">
        <v>861</v>
      </c>
      <c r="C842" s="9" t="s">
        <v>5242</v>
      </c>
      <c r="D842" s="9">
        <v>42561</v>
      </c>
      <c r="E842" s="3" t="s">
        <v>5246</v>
      </c>
      <c r="F842" t="s">
        <v>6465</v>
      </c>
      <c r="G842" t="s">
        <v>6577</v>
      </c>
      <c r="H842" t="s">
        <v>7370</v>
      </c>
      <c r="I842" t="s">
        <v>8054</v>
      </c>
      <c r="J842" t="s">
        <v>8057</v>
      </c>
      <c r="K842" t="s">
        <v>8119</v>
      </c>
      <c r="L842" t="s">
        <v>8593</v>
      </c>
      <c r="M842">
        <v>75081</v>
      </c>
      <c r="N842" t="s">
        <v>8639</v>
      </c>
      <c r="O842" t="s">
        <v>9053</v>
      </c>
      <c r="P842" t="s">
        <v>10371</v>
      </c>
      <c r="Q842" t="s">
        <v>10377</v>
      </c>
      <c r="R842" t="s">
        <v>10802</v>
      </c>
      <c r="S842">
        <v>338.04</v>
      </c>
      <c r="T842">
        <v>3</v>
      </c>
      <c r="U842">
        <v>0.2</v>
      </c>
      <c r="V842">
        <v>-33.804000000000002</v>
      </c>
      <c r="W842">
        <f>(Tableau1[[#This Row],[Sales]]/Tableau1[[#This Row],[Profit]])*100</f>
        <v>-1000</v>
      </c>
      <c r="X842">
        <f>Tableau1[[#This Row],[Sales]]*(1-Tableau1[[#This Row],[Discount]])</f>
        <v>270.43200000000002</v>
      </c>
      <c r="Y842">
        <f ca="1">SUMIF(Tableau1[Order ID],Tableau1[[#This Row],[Order ID]],Tableau1[[#This Row],[Sales]])</f>
        <v>6.8479999999999999</v>
      </c>
    </row>
    <row r="843" spans="1:25" x14ac:dyDescent="0.3">
      <c r="A843">
        <v>1735</v>
      </c>
      <c r="B843" t="s">
        <v>862</v>
      </c>
      <c r="C843" s="9" t="s">
        <v>5600</v>
      </c>
      <c r="D843" s="9">
        <v>42945</v>
      </c>
      <c r="E843" s="3" t="s">
        <v>5408</v>
      </c>
      <c r="F843" t="s">
        <v>6464</v>
      </c>
      <c r="G843" t="s">
        <v>6633</v>
      </c>
      <c r="H843" t="s">
        <v>7426</v>
      </c>
      <c r="I843" t="s">
        <v>8054</v>
      </c>
      <c r="J843" t="s">
        <v>8057</v>
      </c>
      <c r="K843" t="s">
        <v>8166</v>
      </c>
      <c r="L843" t="s">
        <v>8592</v>
      </c>
      <c r="M843">
        <v>28540</v>
      </c>
      <c r="N843" t="s">
        <v>8637</v>
      </c>
      <c r="O843" t="s">
        <v>9704</v>
      </c>
      <c r="P843" t="s">
        <v>10371</v>
      </c>
      <c r="Q843" t="s">
        <v>10382</v>
      </c>
      <c r="R843" t="s">
        <v>11442</v>
      </c>
      <c r="S843">
        <v>34.847999999999999</v>
      </c>
      <c r="T843">
        <v>2</v>
      </c>
      <c r="U843">
        <v>0.2</v>
      </c>
      <c r="V843">
        <v>6.5339999999999998</v>
      </c>
      <c r="W843">
        <f>(Tableau1[[#This Row],[Sales]]/Tableau1[[#This Row],[Profit]])*100</f>
        <v>533.33333333333326</v>
      </c>
      <c r="X843">
        <f>Tableau1[[#This Row],[Sales]]*(1-Tableau1[[#This Row],[Discount]])</f>
        <v>27.878399999999999</v>
      </c>
      <c r="Y843">
        <f ca="1">SUMIF(Tableau1[Order ID],Tableau1[[#This Row],[Order ID]],Tableau1[[#This Row],[Sales]])</f>
        <v>6.9279999999999999</v>
      </c>
    </row>
    <row r="844" spans="1:25" x14ac:dyDescent="0.3">
      <c r="A844">
        <v>1738</v>
      </c>
      <c r="B844" t="s">
        <v>863</v>
      </c>
      <c r="C844" s="9" t="s">
        <v>5067</v>
      </c>
      <c r="D844" s="9">
        <v>42250</v>
      </c>
      <c r="E844" s="3" t="s">
        <v>6345</v>
      </c>
      <c r="F844" t="s">
        <v>6465</v>
      </c>
      <c r="G844" t="s">
        <v>6574</v>
      </c>
      <c r="H844" t="s">
        <v>7367</v>
      </c>
      <c r="I844" t="s">
        <v>8055</v>
      </c>
      <c r="J844" t="s">
        <v>8057</v>
      </c>
      <c r="K844" t="s">
        <v>8066</v>
      </c>
      <c r="L844" t="s">
        <v>8590</v>
      </c>
      <c r="M844">
        <v>94122</v>
      </c>
      <c r="N844" t="s">
        <v>8638</v>
      </c>
      <c r="O844" t="s">
        <v>9097</v>
      </c>
      <c r="P844" t="s">
        <v>10371</v>
      </c>
      <c r="Q844" t="s">
        <v>10377</v>
      </c>
      <c r="R844" t="s">
        <v>10847</v>
      </c>
      <c r="S844">
        <v>31.44</v>
      </c>
      <c r="T844">
        <v>3</v>
      </c>
      <c r="U844">
        <v>0</v>
      </c>
      <c r="V844">
        <v>8.4887999999999995</v>
      </c>
      <c r="W844">
        <f>(Tableau1[[#This Row],[Sales]]/Tableau1[[#This Row],[Profit]])*100</f>
        <v>370.37037037037044</v>
      </c>
      <c r="X844">
        <f>Tableau1[[#This Row],[Sales]]*(1-Tableau1[[#This Row],[Discount]])</f>
        <v>31.44</v>
      </c>
      <c r="Y844">
        <f ca="1">SUMIF(Tableau1[Order ID],Tableau1[[#This Row],[Order ID]],Tableau1[[#This Row],[Sales]])</f>
        <v>443.92</v>
      </c>
    </row>
    <row r="845" spans="1:25" x14ac:dyDescent="0.3">
      <c r="A845">
        <v>1741</v>
      </c>
      <c r="B845" t="s">
        <v>864</v>
      </c>
      <c r="C845" s="9" t="s">
        <v>5158</v>
      </c>
      <c r="D845" s="9">
        <v>41860</v>
      </c>
      <c r="E845" s="3" t="s">
        <v>5589</v>
      </c>
      <c r="F845" t="s">
        <v>6465</v>
      </c>
      <c r="G845" t="s">
        <v>6993</v>
      </c>
      <c r="H845" t="s">
        <v>7786</v>
      </c>
      <c r="I845" t="s">
        <v>8056</v>
      </c>
      <c r="J845" t="s">
        <v>8057</v>
      </c>
      <c r="K845" t="s">
        <v>8128</v>
      </c>
      <c r="L845" t="s">
        <v>8590</v>
      </c>
      <c r="M845">
        <v>92037</v>
      </c>
      <c r="N845" t="s">
        <v>8638</v>
      </c>
      <c r="O845" t="s">
        <v>9549</v>
      </c>
      <c r="P845" t="s">
        <v>10371</v>
      </c>
      <c r="Q845" t="s">
        <v>10375</v>
      </c>
      <c r="R845" t="s">
        <v>11292</v>
      </c>
      <c r="S845">
        <v>20.88</v>
      </c>
      <c r="T845">
        <v>8</v>
      </c>
      <c r="U845">
        <v>0</v>
      </c>
      <c r="V845">
        <v>9.6047999999999991</v>
      </c>
      <c r="W845">
        <f>(Tableau1[[#This Row],[Sales]]/Tableau1[[#This Row],[Profit]])*100</f>
        <v>217.39130434782606</v>
      </c>
      <c r="X845">
        <f>Tableau1[[#This Row],[Sales]]*(1-Tableau1[[#This Row],[Discount]])</f>
        <v>20.88</v>
      </c>
      <c r="Y845">
        <f ca="1">SUMIF(Tableau1[Order ID],Tableau1[[#This Row],[Order ID]],Tableau1[[#This Row],[Sales]])</f>
        <v>22.288</v>
      </c>
    </row>
    <row r="846" spans="1:25" x14ac:dyDescent="0.3">
      <c r="A846">
        <v>1742</v>
      </c>
      <c r="B846" t="s">
        <v>865</v>
      </c>
      <c r="C846" s="9" t="s">
        <v>5535</v>
      </c>
      <c r="D846" s="9">
        <v>43038</v>
      </c>
      <c r="E846" s="3" t="s">
        <v>5162</v>
      </c>
      <c r="F846" t="s">
        <v>6465</v>
      </c>
      <c r="G846" t="s">
        <v>6966</v>
      </c>
      <c r="H846" t="s">
        <v>7759</v>
      </c>
      <c r="I846" t="s">
        <v>8054</v>
      </c>
      <c r="J846" t="s">
        <v>8057</v>
      </c>
      <c r="K846" t="s">
        <v>8068</v>
      </c>
      <c r="L846" t="s">
        <v>8597</v>
      </c>
      <c r="M846">
        <v>19140</v>
      </c>
      <c r="N846" t="s">
        <v>8640</v>
      </c>
      <c r="O846" t="s">
        <v>9706</v>
      </c>
      <c r="P846" t="s">
        <v>10371</v>
      </c>
      <c r="Q846" t="s">
        <v>10383</v>
      </c>
      <c r="R846" t="s">
        <v>11444</v>
      </c>
      <c r="S846">
        <v>20.736000000000001</v>
      </c>
      <c r="T846">
        <v>4</v>
      </c>
      <c r="U846">
        <v>0.2</v>
      </c>
      <c r="V846">
        <v>7.2576000000000001</v>
      </c>
      <c r="W846">
        <f>(Tableau1[[#This Row],[Sales]]/Tableau1[[#This Row],[Profit]])*100</f>
        <v>285.71428571428572</v>
      </c>
      <c r="X846">
        <f>Tableau1[[#This Row],[Sales]]*(1-Tableau1[[#This Row],[Discount]])</f>
        <v>16.588800000000003</v>
      </c>
      <c r="Y846">
        <f ca="1">SUMIF(Tableau1[Order ID],Tableau1[[#This Row],[Order ID]],Tableau1[[#This Row],[Sales]])</f>
        <v>77.88</v>
      </c>
    </row>
    <row r="847" spans="1:25" x14ac:dyDescent="0.3">
      <c r="A847">
        <v>1746</v>
      </c>
      <c r="B847" t="s">
        <v>866</v>
      </c>
      <c r="C847" s="9" t="s">
        <v>5601</v>
      </c>
      <c r="D847" s="9">
        <v>41796</v>
      </c>
      <c r="E847" s="3" t="s">
        <v>5033</v>
      </c>
      <c r="F847" t="s">
        <v>6466</v>
      </c>
      <c r="G847" t="s">
        <v>6766</v>
      </c>
      <c r="H847" t="s">
        <v>7559</v>
      </c>
      <c r="I847" t="s">
        <v>8054</v>
      </c>
      <c r="J847" t="s">
        <v>8057</v>
      </c>
      <c r="K847" t="s">
        <v>8088</v>
      </c>
      <c r="L847" t="s">
        <v>8603</v>
      </c>
      <c r="M847">
        <v>14609</v>
      </c>
      <c r="N847" t="s">
        <v>8640</v>
      </c>
      <c r="O847" t="s">
        <v>8795</v>
      </c>
      <c r="P847" t="s">
        <v>10371</v>
      </c>
      <c r="Q847" t="s">
        <v>10379</v>
      </c>
      <c r="R847" t="s">
        <v>10545</v>
      </c>
      <c r="S847">
        <v>13.36</v>
      </c>
      <c r="T847">
        <v>2</v>
      </c>
      <c r="U847">
        <v>0</v>
      </c>
      <c r="V847">
        <v>4.9432</v>
      </c>
      <c r="W847">
        <f>(Tableau1[[#This Row],[Sales]]/Tableau1[[#This Row],[Profit]])*100</f>
        <v>270.27027027027026</v>
      </c>
      <c r="X847">
        <f>Tableau1[[#This Row],[Sales]]*(1-Tableau1[[#This Row],[Discount]])</f>
        <v>13.36</v>
      </c>
      <c r="Y847">
        <f ca="1">SUMIF(Tableau1[Order ID],Tableau1[[#This Row],[Order ID]],Tableau1[[#This Row],[Sales]])</f>
        <v>10.368</v>
      </c>
    </row>
    <row r="848" spans="1:25" x14ac:dyDescent="0.3">
      <c r="A848">
        <v>1747</v>
      </c>
      <c r="B848" t="s">
        <v>867</v>
      </c>
      <c r="C848" s="9" t="s">
        <v>5602</v>
      </c>
      <c r="D848" s="9">
        <v>42595</v>
      </c>
      <c r="E848" s="3" t="s">
        <v>5894</v>
      </c>
      <c r="F848" t="s">
        <v>6464</v>
      </c>
      <c r="G848" t="s">
        <v>6659</v>
      </c>
      <c r="H848" t="s">
        <v>7452</v>
      </c>
      <c r="I848" t="s">
        <v>8054</v>
      </c>
      <c r="J848" t="s">
        <v>8057</v>
      </c>
      <c r="K848" t="s">
        <v>8166</v>
      </c>
      <c r="L848" t="s">
        <v>8592</v>
      </c>
      <c r="M848">
        <v>28540</v>
      </c>
      <c r="N848" t="s">
        <v>8637</v>
      </c>
      <c r="O848" t="s">
        <v>9228</v>
      </c>
      <c r="P848" t="s">
        <v>10371</v>
      </c>
      <c r="Q848" t="s">
        <v>10381</v>
      </c>
      <c r="R848" t="s">
        <v>10977</v>
      </c>
      <c r="S848">
        <v>11.231999999999999</v>
      </c>
      <c r="T848">
        <v>8</v>
      </c>
      <c r="U848">
        <v>0.7</v>
      </c>
      <c r="V848">
        <v>-8.2368000000000006</v>
      </c>
      <c r="W848">
        <f>(Tableau1[[#This Row],[Sales]]/Tableau1[[#This Row],[Profit]])*100</f>
        <v>-136.36363636363635</v>
      </c>
      <c r="X848">
        <f>Tableau1[[#This Row],[Sales]]*(1-Tableau1[[#This Row],[Discount]])</f>
        <v>3.3696000000000002</v>
      </c>
      <c r="Y848">
        <f ca="1">SUMIF(Tableau1[Order ID],Tableau1[[#This Row],[Order ID]],Tableau1[[#This Row],[Sales]])</f>
        <v>1.81</v>
      </c>
    </row>
    <row r="849" spans="1:25" x14ac:dyDescent="0.3">
      <c r="A849">
        <v>1749</v>
      </c>
      <c r="B849" t="s">
        <v>868</v>
      </c>
      <c r="C849" s="9" t="s">
        <v>5603</v>
      </c>
      <c r="D849" s="9">
        <v>41754</v>
      </c>
      <c r="E849" s="3" t="s">
        <v>5363</v>
      </c>
      <c r="F849" t="s">
        <v>6465</v>
      </c>
      <c r="G849" t="s">
        <v>6994</v>
      </c>
      <c r="H849" t="s">
        <v>7787</v>
      </c>
      <c r="I849" t="s">
        <v>8056</v>
      </c>
      <c r="J849" t="s">
        <v>8057</v>
      </c>
      <c r="K849" t="s">
        <v>8070</v>
      </c>
      <c r="L849" t="s">
        <v>8593</v>
      </c>
      <c r="M849">
        <v>77095</v>
      </c>
      <c r="N849" t="s">
        <v>8639</v>
      </c>
      <c r="O849" t="s">
        <v>9343</v>
      </c>
      <c r="P849" t="s">
        <v>10371</v>
      </c>
      <c r="Q849" t="s">
        <v>10383</v>
      </c>
      <c r="R849" t="s">
        <v>11091</v>
      </c>
      <c r="S849">
        <v>10.368</v>
      </c>
      <c r="T849">
        <v>2</v>
      </c>
      <c r="U849">
        <v>0.2</v>
      </c>
      <c r="V849">
        <v>3.6288</v>
      </c>
      <c r="W849">
        <f>(Tableau1[[#This Row],[Sales]]/Tableau1[[#This Row],[Profit]])*100</f>
        <v>285.71428571428572</v>
      </c>
      <c r="X849">
        <f>Tableau1[[#This Row],[Sales]]*(1-Tableau1[[#This Row],[Discount]])</f>
        <v>8.2944000000000013</v>
      </c>
      <c r="Y849">
        <f ca="1">SUMIF(Tableau1[Order ID],Tableau1[[#This Row],[Order ID]],Tableau1[[#This Row],[Sales]])</f>
        <v>271.76400000000001</v>
      </c>
    </row>
    <row r="850" spans="1:25" x14ac:dyDescent="0.3">
      <c r="A850">
        <v>1751</v>
      </c>
      <c r="B850" t="s">
        <v>869</v>
      </c>
      <c r="C850" s="9" t="s">
        <v>5036</v>
      </c>
      <c r="D850" s="9">
        <v>42330</v>
      </c>
      <c r="E850" s="3" t="s">
        <v>5184</v>
      </c>
      <c r="F850" t="s">
        <v>6465</v>
      </c>
      <c r="G850" t="s">
        <v>6714</v>
      </c>
      <c r="H850" t="s">
        <v>7507</v>
      </c>
      <c r="I850" t="s">
        <v>8056</v>
      </c>
      <c r="J850" t="s">
        <v>8057</v>
      </c>
      <c r="K850" t="s">
        <v>8110</v>
      </c>
      <c r="L850" t="s">
        <v>8593</v>
      </c>
      <c r="M850">
        <v>78207</v>
      </c>
      <c r="N850" t="s">
        <v>8639</v>
      </c>
      <c r="O850" t="s">
        <v>9708</v>
      </c>
      <c r="P850" t="s">
        <v>10370</v>
      </c>
      <c r="Q850" t="s">
        <v>10376</v>
      </c>
      <c r="R850" t="s">
        <v>11445</v>
      </c>
      <c r="S850">
        <v>206.96199999999999</v>
      </c>
      <c r="T850">
        <v>2</v>
      </c>
      <c r="U850">
        <v>0.3</v>
      </c>
      <c r="V850">
        <v>-32.522599999999997</v>
      </c>
      <c r="W850">
        <f>(Tableau1[[#This Row],[Sales]]/Tableau1[[#This Row],[Profit]])*100</f>
        <v>-636.36363636363637</v>
      </c>
      <c r="X850">
        <f>Tableau1[[#This Row],[Sales]]*(1-Tableau1[[#This Row],[Discount]])</f>
        <v>144.87339999999998</v>
      </c>
      <c r="Y850">
        <f ca="1">SUMIF(Tableau1[Order ID],Tableau1[[#This Row],[Order ID]],Tableau1[[#This Row],[Sales]])</f>
        <v>15.24</v>
      </c>
    </row>
    <row r="851" spans="1:25" x14ac:dyDescent="0.3">
      <c r="A851">
        <v>1752</v>
      </c>
      <c r="B851" t="s">
        <v>870</v>
      </c>
      <c r="C851" s="9" t="s">
        <v>5366</v>
      </c>
      <c r="D851" s="9">
        <v>43022</v>
      </c>
      <c r="E851" s="3" t="s">
        <v>5191</v>
      </c>
      <c r="F851" t="s">
        <v>6466</v>
      </c>
      <c r="G851" t="s">
        <v>6995</v>
      </c>
      <c r="H851" t="s">
        <v>7788</v>
      </c>
      <c r="I851" t="s">
        <v>8054</v>
      </c>
      <c r="J851" t="s">
        <v>8057</v>
      </c>
      <c r="K851" t="s">
        <v>8240</v>
      </c>
      <c r="L851" t="s">
        <v>8590</v>
      </c>
      <c r="M851">
        <v>94601</v>
      </c>
      <c r="N851" t="s">
        <v>8638</v>
      </c>
      <c r="O851" t="s">
        <v>8919</v>
      </c>
      <c r="P851" t="s">
        <v>10370</v>
      </c>
      <c r="Q851" t="s">
        <v>10378</v>
      </c>
      <c r="R851" t="s">
        <v>10668</v>
      </c>
      <c r="S851">
        <v>9.4600000000000009</v>
      </c>
      <c r="T851">
        <v>2</v>
      </c>
      <c r="U851">
        <v>0</v>
      </c>
      <c r="V851">
        <v>3.6894</v>
      </c>
      <c r="W851">
        <f>(Tableau1[[#This Row],[Sales]]/Tableau1[[#This Row],[Profit]])*100</f>
        <v>256.41025641025641</v>
      </c>
      <c r="X851">
        <f>Tableau1[[#This Row],[Sales]]*(1-Tableau1[[#This Row],[Discount]])</f>
        <v>9.4600000000000009</v>
      </c>
      <c r="Y851">
        <f ca="1">SUMIF(Tableau1[Order ID],Tableau1[[#This Row],[Order ID]],Tableau1[[#This Row],[Sales]])</f>
        <v>29.79</v>
      </c>
    </row>
    <row r="852" spans="1:25" x14ac:dyDescent="0.3">
      <c r="A852">
        <v>1753</v>
      </c>
      <c r="B852" t="s">
        <v>871</v>
      </c>
      <c r="C852" s="9" t="s">
        <v>5604</v>
      </c>
      <c r="D852" s="9">
        <v>43071</v>
      </c>
      <c r="E852" s="3" t="s">
        <v>5286</v>
      </c>
      <c r="F852" t="s">
        <v>6466</v>
      </c>
      <c r="G852" t="s">
        <v>6568</v>
      </c>
      <c r="H852" t="s">
        <v>7361</v>
      </c>
      <c r="I852" t="s">
        <v>8055</v>
      </c>
      <c r="J852" t="s">
        <v>8057</v>
      </c>
      <c r="K852" t="s">
        <v>8066</v>
      </c>
      <c r="L852" t="s">
        <v>8590</v>
      </c>
      <c r="M852">
        <v>94122</v>
      </c>
      <c r="N852" t="s">
        <v>8638</v>
      </c>
      <c r="O852" t="s">
        <v>9431</v>
      </c>
      <c r="P852" t="s">
        <v>10371</v>
      </c>
      <c r="Q852" t="s">
        <v>10377</v>
      </c>
      <c r="R852" t="s">
        <v>11177</v>
      </c>
      <c r="S852">
        <v>559.62</v>
      </c>
      <c r="T852">
        <v>9</v>
      </c>
      <c r="U852">
        <v>0</v>
      </c>
      <c r="V852">
        <v>151.09739999999999</v>
      </c>
      <c r="W852">
        <f>(Tableau1[[#This Row],[Sales]]/Tableau1[[#This Row],[Profit]])*100</f>
        <v>370.37037037037038</v>
      </c>
      <c r="X852">
        <f>Tableau1[[#This Row],[Sales]]*(1-Tableau1[[#This Row],[Discount]])</f>
        <v>559.62</v>
      </c>
      <c r="Y852">
        <f ca="1">SUMIF(Tableau1[Order ID],Tableau1[[#This Row],[Order ID]],Tableau1[[#This Row],[Sales]])</f>
        <v>15.08</v>
      </c>
    </row>
    <row r="853" spans="1:25" x14ac:dyDescent="0.3">
      <c r="A853">
        <v>1756</v>
      </c>
      <c r="B853" t="s">
        <v>872</v>
      </c>
      <c r="C853" s="9" t="s">
        <v>5605</v>
      </c>
      <c r="D853" s="9">
        <v>42346</v>
      </c>
      <c r="E853" s="3" t="s">
        <v>5585</v>
      </c>
      <c r="F853" t="s">
        <v>6464</v>
      </c>
      <c r="G853" t="s">
        <v>6967</v>
      </c>
      <c r="H853" t="s">
        <v>7760</v>
      </c>
      <c r="I853" t="s">
        <v>8056</v>
      </c>
      <c r="J853" t="s">
        <v>8057</v>
      </c>
      <c r="K853" t="s">
        <v>8063</v>
      </c>
      <c r="L853" t="s">
        <v>8593</v>
      </c>
      <c r="M853">
        <v>76106</v>
      </c>
      <c r="N853" t="s">
        <v>8639</v>
      </c>
      <c r="O853" t="s">
        <v>9447</v>
      </c>
      <c r="P853" t="s">
        <v>10371</v>
      </c>
      <c r="Q853" t="s">
        <v>10383</v>
      </c>
      <c r="R853" t="s">
        <v>11191</v>
      </c>
      <c r="S853">
        <v>360.71199999999999</v>
      </c>
      <c r="T853">
        <v>11</v>
      </c>
      <c r="U853">
        <v>0.2</v>
      </c>
      <c r="V853">
        <v>130.75810000000001</v>
      </c>
      <c r="W853">
        <f>(Tableau1[[#This Row],[Sales]]/Tableau1[[#This Row],[Profit]])*100</f>
        <v>275.86206896551721</v>
      </c>
      <c r="X853">
        <f>Tableau1[[#This Row],[Sales]]*(1-Tableau1[[#This Row],[Discount]])</f>
        <v>288.56959999999998</v>
      </c>
      <c r="Y853">
        <f ca="1">SUMIF(Tableau1[Order ID],Tableau1[[#This Row],[Order ID]],Tableau1[[#This Row],[Sales]])</f>
        <v>4.3040000000000003</v>
      </c>
    </row>
    <row r="854" spans="1:25" x14ac:dyDescent="0.3">
      <c r="A854">
        <v>1758</v>
      </c>
      <c r="B854" t="s">
        <v>873</v>
      </c>
      <c r="C854" s="9" t="s">
        <v>5592</v>
      </c>
      <c r="D854" s="9">
        <v>42198</v>
      </c>
      <c r="E854" s="3" t="s">
        <v>6342</v>
      </c>
      <c r="F854" t="s">
        <v>6466</v>
      </c>
      <c r="G854" t="s">
        <v>6827</v>
      </c>
      <c r="H854" t="s">
        <v>7620</v>
      </c>
      <c r="I854" t="s">
        <v>8056</v>
      </c>
      <c r="J854" t="s">
        <v>8057</v>
      </c>
      <c r="K854" t="s">
        <v>8070</v>
      </c>
      <c r="L854" t="s">
        <v>8593</v>
      </c>
      <c r="M854">
        <v>77095</v>
      </c>
      <c r="N854" t="s">
        <v>8639</v>
      </c>
      <c r="O854" t="s">
        <v>9598</v>
      </c>
      <c r="P854" t="s">
        <v>10371</v>
      </c>
      <c r="Q854" t="s">
        <v>10381</v>
      </c>
      <c r="R854" t="s">
        <v>11339</v>
      </c>
      <c r="S854">
        <v>41.567999999999998</v>
      </c>
      <c r="T854">
        <v>6</v>
      </c>
      <c r="U854">
        <v>0.8</v>
      </c>
      <c r="V854">
        <v>-66.508799999999994</v>
      </c>
      <c r="W854">
        <f>(Tableau1[[#This Row],[Sales]]/Tableau1[[#This Row],[Profit]])*100</f>
        <v>-62.5</v>
      </c>
      <c r="X854">
        <f>Tableau1[[#This Row],[Sales]]*(1-Tableau1[[#This Row],[Discount]])</f>
        <v>8.3135999999999974</v>
      </c>
      <c r="Y854">
        <f ca="1">SUMIF(Tableau1[Order ID],Tableau1[[#This Row],[Order ID]],Tableau1[[#This Row],[Sales]])</f>
        <v>16.739999999999998</v>
      </c>
    </row>
    <row r="855" spans="1:25" x14ac:dyDescent="0.3">
      <c r="A855">
        <v>1759</v>
      </c>
      <c r="B855" t="s">
        <v>874</v>
      </c>
      <c r="C855" s="9" t="s">
        <v>5248</v>
      </c>
      <c r="D855" s="9">
        <v>41770</v>
      </c>
      <c r="E855" s="3" t="s">
        <v>5856</v>
      </c>
      <c r="F855" t="s">
        <v>6465</v>
      </c>
      <c r="G855" t="s">
        <v>6996</v>
      </c>
      <c r="H855" t="s">
        <v>7789</v>
      </c>
      <c r="I855" t="s">
        <v>8054</v>
      </c>
      <c r="J855" t="s">
        <v>8057</v>
      </c>
      <c r="K855" t="s">
        <v>8070</v>
      </c>
      <c r="L855" t="s">
        <v>8593</v>
      </c>
      <c r="M855">
        <v>77095</v>
      </c>
      <c r="N855" t="s">
        <v>8639</v>
      </c>
      <c r="O855" t="s">
        <v>9435</v>
      </c>
      <c r="P855" t="s">
        <v>10372</v>
      </c>
      <c r="Q855" t="s">
        <v>10384</v>
      </c>
      <c r="R855" t="s">
        <v>11181</v>
      </c>
      <c r="S855">
        <v>46.863999999999997</v>
      </c>
      <c r="T855">
        <v>2</v>
      </c>
      <c r="U855">
        <v>0.2</v>
      </c>
      <c r="V855">
        <v>7.6154000000000002</v>
      </c>
      <c r="W855">
        <f>(Tableau1[[#This Row],[Sales]]/Tableau1[[#This Row],[Profit]])*100</f>
        <v>615.38461538461536</v>
      </c>
      <c r="X855">
        <f>Tableau1[[#This Row],[Sales]]*(1-Tableau1[[#This Row],[Discount]])</f>
        <v>37.491199999999999</v>
      </c>
      <c r="Y855">
        <f ca="1">SUMIF(Tableau1[Order ID],Tableau1[[#This Row],[Order ID]],Tableau1[[#This Row],[Sales]])</f>
        <v>29.9</v>
      </c>
    </row>
    <row r="856" spans="1:25" x14ac:dyDescent="0.3">
      <c r="A856">
        <v>1760</v>
      </c>
      <c r="B856" t="s">
        <v>875</v>
      </c>
      <c r="C856" s="9" t="s">
        <v>5606</v>
      </c>
      <c r="D856" s="9">
        <v>41644</v>
      </c>
      <c r="E856" s="3" t="s">
        <v>6346</v>
      </c>
      <c r="F856" t="s">
        <v>6465</v>
      </c>
      <c r="G856" t="s">
        <v>6937</v>
      </c>
      <c r="H856" t="s">
        <v>7730</v>
      </c>
      <c r="I856" t="s">
        <v>8054</v>
      </c>
      <c r="J856" t="s">
        <v>8057</v>
      </c>
      <c r="K856" t="s">
        <v>8068</v>
      </c>
      <c r="L856" t="s">
        <v>8597</v>
      </c>
      <c r="M856">
        <v>19143</v>
      </c>
      <c r="N856" t="s">
        <v>8640</v>
      </c>
      <c r="O856" t="s">
        <v>8992</v>
      </c>
      <c r="P856" t="s">
        <v>10371</v>
      </c>
      <c r="Q856" t="s">
        <v>10379</v>
      </c>
      <c r="R856" t="s">
        <v>10741</v>
      </c>
      <c r="S856">
        <v>19.536000000000001</v>
      </c>
      <c r="T856">
        <v>3</v>
      </c>
      <c r="U856">
        <v>0.2</v>
      </c>
      <c r="V856">
        <v>4.8840000000000003</v>
      </c>
      <c r="W856">
        <f>(Tableau1[[#This Row],[Sales]]/Tableau1[[#This Row],[Profit]])*100</f>
        <v>400</v>
      </c>
      <c r="X856">
        <f>Tableau1[[#This Row],[Sales]]*(1-Tableau1[[#This Row],[Discount]])</f>
        <v>15.628800000000002</v>
      </c>
      <c r="Y856">
        <f ca="1">SUMIF(Tableau1[Order ID],Tableau1[[#This Row],[Order ID]],Tableau1[[#This Row],[Sales]])</f>
        <v>3.76</v>
      </c>
    </row>
    <row r="857" spans="1:25" x14ac:dyDescent="0.3">
      <c r="A857">
        <v>1761</v>
      </c>
      <c r="B857" t="s">
        <v>876</v>
      </c>
      <c r="C857" s="9" t="s">
        <v>5607</v>
      </c>
      <c r="D857" s="9">
        <v>42252</v>
      </c>
      <c r="E857" s="3" t="s">
        <v>6345</v>
      </c>
      <c r="F857" t="s">
        <v>6465</v>
      </c>
      <c r="G857" t="s">
        <v>6619</v>
      </c>
      <c r="H857" t="s">
        <v>7412</v>
      </c>
      <c r="I857" t="s">
        <v>8054</v>
      </c>
      <c r="J857" t="s">
        <v>8057</v>
      </c>
      <c r="K857" t="s">
        <v>8128</v>
      </c>
      <c r="L857" t="s">
        <v>8590</v>
      </c>
      <c r="M857">
        <v>92105</v>
      </c>
      <c r="N857" t="s">
        <v>8638</v>
      </c>
      <c r="O857" t="s">
        <v>9711</v>
      </c>
      <c r="P857" t="s">
        <v>10370</v>
      </c>
      <c r="Q857" t="s">
        <v>10373</v>
      </c>
      <c r="R857" t="s">
        <v>11448</v>
      </c>
      <c r="S857">
        <v>411.33199999999999</v>
      </c>
      <c r="T857">
        <v>4</v>
      </c>
      <c r="U857">
        <v>0.15</v>
      </c>
      <c r="V857">
        <v>-4.8391999999999999</v>
      </c>
      <c r="W857">
        <f>(Tableau1[[#This Row],[Sales]]/Tableau1[[#This Row],[Profit]])*100</f>
        <v>-8500</v>
      </c>
      <c r="X857">
        <f>Tableau1[[#This Row],[Sales]]*(1-Tableau1[[#This Row],[Discount]])</f>
        <v>349.63220000000001</v>
      </c>
      <c r="Y857">
        <f ca="1">SUMIF(Tableau1[Order ID],Tableau1[[#This Row],[Order ID]],Tableau1[[#This Row],[Sales]])</f>
        <v>56.65</v>
      </c>
    </row>
    <row r="858" spans="1:25" x14ac:dyDescent="0.3">
      <c r="A858">
        <v>1764</v>
      </c>
      <c r="B858" t="s">
        <v>877</v>
      </c>
      <c r="C858" s="9" t="s">
        <v>5608</v>
      </c>
      <c r="D858" s="9">
        <v>42586</v>
      </c>
      <c r="E858" s="3" t="s">
        <v>5620</v>
      </c>
      <c r="F858" t="s">
        <v>6465</v>
      </c>
      <c r="G858" t="s">
        <v>6997</v>
      </c>
      <c r="H858" t="s">
        <v>7790</v>
      </c>
      <c r="I858" t="s">
        <v>8056</v>
      </c>
      <c r="J858" t="s">
        <v>8057</v>
      </c>
      <c r="K858" t="s">
        <v>8302</v>
      </c>
      <c r="L858" t="s">
        <v>8605</v>
      </c>
      <c r="M858">
        <v>23434</v>
      </c>
      <c r="N858" t="s">
        <v>8637</v>
      </c>
      <c r="O858" t="s">
        <v>8988</v>
      </c>
      <c r="P858" t="s">
        <v>10371</v>
      </c>
      <c r="Q858" t="s">
        <v>10387</v>
      </c>
      <c r="R858" t="s">
        <v>10737</v>
      </c>
      <c r="S858">
        <v>35.06</v>
      </c>
      <c r="T858">
        <v>2</v>
      </c>
      <c r="U858">
        <v>0</v>
      </c>
      <c r="V858">
        <v>10.518000000000001</v>
      </c>
      <c r="W858">
        <f>(Tableau1[[#This Row],[Sales]]/Tableau1[[#This Row],[Profit]])*100</f>
        <v>333.33333333333337</v>
      </c>
      <c r="X858">
        <f>Tableau1[[#This Row],[Sales]]*(1-Tableau1[[#This Row],[Discount]])</f>
        <v>35.06</v>
      </c>
      <c r="Y858">
        <f ca="1">SUMIF(Tableau1[Order ID],Tableau1[[#This Row],[Order ID]],Tableau1[[#This Row],[Sales]])</f>
        <v>58.72</v>
      </c>
    </row>
    <row r="859" spans="1:25" x14ac:dyDescent="0.3">
      <c r="A859">
        <v>1768</v>
      </c>
      <c r="B859" t="s">
        <v>878</v>
      </c>
      <c r="C859" s="9" t="s">
        <v>5609</v>
      </c>
      <c r="D859" s="9">
        <v>41720</v>
      </c>
      <c r="E859" s="3" t="s">
        <v>5989</v>
      </c>
      <c r="F859" t="s">
        <v>6465</v>
      </c>
      <c r="G859" t="s">
        <v>6998</v>
      </c>
      <c r="H859" t="s">
        <v>7791</v>
      </c>
      <c r="I859" t="s">
        <v>8054</v>
      </c>
      <c r="J859" t="s">
        <v>8057</v>
      </c>
      <c r="K859" t="s">
        <v>8305</v>
      </c>
      <c r="L859" t="s">
        <v>8592</v>
      </c>
      <c r="M859">
        <v>27405</v>
      </c>
      <c r="N859" t="s">
        <v>8637</v>
      </c>
      <c r="O859" t="s">
        <v>8688</v>
      </c>
      <c r="P859" t="s">
        <v>10371</v>
      </c>
      <c r="Q859" t="s">
        <v>10381</v>
      </c>
      <c r="R859" t="s">
        <v>10437</v>
      </c>
      <c r="S859">
        <v>7.6440000000000001</v>
      </c>
      <c r="T859">
        <v>4</v>
      </c>
      <c r="U859">
        <v>0.7</v>
      </c>
      <c r="V859">
        <v>-5.8604000000000003</v>
      </c>
      <c r="W859">
        <f>(Tableau1[[#This Row],[Sales]]/Tableau1[[#This Row],[Profit]])*100</f>
        <v>-130.43478260869566</v>
      </c>
      <c r="X859">
        <f>Tableau1[[#This Row],[Sales]]*(1-Tableau1[[#This Row],[Discount]])</f>
        <v>2.2932000000000006</v>
      </c>
      <c r="Y859">
        <f ca="1">SUMIF(Tableau1[Order ID],Tableau1[[#This Row],[Order ID]],Tableau1[[#This Row],[Sales]])</f>
        <v>16.495999999999999</v>
      </c>
    </row>
    <row r="860" spans="1:25" x14ac:dyDescent="0.3">
      <c r="A860">
        <v>1770</v>
      </c>
      <c r="B860" t="s">
        <v>879</v>
      </c>
      <c r="C860" s="9" t="s">
        <v>5610</v>
      </c>
      <c r="D860" s="9">
        <v>42796</v>
      </c>
      <c r="E860" s="3" t="s">
        <v>5174</v>
      </c>
      <c r="F860" t="s">
        <v>6465</v>
      </c>
      <c r="G860" t="s">
        <v>6502</v>
      </c>
      <c r="H860" t="s">
        <v>7295</v>
      </c>
      <c r="I860" t="s">
        <v>8055</v>
      </c>
      <c r="J860" t="s">
        <v>8057</v>
      </c>
      <c r="K860" t="s">
        <v>8119</v>
      </c>
      <c r="L860" t="s">
        <v>8593</v>
      </c>
      <c r="M860">
        <v>75081</v>
      </c>
      <c r="N860" t="s">
        <v>8639</v>
      </c>
      <c r="O860" t="s">
        <v>9108</v>
      </c>
      <c r="P860" t="s">
        <v>10371</v>
      </c>
      <c r="Q860" t="s">
        <v>10387</v>
      </c>
      <c r="R860" t="s">
        <v>10710</v>
      </c>
      <c r="S860">
        <v>6.976</v>
      </c>
      <c r="T860">
        <v>4</v>
      </c>
      <c r="U860">
        <v>0.2</v>
      </c>
      <c r="V860">
        <v>-1.3952</v>
      </c>
      <c r="W860">
        <f>(Tableau1[[#This Row],[Sales]]/Tableau1[[#This Row],[Profit]])*100</f>
        <v>-500</v>
      </c>
      <c r="X860">
        <f>Tableau1[[#This Row],[Sales]]*(1-Tableau1[[#This Row],[Discount]])</f>
        <v>5.5808</v>
      </c>
      <c r="Y860">
        <f ca="1">SUMIF(Tableau1[Order ID],Tableau1[[#This Row],[Order ID]],Tableau1[[#This Row],[Sales]])</f>
        <v>492.76799999999997</v>
      </c>
    </row>
    <row r="861" spans="1:25" x14ac:dyDescent="0.3">
      <c r="A861">
        <v>1772</v>
      </c>
      <c r="B861" t="s">
        <v>880</v>
      </c>
      <c r="C861" s="9" t="s">
        <v>5611</v>
      </c>
      <c r="D861" s="9">
        <v>42701</v>
      </c>
      <c r="E861" s="3" t="s">
        <v>5926</v>
      </c>
      <c r="F861" t="s">
        <v>6464</v>
      </c>
      <c r="G861" t="s">
        <v>6523</v>
      </c>
      <c r="H861" t="s">
        <v>7316</v>
      </c>
      <c r="I861" t="s">
        <v>8055</v>
      </c>
      <c r="J861" t="s">
        <v>8057</v>
      </c>
      <c r="K861" t="s">
        <v>8080</v>
      </c>
      <c r="L861" t="s">
        <v>8598</v>
      </c>
      <c r="M861">
        <v>60623</v>
      </c>
      <c r="N861" t="s">
        <v>8639</v>
      </c>
      <c r="O861" t="s">
        <v>9459</v>
      </c>
      <c r="P861" t="s">
        <v>10371</v>
      </c>
      <c r="Q861" t="s">
        <v>10377</v>
      </c>
      <c r="R861" t="s">
        <v>11202</v>
      </c>
      <c r="S861">
        <v>97.983999999999995</v>
      </c>
      <c r="T861">
        <v>2</v>
      </c>
      <c r="U861">
        <v>0.2</v>
      </c>
      <c r="V861">
        <v>-24.495999999999999</v>
      </c>
      <c r="W861">
        <f>(Tableau1[[#This Row],[Sales]]/Tableau1[[#This Row],[Profit]])*100</f>
        <v>-400</v>
      </c>
      <c r="X861">
        <f>Tableau1[[#This Row],[Sales]]*(1-Tableau1[[#This Row],[Discount]])</f>
        <v>78.387200000000007</v>
      </c>
      <c r="Y861">
        <f ca="1">SUMIF(Tableau1[Order ID],Tableau1[[#This Row],[Order ID]],Tableau1[[#This Row],[Sales]])</f>
        <v>5.08</v>
      </c>
    </row>
    <row r="862" spans="1:25" x14ac:dyDescent="0.3">
      <c r="A862">
        <v>1774</v>
      </c>
      <c r="B862" t="s">
        <v>881</v>
      </c>
      <c r="C862" s="9" t="s">
        <v>5612</v>
      </c>
      <c r="D862" s="9">
        <v>41757</v>
      </c>
      <c r="E862" s="3" t="s">
        <v>5553</v>
      </c>
      <c r="F862" t="s">
        <v>6465</v>
      </c>
      <c r="G862" t="s">
        <v>6969</v>
      </c>
      <c r="H862" t="s">
        <v>7762</v>
      </c>
      <c r="I862" t="s">
        <v>8055</v>
      </c>
      <c r="J862" t="s">
        <v>8057</v>
      </c>
      <c r="K862" t="s">
        <v>8306</v>
      </c>
      <c r="L862" t="s">
        <v>8627</v>
      </c>
      <c r="M862">
        <v>21215</v>
      </c>
      <c r="N862" t="s">
        <v>8640</v>
      </c>
      <c r="O862" t="s">
        <v>9715</v>
      </c>
      <c r="P862" t="s">
        <v>10371</v>
      </c>
      <c r="Q862" t="s">
        <v>10381</v>
      </c>
      <c r="R862" t="s">
        <v>11452</v>
      </c>
      <c r="S862">
        <v>20.86</v>
      </c>
      <c r="T862">
        <v>2</v>
      </c>
      <c r="U862">
        <v>0</v>
      </c>
      <c r="V862">
        <v>9.3870000000000005</v>
      </c>
      <c r="W862">
        <f>(Tableau1[[#This Row],[Sales]]/Tableau1[[#This Row],[Profit]])*100</f>
        <v>222.2222222222222</v>
      </c>
      <c r="X862">
        <f>Tableau1[[#This Row],[Sales]]*(1-Tableau1[[#This Row],[Discount]])</f>
        <v>20.86</v>
      </c>
      <c r="Y862">
        <f ca="1">SUMIF(Tableau1[Order ID],Tableau1[[#This Row],[Order ID]],Tableau1[[#This Row],[Sales]])</f>
        <v>61.96</v>
      </c>
    </row>
    <row r="863" spans="1:25" x14ac:dyDescent="0.3">
      <c r="A863">
        <v>1778</v>
      </c>
      <c r="B863" t="s">
        <v>882</v>
      </c>
      <c r="C863" s="9" t="s">
        <v>5057</v>
      </c>
      <c r="D863" s="9">
        <v>42332</v>
      </c>
      <c r="E863" s="3" t="s">
        <v>5139</v>
      </c>
      <c r="F863" t="s">
        <v>6465</v>
      </c>
      <c r="G863" t="s">
        <v>6492</v>
      </c>
      <c r="H863" t="s">
        <v>7285</v>
      </c>
      <c r="I863" t="s">
        <v>8054</v>
      </c>
      <c r="J863" t="s">
        <v>8057</v>
      </c>
      <c r="K863" t="s">
        <v>8059</v>
      </c>
      <c r="L863" t="s">
        <v>8590</v>
      </c>
      <c r="M863">
        <v>90004</v>
      </c>
      <c r="N863" t="s">
        <v>8638</v>
      </c>
      <c r="O863" t="s">
        <v>9718</v>
      </c>
      <c r="P863" t="s">
        <v>10371</v>
      </c>
      <c r="Q863" t="s">
        <v>10383</v>
      </c>
      <c r="R863" t="s">
        <v>11455</v>
      </c>
      <c r="S863">
        <v>368.91</v>
      </c>
      <c r="T863">
        <v>9</v>
      </c>
      <c r="U863">
        <v>0</v>
      </c>
      <c r="V863">
        <v>180.76589999999999</v>
      </c>
      <c r="W863">
        <f>(Tableau1[[#This Row],[Sales]]/Tableau1[[#This Row],[Profit]])*100</f>
        <v>204.08163265306126</v>
      </c>
      <c r="X863">
        <f>Tableau1[[#This Row],[Sales]]*(1-Tableau1[[#This Row],[Discount]])</f>
        <v>368.91</v>
      </c>
      <c r="Y863">
        <f ca="1">SUMIF(Tableau1[Order ID],Tableau1[[#This Row],[Order ID]],Tableau1[[#This Row],[Sales]])</f>
        <v>47.951999999999998</v>
      </c>
    </row>
    <row r="864" spans="1:25" x14ac:dyDescent="0.3">
      <c r="A864">
        <v>1780</v>
      </c>
      <c r="B864" t="s">
        <v>883</v>
      </c>
      <c r="C864" s="9" t="s">
        <v>5613</v>
      </c>
      <c r="D864" s="9">
        <v>42685</v>
      </c>
      <c r="E864" s="3" t="s">
        <v>5106</v>
      </c>
      <c r="F864" t="s">
        <v>6465</v>
      </c>
      <c r="G864" t="s">
        <v>6888</v>
      </c>
      <c r="H864" t="s">
        <v>7681</v>
      </c>
      <c r="I864" t="s">
        <v>8054</v>
      </c>
      <c r="J864" t="s">
        <v>8057</v>
      </c>
      <c r="K864" t="s">
        <v>8078</v>
      </c>
      <c r="L864" t="s">
        <v>8603</v>
      </c>
      <c r="M864">
        <v>10011</v>
      </c>
      <c r="N864" t="s">
        <v>8640</v>
      </c>
      <c r="O864" t="s">
        <v>9419</v>
      </c>
      <c r="P864" t="s">
        <v>10372</v>
      </c>
      <c r="Q864" t="s">
        <v>10384</v>
      </c>
      <c r="R864" t="s">
        <v>11167</v>
      </c>
      <c r="S864">
        <v>59.97</v>
      </c>
      <c r="T864">
        <v>3</v>
      </c>
      <c r="U864">
        <v>0</v>
      </c>
      <c r="V864">
        <v>14.9925</v>
      </c>
      <c r="W864">
        <f>(Tableau1[[#This Row],[Sales]]/Tableau1[[#This Row],[Profit]])*100</f>
        <v>400</v>
      </c>
      <c r="X864">
        <f>Tableau1[[#This Row],[Sales]]*(1-Tableau1[[#This Row],[Discount]])</f>
        <v>59.97</v>
      </c>
      <c r="Y864">
        <f ca="1">SUMIF(Tableau1[Order ID],Tableau1[[#This Row],[Order ID]],Tableau1[[#This Row],[Sales]])</f>
        <v>10.848000000000001</v>
      </c>
    </row>
    <row r="865" spans="1:25" x14ac:dyDescent="0.3">
      <c r="A865">
        <v>1782</v>
      </c>
      <c r="B865" t="s">
        <v>884</v>
      </c>
      <c r="C865" s="9" t="s">
        <v>5614</v>
      </c>
      <c r="D865" s="9">
        <v>42194</v>
      </c>
      <c r="E865" s="3" t="s">
        <v>5592</v>
      </c>
      <c r="F865" t="s">
        <v>6465</v>
      </c>
      <c r="G865" t="s">
        <v>6586</v>
      </c>
      <c r="H865" t="s">
        <v>7379</v>
      </c>
      <c r="I865" t="s">
        <v>8055</v>
      </c>
      <c r="J865" t="s">
        <v>8057</v>
      </c>
      <c r="K865" t="s">
        <v>8105</v>
      </c>
      <c r="L865" t="s">
        <v>8619</v>
      </c>
      <c r="M865">
        <v>2038</v>
      </c>
      <c r="N865" t="s">
        <v>8640</v>
      </c>
      <c r="O865" t="s">
        <v>9719</v>
      </c>
      <c r="P865" t="s">
        <v>10371</v>
      </c>
      <c r="Q865" t="s">
        <v>10383</v>
      </c>
      <c r="R865" t="s">
        <v>11456</v>
      </c>
      <c r="S865">
        <v>6.58</v>
      </c>
      <c r="T865">
        <v>2</v>
      </c>
      <c r="U865">
        <v>0</v>
      </c>
      <c r="V865">
        <v>3.0268000000000002</v>
      </c>
      <c r="W865">
        <f>(Tableau1[[#This Row],[Sales]]/Tableau1[[#This Row],[Profit]])*100</f>
        <v>217.39130434782606</v>
      </c>
      <c r="X865">
        <f>Tableau1[[#This Row],[Sales]]*(1-Tableau1[[#This Row],[Discount]])</f>
        <v>6.58</v>
      </c>
      <c r="Y865">
        <f ca="1">SUMIF(Tableau1[Order ID],Tableau1[[#This Row],[Order ID]],Tableau1[[#This Row],[Sales]])</f>
        <v>34.950000000000003</v>
      </c>
    </row>
    <row r="866" spans="1:25" x14ac:dyDescent="0.3">
      <c r="A866">
        <v>1784</v>
      </c>
      <c r="B866" t="s">
        <v>885</v>
      </c>
      <c r="C866" s="9" t="s">
        <v>5615</v>
      </c>
      <c r="D866" s="9">
        <v>43000</v>
      </c>
      <c r="E866" s="3" t="s">
        <v>6016</v>
      </c>
      <c r="F866" t="s">
        <v>6465</v>
      </c>
      <c r="G866" t="s">
        <v>6999</v>
      </c>
      <c r="H866" t="s">
        <v>7792</v>
      </c>
      <c r="I866" t="s">
        <v>8055</v>
      </c>
      <c r="J866" t="s">
        <v>8057</v>
      </c>
      <c r="K866" t="s">
        <v>8216</v>
      </c>
      <c r="L866" t="s">
        <v>8594</v>
      </c>
      <c r="M866">
        <v>53209</v>
      </c>
      <c r="N866" t="s">
        <v>8639</v>
      </c>
      <c r="O866" t="s">
        <v>9676</v>
      </c>
      <c r="P866" t="s">
        <v>10371</v>
      </c>
      <c r="Q866" t="s">
        <v>10383</v>
      </c>
      <c r="R866" t="s">
        <v>11415</v>
      </c>
      <c r="S866">
        <v>219.84</v>
      </c>
      <c r="T866">
        <v>4</v>
      </c>
      <c r="U866">
        <v>0</v>
      </c>
      <c r="V866">
        <v>107.7216</v>
      </c>
      <c r="W866">
        <f>(Tableau1[[#This Row],[Sales]]/Tableau1[[#This Row],[Profit]])*100</f>
        <v>204.08163265306123</v>
      </c>
      <c r="X866">
        <f>Tableau1[[#This Row],[Sales]]*(1-Tableau1[[#This Row],[Discount]])</f>
        <v>219.84</v>
      </c>
      <c r="Y866">
        <f ca="1">SUMIF(Tableau1[Order ID],Tableau1[[#This Row],[Order ID]],Tableau1[[#This Row],[Sales]])</f>
        <v>8.56</v>
      </c>
    </row>
    <row r="867" spans="1:25" x14ac:dyDescent="0.3">
      <c r="A867">
        <v>1788</v>
      </c>
      <c r="B867" t="s">
        <v>886</v>
      </c>
      <c r="C867" s="9" t="s">
        <v>5616</v>
      </c>
      <c r="D867" s="9">
        <v>42050</v>
      </c>
      <c r="E867" s="3" t="s">
        <v>6347</v>
      </c>
      <c r="F867" t="s">
        <v>6465</v>
      </c>
      <c r="G867" t="s">
        <v>7000</v>
      </c>
      <c r="H867" t="s">
        <v>7793</v>
      </c>
      <c r="I867" t="s">
        <v>8055</v>
      </c>
      <c r="J867" t="s">
        <v>8057</v>
      </c>
      <c r="K867" t="s">
        <v>8307</v>
      </c>
      <c r="L867" t="s">
        <v>8594</v>
      </c>
      <c r="M867">
        <v>53142</v>
      </c>
      <c r="N867" t="s">
        <v>8639</v>
      </c>
      <c r="O867" t="s">
        <v>9427</v>
      </c>
      <c r="P867" t="s">
        <v>10372</v>
      </c>
      <c r="Q867" t="s">
        <v>10380</v>
      </c>
      <c r="R867" t="s">
        <v>11173</v>
      </c>
      <c r="S867">
        <v>134.97</v>
      </c>
      <c r="T867">
        <v>3</v>
      </c>
      <c r="U867">
        <v>0</v>
      </c>
      <c r="V867">
        <v>64.785600000000002</v>
      </c>
      <c r="W867">
        <f>(Tableau1[[#This Row],[Sales]]/Tableau1[[#This Row],[Profit]])*100</f>
        <v>208.33333333333331</v>
      </c>
      <c r="X867">
        <f>Tableau1[[#This Row],[Sales]]*(1-Tableau1[[#This Row],[Discount]])</f>
        <v>134.97</v>
      </c>
      <c r="Y867">
        <f ca="1">SUMIF(Tableau1[Order ID],Tableau1[[#This Row],[Order ID]],Tableau1[[#This Row],[Sales]])</f>
        <v>579.95000000000005</v>
      </c>
    </row>
    <row r="868" spans="1:25" x14ac:dyDescent="0.3">
      <c r="A868">
        <v>1791</v>
      </c>
      <c r="B868" t="s">
        <v>887</v>
      </c>
      <c r="C868" s="9" t="s">
        <v>5617</v>
      </c>
      <c r="D868" s="9">
        <v>41912</v>
      </c>
      <c r="E868" s="3" t="s">
        <v>5807</v>
      </c>
      <c r="F868" t="s">
        <v>6465</v>
      </c>
      <c r="G868" t="s">
        <v>6622</v>
      </c>
      <c r="H868" t="s">
        <v>7415</v>
      </c>
      <c r="I868" t="s">
        <v>8054</v>
      </c>
      <c r="J868" t="s">
        <v>8057</v>
      </c>
      <c r="K868" t="s">
        <v>8078</v>
      </c>
      <c r="L868" t="s">
        <v>8603</v>
      </c>
      <c r="M868">
        <v>10011</v>
      </c>
      <c r="N868" t="s">
        <v>8640</v>
      </c>
      <c r="O868" t="s">
        <v>9216</v>
      </c>
      <c r="P868" t="s">
        <v>10371</v>
      </c>
      <c r="Q868" t="s">
        <v>10383</v>
      </c>
      <c r="R868" t="s">
        <v>10965</v>
      </c>
      <c r="S868">
        <v>48.94</v>
      </c>
      <c r="T868">
        <v>1</v>
      </c>
      <c r="U868">
        <v>0</v>
      </c>
      <c r="V868">
        <v>24.47</v>
      </c>
      <c r="W868">
        <f>(Tableau1[[#This Row],[Sales]]/Tableau1[[#This Row],[Profit]])*100</f>
        <v>200</v>
      </c>
      <c r="X868">
        <f>Tableau1[[#This Row],[Sales]]*(1-Tableau1[[#This Row],[Discount]])</f>
        <v>48.94</v>
      </c>
      <c r="Y868">
        <f ca="1">SUMIF(Tableau1[Order ID],Tableau1[[#This Row],[Order ID]],Tableau1[[#This Row],[Sales]])</f>
        <v>36.192</v>
      </c>
    </row>
    <row r="869" spans="1:25" x14ac:dyDescent="0.3">
      <c r="A869">
        <v>1792</v>
      </c>
      <c r="B869" t="s">
        <v>888</v>
      </c>
      <c r="C869" s="9" t="s">
        <v>5618</v>
      </c>
      <c r="D869" s="9">
        <v>41974</v>
      </c>
      <c r="E869" s="3" t="s">
        <v>5670</v>
      </c>
      <c r="F869" t="s">
        <v>6466</v>
      </c>
      <c r="G869" t="s">
        <v>6729</v>
      </c>
      <c r="H869" t="s">
        <v>7522</v>
      </c>
      <c r="I869" t="s">
        <v>8054</v>
      </c>
      <c r="J869" t="s">
        <v>8057</v>
      </c>
      <c r="K869" t="s">
        <v>8064</v>
      </c>
      <c r="L869" t="s">
        <v>8594</v>
      </c>
      <c r="M869">
        <v>53711</v>
      </c>
      <c r="N869" t="s">
        <v>8639</v>
      </c>
      <c r="O869" t="s">
        <v>9722</v>
      </c>
      <c r="P869" t="s">
        <v>10370</v>
      </c>
      <c r="Q869" t="s">
        <v>10374</v>
      </c>
      <c r="R869" t="s">
        <v>11459</v>
      </c>
      <c r="S869">
        <v>2807.84</v>
      </c>
      <c r="T869">
        <v>8</v>
      </c>
      <c r="U869">
        <v>0</v>
      </c>
      <c r="V869">
        <v>673.88160000000005</v>
      </c>
      <c r="W869">
        <f>(Tableau1[[#This Row],[Sales]]/Tableau1[[#This Row],[Profit]])*100</f>
        <v>416.66666666666669</v>
      </c>
      <c r="X869">
        <f>Tableau1[[#This Row],[Sales]]*(1-Tableau1[[#This Row],[Discount]])</f>
        <v>2807.84</v>
      </c>
      <c r="Y869">
        <f ca="1">SUMIF(Tableau1[Order ID],Tableau1[[#This Row],[Order ID]],Tableau1[[#This Row],[Sales]])</f>
        <v>408.42200000000003</v>
      </c>
    </row>
    <row r="870" spans="1:25" x14ac:dyDescent="0.3">
      <c r="A870">
        <v>1794</v>
      </c>
      <c r="B870" t="s">
        <v>889</v>
      </c>
      <c r="C870" s="9" t="s">
        <v>5619</v>
      </c>
      <c r="D870" s="9">
        <v>41981</v>
      </c>
      <c r="E870" s="3" t="s">
        <v>5766</v>
      </c>
      <c r="F870" t="s">
        <v>6465</v>
      </c>
      <c r="G870" t="s">
        <v>7001</v>
      </c>
      <c r="H870" t="s">
        <v>7794</v>
      </c>
      <c r="I870" t="s">
        <v>8055</v>
      </c>
      <c r="J870" t="s">
        <v>8057</v>
      </c>
      <c r="K870" t="s">
        <v>8070</v>
      </c>
      <c r="L870" t="s">
        <v>8593</v>
      </c>
      <c r="M870">
        <v>77041</v>
      </c>
      <c r="N870" t="s">
        <v>8639</v>
      </c>
      <c r="O870" t="s">
        <v>8755</v>
      </c>
      <c r="P870" t="s">
        <v>10371</v>
      </c>
      <c r="Q870" t="s">
        <v>10377</v>
      </c>
      <c r="R870" t="s">
        <v>10504</v>
      </c>
      <c r="S870">
        <v>60.415999999999997</v>
      </c>
      <c r="T870">
        <v>2</v>
      </c>
      <c r="U870">
        <v>0.2</v>
      </c>
      <c r="V870">
        <v>6.0415999999999999</v>
      </c>
      <c r="W870">
        <f>(Tableau1[[#This Row],[Sales]]/Tableau1[[#This Row],[Profit]])*100</f>
        <v>1000</v>
      </c>
      <c r="X870">
        <f>Tableau1[[#This Row],[Sales]]*(1-Tableau1[[#This Row],[Discount]])</f>
        <v>48.332799999999999</v>
      </c>
      <c r="Y870">
        <f ca="1">SUMIF(Tableau1[Order ID],Tableau1[[#This Row],[Order ID]],Tableau1[[#This Row],[Sales]])</f>
        <v>513.024</v>
      </c>
    </row>
    <row r="871" spans="1:25" x14ac:dyDescent="0.3">
      <c r="A871">
        <v>1795</v>
      </c>
      <c r="B871" t="s">
        <v>890</v>
      </c>
      <c r="C871" s="9" t="s">
        <v>5094</v>
      </c>
      <c r="D871" s="9">
        <v>42618</v>
      </c>
      <c r="E871" s="3" t="s">
        <v>5575</v>
      </c>
      <c r="F871" t="s">
        <v>6465</v>
      </c>
      <c r="G871" t="s">
        <v>7002</v>
      </c>
      <c r="H871" t="s">
        <v>7795</v>
      </c>
      <c r="I871" t="s">
        <v>8056</v>
      </c>
      <c r="J871" t="s">
        <v>8057</v>
      </c>
      <c r="K871" t="s">
        <v>8308</v>
      </c>
      <c r="L871" t="s">
        <v>8629</v>
      </c>
      <c r="M871">
        <v>66062</v>
      </c>
      <c r="N871" t="s">
        <v>8639</v>
      </c>
      <c r="O871" t="s">
        <v>9517</v>
      </c>
      <c r="P871" t="s">
        <v>10371</v>
      </c>
      <c r="Q871" t="s">
        <v>10379</v>
      </c>
      <c r="R871" t="s">
        <v>11259</v>
      </c>
      <c r="S871">
        <v>107.94</v>
      </c>
      <c r="T871">
        <v>3</v>
      </c>
      <c r="U871">
        <v>0</v>
      </c>
      <c r="V871">
        <v>26.984999999999999</v>
      </c>
      <c r="W871">
        <f>(Tableau1[[#This Row],[Sales]]/Tableau1[[#This Row],[Profit]])*100</f>
        <v>400</v>
      </c>
      <c r="X871">
        <f>Tableau1[[#This Row],[Sales]]*(1-Tableau1[[#This Row],[Discount]])</f>
        <v>107.94</v>
      </c>
      <c r="Y871">
        <f ca="1">SUMIF(Tableau1[Order ID],Tableau1[[#This Row],[Order ID]],Tableau1[[#This Row],[Sales]])</f>
        <v>10.368</v>
      </c>
    </row>
    <row r="872" spans="1:25" x14ac:dyDescent="0.3">
      <c r="A872">
        <v>1796</v>
      </c>
      <c r="B872" t="s">
        <v>891</v>
      </c>
      <c r="C872" s="9" t="s">
        <v>5181</v>
      </c>
      <c r="D872" s="9">
        <v>42974</v>
      </c>
      <c r="E872" s="3" t="s">
        <v>6348</v>
      </c>
      <c r="F872" t="s">
        <v>6466</v>
      </c>
      <c r="G872" t="s">
        <v>6748</v>
      </c>
      <c r="H872" t="s">
        <v>7541</v>
      </c>
      <c r="I872" t="s">
        <v>8056</v>
      </c>
      <c r="J872" t="s">
        <v>8057</v>
      </c>
      <c r="K872" t="s">
        <v>8078</v>
      </c>
      <c r="L872" t="s">
        <v>8603</v>
      </c>
      <c r="M872">
        <v>10024</v>
      </c>
      <c r="N872" t="s">
        <v>8640</v>
      </c>
      <c r="O872" t="s">
        <v>9466</v>
      </c>
      <c r="P872" t="s">
        <v>10371</v>
      </c>
      <c r="Q872" t="s">
        <v>10377</v>
      </c>
      <c r="R872" t="s">
        <v>11210</v>
      </c>
      <c r="S872">
        <v>63.84</v>
      </c>
      <c r="T872">
        <v>8</v>
      </c>
      <c r="U872">
        <v>0</v>
      </c>
      <c r="V872">
        <v>16.598400000000002</v>
      </c>
      <c r="W872">
        <f>(Tableau1[[#This Row],[Sales]]/Tableau1[[#This Row],[Profit]])*100</f>
        <v>384.61538461538458</v>
      </c>
      <c r="X872">
        <f>Tableau1[[#This Row],[Sales]]*(1-Tableau1[[#This Row],[Discount]])</f>
        <v>63.84</v>
      </c>
      <c r="Y872">
        <f ca="1">SUMIF(Tableau1[Order ID],Tableau1[[#This Row],[Order ID]],Tableau1[[#This Row],[Sales]])</f>
        <v>201.584</v>
      </c>
    </row>
    <row r="873" spans="1:25" x14ac:dyDescent="0.3">
      <c r="A873">
        <v>1799</v>
      </c>
      <c r="B873" t="s">
        <v>892</v>
      </c>
      <c r="C873" s="9" t="s">
        <v>5304</v>
      </c>
      <c r="D873" s="9">
        <v>42558</v>
      </c>
      <c r="E873" s="3" t="s">
        <v>6349</v>
      </c>
      <c r="F873" t="s">
        <v>6465</v>
      </c>
      <c r="G873" t="s">
        <v>6996</v>
      </c>
      <c r="H873" t="s">
        <v>7789</v>
      </c>
      <c r="I873" t="s">
        <v>8054</v>
      </c>
      <c r="J873" t="s">
        <v>8057</v>
      </c>
      <c r="K873" t="s">
        <v>8107</v>
      </c>
      <c r="L873" t="s">
        <v>8590</v>
      </c>
      <c r="M873">
        <v>95123</v>
      </c>
      <c r="N873" t="s">
        <v>8638</v>
      </c>
      <c r="O873" t="s">
        <v>9110</v>
      </c>
      <c r="P873" t="s">
        <v>10370</v>
      </c>
      <c r="Q873" t="s">
        <v>10378</v>
      </c>
      <c r="R873" t="s">
        <v>10859</v>
      </c>
      <c r="S873">
        <v>215.65</v>
      </c>
      <c r="T873">
        <v>5</v>
      </c>
      <c r="U873">
        <v>0</v>
      </c>
      <c r="V873">
        <v>73.320999999999998</v>
      </c>
      <c r="W873">
        <f>(Tableau1[[#This Row],[Sales]]/Tableau1[[#This Row],[Profit]])*100</f>
        <v>294.11764705882354</v>
      </c>
      <c r="X873">
        <f>Tableau1[[#This Row],[Sales]]*(1-Tableau1[[#This Row],[Discount]])</f>
        <v>215.65</v>
      </c>
      <c r="Y873">
        <f ca="1">SUMIF(Tableau1[Order ID],Tableau1[[#This Row],[Order ID]],Tableau1[[#This Row],[Sales]])</f>
        <v>66.3</v>
      </c>
    </row>
    <row r="874" spans="1:25" x14ac:dyDescent="0.3">
      <c r="A874">
        <v>1800</v>
      </c>
      <c r="B874" t="s">
        <v>893</v>
      </c>
      <c r="C874" s="9" t="s">
        <v>5620</v>
      </c>
      <c r="D874" s="9">
        <v>42590</v>
      </c>
      <c r="E874" s="3" t="s">
        <v>6350</v>
      </c>
      <c r="F874" t="s">
        <v>6464</v>
      </c>
      <c r="G874" t="s">
        <v>7003</v>
      </c>
      <c r="H874" t="s">
        <v>7796</v>
      </c>
      <c r="I874" t="s">
        <v>8054</v>
      </c>
      <c r="J874" t="s">
        <v>8057</v>
      </c>
      <c r="K874" t="s">
        <v>8119</v>
      </c>
      <c r="L874" t="s">
        <v>8593</v>
      </c>
      <c r="M874">
        <v>75081</v>
      </c>
      <c r="N874" t="s">
        <v>8639</v>
      </c>
      <c r="O874" t="s">
        <v>8840</v>
      </c>
      <c r="P874" t="s">
        <v>10371</v>
      </c>
      <c r="Q874" t="s">
        <v>10386</v>
      </c>
      <c r="R874" t="s">
        <v>10590</v>
      </c>
      <c r="S874">
        <v>11.167999999999999</v>
      </c>
      <c r="T874">
        <v>4</v>
      </c>
      <c r="U874">
        <v>0.2</v>
      </c>
      <c r="V874">
        <v>3.6295999999999999</v>
      </c>
      <c r="W874">
        <f>(Tableau1[[#This Row],[Sales]]/Tableau1[[#This Row],[Profit]])*100</f>
        <v>307.69230769230768</v>
      </c>
      <c r="X874">
        <f>Tableau1[[#This Row],[Sales]]*(1-Tableau1[[#This Row],[Discount]])</f>
        <v>8.9344000000000001</v>
      </c>
      <c r="Y874">
        <f ca="1">SUMIF(Tableau1[Order ID],Tableau1[[#This Row],[Order ID]],Tableau1[[#This Row],[Sales]])</f>
        <v>796.42499999999995</v>
      </c>
    </row>
    <row r="875" spans="1:25" x14ac:dyDescent="0.3">
      <c r="A875">
        <v>1802</v>
      </c>
      <c r="B875" t="s">
        <v>894</v>
      </c>
      <c r="C875" s="9" t="s">
        <v>5403</v>
      </c>
      <c r="D875" s="9">
        <v>42687</v>
      </c>
      <c r="E875" s="3" t="s">
        <v>5288</v>
      </c>
      <c r="F875" t="s">
        <v>6465</v>
      </c>
      <c r="G875" t="s">
        <v>6684</v>
      </c>
      <c r="H875" t="s">
        <v>7477</v>
      </c>
      <c r="I875" t="s">
        <v>8056</v>
      </c>
      <c r="J875" t="s">
        <v>8057</v>
      </c>
      <c r="K875" t="s">
        <v>8167</v>
      </c>
      <c r="L875" t="s">
        <v>8234</v>
      </c>
      <c r="M875">
        <v>98002</v>
      </c>
      <c r="N875" t="s">
        <v>8638</v>
      </c>
      <c r="O875" t="s">
        <v>9601</v>
      </c>
      <c r="P875" t="s">
        <v>10370</v>
      </c>
      <c r="Q875" t="s">
        <v>10378</v>
      </c>
      <c r="R875" t="s">
        <v>11342</v>
      </c>
      <c r="S875">
        <v>4.18</v>
      </c>
      <c r="T875">
        <v>1</v>
      </c>
      <c r="U875">
        <v>0</v>
      </c>
      <c r="V875">
        <v>1.5047999999999999</v>
      </c>
      <c r="W875">
        <f>(Tableau1[[#This Row],[Sales]]/Tableau1[[#This Row],[Profit]])*100</f>
        <v>277.77777777777777</v>
      </c>
      <c r="X875">
        <f>Tableau1[[#This Row],[Sales]]*(1-Tableau1[[#This Row],[Discount]])</f>
        <v>4.18</v>
      </c>
      <c r="Y875">
        <f ca="1">SUMIF(Tableau1[Order ID],Tableau1[[#This Row],[Order ID]],Tableau1[[#This Row],[Sales]])</f>
        <v>40.46</v>
      </c>
    </row>
    <row r="876" spans="1:25" x14ac:dyDescent="0.3">
      <c r="A876">
        <v>1803</v>
      </c>
      <c r="B876" t="s">
        <v>895</v>
      </c>
      <c r="C876" s="9" t="s">
        <v>5615</v>
      </c>
      <c r="D876" s="9">
        <v>43000</v>
      </c>
      <c r="E876" s="3" t="s">
        <v>6016</v>
      </c>
      <c r="F876" t="s">
        <v>6464</v>
      </c>
      <c r="G876" t="s">
        <v>6818</v>
      </c>
      <c r="H876" t="s">
        <v>7611</v>
      </c>
      <c r="I876" t="s">
        <v>8054</v>
      </c>
      <c r="J876" t="s">
        <v>8057</v>
      </c>
      <c r="K876" t="s">
        <v>8068</v>
      </c>
      <c r="L876" t="s">
        <v>8597</v>
      </c>
      <c r="M876">
        <v>19134</v>
      </c>
      <c r="N876" t="s">
        <v>8640</v>
      </c>
      <c r="O876" t="s">
        <v>9067</v>
      </c>
      <c r="P876" t="s">
        <v>10371</v>
      </c>
      <c r="Q876" t="s">
        <v>10381</v>
      </c>
      <c r="R876" t="s">
        <v>10816</v>
      </c>
      <c r="S876">
        <v>5.6070000000000002</v>
      </c>
      <c r="T876">
        <v>1</v>
      </c>
      <c r="U876">
        <v>0.7</v>
      </c>
      <c r="V876">
        <v>-4.2987000000000002</v>
      </c>
      <c r="W876">
        <f>(Tableau1[[#This Row],[Sales]]/Tableau1[[#This Row],[Profit]])*100</f>
        <v>-130.43478260869566</v>
      </c>
      <c r="X876">
        <f>Tableau1[[#This Row],[Sales]]*(1-Tableau1[[#This Row],[Discount]])</f>
        <v>1.6821000000000004</v>
      </c>
      <c r="Y876">
        <f ca="1">SUMIF(Tableau1[Order ID],Tableau1[[#This Row],[Order ID]],Tableau1[[#This Row],[Sales]])</f>
        <v>657.55200000000002</v>
      </c>
    </row>
    <row r="877" spans="1:25" x14ac:dyDescent="0.3">
      <c r="A877">
        <v>1806</v>
      </c>
      <c r="B877" t="s">
        <v>896</v>
      </c>
      <c r="C877" s="9" t="s">
        <v>5621</v>
      </c>
      <c r="D877" s="9">
        <v>42729</v>
      </c>
      <c r="E877" s="3" t="s">
        <v>6320</v>
      </c>
      <c r="F877" t="s">
        <v>6466</v>
      </c>
      <c r="G877" t="s">
        <v>6604</v>
      </c>
      <c r="H877" t="s">
        <v>7397</v>
      </c>
      <c r="I877" t="s">
        <v>8055</v>
      </c>
      <c r="J877" t="s">
        <v>8057</v>
      </c>
      <c r="K877" t="s">
        <v>8059</v>
      </c>
      <c r="L877" t="s">
        <v>8590</v>
      </c>
      <c r="M877">
        <v>90049</v>
      </c>
      <c r="N877" t="s">
        <v>8638</v>
      </c>
      <c r="O877" t="s">
        <v>9486</v>
      </c>
      <c r="P877" t="s">
        <v>10372</v>
      </c>
      <c r="Q877" t="s">
        <v>10380</v>
      </c>
      <c r="R877" t="s">
        <v>11230</v>
      </c>
      <c r="S877">
        <v>2575.944</v>
      </c>
      <c r="T877">
        <v>7</v>
      </c>
      <c r="U877">
        <v>0.2</v>
      </c>
      <c r="V877">
        <v>257.59440000000001</v>
      </c>
      <c r="W877">
        <f>(Tableau1[[#This Row],[Sales]]/Tableau1[[#This Row],[Profit]])*100</f>
        <v>1000</v>
      </c>
      <c r="X877">
        <f>Tableau1[[#This Row],[Sales]]*(1-Tableau1[[#This Row],[Discount]])</f>
        <v>2060.7552000000001</v>
      </c>
      <c r="Y877">
        <f ca="1">SUMIF(Tableau1[Order ID],Tableau1[[#This Row],[Order ID]],Tableau1[[#This Row],[Sales]])</f>
        <v>38.24</v>
      </c>
    </row>
    <row r="878" spans="1:25" x14ac:dyDescent="0.3">
      <c r="A878">
        <v>1809</v>
      </c>
      <c r="B878" t="s">
        <v>897</v>
      </c>
      <c r="C878" s="9" t="s">
        <v>5622</v>
      </c>
      <c r="D878" s="9">
        <v>42411</v>
      </c>
      <c r="E878" s="3" t="s">
        <v>5301</v>
      </c>
      <c r="F878" t="s">
        <v>6466</v>
      </c>
      <c r="G878" t="s">
        <v>7004</v>
      </c>
      <c r="H878" t="s">
        <v>7797</v>
      </c>
      <c r="I878" t="s">
        <v>8055</v>
      </c>
      <c r="J878" t="s">
        <v>8057</v>
      </c>
      <c r="K878" t="s">
        <v>8309</v>
      </c>
      <c r="L878" t="s">
        <v>8614</v>
      </c>
      <c r="M878">
        <v>74133</v>
      </c>
      <c r="N878" t="s">
        <v>8639</v>
      </c>
      <c r="O878" t="s">
        <v>9726</v>
      </c>
      <c r="P878" t="s">
        <v>10372</v>
      </c>
      <c r="Q878" t="s">
        <v>10380</v>
      </c>
      <c r="R878" t="s">
        <v>11463</v>
      </c>
      <c r="S878">
        <v>69.930000000000007</v>
      </c>
      <c r="T878">
        <v>7</v>
      </c>
      <c r="U878">
        <v>0</v>
      </c>
      <c r="V878">
        <v>0.69930000000000003</v>
      </c>
      <c r="W878">
        <f>(Tableau1[[#This Row],[Sales]]/Tableau1[[#This Row],[Profit]])*100</f>
        <v>10000</v>
      </c>
      <c r="X878">
        <f>Tableau1[[#This Row],[Sales]]*(1-Tableau1[[#This Row],[Discount]])</f>
        <v>69.930000000000007</v>
      </c>
      <c r="Y878">
        <f ca="1">SUMIF(Tableau1[Order ID],Tableau1[[#This Row],[Order ID]],Tableau1[[#This Row],[Sales]])</f>
        <v>21.4</v>
      </c>
    </row>
    <row r="879" spans="1:25" x14ac:dyDescent="0.3">
      <c r="A879">
        <v>1810</v>
      </c>
      <c r="B879" t="s">
        <v>898</v>
      </c>
      <c r="C879" s="9" t="s">
        <v>5278</v>
      </c>
      <c r="D879" s="9">
        <v>42666</v>
      </c>
      <c r="E879" s="3" t="s">
        <v>5547</v>
      </c>
      <c r="F879" t="s">
        <v>6465</v>
      </c>
      <c r="G879" t="s">
        <v>6564</v>
      </c>
      <c r="H879" t="s">
        <v>7357</v>
      </c>
      <c r="I879" t="s">
        <v>8055</v>
      </c>
      <c r="J879" t="s">
        <v>8057</v>
      </c>
      <c r="K879" t="s">
        <v>8080</v>
      </c>
      <c r="L879" t="s">
        <v>8598</v>
      </c>
      <c r="M879">
        <v>60610</v>
      </c>
      <c r="N879" t="s">
        <v>8639</v>
      </c>
      <c r="O879" t="s">
        <v>9727</v>
      </c>
      <c r="P879" t="s">
        <v>10370</v>
      </c>
      <c r="Q879" t="s">
        <v>10378</v>
      </c>
      <c r="R879" t="s">
        <v>11464</v>
      </c>
      <c r="S879">
        <v>16.155999999999999</v>
      </c>
      <c r="T879">
        <v>7</v>
      </c>
      <c r="U879">
        <v>0.6</v>
      </c>
      <c r="V879">
        <v>-12.117000000000001</v>
      </c>
      <c r="W879">
        <f>(Tableau1[[#This Row],[Sales]]/Tableau1[[#This Row],[Profit]])*100</f>
        <v>-133.33333333333331</v>
      </c>
      <c r="X879">
        <f>Tableau1[[#This Row],[Sales]]*(1-Tableau1[[#This Row],[Discount]])</f>
        <v>6.4623999999999997</v>
      </c>
      <c r="Y879">
        <f ca="1">SUMIF(Tableau1[Order ID],Tableau1[[#This Row],[Order ID]],Tableau1[[#This Row],[Sales]])</f>
        <v>287.96800000000002</v>
      </c>
    </row>
    <row r="880" spans="1:25" x14ac:dyDescent="0.3">
      <c r="A880">
        <v>1812</v>
      </c>
      <c r="B880" t="s">
        <v>899</v>
      </c>
      <c r="C880" s="9" t="s">
        <v>5033</v>
      </c>
      <c r="D880" s="9">
        <v>41799</v>
      </c>
      <c r="E880" s="3" t="s">
        <v>6351</v>
      </c>
      <c r="F880" t="s">
        <v>6464</v>
      </c>
      <c r="G880" t="s">
        <v>6851</v>
      </c>
      <c r="H880" t="s">
        <v>7644</v>
      </c>
      <c r="I880" t="s">
        <v>8054</v>
      </c>
      <c r="J880" t="s">
        <v>8057</v>
      </c>
      <c r="K880" t="s">
        <v>8251</v>
      </c>
      <c r="L880" t="s">
        <v>8605</v>
      </c>
      <c r="M880">
        <v>22801</v>
      </c>
      <c r="N880" t="s">
        <v>8637</v>
      </c>
      <c r="O880" t="s">
        <v>8759</v>
      </c>
      <c r="P880" t="s">
        <v>10370</v>
      </c>
      <c r="Q880" t="s">
        <v>10376</v>
      </c>
      <c r="R880" t="s">
        <v>10508</v>
      </c>
      <c r="S880">
        <v>1441.3</v>
      </c>
      <c r="T880">
        <v>7</v>
      </c>
      <c r="U880">
        <v>0</v>
      </c>
      <c r="V880">
        <v>245.02099999999999</v>
      </c>
      <c r="W880">
        <f>(Tableau1[[#This Row],[Sales]]/Tableau1[[#This Row],[Profit]])*100</f>
        <v>588.23529411764707</v>
      </c>
      <c r="X880">
        <f>Tableau1[[#This Row],[Sales]]*(1-Tableau1[[#This Row],[Discount]])</f>
        <v>1441.3</v>
      </c>
      <c r="Y880">
        <f ca="1">SUMIF(Tableau1[Order ID],Tableau1[[#This Row],[Order ID]],Tableau1[[#This Row],[Sales]])</f>
        <v>83.25</v>
      </c>
    </row>
    <row r="881" spans="1:25" x14ac:dyDescent="0.3">
      <c r="A881">
        <v>1813</v>
      </c>
      <c r="B881" t="s">
        <v>900</v>
      </c>
      <c r="C881" s="9" t="s">
        <v>5255</v>
      </c>
      <c r="D881" s="9">
        <v>43059</v>
      </c>
      <c r="E881" s="3" t="s">
        <v>5230</v>
      </c>
      <c r="F881" t="s">
        <v>6465</v>
      </c>
      <c r="G881" t="s">
        <v>7005</v>
      </c>
      <c r="H881" t="s">
        <v>7798</v>
      </c>
      <c r="I881" t="s">
        <v>8054</v>
      </c>
      <c r="J881" t="s">
        <v>8057</v>
      </c>
      <c r="K881" t="s">
        <v>8104</v>
      </c>
      <c r="L881" t="s">
        <v>8612</v>
      </c>
      <c r="M881">
        <v>43055</v>
      </c>
      <c r="N881" t="s">
        <v>8640</v>
      </c>
      <c r="O881" t="s">
        <v>8911</v>
      </c>
      <c r="P881" t="s">
        <v>10370</v>
      </c>
      <c r="Q881" t="s">
        <v>10378</v>
      </c>
      <c r="R881" t="s">
        <v>10660</v>
      </c>
      <c r="S881">
        <v>77.599999999999994</v>
      </c>
      <c r="T881">
        <v>5</v>
      </c>
      <c r="U881">
        <v>0.2</v>
      </c>
      <c r="V881">
        <v>28.13</v>
      </c>
      <c r="W881">
        <f>(Tableau1[[#This Row],[Sales]]/Tableau1[[#This Row],[Profit]])*100</f>
        <v>275.86206896551721</v>
      </c>
      <c r="X881">
        <f>Tableau1[[#This Row],[Sales]]*(1-Tableau1[[#This Row],[Discount]])</f>
        <v>62.08</v>
      </c>
      <c r="Y881">
        <f ca="1">SUMIF(Tableau1[Order ID],Tableau1[[#This Row],[Order ID]],Tableau1[[#This Row],[Sales]])</f>
        <v>28.672000000000001</v>
      </c>
    </row>
    <row r="882" spans="1:25" x14ac:dyDescent="0.3">
      <c r="A882">
        <v>1815</v>
      </c>
      <c r="B882" t="s">
        <v>901</v>
      </c>
      <c r="C882" s="9" t="s">
        <v>5501</v>
      </c>
      <c r="D882" s="9">
        <v>42261</v>
      </c>
      <c r="E882" s="3" t="s">
        <v>5257</v>
      </c>
      <c r="F882" t="s">
        <v>6465</v>
      </c>
      <c r="G882" t="s">
        <v>6875</v>
      </c>
      <c r="H882" t="s">
        <v>7668</v>
      </c>
      <c r="I882" t="s">
        <v>8055</v>
      </c>
      <c r="J882" t="s">
        <v>8057</v>
      </c>
      <c r="K882" t="s">
        <v>8059</v>
      </c>
      <c r="L882" t="s">
        <v>8590</v>
      </c>
      <c r="M882">
        <v>90045</v>
      </c>
      <c r="N882" t="s">
        <v>8638</v>
      </c>
      <c r="O882" t="s">
        <v>8860</v>
      </c>
      <c r="P882" t="s">
        <v>10370</v>
      </c>
      <c r="Q882" t="s">
        <v>10376</v>
      </c>
      <c r="R882" t="s">
        <v>10610</v>
      </c>
      <c r="S882">
        <v>170.136</v>
      </c>
      <c r="T882">
        <v>3</v>
      </c>
      <c r="U882">
        <v>0.2</v>
      </c>
      <c r="V882">
        <v>-8.5068000000000001</v>
      </c>
      <c r="W882">
        <f>(Tableau1[[#This Row],[Sales]]/Tableau1[[#This Row],[Profit]])*100</f>
        <v>-2000</v>
      </c>
      <c r="X882">
        <f>Tableau1[[#This Row],[Sales]]*(1-Tableau1[[#This Row],[Discount]])</f>
        <v>136.1088</v>
      </c>
      <c r="Y882">
        <f ca="1">SUMIF(Tableau1[Order ID],Tableau1[[#This Row],[Order ID]],Tableau1[[#This Row],[Sales]])</f>
        <v>45.527999999999999</v>
      </c>
    </row>
    <row r="883" spans="1:25" x14ac:dyDescent="0.3">
      <c r="A883">
        <v>1816</v>
      </c>
      <c r="B883" t="s">
        <v>902</v>
      </c>
      <c r="C883" s="9" t="s">
        <v>5623</v>
      </c>
      <c r="D883" s="9">
        <v>42159</v>
      </c>
      <c r="E883" s="3" t="s">
        <v>5623</v>
      </c>
      <c r="F883" t="s">
        <v>6467</v>
      </c>
      <c r="G883" t="s">
        <v>6796</v>
      </c>
      <c r="H883" t="s">
        <v>7589</v>
      </c>
      <c r="I883" t="s">
        <v>8054</v>
      </c>
      <c r="J883" t="s">
        <v>8057</v>
      </c>
      <c r="K883" t="s">
        <v>8062</v>
      </c>
      <c r="L883" t="s">
        <v>8234</v>
      </c>
      <c r="M883">
        <v>98105</v>
      </c>
      <c r="N883" t="s">
        <v>8638</v>
      </c>
      <c r="O883" t="s">
        <v>9729</v>
      </c>
      <c r="P883" t="s">
        <v>10371</v>
      </c>
      <c r="Q883" t="s">
        <v>10375</v>
      </c>
      <c r="R883" t="s">
        <v>11466</v>
      </c>
      <c r="S883">
        <v>7.38</v>
      </c>
      <c r="T883">
        <v>2</v>
      </c>
      <c r="U883">
        <v>0</v>
      </c>
      <c r="V883">
        <v>3.4685999999999999</v>
      </c>
      <c r="W883">
        <f>(Tableau1[[#This Row],[Sales]]/Tableau1[[#This Row],[Profit]])*100</f>
        <v>212.7659574468085</v>
      </c>
      <c r="X883">
        <f>Tableau1[[#This Row],[Sales]]*(1-Tableau1[[#This Row],[Discount]])</f>
        <v>7.38</v>
      </c>
      <c r="Y883">
        <f ca="1">SUMIF(Tableau1[Order ID],Tableau1[[#This Row],[Order ID]],Tableau1[[#This Row],[Sales]])</f>
        <v>330.4</v>
      </c>
    </row>
    <row r="884" spans="1:25" x14ac:dyDescent="0.3">
      <c r="A884">
        <v>1818</v>
      </c>
      <c r="B884" t="s">
        <v>903</v>
      </c>
      <c r="C884" s="9" t="s">
        <v>5380</v>
      </c>
      <c r="D884" s="9">
        <v>42351</v>
      </c>
      <c r="E884" s="3" t="s">
        <v>5113</v>
      </c>
      <c r="F884" t="s">
        <v>6464</v>
      </c>
      <c r="G884" t="s">
        <v>6898</v>
      </c>
      <c r="H884" t="s">
        <v>7691</v>
      </c>
      <c r="I884" t="s">
        <v>8054</v>
      </c>
      <c r="J884" t="s">
        <v>8057</v>
      </c>
      <c r="K884" t="s">
        <v>8059</v>
      </c>
      <c r="L884" t="s">
        <v>8590</v>
      </c>
      <c r="M884">
        <v>90036</v>
      </c>
      <c r="N884" t="s">
        <v>8638</v>
      </c>
      <c r="O884" t="s">
        <v>9730</v>
      </c>
      <c r="P884" t="s">
        <v>10371</v>
      </c>
      <c r="Q884" t="s">
        <v>10375</v>
      </c>
      <c r="R884" t="s">
        <v>11467</v>
      </c>
      <c r="S884">
        <v>9.9600000000000009</v>
      </c>
      <c r="T884">
        <v>2</v>
      </c>
      <c r="U884">
        <v>0</v>
      </c>
      <c r="V884">
        <v>4.5815999999999999</v>
      </c>
      <c r="W884">
        <f>(Tableau1[[#This Row],[Sales]]/Tableau1[[#This Row],[Profit]])*100</f>
        <v>217.39130434782612</v>
      </c>
      <c r="X884">
        <f>Tableau1[[#This Row],[Sales]]*(1-Tableau1[[#This Row],[Discount]])</f>
        <v>9.9600000000000009</v>
      </c>
      <c r="Y884">
        <f ca="1">SUMIF(Tableau1[Order ID],Tableau1[[#This Row],[Order ID]],Tableau1[[#This Row],[Sales]])</f>
        <v>21.792000000000002</v>
      </c>
    </row>
    <row r="885" spans="1:25" x14ac:dyDescent="0.3">
      <c r="A885">
        <v>1819</v>
      </c>
      <c r="B885" t="s">
        <v>904</v>
      </c>
      <c r="C885" s="9" t="s">
        <v>5624</v>
      </c>
      <c r="D885" s="9">
        <v>41784</v>
      </c>
      <c r="E885" s="3" t="s">
        <v>6352</v>
      </c>
      <c r="F885" t="s">
        <v>6465</v>
      </c>
      <c r="G885" t="s">
        <v>7006</v>
      </c>
      <c r="H885" t="s">
        <v>7799</v>
      </c>
      <c r="I885" t="s">
        <v>8054</v>
      </c>
      <c r="J885" t="s">
        <v>8057</v>
      </c>
      <c r="K885" t="s">
        <v>8080</v>
      </c>
      <c r="L885" t="s">
        <v>8598</v>
      </c>
      <c r="M885">
        <v>60623</v>
      </c>
      <c r="N885" t="s">
        <v>8639</v>
      </c>
      <c r="O885" t="s">
        <v>9731</v>
      </c>
      <c r="P885" t="s">
        <v>10371</v>
      </c>
      <c r="Q885" t="s">
        <v>10382</v>
      </c>
      <c r="R885" t="s">
        <v>11468</v>
      </c>
      <c r="S885">
        <v>75.599999999999994</v>
      </c>
      <c r="T885">
        <v>2</v>
      </c>
      <c r="U885">
        <v>0.8</v>
      </c>
      <c r="V885">
        <v>-166.32</v>
      </c>
      <c r="W885">
        <f>(Tableau1[[#This Row],[Sales]]/Tableau1[[#This Row],[Profit]])*100</f>
        <v>-45.454545454545453</v>
      </c>
      <c r="X885">
        <f>Tableau1[[#This Row],[Sales]]*(1-Tableau1[[#This Row],[Discount]])</f>
        <v>15.119999999999996</v>
      </c>
      <c r="Y885">
        <f ca="1">SUMIF(Tableau1[Order ID],Tableau1[[#This Row],[Order ID]],Tableau1[[#This Row],[Sales]])</f>
        <v>12.96</v>
      </c>
    </row>
    <row r="886" spans="1:25" x14ac:dyDescent="0.3">
      <c r="A886">
        <v>1821</v>
      </c>
      <c r="B886" t="s">
        <v>905</v>
      </c>
      <c r="C886" s="9" t="s">
        <v>5625</v>
      </c>
      <c r="D886" s="9">
        <v>42416</v>
      </c>
      <c r="E886" s="3" t="s">
        <v>5910</v>
      </c>
      <c r="F886" t="s">
        <v>6465</v>
      </c>
      <c r="G886" t="s">
        <v>6573</v>
      </c>
      <c r="H886" t="s">
        <v>7366</v>
      </c>
      <c r="I886" t="s">
        <v>8055</v>
      </c>
      <c r="J886" t="s">
        <v>8057</v>
      </c>
      <c r="K886" t="s">
        <v>8080</v>
      </c>
      <c r="L886" t="s">
        <v>8598</v>
      </c>
      <c r="M886">
        <v>60623</v>
      </c>
      <c r="N886" t="s">
        <v>8639</v>
      </c>
      <c r="O886" t="s">
        <v>9733</v>
      </c>
      <c r="P886" t="s">
        <v>10371</v>
      </c>
      <c r="Q886" t="s">
        <v>10382</v>
      </c>
      <c r="R886" t="s">
        <v>11470</v>
      </c>
      <c r="S886">
        <v>92.063999999999993</v>
      </c>
      <c r="T886">
        <v>6</v>
      </c>
      <c r="U886">
        <v>0.8</v>
      </c>
      <c r="V886">
        <v>-225.55680000000001</v>
      </c>
      <c r="W886">
        <f>(Tableau1[[#This Row],[Sales]]/Tableau1[[#This Row],[Profit]])*100</f>
        <v>-40.816326530612237</v>
      </c>
      <c r="X886">
        <f>Tableau1[[#This Row],[Sales]]*(1-Tableau1[[#This Row],[Discount]])</f>
        <v>18.412799999999994</v>
      </c>
      <c r="Y886">
        <f ca="1">SUMIF(Tableau1[Order ID],Tableau1[[#This Row],[Order ID]],Tableau1[[#This Row],[Sales]])</f>
        <v>15.007999999999999</v>
      </c>
    </row>
    <row r="887" spans="1:25" x14ac:dyDescent="0.3">
      <c r="A887">
        <v>1825</v>
      </c>
      <c r="B887" t="s">
        <v>906</v>
      </c>
      <c r="C887" s="9" t="s">
        <v>5626</v>
      </c>
      <c r="D887" s="9">
        <v>42726</v>
      </c>
      <c r="E887" s="3" t="s">
        <v>6320</v>
      </c>
      <c r="F887" t="s">
        <v>6465</v>
      </c>
      <c r="G887" t="s">
        <v>6661</v>
      </c>
      <c r="H887" t="s">
        <v>7454</v>
      </c>
      <c r="I887" t="s">
        <v>8054</v>
      </c>
      <c r="J887" t="s">
        <v>8057</v>
      </c>
      <c r="K887" t="s">
        <v>8310</v>
      </c>
      <c r="L887" t="s">
        <v>8609</v>
      </c>
      <c r="M887">
        <v>97756</v>
      </c>
      <c r="N887" t="s">
        <v>8638</v>
      </c>
      <c r="O887" t="s">
        <v>9469</v>
      </c>
      <c r="P887" t="s">
        <v>10371</v>
      </c>
      <c r="Q887" t="s">
        <v>10381</v>
      </c>
      <c r="R887" t="s">
        <v>11213</v>
      </c>
      <c r="S887">
        <v>31.32</v>
      </c>
      <c r="T887">
        <v>10</v>
      </c>
      <c r="U887">
        <v>0.7</v>
      </c>
      <c r="V887">
        <v>-25.056000000000001</v>
      </c>
      <c r="W887">
        <f>(Tableau1[[#This Row],[Sales]]/Tableau1[[#This Row],[Profit]])*100</f>
        <v>-125</v>
      </c>
      <c r="X887">
        <f>Tableau1[[#This Row],[Sales]]*(1-Tableau1[[#This Row],[Discount]])</f>
        <v>9.3960000000000008</v>
      </c>
      <c r="Y887">
        <f ca="1">SUMIF(Tableau1[Order ID],Tableau1[[#This Row],[Order ID]],Tableau1[[#This Row],[Sales]])</f>
        <v>5.1840000000000002</v>
      </c>
    </row>
    <row r="888" spans="1:25" x14ac:dyDescent="0.3">
      <c r="A888">
        <v>1828</v>
      </c>
      <c r="B888" t="s">
        <v>907</v>
      </c>
      <c r="C888" s="9" t="s">
        <v>5627</v>
      </c>
      <c r="D888" s="9">
        <v>42408</v>
      </c>
      <c r="E888" s="3" t="s">
        <v>5622</v>
      </c>
      <c r="F888" t="s">
        <v>6464</v>
      </c>
      <c r="G888" t="s">
        <v>7007</v>
      </c>
      <c r="H888" t="s">
        <v>7800</v>
      </c>
      <c r="I888" t="s">
        <v>8056</v>
      </c>
      <c r="J888" t="s">
        <v>8057</v>
      </c>
      <c r="K888" t="s">
        <v>8311</v>
      </c>
      <c r="L888" t="s">
        <v>8592</v>
      </c>
      <c r="M888">
        <v>27604</v>
      </c>
      <c r="N888" t="s">
        <v>8637</v>
      </c>
      <c r="O888" t="s">
        <v>9737</v>
      </c>
      <c r="P888" t="s">
        <v>10372</v>
      </c>
      <c r="Q888" t="s">
        <v>10380</v>
      </c>
      <c r="R888" t="s">
        <v>11474</v>
      </c>
      <c r="S888">
        <v>1127.9760000000001</v>
      </c>
      <c r="T888">
        <v>3</v>
      </c>
      <c r="U888">
        <v>0.2</v>
      </c>
      <c r="V888">
        <v>126.8973</v>
      </c>
      <c r="W888">
        <f>(Tableau1[[#This Row],[Sales]]/Tableau1[[#This Row],[Profit]])*100</f>
        <v>888.88888888888891</v>
      </c>
      <c r="X888">
        <f>Tableau1[[#This Row],[Sales]]*(1-Tableau1[[#This Row],[Discount]])</f>
        <v>902.38080000000014</v>
      </c>
      <c r="Y888">
        <f ca="1">SUMIF(Tableau1[Order ID],Tableau1[[#This Row],[Order ID]],Tableau1[[#This Row],[Sales]])</f>
        <v>14.496</v>
      </c>
    </row>
    <row r="889" spans="1:25" x14ac:dyDescent="0.3">
      <c r="A889">
        <v>1829</v>
      </c>
      <c r="B889" t="s">
        <v>908</v>
      </c>
      <c r="C889" s="9" t="s">
        <v>5592</v>
      </c>
      <c r="D889" s="9">
        <v>42198</v>
      </c>
      <c r="E889" s="3" t="s">
        <v>6342</v>
      </c>
      <c r="F889" t="s">
        <v>6464</v>
      </c>
      <c r="G889" t="s">
        <v>7008</v>
      </c>
      <c r="H889" t="s">
        <v>7801</v>
      </c>
      <c r="I889" t="s">
        <v>8055</v>
      </c>
      <c r="J889" t="s">
        <v>8057</v>
      </c>
      <c r="K889" t="s">
        <v>8261</v>
      </c>
      <c r="L889" t="s">
        <v>8620</v>
      </c>
      <c r="M889">
        <v>31204</v>
      </c>
      <c r="N889" t="s">
        <v>8637</v>
      </c>
      <c r="O889" t="s">
        <v>9332</v>
      </c>
      <c r="P889" t="s">
        <v>10371</v>
      </c>
      <c r="Q889" t="s">
        <v>10383</v>
      </c>
      <c r="R889" t="s">
        <v>11080</v>
      </c>
      <c r="S889">
        <v>38.880000000000003</v>
      </c>
      <c r="T889">
        <v>6</v>
      </c>
      <c r="U889">
        <v>0</v>
      </c>
      <c r="V889">
        <v>18.662400000000002</v>
      </c>
      <c r="W889">
        <f>(Tableau1[[#This Row],[Sales]]/Tableau1[[#This Row],[Profit]])*100</f>
        <v>208.33333333333334</v>
      </c>
      <c r="X889">
        <f>Tableau1[[#This Row],[Sales]]*(1-Tableau1[[#This Row],[Discount]])</f>
        <v>38.880000000000003</v>
      </c>
      <c r="Y889">
        <f ca="1">SUMIF(Tableau1[Order ID],Tableau1[[#This Row],[Order ID]],Tableau1[[#This Row],[Sales]])</f>
        <v>7.89</v>
      </c>
    </row>
    <row r="890" spans="1:25" x14ac:dyDescent="0.3">
      <c r="A890">
        <v>1830</v>
      </c>
      <c r="B890" t="s">
        <v>909</v>
      </c>
      <c r="C890" s="9" t="s">
        <v>5628</v>
      </c>
      <c r="D890" s="9">
        <v>41777</v>
      </c>
      <c r="E890" s="3" t="s">
        <v>5803</v>
      </c>
      <c r="F890" t="s">
        <v>6465</v>
      </c>
      <c r="G890" t="s">
        <v>6562</v>
      </c>
      <c r="H890" t="s">
        <v>7355</v>
      </c>
      <c r="I890" t="s">
        <v>8054</v>
      </c>
      <c r="J890" t="s">
        <v>8057</v>
      </c>
      <c r="K890" t="s">
        <v>8196</v>
      </c>
      <c r="L890" t="s">
        <v>8612</v>
      </c>
      <c r="M890">
        <v>44105</v>
      </c>
      <c r="N890" t="s">
        <v>8640</v>
      </c>
      <c r="O890" t="s">
        <v>9738</v>
      </c>
      <c r="P890" t="s">
        <v>10372</v>
      </c>
      <c r="Q890" t="s">
        <v>10380</v>
      </c>
      <c r="R890" t="s">
        <v>11475</v>
      </c>
      <c r="S890">
        <v>779.79600000000005</v>
      </c>
      <c r="T890">
        <v>2</v>
      </c>
      <c r="U890">
        <v>0.4</v>
      </c>
      <c r="V890">
        <v>-168.95580000000001</v>
      </c>
      <c r="W890">
        <f>(Tableau1[[#This Row],[Sales]]/Tableau1[[#This Row],[Profit]])*100</f>
        <v>-461.53846153846149</v>
      </c>
      <c r="X890">
        <f>Tableau1[[#This Row],[Sales]]*(1-Tableau1[[#This Row],[Discount]])</f>
        <v>467.87760000000003</v>
      </c>
      <c r="Y890">
        <f ca="1">SUMIF(Tableau1[Order ID],Tableau1[[#This Row],[Order ID]],Tableau1[[#This Row],[Sales]])</f>
        <v>3.9</v>
      </c>
    </row>
    <row r="891" spans="1:25" x14ac:dyDescent="0.3">
      <c r="A891">
        <v>1831</v>
      </c>
      <c r="B891" t="s">
        <v>910</v>
      </c>
      <c r="C891" s="9" t="s">
        <v>5238</v>
      </c>
      <c r="D891" s="9">
        <v>43029</v>
      </c>
      <c r="E891" s="3" t="s">
        <v>5238</v>
      </c>
      <c r="F891" t="s">
        <v>6467</v>
      </c>
      <c r="G891" t="s">
        <v>6827</v>
      </c>
      <c r="H891" t="s">
        <v>7620</v>
      </c>
      <c r="I891" t="s">
        <v>8056</v>
      </c>
      <c r="J891" t="s">
        <v>8057</v>
      </c>
      <c r="K891" t="s">
        <v>8312</v>
      </c>
      <c r="L891" t="s">
        <v>8614</v>
      </c>
      <c r="M891">
        <v>74403</v>
      </c>
      <c r="N891" t="s">
        <v>8639</v>
      </c>
      <c r="O891" t="s">
        <v>9739</v>
      </c>
      <c r="P891" t="s">
        <v>10372</v>
      </c>
      <c r="Q891" t="s">
        <v>10380</v>
      </c>
      <c r="R891" t="s">
        <v>11476</v>
      </c>
      <c r="S891">
        <v>1439.92</v>
      </c>
      <c r="T891">
        <v>8</v>
      </c>
      <c r="U891">
        <v>0</v>
      </c>
      <c r="V891">
        <v>374.37920000000003</v>
      </c>
      <c r="W891">
        <f>(Tableau1[[#This Row],[Sales]]/Tableau1[[#This Row],[Profit]])*100</f>
        <v>384.61538461538464</v>
      </c>
      <c r="X891">
        <f>Tableau1[[#This Row],[Sales]]*(1-Tableau1[[#This Row],[Discount]])</f>
        <v>1439.92</v>
      </c>
      <c r="Y891">
        <f ca="1">SUMIF(Tableau1[Order ID],Tableau1[[#This Row],[Order ID]],Tableau1[[#This Row],[Sales]])</f>
        <v>1169.694</v>
      </c>
    </row>
    <row r="892" spans="1:25" x14ac:dyDescent="0.3">
      <c r="A892">
        <v>1833</v>
      </c>
      <c r="B892" t="s">
        <v>911</v>
      </c>
      <c r="C892" s="9" t="s">
        <v>5629</v>
      </c>
      <c r="D892" s="9">
        <v>42313</v>
      </c>
      <c r="E892" s="3" t="s">
        <v>5559</v>
      </c>
      <c r="F892" t="s">
        <v>6465</v>
      </c>
      <c r="G892" t="s">
        <v>6802</v>
      </c>
      <c r="H892" t="s">
        <v>7595</v>
      </c>
      <c r="I892" t="s">
        <v>8055</v>
      </c>
      <c r="J892" t="s">
        <v>8057</v>
      </c>
      <c r="K892" t="s">
        <v>8111</v>
      </c>
      <c r="L892" t="s">
        <v>8592</v>
      </c>
      <c r="M892">
        <v>28110</v>
      </c>
      <c r="N892" t="s">
        <v>8637</v>
      </c>
      <c r="O892" t="s">
        <v>9471</v>
      </c>
      <c r="P892" t="s">
        <v>10370</v>
      </c>
      <c r="Q892" t="s">
        <v>10374</v>
      </c>
      <c r="R892" t="s">
        <v>11215</v>
      </c>
      <c r="S892">
        <v>207</v>
      </c>
      <c r="T892">
        <v>3</v>
      </c>
      <c r="U892">
        <v>0.2</v>
      </c>
      <c r="V892">
        <v>25.875</v>
      </c>
      <c r="W892">
        <f>(Tableau1[[#This Row],[Sales]]/Tableau1[[#This Row],[Profit]])*100</f>
        <v>800</v>
      </c>
      <c r="X892">
        <f>Tableau1[[#This Row],[Sales]]*(1-Tableau1[[#This Row],[Discount]])</f>
        <v>165.60000000000002</v>
      </c>
      <c r="Y892">
        <f ca="1">SUMIF(Tableau1[Order ID],Tableau1[[#This Row],[Order ID]],Tableau1[[#This Row],[Sales]])</f>
        <v>2.88</v>
      </c>
    </row>
    <row r="893" spans="1:25" x14ac:dyDescent="0.3">
      <c r="A893">
        <v>1834</v>
      </c>
      <c r="B893" t="s">
        <v>912</v>
      </c>
      <c r="C893" s="9" t="s">
        <v>5408</v>
      </c>
      <c r="D893" s="9">
        <v>42948</v>
      </c>
      <c r="E893" s="3" t="s">
        <v>5813</v>
      </c>
      <c r="F893" t="s">
        <v>6465</v>
      </c>
      <c r="G893" t="s">
        <v>6910</v>
      </c>
      <c r="H893" t="s">
        <v>7703</v>
      </c>
      <c r="I893" t="s">
        <v>8055</v>
      </c>
      <c r="J893" t="s">
        <v>8057</v>
      </c>
      <c r="K893" t="s">
        <v>8147</v>
      </c>
      <c r="L893" t="s">
        <v>8593</v>
      </c>
      <c r="M893">
        <v>78745</v>
      </c>
      <c r="N893" t="s">
        <v>8639</v>
      </c>
      <c r="O893" t="s">
        <v>9740</v>
      </c>
      <c r="P893" t="s">
        <v>10372</v>
      </c>
      <c r="Q893" t="s">
        <v>10388</v>
      </c>
      <c r="R893" t="s">
        <v>11477</v>
      </c>
      <c r="S893">
        <v>1439.982</v>
      </c>
      <c r="T893">
        <v>3</v>
      </c>
      <c r="U893">
        <v>0.4</v>
      </c>
      <c r="V893">
        <v>-263.99669999999998</v>
      </c>
      <c r="W893">
        <f>(Tableau1[[#This Row],[Sales]]/Tableau1[[#This Row],[Profit]])*100</f>
        <v>-545.4545454545455</v>
      </c>
      <c r="X893">
        <f>Tableau1[[#This Row],[Sales]]*(1-Tableau1[[#This Row],[Discount]])</f>
        <v>863.98919999999998</v>
      </c>
      <c r="Y893">
        <f ca="1">SUMIF(Tableau1[Order ID],Tableau1[[#This Row],[Order ID]],Tableau1[[#This Row],[Sales]])</f>
        <v>465.18</v>
      </c>
    </row>
    <row r="894" spans="1:25" x14ac:dyDescent="0.3">
      <c r="A894">
        <v>1836</v>
      </c>
      <c r="B894" t="s">
        <v>913</v>
      </c>
      <c r="C894" s="9" t="s">
        <v>5291</v>
      </c>
      <c r="D894" s="9">
        <v>41811</v>
      </c>
      <c r="E894" s="3" t="s">
        <v>6248</v>
      </c>
      <c r="F894" t="s">
        <v>6466</v>
      </c>
      <c r="G894" t="s">
        <v>6996</v>
      </c>
      <c r="H894" t="s">
        <v>7789</v>
      </c>
      <c r="I894" t="s">
        <v>8054</v>
      </c>
      <c r="J894" t="s">
        <v>8057</v>
      </c>
      <c r="K894" t="s">
        <v>8313</v>
      </c>
      <c r="L894" t="s">
        <v>8617</v>
      </c>
      <c r="M894">
        <v>6450</v>
      </c>
      <c r="N894" t="s">
        <v>8640</v>
      </c>
      <c r="O894" t="s">
        <v>8659</v>
      </c>
      <c r="P894" t="s">
        <v>10371</v>
      </c>
      <c r="Q894" t="s">
        <v>10379</v>
      </c>
      <c r="R894" t="s">
        <v>10408</v>
      </c>
      <c r="S894">
        <v>21.4</v>
      </c>
      <c r="T894">
        <v>5</v>
      </c>
      <c r="U894">
        <v>0</v>
      </c>
      <c r="V894">
        <v>6.2060000000000004</v>
      </c>
      <c r="W894">
        <f>(Tableau1[[#This Row],[Sales]]/Tableau1[[#This Row],[Profit]])*100</f>
        <v>344.82758620689651</v>
      </c>
      <c r="X894">
        <f>Tableau1[[#This Row],[Sales]]*(1-Tableau1[[#This Row],[Discount]])</f>
        <v>21.4</v>
      </c>
      <c r="Y894">
        <f ca="1">SUMIF(Tableau1[Order ID],Tableau1[[#This Row],[Order ID]],Tableau1[[#This Row],[Sales]])</f>
        <v>2.6240000000000001</v>
      </c>
    </row>
    <row r="895" spans="1:25" x14ac:dyDescent="0.3">
      <c r="A895">
        <v>1837</v>
      </c>
      <c r="B895" t="s">
        <v>914</v>
      </c>
      <c r="C895" s="9" t="s">
        <v>5630</v>
      </c>
      <c r="D895" s="9">
        <v>42785</v>
      </c>
      <c r="E895" s="3" t="s">
        <v>6246</v>
      </c>
      <c r="F895" t="s">
        <v>6464</v>
      </c>
      <c r="G895" t="s">
        <v>6936</v>
      </c>
      <c r="H895" t="s">
        <v>7729</v>
      </c>
      <c r="I895" t="s">
        <v>8055</v>
      </c>
      <c r="J895" t="s">
        <v>8057</v>
      </c>
      <c r="K895" t="s">
        <v>8243</v>
      </c>
      <c r="L895" t="s">
        <v>8620</v>
      </c>
      <c r="M895">
        <v>30076</v>
      </c>
      <c r="N895" t="s">
        <v>8637</v>
      </c>
      <c r="O895" t="s">
        <v>8796</v>
      </c>
      <c r="P895" t="s">
        <v>10371</v>
      </c>
      <c r="Q895" t="s">
        <v>10382</v>
      </c>
      <c r="R895" t="s">
        <v>10546</v>
      </c>
      <c r="S895">
        <v>1245.8599999999999</v>
      </c>
      <c r="T895">
        <v>7</v>
      </c>
      <c r="U895">
        <v>0</v>
      </c>
      <c r="V895">
        <v>361.29939999999999</v>
      </c>
      <c r="W895">
        <f>(Tableau1[[#This Row],[Sales]]/Tableau1[[#This Row],[Profit]])*100</f>
        <v>344.82758620689651</v>
      </c>
      <c r="X895">
        <f>Tableau1[[#This Row],[Sales]]*(1-Tableau1[[#This Row],[Discount]])</f>
        <v>1245.8599999999999</v>
      </c>
      <c r="Y895">
        <f ca="1">SUMIF(Tableau1[Order ID],Tableau1[[#This Row],[Order ID]],Tableau1[[#This Row],[Sales]])</f>
        <v>431.928</v>
      </c>
    </row>
    <row r="896" spans="1:25" x14ac:dyDescent="0.3">
      <c r="A896">
        <v>1838</v>
      </c>
      <c r="B896" t="s">
        <v>915</v>
      </c>
      <c r="C896" s="9" t="s">
        <v>5631</v>
      </c>
      <c r="D896" s="9">
        <v>41852</v>
      </c>
      <c r="E896" s="3" t="s">
        <v>5109</v>
      </c>
      <c r="F896" t="s">
        <v>6465</v>
      </c>
      <c r="G896" t="s">
        <v>7009</v>
      </c>
      <c r="H896" t="s">
        <v>7802</v>
      </c>
      <c r="I896" t="s">
        <v>8055</v>
      </c>
      <c r="J896" t="s">
        <v>8057</v>
      </c>
      <c r="K896" t="s">
        <v>8093</v>
      </c>
      <c r="L896" t="s">
        <v>8592</v>
      </c>
      <c r="M896">
        <v>28205</v>
      </c>
      <c r="N896" t="s">
        <v>8637</v>
      </c>
      <c r="O896" t="s">
        <v>8643</v>
      </c>
      <c r="P896" t="s">
        <v>10371</v>
      </c>
      <c r="Q896" t="s">
        <v>10375</v>
      </c>
      <c r="R896" t="s">
        <v>10392</v>
      </c>
      <c r="S896">
        <v>17.544</v>
      </c>
      <c r="T896">
        <v>3</v>
      </c>
      <c r="U896">
        <v>0.2</v>
      </c>
      <c r="V896">
        <v>5.9211</v>
      </c>
      <c r="W896">
        <f>(Tableau1[[#This Row],[Sales]]/Tableau1[[#This Row],[Profit]])*100</f>
        <v>296.2962962962963</v>
      </c>
      <c r="X896">
        <f>Tableau1[[#This Row],[Sales]]*(1-Tableau1[[#This Row],[Discount]])</f>
        <v>14.035200000000001</v>
      </c>
      <c r="Y896">
        <f ca="1">SUMIF(Tableau1[Order ID],Tableau1[[#This Row],[Order ID]],Tableau1[[#This Row],[Sales]])</f>
        <v>277.39999999999998</v>
      </c>
    </row>
    <row r="897" spans="1:25" x14ac:dyDescent="0.3">
      <c r="A897">
        <v>1842</v>
      </c>
      <c r="B897" t="s">
        <v>916</v>
      </c>
      <c r="C897" s="9" t="s">
        <v>5457</v>
      </c>
      <c r="D897" s="9">
        <v>42569</v>
      </c>
      <c r="E897" s="3" t="s">
        <v>5340</v>
      </c>
      <c r="F897" t="s">
        <v>6465</v>
      </c>
      <c r="G897" t="s">
        <v>7010</v>
      </c>
      <c r="H897" t="s">
        <v>7803</v>
      </c>
      <c r="I897" t="s">
        <v>8055</v>
      </c>
      <c r="J897" t="s">
        <v>8057</v>
      </c>
      <c r="K897" t="s">
        <v>8314</v>
      </c>
      <c r="L897" t="s">
        <v>8589</v>
      </c>
      <c r="M897">
        <v>42104</v>
      </c>
      <c r="N897" t="s">
        <v>8637</v>
      </c>
      <c r="O897" t="s">
        <v>9743</v>
      </c>
      <c r="P897" t="s">
        <v>10370</v>
      </c>
      <c r="Q897" t="s">
        <v>10374</v>
      </c>
      <c r="R897" t="s">
        <v>11480</v>
      </c>
      <c r="S897">
        <v>140.81</v>
      </c>
      <c r="T897">
        <v>1</v>
      </c>
      <c r="U897">
        <v>0</v>
      </c>
      <c r="V897">
        <v>39.4268</v>
      </c>
      <c r="W897">
        <f>(Tableau1[[#This Row],[Sales]]/Tableau1[[#This Row],[Profit]])*100</f>
        <v>357.14285714285717</v>
      </c>
      <c r="X897">
        <f>Tableau1[[#This Row],[Sales]]*(1-Tableau1[[#This Row],[Discount]])</f>
        <v>140.81</v>
      </c>
      <c r="Y897">
        <f ca="1">SUMIF(Tableau1[Order ID],Tableau1[[#This Row],[Order ID]],Tableau1[[#This Row],[Sales]])</f>
        <v>139.44</v>
      </c>
    </row>
    <row r="898" spans="1:25" x14ac:dyDescent="0.3">
      <c r="A898">
        <v>1843</v>
      </c>
      <c r="B898" t="s">
        <v>917</v>
      </c>
      <c r="C898" s="9" t="s">
        <v>5127</v>
      </c>
      <c r="D898" s="9">
        <v>42044</v>
      </c>
      <c r="E898" s="3" t="s">
        <v>6353</v>
      </c>
      <c r="F898" t="s">
        <v>6464</v>
      </c>
      <c r="G898" t="s">
        <v>6603</v>
      </c>
      <c r="H898" t="s">
        <v>7396</v>
      </c>
      <c r="I898" t="s">
        <v>8055</v>
      </c>
      <c r="J898" t="s">
        <v>8057</v>
      </c>
      <c r="K898" t="s">
        <v>8110</v>
      </c>
      <c r="L898" t="s">
        <v>8593</v>
      </c>
      <c r="M898">
        <v>78207</v>
      </c>
      <c r="N898" t="s">
        <v>8639</v>
      </c>
      <c r="O898" t="s">
        <v>8934</v>
      </c>
      <c r="P898" t="s">
        <v>10371</v>
      </c>
      <c r="Q898" t="s">
        <v>10375</v>
      </c>
      <c r="R898" t="s">
        <v>10683</v>
      </c>
      <c r="S898">
        <v>40.095999999999997</v>
      </c>
      <c r="T898">
        <v>4</v>
      </c>
      <c r="U898">
        <v>0.2</v>
      </c>
      <c r="V898">
        <v>13.532400000000001</v>
      </c>
      <c r="W898">
        <f>(Tableau1[[#This Row],[Sales]]/Tableau1[[#This Row],[Profit]])*100</f>
        <v>296.29629629629625</v>
      </c>
      <c r="X898">
        <f>Tableau1[[#This Row],[Sales]]*(1-Tableau1[[#This Row],[Discount]])</f>
        <v>32.076799999999999</v>
      </c>
      <c r="Y898">
        <f ca="1">SUMIF(Tableau1[Order ID],Tableau1[[#This Row],[Order ID]],Tableau1[[#This Row],[Sales]])</f>
        <v>58.415999999999997</v>
      </c>
    </row>
    <row r="899" spans="1:25" x14ac:dyDescent="0.3">
      <c r="A899">
        <v>1845</v>
      </c>
      <c r="B899" t="s">
        <v>918</v>
      </c>
      <c r="C899" s="9" t="s">
        <v>5600</v>
      </c>
      <c r="D899" s="9">
        <v>42945</v>
      </c>
      <c r="E899" s="3" t="s">
        <v>6354</v>
      </c>
      <c r="F899" t="s">
        <v>6465</v>
      </c>
      <c r="G899" t="s">
        <v>7011</v>
      </c>
      <c r="H899" t="s">
        <v>7804</v>
      </c>
      <c r="I899" t="s">
        <v>8054</v>
      </c>
      <c r="J899" t="s">
        <v>8057</v>
      </c>
      <c r="K899" t="s">
        <v>8062</v>
      </c>
      <c r="L899" t="s">
        <v>8234</v>
      </c>
      <c r="M899">
        <v>98115</v>
      </c>
      <c r="N899" t="s">
        <v>8638</v>
      </c>
      <c r="O899" t="s">
        <v>8665</v>
      </c>
      <c r="P899" t="s">
        <v>10372</v>
      </c>
      <c r="Q899" t="s">
        <v>10384</v>
      </c>
      <c r="R899" t="s">
        <v>10414</v>
      </c>
      <c r="S899">
        <v>90.57</v>
      </c>
      <c r="T899">
        <v>3</v>
      </c>
      <c r="U899">
        <v>0</v>
      </c>
      <c r="V899">
        <v>11.774100000000001</v>
      </c>
      <c r="W899">
        <f>(Tableau1[[#This Row],[Sales]]/Tableau1[[#This Row],[Profit]])*100</f>
        <v>769.23076923076917</v>
      </c>
      <c r="X899">
        <f>Tableau1[[#This Row],[Sales]]*(1-Tableau1[[#This Row],[Discount]])</f>
        <v>90.57</v>
      </c>
      <c r="Y899">
        <f ca="1">SUMIF(Tableau1[Order ID],Tableau1[[#This Row],[Order ID]],Tableau1[[#This Row],[Sales]])</f>
        <v>718.11599999999999</v>
      </c>
    </row>
    <row r="900" spans="1:25" x14ac:dyDescent="0.3">
      <c r="A900">
        <v>1846</v>
      </c>
      <c r="B900" t="s">
        <v>919</v>
      </c>
      <c r="C900" s="9" t="s">
        <v>5632</v>
      </c>
      <c r="D900" s="9">
        <v>42747</v>
      </c>
      <c r="E900" s="3" t="s">
        <v>6355</v>
      </c>
      <c r="F900" t="s">
        <v>6464</v>
      </c>
      <c r="G900" t="s">
        <v>6994</v>
      </c>
      <c r="H900" t="s">
        <v>7787</v>
      </c>
      <c r="I900" t="s">
        <v>8056</v>
      </c>
      <c r="J900" t="s">
        <v>8057</v>
      </c>
      <c r="K900" t="s">
        <v>8234</v>
      </c>
      <c r="L900" t="s">
        <v>8628</v>
      </c>
      <c r="M900">
        <v>20016</v>
      </c>
      <c r="N900" t="s">
        <v>8640</v>
      </c>
      <c r="O900" t="s">
        <v>8766</v>
      </c>
      <c r="P900" t="s">
        <v>10371</v>
      </c>
      <c r="Q900" t="s">
        <v>10383</v>
      </c>
      <c r="R900" t="s">
        <v>10516</v>
      </c>
      <c r="S900">
        <v>40.08</v>
      </c>
      <c r="T900">
        <v>6</v>
      </c>
      <c r="U900">
        <v>0</v>
      </c>
      <c r="V900">
        <v>19.238399999999999</v>
      </c>
      <c r="W900">
        <f>(Tableau1[[#This Row],[Sales]]/Tableau1[[#This Row],[Profit]])*100</f>
        <v>208.33333333333334</v>
      </c>
      <c r="X900">
        <f>Tableau1[[#This Row],[Sales]]*(1-Tableau1[[#This Row],[Discount]])</f>
        <v>40.08</v>
      </c>
      <c r="Y900">
        <f ca="1">SUMIF(Tableau1[Order ID],Tableau1[[#This Row],[Order ID]],Tableau1[[#This Row],[Sales]])</f>
        <v>487.98399999999998</v>
      </c>
    </row>
    <row r="901" spans="1:25" x14ac:dyDescent="0.3">
      <c r="A901">
        <v>1848</v>
      </c>
      <c r="B901" t="s">
        <v>920</v>
      </c>
      <c r="C901" s="9" t="s">
        <v>5048</v>
      </c>
      <c r="D901" s="9">
        <v>42988</v>
      </c>
      <c r="E901" s="3" t="s">
        <v>5048</v>
      </c>
      <c r="F901" t="s">
        <v>6467</v>
      </c>
      <c r="G901" t="s">
        <v>6863</v>
      </c>
      <c r="H901" t="s">
        <v>7656</v>
      </c>
      <c r="I901" t="s">
        <v>8055</v>
      </c>
      <c r="J901" t="s">
        <v>8057</v>
      </c>
      <c r="K901" t="s">
        <v>8059</v>
      </c>
      <c r="L901" t="s">
        <v>8590</v>
      </c>
      <c r="M901">
        <v>90004</v>
      </c>
      <c r="N901" t="s">
        <v>8638</v>
      </c>
      <c r="O901" t="s">
        <v>8926</v>
      </c>
      <c r="P901" t="s">
        <v>10370</v>
      </c>
      <c r="Q901" t="s">
        <v>10374</v>
      </c>
      <c r="R901" t="s">
        <v>10675</v>
      </c>
      <c r="S901">
        <v>362.35199999999998</v>
      </c>
      <c r="T901">
        <v>3</v>
      </c>
      <c r="U901">
        <v>0.2</v>
      </c>
      <c r="V901">
        <v>27.176400000000001</v>
      </c>
      <c r="W901">
        <f>(Tableau1[[#This Row],[Sales]]/Tableau1[[#This Row],[Profit]])*100</f>
        <v>1333.3333333333333</v>
      </c>
      <c r="X901">
        <f>Tableau1[[#This Row],[Sales]]*(1-Tableau1[[#This Row],[Discount]])</f>
        <v>289.88159999999999</v>
      </c>
      <c r="Y901">
        <f ca="1">SUMIF(Tableau1[Order ID],Tableau1[[#This Row],[Order ID]],Tableau1[[#This Row],[Sales]])</f>
        <v>142.4</v>
      </c>
    </row>
    <row r="902" spans="1:25" x14ac:dyDescent="0.3">
      <c r="A902">
        <v>1850</v>
      </c>
      <c r="B902" t="s">
        <v>921</v>
      </c>
      <c r="C902" s="9" t="s">
        <v>5633</v>
      </c>
      <c r="D902" s="9">
        <v>42205</v>
      </c>
      <c r="E902" s="3" t="s">
        <v>5425</v>
      </c>
      <c r="F902" t="s">
        <v>6464</v>
      </c>
      <c r="G902" t="s">
        <v>6811</v>
      </c>
      <c r="H902" t="s">
        <v>7604</v>
      </c>
      <c r="I902" t="s">
        <v>8054</v>
      </c>
      <c r="J902" t="s">
        <v>8057</v>
      </c>
      <c r="K902" t="s">
        <v>8315</v>
      </c>
      <c r="L902" t="s">
        <v>8602</v>
      </c>
      <c r="M902">
        <v>46614</v>
      </c>
      <c r="N902" t="s">
        <v>8639</v>
      </c>
      <c r="O902" t="s">
        <v>9746</v>
      </c>
      <c r="P902" t="s">
        <v>10371</v>
      </c>
      <c r="Q902" t="s">
        <v>10377</v>
      </c>
      <c r="R902" t="s">
        <v>11483</v>
      </c>
      <c r="S902">
        <v>34.76</v>
      </c>
      <c r="T902">
        <v>1</v>
      </c>
      <c r="U902">
        <v>0</v>
      </c>
      <c r="V902">
        <v>9.7327999999999992</v>
      </c>
      <c r="W902">
        <f>(Tableau1[[#This Row],[Sales]]/Tableau1[[#This Row],[Profit]])*100</f>
        <v>357.14285714285717</v>
      </c>
      <c r="X902">
        <f>Tableau1[[#This Row],[Sales]]*(1-Tableau1[[#This Row],[Discount]])</f>
        <v>34.76</v>
      </c>
      <c r="Y902">
        <f ca="1">SUMIF(Tableau1[Order ID],Tableau1[[#This Row],[Order ID]],Tableau1[[#This Row],[Sales]])</f>
        <v>2060.7440000000001</v>
      </c>
    </row>
    <row r="903" spans="1:25" x14ac:dyDescent="0.3">
      <c r="A903">
        <v>1856</v>
      </c>
      <c r="B903" t="s">
        <v>922</v>
      </c>
      <c r="C903" s="9" t="s">
        <v>5634</v>
      </c>
      <c r="D903" s="9">
        <v>41803</v>
      </c>
      <c r="E903" s="3" t="s">
        <v>6133</v>
      </c>
      <c r="F903" t="s">
        <v>6465</v>
      </c>
      <c r="G903" t="s">
        <v>6992</v>
      </c>
      <c r="H903" t="s">
        <v>7785</v>
      </c>
      <c r="I903" t="s">
        <v>8055</v>
      </c>
      <c r="J903" t="s">
        <v>8057</v>
      </c>
      <c r="K903" t="s">
        <v>8059</v>
      </c>
      <c r="L903" t="s">
        <v>8590</v>
      </c>
      <c r="M903">
        <v>90032</v>
      </c>
      <c r="N903" t="s">
        <v>8638</v>
      </c>
      <c r="O903" t="s">
        <v>9749</v>
      </c>
      <c r="P903" t="s">
        <v>10371</v>
      </c>
      <c r="Q903" t="s">
        <v>10379</v>
      </c>
      <c r="R903" t="s">
        <v>11135</v>
      </c>
      <c r="S903">
        <v>14.52</v>
      </c>
      <c r="T903">
        <v>3</v>
      </c>
      <c r="U903">
        <v>0</v>
      </c>
      <c r="V903">
        <v>4.7915999999999999</v>
      </c>
      <c r="W903">
        <f>(Tableau1[[#This Row],[Sales]]/Tableau1[[#This Row],[Profit]])*100</f>
        <v>303.030303030303</v>
      </c>
      <c r="X903">
        <f>Tableau1[[#This Row],[Sales]]*(1-Tableau1[[#This Row],[Discount]])</f>
        <v>14.52</v>
      </c>
      <c r="Y903">
        <f ca="1">SUMIF(Tableau1[Order ID],Tableau1[[#This Row],[Order ID]],Tableau1[[#This Row],[Sales]])</f>
        <v>69.52</v>
      </c>
    </row>
    <row r="904" spans="1:25" x14ac:dyDescent="0.3">
      <c r="A904">
        <v>1857</v>
      </c>
      <c r="B904" t="s">
        <v>923</v>
      </c>
      <c r="C904" s="9" t="s">
        <v>5635</v>
      </c>
      <c r="D904" s="9">
        <v>42867</v>
      </c>
      <c r="E904" s="3" t="s">
        <v>5386</v>
      </c>
      <c r="F904" t="s">
        <v>6464</v>
      </c>
      <c r="G904" t="s">
        <v>6609</v>
      </c>
      <c r="H904" t="s">
        <v>7402</v>
      </c>
      <c r="I904" t="s">
        <v>8055</v>
      </c>
      <c r="J904" t="s">
        <v>8057</v>
      </c>
      <c r="K904" t="s">
        <v>8070</v>
      </c>
      <c r="L904" t="s">
        <v>8593</v>
      </c>
      <c r="M904">
        <v>77041</v>
      </c>
      <c r="N904" t="s">
        <v>8639</v>
      </c>
      <c r="O904" t="s">
        <v>9513</v>
      </c>
      <c r="P904" t="s">
        <v>10371</v>
      </c>
      <c r="Q904" t="s">
        <v>10377</v>
      </c>
      <c r="R904" t="s">
        <v>11255</v>
      </c>
      <c r="S904">
        <v>127.92</v>
      </c>
      <c r="T904">
        <v>5</v>
      </c>
      <c r="U904">
        <v>0.2</v>
      </c>
      <c r="V904">
        <v>-15.99</v>
      </c>
      <c r="W904">
        <f>(Tableau1[[#This Row],[Sales]]/Tableau1[[#This Row],[Profit]])*100</f>
        <v>-800</v>
      </c>
      <c r="X904">
        <f>Tableau1[[#This Row],[Sales]]*(1-Tableau1[[#This Row],[Discount]])</f>
        <v>102.33600000000001</v>
      </c>
      <c r="Y904">
        <f ca="1">SUMIF(Tableau1[Order ID],Tableau1[[#This Row],[Order ID]],Tableau1[[#This Row],[Sales]])</f>
        <v>487.98399999999998</v>
      </c>
    </row>
    <row r="905" spans="1:25" x14ac:dyDescent="0.3">
      <c r="A905">
        <v>1859</v>
      </c>
      <c r="B905" t="s">
        <v>924</v>
      </c>
      <c r="C905" s="9" t="s">
        <v>5067</v>
      </c>
      <c r="D905" s="9">
        <v>42250</v>
      </c>
      <c r="E905" s="3" t="s">
        <v>5607</v>
      </c>
      <c r="F905" t="s">
        <v>6466</v>
      </c>
      <c r="G905" t="s">
        <v>6548</v>
      </c>
      <c r="H905" t="s">
        <v>7341</v>
      </c>
      <c r="I905" t="s">
        <v>8055</v>
      </c>
      <c r="J905" t="s">
        <v>8057</v>
      </c>
      <c r="K905" t="s">
        <v>8097</v>
      </c>
      <c r="L905" t="s">
        <v>8617</v>
      </c>
      <c r="M905">
        <v>6010</v>
      </c>
      <c r="N905" t="s">
        <v>8640</v>
      </c>
      <c r="O905" t="s">
        <v>8655</v>
      </c>
      <c r="P905" t="s">
        <v>10371</v>
      </c>
      <c r="Q905" t="s">
        <v>10382</v>
      </c>
      <c r="R905" t="s">
        <v>10404</v>
      </c>
      <c r="S905">
        <v>137.62</v>
      </c>
      <c r="T905">
        <v>2</v>
      </c>
      <c r="U905">
        <v>0</v>
      </c>
      <c r="V905">
        <v>60.552799999999998</v>
      </c>
      <c r="W905">
        <f>(Tableau1[[#This Row],[Sales]]/Tableau1[[#This Row],[Profit]])*100</f>
        <v>227.27272727272728</v>
      </c>
      <c r="X905">
        <f>Tableau1[[#This Row],[Sales]]*(1-Tableau1[[#This Row],[Discount]])</f>
        <v>137.62</v>
      </c>
      <c r="Y905">
        <f ca="1">SUMIF(Tableau1[Order ID],Tableau1[[#This Row],[Order ID]],Tableau1[[#This Row],[Sales]])</f>
        <v>2.9460000000000002</v>
      </c>
    </row>
    <row r="906" spans="1:25" x14ac:dyDescent="0.3">
      <c r="A906">
        <v>1861</v>
      </c>
      <c r="B906" t="s">
        <v>925</v>
      </c>
      <c r="C906" s="9" t="s">
        <v>5636</v>
      </c>
      <c r="D906" s="9">
        <v>42820</v>
      </c>
      <c r="E906" s="3" t="s">
        <v>6026</v>
      </c>
      <c r="F906" t="s">
        <v>6466</v>
      </c>
      <c r="G906" t="s">
        <v>6774</v>
      </c>
      <c r="H906" t="s">
        <v>7567</v>
      </c>
      <c r="I906" t="s">
        <v>8054</v>
      </c>
      <c r="J906" t="s">
        <v>8057</v>
      </c>
      <c r="K906" t="s">
        <v>8078</v>
      </c>
      <c r="L906" t="s">
        <v>8603</v>
      </c>
      <c r="M906">
        <v>10009</v>
      </c>
      <c r="N906" t="s">
        <v>8640</v>
      </c>
      <c r="O906" t="s">
        <v>9751</v>
      </c>
      <c r="P906" t="s">
        <v>10370</v>
      </c>
      <c r="Q906" t="s">
        <v>10373</v>
      </c>
      <c r="R906" t="s">
        <v>11487</v>
      </c>
      <c r="S906">
        <v>257.56799999999998</v>
      </c>
      <c r="T906">
        <v>2</v>
      </c>
      <c r="U906">
        <v>0.2</v>
      </c>
      <c r="V906">
        <v>-28.976400000000002</v>
      </c>
      <c r="W906">
        <f>(Tableau1[[#This Row],[Sales]]/Tableau1[[#This Row],[Profit]])*100</f>
        <v>-888.8888888888888</v>
      </c>
      <c r="X906">
        <f>Tableau1[[#This Row],[Sales]]*(1-Tableau1[[#This Row],[Discount]])</f>
        <v>206.05439999999999</v>
      </c>
      <c r="Y906">
        <f ca="1">SUMIF(Tableau1[Order ID],Tableau1[[#This Row],[Order ID]],Tableau1[[#This Row],[Sales]])</f>
        <v>638.73</v>
      </c>
    </row>
    <row r="907" spans="1:25" x14ac:dyDescent="0.3">
      <c r="A907">
        <v>1863</v>
      </c>
      <c r="B907" t="s">
        <v>926</v>
      </c>
      <c r="C907" s="9" t="s">
        <v>5637</v>
      </c>
      <c r="D907" s="9">
        <v>41955</v>
      </c>
      <c r="E907" s="3" t="s">
        <v>5637</v>
      </c>
      <c r="F907" t="s">
        <v>6467</v>
      </c>
      <c r="G907" t="s">
        <v>6635</v>
      </c>
      <c r="H907" t="s">
        <v>7428</v>
      </c>
      <c r="I907" t="s">
        <v>8054</v>
      </c>
      <c r="J907" t="s">
        <v>8057</v>
      </c>
      <c r="K907" t="s">
        <v>8110</v>
      </c>
      <c r="L907" t="s">
        <v>8593</v>
      </c>
      <c r="M907">
        <v>78207</v>
      </c>
      <c r="N907" t="s">
        <v>8639</v>
      </c>
      <c r="O907" t="s">
        <v>8814</v>
      </c>
      <c r="P907" t="s">
        <v>10371</v>
      </c>
      <c r="Q907" t="s">
        <v>10377</v>
      </c>
      <c r="R907" t="s">
        <v>10564</v>
      </c>
      <c r="S907">
        <v>49.631999999999998</v>
      </c>
      <c r="T907">
        <v>4</v>
      </c>
      <c r="U907">
        <v>0.2</v>
      </c>
      <c r="V907">
        <v>4.9631999999999996</v>
      </c>
      <c r="W907">
        <f>(Tableau1[[#This Row],[Sales]]/Tableau1[[#This Row],[Profit]])*100</f>
        <v>1000</v>
      </c>
      <c r="X907">
        <f>Tableau1[[#This Row],[Sales]]*(1-Tableau1[[#This Row],[Discount]])</f>
        <v>39.705600000000004</v>
      </c>
      <c r="Y907">
        <f ca="1">SUMIF(Tableau1[Order ID],Tableau1[[#This Row],[Order ID]],Tableau1[[#This Row],[Sales]])</f>
        <v>9.0960000000000001</v>
      </c>
    </row>
    <row r="908" spans="1:25" x14ac:dyDescent="0.3">
      <c r="A908">
        <v>1864</v>
      </c>
      <c r="B908" t="s">
        <v>927</v>
      </c>
      <c r="C908" s="9" t="s">
        <v>5093</v>
      </c>
      <c r="D908" s="9">
        <v>42656</v>
      </c>
      <c r="E908" s="3" t="s">
        <v>5538</v>
      </c>
      <c r="F908" t="s">
        <v>6465</v>
      </c>
      <c r="G908" t="s">
        <v>7012</v>
      </c>
      <c r="H908" t="s">
        <v>7805</v>
      </c>
      <c r="I908" t="s">
        <v>8055</v>
      </c>
      <c r="J908" t="s">
        <v>8057</v>
      </c>
      <c r="K908" t="s">
        <v>8092</v>
      </c>
      <c r="L908" t="s">
        <v>8610</v>
      </c>
      <c r="M908">
        <v>80013</v>
      </c>
      <c r="N908" t="s">
        <v>8638</v>
      </c>
      <c r="O908" t="s">
        <v>8943</v>
      </c>
      <c r="P908" t="s">
        <v>10370</v>
      </c>
      <c r="Q908" t="s">
        <v>10376</v>
      </c>
      <c r="R908" t="s">
        <v>10692</v>
      </c>
      <c r="S908">
        <v>727.45</v>
      </c>
      <c r="T908">
        <v>5</v>
      </c>
      <c r="U908">
        <v>0.5</v>
      </c>
      <c r="V908">
        <v>-465.56799999999998</v>
      </c>
      <c r="W908">
        <f>(Tableau1[[#This Row],[Sales]]/Tableau1[[#This Row],[Profit]])*100</f>
        <v>-156.25000000000003</v>
      </c>
      <c r="X908">
        <f>Tableau1[[#This Row],[Sales]]*(1-Tableau1[[#This Row],[Discount]])</f>
        <v>363.72500000000002</v>
      </c>
      <c r="Y908">
        <f ca="1">SUMIF(Tableau1[Order ID],Tableau1[[#This Row],[Order ID]],Tableau1[[#This Row],[Sales]])</f>
        <v>33.799999999999997</v>
      </c>
    </row>
    <row r="909" spans="1:25" x14ac:dyDescent="0.3">
      <c r="A909">
        <v>1866</v>
      </c>
      <c r="B909" t="s">
        <v>928</v>
      </c>
      <c r="C909" s="9" t="s">
        <v>5135</v>
      </c>
      <c r="D909" s="9">
        <v>43051</v>
      </c>
      <c r="E909" s="3" t="s">
        <v>5135</v>
      </c>
      <c r="F909" t="s">
        <v>6467</v>
      </c>
      <c r="G909" t="s">
        <v>6711</v>
      </c>
      <c r="H909" t="s">
        <v>7504</v>
      </c>
      <c r="I909" t="s">
        <v>8055</v>
      </c>
      <c r="J909" t="s">
        <v>8057</v>
      </c>
      <c r="K909" t="s">
        <v>8104</v>
      </c>
      <c r="L909" t="s">
        <v>8612</v>
      </c>
      <c r="M909">
        <v>43055</v>
      </c>
      <c r="N909" t="s">
        <v>8640</v>
      </c>
      <c r="O909" t="s">
        <v>9753</v>
      </c>
      <c r="P909" t="s">
        <v>10372</v>
      </c>
      <c r="Q909" t="s">
        <v>10380</v>
      </c>
      <c r="R909" t="s">
        <v>11489</v>
      </c>
      <c r="S909">
        <v>370.78199999999998</v>
      </c>
      <c r="T909">
        <v>3</v>
      </c>
      <c r="U909">
        <v>0.4</v>
      </c>
      <c r="V909">
        <v>-92.695499999999996</v>
      </c>
      <c r="W909">
        <f>(Tableau1[[#This Row],[Sales]]/Tableau1[[#This Row],[Profit]])*100</f>
        <v>-400</v>
      </c>
      <c r="X909">
        <f>Tableau1[[#This Row],[Sales]]*(1-Tableau1[[#This Row],[Discount]])</f>
        <v>222.46919999999997</v>
      </c>
      <c r="Y909">
        <f ca="1">SUMIF(Tableau1[Order ID],Tableau1[[#This Row],[Order ID]],Tableau1[[#This Row],[Sales]])</f>
        <v>258.89999999999998</v>
      </c>
    </row>
    <row r="910" spans="1:25" x14ac:dyDescent="0.3">
      <c r="A910">
        <v>1867</v>
      </c>
      <c r="B910" t="s">
        <v>929</v>
      </c>
      <c r="C910" s="9" t="s">
        <v>5034</v>
      </c>
      <c r="D910" s="9">
        <v>42840</v>
      </c>
      <c r="E910" s="3" t="s">
        <v>6356</v>
      </c>
      <c r="F910" t="s">
        <v>6466</v>
      </c>
      <c r="G910" t="s">
        <v>6808</v>
      </c>
      <c r="H910" t="s">
        <v>7601</v>
      </c>
      <c r="I910" t="s">
        <v>8055</v>
      </c>
      <c r="J910" t="s">
        <v>8057</v>
      </c>
      <c r="K910" t="s">
        <v>8058</v>
      </c>
      <c r="L910" t="s">
        <v>8621</v>
      </c>
      <c r="M910">
        <v>89015</v>
      </c>
      <c r="N910" t="s">
        <v>8638</v>
      </c>
      <c r="O910" t="s">
        <v>9406</v>
      </c>
      <c r="P910" t="s">
        <v>10370</v>
      </c>
      <c r="Q910" t="s">
        <v>10378</v>
      </c>
      <c r="R910" t="s">
        <v>11154</v>
      </c>
      <c r="S910">
        <v>196.45</v>
      </c>
      <c r="T910">
        <v>5</v>
      </c>
      <c r="U910">
        <v>0</v>
      </c>
      <c r="V910">
        <v>70.721999999999994</v>
      </c>
      <c r="W910">
        <f>(Tableau1[[#This Row],[Sales]]/Tableau1[[#This Row],[Profit]])*100</f>
        <v>277.77777777777777</v>
      </c>
      <c r="X910">
        <f>Tableau1[[#This Row],[Sales]]*(1-Tableau1[[#This Row],[Discount]])</f>
        <v>196.45</v>
      </c>
      <c r="Y910">
        <f ca="1">SUMIF(Tableau1[Order ID],Tableau1[[#This Row],[Order ID]],Tableau1[[#This Row],[Sales]])</f>
        <v>8.8719999999999999</v>
      </c>
    </row>
    <row r="911" spans="1:25" x14ac:dyDescent="0.3">
      <c r="A911">
        <v>1868</v>
      </c>
      <c r="B911" t="s">
        <v>930</v>
      </c>
      <c r="C911" s="9" t="s">
        <v>5638</v>
      </c>
      <c r="D911" s="9">
        <v>42180</v>
      </c>
      <c r="E911" s="3" t="s">
        <v>6357</v>
      </c>
      <c r="F911" t="s">
        <v>6465</v>
      </c>
      <c r="G911" t="s">
        <v>7007</v>
      </c>
      <c r="H911" t="s">
        <v>7800</v>
      </c>
      <c r="I911" t="s">
        <v>8056</v>
      </c>
      <c r="J911" t="s">
        <v>8057</v>
      </c>
      <c r="K911" t="s">
        <v>8068</v>
      </c>
      <c r="L911" t="s">
        <v>8597</v>
      </c>
      <c r="M911">
        <v>19143</v>
      </c>
      <c r="N911" t="s">
        <v>8640</v>
      </c>
      <c r="O911" t="s">
        <v>9754</v>
      </c>
      <c r="P911" t="s">
        <v>10371</v>
      </c>
      <c r="Q911" t="s">
        <v>10383</v>
      </c>
      <c r="R911" t="s">
        <v>11490</v>
      </c>
      <c r="S911">
        <v>31.103999999999999</v>
      </c>
      <c r="T911">
        <v>6</v>
      </c>
      <c r="U911">
        <v>0.2</v>
      </c>
      <c r="V911">
        <v>10.8864</v>
      </c>
      <c r="W911">
        <f>(Tableau1[[#This Row],[Sales]]/Tableau1[[#This Row],[Profit]])*100</f>
        <v>285.71428571428572</v>
      </c>
      <c r="X911">
        <f>Tableau1[[#This Row],[Sales]]*(1-Tableau1[[#This Row],[Discount]])</f>
        <v>24.883200000000002</v>
      </c>
      <c r="Y911">
        <f ca="1">SUMIF(Tableau1[Order ID],Tableau1[[#This Row],[Order ID]],Tableau1[[#This Row],[Sales]])</f>
        <v>44.46</v>
      </c>
    </row>
    <row r="912" spans="1:25" x14ac:dyDescent="0.3">
      <c r="A912">
        <v>1870</v>
      </c>
      <c r="B912" t="s">
        <v>931</v>
      </c>
      <c r="C912" s="9" t="s">
        <v>5400</v>
      </c>
      <c r="D912" s="9">
        <v>42608</v>
      </c>
      <c r="E912" s="3" t="s">
        <v>5078</v>
      </c>
      <c r="F912" t="s">
        <v>6464</v>
      </c>
      <c r="G912" t="s">
        <v>6698</v>
      </c>
      <c r="H912" t="s">
        <v>7491</v>
      </c>
      <c r="I912" t="s">
        <v>8054</v>
      </c>
      <c r="J912" t="s">
        <v>8057</v>
      </c>
      <c r="K912" t="s">
        <v>8062</v>
      </c>
      <c r="L912" t="s">
        <v>8234</v>
      </c>
      <c r="M912">
        <v>98103</v>
      </c>
      <c r="N912" t="s">
        <v>8638</v>
      </c>
      <c r="O912" t="s">
        <v>9332</v>
      </c>
      <c r="P912" t="s">
        <v>10371</v>
      </c>
      <c r="Q912" t="s">
        <v>10383</v>
      </c>
      <c r="R912" t="s">
        <v>11080</v>
      </c>
      <c r="S912">
        <v>6.48</v>
      </c>
      <c r="T912">
        <v>1</v>
      </c>
      <c r="U912">
        <v>0</v>
      </c>
      <c r="V912">
        <v>3.1103999999999998</v>
      </c>
      <c r="W912">
        <f>(Tableau1[[#This Row],[Sales]]/Tableau1[[#This Row],[Profit]])*100</f>
        <v>208.33333333333334</v>
      </c>
      <c r="X912">
        <f>Tableau1[[#This Row],[Sales]]*(1-Tableau1[[#This Row],[Discount]])</f>
        <v>6.48</v>
      </c>
      <c r="Y912">
        <f ca="1">SUMIF(Tableau1[Order ID],Tableau1[[#This Row],[Order ID]],Tableau1[[#This Row],[Sales]])</f>
        <v>9.84</v>
      </c>
    </row>
    <row r="913" spans="1:25" x14ac:dyDescent="0.3">
      <c r="A913">
        <v>1871</v>
      </c>
      <c r="B913" t="s">
        <v>932</v>
      </c>
      <c r="C913" s="9" t="s">
        <v>5639</v>
      </c>
      <c r="D913" s="9">
        <v>41841</v>
      </c>
      <c r="E913" s="3" t="s">
        <v>5769</v>
      </c>
      <c r="F913" t="s">
        <v>6465</v>
      </c>
      <c r="G913" t="s">
        <v>7013</v>
      </c>
      <c r="H913" t="s">
        <v>7806</v>
      </c>
      <c r="I913" t="s">
        <v>8055</v>
      </c>
      <c r="J913" t="s">
        <v>8057</v>
      </c>
      <c r="K913" t="s">
        <v>8066</v>
      </c>
      <c r="L913" t="s">
        <v>8590</v>
      </c>
      <c r="M913">
        <v>94122</v>
      </c>
      <c r="N913" t="s">
        <v>8638</v>
      </c>
      <c r="O913" t="s">
        <v>9756</v>
      </c>
      <c r="P913" t="s">
        <v>10371</v>
      </c>
      <c r="Q913" t="s">
        <v>10379</v>
      </c>
      <c r="R913" t="s">
        <v>11492</v>
      </c>
      <c r="S913">
        <v>99.2</v>
      </c>
      <c r="T913">
        <v>5</v>
      </c>
      <c r="U913">
        <v>0</v>
      </c>
      <c r="V913">
        <v>25.792000000000002</v>
      </c>
      <c r="W913">
        <f>(Tableau1[[#This Row],[Sales]]/Tableau1[[#This Row],[Profit]])*100</f>
        <v>384.61538461538458</v>
      </c>
      <c r="X913">
        <f>Tableau1[[#This Row],[Sales]]*(1-Tableau1[[#This Row],[Discount]])</f>
        <v>99.2</v>
      </c>
      <c r="Y913">
        <f ca="1">SUMIF(Tableau1[Order ID],Tableau1[[#This Row],[Order ID]],Tableau1[[#This Row],[Sales]])</f>
        <v>25.344000000000001</v>
      </c>
    </row>
    <row r="914" spans="1:25" x14ac:dyDescent="0.3">
      <c r="A914">
        <v>1874</v>
      </c>
      <c r="B914" t="s">
        <v>933</v>
      </c>
      <c r="C914" s="9" t="s">
        <v>5640</v>
      </c>
      <c r="D914" s="9">
        <v>43060</v>
      </c>
      <c r="E914" s="3" t="s">
        <v>5950</v>
      </c>
      <c r="F914" t="s">
        <v>6465</v>
      </c>
      <c r="G914" t="s">
        <v>7014</v>
      </c>
      <c r="H914" t="s">
        <v>7807</v>
      </c>
      <c r="I914" t="s">
        <v>8054</v>
      </c>
      <c r="J914" t="s">
        <v>8057</v>
      </c>
      <c r="K914" t="s">
        <v>8316</v>
      </c>
      <c r="L914" t="s">
        <v>8234</v>
      </c>
      <c r="M914">
        <v>99207</v>
      </c>
      <c r="N914" t="s">
        <v>8638</v>
      </c>
      <c r="O914" t="s">
        <v>9757</v>
      </c>
      <c r="P914" t="s">
        <v>10370</v>
      </c>
      <c r="Q914" t="s">
        <v>10376</v>
      </c>
      <c r="R914" t="s">
        <v>11493</v>
      </c>
      <c r="S914">
        <v>70.98</v>
      </c>
      <c r="T914">
        <v>1</v>
      </c>
      <c r="U914">
        <v>0</v>
      </c>
      <c r="V914">
        <v>20.584199999999999</v>
      </c>
      <c r="W914">
        <f>(Tableau1[[#This Row],[Sales]]/Tableau1[[#This Row],[Profit]])*100</f>
        <v>344.82758620689657</v>
      </c>
      <c r="X914">
        <f>Tableau1[[#This Row],[Sales]]*(1-Tableau1[[#This Row],[Discount]])</f>
        <v>70.98</v>
      </c>
      <c r="Y914">
        <f ca="1">SUMIF(Tableau1[Order ID],Tableau1[[#This Row],[Order ID]],Tableau1[[#This Row],[Sales]])</f>
        <v>232.96</v>
      </c>
    </row>
    <row r="915" spans="1:25" x14ac:dyDescent="0.3">
      <c r="A915">
        <v>1875</v>
      </c>
      <c r="B915" t="s">
        <v>934</v>
      </c>
      <c r="C915" s="9" t="s">
        <v>5641</v>
      </c>
      <c r="D915" s="9">
        <v>41794</v>
      </c>
      <c r="E915" s="3" t="s">
        <v>5033</v>
      </c>
      <c r="F915" t="s">
        <v>6465</v>
      </c>
      <c r="G915" t="s">
        <v>6556</v>
      </c>
      <c r="H915" t="s">
        <v>7349</v>
      </c>
      <c r="I915" t="s">
        <v>8056</v>
      </c>
      <c r="J915" t="s">
        <v>8057</v>
      </c>
      <c r="K915" t="s">
        <v>8096</v>
      </c>
      <c r="L915" t="s">
        <v>8612</v>
      </c>
      <c r="M915">
        <v>43229</v>
      </c>
      <c r="N915" t="s">
        <v>8640</v>
      </c>
      <c r="O915" t="s">
        <v>9488</v>
      </c>
      <c r="P915" t="s">
        <v>10371</v>
      </c>
      <c r="Q915" t="s">
        <v>10383</v>
      </c>
      <c r="R915" t="s">
        <v>10422</v>
      </c>
      <c r="S915">
        <v>16.224</v>
      </c>
      <c r="T915">
        <v>2</v>
      </c>
      <c r="U915">
        <v>0.2</v>
      </c>
      <c r="V915">
        <v>5.8811999999999998</v>
      </c>
      <c r="W915">
        <f>(Tableau1[[#This Row],[Sales]]/Tableau1[[#This Row],[Profit]])*100</f>
        <v>275.86206896551727</v>
      </c>
      <c r="X915">
        <f>Tableau1[[#This Row],[Sales]]*(1-Tableau1[[#This Row],[Discount]])</f>
        <v>12.979200000000001</v>
      </c>
      <c r="Y915">
        <f ca="1">SUMIF(Tableau1[Order ID],Tableau1[[#This Row],[Order ID]],Tableau1[[#This Row],[Sales]])</f>
        <v>79.400000000000006</v>
      </c>
    </row>
    <row r="916" spans="1:25" x14ac:dyDescent="0.3">
      <c r="A916">
        <v>1876</v>
      </c>
      <c r="B916" t="s">
        <v>935</v>
      </c>
      <c r="C916" s="9" t="s">
        <v>5642</v>
      </c>
      <c r="D916" s="9">
        <v>42439</v>
      </c>
      <c r="E916" s="3" t="s">
        <v>6274</v>
      </c>
      <c r="F916" t="s">
        <v>6465</v>
      </c>
      <c r="G916" t="s">
        <v>6638</v>
      </c>
      <c r="H916" t="s">
        <v>7431</v>
      </c>
      <c r="I916" t="s">
        <v>8054</v>
      </c>
      <c r="J916" t="s">
        <v>8057</v>
      </c>
      <c r="K916" t="s">
        <v>8143</v>
      </c>
      <c r="L916" t="s">
        <v>8603</v>
      </c>
      <c r="M916">
        <v>11561</v>
      </c>
      <c r="N916" t="s">
        <v>8640</v>
      </c>
      <c r="O916" t="s">
        <v>9210</v>
      </c>
      <c r="P916" t="s">
        <v>10370</v>
      </c>
      <c r="Q916" t="s">
        <v>10373</v>
      </c>
      <c r="R916" t="s">
        <v>10959</v>
      </c>
      <c r="S916">
        <v>176.78399999999999</v>
      </c>
      <c r="T916">
        <v>1</v>
      </c>
      <c r="U916">
        <v>0.2</v>
      </c>
      <c r="V916">
        <v>-22.097999999999999</v>
      </c>
      <c r="W916">
        <f>(Tableau1[[#This Row],[Sales]]/Tableau1[[#This Row],[Profit]])*100</f>
        <v>-800</v>
      </c>
      <c r="X916">
        <f>Tableau1[[#This Row],[Sales]]*(1-Tableau1[[#This Row],[Discount]])</f>
        <v>141.4272</v>
      </c>
      <c r="Y916">
        <f ca="1">SUMIF(Tableau1[Order ID],Tableau1[[#This Row],[Order ID]],Tableau1[[#This Row],[Sales]])</f>
        <v>37.93</v>
      </c>
    </row>
    <row r="917" spans="1:25" x14ac:dyDescent="0.3">
      <c r="A917">
        <v>1877</v>
      </c>
      <c r="B917" t="s">
        <v>936</v>
      </c>
      <c r="C917" s="9" t="s">
        <v>5643</v>
      </c>
      <c r="D917" s="9">
        <v>42819</v>
      </c>
      <c r="E917" s="3" t="s">
        <v>6095</v>
      </c>
      <c r="F917" t="s">
        <v>6465</v>
      </c>
      <c r="G917" t="s">
        <v>7015</v>
      </c>
      <c r="H917" t="s">
        <v>7808</v>
      </c>
      <c r="I917" t="s">
        <v>8054</v>
      </c>
      <c r="J917" t="s">
        <v>8057</v>
      </c>
      <c r="K917" t="s">
        <v>8110</v>
      </c>
      <c r="L917" t="s">
        <v>8593</v>
      </c>
      <c r="M917">
        <v>78207</v>
      </c>
      <c r="N917" t="s">
        <v>8639</v>
      </c>
      <c r="O917" t="s">
        <v>9096</v>
      </c>
      <c r="P917" t="s">
        <v>10372</v>
      </c>
      <c r="Q917" t="s">
        <v>10380</v>
      </c>
      <c r="R917" t="s">
        <v>10846</v>
      </c>
      <c r="S917">
        <v>470.37599999999998</v>
      </c>
      <c r="T917">
        <v>3</v>
      </c>
      <c r="U917">
        <v>0.2</v>
      </c>
      <c r="V917">
        <v>47.037599999999998</v>
      </c>
      <c r="W917">
        <f>(Tableau1[[#This Row],[Sales]]/Tableau1[[#This Row],[Profit]])*100</f>
        <v>1000</v>
      </c>
      <c r="X917">
        <f>Tableau1[[#This Row],[Sales]]*(1-Tableau1[[#This Row],[Discount]])</f>
        <v>376.30079999999998</v>
      </c>
      <c r="Y917">
        <f ca="1">SUMIF(Tableau1[Order ID],Tableau1[[#This Row],[Order ID]],Tableau1[[#This Row],[Sales]])</f>
        <v>24.78</v>
      </c>
    </row>
    <row r="918" spans="1:25" x14ac:dyDescent="0.3">
      <c r="A918">
        <v>1878</v>
      </c>
      <c r="B918" t="s">
        <v>937</v>
      </c>
      <c r="C918" s="9" t="s">
        <v>5644</v>
      </c>
      <c r="D918" s="9">
        <v>43098</v>
      </c>
      <c r="E918" s="3" t="s">
        <v>6282</v>
      </c>
      <c r="F918" t="s">
        <v>6465</v>
      </c>
      <c r="G918" t="s">
        <v>6974</v>
      </c>
      <c r="H918" t="s">
        <v>7767</v>
      </c>
      <c r="I918" t="s">
        <v>8054</v>
      </c>
      <c r="J918" t="s">
        <v>8057</v>
      </c>
      <c r="K918" t="s">
        <v>8059</v>
      </c>
      <c r="L918" t="s">
        <v>8590</v>
      </c>
      <c r="M918">
        <v>90049</v>
      </c>
      <c r="N918" t="s">
        <v>8638</v>
      </c>
      <c r="O918" t="s">
        <v>9423</v>
      </c>
      <c r="P918" t="s">
        <v>10370</v>
      </c>
      <c r="Q918" t="s">
        <v>10374</v>
      </c>
      <c r="R918" t="s">
        <v>11170</v>
      </c>
      <c r="S918">
        <v>393.56799999999998</v>
      </c>
      <c r="T918">
        <v>4</v>
      </c>
      <c r="U918">
        <v>0.2</v>
      </c>
      <c r="V918">
        <v>-44.276400000000002</v>
      </c>
      <c r="W918">
        <f>(Tableau1[[#This Row],[Sales]]/Tableau1[[#This Row],[Profit]])*100</f>
        <v>-888.8888888888888</v>
      </c>
      <c r="X918">
        <f>Tableau1[[#This Row],[Sales]]*(1-Tableau1[[#This Row],[Discount]])</f>
        <v>314.8544</v>
      </c>
      <c r="Y918">
        <f ca="1">SUMIF(Tableau1[Order ID],Tableau1[[#This Row],[Order ID]],Tableau1[[#This Row],[Sales]])</f>
        <v>6.3680000000000003</v>
      </c>
    </row>
    <row r="919" spans="1:25" x14ac:dyDescent="0.3">
      <c r="A919">
        <v>1880</v>
      </c>
      <c r="B919" t="s">
        <v>938</v>
      </c>
      <c r="C919" s="9" t="s">
        <v>5645</v>
      </c>
      <c r="D919" s="9">
        <v>42822</v>
      </c>
      <c r="E919" s="3" t="s">
        <v>5489</v>
      </c>
      <c r="F919" t="s">
        <v>6465</v>
      </c>
      <c r="G919" t="s">
        <v>6784</v>
      </c>
      <c r="H919" t="s">
        <v>7577</v>
      </c>
      <c r="I919" t="s">
        <v>8055</v>
      </c>
      <c r="J919" t="s">
        <v>8057</v>
      </c>
      <c r="K919" t="s">
        <v>8166</v>
      </c>
      <c r="L919" t="s">
        <v>8591</v>
      </c>
      <c r="M919">
        <v>32216</v>
      </c>
      <c r="N919" t="s">
        <v>8637</v>
      </c>
      <c r="O919" t="s">
        <v>9584</v>
      </c>
      <c r="P919" t="s">
        <v>10371</v>
      </c>
      <c r="Q919" t="s">
        <v>10381</v>
      </c>
      <c r="R919" t="s">
        <v>11326</v>
      </c>
      <c r="S919">
        <v>68.742000000000004</v>
      </c>
      <c r="T919">
        <v>9</v>
      </c>
      <c r="U919">
        <v>0.7</v>
      </c>
      <c r="V919">
        <v>-48.119399999999999</v>
      </c>
      <c r="W919">
        <f>(Tableau1[[#This Row],[Sales]]/Tableau1[[#This Row],[Profit]])*100</f>
        <v>-142.85714285714286</v>
      </c>
      <c r="X919">
        <f>Tableau1[[#This Row],[Sales]]*(1-Tableau1[[#This Row],[Discount]])</f>
        <v>20.622600000000006</v>
      </c>
      <c r="Y919">
        <f ca="1">SUMIF(Tableau1[Order ID],Tableau1[[#This Row],[Order ID]],Tableau1[[#This Row],[Sales]])</f>
        <v>11.54</v>
      </c>
    </row>
    <row r="920" spans="1:25" x14ac:dyDescent="0.3">
      <c r="A920">
        <v>1881</v>
      </c>
      <c r="B920" t="s">
        <v>939</v>
      </c>
      <c r="C920" s="9" t="s">
        <v>5646</v>
      </c>
      <c r="D920" s="9">
        <v>42068</v>
      </c>
      <c r="E920" s="3" t="s">
        <v>5646</v>
      </c>
      <c r="F920" t="s">
        <v>6467</v>
      </c>
      <c r="G920" t="s">
        <v>6634</v>
      </c>
      <c r="H920" t="s">
        <v>7427</v>
      </c>
      <c r="I920" t="s">
        <v>8054</v>
      </c>
      <c r="J920" t="s">
        <v>8057</v>
      </c>
      <c r="K920" t="s">
        <v>8078</v>
      </c>
      <c r="L920" t="s">
        <v>8603</v>
      </c>
      <c r="M920">
        <v>10011</v>
      </c>
      <c r="N920" t="s">
        <v>8640</v>
      </c>
      <c r="O920" t="s">
        <v>9758</v>
      </c>
      <c r="P920" t="s">
        <v>10371</v>
      </c>
      <c r="Q920" t="s">
        <v>10385</v>
      </c>
      <c r="R920" t="s">
        <v>10539</v>
      </c>
      <c r="S920">
        <v>29.34</v>
      </c>
      <c r="T920">
        <v>3</v>
      </c>
      <c r="U920">
        <v>0</v>
      </c>
      <c r="V920">
        <v>14.67</v>
      </c>
      <c r="W920">
        <f>(Tableau1[[#This Row],[Sales]]/Tableau1[[#This Row],[Profit]])*100</f>
        <v>200</v>
      </c>
      <c r="X920">
        <f>Tableau1[[#This Row],[Sales]]*(1-Tableau1[[#This Row],[Discount]])</f>
        <v>29.34</v>
      </c>
      <c r="Y920">
        <f ca="1">SUMIF(Tableau1[Order ID],Tableau1[[#This Row],[Order ID]],Tableau1[[#This Row],[Sales]])</f>
        <v>23.55</v>
      </c>
    </row>
    <row r="921" spans="1:25" x14ac:dyDescent="0.3">
      <c r="A921">
        <v>1884</v>
      </c>
      <c r="B921" t="s">
        <v>940</v>
      </c>
      <c r="C921" s="9" t="s">
        <v>5403</v>
      </c>
      <c r="D921" s="9">
        <v>42687</v>
      </c>
      <c r="E921" s="3" t="s">
        <v>6049</v>
      </c>
      <c r="F921" t="s">
        <v>6465</v>
      </c>
      <c r="G921" t="s">
        <v>6722</v>
      </c>
      <c r="H921" t="s">
        <v>7515</v>
      </c>
      <c r="I921" t="s">
        <v>8056</v>
      </c>
      <c r="J921" t="s">
        <v>8057</v>
      </c>
      <c r="K921" t="s">
        <v>8068</v>
      </c>
      <c r="L921" t="s">
        <v>8597</v>
      </c>
      <c r="M921">
        <v>19143</v>
      </c>
      <c r="N921" t="s">
        <v>8640</v>
      </c>
      <c r="O921" t="s">
        <v>9567</v>
      </c>
      <c r="P921" t="s">
        <v>10371</v>
      </c>
      <c r="Q921" t="s">
        <v>10383</v>
      </c>
      <c r="R921" t="s">
        <v>11309</v>
      </c>
      <c r="S921">
        <v>217.05600000000001</v>
      </c>
      <c r="T921">
        <v>7</v>
      </c>
      <c r="U921">
        <v>0.2</v>
      </c>
      <c r="V921">
        <v>78.6828</v>
      </c>
      <c r="W921">
        <f>(Tableau1[[#This Row],[Sales]]/Tableau1[[#This Row],[Profit]])*100</f>
        <v>275.86206896551727</v>
      </c>
      <c r="X921">
        <f>Tableau1[[#This Row],[Sales]]*(1-Tableau1[[#This Row],[Discount]])</f>
        <v>173.64480000000003</v>
      </c>
      <c r="Y921">
        <f ca="1">SUMIF(Tableau1[Order ID],Tableau1[[#This Row],[Order ID]],Tableau1[[#This Row],[Sales]])</f>
        <v>33.4</v>
      </c>
    </row>
    <row r="922" spans="1:25" x14ac:dyDescent="0.3">
      <c r="A922">
        <v>1885</v>
      </c>
      <c r="B922" t="s">
        <v>941</v>
      </c>
      <c r="C922" s="9" t="s">
        <v>5647</v>
      </c>
      <c r="D922" s="9">
        <v>42754</v>
      </c>
      <c r="E922" s="3" t="s">
        <v>5235</v>
      </c>
      <c r="F922" t="s">
        <v>6464</v>
      </c>
      <c r="G922" t="s">
        <v>6765</v>
      </c>
      <c r="H922" t="s">
        <v>7558</v>
      </c>
      <c r="I922" t="s">
        <v>8054</v>
      </c>
      <c r="J922" t="s">
        <v>8057</v>
      </c>
      <c r="K922" t="s">
        <v>8317</v>
      </c>
      <c r="L922" t="s">
        <v>8593</v>
      </c>
      <c r="M922">
        <v>76248</v>
      </c>
      <c r="N922" t="s">
        <v>8639</v>
      </c>
      <c r="O922" t="s">
        <v>9759</v>
      </c>
      <c r="P922" t="s">
        <v>10371</v>
      </c>
      <c r="Q922" t="s">
        <v>10375</v>
      </c>
      <c r="R922" t="s">
        <v>11494</v>
      </c>
      <c r="S922">
        <v>6</v>
      </c>
      <c r="T922">
        <v>2</v>
      </c>
      <c r="U922">
        <v>0.2</v>
      </c>
      <c r="V922">
        <v>2.1</v>
      </c>
      <c r="W922">
        <f>(Tableau1[[#This Row],[Sales]]/Tableau1[[#This Row],[Profit]])*100</f>
        <v>285.71428571428572</v>
      </c>
      <c r="X922">
        <f>Tableau1[[#This Row],[Sales]]*(1-Tableau1[[#This Row],[Discount]])</f>
        <v>4.8000000000000007</v>
      </c>
      <c r="Y922">
        <f ca="1">SUMIF(Tableau1[Order ID],Tableau1[[#This Row],[Order ID]],Tableau1[[#This Row],[Sales]])</f>
        <v>35.712000000000003</v>
      </c>
    </row>
    <row r="923" spans="1:25" x14ac:dyDescent="0.3">
      <c r="A923">
        <v>1886</v>
      </c>
      <c r="B923" t="s">
        <v>942</v>
      </c>
      <c r="C923" s="9" t="s">
        <v>5213</v>
      </c>
      <c r="D923" s="9">
        <v>42482</v>
      </c>
      <c r="E923" s="3" t="s">
        <v>6023</v>
      </c>
      <c r="F923" t="s">
        <v>6464</v>
      </c>
      <c r="G923" t="s">
        <v>6506</v>
      </c>
      <c r="H923" t="s">
        <v>7299</v>
      </c>
      <c r="I923" t="s">
        <v>8054</v>
      </c>
      <c r="J923" t="s">
        <v>8057</v>
      </c>
      <c r="K923" t="s">
        <v>8066</v>
      </c>
      <c r="L923" t="s">
        <v>8590</v>
      </c>
      <c r="M923">
        <v>94122</v>
      </c>
      <c r="N923" t="s">
        <v>8638</v>
      </c>
      <c r="O923" t="s">
        <v>9760</v>
      </c>
      <c r="P923" t="s">
        <v>10370</v>
      </c>
      <c r="Q923" t="s">
        <v>10378</v>
      </c>
      <c r="R923" t="s">
        <v>11495</v>
      </c>
      <c r="S923">
        <v>31.56</v>
      </c>
      <c r="T923">
        <v>3</v>
      </c>
      <c r="U923">
        <v>0</v>
      </c>
      <c r="V923">
        <v>10.4148</v>
      </c>
      <c r="W923">
        <f>(Tableau1[[#This Row],[Sales]]/Tableau1[[#This Row],[Profit]])*100</f>
        <v>303.030303030303</v>
      </c>
      <c r="X923">
        <f>Tableau1[[#This Row],[Sales]]*(1-Tableau1[[#This Row],[Discount]])</f>
        <v>31.56</v>
      </c>
      <c r="Y923">
        <f ca="1">SUMIF(Tableau1[Order ID],Tableau1[[#This Row],[Order ID]],Tableau1[[#This Row],[Sales]])</f>
        <v>7.056</v>
      </c>
    </row>
    <row r="924" spans="1:25" x14ac:dyDescent="0.3">
      <c r="A924">
        <v>1887</v>
      </c>
      <c r="B924" t="s">
        <v>943</v>
      </c>
      <c r="C924" s="9" t="s">
        <v>5038</v>
      </c>
      <c r="D924" s="9">
        <v>41772</v>
      </c>
      <c r="E924" s="3" t="s">
        <v>6267</v>
      </c>
      <c r="F924" t="s">
        <v>6466</v>
      </c>
      <c r="G924" t="s">
        <v>6850</v>
      </c>
      <c r="H924" t="s">
        <v>7643</v>
      </c>
      <c r="I924" t="s">
        <v>8056</v>
      </c>
      <c r="J924" t="s">
        <v>8057</v>
      </c>
      <c r="K924" t="s">
        <v>8204</v>
      </c>
      <c r="L924" t="s">
        <v>8591</v>
      </c>
      <c r="M924">
        <v>33012</v>
      </c>
      <c r="N924" t="s">
        <v>8637</v>
      </c>
      <c r="O924" t="s">
        <v>9089</v>
      </c>
      <c r="P924" t="s">
        <v>10371</v>
      </c>
      <c r="Q924" t="s">
        <v>10386</v>
      </c>
      <c r="R924" t="s">
        <v>10515</v>
      </c>
      <c r="S924">
        <v>7.1040000000000001</v>
      </c>
      <c r="T924">
        <v>2</v>
      </c>
      <c r="U924">
        <v>0.2</v>
      </c>
      <c r="V924">
        <v>2.3976000000000002</v>
      </c>
      <c r="W924">
        <f>(Tableau1[[#This Row],[Sales]]/Tableau1[[#This Row],[Profit]])*100</f>
        <v>296.2962962962963</v>
      </c>
      <c r="X924">
        <f>Tableau1[[#This Row],[Sales]]*(1-Tableau1[[#This Row],[Discount]])</f>
        <v>5.6832000000000003</v>
      </c>
      <c r="Y924">
        <f ca="1">SUMIF(Tableau1[Order ID],Tableau1[[#This Row],[Order ID]],Tableau1[[#This Row],[Sales]])</f>
        <v>360.38</v>
      </c>
    </row>
    <row r="925" spans="1:25" x14ac:dyDescent="0.3">
      <c r="A925">
        <v>1889</v>
      </c>
      <c r="B925" t="s">
        <v>944</v>
      </c>
      <c r="C925" s="9" t="s">
        <v>5648</v>
      </c>
      <c r="D925" s="9">
        <v>41933</v>
      </c>
      <c r="E925" s="3" t="s">
        <v>5098</v>
      </c>
      <c r="F925" t="s">
        <v>6466</v>
      </c>
      <c r="G925" t="s">
        <v>6482</v>
      </c>
      <c r="H925" t="s">
        <v>7275</v>
      </c>
      <c r="I925" t="s">
        <v>8054</v>
      </c>
      <c r="J925" t="s">
        <v>8057</v>
      </c>
      <c r="K925" t="s">
        <v>8112</v>
      </c>
      <c r="L925" t="s">
        <v>8612</v>
      </c>
      <c r="M925">
        <v>45014</v>
      </c>
      <c r="N925" t="s">
        <v>8640</v>
      </c>
      <c r="O925" t="s">
        <v>9138</v>
      </c>
      <c r="P925" t="s">
        <v>10371</v>
      </c>
      <c r="Q925" t="s">
        <v>10382</v>
      </c>
      <c r="R925" t="s">
        <v>10887</v>
      </c>
      <c r="S925">
        <v>121.792</v>
      </c>
      <c r="T925">
        <v>4</v>
      </c>
      <c r="U925">
        <v>0.2</v>
      </c>
      <c r="V925">
        <v>13.701599999999999</v>
      </c>
      <c r="W925">
        <f>(Tableau1[[#This Row],[Sales]]/Tableau1[[#This Row],[Profit]])*100</f>
        <v>888.88888888888891</v>
      </c>
      <c r="X925">
        <f>Tableau1[[#This Row],[Sales]]*(1-Tableau1[[#This Row],[Discount]])</f>
        <v>97.433600000000013</v>
      </c>
      <c r="Y925">
        <f ca="1">SUMIF(Tableau1[Order ID],Tableau1[[#This Row],[Order ID]],Tableau1[[#This Row],[Sales]])</f>
        <v>26.38</v>
      </c>
    </row>
    <row r="926" spans="1:25" x14ac:dyDescent="0.3">
      <c r="A926">
        <v>1891</v>
      </c>
      <c r="B926" t="s">
        <v>945</v>
      </c>
      <c r="C926" s="9" t="s">
        <v>5649</v>
      </c>
      <c r="D926" s="9">
        <v>41712</v>
      </c>
      <c r="E926" s="3" t="s">
        <v>5802</v>
      </c>
      <c r="F926" t="s">
        <v>6465</v>
      </c>
      <c r="G926" t="s">
        <v>6626</v>
      </c>
      <c r="H926" t="s">
        <v>7419</v>
      </c>
      <c r="I926" t="s">
        <v>8055</v>
      </c>
      <c r="J926" t="s">
        <v>8057</v>
      </c>
      <c r="K926" t="s">
        <v>8159</v>
      </c>
      <c r="L926" t="s">
        <v>8590</v>
      </c>
      <c r="M926">
        <v>92646</v>
      </c>
      <c r="N926" t="s">
        <v>8638</v>
      </c>
      <c r="O926" t="s">
        <v>9147</v>
      </c>
      <c r="P926" t="s">
        <v>10371</v>
      </c>
      <c r="Q926" t="s">
        <v>10383</v>
      </c>
      <c r="R926" t="s">
        <v>10896</v>
      </c>
      <c r="S926">
        <v>10.56</v>
      </c>
      <c r="T926">
        <v>2</v>
      </c>
      <c r="U926">
        <v>0</v>
      </c>
      <c r="V926">
        <v>4.7519999999999998</v>
      </c>
      <c r="W926">
        <f>(Tableau1[[#This Row],[Sales]]/Tableau1[[#This Row],[Profit]])*100</f>
        <v>222.22222222222223</v>
      </c>
      <c r="X926">
        <f>Tableau1[[#This Row],[Sales]]*(1-Tableau1[[#This Row],[Discount]])</f>
        <v>10.56</v>
      </c>
      <c r="Y926">
        <f ca="1">SUMIF(Tableau1[Order ID],Tableau1[[#This Row],[Order ID]],Tableau1[[#This Row],[Sales]])</f>
        <v>10.9</v>
      </c>
    </row>
    <row r="927" spans="1:25" x14ac:dyDescent="0.3">
      <c r="A927">
        <v>1893</v>
      </c>
      <c r="B927" t="s">
        <v>946</v>
      </c>
      <c r="C927" s="9" t="s">
        <v>5096</v>
      </c>
      <c r="D927" s="9">
        <v>43091</v>
      </c>
      <c r="E927" s="3" t="s">
        <v>5195</v>
      </c>
      <c r="F927" t="s">
        <v>6464</v>
      </c>
      <c r="G927" t="s">
        <v>6655</v>
      </c>
      <c r="H927" t="s">
        <v>7448</v>
      </c>
      <c r="I927" t="s">
        <v>8054</v>
      </c>
      <c r="J927" t="s">
        <v>8057</v>
      </c>
      <c r="K927" t="s">
        <v>8318</v>
      </c>
      <c r="L927" t="s">
        <v>8591</v>
      </c>
      <c r="M927">
        <v>32127</v>
      </c>
      <c r="N927" t="s">
        <v>8637</v>
      </c>
      <c r="O927" t="s">
        <v>9758</v>
      </c>
      <c r="P927" t="s">
        <v>10371</v>
      </c>
      <c r="Q927" t="s">
        <v>10385</v>
      </c>
      <c r="R927" t="s">
        <v>10539</v>
      </c>
      <c r="S927">
        <v>7.8239999999999998</v>
      </c>
      <c r="T927">
        <v>1</v>
      </c>
      <c r="U927">
        <v>0.2</v>
      </c>
      <c r="V927">
        <v>2.9340000000000002</v>
      </c>
      <c r="W927">
        <f>(Tableau1[[#This Row],[Sales]]/Tableau1[[#This Row],[Profit]])*100</f>
        <v>266.66666666666663</v>
      </c>
      <c r="X927">
        <f>Tableau1[[#This Row],[Sales]]*(1-Tableau1[[#This Row],[Discount]])</f>
        <v>6.2591999999999999</v>
      </c>
      <c r="Y927">
        <f ca="1">SUMIF(Tableau1[Order ID],Tableau1[[#This Row],[Order ID]],Tableau1[[#This Row],[Sales]])</f>
        <v>11.85</v>
      </c>
    </row>
    <row r="928" spans="1:25" x14ac:dyDescent="0.3">
      <c r="A928">
        <v>1894</v>
      </c>
      <c r="B928" t="s">
        <v>947</v>
      </c>
      <c r="C928" s="9" t="s">
        <v>5420</v>
      </c>
      <c r="D928" s="9">
        <v>42698</v>
      </c>
      <c r="E928" s="3" t="s">
        <v>5926</v>
      </c>
      <c r="F928" t="s">
        <v>6465</v>
      </c>
      <c r="G928" t="s">
        <v>6731</v>
      </c>
      <c r="H928" t="s">
        <v>7524</v>
      </c>
      <c r="I928" t="s">
        <v>8054</v>
      </c>
      <c r="J928" t="s">
        <v>8057</v>
      </c>
      <c r="K928" t="s">
        <v>8319</v>
      </c>
      <c r="L928" t="s">
        <v>8609</v>
      </c>
      <c r="M928">
        <v>97504</v>
      </c>
      <c r="N928" t="s">
        <v>8638</v>
      </c>
      <c r="O928" t="s">
        <v>9762</v>
      </c>
      <c r="P928" t="s">
        <v>10371</v>
      </c>
      <c r="Q928" t="s">
        <v>10383</v>
      </c>
      <c r="R928" t="s">
        <v>11497</v>
      </c>
      <c r="S928">
        <v>24.783999999999999</v>
      </c>
      <c r="T928">
        <v>1</v>
      </c>
      <c r="U928">
        <v>0.2</v>
      </c>
      <c r="V928">
        <v>7.7450000000000001</v>
      </c>
      <c r="W928">
        <f>(Tableau1[[#This Row],[Sales]]/Tableau1[[#This Row],[Profit]])*100</f>
        <v>320</v>
      </c>
      <c r="X928">
        <f>Tableau1[[#This Row],[Sales]]*(1-Tableau1[[#This Row],[Discount]])</f>
        <v>19.827200000000001</v>
      </c>
      <c r="Y928">
        <f ca="1">SUMIF(Tableau1[Order ID],Tableau1[[#This Row],[Order ID]],Tableau1[[#This Row],[Sales]])</f>
        <v>198.46</v>
      </c>
    </row>
    <row r="929" spans="1:25" x14ac:dyDescent="0.3">
      <c r="A929">
        <v>1895</v>
      </c>
      <c r="B929" t="s">
        <v>948</v>
      </c>
      <c r="C929" s="9" t="s">
        <v>5604</v>
      </c>
      <c r="D929" s="9">
        <v>43071</v>
      </c>
      <c r="E929" s="3" t="s">
        <v>5286</v>
      </c>
      <c r="F929" t="s">
        <v>6466</v>
      </c>
      <c r="G929" t="s">
        <v>7016</v>
      </c>
      <c r="H929" t="s">
        <v>7809</v>
      </c>
      <c r="I929" t="s">
        <v>8054</v>
      </c>
      <c r="J929" t="s">
        <v>8057</v>
      </c>
      <c r="K929" t="s">
        <v>8320</v>
      </c>
      <c r="L929" t="s">
        <v>8605</v>
      </c>
      <c r="M929">
        <v>22901</v>
      </c>
      <c r="N929" t="s">
        <v>8637</v>
      </c>
      <c r="O929" t="s">
        <v>9763</v>
      </c>
      <c r="P929" t="s">
        <v>10371</v>
      </c>
      <c r="Q929" t="s">
        <v>10379</v>
      </c>
      <c r="R929" t="s">
        <v>11498</v>
      </c>
      <c r="S929">
        <v>34.65</v>
      </c>
      <c r="T929">
        <v>3</v>
      </c>
      <c r="U929">
        <v>0</v>
      </c>
      <c r="V929">
        <v>10.395</v>
      </c>
      <c r="W929">
        <f>(Tableau1[[#This Row],[Sales]]/Tableau1[[#This Row],[Profit]])*100</f>
        <v>333.33333333333337</v>
      </c>
      <c r="X929">
        <f>Tableau1[[#This Row],[Sales]]*(1-Tableau1[[#This Row],[Discount]])</f>
        <v>34.65</v>
      </c>
      <c r="Y929">
        <f ca="1">SUMIF(Tableau1[Order ID],Tableau1[[#This Row],[Order ID]],Tableau1[[#This Row],[Sales]])</f>
        <v>111.104</v>
      </c>
    </row>
    <row r="930" spans="1:25" x14ac:dyDescent="0.3">
      <c r="A930">
        <v>1896</v>
      </c>
      <c r="B930" t="s">
        <v>949</v>
      </c>
      <c r="C930" s="9" t="s">
        <v>5650</v>
      </c>
      <c r="D930" s="9">
        <v>42369</v>
      </c>
      <c r="E930" s="3" t="s">
        <v>5840</v>
      </c>
      <c r="F930" t="s">
        <v>6465</v>
      </c>
      <c r="G930" t="s">
        <v>6591</v>
      </c>
      <c r="H930" t="s">
        <v>7384</v>
      </c>
      <c r="I930" t="s">
        <v>8054</v>
      </c>
      <c r="J930" t="s">
        <v>8057</v>
      </c>
      <c r="K930" t="s">
        <v>8321</v>
      </c>
      <c r="L930" t="s">
        <v>8625</v>
      </c>
      <c r="M930">
        <v>59801</v>
      </c>
      <c r="N930" t="s">
        <v>8638</v>
      </c>
      <c r="O930" t="s">
        <v>9192</v>
      </c>
      <c r="P930" t="s">
        <v>10371</v>
      </c>
      <c r="Q930" t="s">
        <v>10381</v>
      </c>
      <c r="R930" t="s">
        <v>10941</v>
      </c>
      <c r="S930">
        <v>487.98399999999998</v>
      </c>
      <c r="T930">
        <v>2</v>
      </c>
      <c r="U930">
        <v>0.2</v>
      </c>
      <c r="V930">
        <v>152.495</v>
      </c>
      <c r="W930">
        <f>(Tableau1[[#This Row],[Sales]]/Tableau1[[#This Row],[Profit]])*100</f>
        <v>320</v>
      </c>
      <c r="X930">
        <f>Tableau1[[#This Row],[Sales]]*(1-Tableau1[[#This Row],[Discount]])</f>
        <v>390.38720000000001</v>
      </c>
      <c r="Y930">
        <f ca="1">SUMIF(Tableau1[Order ID],Tableau1[[#This Row],[Order ID]],Tableau1[[#This Row],[Sales]])</f>
        <v>87.6</v>
      </c>
    </row>
    <row r="931" spans="1:25" x14ac:dyDescent="0.3">
      <c r="A931">
        <v>1897</v>
      </c>
      <c r="B931" t="s">
        <v>950</v>
      </c>
      <c r="C931" s="9" t="s">
        <v>5651</v>
      </c>
      <c r="D931" s="9">
        <v>43011</v>
      </c>
      <c r="E931" s="3" t="s">
        <v>5863</v>
      </c>
      <c r="F931" t="s">
        <v>6466</v>
      </c>
      <c r="G931" t="s">
        <v>7017</v>
      </c>
      <c r="H931" t="s">
        <v>7810</v>
      </c>
      <c r="I931" t="s">
        <v>8054</v>
      </c>
      <c r="J931" t="s">
        <v>8057</v>
      </c>
      <c r="K931" t="s">
        <v>8089</v>
      </c>
      <c r="L931" t="s">
        <v>8599</v>
      </c>
      <c r="M931">
        <v>55407</v>
      </c>
      <c r="N931" t="s">
        <v>8639</v>
      </c>
      <c r="O931" t="s">
        <v>9764</v>
      </c>
      <c r="P931" t="s">
        <v>10371</v>
      </c>
      <c r="Q931" t="s">
        <v>10381</v>
      </c>
      <c r="R931" t="s">
        <v>11499</v>
      </c>
      <c r="S931">
        <v>1793.98</v>
      </c>
      <c r="T931">
        <v>2</v>
      </c>
      <c r="U931">
        <v>0</v>
      </c>
      <c r="V931">
        <v>843.17060000000004</v>
      </c>
      <c r="W931">
        <f>(Tableau1[[#This Row],[Sales]]/Tableau1[[#This Row],[Profit]])*100</f>
        <v>212.7659574468085</v>
      </c>
      <c r="X931">
        <f>Tableau1[[#This Row],[Sales]]*(1-Tableau1[[#This Row],[Discount]])</f>
        <v>1793.98</v>
      </c>
      <c r="Y931">
        <f ca="1">SUMIF(Tableau1[Order ID],Tableau1[[#This Row],[Order ID]],Tableau1[[#This Row],[Sales]])</f>
        <v>1.788</v>
      </c>
    </row>
    <row r="932" spans="1:25" x14ac:dyDescent="0.3">
      <c r="A932">
        <v>1898</v>
      </c>
      <c r="B932" t="s">
        <v>951</v>
      </c>
      <c r="C932" s="9" t="s">
        <v>5580</v>
      </c>
      <c r="D932" s="9">
        <v>41880</v>
      </c>
      <c r="E932" s="3" t="s">
        <v>5844</v>
      </c>
      <c r="F932" t="s">
        <v>6464</v>
      </c>
      <c r="G932" t="s">
        <v>6830</v>
      </c>
      <c r="H932" t="s">
        <v>7623</v>
      </c>
      <c r="I932" t="s">
        <v>8054</v>
      </c>
      <c r="J932" t="s">
        <v>8057</v>
      </c>
      <c r="K932" t="s">
        <v>8158</v>
      </c>
      <c r="L932" t="s">
        <v>8591</v>
      </c>
      <c r="M932">
        <v>33178</v>
      </c>
      <c r="N932" t="s">
        <v>8637</v>
      </c>
      <c r="O932" t="s">
        <v>9765</v>
      </c>
      <c r="P932" t="s">
        <v>10371</v>
      </c>
      <c r="Q932" t="s">
        <v>10385</v>
      </c>
      <c r="R932" t="s">
        <v>11500</v>
      </c>
      <c r="S932">
        <v>29.808</v>
      </c>
      <c r="T932">
        <v>2</v>
      </c>
      <c r="U932">
        <v>0.2</v>
      </c>
      <c r="V932">
        <v>10.805400000000001</v>
      </c>
      <c r="W932">
        <f>(Tableau1[[#This Row],[Sales]]/Tableau1[[#This Row],[Profit]])*100</f>
        <v>275.86206896551721</v>
      </c>
      <c r="X932">
        <f>Tableau1[[#This Row],[Sales]]*(1-Tableau1[[#This Row],[Discount]])</f>
        <v>23.846400000000003</v>
      </c>
      <c r="Y932">
        <f ca="1">SUMIF(Tableau1[Order ID],Tableau1[[#This Row],[Order ID]],Tableau1[[#This Row],[Sales]])</f>
        <v>119.96</v>
      </c>
    </row>
    <row r="933" spans="1:25" x14ac:dyDescent="0.3">
      <c r="A933">
        <v>1901</v>
      </c>
      <c r="B933" t="s">
        <v>952</v>
      </c>
      <c r="C933" s="9" t="s">
        <v>5652</v>
      </c>
      <c r="D933" s="9">
        <v>42550</v>
      </c>
      <c r="E933" s="3" t="s">
        <v>5924</v>
      </c>
      <c r="F933" t="s">
        <v>6464</v>
      </c>
      <c r="G933" t="s">
        <v>6944</v>
      </c>
      <c r="H933" t="s">
        <v>7737</v>
      </c>
      <c r="I933" t="s">
        <v>8054</v>
      </c>
      <c r="J933" t="s">
        <v>8057</v>
      </c>
      <c r="K933" t="s">
        <v>8217</v>
      </c>
      <c r="L933" t="s">
        <v>8608</v>
      </c>
      <c r="M933">
        <v>29501</v>
      </c>
      <c r="N933" t="s">
        <v>8637</v>
      </c>
      <c r="O933" t="s">
        <v>9513</v>
      </c>
      <c r="P933" t="s">
        <v>10371</v>
      </c>
      <c r="Q933" t="s">
        <v>10377</v>
      </c>
      <c r="R933" t="s">
        <v>11255</v>
      </c>
      <c r="S933">
        <v>191.88</v>
      </c>
      <c r="T933">
        <v>6</v>
      </c>
      <c r="U933">
        <v>0</v>
      </c>
      <c r="V933">
        <v>19.187999999999999</v>
      </c>
      <c r="W933">
        <f>(Tableau1[[#This Row],[Sales]]/Tableau1[[#This Row],[Profit]])*100</f>
        <v>1000</v>
      </c>
      <c r="X933">
        <f>Tableau1[[#This Row],[Sales]]*(1-Tableau1[[#This Row],[Discount]])</f>
        <v>191.88</v>
      </c>
      <c r="Y933">
        <f ca="1">SUMIF(Tableau1[Order ID],Tableau1[[#This Row],[Order ID]],Tableau1[[#This Row],[Sales]])</f>
        <v>2003.52</v>
      </c>
    </row>
    <row r="934" spans="1:25" x14ac:dyDescent="0.3">
      <c r="A934">
        <v>1902</v>
      </c>
      <c r="B934" t="s">
        <v>953</v>
      </c>
      <c r="C934" s="9" t="s">
        <v>5653</v>
      </c>
      <c r="D934" s="9">
        <v>42602</v>
      </c>
      <c r="E934" s="3" t="s">
        <v>5858</v>
      </c>
      <c r="F934" t="s">
        <v>6466</v>
      </c>
      <c r="G934" t="s">
        <v>6576</v>
      </c>
      <c r="H934" t="s">
        <v>7369</v>
      </c>
      <c r="I934" t="s">
        <v>8056</v>
      </c>
      <c r="J934" t="s">
        <v>8057</v>
      </c>
      <c r="K934" t="s">
        <v>8124</v>
      </c>
      <c r="L934" t="s">
        <v>8600</v>
      </c>
      <c r="M934">
        <v>48205</v>
      </c>
      <c r="N934" t="s">
        <v>8639</v>
      </c>
      <c r="O934" t="s">
        <v>9767</v>
      </c>
      <c r="P934" t="s">
        <v>10372</v>
      </c>
      <c r="Q934" t="s">
        <v>10380</v>
      </c>
      <c r="R934" t="s">
        <v>11502</v>
      </c>
      <c r="S934">
        <v>14.78</v>
      </c>
      <c r="T934">
        <v>2</v>
      </c>
      <c r="U934">
        <v>0</v>
      </c>
      <c r="V934">
        <v>3.9906000000000001</v>
      </c>
      <c r="W934">
        <f>(Tableau1[[#This Row],[Sales]]/Tableau1[[#This Row],[Profit]])*100</f>
        <v>370.37037037037032</v>
      </c>
      <c r="X934">
        <f>Tableau1[[#This Row],[Sales]]*(1-Tableau1[[#This Row],[Discount]])</f>
        <v>14.78</v>
      </c>
      <c r="Y934">
        <f ca="1">SUMIF(Tableau1[Order ID],Tableau1[[#This Row],[Order ID]],Tableau1[[#This Row],[Sales]])</f>
        <v>62.91</v>
      </c>
    </row>
    <row r="935" spans="1:25" x14ac:dyDescent="0.3">
      <c r="A935">
        <v>1903</v>
      </c>
      <c r="B935" t="s">
        <v>954</v>
      </c>
      <c r="C935" s="9" t="s">
        <v>5238</v>
      </c>
      <c r="D935" s="9">
        <v>43029</v>
      </c>
      <c r="E935" s="3" t="s">
        <v>5790</v>
      </c>
      <c r="F935" t="s">
        <v>6466</v>
      </c>
      <c r="G935" t="s">
        <v>6928</v>
      </c>
      <c r="H935" t="s">
        <v>7721</v>
      </c>
      <c r="I935" t="s">
        <v>8055</v>
      </c>
      <c r="J935" t="s">
        <v>8057</v>
      </c>
      <c r="K935" t="s">
        <v>8082</v>
      </c>
      <c r="L935" t="s">
        <v>8609</v>
      </c>
      <c r="M935">
        <v>97477</v>
      </c>
      <c r="N935" t="s">
        <v>8638</v>
      </c>
      <c r="O935" t="s">
        <v>9267</v>
      </c>
      <c r="P935" t="s">
        <v>10371</v>
      </c>
      <c r="Q935" t="s">
        <v>10383</v>
      </c>
      <c r="R935" t="s">
        <v>11016</v>
      </c>
      <c r="S935">
        <v>5.1840000000000002</v>
      </c>
      <c r="T935">
        <v>1</v>
      </c>
      <c r="U935">
        <v>0.2</v>
      </c>
      <c r="V935">
        <v>1.8144</v>
      </c>
      <c r="W935">
        <f>(Tableau1[[#This Row],[Sales]]/Tableau1[[#This Row],[Profit]])*100</f>
        <v>285.71428571428572</v>
      </c>
      <c r="X935">
        <f>Tableau1[[#This Row],[Sales]]*(1-Tableau1[[#This Row],[Discount]])</f>
        <v>4.1472000000000007</v>
      </c>
      <c r="Y935">
        <f ca="1">SUMIF(Tableau1[Order ID],Tableau1[[#This Row],[Order ID]],Tableau1[[#This Row],[Sales]])</f>
        <v>665.88</v>
      </c>
    </row>
    <row r="936" spans="1:25" x14ac:dyDescent="0.3">
      <c r="A936">
        <v>1906</v>
      </c>
      <c r="B936" t="s">
        <v>955</v>
      </c>
      <c r="C936" s="9" t="s">
        <v>5238</v>
      </c>
      <c r="D936" s="9">
        <v>43029</v>
      </c>
      <c r="E936" s="3" t="s">
        <v>6230</v>
      </c>
      <c r="F936" t="s">
        <v>6466</v>
      </c>
      <c r="G936" t="s">
        <v>7018</v>
      </c>
      <c r="H936" t="s">
        <v>7811</v>
      </c>
      <c r="I936" t="s">
        <v>8055</v>
      </c>
      <c r="J936" t="s">
        <v>8057</v>
      </c>
      <c r="K936" t="s">
        <v>8303</v>
      </c>
      <c r="L936" t="s">
        <v>8602</v>
      </c>
      <c r="M936">
        <v>46203</v>
      </c>
      <c r="N936" t="s">
        <v>8639</v>
      </c>
      <c r="O936" t="s">
        <v>9045</v>
      </c>
      <c r="P936" t="s">
        <v>10371</v>
      </c>
      <c r="Q936" t="s">
        <v>10377</v>
      </c>
      <c r="R936" t="s">
        <v>10794</v>
      </c>
      <c r="S936">
        <v>909.12</v>
      </c>
      <c r="T936">
        <v>8</v>
      </c>
      <c r="U936">
        <v>0</v>
      </c>
      <c r="V936">
        <v>9.0912000000000006</v>
      </c>
      <c r="W936">
        <f>(Tableau1[[#This Row],[Sales]]/Tableau1[[#This Row],[Profit]])*100</f>
        <v>10000</v>
      </c>
      <c r="X936">
        <f>Tableau1[[#This Row],[Sales]]*(1-Tableau1[[#This Row],[Discount]])</f>
        <v>909.12</v>
      </c>
      <c r="Y936">
        <f ca="1">SUMIF(Tableau1[Order ID],Tableau1[[#This Row],[Order ID]],Tableau1[[#This Row],[Sales]])</f>
        <v>37.94</v>
      </c>
    </row>
    <row r="937" spans="1:25" x14ac:dyDescent="0.3">
      <c r="A937">
        <v>1907</v>
      </c>
      <c r="B937" t="s">
        <v>956</v>
      </c>
      <c r="C937" s="9" t="s">
        <v>5654</v>
      </c>
      <c r="D937" s="9">
        <v>42507</v>
      </c>
      <c r="E937" s="3" t="s">
        <v>5236</v>
      </c>
      <c r="F937" t="s">
        <v>6465</v>
      </c>
      <c r="G937" t="s">
        <v>7000</v>
      </c>
      <c r="H937" t="s">
        <v>7793</v>
      </c>
      <c r="I937" t="s">
        <v>8055</v>
      </c>
      <c r="J937" t="s">
        <v>8057</v>
      </c>
      <c r="K937" t="s">
        <v>8322</v>
      </c>
      <c r="L937" t="s">
        <v>8591</v>
      </c>
      <c r="M937">
        <v>32712</v>
      </c>
      <c r="N937" t="s">
        <v>8637</v>
      </c>
      <c r="O937" t="s">
        <v>9769</v>
      </c>
      <c r="P937" t="s">
        <v>10371</v>
      </c>
      <c r="Q937" t="s">
        <v>10381</v>
      </c>
      <c r="R937" t="s">
        <v>11504</v>
      </c>
      <c r="S937">
        <v>2.952</v>
      </c>
      <c r="T937">
        <v>2</v>
      </c>
      <c r="U937">
        <v>0.7</v>
      </c>
      <c r="V937">
        <v>-2.1648000000000001</v>
      </c>
      <c r="W937">
        <f>(Tableau1[[#This Row],[Sales]]/Tableau1[[#This Row],[Profit]])*100</f>
        <v>-136.36363636363635</v>
      </c>
      <c r="X937">
        <f>Tableau1[[#This Row],[Sales]]*(1-Tableau1[[#This Row],[Discount]])</f>
        <v>0.88560000000000016</v>
      </c>
      <c r="Y937">
        <f ca="1">SUMIF(Tableau1[Order ID],Tableau1[[#This Row],[Order ID]],Tableau1[[#This Row],[Sales]])</f>
        <v>269.98200000000003</v>
      </c>
    </row>
    <row r="938" spans="1:25" x14ac:dyDescent="0.3">
      <c r="A938">
        <v>1909</v>
      </c>
      <c r="B938" t="s">
        <v>957</v>
      </c>
      <c r="C938" s="9" t="s">
        <v>5332</v>
      </c>
      <c r="D938" s="9">
        <v>42038</v>
      </c>
      <c r="E938" s="3" t="s">
        <v>6343</v>
      </c>
      <c r="F938" t="s">
        <v>6466</v>
      </c>
      <c r="G938" t="s">
        <v>6927</v>
      </c>
      <c r="H938" t="s">
        <v>7720</v>
      </c>
      <c r="I938" t="s">
        <v>8055</v>
      </c>
      <c r="J938" t="s">
        <v>8057</v>
      </c>
      <c r="K938" t="s">
        <v>8059</v>
      </c>
      <c r="L938" t="s">
        <v>8590</v>
      </c>
      <c r="M938">
        <v>90008</v>
      </c>
      <c r="N938" t="s">
        <v>8638</v>
      </c>
      <c r="O938" t="s">
        <v>9770</v>
      </c>
      <c r="P938" t="s">
        <v>10370</v>
      </c>
      <c r="Q938" t="s">
        <v>10378</v>
      </c>
      <c r="R938" t="s">
        <v>11505</v>
      </c>
      <c r="S938">
        <v>136.91999999999999</v>
      </c>
      <c r="T938">
        <v>4</v>
      </c>
      <c r="U938">
        <v>0</v>
      </c>
      <c r="V938">
        <v>41.076000000000001</v>
      </c>
      <c r="W938">
        <f>(Tableau1[[#This Row],[Sales]]/Tableau1[[#This Row],[Profit]])*100</f>
        <v>333.33333333333331</v>
      </c>
      <c r="X938">
        <f>Tableau1[[#This Row],[Sales]]*(1-Tableau1[[#This Row],[Discount]])</f>
        <v>136.91999999999999</v>
      </c>
      <c r="Y938">
        <f ca="1">SUMIF(Tableau1[Order ID],Tableau1[[#This Row],[Order ID]],Tableau1[[#This Row],[Sales]])</f>
        <v>41.423999999999999</v>
      </c>
    </row>
    <row r="939" spans="1:25" x14ac:dyDescent="0.3">
      <c r="A939">
        <v>1910</v>
      </c>
      <c r="B939" t="s">
        <v>958</v>
      </c>
      <c r="C939" s="9" t="s">
        <v>5434</v>
      </c>
      <c r="D939" s="9">
        <v>43087</v>
      </c>
      <c r="E939" s="3" t="s">
        <v>5361</v>
      </c>
      <c r="F939" t="s">
        <v>6465</v>
      </c>
      <c r="G939" t="s">
        <v>7019</v>
      </c>
      <c r="H939" t="s">
        <v>7812</v>
      </c>
      <c r="I939" t="s">
        <v>8054</v>
      </c>
      <c r="J939" t="s">
        <v>8057</v>
      </c>
      <c r="K939" t="s">
        <v>8205</v>
      </c>
      <c r="L939" t="s">
        <v>8603</v>
      </c>
      <c r="M939">
        <v>11572</v>
      </c>
      <c r="N939" t="s">
        <v>8640</v>
      </c>
      <c r="O939" t="s">
        <v>9771</v>
      </c>
      <c r="P939" t="s">
        <v>10370</v>
      </c>
      <c r="Q939" t="s">
        <v>10378</v>
      </c>
      <c r="R939" t="s">
        <v>11506</v>
      </c>
      <c r="S939">
        <v>18.96</v>
      </c>
      <c r="T939">
        <v>2</v>
      </c>
      <c r="U939">
        <v>0</v>
      </c>
      <c r="V939">
        <v>8.532</v>
      </c>
      <c r="W939">
        <f>(Tableau1[[#This Row],[Sales]]/Tableau1[[#This Row],[Profit]])*100</f>
        <v>222.22222222222223</v>
      </c>
      <c r="X939">
        <f>Tableau1[[#This Row],[Sales]]*(1-Tableau1[[#This Row],[Discount]])</f>
        <v>18.96</v>
      </c>
      <c r="Y939">
        <f ca="1">SUMIF(Tableau1[Order ID],Tableau1[[#This Row],[Order ID]],Tableau1[[#This Row],[Sales]])</f>
        <v>1085.42</v>
      </c>
    </row>
    <row r="940" spans="1:25" x14ac:dyDescent="0.3">
      <c r="A940">
        <v>1911</v>
      </c>
      <c r="B940" t="s">
        <v>959</v>
      </c>
      <c r="C940" s="9" t="s">
        <v>5655</v>
      </c>
      <c r="D940" s="9">
        <v>42689</v>
      </c>
      <c r="E940" s="3" t="s">
        <v>5471</v>
      </c>
      <c r="F940" t="s">
        <v>6465</v>
      </c>
      <c r="G940" t="s">
        <v>6502</v>
      </c>
      <c r="H940" t="s">
        <v>7295</v>
      </c>
      <c r="I940" t="s">
        <v>8055</v>
      </c>
      <c r="J940" t="s">
        <v>8057</v>
      </c>
      <c r="K940" t="s">
        <v>8059</v>
      </c>
      <c r="L940" t="s">
        <v>8590</v>
      </c>
      <c r="M940">
        <v>90008</v>
      </c>
      <c r="N940" t="s">
        <v>8638</v>
      </c>
      <c r="O940" t="s">
        <v>8854</v>
      </c>
      <c r="P940" t="s">
        <v>10372</v>
      </c>
      <c r="Q940" t="s">
        <v>10384</v>
      </c>
      <c r="R940" t="s">
        <v>10839</v>
      </c>
      <c r="S940">
        <v>99.39</v>
      </c>
      <c r="T940">
        <v>3</v>
      </c>
      <c r="U940">
        <v>0</v>
      </c>
      <c r="V940">
        <v>40.749899999999997</v>
      </c>
      <c r="W940">
        <f>(Tableau1[[#This Row],[Sales]]/Tableau1[[#This Row],[Profit]])*100</f>
        <v>243.90243902439028</v>
      </c>
      <c r="X940">
        <f>Tableau1[[#This Row],[Sales]]*(1-Tableau1[[#This Row],[Discount]])</f>
        <v>99.39</v>
      </c>
      <c r="Y940">
        <f ca="1">SUMIF(Tableau1[Order ID],Tableau1[[#This Row],[Order ID]],Tableau1[[#This Row],[Sales]])</f>
        <v>29.05</v>
      </c>
    </row>
    <row r="941" spans="1:25" x14ac:dyDescent="0.3">
      <c r="A941">
        <v>1912</v>
      </c>
      <c r="B941" t="s">
        <v>960</v>
      </c>
      <c r="C941" s="9" t="s">
        <v>5475</v>
      </c>
      <c r="D941" s="9">
        <v>42919</v>
      </c>
      <c r="E941" s="3" t="s">
        <v>5121</v>
      </c>
      <c r="F941" t="s">
        <v>6464</v>
      </c>
      <c r="G941" t="s">
        <v>6863</v>
      </c>
      <c r="H941" t="s">
        <v>7656</v>
      </c>
      <c r="I941" t="s">
        <v>8055</v>
      </c>
      <c r="J941" t="s">
        <v>8057</v>
      </c>
      <c r="K941" t="s">
        <v>8070</v>
      </c>
      <c r="L941" t="s">
        <v>8593</v>
      </c>
      <c r="M941">
        <v>77041</v>
      </c>
      <c r="N941" t="s">
        <v>8639</v>
      </c>
      <c r="O941" t="s">
        <v>9772</v>
      </c>
      <c r="P941" t="s">
        <v>10371</v>
      </c>
      <c r="Q941" t="s">
        <v>10383</v>
      </c>
      <c r="R941" t="s">
        <v>11507</v>
      </c>
      <c r="S941">
        <v>273.89600000000002</v>
      </c>
      <c r="T941">
        <v>7</v>
      </c>
      <c r="U941">
        <v>0.2</v>
      </c>
      <c r="V941">
        <v>92.439899999999994</v>
      </c>
      <c r="W941">
        <f>(Tableau1[[#This Row],[Sales]]/Tableau1[[#This Row],[Profit]])*100</f>
        <v>296.2962962962963</v>
      </c>
      <c r="X941">
        <f>Tableau1[[#This Row],[Sales]]*(1-Tableau1[[#This Row],[Discount]])</f>
        <v>219.11680000000001</v>
      </c>
      <c r="Y941">
        <f ca="1">SUMIF(Tableau1[Order ID],Tableau1[[#This Row],[Order ID]],Tableau1[[#This Row],[Sales]])</f>
        <v>4.4189999999999996</v>
      </c>
    </row>
    <row r="942" spans="1:25" x14ac:dyDescent="0.3">
      <c r="A942">
        <v>1914</v>
      </c>
      <c r="B942" t="s">
        <v>961</v>
      </c>
      <c r="C942" s="9" t="s">
        <v>5656</v>
      </c>
      <c r="D942" s="9">
        <v>41654</v>
      </c>
      <c r="E942" s="3" t="s">
        <v>6358</v>
      </c>
      <c r="F942" t="s">
        <v>6466</v>
      </c>
      <c r="G942" t="s">
        <v>7020</v>
      </c>
      <c r="H942" t="s">
        <v>7813</v>
      </c>
      <c r="I942" t="s">
        <v>8054</v>
      </c>
      <c r="J942" t="s">
        <v>8057</v>
      </c>
      <c r="K942" t="s">
        <v>8243</v>
      </c>
      <c r="L942" t="s">
        <v>8620</v>
      </c>
      <c r="M942">
        <v>30076</v>
      </c>
      <c r="N942" t="s">
        <v>8637</v>
      </c>
      <c r="O942" t="s">
        <v>8882</v>
      </c>
      <c r="P942" t="s">
        <v>10372</v>
      </c>
      <c r="Q942" t="s">
        <v>10384</v>
      </c>
      <c r="R942" t="s">
        <v>10632</v>
      </c>
      <c r="S942">
        <v>149.94999999999999</v>
      </c>
      <c r="T942">
        <v>5</v>
      </c>
      <c r="U942">
        <v>0</v>
      </c>
      <c r="V942">
        <v>65.977999999999994</v>
      </c>
      <c r="W942">
        <f>(Tableau1[[#This Row],[Sales]]/Tableau1[[#This Row],[Profit]])*100</f>
        <v>227.27272727272728</v>
      </c>
      <c r="X942">
        <f>Tableau1[[#This Row],[Sales]]*(1-Tableau1[[#This Row],[Discount]])</f>
        <v>149.94999999999999</v>
      </c>
      <c r="Y942">
        <f ca="1">SUMIF(Tableau1[Order ID],Tableau1[[#This Row],[Order ID]],Tableau1[[#This Row],[Sales]])</f>
        <v>57.23</v>
      </c>
    </row>
    <row r="943" spans="1:25" x14ac:dyDescent="0.3">
      <c r="A943">
        <v>1915</v>
      </c>
      <c r="B943" t="s">
        <v>962</v>
      </c>
      <c r="C943" s="9" t="s">
        <v>5534</v>
      </c>
      <c r="D943" s="9">
        <v>42855</v>
      </c>
      <c r="E943" s="3" t="s">
        <v>6054</v>
      </c>
      <c r="F943" t="s">
        <v>6465</v>
      </c>
      <c r="G943" t="s">
        <v>6825</v>
      </c>
      <c r="H943" t="s">
        <v>7618</v>
      </c>
      <c r="I943" t="s">
        <v>8056</v>
      </c>
      <c r="J943" t="s">
        <v>8057</v>
      </c>
      <c r="K943" t="s">
        <v>8257</v>
      </c>
      <c r="L943" t="s">
        <v>8591</v>
      </c>
      <c r="M943">
        <v>33437</v>
      </c>
      <c r="N943" t="s">
        <v>8637</v>
      </c>
      <c r="O943" t="s">
        <v>9773</v>
      </c>
      <c r="P943" t="s">
        <v>10371</v>
      </c>
      <c r="Q943" t="s">
        <v>10375</v>
      </c>
      <c r="R943" t="s">
        <v>11508</v>
      </c>
      <c r="S943">
        <v>4.6079999999999997</v>
      </c>
      <c r="T943">
        <v>2</v>
      </c>
      <c r="U943">
        <v>0.2</v>
      </c>
      <c r="V943">
        <v>1.6704000000000001</v>
      </c>
      <c r="W943">
        <f>(Tableau1[[#This Row],[Sales]]/Tableau1[[#This Row],[Profit]])*100</f>
        <v>275.86206896551721</v>
      </c>
      <c r="X943">
        <f>Tableau1[[#This Row],[Sales]]*(1-Tableau1[[#This Row],[Discount]])</f>
        <v>3.6863999999999999</v>
      </c>
      <c r="Y943">
        <f ca="1">SUMIF(Tableau1[Order ID],Tableau1[[#This Row],[Order ID]],Tableau1[[#This Row],[Sales]])</f>
        <v>523.76400000000001</v>
      </c>
    </row>
    <row r="944" spans="1:25" x14ac:dyDescent="0.3">
      <c r="A944">
        <v>1918</v>
      </c>
      <c r="B944" t="s">
        <v>963</v>
      </c>
      <c r="C944" s="9" t="s">
        <v>5657</v>
      </c>
      <c r="D944" s="9">
        <v>42316</v>
      </c>
      <c r="E944" s="3" t="s">
        <v>5747</v>
      </c>
      <c r="F944" t="s">
        <v>6465</v>
      </c>
      <c r="G944" t="s">
        <v>6924</v>
      </c>
      <c r="H944" t="s">
        <v>7717</v>
      </c>
      <c r="I944" t="s">
        <v>8054</v>
      </c>
      <c r="J944" t="s">
        <v>8057</v>
      </c>
      <c r="K944" t="s">
        <v>8105</v>
      </c>
      <c r="L944" t="s">
        <v>8619</v>
      </c>
      <c r="M944">
        <v>2038</v>
      </c>
      <c r="N944" t="s">
        <v>8640</v>
      </c>
      <c r="O944" t="s">
        <v>9004</v>
      </c>
      <c r="P944" t="s">
        <v>10371</v>
      </c>
      <c r="Q944" t="s">
        <v>10379</v>
      </c>
      <c r="R944" t="s">
        <v>10754</v>
      </c>
      <c r="S944">
        <v>11.65</v>
      </c>
      <c r="T944">
        <v>5</v>
      </c>
      <c r="U944">
        <v>0</v>
      </c>
      <c r="V944">
        <v>3.3784999999999998</v>
      </c>
      <c r="W944">
        <f>(Tableau1[[#This Row],[Sales]]/Tableau1[[#This Row],[Profit]])*100</f>
        <v>344.82758620689657</v>
      </c>
      <c r="X944">
        <f>Tableau1[[#This Row],[Sales]]*(1-Tableau1[[#This Row],[Discount]])</f>
        <v>11.65</v>
      </c>
      <c r="Y944">
        <f ca="1">SUMIF(Tableau1[Order ID],Tableau1[[#This Row],[Order ID]],Tableau1[[#This Row],[Sales]])</f>
        <v>11.76</v>
      </c>
    </row>
    <row r="945" spans="1:25" x14ac:dyDescent="0.3">
      <c r="A945">
        <v>1919</v>
      </c>
      <c r="B945" t="s">
        <v>964</v>
      </c>
      <c r="C945" s="9" t="s">
        <v>5658</v>
      </c>
      <c r="D945" s="9">
        <v>42307</v>
      </c>
      <c r="E945" s="3" t="s">
        <v>5579</v>
      </c>
      <c r="F945" t="s">
        <v>6464</v>
      </c>
      <c r="G945" t="s">
        <v>7007</v>
      </c>
      <c r="H945" t="s">
        <v>7800</v>
      </c>
      <c r="I945" t="s">
        <v>8056</v>
      </c>
      <c r="J945" t="s">
        <v>8057</v>
      </c>
      <c r="K945" t="s">
        <v>8124</v>
      </c>
      <c r="L945" t="s">
        <v>8600</v>
      </c>
      <c r="M945">
        <v>48227</v>
      </c>
      <c r="N945" t="s">
        <v>8639</v>
      </c>
      <c r="O945" t="s">
        <v>9774</v>
      </c>
      <c r="P945" t="s">
        <v>10372</v>
      </c>
      <c r="Q945" t="s">
        <v>10380</v>
      </c>
      <c r="R945" t="s">
        <v>11509</v>
      </c>
      <c r="S945">
        <v>299.89999999999998</v>
      </c>
      <c r="T945">
        <v>2</v>
      </c>
      <c r="U945">
        <v>0</v>
      </c>
      <c r="V945">
        <v>74.974999999999994</v>
      </c>
      <c r="W945">
        <f>(Tableau1[[#This Row],[Sales]]/Tableau1[[#This Row],[Profit]])*100</f>
        <v>400</v>
      </c>
      <c r="X945">
        <f>Tableau1[[#This Row],[Sales]]*(1-Tableau1[[#This Row],[Discount]])</f>
        <v>299.89999999999998</v>
      </c>
      <c r="Y945">
        <f ca="1">SUMIF(Tableau1[Order ID],Tableau1[[#This Row],[Order ID]],Tableau1[[#This Row],[Sales]])</f>
        <v>19.824000000000002</v>
      </c>
    </row>
    <row r="946" spans="1:25" x14ac:dyDescent="0.3">
      <c r="A946">
        <v>1920</v>
      </c>
      <c r="B946" t="s">
        <v>965</v>
      </c>
      <c r="C946" s="9" t="s">
        <v>5659</v>
      </c>
      <c r="D946" s="9">
        <v>42964</v>
      </c>
      <c r="E946" s="3" t="s">
        <v>6001</v>
      </c>
      <c r="F946" t="s">
        <v>6466</v>
      </c>
      <c r="G946" t="s">
        <v>7021</v>
      </c>
      <c r="H946" t="s">
        <v>7814</v>
      </c>
      <c r="I946" t="s">
        <v>8055</v>
      </c>
      <c r="J946" t="s">
        <v>8057</v>
      </c>
      <c r="K946" t="s">
        <v>8290</v>
      </c>
      <c r="L946" t="s">
        <v>8603</v>
      </c>
      <c r="M946">
        <v>13601</v>
      </c>
      <c r="N946" t="s">
        <v>8640</v>
      </c>
      <c r="O946" t="s">
        <v>9775</v>
      </c>
      <c r="P946" t="s">
        <v>10371</v>
      </c>
      <c r="Q946" t="s">
        <v>10381</v>
      </c>
      <c r="R946" t="s">
        <v>11510</v>
      </c>
      <c r="S946">
        <v>895.92</v>
      </c>
      <c r="T946">
        <v>5</v>
      </c>
      <c r="U946">
        <v>0.2</v>
      </c>
      <c r="V946">
        <v>302.37299999999999</v>
      </c>
      <c r="W946">
        <f>(Tableau1[[#This Row],[Sales]]/Tableau1[[#This Row],[Profit]])*100</f>
        <v>296.2962962962963</v>
      </c>
      <c r="X946">
        <f>Tableau1[[#This Row],[Sales]]*(1-Tableau1[[#This Row],[Discount]])</f>
        <v>716.73599999999999</v>
      </c>
      <c r="Y946">
        <f ca="1">SUMIF(Tableau1[Order ID],Tableau1[[#This Row],[Order ID]],Tableau1[[#This Row],[Sales]])</f>
        <v>801.96</v>
      </c>
    </row>
    <row r="947" spans="1:25" x14ac:dyDescent="0.3">
      <c r="A947">
        <v>1922</v>
      </c>
      <c r="B947" t="s">
        <v>966</v>
      </c>
      <c r="C947" s="9" t="s">
        <v>5322</v>
      </c>
      <c r="D947" s="9">
        <v>42280</v>
      </c>
      <c r="E947" s="3" t="s">
        <v>5360</v>
      </c>
      <c r="F947" t="s">
        <v>6465</v>
      </c>
      <c r="G947" t="s">
        <v>6557</v>
      </c>
      <c r="H947" t="s">
        <v>7350</v>
      </c>
      <c r="I947" t="s">
        <v>8055</v>
      </c>
      <c r="J947" t="s">
        <v>8057</v>
      </c>
      <c r="K947" t="s">
        <v>8323</v>
      </c>
      <c r="L947" t="s">
        <v>8597</v>
      </c>
      <c r="M947">
        <v>19601</v>
      </c>
      <c r="N947" t="s">
        <v>8640</v>
      </c>
      <c r="O947" t="s">
        <v>9777</v>
      </c>
      <c r="P947" t="s">
        <v>10371</v>
      </c>
      <c r="Q947" t="s">
        <v>10377</v>
      </c>
      <c r="R947" t="s">
        <v>11052</v>
      </c>
      <c r="S947">
        <v>15.007999999999999</v>
      </c>
      <c r="T947">
        <v>2</v>
      </c>
      <c r="U947">
        <v>0.2</v>
      </c>
      <c r="V947">
        <v>1.5007999999999999</v>
      </c>
      <c r="W947">
        <f>(Tableau1[[#This Row],[Sales]]/Tableau1[[#This Row],[Profit]])*100</f>
        <v>1000</v>
      </c>
      <c r="X947">
        <f>Tableau1[[#This Row],[Sales]]*(1-Tableau1[[#This Row],[Discount]])</f>
        <v>12.006399999999999</v>
      </c>
      <c r="Y947">
        <f ca="1">SUMIF(Tableau1[Order ID],Tableau1[[#This Row],[Order ID]],Tableau1[[#This Row],[Sales]])</f>
        <v>991.2</v>
      </c>
    </row>
    <row r="948" spans="1:25" x14ac:dyDescent="0.3">
      <c r="A948">
        <v>1923</v>
      </c>
      <c r="B948" t="s">
        <v>967</v>
      </c>
      <c r="C948" s="9" t="s">
        <v>5660</v>
      </c>
      <c r="D948" s="9">
        <v>42559</v>
      </c>
      <c r="E948" s="3" t="s">
        <v>5242</v>
      </c>
      <c r="F948" t="s">
        <v>6464</v>
      </c>
      <c r="G948" t="s">
        <v>7022</v>
      </c>
      <c r="H948" t="s">
        <v>7815</v>
      </c>
      <c r="I948" t="s">
        <v>8055</v>
      </c>
      <c r="J948" t="s">
        <v>8057</v>
      </c>
      <c r="K948" t="s">
        <v>8139</v>
      </c>
      <c r="L948" t="s">
        <v>8593</v>
      </c>
      <c r="M948">
        <v>76017</v>
      </c>
      <c r="N948" t="s">
        <v>8639</v>
      </c>
      <c r="O948" t="s">
        <v>9778</v>
      </c>
      <c r="P948" t="s">
        <v>10372</v>
      </c>
      <c r="Q948" t="s">
        <v>10380</v>
      </c>
      <c r="R948" t="s">
        <v>11512</v>
      </c>
      <c r="S948">
        <v>863.64</v>
      </c>
      <c r="T948">
        <v>9</v>
      </c>
      <c r="U948">
        <v>0.2</v>
      </c>
      <c r="V948">
        <v>107.955</v>
      </c>
      <c r="W948">
        <f>(Tableau1[[#This Row],[Sales]]/Tableau1[[#This Row],[Profit]])*100</f>
        <v>800</v>
      </c>
      <c r="X948">
        <f>Tableau1[[#This Row],[Sales]]*(1-Tableau1[[#This Row],[Discount]])</f>
        <v>690.91200000000003</v>
      </c>
      <c r="Y948">
        <f ca="1">SUMIF(Tableau1[Order ID],Tableau1[[#This Row],[Order ID]],Tableau1[[#This Row],[Sales]])</f>
        <v>1458.65</v>
      </c>
    </row>
    <row r="949" spans="1:25" x14ac:dyDescent="0.3">
      <c r="A949">
        <v>1925</v>
      </c>
      <c r="B949" t="s">
        <v>968</v>
      </c>
      <c r="C949" s="9" t="s">
        <v>5286</v>
      </c>
      <c r="D949" s="9">
        <v>43074</v>
      </c>
      <c r="E949" s="3" t="s">
        <v>5256</v>
      </c>
      <c r="F949" t="s">
        <v>6464</v>
      </c>
      <c r="G949" t="s">
        <v>6736</v>
      </c>
      <c r="H949" t="s">
        <v>7529</v>
      </c>
      <c r="I949" t="s">
        <v>8054</v>
      </c>
      <c r="J949" t="s">
        <v>8057</v>
      </c>
      <c r="K949" t="s">
        <v>8128</v>
      </c>
      <c r="L949" t="s">
        <v>8590</v>
      </c>
      <c r="M949">
        <v>92024</v>
      </c>
      <c r="N949" t="s">
        <v>8638</v>
      </c>
      <c r="O949" t="s">
        <v>8968</v>
      </c>
      <c r="P949" t="s">
        <v>10371</v>
      </c>
      <c r="Q949" t="s">
        <v>10383</v>
      </c>
      <c r="R949" t="s">
        <v>10717</v>
      </c>
      <c r="S949">
        <v>92.94</v>
      </c>
      <c r="T949">
        <v>3</v>
      </c>
      <c r="U949">
        <v>0</v>
      </c>
      <c r="V949">
        <v>41.823</v>
      </c>
      <c r="W949">
        <f>(Tableau1[[#This Row],[Sales]]/Tableau1[[#This Row],[Profit]])*100</f>
        <v>222.22222222222223</v>
      </c>
      <c r="X949">
        <f>Tableau1[[#This Row],[Sales]]*(1-Tableau1[[#This Row],[Discount]])</f>
        <v>92.94</v>
      </c>
      <c r="Y949">
        <f ca="1">SUMIF(Tableau1[Order ID],Tableau1[[#This Row],[Order ID]],Tableau1[[#This Row],[Sales]])</f>
        <v>1049.97</v>
      </c>
    </row>
    <row r="950" spans="1:25" x14ac:dyDescent="0.3">
      <c r="A950">
        <v>1926</v>
      </c>
      <c r="B950" t="s">
        <v>969</v>
      </c>
      <c r="C950" s="9" t="s">
        <v>5661</v>
      </c>
      <c r="D950" s="9">
        <v>42803</v>
      </c>
      <c r="E950" s="3" t="s">
        <v>5707</v>
      </c>
      <c r="F950" t="s">
        <v>6465</v>
      </c>
      <c r="G950" t="s">
        <v>6820</v>
      </c>
      <c r="H950" t="s">
        <v>7613</v>
      </c>
      <c r="I950" t="s">
        <v>8055</v>
      </c>
      <c r="J950" t="s">
        <v>8057</v>
      </c>
      <c r="K950" t="s">
        <v>8066</v>
      </c>
      <c r="L950" t="s">
        <v>8590</v>
      </c>
      <c r="M950">
        <v>94110</v>
      </c>
      <c r="N950" t="s">
        <v>8638</v>
      </c>
      <c r="O950" t="s">
        <v>8929</v>
      </c>
      <c r="P950" t="s">
        <v>10372</v>
      </c>
      <c r="Q950" t="s">
        <v>10384</v>
      </c>
      <c r="R950" t="s">
        <v>10678</v>
      </c>
      <c r="S950">
        <v>199.98</v>
      </c>
      <c r="T950">
        <v>2</v>
      </c>
      <c r="U950">
        <v>0</v>
      </c>
      <c r="V950">
        <v>69.992999999999995</v>
      </c>
      <c r="W950">
        <f>(Tableau1[[#This Row],[Sales]]/Tableau1[[#This Row],[Profit]])*100</f>
        <v>285.71428571428572</v>
      </c>
      <c r="X950">
        <f>Tableau1[[#This Row],[Sales]]*(1-Tableau1[[#This Row],[Discount]])</f>
        <v>199.98</v>
      </c>
      <c r="Y950">
        <f ca="1">SUMIF(Tableau1[Order ID],Tableau1[[#This Row],[Order ID]],Tableau1[[#This Row],[Sales]])</f>
        <v>911.98400000000004</v>
      </c>
    </row>
    <row r="951" spans="1:25" x14ac:dyDescent="0.3">
      <c r="A951">
        <v>1927</v>
      </c>
      <c r="B951" t="s">
        <v>970</v>
      </c>
      <c r="C951" s="9" t="s">
        <v>5662</v>
      </c>
      <c r="D951" s="9">
        <v>42530</v>
      </c>
      <c r="E951" s="3" t="s">
        <v>6115</v>
      </c>
      <c r="F951" t="s">
        <v>6465</v>
      </c>
      <c r="G951" t="s">
        <v>6879</v>
      </c>
      <c r="H951" t="s">
        <v>7672</v>
      </c>
      <c r="I951" t="s">
        <v>8054</v>
      </c>
      <c r="J951" t="s">
        <v>8057</v>
      </c>
      <c r="K951" t="s">
        <v>8059</v>
      </c>
      <c r="L951" t="s">
        <v>8590</v>
      </c>
      <c r="M951">
        <v>90045</v>
      </c>
      <c r="N951" t="s">
        <v>8638</v>
      </c>
      <c r="O951" t="s">
        <v>9779</v>
      </c>
      <c r="P951" t="s">
        <v>10372</v>
      </c>
      <c r="Q951" t="s">
        <v>10380</v>
      </c>
      <c r="R951" t="s">
        <v>11513</v>
      </c>
      <c r="S951">
        <v>177.48</v>
      </c>
      <c r="T951">
        <v>3</v>
      </c>
      <c r="U951">
        <v>0.2</v>
      </c>
      <c r="V951">
        <v>19.9665</v>
      </c>
      <c r="W951">
        <f>(Tableau1[[#This Row],[Sales]]/Tableau1[[#This Row],[Profit]])*100</f>
        <v>888.88888888888891</v>
      </c>
      <c r="X951">
        <f>Tableau1[[#This Row],[Sales]]*(1-Tableau1[[#This Row],[Discount]])</f>
        <v>141.98400000000001</v>
      </c>
      <c r="Y951">
        <f ca="1">SUMIF(Tableau1[Order ID],Tableau1[[#This Row],[Order ID]],Tableau1[[#This Row],[Sales]])</f>
        <v>7.1840000000000002</v>
      </c>
    </row>
    <row r="952" spans="1:25" x14ac:dyDescent="0.3">
      <c r="A952">
        <v>1928</v>
      </c>
      <c r="B952" t="s">
        <v>971</v>
      </c>
      <c r="C952" s="9" t="s">
        <v>5384</v>
      </c>
      <c r="D952" s="9">
        <v>43067</v>
      </c>
      <c r="E952" s="3" t="s">
        <v>5126</v>
      </c>
      <c r="F952" t="s">
        <v>6466</v>
      </c>
      <c r="G952" t="s">
        <v>6770</v>
      </c>
      <c r="H952" t="s">
        <v>7563</v>
      </c>
      <c r="I952" t="s">
        <v>8054</v>
      </c>
      <c r="J952" t="s">
        <v>8057</v>
      </c>
      <c r="K952" t="s">
        <v>8118</v>
      </c>
      <c r="L952" t="s">
        <v>8610</v>
      </c>
      <c r="M952">
        <v>80219</v>
      </c>
      <c r="N952" t="s">
        <v>8638</v>
      </c>
      <c r="O952" t="s">
        <v>9044</v>
      </c>
      <c r="P952" t="s">
        <v>10371</v>
      </c>
      <c r="Q952" t="s">
        <v>10383</v>
      </c>
      <c r="R952" t="s">
        <v>10793</v>
      </c>
      <c r="S952">
        <v>88.768000000000001</v>
      </c>
      <c r="T952">
        <v>2</v>
      </c>
      <c r="U952">
        <v>0.2</v>
      </c>
      <c r="V952">
        <v>31.0688</v>
      </c>
      <c r="W952">
        <f>(Tableau1[[#This Row],[Sales]]/Tableau1[[#This Row],[Profit]])*100</f>
        <v>285.71428571428572</v>
      </c>
      <c r="X952">
        <f>Tableau1[[#This Row],[Sales]]*(1-Tableau1[[#This Row],[Discount]])</f>
        <v>71.014400000000009</v>
      </c>
      <c r="Y952">
        <f ca="1">SUMIF(Tableau1[Order ID],Tableau1[[#This Row],[Order ID]],Tableau1[[#This Row],[Sales]])</f>
        <v>691.96</v>
      </c>
    </row>
    <row r="953" spans="1:25" x14ac:dyDescent="0.3">
      <c r="A953">
        <v>1929</v>
      </c>
      <c r="B953" t="s">
        <v>972</v>
      </c>
      <c r="C953" s="9" t="s">
        <v>5663</v>
      </c>
      <c r="D953" s="9">
        <v>42810</v>
      </c>
      <c r="E953" s="3" t="s">
        <v>5287</v>
      </c>
      <c r="F953" t="s">
        <v>6464</v>
      </c>
      <c r="G953" t="s">
        <v>6559</v>
      </c>
      <c r="H953" t="s">
        <v>7352</v>
      </c>
      <c r="I953" t="s">
        <v>8056</v>
      </c>
      <c r="J953" t="s">
        <v>8057</v>
      </c>
      <c r="K953" t="s">
        <v>8062</v>
      </c>
      <c r="L953" t="s">
        <v>8234</v>
      </c>
      <c r="M953">
        <v>98105</v>
      </c>
      <c r="N953" t="s">
        <v>8638</v>
      </c>
      <c r="O953" t="s">
        <v>9780</v>
      </c>
      <c r="P953" t="s">
        <v>10371</v>
      </c>
      <c r="Q953" t="s">
        <v>10383</v>
      </c>
      <c r="R953" t="s">
        <v>11514</v>
      </c>
      <c r="S953">
        <v>6.48</v>
      </c>
      <c r="T953">
        <v>1</v>
      </c>
      <c r="U953">
        <v>0</v>
      </c>
      <c r="V953">
        <v>3.1103999999999998</v>
      </c>
      <c r="W953">
        <f>(Tableau1[[#This Row],[Sales]]/Tableau1[[#This Row],[Profit]])*100</f>
        <v>208.33333333333334</v>
      </c>
      <c r="X953">
        <f>Tableau1[[#This Row],[Sales]]*(1-Tableau1[[#This Row],[Discount]])</f>
        <v>6.48</v>
      </c>
      <c r="Y953">
        <f ca="1">SUMIF(Tableau1[Order ID],Tableau1[[#This Row],[Order ID]],Tableau1[[#This Row],[Sales]])</f>
        <v>85.3</v>
      </c>
    </row>
    <row r="954" spans="1:25" x14ac:dyDescent="0.3">
      <c r="A954">
        <v>1932</v>
      </c>
      <c r="B954" t="s">
        <v>973</v>
      </c>
      <c r="C954" s="9" t="s">
        <v>5611</v>
      </c>
      <c r="D954" s="9">
        <v>42701</v>
      </c>
      <c r="E954" s="3" t="s">
        <v>5926</v>
      </c>
      <c r="F954" t="s">
        <v>6464</v>
      </c>
      <c r="G954" t="s">
        <v>6581</v>
      </c>
      <c r="H954" t="s">
        <v>7374</v>
      </c>
      <c r="I954" t="s">
        <v>8054</v>
      </c>
      <c r="J954" t="s">
        <v>8057</v>
      </c>
      <c r="K954" t="s">
        <v>8106</v>
      </c>
      <c r="L954" t="s">
        <v>8604</v>
      </c>
      <c r="M954">
        <v>85254</v>
      </c>
      <c r="N954" t="s">
        <v>8638</v>
      </c>
      <c r="O954" t="s">
        <v>9781</v>
      </c>
      <c r="P954" t="s">
        <v>10372</v>
      </c>
      <c r="Q954" t="s">
        <v>10380</v>
      </c>
      <c r="R954" t="s">
        <v>11515</v>
      </c>
      <c r="S954">
        <v>271.99200000000002</v>
      </c>
      <c r="T954">
        <v>1</v>
      </c>
      <c r="U954">
        <v>0.2</v>
      </c>
      <c r="V954">
        <v>23.799299999999999</v>
      </c>
      <c r="W954">
        <f>(Tableau1[[#This Row],[Sales]]/Tableau1[[#This Row],[Profit]])*100</f>
        <v>1142.8571428571431</v>
      </c>
      <c r="X954">
        <f>Tableau1[[#This Row],[Sales]]*(1-Tableau1[[#This Row],[Discount]])</f>
        <v>217.59360000000004</v>
      </c>
      <c r="Y954">
        <f ca="1">SUMIF(Tableau1[Order ID],Tableau1[[#This Row],[Order ID]],Tableau1[[#This Row],[Sales]])</f>
        <v>4.95</v>
      </c>
    </row>
    <row r="955" spans="1:25" x14ac:dyDescent="0.3">
      <c r="A955">
        <v>1933</v>
      </c>
      <c r="B955" t="s">
        <v>974</v>
      </c>
      <c r="C955" s="9" t="s">
        <v>5664</v>
      </c>
      <c r="D955" s="9">
        <v>42953</v>
      </c>
      <c r="E955" s="3" t="s">
        <v>5712</v>
      </c>
      <c r="F955" t="s">
        <v>6464</v>
      </c>
      <c r="G955" t="s">
        <v>6745</v>
      </c>
      <c r="H955" t="s">
        <v>7538</v>
      </c>
      <c r="I955" t="s">
        <v>8054</v>
      </c>
      <c r="J955" t="s">
        <v>8057</v>
      </c>
      <c r="K955" t="s">
        <v>8298</v>
      </c>
      <c r="L955" t="s">
        <v>8616</v>
      </c>
      <c r="M955">
        <v>70506</v>
      </c>
      <c r="N955" t="s">
        <v>8637</v>
      </c>
      <c r="O955" t="s">
        <v>9782</v>
      </c>
      <c r="P955" t="s">
        <v>10370</v>
      </c>
      <c r="Q955" t="s">
        <v>10373</v>
      </c>
      <c r="R955" t="s">
        <v>11516</v>
      </c>
      <c r="S955">
        <v>145.74</v>
      </c>
      <c r="T955">
        <v>3</v>
      </c>
      <c r="U955">
        <v>0</v>
      </c>
      <c r="V955">
        <v>23.3184</v>
      </c>
      <c r="W955">
        <f>(Tableau1[[#This Row],[Sales]]/Tableau1[[#This Row],[Profit]])*100</f>
        <v>625</v>
      </c>
      <c r="X955">
        <f>Tableau1[[#This Row],[Sales]]*(1-Tableau1[[#This Row],[Discount]])</f>
        <v>145.74</v>
      </c>
      <c r="Y955">
        <f ca="1">SUMIF(Tableau1[Order ID],Tableau1[[#This Row],[Order ID]],Tableau1[[#This Row],[Sales]])</f>
        <v>447.94400000000002</v>
      </c>
    </row>
    <row r="956" spans="1:25" x14ac:dyDescent="0.3">
      <c r="A956">
        <v>1935</v>
      </c>
      <c r="B956" t="s">
        <v>975</v>
      </c>
      <c r="C956" s="9" t="s">
        <v>5374</v>
      </c>
      <c r="D956" s="9">
        <v>43066</v>
      </c>
      <c r="E956" s="3" t="s">
        <v>5764</v>
      </c>
      <c r="F956" t="s">
        <v>6465</v>
      </c>
      <c r="G956" t="s">
        <v>6820</v>
      </c>
      <c r="H956" t="s">
        <v>7613</v>
      </c>
      <c r="I956" t="s">
        <v>8055</v>
      </c>
      <c r="J956" t="s">
        <v>8057</v>
      </c>
      <c r="K956" t="s">
        <v>8066</v>
      </c>
      <c r="L956" t="s">
        <v>8590</v>
      </c>
      <c r="M956">
        <v>94109</v>
      </c>
      <c r="N956" t="s">
        <v>8638</v>
      </c>
      <c r="O956" t="s">
        <v>9748</v>
      </c>
      <c r="P956" t="s">
        <v>10371</v>
      </c>
      <c r="Q956" t="s">
        <v>10383</v>
      </c>
      <c r="R956" t="s">
        <v>11485</v>
      </c>
      <c r="S956">
        <v>244.55</v>
      </c>
      <c r="T956">
        <v>5</v>
      </c>
      <c r="U956">
        <v>0</v>
      </c>
      <c r="V956">
        <v>114.9385</v>
      </c>
      <c r="W956">
        <f>(Tableau1[[#This Row],[Sales]]/Tableau1[[#This Row],[Profit]])*100</f>
        <v>212.7659574468085</v>
      </c>
      <c r="X956">
        <f>Tableau1[[#This Row],[Sales]]*(1-Tableau1[[#This Row],[Discount]])</f>
        <v>244.55</v>
      </c>
      <c r="Y956">
        <f ca="1">SUMIF(Tableau1[Order ID],Tableau1[[#This Row],[Order ID]],Tableau1[[#This Row],[Sales]])</f>
        <v>40.176000000000002</v>
      </c>
    </row>
    <row r="957" spans="1:25" x14ac:dyDescent="0.3">
      <c r="A957">
        <v>1937</v>
      </c>
      <c r="B957" t="s">
        <v>976</v>
      </c>
      <c r="C957" s="9" t="s">
        <v>5472</v>
      </c>
      <c r="D957" s="9">
        <v>42149</v>
      </c>
      <c r="E957" s="3" t="s">
        <v>6359</v>
      </c>
      <c r="F957" t="s">
        <v>6464</v>
      </c>
      <c r="G957" t="s">
        <v>6940</v>
      </c>
      <c r="H957" t="s">
        <v>7733</v>
      </c>
      <c r="I957" t="s">
        <v>8056</v>
      </c>
      <c r="J957" t="s">
        <v>8057</v>
      </c>
      <c r="K957" t="s">
        <v>8066</v>
      </c>
      <c r="L957" t="s">
        <v>8590</v>
      </c>
      <c r="M957">
        <v>94109</v>
      </c>
      <c r="N957" t="s">
        <v>8638</v>
      </c>
      <c r="O957" t="s">
        <v>9479</v>
      </c>
      <c r="P957" t="s">
        <v>10370</v>
      </c>
      <c r="Q957" t="s">
        <v>10378</v>
      </c>
      <c r="R957" t="s">
        <v>11223</v>
      </c>
      <c r="S957">
        <v>14.73</v>
      </c>
      <c r="T957">
        <v>3</v>
      </c>
      <c r="U957">
        <v>0</v>
      </c>
      <c r="V957">
        <v>4.8609</v>
      </c>
      <c r="W957">
        <f>(Tableau1[[#This Row],[Sales]]/Tableau1[[#This Row],[Profit]])*100</f>
        <v>303.030303030303</v>
      </c>
      <c r="X957">
        <f>Tableau1[[#This Row],[Sales]]*(1-Tableau1[[#This Row],[Discount]])</f>
        <v>14.73</v>
      </c>
      <c r="Y957">
        <f ca="1">SUMIF(Tableau1[Order ID],Tableau1[[#This Row],[Order ID]],Tableau1[[#This Row],[Sales]])</f>
        <v>151.96</v>
      </c>
    </row>
    <row r="958" spans="1:25" x14ac:dyDescent="0.3">
      <c r="A958">
        <v>1938</v>
      </c>
      <c r="B958" t="s">
        <v>977</v>
      </c>
      <c r="C958" s="9" t="s">
        <v>5660</v>
      </c>
      <c r="D958" s="9">
        <v>42559</v>
      </c>
      <c r="E958" s="3" t="s">
        <v>5218</v>
      </c>
      <c r="F958" t="s">
        <v>6465</v>
      </c>
      <c r="G958" t="s">
        <v>7023</v>
      </c>
      <c r="H958" t="s">
        <v>7816</v>
      </c>
      <c r="I958" t="s">
        <v>8054</v>
      </c>
      <c r="J958" t="s">
        <v>8057</v>
      </c>
      <c r="K958" t="s">
        <v>8324</v>
      </c>
      <c r="L958" t="s">
        <v>8610</v>
      </c>
      <c r="M958">
        <v>80020</v>
      </c>
      <c r="N958" t="s">
        <v>8638</v>
      </c>
      <c r="O958" t="s">
        <v>9784</v>
      </c>
      <c r="P958" t="s">
        <v>10371</v>
      </c>
      <c r="Q958" t="s">
        <v>10381</v>
      </c>
      <c r="R958" t="s">
        <v>11518</v>
      </c>
      <c r="S958">
        <v>19.968</v>
      </c>
      <c r="T958">
        <v>2</v>
      </c>
      <c r="U958">
        <v>0.7</v>
      </c>
      <c r="V958">
        <v>-13.311999999999999</v>
      </c>
      <c r="W958">
        <f>(Tableau1[[#This Row],[Sales]]/Tableau1[[#This Row],[Profit]])*100</f>
        <v>-150</v>
      </c>
      <c r="X958">
        <f>Tableau1[[#This Row],[Sales]]*(1-Tableau1[[#This Row],[Discount]])</f>
        <v>5.9904000000000011</v>
      </c>
      <c r="Y958">
        <f ca="1">SUMIF(Tableau1[Order ID],Tableau1[[#This Row],[Order ID]],Tableau1[[#This Row],[Sales]])</f>
        <v>155.34</v>
      </c>
    </row>
    <row r="959" spans="1:25" x14ac:dyDescent="0.3">
      <c r="A959">
        <v>1942</v>
      </c>
      <c r="B959" t="s">
        <v>978</v>
      </c>
      <c r="C959" s="9" t="s">
        <v>5665</v>
      </c>
      <c r="D959" s="9">
        <v>42976</v>
      </c>
      <c r="E959" s="3" t="s">
        <v>5883</v>
      </c>
      <c r="F959" t="s">
        <v>6466</v>
      </c>
      <c r="G959" t="s">
        <v>6902</v>
      </c>
      <c r="H959" t="s">
        <v>7695</v>
      </c>
      <c r="I959" t="s">
        <v>8055</v>
      </c>
      <c r="J959" t="s">
        <v>8057</v>
      </c>
      <c r="K959" t="s">
        <v>8152</v>
      </c>
      <c r="L959" t="s">
        <v>8598</v>
      </c>
      <c r="M959">
        <v>62301</v>
      </c>
      <c r="N959" t="s">
        <v>8639</v>
      </c>
      <c r="O959" t="s">
        <v>8835</v>
      </c>
      <c r="P959" t="s">
        <v>10371</v>
      </c>
      <c r="Q959" t="s">
        <v>10375</v>
      </c>
      <c r="R959" t="s">
        <v>10585</v>
      </c>
      <c r="S959">
        <v>47.36</v>
      </c>
      <c r="T959">
        <v>4</v>
      </c>
      <c r="U959">
        <v>0.2</v>
      </c>
      <c r="V959">
        <v>17.760000000000002</v>
      </c>
      <c r="W959">
        <f>(Tableau1[[#This Row],[Sales]]/Tableau1[[#This Row],[Profit]])*100</f>
        <v>266.66666666666663</v>
      </c>
      <c r="X959">
        <f>Tableau1[[#This Row],[Sales]]*(1-Tableau1[[#This Row],[Discount]])</f>
        <v>37.887999999999998</v>
      </c>
      <c r="Y959">
        <f ca="1">SUMIF(Tableau1[Order ID],Tableau1[[#This Row],[Order ID]],Tableau1[[#This Row],[Sales]])</f>
        <v>23.472000000000001</v>
      </c>
    </row>
    <row r="960" spans="1:25" x14ac:dyDescent="0.3">
      <c r="A960">
        <v>1945</v>
      </c>
      <c r="B960" t="s">
        <v>979</v>
      </c>
      <c r="C960" s="9" t="s">
        <v>5053</v>
      </c>
      <c r="D960" s="9">
        <v>42541</v>
      </c>
      <c r="E960" s="3" t="s">
        <v>5220</v>
      </c>
      <c r="F960" t="s">
        <v>6465</v>
      </c>
      <c r="G960" t="s">
        <v>6573</v>
      </c>
      <c r="H960" t="s">
        <v>7366</v>
      </c>
      <c r="I960" t="s">
        <v>8055</v>
      </c>
      <c r="J960" t="s">
        <v>8057</v>
      </c>
      <c r="K960" t="s">
        <v>8296</v>
      </c>
      <c r="L960" t="s">
        <v>8593</v>
      </c>
      <c r="M960">
        <v>75007</v>
      </c>
      <c r="N960" t="s">
        <v>8639</v>
      </c>
      <c r="O960" t="s">
        <v>9611</v>
      </c>
      <c r="P960" t="s">
        <v>10372</v>
      </c>
      <c r="Q960" t="s">
        <v>10384</v>
      </c>
      <c r="R960" t="s">
        <v>11351</v>
      </c>
      <c r="S960">
        <v>95.968000000000004</v>
      </c>
      <c r="T960">
        <v>4</v>
      </c>
      <c r="U960">
        <v>0.2</v>
      </c>
      <c r="V960">
        <v>26.391200000000001</v>
      </c>
      <c r="W960">
        <f>(Tableau1[[#This Row],[Sales]]/Tableau1[[#This Row],[Profit]])*100</f>
        <v>363.63636363636363</v>
      </c>
      <c r="X960">
        <f>Tableau1[[#This Row],[Sales]]*(1-Tableau1[[#This Row],[Discount]])</f>
        <v>76.774400000000014</v>
      </c>
      <c r="Y960">
        <f ca="1">SUMIF(Tableau1[Order ID],Tableau1[[#This Row],[Order ID]],Tableau1[[#This Row],[Sales]])</f>
        <v>49.631999999999998</v>
      </c>
    </row>
    <row r="961" spans="1:25" x14ac:dyDescent="0.3">
      <c r="A961">
        <v>1947</v>
      </c>
      <c r="B961" t="s">
        <v>980</v>
      </c>
      <c r="C961" s="9" t="s">
        <v>5294</v>
      </c>
      <c r="D961" s="9">
        <v>42980</v>
      </c>
      <c r="E961" s="3" t="s">
        <v>6309</v>
      </c>
      <c r="F961" t="s">
        <v>6465</v>
      </c>
      <c r="G961" t="s">
        <v>7024</v>
      </c>
      <c r="H961" t="s">
        <v>7817</v>
      </c>
      <c r="I961" t="s">
        <v>8055</v>
      </c>
      <c r="J961" t="s">
        <v>8057</v>
      </c>
      <c r="K961" t="s">
        <v>8078</v>
      </c>
      <c r="L961" t="s">
        <v>8603</v>
      </c>
      <c r="M961">
        <v>10009</v>
      </c>
      <c r="N961" t="s">
        <v>8640</v>
      </c>
      <c r="O961" t="s">
        <v>8966</v>
      </c>
      <c r="P961" t="s">
        <v>10371</v>
      </c>
      <c r="Q961" t="s">
        <v>10379</v>
      </c>
      <c r="R961" t="s">
        <v>10715</v>
      </c>
      <c r="S961">
        <v>23.1</v>
      </c>
      <c r="T961">
        <v>2</v>
      </c>
      <c r="U961">
        <v>0</v>
      </c>
      <c r="V961">
        <v>6.468</v>
      </c>
      <c r="W961">
        <f>(Tableau1[[#This Row],[Sales]]/Tableau1[[#This Row],[Profit]])*100</f>
        <v>357.14285714285717</v>
      </c>
      <c r="X961">
        <f>Tableau1[[#This Row],[Sales]]*(1-Tableau1[[#This Row],[Discount]])</f>
        <v>23.1</v>
      </c>
      <c r="Y961">
        <f ca="1">SUMIF(Tableau1[Order ID],Tableau1[[#This Row],[Order ID]],Tableau1[[#This Row],[Sales]])</f>
        <v>4.3680000000000003</v>
      </c>
    </row>
    <row r="962" spans="1:25" x14ac:dyDescent="0.3">
      <c r="A962">
        <v>1959</v>
      </c>
      <c r="B962" t="s">
        <v>981</v>
      </c>
      <c r="C962" s="9" t="s">
        <v>5048</v>
      </c>
      <c r="D962" s="9">
        <v>42988</v>
      </c>
      <c r="E962" s="3" t="s">
        <v>5205</v>
      </c>
      <c r="F962" t="s">
        <v>6464</v>
      </c>
      <c r="G962" t="s">
        <v>6823</v>
      </c>
      <c r="H962" t="s">
        <v>7616</v>
      </c>
      <c r="I962" t="s">
        <v>8054</v>
      </c>
      <c r="J962" t="s">
        <v>8057</v>
      </c>
      <c r="K962" t="s">
        <v>8082</v>
      </c>
      <c r="L962" t="s">
        <v>8613</v>
      </c>
      <c r="M962">
        <v>65807</v>
      </c>
      <c r="N962" t="s">
        <v>8639</v>
      </c>
      <c r="O962" t="s">
        <v>9417</v>
      </c>
      <c r="P962" t="s">
        <v>10371</v>
      </c>
      <c r="Q962" t="s">
        <v>10381</v>
      </c>
      <c r="R962" t="s">
        <v>11165</v>
      </c>
      <c r="S962">
        <v>16.2</v>
      </c>
      <c r="T962">
        <v>3</v>
      </c>
      <c r="U962">
        <v>0</v>
      </c>
      <c r="V962">
        <v>7.7759999999999998</v>
      </c>
      <c r="W962">
        <f>(Tableau1[[#This Row],[Sales]]/Tableau1[[#This Row],[Profit]])*100</f>
        <v>208.33333333333334</v>
      </c>
      <c r="X962">
        <f>Tableau1[[#This Row],[Sales]]*(1-Tableau1[[#This Row],[Discount]])</f>
        <v>16.2</v>
      </c>
      <c r="Y962">
        <f ca="1">SUMIF(Tableau1[Order ID],Tableau1[[#This Row],[Order ID]],Tableau1[[#This Row],[Sales]])</f>
        <v>134.85</v>
      </c>
    </row>
    <row r="963" spans="1:25" x14ac:dyDescent="0.3">
      <c r="A963">
        <v>1967</v>
      </c>
      <c r="B963" t="s">
        <v>982</v>
      </c>
      <c r="C963" s="9" t="s">
        <v>5232</v>
      </c>
      <c r="D963" s="9">
        <v>43090</v>
      </c>
      <c r="E963" s="3" t="s">
        <v>5146</v>
      </c>
      <c r="F963" t="s">
        <v>6465</v>
      </c>
      <c r="G963" t="s">
        <v>6671</v>
      </c>
      <c r="H963" t="s">
        <v>7464</v>
      </c>
      <c r="I963" t="s">
        <v>8054</v>
      </c>
      <c r="J963" t="s">
        <v>8057</v>
      </c>
      <c r="K963" t="s">
        <v>8325</v>
      </c>
      <c r="L963" t="s">
        <v>8618</v>
      </c>
      <c r="M963">
        <v>7501</v>
      </c>
      <c r="N963" t="s">
        <v>8640</v>
      </c>
      <c r="O963" t="s">
        <v>9163</v>
      </c>
      <c r="P963" t="s">
        <v>10372</v>
      </c>
      <c r="Q963" t="s">
        <v>10380</v>
      </c>
      <c r="R963" t="s">
        <v>10912</v>
      </c>
      <c r="S963">
        <v>281.97000000000003</v>
      </c>
      <c r="T963">
        <v>3</v>
      </c>
      <c r="U963">
        <v>0</v>
      </c>
      <c r="V963">
        <v>78.951599999999999</v>
      </c>
      <c r="W963">
        <f>(Tableau1[[#This Row],[Sales]]/Tableau1[[#This Row],[Profit]])*100</f>
        <v>357.14285714285717</v>
      </c>
      <c r="X963">
        <f>Tableau1[[#This Row],[Sales]]*(1-Tableau1[[#This Row],[Discount]])</f>
        <v>281.97000000000003</v>
      </c>
      <c r="Y963">
        <f ca="1">SUMIF(Tableau1[Order ID],Tableau1[[#This Row],[Order ID]],Tableau1[[#This Row],[Sales]])</f>
        <v>659.9</v>
      </c>
    </row>
    <row r="964" spans="1:25" x14ac:dyDescent="0.3">
      <c r="A964">
        <v>1970</v>
      </c>
      <c r="B964" t="s">
        <v>983</v>
      </c>
      <c r="C964" s="9" t="s">
        <v>5427</v>
      </c>
      <c r="D964" s="9">
        <v>43001</v>
      </c>
      <c r="E964" s="3" t="s">
        <v>5395</v>
      </c>
      <c r="F964" t="s">
        <v>6465</v>
      </c>
      <c r="G964" t="s">
        <v>6685</v>
      </c>
      <c r="H964" t="s">
        <v>7478</v>
      </c>
      <c r="I964" t="s">
        <v>8054</v>
      </c>
      <c r="J964" t="s">
        <v>8057</v>
      </c>
      <c r="K964" t="s">
        <v>8309</v>
      </c>
      <c r="L964" t="s">
        <v>8614</v>
      </c>
      <c r="M964">
        <v>74133</v>
      </c>
      <c r="N964" t="s">
        <v>8639</v>
      </c>
      <c r="O964" t="s">
        <v>8808</v>
      </c>
      <c r="P964" t="s">
        <v>10372</v>
      </c>
      <c r="Q964" t="s">
        <v>10384</v>
      </c>
      <c r="R964" t="s">
        <v>10558</v>
      </c>
      <c r="S964">
        <v>291.95999999999998</v>
      </c>
      <c r="T964">
        <v>4</v>
      </c>
      <c r="U964">
        <v>0</v>
      </c>
      <c r="V964">
        <v>102.18600000000001</v>
      </c>
      <c r="W964">
        <f>(Tableau1[[#This Row],[Sales]]/Tableau1[[#This Row],[Profit]])*100</f>
        <v>285.71428571428567</v>
      </c>
      <c r="X964">
        <f>Tableau1[[#This Row],[Sales]]*(1-Tableau1[[#This Row],[Discount]])</f>
        <v>291.95999999999998</v>
      </c>
      <c r="Y964">
        <f ca="1">SUMIF(Tableau1[Order ID],Tableau1[[#This Row],[Order ID]],Tableau1[[#This Row],[Sales]])</f>
        <v>9.98</v>
      </c>
    </row>
    <row r="965" spans="1:25" x14ac:dyDescent="0.3">
      <c r="A965">
        <v>1971</v>
      </c>
      <c r="B965" t="s">
        <v>984</v>
      </c>
      <c r="C965" s="9" t="s">
        <v>5666</v>
      </c>
      <c r="D965" s="9">
        <v>42861</v>
      </c>
      <c r="E965" s="3" t="s">
        <v>5973</v>
      </c>
      <c r="F965" t="s">
        <v>6465</v>
      </c>
      <c r="G965" t="s">
        <v>6997</v>
      </c>
      <c r="H965" t="s">
        <v>7790</v>
      </c>
      <c r="I965" t="s">
        <v>8056</v>
      </c>
      <c r="J965" t="s">
        <v>8057</v>
      </c>
      <c r="K965" t="s">
        <v>8080</v>
      </c>
      <c r="L965" t="s">
        <v>8598</v>
      </c>
      <c r="M965">
        <v>60623</v>
      </c>
      <c r="N965" t="s">
        <v>8639</v>
      </c>
      <c r="O965" t="s">
        <v>9717</v>
      </c>
      <c r="P965" t="s">
        <v>10371</v>
      </c>
      <c r="Q965" t="s">
        <v>10379</v>
      </c>
      <c r="R965" t="s">
        <v>11454</v>
      </c>
      <c r="S965">
        <v>6.4080000000000004</v>
      </c>
      <c r="T965">
        <v>3</v>
      </c>
      <c r="U965">
        <v>0.2</v>
      </c>
      <c r="V965">
        <v>0.64080000000000004</v>
      </c>
      <c r="W965">
        <f>(Tableau1[[#This Row],[Sales]]/Tableau1[[#This Row],[Profit]])*100</f>
        <v>1000</v>
      </c>
      <c r="X965">
        <f>Tableau1[[#This Row],[Sales]]*(1-Tableau1[[#This Row],[Discount]])</f>
        <v>5.1264000000000003</v>
      </c>
      <c r="Y965">
        <f ca="1">SUMIF(Tableau1[Order ID],Tableau1[[#This Row],[Order ID]],Tableau1[[#This Row],[Sales]])</f>
        <v>3.552</v>
      </c>
    </row>
    <row r="966" spans="1:25" x14ac:dyDescent="0.3">
      <c r="A966">
        <v>1973</v>
      </c>
      <c r="B966" t="s">
        <v>985</v>
      </c>
      <c r="C966" s="9" t="s">
        <v>5667</v>
      </c>
      <c r="D966" s="9">
        <v>41987</v>
      </c>
      <c r="E966" s="3" t="s">
        <v>5204</v>
      </c>
      <c r="F966" t="s">
        <v>6465</v>
      </c>
      <c r="G966" t="s">
        <v>7025</v>
      </c>
      <c r="H966" t="s">
        <v>7818</v>
      </c>
      <c r="I966" t="s">
        <v>8054</v>
      </c>
      <c r="J966" t="s">
        <v>8057</v>
      </c>
      <c r="K966" t="s">
        <v>8080</v>
      </c>
      <c r="L966" t="s">
        <v>8598</v>
      </c>
      <c r="M966">
        <v>60610</v>
      </c>
      <c r="N966" t="s">
        <v>8639</v>
      </c>
      <c r="O966" t="s">
        <v>9793</v>
      </c>
      <c r="P966" t="s">
        <v>10371</v>
      </c>
      <c r="Q966" t="s">
        <v>10381</v>
      </c>
      <c r="R966" t="s">
        <v>11527</v>
      </c>
      <c r="S966">
        <v>5.1040000000000001</v>
      </c>
      <c r="T966">
        <v>4</v>
      </c>
      <c r="U966">
        <v>0.8</v>
      </c>
      <c r="V966">
        <v>-8.6768000000000001</v>
      </c>
      <c r="W966">
        <f>(Tableau1[[#This Row],[Sales]]/Tableau1[[#This Row],[Profit]])*100</f>
        <v>-58.82352941176471</v>
      </c>
      <c r="X966">
        <f>Tableau1[[#This Row],[Sales]]*(1-Tableau1[[#This Row],[Discount]])</f>
        <v>1.0207999999999997</v>
      </c>
      <c r="Y966">
        <f ca="1">SUMIF(Tableau1[Order ID],Tableau1[[#This Row],[Order ID]],Tableau1[[#This Row],[Sales]])</f>
        <v>127.98399999999999</v>
      </c>
    </row>
    <row r="967" spans="1:25" x14ac:dyDescent="0.3">
      <c r="A967">
        <v>1976</v>
      </c>
      <c r="B967" t="s">
        <v>986</v>
      </c>
      <c r="C967" s="9" t="s">
        <v>5668</v>
      </c>
      <c r="D967" s="9">
        <v>41930</v>
      </c>
      <c r="E967" s="3" t="s">
        <v>5052</v>
      </c>
      <c r="F967" t="s">
        <v>6464</v>
      </c>
      <c r="G967" t="s">
        <v>6595</v>
      </c>
      <c r="H967" t="s">
        <v>7388</v>
      </c>
      <c r="I967" t="s">
        <v>8055</v>
      </c>
      <c r="J967" t="s">
        <v>8057</v>
      </c>
      <c r="K967" t="s">
        <v>8180</v>
      </c>
      <c r="L967" t="s">
        <v>8607</v>
      </c>
      <c r="M967">
        <v>36116</v>
      </c>
      <c r="N967" t="s">
        <v>8637</v>
      </c>
      <c r="O967" t="s">
        <v>8833</v>
      </c>
      <c r="P967" t="s">
        <v>10371</v>
      </c>
      <c r="Q967" t="s">
        <v>10377</v>
      </c>
      <c r="R967" t="s">
        <v>10583</v>
      </c>
      <c r="S967">
        <v>275.97000000000003</v>
      </c>
      <c r="T967">
        <v>3</v>
      </c>
      <c r="U967">
        <v>0</v>
      </c>
      <c r="V967">
        <v>11.0388</v>
      </c>
      <c r="W967">
        <f>(Tableau1[[#This Row],[Sales]]/Tableau1[[#This Row],[Profit]])*100</f>
        <v>2500.0000000000005</v>
      </c>
      <c r="X967">
        <f>Tableau1[[#This Row],[Sales]]*(1-Tableau1[[#This Row],[Discount]])</f>
        <v>275.97000000000003</v>
      </c>
      <c r="Y967">
        <f ca="1">SUMIF(Tableau1[Order ID],Tableau1[[#This Row],[Order ID]],Tableau1[[#This Row],[Sales]])</f>
        <v>47.984000000000002</v>
      </c>
    </row>
    <row r="968" spans="1:25" x14ac:dyDescent="0.3">
      <c r="A968">
        <v>1979</v>
      </c>
      <c r="B968" t="s">
        <v>987</v>
      </c>
      <c r="C968" s="9" t="s">
        <v>5442</v>
      </c>
      <c r="D968" s="9">
        <v>42132</v>
      </c>
      <c r="E968" s="3" t="s">
        <v>5823</v>
      </c>
      <c r="F968" t="s">
        <v>6465</v>
      </c>
      <c r="G968" t="s">
        <v>6679</v>
      </c>
      <c r="H968" t="s">
        <v>7472</v>
      </c>
      <c r="I968" t="s">
        <v>8054</v>
      </c>
      <c r="J968" t="s">
        <v>8057</v>
      </c>
      <c r="K968" t="s">
        <v>8185</v>
      </c>
      <c r="L968" t="s">
        <v>8609</v>
      </c>
      <c r="M968">
        <v>97301</v>
      </c>
      <c r="N968" t="s">
        <v>8638</v>
      </c>
      <c r="O968" t="s">
        <v>9796</v>
      </c>
      <c r="P968" t="s">
        <v>10371</v>
      </c>
      <c r="Q968" t="s">
        <v>10379</v>
      </c>
      <c r="R968" t="s">
        <v>11530</v>
      </c>
      <c r="S968">
        <v>5.2480000000000002</v>
      </c>
      <c r="T968">
        <v>2</v>
      </c>
      <c r="U968">
        <v>0.2</v>
      </c>
      <c r="V968">
        <v>0.59040000000000004</v>
      </c>
      <c r="W968">
        <f>(Tableau1[[#This Row],[Sales]]/Tableau1[[#This Row],[Profit]])*100</f>
        <v>888.88888888888891</v>
      </c>
      <c r="X968">
        <f>Tableau1[[#This Row],[Sales]]*(1-Tableau1[[#This Row],[Discount]])</f>
        <v>4.1984000000000004</v>
      </c>
      <c r="Y968">
        <f ca="1">SUMIF(Tableau1[Order ID],Tableau1[[#This Row],[Order ID]],Tableau1[[#This Row],[Sales]])</f>
        <v>98.111999999999995</v>
      </c>
    </row>
    <row r="969" spans="1:25" x14ac:dyDescent="0.3">
      <c r="A969">
        <v>1980</v>
      </c>
      <c r="B969" t="s">
        <v>988</v>
      </c>
      <c r="C969" s="9" t="s">
        <v>5197</v>
      </c>
      <c r="D969" s="9">
        <v>42474</v>
      </c>
      <c r="E969" s="3" t="s">
        <v>5197</v>
      </c>
      <c r="F969" t="s">
        <v>6467</v>
      </c>
      <c r="G969" t="s">
        <v>6914</v>
      </c>
      <c r="H969" t="s">
        <v>7707</v>
      </c>
      <c r="I969" t="s">
        <v>8054</v>
      </c>
      <c r="J969" t="s">
        <v>8057</v>
      </c>
      <c r="K969" t="s">
        <v>8278</v>
      </c>
      <c r="L969" t="s">
        <v>8604</v>
      </c>
      <c r="M969">
        <v>85301</v>
      </c>
      <c r="N969" t="s">
        <v>8638</v>
      </c>
      <c r="O969" t="s">
        <v>8920</v>
      </c>
      <c r="P969" t="s">
        <v>10370</v>
      </c>
      <c r="Q969" t="s">
        <v>10374</v>
      </c>
      <c r="R969" t="s">
        <v>10669</v>
      </c>
      <c r="S969">
        <v>933.53599999999994</v>
      </c>
      <c r="T969">
        <v>4</v>
      </c>
      <c r="U969">
        <v>0.2</v>
      </c>
      <c r="V969">
        <v>105.0228</v>
      </c>
      <c r="W969">
        <f>(Tableau1[[#This Row],[Sales]]/Tableau1[[#This Row],[Profit]])*100</f>
        <v>888.8888888888888</v>
      </c>
      <c r="X969">
        <f>Tableau1[[#This Row],[Sales]]*(1-Tableau1[[#This Row],[Discount]])</f>
        <v>746.8288</v>
      </c>
      <c r="Y969">
        <f ca="1">SUMIF(Tableau1[Order ID],Tableau1[[#This Row],[Order ID]],Tableau1[[#This Row],[Sales]])</f>
        <v>19.440000000000001</v>
      </c>
    </row>
    <row r="970" spans="1:25" x14ac:dyDescent="0.3">
      <c r="A970">
        <v>1982</v>
      </c>
      <c r="B970" t="s">
        <v>989</v>
      </c>
      <c r="C970" s="9" t="s">
        <v>5669</v>
      </c>
      <c r="D970" s="9">
        <v>42352</v>
      </c>
      <c r="E970" s="3" t="s">
        <v>6165</v>
      </c>
      <c r="F970" t="s">
        <v>6464</v>
      </c>
      <c r="G970" t="s">
        <v>6620</v>
      </c>
      <c r="H970" t="s">
        <v>7413</v>
      </c>
      <c r="I970" t="s">
        <v>8055</v>
      </c>
      <c r="J970" t="s">
        <v>8057</v>
      </c>
      <c r="K970" t="s">
        <v>8096</v>
      </c>
      <c r="L970" t="s">
        <v>8620</v>
      </c>
      <c r="M970">
        <v>31907</v>
      </c>
      <c r="N970" t="s">
        <v>8637</v>
      </c>
      <c r="O970" t="s">
        <v>9243</v>
      </c>
      <c r="P970" t="s">
        <v>10371</v>
      </c>
      <c r="Q970" t="s">
        <v>10381</v>
      </c>
      <c r="R970" t="s">
        <v>10992</v>
      </c>
      <c r="S970">
        <v>3.76</v>
      </c>
      <c r="T970">
        <v>2</v>
      </c>
      <c r="U970">
        <v>0</v>
      </c>
      <c r="V970">
        <v>1.8048</v>
      </c>
      <c r="W970">
        <f>(Tableau1[[#This Row],[Sales]]/Tableau1[[#This Row],[Profit]])*100</f>
        <v>208.33333333333334</v>
      </c>
      <c r="X970">
        <f>Tableau1[[#This Row],[Sales]]*(1-Tableau1[[#This Row],[Discount]])</f>
        <v>3.76</v>
      </c>
      <c r="Y970">
        <f ca="1">SUMIF(Tableau1[Order ID],Tableau1[[#This Row],[Order ID]],Tableau1[[#This Row],[Sales]])</f>
        <v>61.68</v>
      </c>
    </row>
    <row r="971" spans="1:25" x14ac:dyDescent="0.3">
      <c r="A971">
        <v>1983</v>
      </c>
      <c r="B971" t="s">
        <v>990</v>
      </c>
      <c r="C971" s="9" t="s">
        <v>5670</v>
      </c>
      <c r="D971" s="9">
        <v>41976</v>
      </c>
      <c r="E971" s="3" t="s">
        <v>5367</v>
      </c>
      <c r="F971" t="s">
        <v>6465</v>
      </c>
      <c r="G971" t="s">
        <v>6627</v>
      </c>
      <c r="H971" t="s">
        <v>7420</v>
      </c>
      <c r="I971" t="s">
        <v>8054</v>
      </c>
      <c r="J971" t="s">
        <v>8057</v>
      </c>
      <c r="K971" t="s">
        <v>8326</v>
      </c>
      <c r="L971" t="s">
        <v>8614</v>
      </c>
      <c r="M971">
        <v>73120</v>
      </c>
      <c r="N971" t="s">
        <v>8639</v>
      </c>
      <c r="O971" t="s">
        <v>9797</v>
      </c>
      <c r="P971" t="s">
        <v>10372</v>
      </c>
      <c r="Q971" t="s">
        <v>10380</v>
      </c>
      <c r="R971" t="s">
        <v>11531</v>
      </c>
      <c r="S971">
        <v>479.96</v>
      </c>
      <c r="T971">
        <v>4</v>
      </c>
      <c r="U971">
        <v>0</v>
      </c>
      <c r="V971">
        <v>134.3888</v>
      </c>
      <c r="W971">
        <f>(Tableau1[[#This Row],[Sales]]/Tableau1[[#This Row],[Profit]])*100</f>
        <v>357.14285714285711</v>
      </c>
      <c r="X971">
        <f>Tableau1[[#This Row],[Sales]]*(1-Tableau1[[#This Row],[Discount]])</f>
        <v>479.96</v>
      </c>
      <c r="Y971">
        <f ca="1">SUMIF(Tableau1[Order ID],Tableau1[[#This Row],[Order ID]],Tableau1[[#This Row],[Sales]])</f>
        <v>25.344000000000001</v>
      </c>
    </row>
    <row r="972" spans="1:25" x14ac:dyDescent="0.3">
      <c r="A972">
        <v>1984</v>
      </c>
      <c r="B972" t="s">
        <v>991</v>
      </c>
      <c r="C972" s="9" t="s">
        <v>5671</v>
      </c>
      <c r="D972" s="9">
        <v>41968</v>
      </c>
      <c r="E972" s="3" t="s">
        <v>5531</v>
      </c>
      <c r="F972" t="s">
        <v>6464</v>
      </c>
      <c r="G972" t="s">
        <v>6897</v>
      </c>
      <c r="H972" t="s">
        <v>7690</v>
      </c>
      <c r="I972" t="s">
        <v>8055</v>
      </c>
      <c r="J972" t="s">
        <v>8057</v>
      </c>
      <c r="K972" t="s">
        <v>8129</v>
      </c>
      <c r="L972" t="s">
        <v>8590</v>
      </c>
      <c r="M972">
        <v>94513</v>
      </c>
      <c r="N972" t="s">
        <v>8638</v>
      </c>
      <c r="O972" t="s">
        <v>9273</v>
      </c>
      <c r="P972" t="s">
        <v>10371</v>
      </c>
      <c r="Q972" t="s">
        <v>10382</v>
      </c>
      <c r="R972" t="s">
        <v>11022</v>
      </c>
      <c r="S972">
        <v>320.88</v>
      </c>
      <c r="T972">
        <v>6</v>
      </c>
      <c r="U972">
        <v>0</v>
      </c>
      <c r="V972">
        <v>93.055199999999999</v>
      </c>
      <c r="W972">
        <f>(Tableau1[[#This Row],[Sales]]/Tableau1[[#This Row],[Profit]])*100</f>
        <v>344.82758620689651</v>
      </c>
      <c r="X972">
        <f>Tableau1[[#This Row],[Sales]]*(1-Tableau1[[#This Row],[Discount]])</f>
        <v>320.88</v>
      </c>
      <c r="Y972">
        <f ca="1">SUMIF(Tableau1[Order ID],Tableau1[[#This Row],[Order ID]],Tableau1[[#This Row],[Sales]])</f>
        <v>241.33199999999999</v>
      </c>
    </row>
    <row r="973" spans="1:25" x14ac:dyDescent="0.3">
      <c r="A973">
        <v>1987</v>
      </c>
      <c r="B973" t="s">
        <v>992</v>
      </c>
      <c r="C973" s="9" t="s">
        <v>5227</v>
      </c>
      <c r="D973" s="9">
        <v>42576</v>
      </c>
      <c r="E973" s="3" t="s">
        <v>6304</v>
      </c>
      <c r="F973" t="s">
        <v>6466</v>
      </c>
      <c r="G973" t="s">
        <v>7026</v>
      </c>
      <c r="H973" t="s">
        <v>7819</v>
      </c>
      <c r="I973" t="s">
        <v>8054</v>
      </c>
      <c r="J973" t="s">
        <v>8057</v>
      </c>
      <c r="K973" t="s">
        <v>8096</v>
      </c>
      <c r="L973" t="s">
        <v>8612</v>
      </c>
      <c r="M973">
        <v>43229</v>
      </c>
      <c r="N973" t="s">
        <v>8640</v>
      </c>
      <c r="O973" t="s">
        <v>8940</v>
      </c>
      <c r="P973" t="s">
        <v>10372</v>
      </c>
      <c r="Q973" t="s">
        <v>10389</v>
      </c>
      <c r="R973" t="s">
        <v>10689</v>
      </c>
      <c r="S973">
        <v>1439.9760000000001</v>
      </c>
      <c r="T973">
        <v>4</v>
      </c>
      <c r="U973">
        <v>0.4</v>
      </c>
      <c r="V973">
        <v>191.99680000000001</v>
      </c>
      <c r="W973">
        <f>(Tableau1[[#This Row],[Sales]]/Tableau1[[#This Row],[Profit]])*100</f>
        <v>750</v>
      </c>
      <c r="X973">
        <f>Tableau1[[#This Row],[Sales]]*(1-Tableau1[[#This Row],[Discount]])</f>
        <v>863.98560000000009</v>
      </c>
      <c r="Y973">
        <f ca="1">SUMIF(Tableau1[Order ID],Tableau1[[#This Row],[Order ID]],Tableau1[[#This Row],[Sales]])</f>
        <v>9.4</v>
      </c>
    </row>
    <row r="974" spans="1:25" x14ac:dyDescent="0.3">
      <c r="A974">
        <v>1988</v>
      </c>
      <c r="B974" t="s">
        <v>993</v>
      </c>
      <c r="C974" s="9" t="s">
        <v>5559</v>
      </c>
      <c r="D974" s="9">
        <v>42317</v>
      </c>
      <c r="E974" s="3" t="s">
        <v>5080</v>
      </c>
      <c r="F974" t="s">
        <v>6465</v>
      </c>
      <c r="G974" t="s">
        <v>7016</v>
      </c>
      <c r="H974" t="s">
        <v>7809</v>
      </c>
      <c r="I974" t="s">
        <v>8054</v>
      </c>
      <c r="J974" t="s">
        <v>8057</v>
      </c>
      <c r="K974" t="s">
        <v>8082</v>
      </c>
      <c r="L974" t="s">
        <v>8613</v>
      </c>
      <c r="M974">
        <v>65807</v>
      </c>
      <c r="N974" t="s">
        <v>8639</v>
      </c>
      <c r="O974" t="s">
        <v>9798</v>
      </c>
      <c r="P974" t="s">
        <v>10371</v>
      </c>
      <c r="Q974" t="s">
        <v>10381</v>
      </c>
      <c r="R974" t="s">
        <v>11532</v>
      </c>
      <c r="S974">
        <v>17.22</v>
      </c>
      <c r="T974">
        <v>3</v>
      </c>
      <c r="U974">
        <v>0</v>
      </c>
      <c r="V974">
        <v>7.9211999999999998</v>
      </c>
      <c r="W974">
        <f>(Tableau1[[#This Row],[Sales]]/Tableau1[[#This Row],[Profit]])*100</f>
        <v>217.39130434782606</v>
      </c>
      <c r="X974">
        <f>Tableau1[[#This Row],[Sales]]*(1-Tableau1[[#This Row],[Discount]])</f>
        <v>17.22</v>
      </c>
      <c r="Y974">
        <f ca="1">SUMIF(Tableau1[Order ID],Tableau1[[#This Row],[Order ID]],Tableau1[[#This Row],[Sales]])</f>
        <v>1424.9</v>
      </c>
    </row>
    <row r="975" spans="1:25" x14ac:dyDescent="0.3">
      <c r="A975">
        <v>1992</v>
      </c>
      <c r="B975" t="s">
        <v>994</v>
      </c>
      <c r="C975" s="9" t="s">
        <v>5672</v>
      </c>
      <c r="D975" s="9">
        <v>42790</v>
      </c>
      <c r="E975" s="3" t="s">
        <v>6259</v>
      </c>
      <c r="F975" t="s">
        <v>6465</v>
      </c>
      <c r="G975" t="s">
        <v>7026</v>
      </c>
      <c r="H975" t="s">
        <v>7819</v>
      </c>
      <c r="I975" t="s">
        <v>8054</v>
      </c>
      <c r="J975" t="s">
        <v>8057</v>
      </c>
      <c r="K975" t="s">
        <v>8068</v>
      </c>
      <c r="L975" t="s">
        <v>8597</v>
      </c>
      <c r="M975">
        <v>19134</v>
      </c>
      <c r="N975" t="s">
        <v>8640</v>
      </c>
      <c r="O975" t="s">
        <v>9527</v>
      </c>
      <c r="P975" t="s">
        <v>10371</v>
      </c>
      <c r="Q975" t="s">
        <v>10381</v>
      </c>
      <c r="R975" t="s">
        <v>11269</v>
      </c>
      <c r="S975">
        <v>4.9560000000000004</v>
      </c>
      <c r="T975">
        <v>4</v>
      </c>
      <c r="U975">
        <v>0.7</v>
      </c>
      <c r="V975">
        <v>-3.7995999999999999</v>
      </c>
      <c r="W975">
        <f>(Tableau1[[#This Row],[Sales]]/Tableau1[[#This Row],[Profit]])*100</f>
        <v>-130.43478260869568</v>
      </c>
      <c r="X975">
        <f>Tableau1[[#This Row],[Sales]]*(1-Tableau1[[#This Row],[Discount]])</f>
        <v>1.4868000000000003</v>
      </c>
      <c r="Y975">
        <f ca="1">SUMIF(Tableau1[Order ID],Tableau1[[#This Row],[Order ID]],Tableau1[[#This Row],[Sales]])</f>
        <v>25.92</v>
      </c>
    </row>
    <row r="976" spans="1:25" x14ac:dyDescent="0.3">
      <c r="A976">
        <v>1993</v>
      </c>
      <c r="B976" t="s">
        <v>995</v>
      </c>
      <c r="C976" s="9" t="s">
        <v>5673</v>
      </c>
      <c r="D976" s="9">
        <v>42911</v>
      </c>
      <c r="E976" s="3" t="s">
        <v>6200</v>
      </c>
      <c r="F976" t="s">
        <v>6465</v>
      </c>
      <c r="G976" t="s">
        <v>6997</v>
      </c>
      <c r="H976" t="s">
        <v>7790</v>
      </c>
      <c r="I976" t="s">
        <v>8056</v>
      </c>
      <c r="J976" t="s">
        <v>8057</v>
      </c>
      <c r="K976" t="s">
        <v>8082</v>
      </c>
      <c r="L976" t="s">
        <v>8609</v>
      </c>
      <c r="M976">
        <v>97477</v>
      </c>
      <c r="N976" t="s">
        <v>8638</v>
      </c>
      <c r="O976" t="s">
        <v>9056</v>
      </c>
      <c r="P976" t="s">
        <v>10371</v>
      </c>
      <c r="Q976" t="s">
        <v>10375</v>
      </c>
      <c r="R976" t="s">
        <v>10805</v>
      </c>
      <c r="S976">
        <v>71.040000000000006</v>
      </c>
      <c r="T976">
        <v>6</v>
      </c>
      <c r="U976">
        <v>0.2</v>
      </c>
      <c r="V976">
        <v>26.64</v>
      </c>
      <c r="W976">
        <f>(Tableau1[[#This Row],[Sales]]/Tableau1[[#This Row],[Profit]])*100</f>
        <v>266.66666666666669</v>
      </c>
      <c r="X976">
        <f>Tableau1[[#This Row],[Sales]]*(1-Tableau1[[#This Row],[Discount]])</f>
        <v>56.832000000000008</v>
      </c>
      <c r="Y976">
        <f ca="1">SUMIF(Tableau1[Order ID],Tableau1[[#This Row],[Order ID]],Tableau1[[#This Row],[Sales]])</f>
        <v>17.34</v>
      </c>
    </row>
    <row r="977" spans="1:25" x14ac:dyDescent="0.3">
      <c r="A977">
        <v>1996</v>
      </c>
      <c r="B977" t="s">
        <v>996</v>
      </c>
      <c r="C977" s="9" t="s">
        <v>5604</v>
      </c>
      <c r="D977" s="9">
        <v>43071</v>
      </c>
      <c r="E977" s="3" t="s">
        <v>5799</v>
      </c>
      <c r="F977" t="s">
        <v>6464</v>
      </c>
      <c r="G977" t="s">
        <v>7027</v>
      </c>
      <c r="H977" t="s">
        <v>7820</v>
      </c>
      <c r="I977" t="s">
        <v>8054</v>
      </c>
      <c r="J977" t="s">
        <v>8057</v>
      </c>
      <c r="K977" t="s">
        <v>8070</v>
      </c>
      <c r="L977" t="s">
        <v>8593</v>
      </c>
      <c r="M977">
        <v>77036</v>
      </c>
      <c r="N977" t="s">
        <v>8639</v>
      </c>
      <c r="O977" t="s">
        <v>9803</v>
      </c>
      <c r="P977" t="s">
        <v>10371</v>
      </c>
      <c r="Q977" t="s">
        <v>10382</v>
      </c>
      <c r="R977" t="s">
        <v>11537</v>
      </c>
      <c r="S977">
        <v>294.62</v>
      </c>
      <c r="T977">
        <v>5</v>
      </c>
      <c r="U977">
        <v>0.8</v>
      </c>
      <c r="V977">
        <v>-766.01199999999994</v>
      </c>
      <c r="W977">
        <f>(Tableau1[[#This Row],[Sales]]/Tableau1[[#This Row],[Profit]])*100</f>
        <v>-38.461538461538467</v>
      </c>
      <c r="X977">
        <f>Tableau1[[#This Row],[Sales]]*(1-Tableau1[[#This Row],[Discount]])</f>
        <v>58.923999999999985</v>
      </c>
      <c r="Y977">
        <f ca="1">SUMIF(Tableau1[Order ID],Tableau1[[#This Row],[Order ID]],Tableau1[[#This Row],[Sales]])</f>
        <v>6.3680000000000003</v>
      </c>
    </row>
    <row r="978" spans="1:25" x14ac:dyDescent="0.3">
      <c r="A978">
        <v>1998</v>
      </c>
      <c r="B978" t="s">
        <v>997</v>
      </c>
      <c r="C978" s="9" t="s">
        <v>5674</v>
      </c>
      <c r="D978" s="9">
        <v>41676</v>
      </c>
      <c r="E978" s="3" t="s">
        <v>6360</v>
      </c>
      <c r="F978" t="s">
        <v>6466</v>
      </c>
      <c r="G978" t="s">
        <v>7008</v>
      </c>
      <c r="H978" t="s">
        <v>7801</v>
      </c>
      <c r="I978" t="s">
        <v>8055</v>
      </c>
      <c r="J978" t="s">
        <v>8057</v>
      </c>
      <c r="K978" t="s">
        <v>8327</v>
      </c>
      <c r="L978" t="s">
        <v>8605</v>
      </c>
      <c r="M978">
        <v>23320</v>
      </c>
      <c r="N978" t="s">
        <v>8637</v>
      </c>
      <c r="O978" t="s">
        <v>9171</v>
      </c>
      <c r="P978" t="s">
        <v>10371</v>
      </c>
      <c r="Q978" t="s">
        <v>10375</v>
      </c>
      <c r="R978" t="s">
        <v>10920</v>
      </c>
      <c r="S978">
        <v>15</v>
      </c>
      <c r="T978">
        <v>4</v>
      </c>
      <c r="U978">
        <v>0</v>
      </c>
      <c r="V978">
        <v>7.2</v>
      </c>
      <c r="W978">
        <f>(Tableau1[[#This Row],[Sales]]/Tableau1[[#This Row],[Profit]])*100</f>
        <v>208.33333333333334</v>
      </c>
      <c r="X978">
        <f>Tableau1[[#This Row],[Sales]]*(1-Tableau1[[#This Row],[Discount]])</f>
        <v>15</v>
      </c>
      <c r="Y978">
        <f ca="1">SUMIF(Tableau1[Order ID],Tableau1[[#This Row],[Order ID]],Tableau1[[#This Row],[Sales]])</f>
        <v>159.98400000000001</v>
      </c>
    </row>
    <row r="979" spans="1:25" x14ac:dyDescent="0.3">
      <c r="A979">
        <v>2001</v>
      </c>
      <c r="B979" t="s">
        <v>998</v>
      </c>
      <c r="C979" s="9" t="s">
        <v>5675</v>
      </c>
      <c r="D979" s="9">
        <v>42836</v>
      </c>
      <c r="E979" s="3" t="s">
        <v>6356</v>
      </c>
      <c r="F979" t="s">
        <v>6465</v>
      </c>
      <c r="G979" t="s">
        <v>7028</v>
      </c>
      <c r="H979" t="s">
        <v>7821</v>
      </c>
      <c r="I979" t="s">
        <v>8054</v>
      </c>
      <c r="J979" t="s">
        <v>8057</v>
      </c>
      <c r="K979" t="s">
        <v>8103</v>
      </c>
      <c r="L979" t="s">
        <v>8590</v>
      </c>
      <c r="M979">
        <v>91104</v>
      </c>
      <c r="N979" t="s">
        <v>8638</v>
      </c>
      <c r="O979" t="s">
        <v>8735</v>
      </c>
      <c r="P979" t="s">
        <v>10372</v>
      </c>
      <c r="Q979" t="s">
        <v>10384</v>
      </c>
      <c r="R979" t="s">
        <v>10484</v>
      </c>
      <c r="S979">
        <v>199.95</v>
      </c>
      <c r="T979">
        <v>5</v>
      </c>
      <c r="U979">
        <v>0</v>
      </c>
      <c r="V979">
        <v>21.994499999999999</v>
      </c>
      <c r="W979">
        <f>(Tableau1[[#This Row],[Sales]]/Tableau1[[#This Row],[Profit]])*100</f>
        <v>909.09090909090912</v>
      </c>
      <c r="X979">
        <f>Tableau1[[#This Row],[Sales]]*(1-Tableau1[[#This Row],[Discount]])</f>
        <v>199.95</v>
      </c>
      <c r="Y979">
        <f ca="1">SUMIF(Tableau1[Order ID],Tableau1[[#This Row],[Order ID]],Tableau1[[#This Row],[Sales]])</f>
        <v>5.47</v>
      </c>
    </row>
    <row r="980" spans="1:25" x14ac:dyDescent="0.3">
      <c r="A980">
        <v>2003</v>
      </c>
      <c r="B980" t="s">
        <v>999</v>
      </c>
      <c r="C980" s="9" t="s">
        <v>5083</v>
      </c>
      <c r="D980" s="9">
        <v>43094</v>
      </c>
      <c r="E980" s="3" t="s">
        <v>5146</v>
      </c>
      <c r="F980" t="s">
        <v>6464</v>
      </c>
      <c r="G980" t="s">
        <v>6995</v>
      </c>
      <c r="H980" t="s">
        <v>7788</v>
      </c>
      <c r="I980" t="s">
        <v>8054</v>
      </c>
      <c r="J980" t="s">
        <v>8057</v>
      </c>
      <c r="K980" t="s">
        <v>8161</v>
      </c>
      <c r="L980" t="s">
        <v>8589</v>
      </c>
      <c r="M980">
        <v>40214</v>
      </c>
      <c r="N980" t="s">
        <v>8637</v>
      </c>
      <c r="O980" t="s">
        <v>9513</v>
      </c>
      <c r="P980" t="s">
        <v>10371</v>
      </c>
      <c r="Q980" t="s">
        <v>10377</v>
      </c>
      <c r="R980" t="s">
        <v>11255</v>
      </c>
      <c r="S980">
        <v>95.94</v>
      </c>
      <c r="T980">
        <v>3</v>
      </c>
      <c r="U980">
        <v>0</v>
      </c>
      <c r="V980">
        <v>9.5939999999999994</v>
      </c>
      <c r="W980">
        <f>(Tableau1[[#This Row],[Sales]]/Tableau1[[#This Row],[Profit]])*100</f>
        <v>1000</v>
      </c>
      <c r="X980">
        <f>Tableau1[[#This Row],[Sales]]*(1-Tableau1[[#This Row],[Discount]])</f>
        <v>95.94</v>
      </c>
      <c r="Y980">
        <f ca="1">SUMIF(Tableau1[Order ID],Tableau1[[#This Row],[Order ID]],Tableau1[[#This Row],[Sales]])</f>
        <v>11.276999999999999</v>
      </c>
    </row>
    <row r="981" spans="1:25" x14ac:dyDescent="0.3">
      <c r="A981">
        <v>2005</v>
      </c>
      <c r="B981" t="s">
        <v>1000</v>
      </c>
      <c r="C981" s="9" t="s">
        <v>5675</v>
      </c>
      <c r="D981" s="9">
        <v>42836</v>
      </c>
      <c r="E981" s="3" t="s">
        <v>6356</v>
      </c>
      <c r="F981" t="s">
        <v>6465</v>
      </c>
      <c r="G981" t="s">
        <v>6805</v>
      </c>
      <c r="H981" t="s">
        <v>7598</v>
      </c>
      <c r="I981" t="s">
        <v>8056</v>
      </c>
      <c r="J981" t="s">
        <v>8057</v>
      </c>
      <c r="K981" t="s">
        <v>8328</v>
      </c>
      <c r="L981" t="s">
        <v>8593</v>
      </c>
      <c r="M981">
        <v>79424</v>
      </c>
      <c r="N981" t="s">
        <v>8639</v>
      </c>
      <c r="O981" t="s">
        <v>8730</v>
      </c>
      <c r="P981" t="s">
        <v>10371</v>
      </c>
      <c r="Q981" t="s">
        <v>10381</v>
      </c>
      <c r="R981" t="s">
        <v>10479</v>
      </c>
      <c r="S981">
        <v>11.364000000000001</v>
      </c>
      <c r="T981">
        <v>3</v>
      </c>
      <c r="U981">
        <v>0.8</v>
      </c>
      <c r="V981">
        <v>-17.045999999999999</v>
      </c>
      <c r="W981">
        <f>(Tableau1[[#This Row],[Sales]]/Tableau1[[#This Row],[Profit]])*100</f>
        <v>-66.666666666666671</v>
      </c>
      <c r="X981">
        <f>Tableau1[[#This Row],[Sales]]*(1-Tableau1[[#This Row],[Discount]])</f>
        <v>2.2727999999999997</v>
      </c>
      <c r="Y981">
        <f ca="1">SUMIF(Tableau1[Order ID],Tableau1[[#This Row],[Order ID]],Tableau1[[#This Row],[Sales]])</f>
        <v>12.84</v>
      </c>
    </row>
    <row r="982" spans="1:25" x14ac:dyDescent="0.3">
      <c r="A982">
        <v>2006</v>
      </c>
      <c r="B982" t="s">
        <v>1001</v>
      </c>
      <c r="C982" s="9" t="s">
        <v>5550</v>
      </c>
      <c r="D982" s="9">
        <v>42004</v>
      </c>
      <c r="E982" s="3" t="s">
        <v>6068</v>
      </c>
      <c r="F982" t="s">
        <v>6465</v>
      </c>
      <c r="G982" t="s">
        <v>6806</v>
      </c>
      <c r="H982" t="s">
        <v>7599</v>
      </c>
      <c r="I982" t="s">
        <v>8055</v>
      </c>
      <c r="J982" t="s">
        <v>8057</v>
      </c>
      <c r="K982" t="s">
        <v>8087</v>
      </c>
      <c r="L982" t="s">
        <v>8613</v>
      </c>
      <c r="M982">
        <v>65203</v>
      </c>
      <c r="N982" t="s">
        <v>8639</v>
      </c>
      <c r="O982" t="s">
        <v>9370</v>
      </c>
      <c r="P982" t="s">
        <v>10371</v>
      </c>
      <c r="Q982" t="s">
        <v>10379</v>
      </c>
      <c r="R982" t="s">
        <v>11117</v>
      </c>
      <c r="S982">
        <v>29.68</v>
      </c>
      <c r="T982">
        <v>7</v>
      </c>
      <c r="U982">
        <v>0</v>
      </c>
      <c r="V982">
        <v>11.575200000000001</v>
      </c>
      <c r="W982">
        <f>(Tableau1[[#This Row],[Sales]]/Tableau1[[#This Row],[Profit]])*100</f>
        <v>256.41025641025641</v>
      </c>
      <c r="X982">
        <f>Tableau1[[#This Row],[Sales]]*(1-Tableau1[[#This Row],[Discount]])</f>
        <v>29.68</v>
      </c>
      <c r="Y982">
        <f ca="1">SUMIF(Tableau1[Order ID],Tableau1[[#This Row],[Order ID]],Tableau1[[#This Row],[Sales]])</f>
        <v>7.8719999999999999</v>
      </c>
    </row>
    <row r="983" spans="1:25" x14ac:dyDescent="0.3">
      <c r="A983">
        <v>2008</v>
      </c>
      <c r="B983" t="s">
        <v>1002</v>
      </c>
      <c r="C983" s="9" t="s">
        <v>5676</v>
      </c>
      <c r="D983" s="9">
        <v>42950</v>
      </c>
      <c r="E983" s="3" t="s">
        <v>6048</v>
      </c>
      <c r="F983" t="s">
        <v>6466</v>
      </c>
      <c r="G983" t="s">
        <v>6964</v>
      </c>
      <c r="H983" t="s">
        <v>7757</v>
      </c>
      <c r="I983" t="s">
        <v>8054</v>
      </c>
      <c r="J983" t="s">
        <v>8057</v>
      </c>
      <c r="K983" t="s">
        <v>8080</v>
      </c>
      <c r="L983" t="s">
        <v>8598</v>
      </c>
      <c r="M983">
        <v>60623</v>
      </c>
      <c r="N983" t="s">
        <v>8639</v>
      </c>
      <c r="O983" t="s">
        <v>9804</v>
      </c>
      <c r="P983" t="s">
        <v>10370</v>
      </c>
      <c r="Q983" t="s">
        <v>10373</v>
      </c>
      <c r="R983" t="s">
        <v>11538</v>
      </c>
      <c r="S983">
        <v>183.37200000000001</v>
      </c>
      <c r="T983">
        <v>2</v>
      </c>
      <c r="U983">
        <v>0.3</v>
      </c>
      <c r="V983">
        <v>-36.674399999999999</v>
      </c>
      <c r="W983">
        <f>(Tableau1[[#This Row],[Sales]]/Tableau1[[#This Row],[Profit]])*100</f>
        <v>-500.00000000000011</v>
      </c>
      <c r="X983">
        <f>Tableau1[[#This Row],[Sales]]*(1-Tableau1[[#This Row],[Discount]])</f>
        <v>128.3604</v>
      </c>
      <c r="Y983">
        <f ca="1">SUMIF(Tableau1[Order ID],Tableau1[[#This Row],[Order ID]],Tableau1[[#This Row],[Sales]])</f>
        <v>40.634999999999998</v>
      </c>
    </row>
    <row r="984" spans="1:25" x14ac:dyDescent="0.3">
      <c r="A984">
        <v>2009</v>
      </c>
      <c r="B984" t="s">
        <v>1003</v>
      </c>
      <c r="C984" s="9" t="s">
        <v>5677</v>
      </c>
      <c r="D984" s="9">
        <v>41958</v>
      </c>
      <c r="E984" s="3" t="s">
        <v>5901</v>
      </c>
      <c r="F984" t="s">
        <v>6465</v>
      </c>
      <c r="G984" t="s">
        <v>6908</v>
      </c>
      <c r="H984" t="s">
        <v>7701</v>
      </c>
      <c r="I984" t="s">
        <v>8054</v>
      </c>
      <c r="J984" t="s">
        <v>8057</v>
      </c>
      <c r="K984" t="s">
        <v>8329</v>
      </c>
      <c r="L984" t="s">
        <v>8606</v>
      </c>
      <c r="M984">
        <v>37604</v>
      </c>
      <c r="N984" t="s">
        <v>8637</v>
      </c>
      <c r="O984" t="s">
        <v>9633</v>
      </c>
      <c r="P984" t="s">
        <v>10371</v>
      </c>
      <c r="Q984" t="s">
        <v>10379</v>
      </c>
      <c r="R984" t="s">
        <v>11372</v>
      </c>
      <c r="S984">
        <v>4.2240000000000002</v>
      </c>
      <c r="T984">
        <v>3</v>
      </c>
      <c r="U984">
        <v>0.2</v>
      </c>
      <c r="V984">
        <v>0.47520000000000001</v>
      </c>
      <c r="W984">
        <f>(Tableau1[[#This Row],[Sales]]/Tableau1[[#This Row],[Profit]])*100</f>
        <v>888.88888888888891</v>
      </c>
      <c r="X984">
        <f>Tableau1[[#This Row],[Sales]]*(1-Tableau1[[#This Row],[Discount]])</f>
        <v>3.3792000000000004</v>
      </c>
      <c r="Y984">
        <f ca="1">SUMIF(Tableau1[Order ID],Tableau1[[#This Row],[Order ID]],Tableau1[[#This Row],[Sales]])</f>
        <v>53.82</v>
      </c>
    </row>
    <row r="985" spans="1:25" x14ac:dyDescent="0.3">
      <c r="A985">
        <v>2012</v>
      </c>
      <c r="B985" t="s">
        <v>1004</v>
      </c>
      <c r="C985" s="9" t="s">
        <v>5585</v>
      </c>
      <c r="D985" s="9">
        <v>42349</v>
      </c>
      <c r="E985" s="3" t="s">
        <v>5585</v>
      </c>
      <c r="F985" t="s">
        <v>6467</v>
      </c>
      <c r="G985" t="s">
        <v>7029</v>
      </c>
      <c r="H985" t="s">
        <v>7822</v>
      </c>
      <c r="I985" t="s">
        <v>8054</v>
      </c>
      <c r="J985" t="s">
        <v>8057</v>
      </c>
      <c r="K985" t="s">
        <v>8070</v>
      </c>
      <c r="L985" t="s">
        <v>8593</v>
      </c>
      <c r="M985">
        <v>77041</v>
      </c>
      <c r="N985" t="s">
        <v>8639</v>
      </c>
      <c r="O985" t="s">
        <v>9213</v>
      </c>
      <c r="P985" t="s">
        <v>10372</v>
      </c>
      <c r="Q985" t="s">
        <v>10384</v>
      </c>
      <c r="R985" t="s">
        <v>10962</v>
      </c>
      <c r="S985">
        <v>159.98400000000001</v>
      </c>
      <c r="T985">
        <v>2</v>
      </c>
      <c r="U985">
        <v>0.2</v>
      </c>
      <c r="V985">
        <v>35.996400000000001</v>
      </c>
      <c r="W985">
        <f>(Tableau1[[#This Row],[Sales]]/Tableau1[[#This Row],[Profit]])*100</f>
        <v>444.44444444444446</v>
      </c>
      <c r="X985">
        <f>Tableau1[[#This Row],[Sales]]*(1-Tableau1[[#This Row],[Discount]])</f>
        <v>127.98720000000002</v>
      </c>
      <c r="Y985">
        <f ca="1">SUMIF(Tableau1[Order ID],Tableau1[[#This Row],[Order ID]],Tableau1[[#This Row],[Sales]])</f>
        <v>13.48</v>
      </c>
    </row>
    <row r="986" spans="1:25" x14ac:dyDescent="0.3">
      <c r="A986">
        <v>2014</v>
      </c>
      <c r="B986" t="s">
        <v>1005</v>
      </c>
      <c r="C986" s="9" t="s">
        <v>5061</v>
      </c>
      <c r="D986" s="9">
        <v>42631</v>
      </c>
      <c r="E986" s="3" t="s">
        <v>5743</v>
      </c>
      <c r="F986" t="s">
        <v>6465</v>
      </c>
      <c r="G986" t="s">
        <v>7030</v>
      </c>
      <c r="H986" t="s">
        <v>7823</v>
      </c>
      <c r="I986" t="s">
        <v>8054</v>
      </c>
      <c r="J986" t="s">
        <v>8057</v>
      </c>
      <c r="K986" t="s">
        <v>8167</v>
      </c>
      <c r="L986" t="s">
        <v>8607</v>
      </c>
      <c r="M986">
        <v>36830</v>
      </c>
      <c r="N986" t="s">
        <v>8637</v>
      </c>
      <c r="O986" t="s">
        <v>9722</v>
      </c>
      <c r="P986" t="s">
        <v>10370</v>
      </c>
      <c r="Q986" t="s">
        <v>10374</v>
      </c>
      <c r="R986" t="s">
        <v>11459</v>
      </c>
      <c r="S986">
        <v>350.98</v>
      </c>
      <c r="T986">
        <v>1</v>
      </c>
      <c r="U986">
        <v>0</v>
      </c>
      <c r="V986">
        <v>84.235200000000006</v>
      </c>
      <c r="W986">
        <f>(Tableau1[[#This Row],[Sales]]/Tableau1[[#This Row],[Profit]])*100</f>
        <v>416.66666666666669</v>
      </c>
      <c r="X986">
        <f>Tableau1[[#This Row],[Sales]]*(1-Tableau1[[#This Row],[Discount]])</f>
        <v>350.98</v>
      </c>
      <c r="Y986">
        <f ca="1">SUMIF(Tableau1[Order ID],Tableau1[[#This Row],[Order ID]],Tableau1[[#This Row],[Sales]])</f>
        <v>8.94</v>
      </c>
    </row>
    <row r="987" spans="1:25" x14ac:dyDescent="0.3">
      <c r="A987">
        <v>2017</v>
      </c>
      <c r="B987" t="s">
        <v>1006</v>
      </c>
      <c r="C987" s="9" t="s">
        <v>5561</v>
      </c>
      <c r="D987" s="9">
        <v>42082</v>
      </c>
      <c r="E987" s="3" t="s">
        <v>5421</v>
      </c>
      <c r="F987" t="s">
        <v>6465</v>
      </c>
      <c r="G987" t="s">
        <v>6786</v>
      </c>
      <c r="H987" t="s">
        <v>7579</v>
      </c>
      <c r="I987" t="s">
        <v>8054</v>
      </c>
      <c r="J987" t="s">
        <v>8057</v>
      </c>
      <c r="K987" t="s">
        <v>8330</v>
      </c>
      <c r="L987" t="s">
        <v>8590</v>
      </c>
      <c r="M987">
        <v>92404</v>
      </c>
      <c r="N987" t="s">
        <v>8638</v>
      </c>
      <c r="O987" t="s">
        <v>9639</v>
      </c>
      <c r="P987" t="s">
        <v>10371</v>
      </c>
      <c r="Q987" t="s">
        <v>10381</v>
      </c>
      <c r="R987" t="s">
        <v>11377</v>
      </c>
      <c r="S987">
        <v>17.568000000000001</v>
      </c>
      <c r="T987">
        <v>2</v>
      </c>
      <c r="U987">
        <v>0.2</v>
      </c>
      <c r="V987">
        <v>6.3684000000000003</v>
      </c>
      <c r="W987">
        <f>(Tableau1[[#This Row],[Sales]]/Tableau1[[#This Row],[Profit]])*100</f>
        <v>275.86206896551727</v>
      </c>
      <c r="X987">
        <f>Tableau1[[#This Row],[Sales]]*(1-Tableau1[[#This Row],[Discount]])</f>
        <v>14.054400000000001</v>
      </c>
      <c r="Y987">
        <f ca="1">SUMIF(Tableau1[Order ID],Tableau1[[#This Row],[Order ID]],Tableau1[[#This Row],[Sales]])</f>
        <v>22.77</v>
      </c>
    </row>
    <row r="988" spans="1:25" x14ac:dyDescent="0.3">
      <c r="A988">
        <v>2021</v>
      </c>
      <c r="B988" t="s">
        <v>1007</v>
      </c>
      <c r="C988" s="9" t="s">
        <v>5281</v>
      </c>
      <c r="D988" s="9">
        <v>42632</v>
      </c>
      <c r="E988" s="3" t="s">
        <v>6361</v>
      </c>
      <c r="F988" t="s">
        <v>6466</v>
      </c>
      <c r="G988" t="s">
        <v>7031</v>
      </c>
      <c r="H988" t="s">
        <v>7824</v>
      </c>
      <c r="I988" t="s">
        <v>8056</v>
      </c>
      <c r="J988" t="s">
        <v>8057</v>
      </c>
      <c r="K988" t="s">
        <v>8263</v>
      </c>
      <c r="L988" t="s">
        <v>8622</v>
      </c>
      <c r="M988">
        <v>2908</v>
      </c>
      <c r="N988" t="s">
        <v>8640</v>
      </c>
      <c r="O988" t="s">
        <v>9142</v>
      </c>
      <c r="P988" t="s">
        <v>10371</v>
      </c>
      <c r="Q988" t="s">
        <v>10377</v>
      </c>
      <c r="R988" t="s">
        <v>10891</v>
      </c>
      <c r="S988">
        <v>1606.23</v>
      </c>
      <c r="T988">
        <v>9</v>
      </c>
      <c r="U988">
        <v>0</v>
      </c>
      <c r="V988">
        <v>481.86900000000003</v>
      </c>
      <c r="W988">
        <f>(Tableau1[[#This Row],[Sales]]/Tableau1[[#This Row],[Profit]])*100</f>
        <v>333.33333333333331</v>
      </c>
      <c r="X988">
        <f>Tableau1[[#This Row],[Sales]]*(1-Tableau1[[#This Row],[Discount]])</f>
        <v>1606.23</v>
      </c>
      <c r="Y988">
        <f ca="1">SUMIF(Tableau1[Order ID],Tableau1[[#This Row],[Order ID]],Tableau1[[#This Row],[Sales]])</f>
        <v>257.49900000000002</v>
      </c>
    </row>
    <row r="989" spans="1:25" x14ac:dyDescent="0.3">
      <c r="A989">
        <v>2025</v>
      </c>
      <c r="B989" t="s">
        <v>1008</v>
      </c>
      <c r="C989" s="9" t="s">
        <v>5678</v>
      </c>
      <c r="D989" s="9">
        <v>42967</v>
      </c>
      <c r="E989" s="3" t="s">
        <v>6059</v>
      </c>
      <c r="F989" t="s">
        <v>6464</v>
      </c>
      <c r="G989" t="s">
        <v>6889</v>
      </c>
      <c r="H989" t="s">
        <v>7682</v>
      </c>
      <c r="I989" t="s">
        <v>8054</v>
      </c>
      <c r="J989" t="s">
        <v>8057</v>
      </c>
      <c r="K989" t="s">
        <v>8259</v>
      </c>
      <c r="L989" t="s">
        <v>8590</v>
      </c>
      <c r="M989">
        <v>93727</v>
      </c>
      <c r="N989" t="s">
        <v>8638</v>
      </c>
      <c r="O989" t="s">
        <v>9578</v>
      </c>
      <c r="P989" t="s">
        <v>10371</v>
      </c>
      <c r="Q989" t="s">
        <v>10381</v>
      </c>
      <c r="R989" t="s">
        <v>11320</v>
      </c>
      <c r="S989">
        <v>239.12</v>
      </c>
      <c r="T989">
        <v>5</v>
      </c>
      <c r="U989">
        <v>0.2</v>
      </c>
      <c r="V989">
        <v>77.713999999999999</v>
      </c>
      <c r="W989">
        <f>(Tableau1[[#This Row],[Sales]]/Tableau1[[#This Row],[Profit]])*100</f>
        <v>307.69230769230774</v>
      </c>
      <c r="X989">
        <f>Tableau1[[#This Row],[Sales]]*(1-Tableau1[[#This Row],[Discount]])</f>
        <v>191.29600000000002</v>
      </c>
      <c r="Y989">
        <f ca="1">SUMIF(Tableau1[Order ID],Tableau1[[#This Row],[Order ID]],Tableau1[[#This Row],[Sales]])</f>
        <v>79.12</v>
      </c>
    </row>
    <row r="990" spans="1:25" x14ac:dyDescent="0.3">
      <c r="A990">
        <v>2026</v>
      </c>
      <c r="B990" t="s">
        <v>1009</v>
      </c>
      <c r="C990" s="9" t="s">
        <v>5679</v>
      </c>
      <c r="D990" s="9">
        <v>42076</v>
      </c>
      <c r="E990" s="3" t="s">
        <v>6037</v>
      </c>
      <c r="F990" t="s">
        <v>6466</v>
      </c>
      <c r="G990" t="s">
        <v>6975</v>
      </c>
      <c r="H990" t="s">
        <v>7768</v>
      </c>
      <c r="I990" t="s">
        <v>8054</v>
      </c>
      <c r="J990" t="s">
        <v>8057</v>
      </c>
      <c r="K990" t="s">
        <v>8062</v>
      </c>
      <c r="L990" t="s">
        <v>8234</v>
      </c>
      <c r="M990">
        <v>98103</v>
      </c>
      <c r="N990" t="s">
        <v>8638</v>
      </c>
      <c r="O990" t="s">
        <v>9254</v>
      </c>
      <c r="P990" t="s">
        <v>10370</v>
      </c>
      <c r="Q990" t="s">
        <v>10373</v>
      </c>
      <c r="R990" t="s">
        <v>11003</v>
      </c>
      <c r="S990">
        <v>141.96</v>
      </c>
      <c r="T990">
        <v>2</v>
      </c>
      <c r="U990">
        <v>0</v>
      </c>
      <c r="V990">
        <v>39.748800000000003</v>
      </c>
      <c r="W990">
        <f>(Tableau1[[#This Row],[Sales]]/Tableau1[[#This Row],[Profit]])*100</f>
        <v>357.14285714285711</v>
      </c>
      <c r="X990">
        <f>Tableau1[[#This Row],[Sales]]*(1-Tableau1[[#This Row],[Discount]])</f>
        <v>141.96</v>
      </c>
      <c r="Y990">
        <f ca="1">SUMIF(Tableau1[Order ID],Tableau1[[#This Row],[Order ID]],Tableau1[[#This Row],[Sales]])</f>
        <v>286.34399999999999</v>
      </c>
    </row>
    <row r="991" spans="1:25" x14ac:dyDescent="0.3">
      <c r="A991">
        <v>2027</v>
      </c>
      <c r="B991" t="s">
        <v>1010</v>
      </c>
      <c r="C991" s="9" t="s">
        <v>5192</v>
      </c>
      <c r="D991" s="9">
        <v>42621</v>
      </c>
      <c r="E991" s="3" t="s">
        <v>5575</v>
      </c>
      <c r="F991" t="s">
        <v>6464</v>
      </c>
      <c r="G991" t="s">
        <v>6559</v>
      </c>
      <c r="H991" t="s">
        <v>7352</v>
      </c>
      <c r="I991" t="s">
        <v>8056</v>
      </c>
      <c r="J991" t="s">
        <v>8057</v>
      </c>
      <c r="K991" t="s">
        <v>8210</v>
      </c>
      <c r="L991" t="s">
        <v>8590</v>
      </c>
      <c r="M991">
        <v>93534</v>
      </c>
      <c r="N991" t="s">
        <v>8638</v>
      </c>
      <c r="O991" t="s">
        <v>8974</v>
      </c>
      <c r="P991" t="s">
        <v>10371</v>
      </c>
      <c r="Q991" t="s">
        <v>10381</v>
      </c>
      <c r="R991" t="s">
        <v>10723</v>
      </c>
      <c r="S991">
        <v>33.024000000000001</v>
      </c>
      <c r="T991">
        <v>2</v>
      </c>
      <c r="U991">
        <v>0.2</v>
      </c>
      <c r="V991">
        <v>11.558400000000001</v>
      </c>
      <c r="W991">
        <f>(Tableau1[[#This Row],[Sales]]/Tableau1[[#This Row],[Profit]])*100</f>
        <v>285.71428571428572</v>
      </c>
      <c r="X991">
        <f>Tableau1[[#This Row],[Sales]]*(1-Tableau1[[#This Row],[Discount]])</f>
        <v>26.419200000000004</v>
      </c>
      <c r="Y991">
        <f ca="1">SUMIF(Tableau1[Order ID],Tableau1[[#This Row],[Order ID]],Tableau1[[#This Row],[Sales]])</f>
        <v>512.94000000000005</v>
      </c>
    </row>
    <row r="992" spans="1:25" x14ac:dyDescent="0.3">
      <c r="A992">
        <v>2029</v>
      </c>
      <c r="B992" t="s">
        <v>1011</v>
      </c>
      <c r="C992" s="9" t="s">
        <v>5680</v>
      </c>
      <c r="D992" s="9">
        <v>42334</v>
      </c>
      <c r="E992" s="3" t="s">
        <v>5702</v>
      </c>
      <c r="F992" t="s">
        <v>6465</v>
      </c>
      <c r="G992" t="s">
        <v>6791</v>
      </c>
      <c r="H992" t="s">
        <v>7584</v>
      </c>
      <c r="I992" t="s">
        <v>8055</v>
      </c>
      <c r="J992" t="s">
        <v>8057</v>
      </c>
      <c r="K992" t="s">
        <v>8331</v>
      </c>
      <c r="L992" t="s">
        <v>8619</v>
      </c>
      <c r="M992">
        <v>1453</v>
      </c>
      <c r="N992" t="s">
        <v>8640</v>
      </c>
      <c r="O992" t="s">
        <v>8822</v>
      </c>
      <c r="P992" t="s">
        <v>10371</v>
      </c>
      <c r="Q992" t="s">
        <v>10381</v>
      </c>
      <c r="R992" t="s">
        <v>10572</v>
      </c>
      <c r="S992">
        <v>14.73</v>
      </c>
      <c r="T992">
        <v>3</v>
      </c>
      <c r="U992">
        <v>0</v>
      </c>
      <c r="V992">
        <v>6.9230999999999998</v>
      </c>
      <c r="W992">
        <f>(Tableau1[[#This Row],[Sales]]/Tableau1[[#This Row],[Profit]])*100</f>
        <v>212.7659574468085</v>
      </c>
      <c r="X992">
        <f>Tableau1[[#This Row],[Sales]]*(1-Tableau1[[#This Row],[Discount]])</f>
        <v>14.73</v>
      </c>
      <c r="Y992">
        <f ca="1">SUMIF(Tableau1[Order ID],Tableau1[[#This Row],[Order ID]],Tableau1[[#This Row],[Sales]])</f>
        <v>63.47</v>
      </c>
    </row>
    <row r="993" spans="1:25" x14ac:dyDescent="0.3">
      <c r="A993">
        <v>2033</v>
      </c>
      <c r="B993" t="s">
        <v>1012</v>
      </c>
      <c r="C993" s="9" t="s">
        <v>5040</v>
      </c>
      <c r="D993" s="9">
        <v>42713</v>
      </c>
      <c r="E993" s="3" t="s">
        <v>5210</v>
      </c>
      <c r="F993" t="s">
        <v>6465</v>
      </c>
      <c r="G993" t="s">
        <v>6802</v>
      </c>
      <c r="H993" t="s">
        <v>7595</v>
      </c>
      <c r="I993" t="s">
        <v>8055</v>
      </c>
      <c r="J993" t="s">
        <v>8057</v>
      </c>
      <c r="K993" t="s">
        <v>8063</v>
      </c>
      <c r="L993" t="s">
        <v>8593</v>
      </c>
      <c r="M993">
        <v>76106</v>
      </c>
      <c r="N993" t="s">
        <v>8639</v>
      </c>
      <c r="O993" t="s">
        <v>9327</v>
      </c>
      <c r="P993" t="s">
        <v>10371</v>
      </c>
      <c r="Q993" t="s">
        <v>10383</v>
      </c>
      <c r="R993" t="s">
        <v>11075</v>
      </c>
      <c r="S993">
        <v>9.3919999999999995</v>
      </c>
      <c r="T993">
        <v>2</v>
      </c>
      <c r="U993">
        <v>0.2</v>
      </c>
      <c r="V993">
        <v>3.2871999999999999</v>
      </c>
      <c r="W993">
        <f>(Tableau1[[#This Row],[Sales]]/Tableau1[[#This Row],[Profit]])*100</f>
        <v>285.71428571428572</v>
      </c>
      <c r="X993">
        <f>Tableau1[[#This Row],[Sales]]*(1-Tableau1[[#This Row],[Discount]])</f>
        <v>7.5136000000000003</v>
      </c>
      <c r="Y993">
        <f ca="1">SUMIF(Tableau1[Order ID],Tableau1[[#This Row],[Order ID]],Tableau1[[#This Row],[Sales]])</f>
        <v>1.78</v>
      </c>
    </row>
    <row r="994" spans="1:25" x14ac:dyDescent="0.3">
      <c r="A994">
        <v>2035</v>
      </c>
      <c r="B994" t="s">
        <v>1013</v>
      </c>
      <c r="C994" s="9" t="s">
        <v>5175</v>
      </c>
      <c r="D994" s="9">
        <v>43003</v>
      </c>
      <c r="E994" s="3" t="s">
        <v>5395</v>
      </c>
      <c r="F994" t="s">
        <v>6465</v>
      </c>
      <c r="G994" t="s">
        <v>7032</v>
      </c>
      <c r="H994" t="s">
        <v>7825</v>
      </c>
      <c r="I994" t="s">
        <v>8054</v>
      </c>
      <c r="J994" t="s">
        <v>8057</v>
      </c>
      <c r="K994" t="s">
        <v>8088</v>
      </c>
      <c r="L994" t="s">
        <v>8599</v>
      </c>
      <c r="M994">
        <v>55901</v>
      </c>
      <c r="N994" t="s">
        <v>8639</v>
      </c>
      <c r="O994" t="s">
        <v>9468</v>
      </c>
      <c r="P994" t="s">
        <v>10371</v>
      </c>
      <c r="Q994" t="s">
        <v>10381</v>
      </c>
      <c r="R994" t="s">
        <v>11212</v>
      </c>
      <c r="S994">
        <v>8.26</v>
      </c>
      <c r="T994">
        <v>2</v>
      </c>
      <c r="U994">
        <v>0</v>
      </c>
      <c r="V994">
        <v>3.8822000000000001</v>
      </c>
      <c r="W994">
        <f>(Tableau1[[#This Row],[Sales]]/Tableau1[[#This Row],[Profit]])*100</f>
        <v>212.7659574468085</v>
      </c>
      <c r="X994">
        <f>Tableau1[[#This Row],[Sales]]*(1-Tableau1[[#This Row],[Discount]])</f>
        <v>8.26</v>
      </c>
      <c r="Y994">
        <f ca="1">SUMIF(Tableau1[Order ID],Tableau1[[#This Row],[Order ID]],Tableau1[[#This Row],[Sales]])</f>
        <v>474.43</v>
      </c>
    </row>
    <row r="995" spans="1:25" x14ac:dyDescent="0.3">
      <c r="A995">
        <v>2037</v>
      </c>
      <c r="B995" t="s">
        <v>1014</v>
      </c>
      <c r="C995" s="9" t="s">
        <v>5681</v>
      </c>
      <c r="D995" s="9">
        <v>42027</v>
      </c>
      <c r="E995" s="3" t="s">
        <v>5776</v>
      </c>
      <c r="F995" t="s">
        <v>6465</v>
      </c>
      <c r="G995" t="s">
        <v>6662</v>
      </c>
      <c r="H995" t="s">
        <v>7455</v>
      </c>
      <c r="I995" t="s">
        <v>8056</v>
      </c>
      <c r="J995" t="s">
        <v>8057</v>
      </c>
      <c r="K995" t="s">
        <v>8332</v>
      </c>
      <c r="L995" t="s">
        <v>8625</v>
      </c>
      <c r="M995">
        <v>59715</v>
      </c>
      <c r="N995" t="s">
        <v>8638</v>
      </c>
      <c r="O995" t="s">
        <v>8996</v>
      </c>
      <c r="P995" t="s">
        <v>10371</v>
      </c>
      <c r="Q995" t="s">
        <v>10383</v>
      </c>
      <c r="R995" t="s">
        <v>10745</v>
      </c>
      <c r="S995">
        <v>29.04</v>
      </c>
      <c r="T995">
        <v>3</v>
      </c>
      <c r="U995">
        <v>0</v>
      </c>
      <c r="V995">
        <v>13.9392</v>
      </c>
      <c r="W995">
        <f>(Tableau1[[#This Row],[Sales]]/Tableau1[[#This Row],[Profit]])*100</f>
        <v>208.33333333333334</v>
      </c>
      <c r="X995">
        <f>Tableau1[[#This Row],[Sales]]*(1-Tableau1[[#This Row],[Discount]])</f>
        <v>29.04</v>
      </c>
      <c r="Y995">
        <f ca="1">SUMIF(Tableau1[Order ID],Tableau1[[#This Row],[Order ID]],Tableau1[[#This Row],[Sales]])</f>
        <v>17.12</v>
      </c>
    </row>
    <row r="996" spans="1:25" x14ac:dyDescent="0.3">
      <c r="A996">
        <v>2039</v>
      </c>
      <c r="B996" t="s">
        <v>1015</v>
      </c>
      <c r="C996" s="9" t="s">
        <v>5682</v>
      </c>
      <c r="D996" s="9">
        <v>42173</v>
      </c>
      <c r="E996" s="3" t="s">
        <v>5567</v>
      </c>
      <c r="F996" t="s">
        <v>6465</v>
      </c>
      <c r="G996" t="s">
        <v>6849</v>
      </c>
      <c r="H996" t="s">
        <v>7642</v>
      </c>
      <c r="I996" t="s">
        <v>8056</v>
      </c>
      <c r="J996" t="s">
        <v>8057</v>
      </c>
      <c r="K996" t="s">
        <v>8155</v>
      </c>
      <c r="L996" t="s">
        <v>8604</v>
      </c>
      <c r="M996">
        <v>85345</v>
      </c>
      <c r="N996" t="s">
        <v>8638</v>
      </c>
      <c r="O996" t="s">
        <v>9808</v>
      </c>
      <c r="P996" t="s">
        <v>10371</v>
      </c>
      <c r="Q996" t="s">
        <v>10383</v>
      </c>
      <c r="R996" t="s">
        <v>11542</v>
      </c>
      <c r="S996">
        <v>11.952</v>
      </c>
      <c r="T996">
        <v>3</v>
      </c>
      <c r="U996">
        <v>0.2</v>
      </c>
      <c r="V996">
        <v>4.3326000000000002</v>
      </c>
      <c r="W996">
        <f>(Tableau1[[#This Row],[Sales]]/Tableau1[[#This Row],[Profit]])*100</f>
        <v>275.86206896551721</v>
      </c>
      <c r="X996">
        <f>Tableau1[[#This Row],[Sales]]*(1-Tableau1[[#This Row],[Discount]])</f>
        <v>9.5616000000000003</v>
      </c>
      <c r="Y996">
        <f ca="1">SUMIF(Tableau1[Order ID],Tableau1[[#This Row],[Order ID]],Tableau1[[#This Row],[Sales]])</f>
        <v>170.05799999999999</v>
      </c>
    </row>
    <row r="997" spans="1:25" x14ac:dyDescent="0.3">
      <c r="A997">
        <v>2043</v>
      </c>
      <c r="B997" t="s">
        <v>1016</v>
      </c>
      <c r="C997" s="9" t="s">
        <v>5683</v>
      </c>
      <c r="D997" s="9">
        <v>42279</v>
      </c>
      <c r="E997" s="3" t="s">
        <v>6079</v>
      </c>
      <c r="F997" t="s">
        <v>6465</v>
      </c>
      <c r="G997" t="s">
        <v>6650</v>
      </c>
      <c r="H997" t="s">
        <v>7443</v>
      </c>
      <c r="I997" t="s">
        <v>8055</v>
      </c>
      <c r="J997" t="s">
        <v>8057</v>
      </c>
      <c r="K997" t="s">
        <v>8128</v>
      </c>
      <c r="L997" t="s">
        <v>8590</v>
      </c>
      <c r="M997">
        <v>92105</v>
      </c>
      <c r="N997" t="s">
        <v>8638</v>
      </c>
      <c r="O997" t="s">
        <v>9809</v>
      </c>
      <c r="P997" t="s">
        <v>10371</v>
      </c>
      <c r="Q997" t="s">
        <v>10381</v>
      </c>
      <c r="R997" t="s">
        <v>11543</v>
      </c>
      <c r="S997">
        <v>57.503999999999998</v>
      </c>
      <c r="T997">
        <v>6</v>
      </c>
      <c r="U997">
        <v>0.2</v>
      </c>
      <c r="V997">
        <v>20.1264</v>
      </c>
      <c r="W997">
        <f>(Tableau1[[#This Row],[Sales]]/Tableau1[[#This Row],[Profit]])*100</f>
        <v>285.71428571428572</v>
      </c>
      <c r="X997">
        <f>Tableau1[[#This Row],[Sales]]*(1-Tableau1[[#This Row],[Discount]])</f>
        <v>46.0032</v>
      </c>
      <c r="Y997">
        <f ca="1">SUMIF(Tableau1[Order ID],Tableau1[[#This Row],[Order ID]],Tableau1[[#This Row],[Sales]])</f>
        <v>29.664000000000001</v>
      </c>
    </row>
    <row r="998" spans="1:25" x14ac:dyDescent="0.3">
      <c r="A998">
        <v>2044</v>
      </c>
      <c r="B998" t="s">
        <v>1017</v>
      </c>
      <c r="C998" s="9" t="s">
        <v>5581</v>
      </c>
      <c r="D998" s="9">
        <v>43057</v>
      </c>
      <c r="E998" s="3" t="s">
        <v>5081</v>
      </c>
      <c r="F998" t="s">
        <v>6465</v>
      </c>
      <c r="G998" t="s">
        <v>6946</v>
      </c>
      <c r="H998" t="s">
        <v>7739</v>
      </c>
      <c r="I998" t="s">
        <v>8055</v>
      </c>
      <c r="J998" t="s">
        <v>8057</v>
      </c>
      <c r="K998" t="s">
        <v>8138</v>
      </c>
      <c r="L998" t="s">
        <v>8612</v>
      </c>
      <c r="M998">
        <v>44107</v>
      </c>
      <c r="N998" t="s">
        <v>8640</v>
      </c>
      <c r="O998" t="s">
        <v>9526</v>
      </c>
      <c r="P998" t="s">
        <v>10371</v>
      </c>
      <c r="Q998" t="s">
        <v>10379</v>
      </c>
      <c r="R998" t="s">
        <v>11268</v>
      </c>
      <c r="S998">
        <v>38.863999999999997</v>
      </c>
      <c r="T998">
        <v>7</v>
      </c>
      <c r="U998">
        <v>0.2</v>
      </c>
      <c r="V998">
        <v>7.7728000000000002</v>
      </c>
      <c r="W998">
        <f>(Tableau1[[#This Row],[Sales]]/Tableau1[[#This Row],[Profit]])*100</f>
        <v>499.99999999999989</v>
      </c>
      <c r="X998">
        <f>Tableau1[[#This Row],[Sales]]*(1-Tableau1[[#This Row],[Discount]])</f>
        <v>31.091200000000001</v>
      </c>
      <c r="Y998">
        <f ca="1">SUMIF(Tableau1[Order ID],Tableau1[[#This Row],[Order ID]],Tableau1[[#This Row],[Sales]])</f>
        <v>236.88</v>
      </c>
    </row>
    <row r="999" spans="1:25" x14ac:dyDescent="0.3">
      <c r="A999">
        <v>2045</v>
      </c>
      <c r="B999" t="s">
        <v>1018</v>
      </c>
      <c r="C999" s="9" t="s">
        <v>5684</v>
      </c>
      <c r="D999" s="9">
        <v>41868</v>
      </c>
      <c r="E999" s="3" t="s">
        <v>5739</v>
      </c>
      <c r="F999" t="s">
        <v>6465</v>
      </c>
      <c r="G999" t="s">
        <v>6478</v>
      </c>
      <c r="H999" t="s">
        <v>7271</v>
      </c>
      <c r="I999" t="s">
        <v>8055</v>
      </c>
      <c r="J999" t="s">
        <v>8057</v>
      </c>
      <c r="K999" t="s">
        <v>8070</v>
      </c>
      <c r="L999" t="s">
        <v>8593</v>
      </c>
      <c r="M999">
        <v>77095</v>
      </c>
      <c r="N999" t="s">
        <v>8639</v>
      </c>
      <c r="O999" t="s">
        <v>9586</v>
      </c>
      <c r="P999" t="s">
        <v>10371</v>
      </c>
      <c r="Q999" t="s">
        <v>10383</v>
      </c>
      <c r="R999" t="s">
        <v>11328</v>
      </c>
      <c r="S999">
        <v>15.552</v>
      </c>
      <c r="T999">
        <v>3</v>
      </c>
      <c r="U999">
        <v>0.2</v>
      </c>
      <c r="V999">
        <v>5.4432</v>
      </c>
      <c r="W999">
        <f>(Tableau1[[#This Row],[Sales]]/Tableau1[[#This Row],[Profit]])*100</f>
        <v>285.71428571428572</v>
      </c>
      <c r="X999">
        <f>Tableau1[[#This Row],[Sales]]*(1-Tableau1[[#This Row],[Discount]])</f>
        <v>12.441600000000001</v>
      </c>
      <c r="Y999">
        <f ca="1">SUMIF(Tableau1[Order ID],Tableau1[[#This Row],[Order ID]],Tableau1[[#This Row],[Sales]])</f>
        <v>24.815999999999999</v>
      </c>
    </row>
    <row r="1000" spans="1:25" x14ac:dyDescent="0.3">
      <c r="A1000">
        <v>2046</v>
      </c>
      <c r="B1000" t="s">
        <v>1019</v>
      </c>
      <c r="C1000" s="9" t="s">
        <v>5049</v>
      </c>
      <c r="D1000" s="9">
        <v>42568</v>
      </c>
      <c r="E1000" s="3" t="s">
        <v>5688</v>
      </c>
      <c r="F1000" t="s">
        <v>6465</v>
      </c>
      <c r="G1000" t="s">
        <v>7033</v>
      </c>
      <c r="H1000" t="s">
        <v>7826</v>
      </c>
      <c r="I1000" t="s">
        <v>8055</v>
      </c>
      <c r="J1000" t="s">
        <v>8057</v>
      </c>
      <c r="K1000" t="s">
        <v>8333</v>
      </c>
      <c r="L1000" t="s">
        <v>8618</v>
      </c>
      <c r="M1000">
        <v>8861</v>
      </c>
      <c r="N1000" t="s">
        <v>8640</v>
      </c>
      <c r="O1000" t="s">
        <v>9342</v>
      </c>
      <c r="P1000" t="s">
        <v>10371</v>
      </c>
      <c r="Q1000" t="s">
        <v>10382</v>
      </c>
      <c r="R1000" t="s">
        <v>11090</v>
      </c>
      <c r="S1000">
        <v>162.63999999999999</v>
      </c>
      <c r="T1000">
        <v>2</v>
      </c>
      <c r="U1000">
        <v>0</v>
      </c>
      <c r="V1000">
        <v>45.539200000000001</v>
      </c>
      <c r="W1000">
        <f>(Tableau1[[#This Row],[Sales]]/Tableau1[[#This Row],[Profit]])*100</f>
        <v>357.14285714285711</v>
      </c>
      <c r="X1000">
        <f>Tableau1[[#This Row],[Sales]]*(1-Tableau1[[#This Row],[Discount]])</f>
        <v>162.63999999999999</v>
      </c>
      <c r="Y1000">
        <f ca="1">SUMIF(Tableau1[Order ID],Tableau1[[#This Row],[Order ID]],Tableau1[[#This Row],[Sales]])</f>
        <v>204.85</v>
      </c>
    </row>
    <row r="1001" spans="1:25" x14ac:dyDescent="0.3">
      <c r="A1001">
        <v>2049</v>
      </c>
      <c r="B1001" t="s">
        <v>1020</v>
      </c>
      <c r="C1001" s="9" t="s">
        <v>5685</v>
      </c>
      <c r="D1001" s="9">
        <v>42196</v>
      </c>
      <c r="E1001" s="3" t="s">
        <v>5592</v>
      </c>
      <c r="F1001" t="s">
        <v>6466</v>
      </c>
      <c r="G1001" t="s">
        <v>6710</v>
      </c>
      <c r="H1001" t="s">
        <v>7503</v>
      </c>
      <c r="I1001" t="s">
        <v>8054</v>
      </c>
      <c r="J1001" t="s">
        <v>8057</v>
      </c>
      <c r="K1001" t="s">
        <v>8068</v>
      </c>
      <c r="L1001" t="s">
        <v>8597</v>
      </c>
      <c r="M1001">
        <v>19134</v>
      </c>
      <c r="N1001" t="s">
        <v>8640</v>
      </c>
      <c r="O1001" t="s">
        <v>8668</v>
      </c>
      <c r="P1001" t="s">
        <v>10370</v>
      </c>
      <c r="Q1001" t="s">
        <v>10378</v>
      </c>
      <c r="R1001" t="s">
        <v>10417</v>
      </c>
      <c r="S1001">
        <v>289.8</v>
      </c>
      <c r="T1001">
        <v>7</v>
      </c>
      <c r="U1001">
        <v>0.2</v>
      </c>
      <c r="V1001">
        <v>36.225000000000001</v>
      </c>
      <c r="W1001">
        <f>(Tableau1[[#This Row],[Sales]]/Tableau1[[#This Row],[Profit]])*100</f>
        <v>800</v>
      </c>
      <c r="X1001">
        <f>Tableau1[[#This Row],[Sales]]*(1-Tableau1[[#This Row],[Discount]])</f>
        <v>231.84000000000003</v>
      </c>
      <c r="Y1001">
        <f ca="1">SUMIF(Tableau1[Order ID],Tableau1[[#This Row],[Order ID]],Tableau1[[#This Row],[Sales]])</f>
        <v>23.992000000000001</v>
      </c>
    </row>
    <row r="1002" spans="1:25" x14ac:dyDescent="0.3">
      <c r="A1002">
        <v>2055</v>
      </c>
      <c r="B1002" t="s">
        <v>1021</v>
      </c>
      <c r="C1002" s="9" t="s">
        <v>5079</v>
      </c>
      <c r="D1002" s="9">
        <v>42705</v>
      </c>
      <c r="E1002" s="3" t="s">
        <v>6316</v>
      </c>
      <c r="F1002" t="s">
        <v>6465</v>
      </c>
      <c r="G1002" t="s">
        <v>6970</v>
      </c>
      <c r="H1002" t="s">
        <v>7763</v>
      </c>
      <c r="I1002" t="s">
        <v>8054</v>
      </c>
      <c r="J1002" t="s">
        <v>8057</v>
      </c>
      <c r="K1002" t="s">
        <v>8160</v>
      </c>
      <c r="L1002" t="s">
        <v>8602</v>
      </c>
      <c r="M1002">
        <v>47374</v>
      </c>
      <c r="N1002" t="s">
        <v>8639</v>
      </c>
      <c r="O1002" t="s">
        <v>9727</v>
      </c>
      <c r="P1002" t="s">
        <v>10370</v>
      </c>
      <c r="Q1002" t="s">
        <v>10378</v>
      </c>
      <c r="R1002" t="s">
        <v>11464</v>
      </c>
      <c r="S1002">
        <v>17.309999999999999</v>
      </c>
      <c r="T1002">
        <v>3</v>
      </c>
      <c r="U1002">
        <v>0</v>
      </c>
      <c r="V1002">
        <v>5.1929999999999996</v>
      </c>
      <c r="W1002">
        <f>(Tableau1[[#This Row],[Sales]]/Tableau1[[#This Row],[Profit]])*100</f>
        <v>333.33333333333337</v>
      </c>
      <c r="X1002">
        <f>Tableau1[[#This Row],[Sales]]*(1-Tableau1[[#This Row],[Discount]])</f>
        <v>17.309999999999999</v>
      </c>
      <c r="Y1002">
        <f ca="1">SUMIF(Tableau1[Order ID],Tableau1[[#This Row],[Order ID]],Tableau1[[#This Row],[Sales]])</f>
        <v>276.69</v>
      </c>
    </row>
    <row r="1003" spans="1:25" x14ac:dyDescent="0.3">
      <c r="A1003">
        <v>2056</v>
      </c>
      <c r="B1003" t="s">
        <v>1022</v>
      </c>
      <c r="C1003" s="9" t="s">
        <v>5096</v>
      </c>
      <c r="D1003" s="9">
        <v>43091</v>
      </c>
      <c r="E1003" s="3" t="s">
        <v>5083</v>
      </c>
      <c r="F1003" t="s">
        <v>6466</v>
      </c>
      <c r="G1003" t="s">
        <v>6704</v>
      </c>
      <c r="H1003" t="s">
        <v>7497</v>
      </c>
      <c r="I1003" t="s">
        <v>8054</v>
      </c>
      <c r="J1003" t="s">
        <v>8057</v>
      </c>
      <c r="K1003" t="s">
        <v>8124</v>
      </c>
      <c r="L1003" t="s">
        <v>8600</v>
      </c>
      <c r="M1003">
        <v>48227</v>
      </c>
      <c r="N1003" t="s">
        <v>8639</v>
      </c>
      <c r="O1003" t="s">
        <v>9812</v>
      </c>
      <c r="P1003" t="s">
        <v>10372</v>
      </c>
      <c r="Q1003" t="s">
        <v>10384</v>
      </c>
      <c r="R1003" t="s">
        <v>11546</v>
      </c>
      <c r="S1003">
        <v>199.95</v>
      </c>
      <c r="T1003">
        <v>5</v>
      </c>
      <c r="U1003">
        <v>0</v>
      </c>
      <c r="V1003">
        <v>63.984000000000002</v>
      </c>
      <c r="W1003">
        <f>(Tableau1[[#This Row],[Sales]]/Tableau1[[#This Row],[Profit]])*100</f>
        <v>312.49999999999994</v>
      </c>
      <c r="X1003">
        <f>Tableau1[[#This Row],[Sales]]*(1-Tableau1[[#This Row],[Discount]])</f>
        <v>199.95</v>
      </c>
      <c r="Y1003">
        <f ca="1">SUMIF(Tableau1[Order ID],Tableau1[[#This Row],[Order ID]],Tableau1[[#This Row],[Sales]])</f>
        <v>646.20000000000005</v>
      </c>
    </row>
    <row r="1004" spans="1:25" x14ac:dyDescent="0.3">
      <c r="A1004">
        <v>2060</v>
      </c>
      <c r="B1004" t="s">
        <v>1023</v>
      </c>
      <c r="C1004" s="9" t="s">
        <v>5686</v>
      </c>
      <c r="D1004" s="9">
        <v>41943</v>
      </c>
      <c r="E1004" s="3" t="s">
        <v>5160</v>
      </c>
      <c r="F1004" t="s">
        <v>6465</v>
      </c>
      <c r="G1004" t="s">
        <v>6523</v>
      </c>
      <c r="H1004" t="s">
        <v>7316</v>
      </c>
      <c r="I1004" t="s">
        <v>8055</v>
      </c>
      <c r="J1004" t="s">
        <v>8057</v>
      </c>
      <c r="K1004" t="s">
        <v>8059</v>
      </c>
      <c r="L1004" t="s">
        <v>8590</v>
      </c>
      <c r="M1004">
        <v>90049</v>
      </c>
      <c r="N1004" t="s">
        <v>8638</v>
      </c>
      <c r="O1004" t="s">
        <v>9813</v>
      </c>
      <c r="P1004" t="s">
        <v>10371</v>
      </c>
      <c r="Q1004" t="s">
        <v>10386</v>
      </c>
      <c r="R1004" t="s">
        <v>10515</v>
      </c>
      <c r="S1004">
        <v>11.34</v>
      </c>
      <c r="T1004">
        <v>3</v>
      </c>
      <c r="U1004">
        <v>0</v>
      </c>
      <c r="V1004">
        <v>5.2164000000000001</v>
      </c>
      <c r="W1004">
        <f>(Tableau1[[#This Row],[Sales]]/Tableau1[[#This Row],[Profit]])*100</f>
        <v>217.39130434782606</v>
      </c>
      <c r="X1004">
        <f>Tableau1[[#This Row],[Sales]]*(1-Tableau1[[#This Row],[Discount]])</f>
        <v>11.34</v>
      </c>
      <c r="Y1004">
        <f ca="1">SUMIF(Tableau1[Order ID],Tableau1[[#This Row],[Order ID]],Tableau1[[#This Row],[Sales]])</f>
        <v>68.111999999999995</v>
      </c>
    </row>
    <row r="1005" spans="1:25" x14ac:dyDescent="0.3">
      <c r="A1005">
        <v>2069</v>
      </c>
      <c r="B1005" t="s">
        <v>1024</v>
      </c>
      <c r="C1005" s="9" t="s">
        <v>5687</v>
      </c>
      <c r="D1005" s="9">
        <v>42107</v>
      </c>
      <c r="E1005" s="3" t="s">
        <v>6113</v>
      </c>
      <c r="F1005" t="s">
        <v>6465</v>
      </c>
      <c r="G1005" t="s">
        <v>6701</v>
      </c>
      <c r="H1005" t="s">
        <v>7494</v>
      </c>
      <c r="I1005" t="s">
        <v>8054</v>
      </c>
      <c r="J1005" t="s">
        <v>8057</v>
      </c>
      <c r="K1005" t="s">
        <v>8283</v>
      </c>
      <c r="L1005" t="s">
        <v>8590</v>
      </c>
      <c r="M1005">
        <v>91767</v>
      </c>
      <c r="N1005" t="s">
        <v>8638</v>
      </c>
      <c r="O1005" t="s">
        <v>9818</v>
      </c>
      <c r="P1005" t="s">
        <v>10372</v>
      </c>
      <c r="Q1005" t="s">
        <v>10384</v>
      </c>
      <c r="R1005" t="s">
        <v>11551</v>
      </c>
      <c r="S1005">
        <v>199.96</v>
      </c>
      <c r="T1005">
        <v>4</v>
      </c>
      <c r="U1005">
        <v>0</v>
      </c>
      <c r="V1005">
        <v>69.986000000000004</v>
      </c>
      <c r="W1005">
        <f>(Tableau1[[#This Row],[Sales]]/Tableau1[[#This Row],[Profit]])*100</f>
        <v>285.71428571428572</v>
      </c>
      <c r="X1005">
        <f>Tableau1[[#This Row],[Sales]]*(1-Tableau1[[#This Row],[Discount]])</f>
        <v>199.96</v>
      </c>
      <c r="Y1005">
        <f ca="1">SUMIF(Tableau1[Order ID],Tableau1[[#This Row],[Order ID]],Tableau1[[#This Row],[Sales]])</f>
        <v>39.991999999999997</v>
      </c>
    </row>
    <row r="1006" spans="1:25" x14ac:dyDescent="0.3">
      <c r="A1006">
        <v>2071</v>
      </c>
      <c r="B1006" t="s">
        <v>1025</v>
      </c>
      <c r="C1006" s="9" t="s">
        <v>5688</v>
      </c>
      <c r="D1006" s="9">
        <v>42572</v>
      </c>
      <c r="E1006" s="3" t="s">
        <v>5340</v>
      </c>
      <c r="F1006" t="s">
        <v>6464</v>
      </c>
      <c r="G1006" t="s">
        <v>7034</v>
      </c>
      <c r="H1006" t="s">
        <v>7827</v>
      </c>
      <c r="I1006" t="s">
        <v>8055</v>
      </c>
      <c r="J1006" t="s">
        <v>8057</v>
      </c>
      <c r="K1006" t="s">
        <v>8068</v>
      </c>
      <c r="L1006" t="s">
        <v>8597</v>
      </c>
      <c r="M1006">
        <v>19134</v>
      </c>
      <c r="N1006" t="s">
        <v>8640</v>
      </c>
      <c r="O1006" t="s">
        <v>9248</v>
      </c>
      <c r="P1006" t="s">
        <v>10371</v>
      </c>
      <c r="Q1006" t="s">
        <v>10381</v>
      </c>
      <c r="R1006" t="s">
        <v>10997</v>
      </c>
      <c r="S1006">
        <v>1.9410000000000001</v>
      </c>
      <c r="T1006">
        <v>1</v>
      </c>
      <c r="U1006">
        <v>0.7</v>
      </c>
      <c r="V1006">
        <v>-1.294</v>
      </c>
      <c r="W1006">
        <f>(Tableau1[[#This Row],[Sales]]/Tableau1[[#This Row],[Profit]])*100</f>
        <v>-150</v>
      </c>
      <c r="X1006">
        <f>Tableau1[[#This Row],[Sales]]*(1-Tableau1[[#This Row],[Discount]])</f>
        <v>0.58230000000000015</v>
      </c>
      <c r="Y1006">
        <f ca="1">SUMIF(Tableau1[Order ID],Tableau1[[#This Row],[Order ID]],Tableau1[[#This Row],[Sales]])</f>
        <v>7.52</v>
      </c>
    </row>
    <row r="1007" spans="1:25" x14ac:dyDescent="0.3">
      <c r="A1007">
        <v>2072</v>
      </c>
      <c r="B1007" t="s">
        <v>1026</v>
      </c>
      <c r="C1007" s="9" t="s">
        <v>5255</v>
      </c>
      <c r="D1007" s="9">
        <v>43059</v>
      </c>
      <c r="E1007" s="3" t="s">
        <v>5950</v>
      </c>
      <c r="F1007" t="s">
        <v>6465</v>
      </c>
      <c r="G1007" t="s">
        <v>7035</v>
      </c>
      <c r="H1007" t="s">
        <v>7828</v>
      </c>
      <c r="I1007" t="s">
        <v>8054</v>
      </c>
      <c r="J1007" t="s">
        <v>8057</v>
      </c>
      <c r="K1007" t="s">
        <v>8334</v>
      </c>
      <c r="L1007" t="s">
        <v>8590</v>
      </c>
      <c r="M1007">
        <v>91761</v>
      </c>
      <c r="N1007" t="s">
        <v>8638</v>
      </c>
      <c r="O1007" t="s">
        <v>8999</v>
      </c>
      <c r="P1007" t="s">
        <v>10370</v>
      </c>
      <c r="Q1007" t="s">
        <v>10374</v>
      </c>
      <c r="R1007" t="s">
        <v>10749</v>
      </c>
      <c r="S1007">
        <v>283.92</v>
      </c>
      <c r="T1007">
        <v>5</v>
      </c>
      <c r="U1007">
        <v>0.2</v>
      </c>
      <c r="V1007">
        <v>-46.137</v>
      </c>
      <c r="W1007">
        <f>(Tableau1[[#This Row],[Sales]]/Tableau1[[#This Row],[Profit]])*100</f>
        <v>-615.38461538461547</v>
      </c>
      <c r="X1007">
        <f>Tableau1[[#This Row],[Sales]]*(1-Tableau1[[#This Row],[Discount]])</f>
        <v>227.13600000000002</v>
      </c>
      <c r="Y1007">
        <f ca="1">SUMIF(Tableau1[Order ID],Tableau1[[#This Row],[Order ID]],Tableau1[[#This Row],[Sales]])</f>
        <v>999.98</v>
      </c>
    </row>
    <row r="1008" spans="1:25" x14ac:dyDescent="0.3">
      <c r="A1008">
        <v>2073</v>
      </c>
      <c r="B1008" t="s">
        <v>1027</v>
      </c>
      <c r="C1008" s="9" t="s">
        <v>5521</v>
      </c>
      <c r="D1008" s="9">
        <v>42700</v>
      </c>
      <c r="E1008" s="3" t="s">
        <v>5529</v>
      </c>
      <c r="F1008" t="s">
        <v>6465</v>
      </c>
      <c r="G1008" t="s">
        <v>7036</v>
      </c>
      <c r="H1008" t="s">
        <v>7829</v>
      </c>
      <c r="I1008" t="s">
        <v>8055</v>
      </c>
      <c r="J1008" t="s">
        <v>8057</v>
      </c>
      <c r="K1008" t="s">
        <v>8062</v>
      </c>
      <c r="L1008" t="s">
        <v>8234</v>
      </c>
      <c r="M1008">
        <v>98105</v>
      </c>
      <c r="N1008" t="s">
        <v>8638</v>
      </c>
      <c r="O1008" t="s">
        <v>9790</v>
      </c>
      <c r="P1008" t="s">
        <v>10371</v>
      </c>
      <c r="Q1008" t="s">
        <v>10381</v>
      </c>
      <c r="R1008" t="s">
        <v>11524</v>
      </c>
      <c r="S1008">
        <v>7.3120000000000003</v>
      </c>
      <c r="T1008">
        <v>2</v>
      </c>
      <c r="U1008">
        <v>0.2</v>
      </c>
      <c r="V1008">
        <v>2.5592000000000001</v>
      </c>
      <c r="W1008">
        <f>(Tableau1[[#This Row],[Sales]]/Tableau1[[#This Row],[Profit]])*100</f>
        <v>285.71428571428572</v>
      </c>
      <c r="X1008">
        <f>Tableau1[[#This Row],[Sales]]*(1-Tableau1[[#This Row],[Discount]])</f>
        <v>5.8496000000000006</v>
      </c>
      <c r="Y1008">
        <f ca="1">SUMIF(Tableau1[Order ID],Tableau1[[#This Row],[Order ID]],Tableau1[[#This Row],[Sales]])</f>
        <v>220.06399999999999</v>
      </c>
    </row>
    <row r="1009" spans="1:25" x14ac:dyDescent="0.3">
      <c r="A1009">
        <v>2074</v>
      </c>
      <c r="B1009" t="s">
        <v>1028</v>
      </c>
      <c r="C1009" s="9" t="s">
        <v>5689</v>
      </c>
      <c r="D1009" s="9">
        <v>43046</v>
      </c>
      <c r="E1009" s="3" t="s">
        <v>5135</v>
      </c>
      <c r="F1009" t="s">
        <v>6464</v>
      </c>
      <c r="G1009" t="s">
        <v>6957</v>
      </c>
      <c r="H1009" t="s">
        <v>7750</v>
      </c>
      <c r="I1009" t="s">
        <v>8056</v>
      </c>
      <c r="J1009" t="s">
        <v>8057</v>
      </c>
      <c r="K1009" t="s">
        <v>8129</v>
      </c>
      <c r="L1009" t="s">
        <v>8590</v>
      </c>
      <c r="M1009">
        <v>94513</v>
      </c>
      <c r="N1009" t="s">
        <v>8638</v>
      </c>
      <c r="O1009" t="s">
        <v>9820</v>
      </c>
      <c r="P1009" t="s">
        <v>10372</v>
      </c>
      <c r="Q1009" t="s">
        <v>10384</v>
      </c>
      <c r="R1009" t="s">
        <v>11553</v>
      </c>
      <c r="S1009">
        <v>59.97</v>
      </c>
      <c r="T1009">
        <v>3</v>
      </c>
      <c r="U1009">
        <v>0</v>
      </c>
      <c r="V1009">
        <v>13.793100000000001</v>
      </c>
      <c r="W1009">
        <f>(Tableau1[[#This Row],[Sales]]/Tableau1[[#This Row],[Profit]])*100</f>
        <v>434.78260869565213</v>
      </c>
      <c r="X1009">
        <f>Tableau1[[#This Row],[Sales]]*(1-Tableau1[[#This Row],[Discount]])</f>
        <v>59.97</v>
      </c>
      <c r="Y1009">
        <f ca="1">SUMIF(Tableau1[Order ID],Tableau1[[#This Row],[Order ID]],Tableau1[[#This Row],[Sales]])</f>
        <v>47.975999999999999</v>
      </c>
    </row>
    <row r="1010" spans="1:25" x14ac:dyDescent="0.3">
      <c r="A1010">
        <v>2076</v>
      </c>
      <c r="B1010" t="s">
        <v>1029</v>
      </c>
      <c r="C1010" s="9" t="s">
        <v>5618</v>
      </c>
      <c r="D1010" s="9">
        <v>41974</v>
      </c>
      <c r="E1010" s="3" t="s">
        <v>5059</v>
      </c>
      <c r="F1010" t="s">
        <v>6465</v>
      </c>
      <c r="G1010" t="s">
        <v>6777</v>
      </c>
      <c r="H1010" t="s">
        <v>7570</v>
      </c>
      <c r="I1010" t="s">
        <v>8054</v>
      </c>
      <c r="J1010" t="s">
        <v>8057</v>
      </c>
      <c r="K1010" t="s">
        <v>8066</v>
      </c>
      <c r="L1010" t="s">
        <v>8590</v>
      </c>
      <c r="M1010">
        <v>94122</v>
      </c>
      <c r="N1010" t="s">
        <v>8638</v>
      </c>
      <c r="O1010" t="s">
        <v>8911</v>
      </c>
      <c r="P1010" t="s">
        <v>10370</v>
      </c>
      <c r="Q1010" t="s">
        <v>10378</v>
      </c>
      <c r="R1010" t="s">
        <v>10660</v>
      </c>
      <c r="S1010">
        <v>58.2</v>
      </c>
      <c r="T1010">
        <v>3</v>
      </c>
      <c r="U1010">
        <v>0</v>
      </c>
      <c r="V1010">
        <v>28.518000000000001</v>
      </c>
      <c r="W1010">
        <f>(Tableau1[[#This Row],[Sales]]/Tableau1[[#This Row],[Profit]])*100</f>
        <v>204.08163265306123</v>
      </c>
      <c r="X1010">
        <f>Tableau1[[#This Row],[Sales]]*(1-Tableau1[[#This Row],[Discount]])</f>
        <v>58.2</v>
      </c>
      <c r="Y1010">
        <f ca="1">SUMIF(Tableau1[Order ID],Tableau1[[#This Row],[Order ID]],Tableau1[[#This Row],[Sales]])</f>
        <v>182.994</v>
      </c>
    </row>
    <row r="1011" spans="1:25" x14ac:dyDescent="0.3">
      <c r="A1011">
        <v>2077</v>
      </c>
      <c r="B1011" t="s">
        <v>1030</v>
      </c>
      <c r="C1011" s="9" t="s">
        <v>5540</v>
      </c>
      <c r="D1011" s="9">
        <v>42990</v>
      </c>
      <c r="E1011" s="3" t="s">
        <v>5205</v>
      </c>
      <c r="F1011" t="s">
        <v>6466</v>
      </c>
      <c r="G1011" t="s">
        <v>7037</v>
      </c>
      <c r="H1011" t="s">
        <v>7830</v>
      </c>
      <c r="I1011" t="s">
        <v>8054</v>
      </c>
      <c r="J1011" t="s">
        <v>8057</v>
      </c>
      <c r="K1011" t="s">
        <v>8306</v>
      </c>
      <c r="L1011" t="s">
        <v>8627</v>
      </c>
      <c r="M1011">
        <v>21215</v>
      </c>
      <c r="N1011" t="s">
        <v>8640</v>
      </c>
      <c r="O1011" t="s">
        <v>8863</v>
      </c>
      <c r="P1011" t="s">
        <v>10371</v>
      </c>
      <c r="Q1011" t="s">
        <v>10383</v>
      </c>
      <c r="R1011" t="s">
        <v>10613</v>
      </c>
      <c r="S1011">
        <v>39.9</v>
      </c>
      <c r="T1011">
        <v>5</v>
      </c>
      <c r="U1011">
        <v>0</v>
      </c>
      <c r="V1011">
        <v>19.95</v>
      </c>
      <c r="W1011">
        <f>(Tableau1[[#This Row],[Sales]]/Tableau1[[#This Row],[Profit]])*100</f>
        <v>200</v>
      </c>
      <c r="X1011">
        <f>Tableau1[[#This Row],[Sales]]*(1-Tableau1[[#This Row],[Discount]])</f>
        <v>39.9</v>
      </c>
      <c r="Y1011">
        <f ca="1">SUMIF(Tableau1[Order ID],Tableau1[[#This Row],[Order ID]],Tableau1[[#This Row],[Sales]])</f>
        <v>302.38400000000001</v>
      </c>
    </row>
    <row r="1012" spans="1:25" x14ac:dyDescent="0.3">
      <c r="A1012">
        <v>2080</v>
      </c>
      <c r="B1012" t="s">
        <v>1031</v>
      </c>
      <c r="C1012" s="9" t="s">
        <v>5130</v>
      </c>
      <c r="D1012" s="9">
        <v>42362</v>
      </c>
      <c r="E1012" s="3" t="s">
        <v>6262</v>
      </c>
      <c r="F1012" t="s">
        <v>6465</v>
      </c>
      <c r="G1012" t="s">
        <v>6801</v>
      </c>
      <c r="H1012" t="s">
        <v>7594</v>
      </c>
      <c r="I1012" t="s">
        <v>8054</v>
      </c>
      <c r="J1012" t="s">
        <v>8057</v>
      </c>
      <c r="K1012" t="s">
        <v>8100</v>
      </c>
      <c r="L1012" t="s">
        <v>8604</v>
      </c>
      <c r="M1012">
        <v>85023</v>
      </c>
      <c r="N1012" t="s">
        <v>8638</v>
      </c>
      <c r="O1012" t="s">
        <v>9822</v>
      </c>
      <c r="P1012" t="s">
        <v>10371</v>
      </c>
      <c r="Q1012" t="s">
        <v>10383</v>
      </c>
      <c r="R1012" t="s">
        <v>11555</v>
      </c>
      <c r="S1012">
        <v>106.232</v>
      </c>
      <c r="T1012">
        <v>7</v>
      </c>
      <c r="U1012">
        <v>0.2</v>
      </c>
      <c r="V1012">
        <v>37.181199999999997</v>
      </c>
      <c r="W1012">
        <f>(Tableau1[[#This Row],[Sales]]/Tableau1[[#This Row],[Profit]])*100</f>
        <v>285.71428571428572</v>
      </c>
      <c r="X1012">
        <f>Tableau1[[#This Row],[Sales]]*(1-Tableau1[[#This Row],[Discount]])</f>
        <v>84.985600000000005</v>
      </c>
      <c r="Y1012">
        <f ca="1">SUMIF(Tableau1[Order ID],Tableau1[[#This Row],[Order ID]],Tableau1[[#This Row],[Sales]])</f>
        <v>20.7</v>
      </c>
    </row>
    <row r="1013" spans="1:25" x14ac:dyDescent="0.3">
      <c r="A1013">
        <v>2083</v>
      </c>
      <c r="B1013" t="s">
        <v>1032</v>
      </c>
      <c r="C1013" s="9" t="s">
        <v>5690</v>
      </c>
      <c r="D1013" s="9">
        <v>42789</v>
      </c>
      <c r="E1013" s="3" t="s">
        <v>6362</v>
      </c>
      <c r="F1013" t="s">
        <v>6465</v>
      </c>
      <c r="G1013" t="s">
        <v>6710</v>
      </c>
      <c r="H1013" t="s">
        <v>7503</v>
      </c>
      <c r="I1013" t="s">
        <v>8054</v>
      </c>
      <c r="J1013" t="s">
        <v>8057</v>
      </c>
      <c r="K1013" t="s">
        <v>8059</v>
      </c>
      <c r="L1013" t="s">
        <v>8590</v>
      </c>
      <c r="M1013">
        <v>90008</v>
      </c>
      <c r="N1013" t="s">
        <v>8638</v>
      </c>
      <c r="O1013" t="s">
        <v>9512</v>
      </c>
      <c r="P1013" t="s">
        <v>10371</v>
      </c>
      <c r="Q1013" t="s">
        <v>10383</v>
      </c>
      <c r="R1013" t="s">
        <v>11254</v>
      </c>
      <c r="S1013">
        <v>37.44</v>
      </c>
      <c r="T1013">
        <v>6</v>
      </c>
      <c r="U1013">
        <v>0</v>
      </c>
      <c r="V1013">
        <v>16.847999999999999</v>
      </c>
      <c r="W1013">
        <f>(Tableau1[[#This Row],[Sales]]/Tableau1[[#This Row],[Profit]])*100</f>
        <v>222.22222222222223</v>
      </c>
      <c r="X1013">
        <f>Tableau1[[#This Row],[Sales]]*(1-Tableau1[[#This Row],[Discount]])</f>
        <v>37.44</v>
      </c>
      <c r="Y1013">
        <f ca="1">SUMIF(Tableau1[Order ID],Tableau1[[#This Row],[Order ID]],Tableau1[[#This Row],[Sales]])</f>
        <v>3080</v>
      </c>
    </row>
    <row r="1014" spans="1:25" x14ac:dyDescent="0.3">
      <c r="A1014">
        <v>2084</v>
      </c>
      <c r="B1014" t="s">
        <v>1033</v>
      </c>
      <c r="C1014" s="9" t="s">
        <v>5563</v>
      </c>
      <c r="D1014" s="9">
        <v>41966</v>
      </c>
      <c r="E1014" s="3" t="s">
        <v>5533</v>
      </c>
      <c r="F1014" t="s">
        <v>6465</v>
      </c>
      <c r="G1014" t="s">
        <v>6993</v>
      </c>
      <c r="H1014" t="s">
        <v>7786</v>
      </c>
      <c r="I1014" t="s">
        <v>8056</v>
      </c>
      <c r="J1014" t="s">
        <v>8057</v>
      </c>
      <c r="K1014" t="s">
        <v>8070</v>
      </c>
      <c r="L1014" t="s">
        <v>8593</v>
      </c>
      <c r="M1014">
        <v>77036</v>
      </c>
      <c r="N1014" t="s">
        <v>8639</v>
      </c>
      <c r="O1014" t="s">
        <v>9056</v>
      </c>
      <c r="P1014" t="s">
        <v>10371</v>
      </c>
      <c r="Q1014" t="s">
        <v>10375</v>
      </c>
      <c r="R1014" t="s">
        <v>10805</v>
      </c>
      <c r="S1014">
        <v>23.68</v>
      </c>
      <c r="T1014">
        <v>2</v>
      </c>
      <c r="U1014">
        <v>0.2</v>
      </c>
      <c r="V1014">
        <v>8.8800000000000008</v>
      </c>
      <c r="W1014">
        <f>(Tableau1[[#This Row],[Sales]]/Tableau1[[#This Row],[Profit]])*100</f>
        <v>266.66666666666663</v>
      </c>
      <c r="X1014">
        <f>Tableau1[[#This Row],[Sales]]*(1-Tableau1[[#This Row],[Discount]])</f>
        <v>18.943999999999999</v>
      </c>
      <c r="Y1014">
        <f ca="1">SUMIF(Tableau1[Order ID],Tableau1[[#This Row],[Order ID]],Tableau1[[#This Row],[Sales]])</f>
        <v>2.2639999999999998</v>
      </c>
    </row>
    <row r="1015" spans="1:25" x14ac:dyDescent="0.3">
      <c r="A1015">
        <v>2085</v>
      </c>
      <c r="B1015" t="s">
        <v>1034</v>
      </c>
      <c r="C1015" s="9" t="s">
        <v>5691</v>
      </c>
      <c r="D1015" s="9">
        <v>42544</v>
      </c>
      <c r="E1015" s="3" t="s">
        <v>5961</v>
      </c>
      <c r="F1015" t="s">
        <v>6465</v>
      </c>
      <c r="G1015" t="s">
        <v>6473</v>
      </c>
      <c r="H1015" t="s">
        <v>7266</v>
      </c>
      <c r="I1015" t="s">
        <v>8054</v>
      </c>
      <c r="J1015" t="s">
        <v>8057</v>
      </c>
      <c r="K1015" t="s">
        <v>8078</v>
      </c>
      <c r="L1015" t="s">
        <v>8603</v>
      </c>
      <c r="M1015">
        <v>10009</v>
      </c>
      <c r="N1015" t="s">
        <v>8640</v>
      </c>
      <c r="O1015" t="s">
        <v>9203</v>
      </c>
      <c r="P1015" t="s">
        <v>10371</v>
      </c>
      <c r="Q1015" t="s">
        <v>10375</v>
      </c>
      <c r="R1015" t="s">
        <v>10952</v>
      </c>
      <c r="S1015">
        <v>122.12</v>
      </c>
      <c r="T1015">
        <v>4</v>
      </c>
      <c r="U1015">
        <v>0</v>
      </c>
      <c r="V1015">
        <v>56.175199999999997</v>
      </c>
      <c r="W1015">
        <f>(Tableau1[[#This Row],[Sales]]/Tableau1[[#This Row],[Profit]])*100</f>
        <v>217.39130434782612</v>
      </c>
      <c r="X1015">
        <f>Tableau1[[#This Row],[Sales]]*(1-Tableau1[[#This Row],[Discount]])</f>
        <v>122.12</v>
      </c>
      <c r="Y1015">
        <f ca="1">SUMIF(Tableau1[Order ID],Tableau1[[#This Row],[Order ID]],Tableau1[[#This Row],[Sales]])</f>
        <v>159.96</v>
      </c>
    </row>
    <row r="1016" spans="1:25" x14ac:dyDescent="0.3">
      <c r="A1016">
        <v>2090</v>
      </c>
      <c r="B1016" t="s">
        <v>1035</v>
      </c>
      <c r="C1016" s="9" t="s">
        <v>5692</v>
      </c>
      <c r="D1016" s="9">
        <v>42303</v>
      </c>
      <c r="E1016" s="3" t="s">
        <v>5658</v>
      </c>
      <c r="F1016" t="s">
        <v>6465</v>
      </c>
      <c r="G1016" t="s">
        <v>6667</v>
      </c>
      <c r="H1016" t="s">
        <v>7460</v>
      </c>
      <c r="I1016" t="s">
        <v>8055</v>
      </c>
      <c r="J1016" t="s">
        <v>8057</v>
      </c>
      <c r="K1016" t="s">
        <v>8335</v>
      </c>
      <c r="L1016" t="s">
        <v>8590</v>
      </c>
      <c r="M1016">
        <v>91730</v>
      </c>
      <c r="N1016" t="s">
        <v>8638</v>
      </c>
      <c r="O1016" t="s">
        <v>9825</v>
      </c>
      <c r="P1016" t="s">
        <v>10371</v>
      </c>
      <c r="Q1016" t="s">
        <v>10375</v>
      </c>
      <c r="R1016" t="s">
        <v>11558</v>
      </c>
      <c r="S1016">
        <v>5.76</v>
      </c>
      <c r="T1016">
        <v>2</v>
      </c>
      <c r="U1016">
        <v>0</v>
      </c>
      <c r="V1016">
        <v>2.6496</v>
      </c>
      <c r="W1016">
        <f>(Tableau1[[#This Row],[Sales]]/Tableau1[[#This Row],[Profit]])*100</f>
        <v>217.39130434782606</v>
      </c>
      <c r="X1016">
        <f>Tableau1[[#This Row],[Sales]]*(1-Tableau1[[#This Row],[Discount]])</f>
        <v>5.76</v>
      </c>
      <c r="Y1016">
        <f ca="1">SUMIF(Tableau1[Order ID],Tableau1[[#This Row],[Order ID]],Tableau1[[#This Row],[Sales]])</f>
        <v>13.96</v>
      </c>
    </row>
    <row r="1017" spans="1:25" x14ac:dyDescent="0.3">
      <c r="A1017">
        <v>2091</v>
      </c>
      <c r="B1017" t="s">
        <v>1036</v>
      </c>
      <c r="C1017" s="9" t="s">
        <v>5693</v>
      </c>
      <c r="D1017" s="9">
        <v>42931</v>
      </c>
      <c r="E1017" s="3" t="s">
        <v>6363</v>
      </c>
      <c r="F1017" t="s">
        <v>6465</v>
      </c>
      <c r="G1017" t="s">
        <v>7038</v>
      </c>
      <c r="H1017" t="s">
        <v>7831</v>
      </c>
      <c r="I1017" t="s">
        <v>8054</v>
      </c>
      <c r="J1017" t="s">
        <v>8057</v>
      </c>
      <c r="K1017" t="s">
        <v>8098</v>
      </c>
      <c r="L1017" t="s">
        <v>8601</v>
      </c>
      <c r="M1017">
        <v>19805</v>
      </c>
      <c r="N1017" t="s">
        <v>8640</v>
      </c>
      <c r="O1017" t="s">
        <v>9231</v>
      </c>
      <c r="P1017" t="s">
        <v>10371</v>
      </c>
      <c r="Q1017" t="s">
        <v>10381</v>
      </c>
      <c r="R1017" t="s">
        <v>10980</v>
      </c>
      <c r="S1017">
        <v>26.55</v>
      </c>
      <c r="T1017">
        <v>3</v>
      </c>
      <c r="U1017">
        <v>0</v>
      </c>
      <c r="V1017">
        <v>13.009499999999999</v>
      </c>
      <c r="W1017">
        <f>(Tableau1[[#This Row],[Sales]]/Tableau1[[#This Row],[Profit]])*100</f>
        <v>204.08163265306123</v>
      </c>
      <c r="X1017">
        <f>Tableau1[[#This Row],[Sales]]*(1-Tableau1[[#This Row],[Discount]])</f>
        <v>26.55</v>
      </c>
      <c r="Y1017">
        <f ca="1">SUMIF(Tableau1[Order ID],Tableau1[[#This Row],[Order ID]],Tableau1[[#This Row],[Sales]])</f>
        <v>8.8559999999999999</v>
      </c>
    </row>
    <row r="1018" spans="1:25" x14ac:dyDescent="0.3">
      <c r="A1018">
        <v>2093</v>
      </c>
      <c r="B1018" t="s">
        <v>1037</v>
      </c>
      <c r="C1018" s="9" t="s">
        <v>5694</v>
      </c>
      <c r="D1018" s="9">
        <v>41960</v>
      </c>
      <c r="E1018" s="3" t="s">
        <v>5901</v>
      </c>
      <c r="F1018" t="s">
        <v>6465</v>
      </c>
      <c r="G1018" t="s">
        <v>6556</v>
      </c>
      <c r="H1018" t="s">
        <v>7349</v>
      </c>
      <c r="I1018" t="s">
        <v>8056</v>
      </c>
      <c r="J1018" t="s">
        <v>8057</v>
      </c>
      <c r="K1018" t="s">
        <v>8336</v>
      </c>
      <c r="L1018" t="s">
        <v>8599</v>
      </c>
      <c r="M1018">
        <v>56560</v>
      </c>
      <c r="N1018" t="s">
        <v>8639</v>
      </c>
      <c r="O1018" t="s">
        <v>9589</v>
      </c>
      <c r="P1018" t="s">
        <v>10370</v>
      </c>
      <c r="Q1018" t="s">
        <v>10374</v>
      </c>
      <c r="R1018" t="s">
        <v>11330</v>
      </c>
      <c r="S1018">
        <v>479.9</v>
      </c>
      <c r="T1018">
        <v>5</v>
      </c>
      <c r="U1018">
        <v>0</v>
      </c>
      <c r="V1018">
        <v>81.582999999999998</v>
      </c>
      <c r="W1018">
        <f>(Tableau1[[#This Row],[Sales]]/Tableau1[[#This Row],[Profit]])*100</f>
        <v>588.23529411764696</v>
      </c>
      <c r="X1018">
        <f>Tableau1[[#This Row],[Sales]]*(1-Tableau1[[#This Row],[Discount]])</f>
        <v>479.9</v>
      </c>
      <c r="Y1018">
        <f ca="1">SUMIF(Tableau1[Order ID],Tableau1[[#This Row],[Order ID]],Tableau1[[#This Row],[Sales]])</f>
        <v>3.1680000000000001</v>
      </c>
    </row>
    <row r="1019" spans="1:25" x14ac:dyDescent="0.3">
      <c r="A1019">
        <v>2094</v>
      </c>
      <c r="B1019" t="s">
        <v>1038</v>
      </c>
      <c r="C1019" s="9" t="s">
        <v>5687</v>
      </c>
      <c r="D1019" s="9">
        <v>42107</v>
      </c>
      <c r="E1019" s="3" t="s">
        <v>6308</v>
      </c>
      <c r="F1019" t="s">
        <v>6464</v>
      </c>
      <c r="G1019" t="s">
        <v>6965</v>
      </c>
      <c r="H1019" t="s">
        <v>7758</v>
      </c>
      <c r="I1019" t="s">
        <v>8054</v>
      </c>
      <c r="J1019" t="s">
        <v>8057</v>
      </c>
      <c r="K1019" t="s">
        <v>8226</v>
      </c>
      <c r="L1019" t="s">
        <v>8615</v>
      </c>
      <c r="M1019">
        <v>87401</v>
      </c>
      <c r="N1019" t="s">
        <v>8638</v>
      </c>
      <c r="O1019" t="s">
        <v>9130</v>
      </c>
      <c r="P1019" t="s">
        <v>10371</v>
      </c>
      <c r="Q1019" t="s">
        <v>10387</v>
      </c>
      <c r="R1019" t="s">
        <v>10879</v>
      </c>
      <c r="S1019">
        <v>12.88</v>
      </c>
      <c r="T1019">
        <v>1</v>
      </c>
      <c r="U1019">
        <v>0</v>
      </c>
      <c r="V1019">
        <v>0.38640000000000002</v>
      </c>
      <c r="W1019">
        <f>(Tableau1[[#This Row],[Sales]]/Tableau1[[#This Row],[Profit]])*100</f>
        <v>3333.3333333333335</v>
      </c>
      <c r="X1019">
        <f>Tableau1[[#This Row],[Sales]]*(1-Tableau1[[#This Row],[Discount]])</f>
        <v>12.88</v>
      </c>
      <c r="Y1019">
        <f ca="1">SUMIF(Tableau1[Order ID],Tableau1[[#This Row],[Order ID]],Tableau1[[#This Row],[Sales]])</f>
        <v>37.44</v>
      </c>
    </row>
    <row r="1020" spans="1:25" x14ac:dyDescent="0.3">
      <c r="A1020">
        <v>2095</v>
      </c>
      <c r="B1020" t="s">
        <v>1039</v>
      </c>
      <c r="C1020" s="9" t="s">
        <v>5695</v>
      </c>
      <c r="D1020" s="9">
        <v>42333</v>
      </c>
      <c r="E1020" s="3" t="s">
        <v>5269</v>
      </c>
      <c r="F1020" t="s">
        <v>6465</v>
      </c>
      <c r="G1020" t="s">
        <v>6479</v>
      </c>
      <c r="H1020" t="s">
        <v>7272</v>
      </c>
      <c r="I1020" t="s">
        <v>8054</v>
      </c>
      <c r="J1020" t="s">
        <v>8057</v>
      </c>
      <c r="K1020" t="s">
        <v>8098</v>
      </c>
      <c r="L1020" t="s">
        <v>8592</v>
      </c>
      <c r="M1020">
        <v>28403</v>
      </c>
      <c r="N1020" t="s">
        <v>8637</v>
      </c>
      <c r="O1020" t="s">
        <v>9826</v>
      </c>
      <c r="P1020" t="s">
        <v>10371</v>
      </c>
      <c r="Q1020" t="s">
        <v>10379</v>
      </c>
      <c r="R1020" t="s">
        <v>11559</v>
      </c>
      <c r="S1020">
        <v>13.12</v>
      </c>
      <c r="T1020">
        <v>5</v>
      </c>
      <c r="U1020">
        <v>0.2</v>
      </c>
      <c r="V1020">
        <v>1.476</v>
      </c>
      <c r="W1020">
        <f>(Tableau1[[#This Row],[Sales]]/Tableau1[[#This Row],[Profit]])*100</f>
        <v>888.88888888888891</v>
      </c>
      <c r="X1020">
        <f>Tableau1[[#This Row],[Sales]]*(1-Tableau1[[#This Row],[Discount]])</f>
        <v>10.496</v>
      </c>
      <c r="Y1020">
        <f ca="1">SUMIF(Tableau1[Order ID],Tableau1[[#This Row],[Order ID]],Tableau1[[#This Row],[Sales]])</f>
        <v>91.031999999999996</v>
      </c>
    </row>
    <row r="1021" spans="1:25" x14ac:dyDescent="0.3">
      <c r="A1021">
        <v>2096</v>
      </c>
      <c r="B1021" t="s">
        <v>1040</v>
      </c>
      <c r="C1021" s="9" t="s">
        <v>5696</v>
      </c>
      <c r="D1021" s="9">
        <v>42505</v>
      </c>
      <c r="E1021" s="3" t="s">
        <v>5274</v>
      </c>
      <c r="F1021" t="s">
        <v>6465</v>
      </c>
      <c r="G1021" t="s">
        <v>6485</v>
      </c>
      <c r="H1021" t="s">
        <v>7278</v>
      </c>
      <c r="I1021" t="s">
        <v>8056</v>
      </c>
      <c r="J1021" t="s">
        <v>8057</v>
      </c>
      <c r="K1021" t="s">
        <v>8083</v>
      </c>
      <c r="L1021" t="s">
        <v>8623</v>
      </c>
      <c r="M1021">
        <v>39212</v>
      </c>
      <c r="N1021" t="s">
        <v>8637</v>
      </c>
      <c r="O1021" t="s">
        <v>9827</v>
      </c>
      <c r="P1021" t="s">
        <v>10371</v>
      </c>
      <c r="Q1021" t="s">
        <v>10381</v>
      </c>
      <c r="R1021" t="s">
        <v>11560</v>
      </c>
      <c r="S1021">
        <v>511.84</v>
      </c>
      <c r="T1021">
        <v>8</v>
      </c>
      <c r="U1021">
        <v>0</v>
      </c>
      <c r="V1021">
        <v>240.56479999999999</v>
      </c>
      <c r="W1021">
        <f>(Tableau1[[#This Row],[Sales]]/Tableau1[[#This Row],[Profit]])*100</f>
        <v>212.7659574468085</v>
      </c>
      <c r="X1021">
        <f>Tableau1[[#This Row],[Sales]]*(1-Tableau1[[#This Row],[Discount]])</f>
        <v>511.84</v>
      </c>
      <c r="Y1021">
        <f ca="1">SUMIF(Tableau1[Order ID],Tableau1[[#This Row],[Order ID]],Tableau1[[#This Row],[Sales]])</f>
        <v>67.343999999999994</v>
      </c>
    </row>
    <row r="1022" spans="1:25" x14ac:dyDescent="0.3">
      <c r="A1022">
        <v>2099</v>
      </c>
      <c r="B1022" t="s">
        <v>1041</v>
      </c>
      <c r="C1022" s="9" t="s">
        <v>5240</v>
      </c>
      <c r="D1022" s="9">
        <v>42985</v>
      </c>
      <c r="E1022" s="3" t="s">
        <v>5540</v>
      </c>
      <c r="F1022" t="s">
        <v>6465</v>
      </c>
      <c r="G1022" t="s">
        <v>6544</v>
      </c>
      <c r="H1022" t="s">
        <v>7337</v>
      </c>
      <c r="I1022" t="s">
        <v>8054</v>
      </c>
      <c r="J1022" t="s">
        <v>8057</v>
      </c>
      <c r="K1022" t="s">
        <v>8090</v>
      </c>
      <c r="L1022" t="s">
        <v>8609</v>
      </c>
      <c r="M1022">
        <v>97206</v>
      </c>
      <c r="N1022" t="s">
        <v>8638</v>
      </c>
      <c r="O1022" t="s">
        <v>9554</v>
      </c>
      <c r="P1022" t="s">
        <v>10371</v>
      </c>
      <c r="Q1022" t="s">
        <v>10377</v>
      </c>
      <c r="R1022" t="s">
        <v>11297</v>
      </c>
      <c r="S1022">
        <v>37.68</v>
      </c>
      <c r="T1022">
        <v>3</v>
      </c>
      <c r="U1022">
        <v>0.2</v>
      </c>
      <c r="V1022">
        <v>2.355</v>
      </c>
      <c r="W1022">
        <f>(Tableau1[[#This Row],[Sales]]/Tableau1[[#This Row],[Profit]])*100</f>
        <v>1600</v>
      </c>
      <c r="X1022">
        <f>Tableau1[[#This Row],[Sales]]*(1-Tableau1[[#This Row],[Discount]])</f>
        <v>30.144000000000002</v>
      </c>
      <c r="Y1022">
        <f ca="1">SUMIF(Tableau1[Order ID],Tableau1[[#This Row],[Order ID]],Tableau1[[#This Row],[Sales]])</f>
        <v>14.48</v>
      </c>
    </row>
    <row r="1023" spans="1:25" x14ac:dyDescent="0.3">
      <c r="A1023">
        <v>2101</v>
      </c>
      <c r="B1023" t="s">
        <v>1042</v>
      </c>
      <c r="C1023" s="9" t="s">
        <v>5448</v>
      </c>
      <c r="D1023" s="9">
        <v>41708</v>
      </c>
      <c r="E1023" s="3" t="s">
        <v>5491</v>
      </c>
      <c r="F1023" t="s">
        <v>6465</v>
      </c>
      <c r="G1023" t="s">
        <v>6877</v>
      </c>
      <c r="H1023" t="s">
        <v>7670</v>
      </c>
      <c r="I1023" t="s">
        <v>8054</v>
      </c>
      <c r="J1023" t="s">
        <v>8057</v>
      </c>
      <c r="K1023" t="s">
        <v>8118</v>
      </c>
      <c r="L1023" t="s">
        <v>8610</v>
      </c>
      <c r="M1023">
        <v>80219</v>
      </c>
      <c r="N1023" t="s">
        <v>8638</v>
      </c>
      <c r="O1023" t="s">
        <v>9829</v>
      </c>
      <c r="P1023" t="s">
        <v>10371</v>
      </c>
      <c r="Q1023" t="s">
        <v>10377</v>
      </c>
      <c r="R1023" t="s">
        <v>11562</v>
      </c>
      <c r="S1023">
        <v>636.40800000000002</v>
      </c>
      <c r="T1023">
        <v>3</v>
      </c>
      <c r="U1023">
        <v>0.2</v>
      </c>
      <c r="V1023">
        <v>-15.9102</v>
      </c>
      <c r="W1023">
        <f>(Tableau1[[#This Row],[Sales]]/Tableau1[[#This Row],[Profit]])*100</f>
        <v>-4000</v>
      </c>
      <c r="X1023">
        <f>Tableau1[[#This Row],[Sales]]*(1-Tableau1[[#This Row],[Discount]])</f>
        <v>509.12640000000005</v>
      </c>
      <c r="Y1023">
        <f ca="1">SUMIF(Tableau1[Order ID],Tableau1[[#This Row],[Order ID]],Tableau1[[#This Row],[Sales]])</f>
        <v>45</v>
      </c>
    </row>
    <row r="1024" spans="1:25" x14ac:dyDescent="0.3">
      <c r="A1024">
        <v>2103</v>
      </c>
      <c r="B1024" t="s">
        <v>1043</v>
      </c>
      <c r="C1024" s="9" t="s">
        <v>5697</v>
      </c>
      <c r="D1024" s="9">
        <v>41838</v>
      </c>
      <c r="E1024" s="3" t="s">
        <v>5697</v>
      </c>
      <c r="F1024" t="s">
        <v>6467</v>
      </c>
      <c r="G1024" t="s">
        <v>7039</v>
      </c>
      <c r="H1024" t="s">
        <v>7832</v>
      </c>
      <c r="I1024" t="s">
        <v>8056</v>
      </c>
      <c r="J1024" t="s">
        <v>8057</v>
      </c>
      <c r="K1024" t="s">
        <v>8151</v>
      </c>
      <c r="L1024" t="s">
        <v>8604</v>
      </c>
      <c r="M1024">
        <v>85705</v>
      </c>
      <c r="N1024" t="s">
        <v>8638</v>
      </c>
      <c r="O1024" t="s">
        <v>9024</v>
      </c>
      <c r="P1024" t="s">
        <v>10370</v>
      </c>
      <c r="Q1024" t="s">
        <v>10374</v>
      </c>
      <c r="R1024" t="s">
        <v>10774</v>
      </c>
      <c r="S1024">
        <v>259.13600000000002</v>
      </c>
      <c r="T1024">
        <v>4</v>
      </c>
      <c r="U1024">
        <v>0.2</v>
      </c>
      <c r="V1024">
        <v>-25.913599999999999</v>
      </c>
      <c r="W1024">
        <f>(Tableau1[[#This Row],[Sales]]/Tableau1[[#This Row],[Profit]])*100</f>
        <v>-1000.0000000000002</v>
      </c>
      <c r="X1024">
        <f>Tableau1[[#This Row],[Sales]]*(1-Tableau1[[#This Row],[Discount]])</f>
        <v>207.30880000000002</v>
      </c>
      <c r="Y1024">
        <f ca="1">SUMIF(Tableau1[Order ID],Tableau1[[#This Row],[Order ID]],Tableau1[[#This Row],[Sales]])</f>
        <v>25.06</v>
      </c>
    </row>
    <row r="1025" spans="1:25" x14ac:dyDescent="0.3">
      <c r="A1025">
        <v>2104</v>
      </c>
      <c r="B1025" t="s">
        <v>1044</v>
      </c>
      <c r="C1025" s="9" t="s">
        <v>5698</v>
      </c>
      <c r="D1025" s="9">
        <v>42818</v>
      </c>
      <c r="E1025" s="3" t="s">
        <v>5645</v>
      </c>
      <c r="F1025" t="s">
        <v>6464</v>
      </c>
      <c r="G1025" t="s">
        <v>6780</v>
      </c>
      <c r="H1025" t="s">
        <v>7573</v>
      </c>
      <c r="I1025" t="s">
        <v>8055</v>
      </c>
      <c r="J1025" t="s">
        <v>8057</v>
      </c>
      <c r="K1025" t="s">
        <v>8078</v>
      </c>
      <c r="L1025" t="s">
        <v>8603</v>
      </c>
      <c r="M1025">
        <v>10009</v>
      </c>
      <c r="N1025" t="s">
        <v>8640</v>
      </c>
      <c r="O1025" t="s">
        <v>9074</v>
      </c>
      <c r="P1025" t="s">
        <v>10371</v>
      </c>
      <c r="Q1025" t="s">
        <v>10383</v>
      </c>
      <c r="R1025" t="s">
        <v>11563</v>
      </c>
      <c r="S1025">
        <v>221.92</v>
      </c>
      <c r="T1025">
        <v>4</v>
      </c>
      <c r="U1025">
        <v>0</v>
      </c>
      <c r="V1025">
        <v>106.52160000000001</v>
      </c>
      <c r="W1025">
        <f>(Tableau1[[#This Row],[Sales]]/Tableau1[[#This Row],[Profit]])*100</f>
        <v>208.33333333333331</v>
      </c>
      <c r="X1025">
        <f>Tableau1[[#This Row],[Sales]]*(1-Tableau1[[#This Row],[Discount]])</f>
        <v>221.92</v>
      </c>
      <c r="Y1025">
        <f ca="1">SUMIF(Tableau1[Order ID],Tableau1[[#This Row],[Order ID]],Tableau1[[#This Row],[Sales]])</f>
        <v>37.392000000000003</v>
      </c>
    </row>
    <row r="1026" spans="1:25" x14ac:dyDescent="0.3">
      <c r="A1026">
        <v>2106</v>
      </c>
      <c r="B1026" t="s">
        <v>1045</v>
      </c>
      <c r="C1026" s="9" t="s">
        <v>5617</v>
      </c>
      <c r="D1026" s="9">
        <v>41912</v>
      </c>
      <c r="E1026" s="3" t="s">
        <v>6112</v>
      </c>
      <c r="F1026" t="s">
        <v>6465</v>
      </c>
      <c r="G1026" t="s">
        <v>7040</v>
      </c>
      <c r="H1026" t="s">
        <v>7833</v>
      </c>
      <c r="I1026" t="s">
        <v>8054</v>
      </c>
      <c r="J1026" t="s">
        <v>8057</v>
      </c>
      <c r="K1026" t="s">
        <v>8257</v>
      </c>
      <c r="L1026" t="s">
        <v>8591</v>
      </c>
      <c r="M1026">
        <v>33437</v>
      </c>
      <c r="N1026" t="s">
        <v>8637</v>
      </c>
      <c r="O1026" t="s">
        <v>9573</v>
      </c>
      <c r="P1026" t="s">
        <v>10371</v>
      </c>
      <c r="Q1026" t="s">
        <v>10383</v>
      </c>
      <c r="R1026" t="s">
        <v>11316</v>
      </c>
      <c r="S1026">
        <v>15.552</v>
      </c>
      <c r="T1026">
        <v>3</v>
      </c>
      <c r="U1026">
        <v>0.2</v>
      </c>
      <c r="V1026">
        <v>5.4432</v>
      </c>
      <c r="W1026">
        <f>(Tableau1[[#This Row],[Sales]]/Tableau1[[#This Row],[Profit]])*100</f>
        <v>285.71428571428572</v>
      </c>
      <c r="X1026">
        <f>Tableau1[[#This Row],[Sales]]*(1-Tableau1[[#This Row],[Discount]])</f>
        <v>12.441600000000001</v>
      </c>
      <c r="Y1026">
        <f ca="1">SUMIF(Tableau1[Order ID],Tableau1[[#This Row],[Order ID]],Tableau1[[#This Row],[Sales]])</f>
        <v>57.42</v>
      </c>
    </row>
    <row r="1027" spans="1:25" x14ac:dyDescent="0.3">
      <c r="A1027">
        <v>2107</v>
      </c>
      <c r="B1027" t="s">
        <v>1046</v>
      </c>
      <c r="C1027" s="9" t="s">
        <v>5497</v>
      </c>
      <c r="D1027" s="9">
        <v>41908</v>
      </c>
      <c r="E1027" s="3" t="s">
        <v>5497</v>
      </c>
      <c r="F1027" t="s">
        <v>6467</v>
      </c>
      <c r="G1027" t="s">
        <v>6896</v>
      </c>
      <c r="H1027" t="s">
        <v>7689</v>
      </c>
      <c r="I1027" t="s">
        <v>8055</v>
      </c>
      <c r="J1027" t="s">
        <v>8057</v>
      </c>
      <c r="K1027" t="s">
        <v>8337</v>
      </c>
      <c r="L1027" t="s">
        <v>8593</v>
      </c>
      <c r="M1027">
        <v>75150</v>
      </c>
      <c r="N1027" t="s">
        <v>8639</v>
      </c>
      <c r="O1027" t="s">
        <v>8873</v>
      </c>
      <c r="P1027" t="s">
        <v>10371</v>
      </c>
      <c r="Q1027" t="s">
        <v>10381</v>
      </c>
      <c r="R1027" t="s">
        <v>10623</v>
      </c>
      <c r="S1027">
        <v>0.876</v>
      </c>
      <c r="T1027">
        <v>1</v>
      </c>
      <c r="U1027">
        <v>0.8</v>
      </c>
      <c r="V1027">
        <v>-1.4016</v>
      </c>
      <c r="W1027">
        <f>(Tableau1[[#This Row],[Sales]]/Tableau1[[#This Row],[Profit]])*100</f>
        <v>-62.5</v>
      </c>
      <c r="X1027">
        <f>Tableau1[[#This Row],[Sales]]*(1-Tableau1[[#This Row],[Discount]])</f>
        <v>0.17519999999999997</v>
      </c>
      <c r="Y1027">
        <f ca="1">SUMIF(Tableau1[Order ID],Tableau1[[#This Row],[Order ID]],Tableau1[[#This Row],[Sales]])</f>
        <v>322.58999999999997</v>
      </c>
    </row>
    <row r="1028" spans="1:25" x14ac:dyDescent="0.3">
      <c r="A1028">
        <v>2108</v>
      </c>
      <c r="B1028" t="s">
        <v>1047</v>
      </c>
      <c r="C1028" s="9" t="s">
        <v>5119</v>
      </c>
      <c r="D1028" s="9">
        <v>42308</v>
      </c>
      <c r="E1028" s="3" t="s">
        <v>5119</v>
      </c>
      <c r="F1028" t="s">
        <v>6467</v>
      </c>
      <c r="G1028" t="s">
        <v>6533</v>
      </c>
      <c r="H1028" t="s">
        <v>7326</v>
      </c>
      <c r="I1028" t="s">
        <v>8054</v>
      </c>
      <c r="J1028" t="s">
        <v>8057</v>
      </c>
      <c r="K1028" t="s">
        <v>8114</v>
      </c>
      <c r="L1028" t="s">
        <v>8590</v>
      </c>
      <c r="M1028">
        <v>92374</v>
      </c>
      <c r="N1028" t="s">
        <v>8638</v>
      </c>
      <c r="O1028" t="s">
        <v>9000</v>
      </c>
      <c r="P1028" t="s">
        <v>10371</v>
      </c>
      <c r="Q1028" t="s">
        <v>10383</v>
      </c>
      <c r="R1028" t="s">
        <v>10750</v>
      </c>
      <c r="S1028">
        <v>19.98</v>
      </c>
      <c r="T1028">
        <v>1</v>
      </c>
      <c r="U1028">
        <v>0</v>
      </c>
      <c r="V1028">
        <v>9.3905999999999992</v>
      </c>
      <c r="W1028">
        <f>(Tableau1[[#This Row],[Sales]]/Tableau1[[#This Row],[Profit]])*100</f>
        <v>212.76595744680856</v>
      </c>
      <c r="X1028">
        <f>Tableau1[[#This Row],[Sales]]*(1-Tableau1[[#This Row],[Discount]])</f>
        <v>19.98</v>
      </c>
      <c r="Y1028">
        <f ca="1">SUMIF(Tableau1[Order ID],Tableau1[[#This Row],[Order ID]],Tableau1[[#This Row],[Sales]])</f>
        <v>29.24</v>
      </c>
    </row>
    <row r="1029" spans="1:25" x14ac:dyDescent="0.3">
      <c r="A1029">
        <v>2117</v>
      </c>
      <c r="B1029" t="s">
        <v>1048</v>
      </c>
      <c r="C1029" s="9" t="s">
        <v>5118</v>
      </c>
      <c r="D1029" s="9">
        <v>42289</v>
      </c>
      <c r="E1029" s="3" t="s">
        <v>5902</v>
      </c>
      <c r="F1029" t="s">
        <v>6464</v>
      </c>
      <c r="G1029" t="s">
        <v>6811</v>
      </c>
      <c r="H1029" t="s">
        <v>7604</v>
      </c>
      <c r="I1029" t="s">
        <v>8054</v>
      </c>
      <c r="J1029" t="s">
        <v>8057</v>
      </c>
      <c r="K1029" t="s">
        <v>8088</v>
      </c>
      <c r="L1029" t="s">
        <v>8603</v>
      </c>
      <c r="M1029">
        <v>14609</v>
      </c>
      <c r="N1029" t="s">
        <v>8640</v>
      </c>
      <c r="O1029" t="s">
        <v>9702</v>
      </c>
      <c r="P1029" t="s">
        <v>10370</v>
      </c>
      <c r="Q1029" t="s">
        <v>10376</v>
      </c>
      <c r="R1029" t="s">
        <v>11440</v>
      </c>
      <c r="S1029">
        <v>209.67</v>
      </c>
      <c r="T1029">
        <v>1</v>
      </c>
      <c r="U1029">
        <v>0.4</v>
      </c>
      <c r="V1029">
        <v>-13.978</v>
      </c>
      <c r="W1029">
        <f>(Tableau1[[#This Row],[Sales]]/Tableau1[[#This Row],[Profit]])*100</f>
        <v>-1500</v>
      </c>
      <c r="X1029">
        <f>Tableau1[[#This Row],[Sales]]*(1-Tableau1[[#This Row],[Discount]])</f>
        <v>125.80199999999999</v>
      </c>
      <c r="Y1029">
        <f ca="1">SUMIF(Tableau1[Order ID],Tableau1[[#This Row],[Order ID]],Tableau1[[#This Row],[Sales]])</f>
        <v>47.984000000000002</v>
      </c>
    </row>
    <row r="1030" spans="1:25" x14ac:dyDescent="0.3">
      <c r="A1030">
        <v>2118</v>
      </c>
      <c r="B1030" t="s">
        <v>1049</v>
      </c>
      <c r="C1030" s="9" t="s">
        <v>5281</v>
      </c>
      <c r="D1030" s="9">
        <v>42632</v>
      </c>
      <c r="E1030" s="3" t="s">
        <v>5743</v>
      </c>
      <c r="F1030" t="s">
        <v>6465</v>
      </c>
      <c r="G1030" t="s">
        <v>7041</v>
      </c>
      <c r="H1030" t="s">
        <v>7834</v>
      </c>
      <c r="I1030" t="s">
        <v>8054</v>
      </c>
      <c r="J1030" t="s">
        <v>8057</v>
      </c>
      <c r="K1030" t="s">
        <v>8338</v>
      </c>
      <c r="L1030" t="s">
        <v>8590</v>
      </c>
      <c r="M1030">
        <v>95207</v>
      </c>
      <c r="N1030" t="s">
        <v>8638</v>
      </c>
      <c r="O1030" t="s">
        <v>9023</v>
      </c>
      <c r="P1030" t="s">
        <v>10371</v>
      </c>
      <c r="Q1030" t="s">
        <v>10383</v>
      </c>
      <c r="R1030" t="s">
        <v>10773</v>
      </c>
      <c r="S1030">
        <v>159.88</v>
      </c>
      <c r="T1030">
        <v>7</v>
      </c>
      <c r="U1030">
        <v>0</v>
      </c>
      <c r="V1030">
        <v>73.544799999999995</v>
      </c>
      <c r="W1030">
        <f>(Tableau1[[#This Row],[Sales]]/Tableau1[[#This Row],[Profit]])*100</f>
        <v>217.39130434782606</v>
      </c>
      <c r="X1030">
        <f>Tableau1[[#This Row],[Sales]]*(1-Tableau1[[#This Row],[Discount]])</f>
        <v>159.88</v>
      </c>
      <c r="Y1030">
        <f ca="1">SUMIF(Tableau1[Order ID],Tableau1[[#This Row],[Order ID]],Tableau1[[#This Row],[Sales]])</f>
        <v>12.84</v>
      </c>
    </row>
    <row r="1031" spans="1:25" x14ac:dyDescent="0.3">
      <c r="A1031">
        <v>2119</v>
      </c>
      <c r="B1031" t="s">
        <v>1050</v>
      </c>
      <c r="C1031" s="9" t="s">
        <v>5699</v>
      </c>
      <c r="D1031" s="9">
        <v>42838</v>
      </c>
      <c r="E1031" s="3" t="s">
        <v>5034</v>
      </c>
      <c r="F1031" t="s">
        <v>6466</v>
      </c>
      <c r="G1031" t="s">
        <v>6806</v>
      </c>
      <c r="H1031" t="s">
        <v>7599</v>
      </c>
      <c r="I1031" t="s">
        <v>8055</v>
      </c>
      <c r="J1031" t="s">
        <v>8057</v>
      </c>
      <c r="K1031" t="s">
        <v>8062</v>
      </c>
      <c r="L1031" t="s">
        <v>8234</v>
      </c>
      <c r="M1031">
        <v>98105</v>
      </c>
      <c r="N1031" t="s">
        <v>8638</v>
      </c>
      <c r="O1031" t="s">
        <v>8855</v>
      </c>
      <c r="P1031" t="s">
        <v>10371</v>
      </c>
      <c r="Q1031" t="s">
        <v>10383</v>
      </c>
      <c r="R1031" t="s">
        <v>10605</v>
      </c>
      <c r="S1031">
        <v>5.28</v>
      </c>
      <c r="T1031">
        <v>1</v>
      </c>
      <c r="U1031">
        <v>0</v>
      </c>
      <c r="V1031">
        <v>2.3759999999999999</v>
      </c>
      <c r="W1031">
        <f>(Tableau1[[#This Row],[Sales]]/Tableau1[[#This Row],[Profit]])*100</f>
        <v>222.22222222222223</v>
      </c>
      <c r="X1031">
        <f>Tableau1[[#This Row],[Sales]]*(1-Tableau1[[#This Row],[Discount]])</f>
        <v>5.28</v>
      </c>
      <c r="Y1031">
        <f ca="1">SUMIF(Tableau1[Order ID],Tableau1[[#This Row],[Order ID]],Tableau1[[#This Row],[Sales]])</f>
        <v>16.52</v>
      </c>
    </row>
    <row r="1032" spans="1:25" x14ac:dyDescent="0.3">
      <c r="A1032">
        <v>2121</v>
      </c>
      <c r="B1032" t="s">
        <v>1051</v>
      </c>
      <c r="C1032" s="9" t="s">
        <v>5393</v>
      </c>
      <c r="D1032" s="9">
        <v>42742</v>
      </c>
      <c r="E1032" s="3" t="s">
        <v>6153</v>
      </c>
      <c r="F1032" t="s">
        <v>6465</v>
      </c>
      <c r="G1032" t="s">
        <v>6933</v>
      </c>
      <c r="H1032" t="s">
        <v>7726</v>
      </c>
      <c r="I1032" t="s">
        <v>8054</v>
      </c>
      <c r="J1032" t="s">
        <v>8057</v>
      </c>
      <c r="K1032" t="s">
        <v>8339</v>
      </c>
      <c r="L1032" t="s">
        <v>8591</v>
      </c>
      <c r="M1032">
        <v>32174</v>
      </c>
      <c r="N1032" t="s">
        <v>8637</v>
      </c>
      <c r="O1032" t="s">
        <v>9362</v>
      </c>
      <c r="P1032" t="s">
        <v>10371</v>
      </c>
      <c r="Q1032" t="s">
        <v>10381</v>
      </c>
      <c r="R1032" t="s">
        <v>11109</v>
      </c>
      <c r="S1032">
        <v>2.8079999999999998</v>
      </c>
      <c r="T1032">
        <v>3</v>
      </c>
      <c r="U1032">
        <v>0.7</v>
      </c>
      <c r="V1032">
        <v>-1.9656</v>
      </c>
      <c r="W1032">
        <f>(Tableau1[[#This Row],[Sales]]/Tableau1[[#This Row],[Profit]])*100</f>
        <v>-142.85714285714283</v>
      </c>
      <c r="X1032">
        <f>Tableau1[[#This Row],[Sales]]*(1-Tableau1[[#This Row],[Discount]])</f>
        <v>0.84240000000000004</v>
      </c>
      <c r="Y1032">
        <f ca="1">SUMIF(Tableau1[Order ID],Tableau1[[#This Row],[Order ID]],Tableau1[[#This Row],[Sales]])</f>
        <v>19.440000000000001</v>
      </c>
    </row>
    <row r="1033" spans="1:25" x14ac:dyDescent="0.3">
      <c r="A1033">
        <v>2122</v>
      </c>
      <c r="B1033" t="s">
        <v>1052</v>
      </c>
      <c r="C1033" s="9" t="s">
        <v>5075</v>
      </c>
      <c r="D1033" s="9">
        <v>43048</v>
      </c>
      <c r="E1033" s="3" t="s">
        <v>5373</v>
      </c>
      <c r="F1033" t="s">
        <v>6466</v>
      </c>
      <c r="G1033" t="s">
        <v>6548</v>
      </c>
      <c r="H1033" t="s">
        <v>7341</v>
      </c>
      <c r="I1033" t="s">
        <v>8055</v>
      </c>
      <c r="J1033" t="s">
        <v>8057</v>
      </c>
      <c r="K1033" t="s">
        <v>8340</v>
      </c>
      <c r="L1033" t="s">
        <v>8590</v>
      </c>
      <c r="M1033">
        <v>94086</v>
      </c>
      <c r="N1033" t="s">
        <v>8638</v>
      </c>
      <c r="O1033" t="s">
        <v>8691</v>
      </c>
      <c r="P1033" t="s">
        <v>10370</v>
      </c>
      <c r="Q1033" t="s">
        <v>10374</v>
      </c>
      <c r="R1033" t="s">
        <v>10440</v>
      </c>
      <c r="S1033">
        <v>215.976</v>
      </c>
      <c r="T1033">
        <v>3</v>
      </c>
      <c r="U1033">
        <v>0.2</v>
      </c>
      <c r="V1033">
        <v>-2.6997</v>
      </c>
      <c r="W1033">
        <f>(Tableau1[[#This Row],[Sales]]/Tableau1[[#This Row],[Profit]])*100</f>
        <v>-8000</v>
      </c>
      <c r="X1033">
        <f>Tableau1[[#This Row],[Sales]]*(1-Tableau1[[#This Row],[Discount]])</f>
        <v>172.7808</v>
      </c>
      <c r="Y1033">
        <f ca="1">SUMIF(Tableau1[Order ID],Tableau1[[#This Row],[Order ID]],Tableau1[[#This Row],[Sales]])</f>
        <v>31.103999999999999</v>
      </c>
    </row>
    <row r="1034" spans="1:25" x14ac:dyDescent="0.3">
      <c r="A1034">
        <v>2123</v>
      </c>
      <c r="B1034" t="s">
        <v>1053</v>
      </c>
      <c r="C1034" s="9" t="s">
        <v>5615</v>
      </c>
      <c r="D1034" s="9">
        <v>43000</v>
      </c>
      <c r="E1034" s="3" t="s">
        <v>5271</v>
      </c>
      <c r="F1034" t="s">
        <v>6464</v>
      </c>
      <c r="G1034" t="s">
        <v>6850</v>
      </c>
      <c r="H1034" t="s">
        <v>7643</v>
      </c>
      <c r="I1034" t="s">
        <v>8056</v>
      </c>
      <c r="J1034" t="s">
        <v>8057</v>
      </c>
      <c r="K1034" t="s">
        <v>8248</v>
      </c>
      <c r="L1034" t="s">
        <v>8600</v>
      </c>
      <c r="M1034">
        <v>48911</v>
      </c>
      <c r="N1034" t="s">
        <v>8639</v>
      </c>
      <c r="O1034" t="s">
        <v>8998</v>
      </c>
      <c r="P1034" t="s">
        <v>10370</v>
      </c>
      <c r="Q1034" t="s">
        <v>10373</v>
      </c>
      <c r="R1034" t="s">
        <v>10748</v>
      </c>
      <c r="S1034">
        <v>241.96</v>
      </c>
      <c r="T1034">
        <v>2</v>
      </c>
      <c r="U1034">
        <v>0</v>
      </c>
      <c r="V1034">
        <v>41.133200000000002</v>
      </c>
      <c r="W1034">
        <f>(Tableau1[[#This Row],[Sales]]/Tableau1[[#This Row],[Profit]])*100</f>
        <v>588.23529411764696</v>
      </c>
      <c r="X1034">
        <f>Tableau1[[#This Row],[Sales]]*(1-Tableau1[[#This Row],[Discount]])</f>
        <v>241.96</v>
      </c>
      <c r="Y1034">
        <f ca="1">SUMIF(Tableau1[Order ID],Tableau1[[#This Row],[Order ID]],Tableau1[[#This Row],[Sales]])</f>
        <v>14.2</v>
      </c>
    </row>
    <row r="1035" spans="1:25" x14ac:dyDescent="0.3">
      <c r="A1035">
        <v>2125</v>
      </c>
      <c r="B1035" t="s">
        <v>1054</v>
      </c>
      <c r="C1035" s="9" t="s">
        <v>5126</v>
      </c>
      <c r="D1035" s="9">
        <v>43070</v>
      </c>
      <c r="E1035" s="3" t="s">
        <v>5286</v>
      </c>
      <c r="F1035" t="s">
        <v>6465</v>
      </c>
      <c r="G1035" t="s">
        <v>6850</v>
      </c>
      <c r="H1035" t="s">
        <v>7643</v>
      </c>
      <c r="I1035" t="s">
        <v>8056</v>
      </c>
      <c r="J1035" t="s">
        <v>8057</v>
      </c>
      <c r="K1035" t="s">
        <v>8068</v>
      </c>
      <c r="L1035" t="s">
        <v>8597</v>
      </c>
      <c r="M1035">
        <v>19143</v>
      </c>
      <c r="N1035" t="s">
        <v>8640</v>
      </c>
      <c r="O1035" t="s">
        <v>9834</v>
      </c>
      <c r="P1035" t="s">
        <v>10371</v>
      </c>
      <c r="Q1035" t="s">
        <v>10385</v>
      </c>
      <c r="R1035" t="s">
        <v>11568</v>
      </c>
      <c r="S1035">
        <v>104.68</v>
      </c>
      <c r="T1035">
        <v>5</v>
      </c>
      <c r="U1035">
        <v>0.2</v>
      </c>
      <c r="V1035">
        <v>35.329500000000003</v>
      </c>
      <c r="W1035">
        <f>(Tableau1[[#This Row],[Sales]]/Tableau1[[#This Row],[Profit]])*100</f>
        <v>296.2962962962963</v>
      </c>
      <c r="X1035">
        <f>Tableau1[[#This Row],[Sales]]*(1-Tableau1[[#This Row],[Discount]])</f>
        <v>83.744000000000014</v>
      </c>
      <c r="Y1035">
        <f ca="1">SUMIF(Tableau1[Order ID],Tableau1[[#This Row],[Order ID]],Tableau1[[#This Row],[Sales]])</f>
        <v>629.95000000000005</v>
      </c>
    </row>
    <row r="1036" spans="1:25" x14ac:dyDescent="0.3">
      <c r="A1036">
        <v>2127</v>
      </c>
      <c r="B1036" t="s">
        <v>1055</v>
      </c>
      <c r="C1036" s="9" t="s">
        <v>5700</v>
      </c>
      <c r="D1036" s="9">
        <v>41813</v>
      </c>
      <c r="E1036" s="3" t="s">
        <v>5337</v>
      </c>
      <c r="F1036" t="s">
        <v>6465</v>
      </c>
      <c r="G1036" t="s">
        <v>7042</v>
      </c>
      <c r="H1036" t="s">
        <v>7835</v>
      </c>
      <c r="I1036" t="s">
        <v>8054</v>
      </c>
      <c r="J1036" t="s">
        <v>8057</v>
      </c>
      <c r="K1036" t="s">
        <v>8068</v>
      </c>
      <c r="L1036" t="s">
        <v>8597</v>
      </c>
      <c r="M1036">
        <v>19143</v>
      </c>
      <c r="N1036" t="s">
        <v>8640</v>
      </c>
      <c r="O1036" t="s">
        <v>8990</v>
      </c>
      <c r="P1036" t="s">
        <v>10372</v>
      </c>
      <c r="Q1036" t="s">
        <v>10384</v>
      </c>
      <c r="R1036" t="s">
        <v>10739</v>
      </c>
      <c r="S1036">
        <v>86.376000000000005</v>
      </c>
      <c r="T1036">
        <v>3</v>
      </c>
      <c r="U1036">
        <v>0.2</v>
      </c>
      <c r="V1036">
        <v>1.0797000000000001</v>
      </c>
      <c r="W1036">
        <f>(Tableau1[[#This Row],[Sales]]/Tableau1[[#This Row],[Profit]])*100</f>
        <v>8000</v>
      </c>
      <c r="X1036">
        <f>Tableau1[[#This Row],[Sales]]*(1-Tableau1[[#This Row],[Discount]])</f>
        <v>69.100800000000007</v>
      </c>
      <c r="Y1036">
        <f ca="1">SUMIF(Tableau1[Order ID],Tableau1[[#This Row],[Order ID]],Tableau1[[#This Row],[Sales]])</f>
        <v>14.976000000000001</v>
      </c>
    </row>
    <row r="1037" spans="1:25" x14ac:dyDescent="0.3">
      <c r="A1037">
        <v>2128</v>
      </c>
      <c r="B1037" t="s">
        <v>1056</v>
      </c>
      <c r="C1037" s="9" t="s">
        <v>5272</v>
      </c>
      <c r="D1037" s="9">
        <v>42281</v>
      </c>
      <c r="E1037" s="3" t="s">
        <v>5360</v>
      </c>
      <c r="F1037" t="s">
        <v>6465</v>
      </c>
      <c r="G1037" t="s">
        <v>6919</v>
      </c>
      <c r="H1037" t="s">
        <v>7712</v>
      </c>
      <c r="I1037" t="s">
        <v>8056</v>
      </c>
      <c r="J1037" t="s">
        <v>8057</v>
      </c>
      <c r="K1037" t="s">
        <v>8068</v>
      </c>
      <c r="L1037" t="s">
        <v>8597</v>
      </c>
      <c r="M1037">
        <v>19134</v>
      </c>
      <c r="N1037" t="s">
        <v>8640</v>
      </c>
      <c r="O1037" t="s">
        <v>9836</v>
      </c>
      <c r="P1037" t="s">
        <v>10370</v>
      </c>
      <c r="Q1037" t="s">
        <v>10378</v>
      </c>
      <c r="R1037" t="s">
        <v>11570</v>
      </c>
      <c r="S1037">
        <v>64.944000000000003</v>
      </c>
      <c r="T1037">
        <v>3</v>
      </c>
      <c r="U1037">
        <v>0.2</v>
      </c>
      <c r="V1037">
        <v>6.4943999999999997</v>
      </c>
      <c r="W1037">
        <f>(Tableau1[[#This Row],[Sales]]/Tableau1[[#This Row],[Profit]])*100</f>
        <v>1000</v>
      </c>
      <c r="X1037">
        <f>Tableau1[[#This Row],[Sales]]*(1-Tableau1[[#This Row],[Discount]])</f>
        <v>51.955200000000005</v>
      </c>
      <c r="Y1037">
        <f ca="1">SUMIF(Tableau1[Order ID],Tableau1[[#This Row],[Order ID]],Tableau1[[#This Row],[Sales]])</f>
        <v>319.95999999999998</v>
      </c>
    </row>
    <row r="1038" spans="1:25" x14ac:dyDescent="0.3">
      <c r="A1038">
        <v>2130</v>
      </c>
      <c r="B1038" t="s">
        <v>1057</v>
      </c>
      <c r="C1038" s="9" t="s">
        <v>5701</v>
      </c>
      <c r="D1038" s="9">
        <v>41779</v>
      </c>
      <c r="E1038" s="3" t="s">
        <v>5887</v>
      </c>
      <c r="F1038" t="s">
        <v>6464</v>
      </c>
      <c r="G1038" t="s">
        <v>7043</v>
      </c>
      <c r="H1038" t="s">
        <v>7836</v>
      </c>
      <c r="I1038" t="s">
        <v>8055</v>
      </c>
      <c r="J1038" t="s">
        <v>8057</v>
      </c>
      <c r="K1038" t="s">
        <v>8076</v>
      </c>
      <c r="L1038" t="s">
        <v>8626</v>
      </c>
      <c r="M1038">
        <v>3820</v>
      </c>
      <c r="N1038" t="s">
        <v>8640</v>
      </c>
      <c r="O1038" t="s">
        <v>9837</v>
      </c>
      <c r="P1038" t="s">
        <v>10371</v>
      </c>
      <c r="Q1038" t="s">
        <v>10382</v>
      </c>
      <c r="R1038" t="s">
        <v>11571</v>
      </c>
      <c r="S1038">
        <v>33.28</v>
      </c>
      <c r="T1038">
        <v>4</v>
      </c>
      <c r="U1038">
        <v>0</v>
      </c>
      <c r="V1038">
        <v>9.3184000000000005</v>
      </c>
      <c r="W1038">
        <f>(Tableau1[[#This Row],[Sales]]/Tableau1[[#This Row],[Profit]])*100</f>
        <v>357.14285714285711</v>
      </c>
      <c r="X1038">
        <f>Tableau1[[#This Row],[Sales]]*(1-Tableau1[[#This Row],[Discount]])</f>
        <v>33.28</v>
      </c>
      <c r="Y1038">
        <f ca="1">SUMIF(Tableau1[Order ID],Tableau1[[#This Row],[Order ID]],Tableau1[[#This Row],[Sales]])</f>
        <v>98.16</v>
      </c>
    </row>
    <row r="1039" spans="1:25" x14ac:dyDescent="0.3">
      <c r="A1039">
        <v>2133</v>
      </c>
      <c r="B1039" t="s">
        <v>1058</v>
      </c>
      <c r="C1039" s="9" t="s">
        <v>5342</v>
      </c>
      <c r="D1039" s="9">
        <v>42328</v>
      </c>
      <c r="E1039" s="3" t="s">
        <v>5680</v>
      </c>
      <c r="F1039" t="s">
        <v>6465</v>
      </c>
      <c r="G1039" t="s">
        <v>6765</v>
      </c>
      <c r="H1039" t="s">
        <v>7558</v>
      </c>
      <c r="I1039" t="s">
        <v>8054</v>
      </c>
      <c r="J1039" t="s">
        <v>8057</v>
      </c>
      <c r="K1039" t="s">
        <v>8078</v>
      </c>
      <c r="L1039" t="s">
        <v>8603</v>
      </c>
      <c r="M1039">
        <v>10011</v>
      </c>
      <c r="N1039" t="s">
        <v>8640</v>
      </c>
      <c r="O1039" t="s">
        <v>9839</v>
      </c>
      <c r="P1039" t="s">
        <v>10371</v>
      </c>
      <c r="Q1039" t="s">
        <v>10383</v>
      </c>
      <c r="R1039" t="s">
        <v>11573</v>
      </c>
      <c r="S1039">
        <v>19.649999999999999</v>
      </c>
      <c r="T1039">
        <v>3</v>
      </c>
      <c r="U1039">
        <v>0</v>
      </c>
      <c r="V1039">
        <v>9.0389999999999997</v>
      </c>
      <c r="W1039">
        <f>(Tableau1[[#This Row],[Sales]]/Tableau1[[#This Row],[Profit]])*100</f>
        <v>217.39130434782606</v>
      </c>
      <c r="X1039">
        <f>Tableau1[[#This Row],[Sales]]*(1-Tableau1[[#This Row],[Discount]])</f>
        <v>19.649999999999999</v>
      </c>
      <c r="Y1039">
        <f ca="1">SUMIF(Tableau1[Order ID],Tableau1[[#This Row],[Order ID]],Tableau1[[#This Row],[Sales]])</f>
        <v>9.99</v>
      </c>
    </row>
    <row r="1040" spans="1:25" x14ac:dyDescent="0.3">
      <c r="A1040">
        <v>2134</v>
      </c>
      <c r="B1040" t="s">
        <v>1059</v>
      </c>
      <c r="C1040" s="9" t="s">
        <v>5702</v>
      </c>
      <c r="D1040" s="9">
        <v>42338</v>
      </c>
      <c r="E1040" s="3" t="s">
        <v>5814</v>
      </c>
      <c r="F1040" t="s">
        <v>6465</v>
      </c>
      <c r="G1040" t="s">
        <v>7044</v>
      </c>
      <c r="H1040" t="s">
        <v>7837</v>
      </c>
      <c r="I1040" t="s">
        <v>8054</v>
      </c>
      <c r="J1040" t="s">
        <v>8057</v>
      </c>
      <c r="K1040" t="s">
        <v>8068</v>
      </c>
      <c r="L1040" t="s">
        <v>8597</v>
      </c>
      <c r="M1040">
        <v>19134</v>
      </c>
      <c r="N1040" t="s">
        <v>8640</v>
      </c>
      <c r="O1040" t="s">
        <v>8654</v>
      </c>
      <c r="P1040" t="s">
        <v>10371</v>
      </c>
      <c r="Q1040" t="s">
        <v>10381</v>
      </c>
      <c r="R1040" t="s">
        <v>10403</v>
      </c>
      <c r="S1040">
        <v>152.99100000000001</v>
      </c>
      <c r="T1040">
        <v>3</v>
      </c>
      <c r="U1040">
        <v>0.7</v>
      </c>
      <c r="V1040">
        <v>-122.39279999999999</v>
      </c>
      <c r="W1040">
        <f>(Tableau1[[#This Row],[Sales]]/Tableau1[[#This Row],[Profit]])*100</f>
        <v>-125.00000000000003</v>
      </c>
      <c r="X1040">
        <f>Tableau1[[#This Row],[Sales]]*(1-Tableau1[[#This Row],[Discount]])</f>
        <v>45.897300000000008</v>
      </c>
      <c r="Y1040">
        <f ca="1">SUMIF(Tableau1[Order ID],Tableau1[[#This Row],[Order ID]],Tableau1[[#This Row],[Sales]])</f>
        <v>21.12</v>
      </c>
    </row>
    <row r="1041" spans="1:25" x14ac:dyDescent="0.3">
      <c r="A1041">
        <v>2137</v>
      </c>
      <c r="B1041" t="s">
        <v>1060</v>
      </c>
      <c r="C1041" s="9" t="s">
        <v>5650</v>
      </c>
      <c r="D1041" s="9">
        <v>42369</v>
      </c>
      <c r="E1041" s="3" t="s">
        <v>5349</v>
      </c>
      <c r="F1041" t="s">
        <v>6465</v>
      </c>
      <c r="G1041" t="s">
        <v>7045</v>
      </c>
      <c r="H1041" t="s">
        <v>7838</v>
      </c>
      <c r="I1041" t="s">
        <v>8054</v>
      </c>
      <c r="J1041" t="s">
        <v>8057</v>
      </c>
      <c r="K1041" t="s">
        <v>8113</v>
      </c>
      <c r="L1041" t="s">
        <v>8593</v>
      </c>
      <c r="M1041">
        <v>75051</v>
      </c>
      <c r="N1041" t="s">
        <v>8639</v>
      </c>
      <c r="O1041" t="s">
        <v>9841</v>
      </c>
      <c r="P1041" t="s">
        <v>10370</v>
      </c>
      <c r="Q1041" t="s">
        <v>10378</v>
      </c>
      <c r="R1041" t="s">
        <v>11575</v>
      </c>
      <c r="S1041">
        <v>14.76</v>
      </c>
      <c r="T1041">
        <v>5</v>
      </c>
      <c r="U1041">
        <v>0.6</v>
      </c>
      <c r="V1041">
        <v>-11.439</v>
      </c>
      <c r="W1041">
        <f>(Tableau1[[#This Row],[Sales]]/Tableau1[[#This Row],[Profit]])*100</f>
        <v>-129.03225806451613</v>
      </c>
      <c r="X1041">
        <f>Tableau1[[#This Row],[Sales]]*(1-Tableau1[[#This Row],[Discount]])</f>
        <v>5.9039999999999999</v>
      </c>
      <c r="Y1041">
        <f ca="1">SUMIF(Tableau1[Order ID],Tableau1[[#This Row],[Order ID]],Tableau1[[#This Row],[Sales]])</f>
        <v>51.98</v>
      </c>
    </row>
    <row r="1042" spans="1:25" x14ac:dyDescent="0.3">
      <c r="A1042">
        <v>2139</v>
      </c>
      <c r="B1042" t="s">
        <v>1061</v>
      </c>
      <c r="C1042" s="9" t="s">
        <v>5703</v>
      </c>
      <c r="D1042" s="9">
        <v>43055</v>
      </c>
      <c r="E1042" s="3" t="s">
        <v>5703</v>
      </c>
      <c r="F1042" t="s">
        <v>6467</v>
      </c>
      <c r="G1042" t="s">
        <v>7026</v>
      </c>
      <c r="H1042" t="s">
        <v>7819</v>
      </c>
      <c r="I1042" t="s">
        <v>8054</v>
      </c>
      <c r="J1042" t="s">
        <v>8057</v>
      </c>
      <c r="K1042" t="s">
        <v>8078</v>
      </c>
      <c r="L1042" t="s">
        <v>8603</v>
      </c>
      <c r="M1042">
        <v>10009</v>
      </c>
      <c r="N1042" t="s">
        <v>8640</v>
      </c>
      <c r="O1042" t="s">
        <v>9216</v>
      </c>
      <c r="P1042" t="s">
        <v>10371</v>
      </c>
      <c r="Q1042" t="s">
        <v>10383</v>
      </c>
      <c r="R1042" t="s">
        <v>10965</v>
      </c>
      <c r="S1042">
        <v>146.82</v>
      </c>
      <c r="T1042">
        <v>3</v>
      </c>
      <c r="U1042">
        <v>0</v>
      </c>
      <c r="V1042">
        <v>73.41</v>
      </c>
      <c r="W1042">
        <f>(Tableau1[[#This Row],[Sales]]/Tableau1[[#This Row],[Profit]])*100</f>
        <v>200</v>
      </c>
      <c r="X1042">
        <f>Tableau1[[#This Row],[Sales]]*(1-Tableau1[[#This Row],[Discount]])</f>
        <v>146.82</v>
      </c>
      <c r="Y1042">
        <f ca="1">SUMIF(Tableau1[Order ID],Tableau1[[#This Row],[Order ID]],Tableau1[[#This Row],[Sales]])</f>
        <v>21.93</v>
      </c>
    </row>
    <row r="1043" spans="1:25" x14ac:dyDescent="0.3">
      <c r="A1043">
        <v>2140</v>
      </c>
      <c r="B1043" t="s">
        <v>1062</v>
      </c>
      <c r="C1043" s="9" t="s">
        <v>5601</v>
      </c>
      <c r="D1043" s="9">
        <v>41796</v>
      </c>
      <c r="E1043" s="3" t="s">
        <v>6351</v>
      </c>
      <c r="F1043" t="s">
        <v>6465</v>
      </c>
      <c r="G1043" t="s">
        <v>6733</v>
      </c>
      <c r="H1043" t="s">
        <v>7526</v>
      </c>
      <c r="I1043" t="s">
        <v>8055</v>
      </c>
      <c r="J1043" t="s">
        <v>8057</v>
      </c>
      <c r="K1043" t="s">
        <v>8143</v>
      </c>
      <c r="L1043" t="s">
        <v>8603</v>
      </c>
      <c r="M1043">
        <v>11561</v>
      </c>
      <c r="N1043" t="s">
        <v>8640</v>
      </c>
      <c r="O1043" t="s">
        <v>8984</v>
      </c>
      <c r="P1043" t="s">
        <v>10371</v>
      </c>
      <c r="Q1043" t="s">
        <v>10381</v>
      </c>
      <c r="R1043" t="s">
        <v>10733</v>
      </c>
      <c r="S1043">
        <v>149.54400000000001</v>
      </c>
      <c r="T1043">
        <v>9</v>
      </c>
      <c r="U1043">
        <v>0.2</v>
      </c>
      <c r="V1043">
        <v>50.4711</v>
      </c>
      <c r="W1043">
        <f>(Tableau1[[#This Row],[Sales]]/Tableau1[[#This Row],[Profit]])*100</f>
        <v>296.2962962962963</v>
      </c>
      <c r="X1043">
        <f>Tableau1[[#This Row],[Sales]]*(1-Tableau1[[#This Row],[Discount]])</f>
        <v>119.63520000000001</v>
      </c>
      <c r="Y1043">
        <f ca="1">SUMIF(Tableau1[Order ID],Tableau1[[#This Row],[Order ID]],Tableau1[[#This Row],[Sales]])</f>
        <v>7.31</v>
      </c>
    </row>
    <row r="1044" spans="1:25" x14ac:dyDescent="0.3">
      <c r="A1044">
        <v>2143</v>
      </c>
      <c r="B1044" t="s">
        <v>1063</v>
      </c>
      <c r="C1044" s="9" t="s">
        <v>5172</v>
      </c>
      <c r="D1044" s="9">
        <v>42614</v>
      </c>
      <c r="E1044" s="3" t="s">
        <v>5094</v>
      </c>
      <c r="F1044" t="s">
        <v>6465</v>
      </c>
      <c r="G1044" t="s">
        <v>6626</v>
      </c>
      <c r="H1044" t="s">
        <v>7419</v>
      </c>
      <c r="I1044" t="s">
        <v>8055</v>
      </c>
      <c r="J1044" t="s">
        <v>8057</v>
      </c>
      <c r="K1044" t="s">
        <v>8068</v>
      </c>
      <c r="L1044" t="s">
        <v>8597</v>
      </c>
      <c r="M1044">
        <v>19140</v>
      </c>
      <c r="N1044" t="s">
        <v>8640</v>
      </c>
      <c r="O1044" t="s">
        <v>8707</v>
      </c>
      <c r="P1044" t="s">
        <v>10371</v>
      </c>
      <c r="Q1044" t="s">
        <v>10383</v>
      </c>
      <c r="R1044" t="s">
        <v>10456</v>
      </c>
      <c r="S1044">
        <v>30.48</v>
      </c>
      <c r="T1044">
        <v>6</v>
      </c>
      <c r="U1044">
        <v>0.2</v>
      </c>
      <c r="V1044">
        <v>9.9060000000000006</v>
      </c>
      <c r="W1044">
        <f>(Tableau1[[#This Row],[Sales]]/Tableau1[[#This Row],[Profit]])*100</f>
        <v>307.69230769230768</v>
      </c>
      <c r="X1044">
        <f>Tableau1[[#This Row],[Sales]]*(1-Tableau1[[#This Row],[Discount]])</f>
        <v>24.384</v>
      </c>
      <c r="Y1044">
        <f ca="1">SUMIF(Tableau1[Order ID],Tableau1[[#This Row],[Order ID]],Tableau1[[#This Row],[Sales]])</f>
        <v>15.984</v>
      </c>
    </row>
    <row r="1045" spans="1:25" x14ac:dyDescent="0.3">
      <c r="A1045">
        <v>2146</v>
      </c>
      <c r="B1045" t="s">
        <v>1064</v>
      </c>
      <c r="C1045" s="9" t="s">
        <v>5704</v>
      </c>
      <c r="D1045" s="9">
        <v>42546</v>
      </c>
      <c r="E1045" s="3" t="s">
        <v>5652</v>
      </c>
      <c r="F1045" t="s">
        <v>6465</v>
      </c>
      <c r="G1045" t="s">
        <v>6846</v>
      </c>
      <c r="H1045" t="s">
        <v>7639</v>
      </c>
      <c r="I1045" t="s">
        <v>8055</v>
      </c>
      <c r="J1045" t="s">
        <v>8057</v>
      </c>
      <c r="K1045" t="s">
        <v>8341</v>
      </c>
      <c r="L1045" t="s">
        <v>8597</v>
      </c>
      <c r="M1045">
        <v>17403</v>
      </c>
      <c r="N1045" t="s">
        <v>8640</v>
      </c>
      <c r="O1045" t="s">
        <v>8865</v>
      </c>
      <c r="P1045" t="s">
        <v>10370</v>
      </c>
      <c r="Q1045" t="s">
        <v>10374</v>
      </c>
      <c r="R1045" t="s">
        <v>10615</v>
      </c>
      <c r="S1045">
        <v>422.05799999999999</v>
      </c>
      <c r="T1045">
        <v>3</v>
      </c>
      <c r="U1045">
        <v>0.3</v>
      </c>
      <c r="V1045">
        <v>-18.088200000000001</v>
      </c>
      <c r="W1045">
        <f>(Tableau1[[#This Row],[Sales]]/Tableau1[[#This Row],[Profit]])*100</f>
        <v>-2333.333333333333</v>
      </c>
      <c r="X1045">
        <f>Tableau1[[#This Row],[Sales]]*(1-Tableau1[[#This Row],[Discount]])</f>
        <v>295.44059999999996</v>
      </c>
      <c r="Y1045">
        <f ca="1">SUMIF(Tableau1[Order ID],Tableau1[[#This Row],[Order ID]],Tableau1[[#This Row],[Sales]])</f>
        <v>128.4</v>
      </c>
    </row>
    <row r="1046" spans="1:25" x14ac:dyDescent="0.3">
      <c r="A1046">
        <v>2149</v>
      </c>
      <c r="B1046" t="s">
        <v>1065</v>
      </c>
      <c r="C1046" s="9" t="s">
        <v>5462</v>
      </c>
      <c r="D1046" s="9">
        <v>41985</v>
      </c>
      <c r="E1046" s="3" t="s">
        <v>5536</v>
      </c>
      <c r="F1046" t="s">
        <v>6465</v>
      </c>
      <c r="G1046" t="s">
        <v>7044</v>
      </c>
      <c r="H1046" t="s">
        <v>7837</v>
      </c>
      <c r="I1046" t="s">
        <v>8054</v>
      </c>
      <c r="J1046" t="s">
        <v>8057</v>
      </c>
      <c r="K1046" t="s">
        <v>8061</v>
      </c>
      <c r="L1046" t="s">
        <v>8590</v>
      </c>
      <c r="M1046">
        <v>94521</v>
      </c>
      <c r="N1046" t="s">
        <v>8638</v>
      </c>
      <c r="O1046" t="s">
        <v>9397</v>
      </c>
      <c r="P1046" t="s">
        <v>10370</v>
      </c>
      <c r="Q1046" t="s">
        <v>10378</v>
      </c>
      <c r="R1046" t="s">
        <v>11145</v>
      </c>
      <c r="S1046">
        <v>43.31</v>
      </c>
      <c r="T1046">
        <v>1</v>
      </c>
      <c r="U1046">
        <v>0</v>
      </c>
      <c r="V1046">
        <v>4.3310000000000004</v>
      </c>
      <c r="W1046">
        <f>(Tableau1[[#This Row],[Sales]]/Tableau1[[#This Row],[Profit]])*100</f>
        <v>1000</v>
      </c>
      <c r="X1046">
        <f>Tableau1[[#This Row],[Sales]]*(1-Tableau1[[#This Row],[Discount]])</f>
        <v>43.31</v>
      </c>
      <c r="Y1046">
        <f ca="1">SUMIF(Tableau1[Order ID],Tableau1[[#This Row],[Order ID]],Tableau1[[#This Row],[Sales]])</f>
        <v>9.24</v>
      </c>
    </row>
    <row r="1047" spans="1:25" x14ac:dyDescent="0.3">
      <c r="A1047">
        <v>2150</v>
      </c>
      <c r="B1047" t="s">
        <v>1066</v>
      </c>
      <c r="C1047" s="9" t="s">
        <v>5215</v>
      </c>
      <c r="D1047" s="9">
        <v>42825</v>
      </c>
      <c r="E1047" s="3" t="s">
        <v>6364</v>
      </c>
      <c r="F1047" t="s">
        <v>6465</v>
      </c>
      <c r="G1047" t="s">
        <v>6625</v>
      </c>
      <c r="H1047" t="s">
        <v>7418</v>
      </c>
      <c r="I1047" t="s">
        <v>8054</v>
      </c>
      <c r="J1047" t="s">
        <v>8057</v>
      </c>
      <c r="K1047" t="s">
        <v>8078</v>
      </c>
      <c r="L1047" t="s">
        <v>8603</v>
      </c>
      <c r="M1047">
        <v>10035</v>
      </c>
      <c r="N1047" t="s">
        <v>8640</v>
      </c>
      <c r="O1047" t="s">
        <v>9844</v>
      </c>
      <c r="P1047" t="s">
        <v>10372</v>
      </c>
      <c r="Q1047" t="s">
        <v>10380</v>
      </c>
      <c r="R1047" t="s">
        <v>11578</v>
      </c>
      <c r="S1047">
        <v>84.95</v>
      </c>
      <c r="T1047">
        <v>5</v>
      </c>
      <c r="U1047">
        <v>0</v>
      </c>
      <c r="V1047">
        <v>22.087</v>
      </c>
      <c r="W1047">
        <f>(Tableau1[[#This Row],[Sales]]/Tableau1[[#This Row],[Profit]])*100</f>
        <v>384.61538461538464</v>
      </c>
      <c r="X1047">
        <f>Tableau1[[#This Row],[Sales]]*(1-Tableau1[[#This Row],[Discount]])</f>
        <v>84.95</v>
      </c>
      <c r="Y1047">
        <f ca="1">SUMIF(Tableau1[Order ID],Tableau1[[#This Row],[Order ID]],Tableau1[[#This Row],[Sales]])</f>
        <v>37.94</v>
      </c>
    </row>
    <row r="1048" spans="1:25" x14ac:dyDescent="0.3">
      <c r="A1048">
        <v>2151</v>
      </c>
      <c r="B1048" t="s">
        <v>1067</v>
      </c>
      <c r="C1048" s="9" t="s">
        <v>5153</v>
      </c>
      <c r="D1048" s="9">
        <v>43058</v>
      </c>
      <c r="E1048" s="3" t="s">
        <v>5230</v>
      </c>
      <c r="F1048" t="s">
        <v>6465</v>
      </c>
      <c r="G1048" t="s">
        <v>7046</v>
      </c>
      <c r="H1048" t="s">
        <v>7839</v>
      </c>
      <c r="I1048" t="s">
        <v>8054</v>
      </c>
      <c r="J1048" t="s">
        <v>8057</v>
      </c>
      <c r="K1048" t="s">
        <v>8342</v>
      </c>
      <c r="L1048" t="s">
        <v>8593</v>
      </c>
      <c r="M1048">
        <v>77840</v>
      </c>
      <c r="N1048" t="s">
        <v>8639</v>
      </c>
      <c r="O1048" t="s">
        <v>9515</v>
      </c>
      <c r="P1048" t="s">
        <v>10370</v>
      </c>
      <c r="Q1048" t="s">
        <v>10374</v>
      </c>
      <c r="R1048" t="s">
        <v>11257</v>
      </c>
      <c r="S1048">
        <v>233.05799999999999</v>
      </c>
      <c r="T1048">
        <v>3</v>
      </c>
      <c r="U1048">
        <v>0.3</v>
      </c>
      <c r="V1048">
        <v>-53.270400000000002</v>
      </c>
      <c r="W1048">
        <f>(Tableau1[[#This Row],[Sales]]/Tableau1[[#This Row],[Profit]])*100</f>
        <v>-437.5</v>
      </c>
      <c r="X1048">
        <f>Tableau1[[#This Row],[Sales]]*(1-Tableau1[[#This Row],[Discount]])</f>
        <v>163.14059999999998</v>
      </c>
      <c r="Y1048">
        <f ca="1">SUMIF(Tableau1[Order ID],Tableau1[[#This Row],[Order ID]],Tableau1[[#This Row],[Sales]])</f>
        <v>94.427999999999997</v>
      </c>
    </row>
    <row r="1049" spans="1:25" x14ac:dyDescent="0.3">
      <c r="A1049">
        <v>2152</v>
      </c>
      <c r="B1049" t="s">
        <v>1068</v>
      </c>
      <c r="C1049" s="9" t="s">
        <v>5186</v>
      </c>
      <c r="D1049" s="9">
        <v>41967</v>
      </c>
      <c r="E1049" s="3" t="s">
        <v>5533</v>
      </c>
      <c r="F1049" t="s">
        <v>6464</v>
      </c>
      <c r="G1049" t="s">
        <v>7047</v>
      </c>
      <c r="H1049" t="s">
        <v>7840</v>
      </c>
      <c r="I1049" t="s">
        <v>8054</v>
      </c>
      <c r="J1049" t="s">
        <v>8057</v>
      </c>
      <c r="K1049" t="s">
        <v>8343</v>
      </c>
      <c r="L1049" t="s">
        <v>8613</v>
      </c>
      <c r="M1049">
        <v>63116</v>
      </c>
      <c r="N1049" t="s">
        <v>8639</v>
      </c>
      <c r="O1049" t="s">
        <v>9032</v>
      </c>
      <c r="P1049" t="s">
        <v>10372</v>
      </c>
      <c r="Q1049" t="s">
        <v>10384</v>
      </c>
      <c r="R1049" t="s">
        <v>10782</v>
      </c>
      <c r="S1049">
        <v>111.79</v>
      </c>
      <c r="T1049">
        <v>7</v>
      </c>
      <c r="U1049">
        <v>0</v>
      </c>
      <c r="V1049">
        <v>43.598100000000002</v>
      </c>
      <c r="W1049">
        <f>(Tableau1[[#This Row],[Sales]]/Tableau1[[#This Row],[Profit]])*100</f>
        <v>256.41025641025641</v>
      </c>
      <c r="X1049">
        <f>Tableau1[[#This Row],[Sales]]*(1-Tableau1[[#This Row],[Discount]])</f>
        <v>111.79</v>
      </c>
      <c r="Y1049">
        <f ca="1">SUMIF(Tableau1[Order ID],Tableau1[[#This Row],[Order ID]],Tableau1[[#This Row],[Sales]])</f>
        <v>61.584000000000003</v>
      </c>
    </row>
    <row r="1050" spans="1:25" x14ac:dyDescent="0.3">
      <c r="A1050">
        <v>2153</v>
      </c>
      <c r="B1050" t="s">
        <v>1069</v>
      </c>
      <c r="C1050" s="9" t="s">
        <v>5036</v>
      </c>
      <c r="D1050" s="9">
        <v>42330</v>
      </c>
      <c r="E1050" s="3" t="s">
        <v>5680</v>
      </c>
      <c r="F1050" t="s">
        <v>6465</v>
      </c>
      <c r="G1050" t="s">
        <v>6949</v>
      </c>
      <c r="H1050" t="s">
        <v>7742</v>
      </c>
      <c r="I1050" t="s">
        <v>8054</v>
      </c>
      <c r="J1050" t="s">
        <v>8057</v>
      </c>
      <c r="K1050" t="s">
        <v>8152</v>
      </c>
      <c r="L1050" t="s">
        <v>8619</v>
      </c>
      <c r="M1050">
        <v>2169</v>
      </c>
      <c r="N1050" t="s">
        <v>8640</v>
      </c>
      <c r="O1050" t="s">
        <v>9620</v>
      </c>
      <c r="P1050" t="s">
        <v>10371</v>
      </c>
      <c r="Q1050" t="s">
        <v>10383</v>
      </c>
      <c r="R1050" t="s">
        <v>11360</v>
      </c>
      <c r="S1050">
        <v>14.94</v>
      </c>
      <c r="T1050">
        <v>3</v>
      </c>
      <c r="U1050">
        <v>0</v>
      </c>
      <c r="V1050">
        <v>7.0217999999999998</v>
      </c>
      <c r="W1050">
        <f>(Tableau1[[#This Row],[Sales]]/Tableau1[[#This Row],[Profit]])*100</f>
        <v>212.7659574468085</v>
      </c>
      <c r="X1050">
        <f>Tableau1[[#This Row],[Sales]]*(1-Tableau1[[#This Row],[Discount]])</f>
        <v>14.94</v>
      </c>
      <c r="Y1050">
        <f ca="1">SUMIF(Tableau1[Order ID],Tableau1[[#This Row],[Order ID]],Tableau1[[#This Row],[Sales]])</f>
        <v>332.02800000000002</v>
      </c>
    </row>
    <row r="1051" spans="1:25" x14ac:dyDescent="0.3">
      <c r="A1051">
        <v>2154</v>
      </c>
      <c r="B1051" t="s">
        <v>1070</v>
      </c>
      <c r="C1051" s="9" t="s">
        <v>5246</v>
      </c>
      <c r="D1051" s="9">
        <v>42565</v>
      </c>
      <c r="E1051" s="3" t="s">
        <v>5457</v>
      </c>
      <c r="F1051" t="s">
        <v>6465</v>
      </c>
      <c r="G1051" t="s">
        <v>6580</v>
      </c>
      <c r="H1051" t="s">
        <v>7373</v>
      </c>
      <c r="I1051" t="s">
        <v>8055</v>
      </c>
      <c r="J1051" t="s">
        <v>8057</v>
      </c>
      <c r="K1051" t="s">
        <v>8078</v>
      </c>
      <c r="L1051" t="s">
        <v>8603</v>
      </c>
      <c r="M1051">
        <v>10009</v>
      </c>
      <c r="N1051" t="s">
        <v>8640</v>
      </c>
      <c r="O1051" t="s">
        <v>9231</v>
      </c>
      <c r="P1051" t="s">
        <v>10371</v>
      </c>
      <c r="Q1051" t="s">
        <v>10381</v>
      </c>
      <c r="R1051" t="s">
        <v>10980</v>
      </c>
      <c r="S1051">
        <v>14.16</v>
      </c>
      <c r="T1051">
        <v>2</v>
      </c>
      <c r="U1051">
        <v>0.2</v>
      </c>
      <c r="V1051">
        <v>5.133</v>
      </c>
      <c r="W1051">
        <f>(Tableau1[[#This Row],[Sales]]/Tableau1[[#This Row],[Profit]])*100</f>
        <v>275.86206896551727</v>
      </c>
      <c r="X1051">
        <f>Tableau1[[#This Row],[Sales]]*(1-Tableau1[[#This Row],[Discount]])</f>
        <v>11.328000000000001</v>
      </c>
      <c r="Y1051">
        <f ca="1">SUMIF(Tableau1[Order ID],Tableau1[[#This Row],[Order ID]],Tableau1[[#This Row],[Sales]])</f>
        <v>11.416</v>
      </c>
    </row>
    <row r="1052" spans="1:25" x14ac:dyDescent="0.3">
      <c r="A1052">
        <v>2155</v>
      </c>
      <c r="B1052" t="s">
        <v>1071</v>
      </c>
      <c r="C1052" s="9" t="s">
        <v>5597</v>
      </c>
      <c r="D1052" s="9">
        <v>42490</v>
      </c>
      <c r="E1052" s="3" t="s">
        <v>5495</v>
      </c>
      <c r="F1052" t="s">
        <v>6465</v>
      </c>
      <c r="G1052" t="s">
        <v>6876</v>
      </c>
      <c r="H1052" t="s">
        <v>7669</v>
      </c>
      <c r="I1052" t="s">
        <v>8056</v>
      </c>
      <c r="J1052" t="s">
        <v>8057</v>
      </c>
      <c r="K1052" t="s">
        <v>8119</v>
      </c>
      <c r="L1052" t="s">
        <v>8593</v>
      </c>
      <c r="M1052">
        <v>75081</v>
      </c>
      <c r="N1052" t="s">
        <v>8639</v>
      </c>
      <c r="O1052" t="s">
        <v>9745</v>
      </c>
      <c r="P1052" t="s">
        <v>10370</v>
      </c>
      <c r="Q1052" t="s">
        <v>10378</v>
      </c>
      <c r="R1052" t="s">
        <v>11482</v>
      </c>
      <c r="S1052">
        <v>22.608000000000001</v>
      </c>
      <c r="T1052">
        <v>3</v>
      </c>
      <c r="U1052">
        <v>0.6</v>
      </c>
      <c r="V1052">
        <v>-10.1736</v>
      </c>
      <c r="W1052">
        <f>(Tableau1[[#This Row],[Sales]]/Tableau1[[#This Row],[Profit]])*100</f>
        <v>-222.22222222222223</v>
      </c>
      <c r="X1052">
        <f>Tableau1[[#This Row],[Sales]]*(1-Tableau1[[#This Row],[Discount]])</f>
        <v>9.0432000000000006</v>
      </c>
      <c r="Y1052">
        <f ca="1">SUMIF(Tableau1[Order ID],Tableau1[[#This Row],[Order ID]],Tableau1[[#This Row],[Sales]])</f>
        <v>19.829999999999998</v>
      </c>
    </row>
    <row r="1053" spans="1:25" x14ac:dyDescent="0.3">
      <c r="A1053">
        <v>2156</v>
      </c>
      <c r="B1053" t="s">
        <v>1072</v>
      </c>
      <c r="C1053" s="9" t="s">
        <v>5227</v>
      </c>
      <c r="D1053" s="9">
        <v>42576</v>
      </c>
      <c r="E1053" s="3" t="s">
        <v>6304</v>
      </c>
      <c r="F1053" t="s">
        <v>6464</v>
      </c>
      <c r="G1053" t="s">
        <v>6913</v>
      </c>
      <c r="H1053" t="s">
        <v>7706</v>
      </c>
      <c r="I1053" t="s">
        <v>8054</v>
      </c>
      <c r="J1053" t="s">
        <v>8057</v>
      </c>
      <c r="K1053" t="s">
        <v>8059</v>
      </c>
      <c r="L1053" t="s">
        <v>8590</v>
      </c>
      <c r="M1053">
        <v>90032</v>
      </c>
      <c r="N1053" t="s">
        <v>8638</v>
      </c>
      <c r="O1053" t="s">
        <v>8928</v>
      </c>
      <c r="P1053" t="s">
        <v>10371</v>
      </c>
      <c r="Q1053" t="s">
        <v>10386</v>
      </c>
      <c r="R1053" t="s">
        <v>10677</v>
      </c>
      <c r="S1053">
        <v>21.48</v>
      </c>
      <c r="T1053">
        <v>6</v>
      </c>
      <c r="U1053">
        <v>0</v>
      </c>
      <c r="V1053">
        <v>10.74</v>
      </c>
      <c r="W1053">
        <f>(Tableau1[[#This Row],[Sales]]/Tableau1[[#This Row],[Profit]])*100</f>
        <v>200</v>
      </c>
      <c r="X1053">
        <f>Tableau1[[#This Row],[Sales]]*(1-Tableau1[[#This Row],[Discount]])</f>
        <v>21.48</v>
      </c>
      <c r="Y1053">
        <f ca="1">SUMIF(Tableau1[Order ID],Tableau1[[#This Row],[Order ID]],Tableau1[[#This Row],[Sales]])</f>
        <v>43.92</v>
      </c>
    </row>
    <row r="1054" spans="1:25" x14ac:dyDescent="0.3">
      <c r="A1054">
        <v>2157</v>
      </c>
      <c r="B1054" t="s">
        <v>1073</v>
      </c>
      <c r="C1054" s="9" t="s">
        <v>5199</v>
      </c>
      <c r="D1054" s="9">
        <v>41812</v>
      </c>
      <c r="E1054" s="3" t="s">
        <v>6248</v>
      </c>
      <c r="F1054" t="s">
        <v>6466</v>
      </c>
      <c r="G1054" t="s">
        <v>6699</v>
      </c>
      <c r="H1054" t="s">
        <v>7492</v>
      </c>
      <c r="I1054" t="s">
        <v>8054</v>
      </c>
      <c r="J1054" t="s">
        <v>8057</v>
      </c>
      <c r="K1054" t="s">
        <v>8089</v>
      </c>
      <c r="L1054" t="s">
        <v>8599</v>
      </c>
      <c r="M1054">
        <v>55407</v>
      </c>
      <c r="N1054" t="s">
        <v>8639</v>
      </c>
      <c r="O1054" t="s">
        <v>9366</v>
      </c>
      <c r="P1054" t="s">
        <v>10371</v>
      </c>
      <c r="Q1054" t="s">
        <v>10377</v>
      </c>
      <c r="R1054" t="s">
        <v>11113</v>
      </c>
      <c r="S1054">
        <v>501.81</v>
      </c>
      <c r="T1054">
        <v>3</v>
      </c>
      <c r="U1054">
        <v>0</v>
      </c>
      <c r="V1054">
        <v>0</v>
      </c>
      <c r="W1054" t="e">
        <f>(Tableau1[[#This Row],[Sales]]/Tableau1[[#This Row],[Profit]])*100</f>
        <v>#DIV/0!</v>
      </c>
      <c r="X1054">
        <f>Tableau1[[#This Row],[Sales]]*(1-Tableau1[[#This Row],[Discount]])</f>
        <v>501.81</v>
      </c>
      <c r="Y1054">
        <f ca="1">SUMIF(Tableau1[Order ID],Tableau1[[#This Row],[Order ID]],Tableau1[[#This Row],[Sales]])</f>
        <v>66.3</v>
      </c>
    </row>
    <row r="1055" spans="1:25" x14ac:dyDescent="0.3">
      <c r="A1055">
        <v>2159</v>
      </c>
      <c r="B1055" t="s">
        <v>1074</v>
      </c>
      <c r="C1055" s="9" t="s">
        <v>5238</v>
      </c>
      <c r="D1055" s="9">
        <v>43029</v>
      </c>
      <c r="E1055" s="3" t="s">
        <v>5070</v>
      </c>
      <c r="F1055" t="s">
        <v>6465</v>
      </c>
      <c r="G1055" t="s">
        <v>6539</v>
      </c>
      <c r="H1055" t="s">
        <v>7332</v>
      </c>
      <c r="I1055" t="s">
        <v>8056</v>
      </c>
      <c r="J1055" t="s">
        <v>8057</v>
      </c>
      <c r="K1055" t="s">
        <v>8265</v>
      </c>
      <c r="L1055" t="s">
        <v>8591</v>
      </c>
      <c r="M1055">
        <v>32725</v>
      </c>
      <c r="N1055" t="s">
        <v>8637</v>
      </c>
      <c r="O1055" t="s">
        <v>9845</v>
      </c>
      <c r="P1055" t="s">
        <v>10371</v>
      </c>
      <c r="Q1055" t="s">
        <v>10379</v>
      </c>
      <c r="R1055" t="s">
        <v>11579</v>
      </c>
      <c r="S1055">
        <v>17.856000000000002</v>
      </c>
      <c r="T1055">
        <v>4</v>
      </c>
      <c r="U1055">
        <v>0.2</v>
      </c>
      <c r="V1055">
        <v>2.0087999999999999</v>
      </c>
      <c r="W1055">
        <f>(Tableau1[[#This Row],[Sales]]/Tableau1[[#This Row],[Profit]])*100</f>
        <v>888.88888888888891</v>
      </c>
      <c r="X1055">
        <f>Tableau1[[#This Row],[Sales]]*(1-Tableau1[[#This Row],[Discount]])</f>
        <v>14.284800000000002</v>
      </c>
      <c r="Y1055">
        <f ca="1">SUMIF(Tableau1[Order ID],Tableau1[[#This Row],[Order ID]],Tableau1[[#This Row],[Sales]])</f>
        <v>88.08</v>
      </c>
    </row>
    <row r="1056" spans="1:25" x14ac:dyDescent="0.3">
      <c r="A1056">
        <v>2160</v>
      </c>
      <c r="B1056" t="s">
        <v>1075</v>
      </c>
      <c r="C1056" s="9" t="s">
        <v>5353</v>
      </c>
      <c r="D1056" s="9">
        <v>42616</v>
      </c>
      <c r="E1056" s="3" t="s">
        <v>5399</v>
      </c>
      <c r="F1056" t="s">
        <v>6465</v>
      </c>
      <c r="G1056" t="s">
        <v>6697</v>
      </c>
      <c r="H1056" t="s">
        <v>7490</v>
      </c>
      <c r="I1056" t="s">
        <v>8054</v>
      </c>
      <c r="J1056" t="s">
        <v>8057</v>
      </c>
      <c r="K1056" t="s">
        <v>8080</v>
      </c>
      <c r="L1056" t="s">
        <v>8598</v>
      </c>
      <c r="M1056">
        <v>60610</v>
      </c>
      <c r="N1056" t="s">
        <v>8639</v>
      </c>
      <c r="O1056" t="s">
        <v>9510</v>
      </c>
      <c r="P1056" t="s">
        <v>10371</v>
      </c>
      <c r="Q1056" t="s">
        <v>10381</v>
      </c>
      <c r="R1056" t="s">
        <v>11252</v>
      </c>
      <c r="S1056">
        <v>8.8079999999999998</v>
      </c>
      <c r="T1056">
        <v>3</v>
      </c>
      <c r="U1056">
        <v>0.8</v>
      </c>
      <c r="V1056">
        <v>-14.973599999999999</v>
      </c>
      <c r="W1056">
        <f>(Tableau1[[#This Row],[Sales]]/Tableau1[[#This Row],[Profit]])*100</f>
        <v>-58.82352941176471</v>
      </c>
      <c r="X1056">
        <f>Tableau1[[#This Row],[Sales]]*(1-Tableau1[[#This Row],[Discount]])</f>
        <v>1.7615999999999996</v>
      </c>
      <c r="Y1056">
        <f ca="1">SUMIF(Tableau1[Order ID],Tableau1[[#This Row],[Order ID]],Tableau1[[#This Row],[Sales]])</f>
        <v>55.944000000000003</v>
      </c>
    </row>
    <row r="1057" spans="1:25" x14ac:dyDescent="0.3">
      <c r="A1057">
        <v>2161</v>
      </c>
      <c r="B1057" t="s">
        <v>1076</v>
      </c>
      <c r="C1057" s="9" t="s">
        <v>5705</v>
      </c>
      <c r="D1057" s="9">
        <v>42504</v>
      </c>
      <c r="E1057" s="3" t="s">
        <v>5705</v>
      </c>
      <c r="F1057" t="s">
        <v>6467</v>
      </c>
      <c r="G1057" t="s">
        <v>6577</v>
      </c>
      <c r="H1057" t="s">
        <v>7370</v>
      </c>
      <c r="I1057" t="s">
        <v>8054</v>
      </c>
      <c r="J1057" t="s">
        <v>8057</v>
      </c>
      <c r="K1057" t="s">
        <v>8132</v>
      </c>
      <c r="L1057" t="s">
        <v>8612</v>
      </c>
      <c r="M1057">
        <v>45231</v>
      </c>
      <c r="N1057" t="s">
        <v>8640</v>
      </c>
      <c r="O1057" t="s">
        <v>9665</v>
      </c>
      <c r="P1057" t="s">
        <v>10370</v>
      </c>
      <c r="Q1057" t="s">
        <v>10378</v>
      </c>
      <c r="R1057" t="s">
        <v>11403</v>
      </c>
      <c r="S1057">
        <v>79.384</v>
      </c>
      <c r="T1057">
        <v>1</v>
      </c>
      <c r="U1057">
        <v>0.2</v>
      </c>
      <c r="V1057">
        <v>29.768999999999998</v>
      </c>
      <c r="W1057">
        <f>(Tableau1[[#This Row],[Sales]]/Tableau1[[#This Row],[Profit]])*100</f>
        <v>266.66666666666669</v>
      </c>
      <c r="X1057">
        <f>Tableau1[[#This Row],[Sales]]*(1-Tableau1[[#This Row],[Discount]])</f>
        <v>63.507200000000005</v>
      </c>
      <c r="Y1057">
        <f ca="1">SUMIF(Tableau1[Order ID],Tableau1[[#This Row],[Order ID]],Tableau1[[#This Row],[Sales]])</f>
        <v>9.7620000000000005</v>
      </c>
    </row>
    <row r="1058" spans="1:25" x14ac:dyDescent="0.3">
      <c r="A1058">
        <v>2162</v>
      </c>
      <c r="B1058" t="s">
        <v>1077</v>
      </c>
      <c r="C1058" s="9" t="s">
        <v>5706</v>
      </c>
      <c r="D1058" s="9">
        <v>42376</v>
      </c>
      <c r="E1058" s="3" t="s">
        <v>6365</v>
      </c>
      <c r="F1058" t="s">
        <v>6465</v>
      </c>
      <c r="G1058" t="s">
        <v>6576</v>
      </c>
      <c r="H1058" t="s">
        <v>7369</v>
      </c>
      <c r="I1058" t="s">
        <v>8056</v>
      </c>
      <c r="J1058" t="s">
        <v>8057</v>
      </c>
      <c r="K1058" t="s">
        <v>8240</v>
      </c>
      <c r="L1058" t="s">
        <v>8590</v>
      </c>
      <c r="M1058">
        <v>94601</v>
      </c>
      <c r="N1058" t="s">
        <v>8638</v>
      </c>
      <c r="O1058" t="s">
        <v>9846</v>
      </c>
      <c r="P1058" t="s">
        <v>10371</v>
      </c>
      <c r="Q1058" t="s">
        <v>10379</v>
      </c>
      <c r="R1058" t="s">
        <v>11580</v>
      </c>
      <c r="S1058">
        <v>34.58</v>
      </c>
      <c r="T1058">
        <v>1</v>
      </c>
      <c r="U1058">
        <v>0</v>
      </c>
      <c r="V1058">
        <v>10.0282</v>
      </c>
      <c r="W1058">
        <f>(Tableau1[[#This Row],[Sales]]/Tableau1[[#This Row],[Profit]])*100</f>
        <v>344.82758620689651</v>
      </c>
      <c r="X1058">
        <f>Tableau1[[#This Row],[Sales]]*(1-Tableau1[[#This Row],[Discount]])</f>
        <v>34.58</v>
      </c>
      <c r="Y1058">
        <f ca="1">SUMIF(Tableau1[Order ID],Tableau1[[#This Row],[Order ID]],Tableau1[[#This Row],[Sales]])</f>
        <v>47.98</v>
      </c>
    </row>
    <row r="1059" spans="1:25" x14ac:dyDescent="0.3">
      <c r="A1059">
        <v>2163</v>
      </c>
      <c r="B1059" t="s">
        <v>1078</v>
      </c>
      <c r="C1059" s="9" t="s">
        <v>5707</v>
      </c>
      <c r="D1059" s="9">
        <v>42807</v>
      </c>
      <c r="E1059" s="3" t="s">
        <v>5528</v>
      </c>
      <c r="F1059" t="s">
        <v>6465</v>
      </c>
      <c r="G1059" t="s">
        <v>7048</v>
      </c>
      <c r="H1059" t="s">
        <v>7841</v>
      </c>
      <c r="I1059" t="s">
        <v>8056</v>
      </c>
      <c r="J1059" t="s">
        <v>8057</v>
      </c>
      <c r="K1059" t="s">
        <v>8344</v>
      </c>
      <c r="L1059" t="s">
        <v>8590</v>
      </c>
      <c r="M1059">
        <v>95336</v>
      </c>
      <c r="N1059" t="s">
        <v>8638</v>
      </c>
      <c r="O1059" t="s">
        <v>9672</v>
      </c>
      <c r="P1059" t="s">
        <v>10371</v>
      </c>
      <c r="Q1059" t="s">
        <v>10383</v>
      </c>
      <c r="R1059" t="s">
        <v>11411</v>
      </c>
      <c r="S1059">
        <v>314.55</v>
      </c>
      <c r="T1059">
        <v>3</v>
      </c>
      <c r="U1059">
        <v>0</v>
      </c>
      <c r="V1059">
        <v>150.98400000000001</v>
      </c>
      <c r="W1059">
        <f>(Tableau1[[#This Row],[Sales]]/Tableau1[[#This Row],[Profit]])*100</f>
        <v>208.33333333333334</v>
      </c>
      <c r="X1059">
        <f>Tableau1[[#This Row],[Sales]]*(1-Tableau1[[#This Row],[Discount]])</f>
        <v>314.55</v>
      </c>
      <c r="Y1059">
        <f ca="1">SUMIF(Tableau1[Order ID],Tableau1[[#This Row],[Order ID]],Tableau1[[#This Row],[Sales]])</f>
        <v>63.96</v>
      </c>
    </row>
    <row r="1060" spans="1:25" x14ac:dyDescent="0.3">
      <c r="A1060">
        <v>2164</v>
      </c>
      <c r="B1060" t="s">
        <v>1079</v>
      </c>
      <c r="C1060" s="9" t="s">
        <v>5093</v>
      </c>
      <c r="D1060" s="9">
        <v>42656</v>
      </c>
      <c r="E1060" s="3" t="s">
        <v>6272</v>
      </c>
      <c r="F1060" t="s">
        <v>6465</v>
      </c>
      <c r="G1060" t="s">
        <v>6534</v>
      </c>
      <c r="H1060" t="s">
        <v>7327</v>
      </c>
      <c r="I1060" t="s">
        <v>8054</v>
      </c>
      <c r="J1060" t="s">
        <v>8057</v>
      </c>
      <c r="K1060" t="s">
        <v>8186</v>
      </c>
      <c r="L1060" t="s">
        <v>8593</v>
      </c>
      <c r="M1060">
        <v>78041</v>
      </c>
      <c r="N1060" t="s">
        <v>8639</v>
      </c>
      <c r="O1060" t="s">
        <v>9280</v>
      </c>
      <c r="P1060" t="s">
        <v>10372</v>
      </c>
      <c r="Q1060" t="s">
        <v>10384</v>
      </c>
      <c r="R1060" t="s">
        <v>11029</v>
      </c>
      <c r="S1060">
        <v>191.976</v>
      </c>
      <c r="T1060">
        <v>3</v>
      </c>
      <c r="U1060">
        <v>0.2</v>
      </c>
      <c r="V1060">
        <v>23.997</v>
      </c>
      <c r="W1060">
        <f>(Tableau1[[#This Row],[Sales]]/Tableau1[[#This Row],[Profit]])*100</f>
        <v>800</v>
      </c>
      <c r="X1060">
        <f>Tableau1[[#This Row],[Sales]]*(1-Tableau1[[#This Row],[Discount]])</f>
        <v>153.58080000000001</v>
      </c>
      <c r="Y1060">
        <f ca="1">SUMIF(Tableau1[Order ID],Tableau1[[#This Row],[Order ID]],Tableau1[[#This Row],[Sales]])</f>
        <v>11.673</v>
      </c>
    </row>
    <row r="1061" spans="1:25" x14ac:dyDescent="0.3">
      <c r="A1061">
        <v>2169</v>
      </c>
      <c r="B1061" t="s">
        <v>1080</v>
      </c>
      <c r="C1061" s="9" t="s">
        <v>5708</v>
      </c>
      <c r="D1061" s="9">
        <v>42762</v>
      </c>
      <c r="E1061" s="3" t="s">
        <v>5319</v>
      </c>
      <c r="F1061" t="s">
        <v>6464</v>
      </c>
      <c r="G1061" t="s">
        <v>7049</v>
      </c>
      <c r="H1061" t="s">
        <v>7842</v>
      </c>
      <c r="I1061" t="s">
        <v>8054</v>
      </c>
      <c r="J1061" t="s">
        <v>8057</v>
      </c>
      <c r="K1061" t="s">
        <v>8297</v>
      </c>
      <c r="L1061" t="s">
        <v>8612</v>
      </c>
      <c r="M1061">
        <v>44240</v>
      </c>
      <c r="N1061" t="s">
        <v>8640</v>
      </c>
      <c r="O1061" t="s">
        <v>9137</v>
      </c>
      <c r="P1061" t="s">
        <v>10371</v>
      </c>
      <c r="Q1061" t="s">
        <v>10379</v>
      </c>
      <c r="R1061" t="s">
        <v>10886</v>
      </c>
      <c r="S1061">
        <v>14.016</v>
      </c>
      <c r="T1061">
        <v>3</v>
      </c>
      <c r="U1061">
        <v>0.2</v>
      </c>
      <c r="V1061">
        <v>1.752</v>
      </c>
      <c r="W1061">
        <f>(Tableau1[[#This Row],[Sales]]/Tableau1[[#This Row],[Profit]])*100</f>
        <v>800</v>
      </c>
      <c r="X1061">
        <f>Tableau1[[#This Row],[Sales]]*(1-Tableau1[[#This Row],[Discount]])</f>
        <v>11.212800000000001</v>
      </c>
      <c r="Y1061">
        <f ca="1">SUMIF(Tableau1[Order ID],Tableau1[[#This Row],[Order ID]],Tableau1[[#This Row],[Sales]])</f>
        <v>871.4</v>
      </c>
    </row>
    <row r="1062" spans="1:25" x14ac:dyDescent="0.3">
      <c r="A1062">
        <v>2172</v>
      </c>
      <c r="B1062" t="s">
        <v>1081</v>
      </c>
      <c r="C1062" s="9" t="s">
        <v>5153</v>
      </c>
      <c r="D1062" s="9">
        <v>43058</v>
      </c>
      <c r="E1062" s="3" t="s">
        <v>5950</v>
      </c>
      <c r="F1062" t="s">
        <v>6465</v>
      </c>
      <c r="G1062" t="s">
        <v>6486</v>
      </c>
      <c r="H1062" t="s">
        <v>7279</v>
      </c>
      <c r="I1062" t="s">
        <v>8055</v>
      </c>
      <c r="J1062" t="s">
        <v>8057</v>
      </c>
      <c r="K1062" t="s">
        <v>8345</v>
      </c>
      <c r="L1062" t="s">
        <v>8593</v>
      </c>
      <c r="M1062">
        <v>76903</v>
      </c>
      <c r="N1062" t="s">
        <v>8639</v>
      </c>
      <c r="O1062" t="s">
        <v>9258</v>
      </c>
      <c r="P1062" t="s">
        <v>10370</v>
      </c>
      <c r="Q1062" t="s">
        <v>10374</v>
      </c>
      <c r="R1062" t="s">
        <v>11007</v>
      </c>
      <c r="S1062">
        <v>305.31200000000001</v>
      </c>
      <c r="T1062">
        <v>2</v>
      </c>
      <c r="U1062">
        <v>0.3</v>
      </c>
      <c r="V1062">
        <v>-8.7232000000000003</v>
      </c>
      <c r="W1062">
        <f>(Tableau1[[#This Row],[Sales]]/Tableau1[[#This Row],[Profit]])*100</f>
        <v>-3500</v>
      </c>
      <c r="X1062">
        <f>Tableau1[[#This Row],[Sales]]*(1-Tableau1[[#This Row],[Discount]])</f>
        <v>213.7184</v>
      </c>
      <c r="Y1062">
        <f ca="1">SUMIF(Tableau1[Order ID],Tableau1[[#This Row],[Order ID]],Tableau1[[#This Row],[Sales]])</f>
        <v>207.76</v>
      </c>
    </row>
    <row r="1063" spans="1:25" x14ac:dyDescent="0.3">
      <c r="A1063">
        <v>2173</v>
      </c>
      <c r="B1063" t="s">
        <v>1082</v>
      </c>
      <c r="C1063" s="9" t="s">
        <v>5631</v>
      </c>
      <c r="D1063" s="9">
        <v>41852</v>
      </c>
      <c r="E1063" s="3" t="s">
        <v>5123</v>
      </c>
      <c r="F1063" t="s">
        <v>6466</v>
      </c>
      <c r="G1063" t="s">
        <v>7050</v>
      </c>
      <c r="H1063" t="s">
        <v>7843</v>
      </c>
      <c r="I1063" t="s">
        <v>8054</v>
      </c>
      <c r="J1063" t="s">
        <v>8057</v>
      </c>
      <c r="K1063" t="s">
        <v>8066</v>
      </c>
      <c r="L1063" t="s">
        <v>8590</v>
      </c>
      <c r="M1063">
        <v>94122</v>
      </c>
      <c r="N1063" t="s">
        <v>8638</v>
      </c>
      <c r="O1063" t="s">
        <v>9848</v>
      </c>
      <c r="P1063" t="s">
        <v>10371</v>
      </c>
      <c r="Q1063" t="s">
        <v>10381</v>
      </c>
      <c r="R1063" t="s">
        <v>11582</v>
      </c>
      <c r="S1063">
        <v>19.751999999999999</v>
      </c>
      <c r="T1063">
        <v>3</v>
      </c>
      <c r="U1063">
        <v>0.2</v>
      </c>
      <c r="V1063">
        <v>6.9131999999999998</v>
      </c>
      <c r="W1063">
        <f>(Tableau1[[#This Row],[Sales]]/Tableau1[[#This Row],[Profit]])*100</f>
        <v>285.71428571428572</v>
      </c>
      <c r="X1063">
        <f>Tableau1[[#This Row],[Sales]]*(1-Tableau1[[#This Row],[Discount]])</f>
        <v>15.801600000000001</v>
      </c>
      <c r="Y1063">
        <f ca="1">SUMIF(Tableau1[Order ID],Tableau1[[#This Row],[Order ID]],Tableau1[[#This Row],[Sales]])</f>
        <v>3.5920000000000001</v>
      </c>
    </row>
    <row r="1064" spans="1:25" x14ac:dyDescent="0.3">
      <c r="A1064">
        <v>2174</v>
      </c>
      <c r="B1064" t="s">
        <v>1083</v>
      </c>
      <c r="C1064" s="9" t="s">
        <v>5709</v>
      </c>
      <c r="D1064" s="9">
        <v>42581</v>
      </c>
      <c r="E1064" s="3" t="s">
        <v>5608</v>
      </c>
      <c r="F1064" t="s">
        <v>6465</v>
      </c>
      <c r="G1064" t="s">
        <v>6528</v>
      </c>
      <c r="H1064" t="s">
        <v>7321</v>
      </c>
      <c r="I1064" t="s">
        <v>8056</v>
      </c>
      <c r="J1064" t="s">
        <v>8057</v>
      </c>
      <c r="K1064" t="s">
        <v>8070</v>
      </c>
      <c r="L1064" t="s">
        <v>8593</v>
      </c>
      <c r="M1064">
        <v>77070</v>
      </c>
      <c r="N1064" t="s">
        <v>8639</v>
      </c>
      <c r="O1064" t="s">
        <v>9681</v>
      </c>
      <c r="P1064" t="s">
        <v>10371</v>
      </c>
      <c r="Q1064" t="s">
        <v>10381</v>
      </c>
      <c r="R1064" t="s">
        <v>11420</v>
      </c>
      <c r="S1064">
        <v>9.2639999999999993</v>
      </c>
      <c r="T1064">
        <v>3</v>
      </c>
      <c r="U1064">
        <v>0.8</v>
      </c>
      <c r="V1064">
        <v>-13.896000000000001</v>
      </c>
      <c r="W1064">
        <f>(Tableau1[[#This Row],[Sales]]/Tableau1[[#This Row],[Profit]])*100</f>
        <v>-66.666666666666657</v>
      </c>
      <c r="X1064">
        <f>Tableau1[[#This Row],[Sales]]*(1-Tableau1[[#This Row],[Discount]])</f>
        <v>1.8527999999999996</v>
      </c>
      <c r="Y1064">
        <f ca="1">SUMIF(Tableau1[Order ID],Tableau1[[#This Row],[Order ID]],Tableau1[[#This Row],[Sales]])</f>
        <v>323.10000000000002</v>
      </c>
    </row>
    <row r="1065" spans="1:25" x14ac:dyDescent="0.3">
      <c r="A1065">
        <v>2175</v>
      </c>
      <c r="B1065" t="s">
        <v>1084</v>
      </c>
      <c r="C1065" s="9" t="s">
        <v>5147</v>
      </c>
      <c r="D1065" s="9">
        <v>42215</v>
      </c>
      <c r="E1065" s="3" t="s">
        <v>6366</v>
      </c>
      <c r="F1065" t="s">
        <v>6464</v>
      </c>
      <c r="G1065" t="s">
        <v>7034</v>
      </c>
      <c r="H1065" t="s">
        <v>7827</v>
      </c>
      <c r="I1065" t="s">
        <v>8055</v>
      </c>
      <c r="J1065" t="s">
        <v>8057</v>
      </c>
      <c r="K1065" t="s">
        <v>8070</v>
      </c>
      <c r="L1065" t="s">
        <v>8593</v>
      </c>
      <c r="M1065">
        <v>77041</v>
      </c>
      <c r="N1065" t="s">
        <v>8639</v>
      </c>
      <c r="O1065" t="s">
        <v>9805</v>
      </c>
      <c r="P1065" t="s">
        <v>10371</v>
      </c>
      <c r="Q1065" t="s">
        <v>10377</v>
      </c>
      <c r="R1065" t="s">
        <v>11539</v>
      </c>
      <c r="S1065">
        <v>61.792000000000002</v>
      </c>
      <c r="T1065">
        <v>4</v>
      </c>
      <c r="U1065">
        <v>0.2</v>
      </c>
      <c r="V1065">
        <v>6.1791999999999998</v>
      </c>
      <c r="W1065">
        <f>(Tableau1[[#This Row],[Sales]]/Tableau1[[#This Row],[Profit]])*100</f>
        <v>1000</v>
      </c>
      <c r="X1065">
        <f>Tableau1[[#This Row],[Sales]]*(1-Tableau1[[#This Row],[Discount]])</f>
        <v>49.433600000000006</v>
      </c>
      <c r="Y1065">
        <f ca="1">SUMIF(Tableau1[Order ID],Tableau1[[#This Row],[Order ID]],Tableau1[[#This Row],[Sales]])</f>
        <v>11.36</v>
      </c>
    </row>
    <row r="1066" spans="1:25" x14ac:dyDescent="0.3">
      <c r="A1066">
        <v>2176</v>
      </c>
      <c r="B1066" t="s">
        <v>1085</v>
      </c>
      <c r="C1066" s="9" t="s">
        <v>5710</v>
      </c>
      <c r="D1066" s="9">
        <v>42658</v>
      </c>
      <c r="E1066" s="3" t="s">
        <v>5177</v>
      </c>
      <c r="F1066" t="s">
        <v>6465</v>
      </c>
      <c r="G1066" t="s">
        <v>7051</v>
      </c>
      <c r="H1066" t="s">
        <v>7844</v>
      </c>
      <c r="I1066" t="s">
        <v>8056</v>
      </c>
      <c r="J1066" t="s">
        <v>8057</v>
      </c>
      <c r="K1066" t="s">
        <v>8346</v>
      </c>
      <c r="L1066" t="s">
        <v>8595</v>
      </c>
      <c r="M1066">
        <v>84106</v>
      </c>
      <c r="N1066" t="s">
        <v>8638</v>
      </c>
      <c r="O1066" t="s">
        <v>9849</v>
      </c>
      <c r="P1066" t="s">
        <v>10371</v>
      </c>
      <c r="Q1066" t="s">
        <v>10383</v>
      </c>
      <c r="R1066" t="s">
        <v>11583</v>
      </c>
      <c r="S1066">
        <v>45.68</v>
      </c>
      <c r="T1066">
        <v>2</v>
      </c>
      <c r="U1066">
        <v>0</v>
      </c>
      <c r="V1066">
        <v>21.012799999999999</v>
      </c>
      <c r="W1066">
        <f>(Tableau1[[#This Row],[Sales]]/Tableau1[[#This Row],[Profit]])*100</f>
        <v>217.39130434782612</v>
      </c>
      <c r="X1066">
        <f>Tableau1[[#This Row],[Sales]]*(1-Tableau1[[#This Row],[Discount]])</f>
        <v>45.68</v>
      </c>
      <c r="Y1066">
        <f ca="1">SUMIF(Tableau1[Order ID],Tableau1[[#This Row],[Order ID]],Tableau1[[#This Row],[Sales]])</f>
        <v>246.1328</v>
      </c>
    </row>
    <row r="1067" spans="1:25" x14ac:dyDescent="0.3">
      <c r="A1067">
        <v>2180</v>
      </c>
      <c r="B1067" t="s">
        <v>1086</v>
      </c>
      <c r="C1067" s="9" t="s">
        <v>5711</v>
      </c>
      <c r="D1067" s="9">
        <v>42497</v>
      </c>
      <c r="E1067" s="3" t="s">
        <v>5104</v>
      </c>
      <c r="F1067" t="s">
        <v>6465</v>
      </c>
      <c r="G1067" t="s">
        <v>6638</v>
      </c>
      <c r="H1067" t="s">
        <v>7431</v>
      </c>
      <c r="I1067" t="s">
        <v>8054</v>
      </c>
      <c r="J1067" t="s">
        <v>8057</v>
      </c>
      <c r="K1067" t="s">
        <v>8078</v>
      </c>
      <c r="L1067" t="s">
        <v>8603</v>
      </c>
      <c r="M1067">
        <v>10009</v>
      </c>
      <c r="N1067" t="s">
        <v>8640</v>
      </c>
      <c r="O1067" t="s">
        <v>8972</v>
      </c>
      <c r="P1067" t="s">
        <v>10371</v>
      </c>
      <c r="Q1067" t="s">
        <v>10381</v>
      </c>
      <c r="R1067" t="s">
        <v>10721</v>
      </c>
      <c r="S1067">
        <v>85.231999999999999</v>
      </c>
      <c r="T1067">
        <v>7</v>
      </c>
      <c r="U1067">
        <v>0.2</v>
      </c>
      <c r="V1067">
        <v>30.896599999999999</v>
      </c>
      <c r="W1067">
        <f>(Tableau1[[#This Row],[Sales]]/Tableau1[[#This Row],[Profit]])*100</f>
        <v>275.86206896551727</v>
      </c>
      <c r="X1067">
        <f>Tableau1[[#This Row],[Sales]]*(1-Tableau1[[#This Row],[Discount]])</f>
        <v>68.185600000000008</v>
      </c>
      <c r="Y1067">
        <f ca="1">SUMIF(Tableau1[Order ID],Tableau1[[#This Row],[Order ID]],Tableau1[[#This Row],[Sales]])</f>
        <v>33.28</v>
      </c>
    </row>
    <row r="1068" spans="1:25" x14ac:dyDescent="0.3">
      <c r="A1068">
        <v>2186</v>
      </c>
      <c r="B1068" t="s">
        <v>1087</v>
      </c>
      <c r="C1068" s="9" t="s">
        <v>5408</v>
      </c>
      <c r="D1068" s="9">
        <v>42948</v>
      </c>
      <c r="E1068" s="3" t="s">
        <v>6048</v>
      </c>
      <c r="F1068" t="s">
        <v>6464</v>
      </c>
      <c r="G1068" t="s">
        <v>6564</v>
      </c>
      <c r="H1068" t="s">
        <v>7357</v>
      </c>
      <c r="I1068" t="s">
        <v>8055</v>
      </c>
      <c r="J1068" t="s">
        <v>8057</v>
      </c>
      <c r="K1068" t="s">
        <v>8220</v>
      </c>
      <c r="L1068" t="s">
        <v>8590</v>
      </c>
      <c r="M1068">
        <v>93905</v>
      </c>
      <c r="N1068" t="s">
        <v>8638</v>
      </c>
      <c r="O1068" t="s">
        <v>8779</v>
      </c>
      <c r="P1068" t="s">
        <v>10371</v>
      </c>
      <c r="Q1068" t="s">
        <v>10381</v>
      </c>
      <c r="R1068" t="s">
        <v>10529</v>
      </c>
      <c r="S1068">
        <v>54.896000000000001</v>
      </c>
      <c r="T1068">
        <v>2</v>
      </c>
      <c r="U1068">
        <v>0.2</v>
      </c>
      <c r="V1068">
        <v>18.5274</v>
      </c>
      <c r="W1068">
        <f>(Tableau1[[#This Row],[Sales]]/Tableau1[[#This Row],[Profit]])*100</f>
        <v>296.2962962962963</v>
      </c>
      <c r="X1068">
        <f>Tableau1[[#This Row],[Sales]]*(1-Tableau1[[#This Row],[Discount]])</f>
        <v>43.916800000000002</v>
      </c>
      <c r="Y1068">
        <f ca="1">SUMIF(Tableau1[Order ID],Tableau1[[#This Row],[Order ID]],Tableau1[[#This Row],[Sales]])</f>
        <v>53.981999999999999</v>
      </c>
    </row>
    <row r="1069" spans="1:25" x14ac:dyDescent="0.3">
      <c r="A1069">
        <v>2187</v>
      </c>
      <c r="B1069" t="s">
        <v>1088</v>
      </c>
      <c r="C1069" s="9" t="s">
        <v>5246</v>
      </c>
      <c r="D1069" s="9">
        <v>42565</v>
      </c>
      <c r="E1069" s="3" t="s">
        <v>5246</v>
      </c>
      <c r="F1069" t="s">
        <v>6467</v>
      </c>
      <c r="G1069" t="s">
        <v>7052</v>
      </c>
      <c r="H1069" t="s">
        <v>7845</v>
      </c>
      <c r="I1069" t="s">
        <v>8054</v>
      </c>
      <c r="J1069" t="s">
        <v>8057</v>
      </c>
      <c r="K1069" t="s">
        <v>8172</v>
      </c>
      <c r="L1069" t="s">
        <v>8607</v>
      </c>
      <c r="M1069">
        <v>35810</v>
      </c>
      <c r="N1069" t="s">
        <v>8637</v>
      </c>
      <c r="O1069" t="s">
        <v>8811</v>
      </c>
      <c r="P1069" t="s">
        <v>10372</v>
      </c>
      <c r="Q1069" t="s">
        <v>10384</v>
      </c>
      <c r="R1069" t="s">
        <v>10561</v>
      </c>
      <c r="S1069">
        <v>29</v>
      </c>
      <c r="T1069">
        <v>2</v>
      </c>
      <c r="U1069">
        <v>0</v>
      </c>
      <c r="V1069">
        <v>7.25</v>
      </c>
      <c r="W1069">
        <f>(Tableau1[[#This Row],[Sales]]/Tableau1[[#This Row],[Profit]])*100</f>
        <v>400</v>
      </c>
      <c r="X1069">
        <f>Tableau1[[#This Row],[Sales]]*(1-Tableau1[[#This Row],[Discount]])</f>
        <v>29</v>
      </c>
      <c r="Y1069">
        <f ca="1">SUMIF(Tableau1[Order ID],Tableau1[[#This Row],[Order ID]],Tableau1[[#This Row],[Sales]])</f>
        <v>129.38999999999999</v>
      </c>
    </row>
    <row r="1070" spans="1:25" x14ac:dyDescent="0.3">
      <c r="A1070">
        <v>2188</v>
      </c>
      <c r="B1070" t="s">
        <v>1089</v>
      </c>
      <c r="C1070" s="9" t="s">
        <v>5712</v>
      </c>
      <c r="D1070" s="9">
        <v>42957</v>
      </c>
      <c r="E1070" s="3" t="s">
        <v>5763</v>
      </c>
      <c r="F1070" t="s">
        <v>6465</v>
      </c>
      <c r="G1070" t="s">
        <v>7050</v>
      </c>
      <c r="H1070" t="s">
        <v>7843</v>
      </c>
      <c r="I1070" t="s">
        <v>8054</v>
      </c>
      <c r="J1070" t="s">
        <v>8057</v>
      </c>
      <c r="K1070" t="s">
        <v>8096</v>
      </c>
      <c r="L1070" t="s">
        <v>8602</v>
      </c>
      <c r="M1070">
        <v>47201</v>
      </c>
      <c r="N1070" t="s">
        <v>8639</v>
      </c>
      <c r="O1070" t="s">
        <v>9634</v>
      </c>
      <c r="P1070" t="s">
        <v>10371</v>
      </c>
      <c r="Q1070" t="s">
        <v>10385</v>
      </c>
      <c r="R1070" t="s">
        <v>10539</v>
      </c>
      <c r="S1070">
        <v>70.08</v>
      </c>
      <c r="T1070">
        <v>6</v>
      </c>
      <c r="U1070">
        <v>0</v>
      </c>
      <c r="V1070">
        <v>35.04</v>
      </c>
      <c r="W1070">
        <f>(Tableau1[[#This Row],[Sales]]/Tableau1[[#This Row],[Profit]])*100</f>
        <v>200</v>
      </c>
      <c r="X1070">
        <f>Tableau1[[#This Row],[Sales]]*(1-Tableau1[[#This Row],[Discount]])</f>
        <v>70.08</v>
      </c>
      <c r="Y1070">
        <f ca="1">SUMIF(Tableau1[Order ID],Tableau1[[#This Row],[Order ID]],Tableau1[[#This Row],[Sales]])</f>
        <v>4367.8959999999997</v>
      </c>
    </row>
    <row r="1071" spans="1:25" x14ac:dyDescent="0.3">
      <c r="A1071">
        <v>2191</v>
      </c>
      <c r="B1071" t="s">
        <v>1090</v>
      </c>
      <c r="C1071" s="9" t="s">
        <v>5704</v>
      </c>
      <c r="D1071" s="9">
        <v>42546</v>
      </c>
      <c r="E1071" s="3" t="s">
        <v>5652</v>
      </c>
      <c r="F1071" t="s">
        <v>6465</v>
      </c>
      <c r="G1071" t="s">
        <v>6706</v>
      </c>
      <c r="H1071" t="s">
        <v>7499</v>
      </c>
      <c r="I1071" t="s">
        <v>8054</v>
      </c>
      <c r="J1071" t="s">
        <v>8057</v>
      </c>
      <c r="K1071" t="s">
        <v>8059</v>
      </c>
      <c r="L1071" t="s">
        <v>8590</v>
      </c>
      <c r="M1071">
        <v>90049</v>
      </c>
      <c r="N1071" t="s">
        <v>8638</v>
      </c>
      <c r="O1071" t="s">
        <v>9850</v>
      </c>
      <c r="P1071" t="s">
        <v>10371</v>
      </c>
      <c r="Q1071" t="s">
        <v>10382</v>
      </c>
      <c r="R1071" t="s">
        <v>11584</v>
      </c>
      <c r="S1071">
        <v>60.81</v>
      </c>
      <c r="T1071">
        <v>3</v>
      </c>
      <c r="U1071">
        <v>0</v>
      </c>
      <c r="V1071">
        <v>17.026800000000001</v>
      </c>
      <c r="W1071">
        <f>(Tableau1[[#This Row],[Sales]]/Tableau1[[#This Row],[Profit]])*100</f>
        <v>357.14285714285711</v>
      </c>
      <c r="X1071">
        <f>Tableau1[[#This Row],[Sales]]*(1-Tableau1[[#This Row],[Discount]])</f>
        <v>60.81</v>
      </c>
      <c r="Y1071">
        <f ca="1">SUMIF(Tableau1[Order ID],Tableau1[[#This Row],[Order ID]],Tableau1[[#This Row],[Sales]])</f>
        <v>59.752000000000002</v>
      </c>
    </row>
    <row r="1072" spans="1:25" x14ac:dyDescent="0.3">
      <c r="A1072">
        <v>2192</v>
      </c>
      <c r="B1072" t="s">
        <v>1091</v>
      </c>
      <c r="C1072" s="9" t="s">
        <v>5137</v>
      </c>
      <c r="D1072" s="9">
        <v>42714</v>
      </c>
      <c r="E1072" s="3" t="s">
        <v>5937</v>
      </c>
      <c r="F1072" t="s">
        <v>6465</v>
      </c>
      <c r="G1072" t="s">
        <v>6743</v>
      </c>
      <c r="H1072" t="s">
        <v>7536</v>
      </c>
      <c r="I1072" t="s">
        <v>8054</v>
      </c>
      <c r="J1072" t="s">
        <v>8057</v>
      </c>
      <c r="K1072" t="s">
        <v>8062</v>
      </c>
      <c r="L1072" t="s">
        <v>8234</v>
      </c>
      <c r="M1072">
        <v>98105</v>
      </c>
      <c r="N1072" t="s">
        <v>8638</v>
      </c>
      <c r="O1072" t="s">
        <v>9827</v>
      </c>
      <c r="P1072" t="s">
        <v>10371</v>
      </c>
      <c r="Q1072" t="s">
        <v>10381</v>
      </c>
      <c r="R1072" t="s">
        <v>11560</v>
      </c>
      <c r="S1072">
        <v>153.55199999999999</v>
      </c>
      <c r="T1072">
        <v>3</v>
      </c>
      <c r="U1072">
        <v>0.2</v>
      </c>
      <c r="V1072">
        <v>51.823799999999999</v>
      </c>
      <c r="W1072">
        <f>(Tableau1[[#This Row],[Sales]]/Tableau1[[#This Row],[Profit]])*100</f>
        <v>296.2962962962963</v>
      </c>
      <c r="X1072">
        <f>Tableau1[[#This Row],[Sales]]*(1-Tableau1[[#This Row],[Discount]])</f>
        <v>122.8416</v>
      </c>
      <c r="Y1072">
        <f ca="1">SUMIF(Tableau1[Order ID],Tableau1[[#This Row],[Order ID]],Tableau1[[#This Row],[Sales]])</f>
        <v>7.7519999999999998</v>
      </c>
    </row>
    <row r="1073" spans="1:25" x14ac:dyDescent="0.3">
      <c r="A1073">
        <v>2197</v>
      </c>
      <c r="B1073" t="s">
        <v>1092</v>
      </c>
      <c r="C1073" s="9" t="s">
        <v>5079</v>
      </c>
      <c r="D1073" s="9">
        <v>42705</v>
      </c>
      <c r="E1073" s="3" t="s">
        <v>5439</v>
      </c>
      <c r="F1073" t="s">
        <v>6465</v>
      </c>
      <c r="G1073" t="s">
        <v>6837</v>
      </c>
      <c r="H1073" t="s">
        <v>7630</v>
      </c>
      <c r="I1073" t="s">
        <v>8054</v>
      </c>
      <c r="J1073" t="s">
        <v>8057</v>
      </c>
      <c r="K1073" t="s">
        <v>8347</v>
      </c>
      <c r="L1073" t="s">
        <v>8606</v>
      </c>
      <c r="M1073">
        <v>37918</v>
      </c>
      <c r="N1073" t="s">
        <v>8637</v>
      </c>
      <c r="O1073" t="s">
        <v>8772</v>
      </c>
      <c r="P1073" t="s">
        <v>10371</v>
      </c>
      <c r="Q1073" t="s">
        <v>10379</v>
      </c>
      <c r="R1073" t="s">
        <v>10522</v>
      </c>
      <c r="S1073">
        <v>4.7039999999999997</v>
      </c>
      <c r="T1073">
        <v>2</v>
      </c>
      <c r="U1073">
        <v>0.2</v>
      </c>
      <c r="V1073">
        <v>0.41160000000000002</v>
      </c>
      <c r="W1073">
        <f>(Tableau1[[#This Row],[Sales]]/Tableau1[[#This Row],[Profit]])*100</f>
        <v>1142.8571428571427</v>
      </c>
      <c r="X1073">
        <f>Tableau1[[#This Row],[Sales]]*(1-Tableau1[[#This Row],[Discount]])</f>
        <v>3.7631999999999999</v>
      </c>
      <c r="Y1073">
        <f ca="1">SUMIF(Tableau1[Order ID],Tableau1[[#This Row],[Order ID]],Tableau1[[#This Row],[Sales]])</f>
        <v>16.78</v>
      </c>
    </row>
    <row r="1074" spans="1:25" x14ac:dyDescent="0.3">
      <c r="A1074">
        <v>2198</v>
      </c>
      <c r="B1074" t="s">
        <v>1093</v>
      </c>
      <c r="C1074" s="9" t="s">
        <v>5713</v>
      </c>
      <c r="D1074" s="9">
        <v>41971</v>
      </c>
      <c r="E1074" s="3" t="s">
        <v>5804</v>
      </c>
      <c r="F1074" t="s">
        <v>6465</v>
      </c>
      <c r="G1074" t="s">
        <v>7037</v>
      </c>
      <c r="H1074" t="s">
        <v>7830</v>
      </c>
      <c r="I1074" t="s">
        <v>8054</v>
      </c>
      <c r="J1074" t="s">
        <v>8057</v>
      </c>
      <c r="K1074" t="s">
        <v>8180</v>
      </c>
      <c r="L1074" t="s">
        <v>8607</v>
      </c>
      <c r="M1074">
        <v>36116</v>
      </c>
      <c r="N1074" t="s">
        <v>8637</v>
      </c>
      <c r="O1074" t="s">
        <v>9186</v>
      </c>
      <c r="P1074" t="s">
        <v>10371</v>
      </c>
      <c r="Q1074" t="s">
        <v>10379</v>
      </c>
      <c r="R1074" t="s">
        <v>10935</v>
      </c>
      <c r="S1074">
        <v>14.67</v>
      </c>
      <c r="T1074">
        <v>3</v>
      </c>
      <c r="U1074">
        <v>0</v>
      </c>
      <c r="V1074">
        <v>3.9609000000000001</v>
      </c>
      <c r="W1074">
        <f>(Tableau1[[#This Row],[Sales]]/Tableau1[[#This Row],[Profit]])*100</f>
        <v>370.37037037037038</v>
      </c>
      <c r="X1074">
        <f>Tableau1[[#This Row],[Sales]]*(1-Tableau1[[#This Row],[Discount]])</f>
        <v>14.67</v>
      </c>
      <c r="Y1074">
        <f ca="1">SUMIF(Tableau1[Order ID],Tableau1[[#This Row],[Order ID]],Tableau1[[#This Row],[Sales]])</f>
        <v>167.86</v>
      </c>
    </row>
    <row r="1075" spans="1:25" x14ac:dyDescent="0.3">
      <c r="A1075">
        <v>2199</v>
      </c>
      <c r="B1075" t="s">
        <v>1094</v>
      </c>
      <c r="C1075" s="9" t="s">
        <v>5292</v>
      </c>
      <c r="D1075" s="9">
        <v>42091</v>
      </c>
      <c r="E1075" s="3" t="s">
        <v>5818</v>
      </c>
      <c r="F1075" t="s">
        <v>6465</v>
      </c>
      <c r="G1075" t="s">
        <v>6705</v>
      </c>
      <c r="H1075" t="s">
        <v>7498</v>
      </c>
      <c r="I1075" t="s">
        <v>8054</v>
      </c>
      <c r="J1075" t="s">
        <v>8057</v>
      </c>
      <c r="K1075" t="s">
        <v>8068</v>
      </c>
      <c r="L1075" t="s">
        <v>8597</v>
      </c>
      <c r="M1075">
        <v>19120</v>
      </c>
      <c r="N1075" t="s">
        <v>8640</v>
      </c>
      <c r="O1075" t="s">
        <v>8727</v>
      </c>
      <c r="P1075" t="s">
        <v>10371</v>
      </c>
      <c r="Q1075" t="s">
        <v>10383</v>
      </c>
      <c r="R1075" t="s">
        <v>10476</v>
      </c>
      <c r="S1075">
        <v>15.552</v>
      </c>
      <c r="T1075">
        <v>3</v>
      </c>
      <c r="U1075">
        <v>0.2</v>
      </c>
      <c r="V1075">
        <v>5.4432</v>
      </c>
      <c r="W1075">
        <f>(Tableau1[[#This Row],[Sales]]/Tableau1[[#This Row],[Profit]])*100</f>
        <v>285.71428571428572</v>
      </c>
      <c r="X1075">
        <f>Tableau1[[#This Row],[Sales]]*(1-Tableau1[[#This Row],[Discount]])</f>
        <v>12.441600000000001</v>
      </c>
      <c r="Y1075">
        <f ca="1">SUMIF(Tableau1[Order ID],Tableau1[[#This Row],[Order ID]],Tableau1[[#This Row],[Sales]])</f>
        <v>23.975999999999999</v>
      </c>
    </row>
    <row r="1076" spans="1:25" x14ac:dyDescent="0.3">
      <c r="A1076">
        <v>2201</v>
      </c>
      <c r="B1076" t="s">
        <v>1095</v>
      </c>
      <c r="C1076" s="9" t="s">
        <v>5136</v>
      </c>
      <c r="D1076" s="9">
        <v>41791</v>
      </c>
      <c r="E1076" s="3" t="s">
        <v>5601</v>
      </c>
      <c r="F1076" t="s">
        <v>6465</v>
      </c>
      <c r="G1076" t="s">
        <v>6767</v>
      </c>
      <c r="H1076" t="s">
        <v>7560</v>
      </c>
      <c r="I1076" t="s">
        <v>8054</v>
      </c>
      <c r="J1076" t="s">
        <v>8057</v>
      </c>
      <c r="K1076" t="s">
        <v>8348</v>
      </c>
      <c r="L1076" t="s">
        <v>8624</v>
      </c>
      <c r="M1076">
        <v>72209</v>
      </c>
      <c r="N1076" t="s">
        <v>8637</v>
      </c>
      <c r="O1076" t="s">
        <v>8979</v>
      </c>
      <c r="P1076" t="s">
        <v>10370</v>
      </c>
      <c r="Q1076" t="s">
        <v>10378</v>
      </c>
      <c r="R1076" t="s">
        <v>10728</v>
      </c>
      <c r="S1076">
        <v>22.2</v>
      </c>
      <c r="T1076">
        <v>6</v>
      </c>
      <c r="U1076">
        <v>0</v>
      </c>
      <c r="V1076">
        <v>9.1020000000000003</v>
      </c>
      <c r="W1076">
        <f>(Tableau1[[#This Row],[Sales]]/Tableau1[[#This Row],[Profit]])*100</f>
        <v>243.90243902439025</v>
      </c>
      <c r="X1076">
        <f>Tableau1[[#This Row],[Sales]]*(1-Tableau1[[#This Row],[Discount]])</f>
        <v>22.2</v>
      </c>
      <c r="Y1076">
        <f ca="1">SUMIF(Tableau1[Order ID],Tableau1[[#This Row],[Order ID]],Tableau1[[#This Row],[Sales]])</f>
        <v>9.2100000000000009</v>
      </c>
    </row>
    <row r="1077" spans="1:25" x14ac:dyDescent="0.3">
      <c r="A1077">
        <v>2203</v>
      </c>
      <c r="B1077" t="s">
        <v>1096</v>
      </c>
      <c r="C1077" s="9" t="s">
        <v>5714</v>
      </c>
      <c r="D1077" s="9">
        <v>42253</v>
      </c>
      <c r="E1077" s="3" t="s">
        <v>5841</v>
      </c>
      <c r="F1077" t="s">
        <v>6465</v>
      </c>
      <c r="G1077" t="s">
        <v>6925</v>
      </c>
      <c r="H1077" t="s">
        <v>7718</v>
      </c>
      <c r="I1077" t="s">
        <v>8056</v>
      </c>
      <c r="J1077" t="s">
        <v>8057</v>
      </c>
      <c r="K1077" t="s">
        <v>8062</v>
      </c>
      <c r="L1077" t="s">
        <v>8234</v>
      </c>
      <c r="M1077">
        <v>98103</v>
      </c>
      <c r="N1077" t="s">
        <v>8638</v>
      </c>
      <c r="O1077" t="s">
        <v>8949</v>
      </c>
      <c r="P1077" t="s">
        <v>10371</v>
      </c>
      <c r="Q1077" t="s">
        <v>10381</v>
      </c>
      <c r="R1077" t="s">
        <v>10698</v>
      </c>
      <c r="S1077">
        <v>6.0960000000000001</v>
      </c>
      <c r="T1077">
        <v>2</v>
      </c>
      <c r="U1077">
        <v>0.2</v>
      </c>
      <c r="V1077">
        <v>2.1335999999999999</v>
      </c>
      <c r="W1077">
        <f>(Tableau1[[#This Row],[Sales]]/Tableau1[[#This Row],[Profit]])*100</f>
        <v>285.71428571428572</v>
      </c>
      <c r="X1077">
        <f>Tableau1[[#This Row],[Sales]]*(1-Tableau1[[#This Row],[Discount]])</f>
        <v>4.8768000000000002</v>
      </c>
      <c r="Y1077">
        <f ca="1">SUMIF(Tableau1[Order ID],Tableau1[[#This Row],[Order ID]],Tableau1[[#This Row],[Sales]])</f>
        <v>15.552</v>
      </c>
    </row>
    <row r="1078" spans="1:25" x14ac:dyDescent="0.3">
      <c r="A1078">
        <v>2205</v>
      </c>
      <c r="B1078" t="s">
        <v>1097</v>
      </c>
      <c r="C1078" s="9" t="s">
        <v>5715</v>
      </c>
      <c r="D1078" s="9">
        <v>42184</v>
      </c>
      <c r="E1078" s="3" t="s">
        <v>5791</v>
      </c>
      <c r="F1078" t="s">
        <v>6465</v>
      </c>
      <c r="G1078" t="s">
        <v>6524</v>
      </c>
      <c r="H1078" t="s">
        <v>7317</v>
      </c>
      <c r="I1078" t="s">
        <v>8054</v>
      </c>
      <c r="J1078" t="s">
        <v>8057</v>
      </c>
      <c r="K1078" t="s">
        <v>8210</v>
      </c>
      <c r="L1078" t="s">
        <v>8597</v>
      </c>
      <c r="M1078">
        <v>17602</v>
      </c>
      <c r="N1078" t="s">
        <v>8640</v>
      </c>
      <c r="O1078" t="s">
        <v>9597</v>
      </c>
      <c r="P1078" t="s">
        <v>10370</v>
      </c>
      <c r="Q1078" t="s">
        <v>10378</v>
      </c>
      <c r="R1078" t="s">
        <v>11587</v>
      </c>
      <c r="S1078">
        <v>20.103999999999999</v>
      </c>
      <c r="T1078">
        <v>1</v>
      </c>
      <c r="U1078">
        <v>0.2</v>
      </c>
      <c r="V1078">
        <v>1.7591000000000001</v>
      </c>
      <c r="W1078">
        <f>(Tableau1[[#This Row],[Sales]]/Tableau1[[#This Row],[Profit]])*100</f>
        <v>1142.8571428571427</v>
      </c>
      <c r="X1078">
        <f>Tableau1[[#This Row],[Sales]]*(1-Tableau1[[#This Row],[Discount]])</f>
        <v>16.083200000000001</v>
      </c>
      <c r="Y1078">
        <f ca="1">SUMIF(Tableau1[Order ID],Tableau1[[#This Row],[Order ID]],Tableau1[[#This Row],[Sales]])</f>
        <v>50.88</v>
      </c>
    </row>
    <row r="1079" spans="1:25" x14ac:dyDescent="0.3">
      <c r="A1079">
        <v>2206</v>
      </c>
      <c r="B1079" t="s">
        <v>1098</v>
      </c>
      <c r="C1079" s="9" t="s">
        <v>5575</v>
      </c>
      <c r="D1079" s="9">
        <v>42623</v>
      </c>
      <c r="E1079" s="3" t="s">
        <v>5156</v>
      </c>
      <c r="F1079" t="s">
        <v>6464</v>
      </c>
      <c r="G1079" t="s">
        <v>6812</v>
      </c>
      <c r="H1079" t="s">
        <v>7605</v>
      </c>
      <c r="I1079" t="s">
        <v>8056</v>
      </c>
      <c r="J1079" t="s">
        <v>8057</v>
      </c>
      <c r="K1079" t="s">
        <v>8097</v>
      </c>
      <c r="L1079" t="s">
        <v>8606</v>
      </c>
      <c r="M1079">
        <v>37620</v>
      </c>
      <c r="N1079" t="s">
        <v>8637</v>
      </c>
      <c r="O1079" t="s">
        <v>9853</v>
      </c>
      <c r="P1079" t="s">
        <v>10371</v>
      </c>
      <c r="Q1079" t="s">
        <v>10379</v>
      </c>
      <c r="R1079" t="s">
        <v>11588</v>
      </c>
      <c r="S1079">
        <v>67.56</v>
      </c>
      <c r="T1079">
        <v>3</v>
      </c>
      <c r="U1079">
        <v>0.2</v>
      </c>
      <c r="V1079">
        <v>8.4450000000000003</v>
      </c>
      <c r="W1079">
        <f>(Tableau1[[#This Row],[Sales]]/Tableau1[[#This Row],[Profit]])*100</f>
        <v>800</v>
      </c>
      <c r="X1079">
        <f>Tableau1[[#This Row],[Sales]]*(1-Tableau1[[#This Row],[Discount]])</f>
        <v>54.048000000000002</v>
      </c>
      <c r="Y1079">
        <f ca="1">SUMIF(Tableau1[Order ID],Tableau1[[#This Row],[Order ID]],Tableau1[[#This Row],[Sales]])</f>
        <v>107.97</v>
      </c>
    </row>
    <row r="1080" spans="1:25" x14ac:dyDescent="0.3">
      <c r="A1080">
        <v>2207</v>
      </c>
      <c r="B1080" t="s">
        <v>1099</v>
      </c>
      <c r="C1080" s="9" t="s">
        <v>5716</v>
      </c>
      <c r="D1080" s="9">
        <v>41834</v>
      </c>
      <c r="E1080" s="3" t="s">
        <v>5866</v>
      </c>
      <c r="F1080" t="s">
        <v>6465</v>
      </c>
      <c r="G1080" t="s">
        <v>7053</v>
      </c>
      <c r="H1080" t="s">
        <v>7846</v>
      </c>
      <c r="I1080" t="s">
        <v>8056</v>
      </c>
      <c r="J1080" t="s">
        <v>8057</v>
      </c>
      <c r="K1080" t="s">
        <v>8092</v>
      </c>
      <c r="L1080" t="s">
        <v>8598</v>
      </c>
      <c r="M1080">
        <v>60505</v>
      </c>
      <c r="N1080" t="s">
        <v>8639</v>
      </c>
      <c r="O1080" t="s">
        <v>9038</v>
      </c>
      <c r="P1080" t="s">
        <v>10371</v>
      </c>
      <c r="Q1080" t="s">
        <v>10381</v>
      </c>
      <c r="R1080" t="s">
        <v>10787</v>
      </c>
      <c r="S1080">
        <v>29.931999999999999</v>
      </c>
      <c r="T1080">
        <v>7</v>
      </c>
      <c r="U1080">
        <v>0.8</v>
      </c>
      <c r="V1080">
        <v>-46.394599999999997</v>
      </c>
      <c r="W1080">
        <f>(Tableau1[[#This Row],[Sales]]/Tableau1[[#This Row],[Profit]])*100</f>
        <v>-64.516129032258064</v>
      </c>
      <c r="X1080">
        <f>Tableau1[[#This Row],[Sales]]*(1-Tableau1[[#This Row],[Discount]])</f>
        <v>5.9863999999999988</v>
      </c>
      <c r="Y1080">
        <f ca="1">SUMIF(Tableau1[Order ID],Tableau1[[#This Row],[Order ID]],Tableau1[[#This Row],[Sales]])</f>
        <v>16.28</v>
      </c>
    </row>
    <row r="1081" spans="1:25" x14ac:dyDescent="0.3">
      <c r="A1081">
        <v>2209</v>
      </c>
      <c r="B1081" t="s">
        <v>1100</v>
      </c>
      <c r="C1081" s="9" t="s">
        <v>5451</v>
      </c>
      <c r="D1081" s="9">
        <v>42238</v>
      </c>
      <c r="E1081" s="3" t="s">
        <v>6367</v>
      </c>
      <c r="F1081" t="s">
        <v>6465</v>
      </c>
      <c r="G1081" t="s">
        <v>6510</v>
      </c>
      <c r="H1081" t="s">
        <v>7303</v>
      </c>
      <c r="I1081" t="s">
        <v>8056</v>
      </c>
      <c r="J1081" t="s">
        <v>8057</v>
      </c>
      <c r="K1081" t="s">
        <v>8078</v>
      </c>
      <c r="L1081" t="s">
        <v>8603</v>
      </c>
      <c r="M1081">
        <v>10009</v>
      </c>
      <c r="N1081" t="s">
        <v>8640</v>
      </c>
      <c r="O1081" t="s">
        <v>8743</v>
      </c>
      <c r="P1081" t="s">
        <v>10371</v>
      </c>
      <c r="Q1081" t="s">
        <v>10379</v>
      </c>
      <c r="R1081" t="s">
        <v>10492</v>
      </c>
      <c r="S1081">
        <v>16.52</v>
      </c>
      <c r="T1081">
        <v>4</v>
      </c>
      <c r="U1081">
        <v>0</v>
      </c>
      <c r="V1081">
        <v>7.5991999999999997</v>
      </c>
      <c r="W1081">
        <f>(Tableau1[[#This Row],[Sales]]/Tableau1[[#This Row],[Profit]])*100</f>
        <v>217.39130434782606</v>
      </c>
      <c r="X1081">
        <f>Tableau1[[#This Row],[Sales]]*(1-Tableau1[[#This Row],[Discount]])</f>
        <v>16.52</v>
      </c>
      <c r="Y1081">
        <f ca="1">SUMIF(Tableau1[Order ID],Tableau1[[#This Row],[Order ID]],Tableau1[[#This Row],[Sales]])</f>
        <v>19.824000000000002</v>
      </c>
    </row>
    <row r="1082" spans="1:25" x14ac:dyDescent="0.3">
      <c r="A1082">
        <v>2210</v>
      </c>
      <c r="B1082" t="s">
        <v>1101</v>
      </c>
      <c r="C1082" s="9" t="s">
        <v>5717</v>
      </c>
      <c r="D1082" s="9">
        <v>41957</v>
      </c>
      <c r="E1082" s="3" t="s">
        <v>5942</v>
      </c>
      <c r="F1082" t="s">
        <v>6464</v>
      </c>
      <c r="G1082" t="s">
        <v>7054</v>
      </c>
      <c r="H1082" t="s">
        <v>7847</v>
      </c>
      <c r="I1082" t="s">
        <v>8054</v>
      </c>
      <c r="J1082" t="s">
        <v>8057</v>
      </c>
      <c r="K1082" t="s">
        <v>8112</v>
      </c>
      <c r="L1082" t="s">
        <v>8617</v>
      </c>
      <c r="M1082">
        <v>6824</v>
      </c>
      <c r="N1082" t="s">
        <v>8640</v>
      </c>
      <c r="O1082" t="s">
        <v>9854</v>
      </c>
      <c r="P1082" t="s">
        <v>10372</v>
      </c>
      <c r="Q1082" t="s">
        <v>10380</v>
      </c>
      <c r="R1082" t="s">
        <v>11589</v>
      </c>
      <c r="S1082">
        <v>832.93</v>
      </c>
      <c r="T1082">
        <v>7</v>
      </c>
      <c r="U1082">
        <v>0</v>
      </c>
      <c r="V1082">
        <v>233.22040000000001</v>
      </c>
      <c r="W1082">
        <f>(Tableau1[[#This Row],[Sales]]/Tableau1[[#This Row],[Profit]])*100</f>
        <v>357.14285714285711</v>
      </c>
      <c r="X1082">
        <f>Tableau1[[#This Row],[Sales]]*(1-Tableau1[[#This Row],[Discount]])</f>
        <v>832.93</v>
      </c>
      <c r="Y1082">
        <f ca="1">SUMIF(Tableau1[Order ID],Tableau1[[#This Row],[Order ID]],Tableau1[[#This Row],[Sales]])</f>
        <v>20.724</v>
      </c>
    </row>
    <row r="1083" spans="1:25" x14ac:dyDescent="0.3">
      <c r="A1083">
        <v>2212</v>
      </c>
      <c r="B1083" t="s">
        <v>1102</v>
      </c>
      <c r="C1083" s="9" t="s">
        <v>5611</v>
      </c>
      <c r="D1083" s="9">
        <v>42701</v>
      </c>
      <c r="E1083" s="3" t="s">
        <v>5915</v>
      </c>
      <c r="F1083" t="s">
        <v>6466</v>
      </c>
      <c r="G1083" t="s">
        <v>6614</v>
      </c>
      <c r="H1083" t="s">
        <v>7407</v>
      </c>
      <c r="I1083" t="s">
        <v>8055</v>
      </c>
      <c r="J1083" t="s">
        <v>8057</v>
      </c>
      <c r="K1083" t="s">
        <v>8349</v>
      </c>
      <c r="L1083" t="s">
        <v>8600</v>
      </c>
      <c r="M1083">
        <v>48146</v>
      </c>
      <c r="N1083" t="s">
        <v>8639</v>
      </c>
      <c r="O1083" t="s">
        <v>9855</v>
      </c>
      <c r="P1083" t="s">
        <v>10371</v>
      </c>
      <c r="Q1083" t="s">
        <v>10382</v>
      </c>
      <c r="R1083" t="s">
        <v>11590</v>
      </c>
      <c r="S1083">
        <v>167.292</v>
      </c>
      <c r="T1083">
        <v>6</v>
      </c>
      <c r="U1083">
        <v>0.1</v>
      </c>
      <c r="V1083">
        <v>29.7408</v>
      </c>
      <c r="W1083">
        <f>(Tableau1[[#This Row],[Sales]]/Tableau1[[#This Row],[Profit]])*100</f>
        <v>562.5</v>
      </c>
      <c r="X1083">
        <f>Tableau1[[#This Row],[Sales]]*(1-Tableau1[[#This Row],[Discount]])</f>
        <v>150.56280000000001</v>
      </c>
      <c r="Y1083">
        <f ca="1">SUMIF(Tableau1[Order ID],Tableau1[[#This Row],[Order ID]],Tableau1[[#This Row],[Sales]])</f>
        <v>95.84</v>
      </c>
    </row>
    <row r="1084" spans="1:25" x14ac:dyDescent="0.3">
      <c r="A1084">
        <v>2213</v>
      </c>
      <c r="B1084" t="s">
        <v>1103</v>
      </c>
      <c r="C1084" s="9" t="s">
        <v>5640</v>
      </c>
      <c r="D1084" s="9">
        <v>43060</v>
      </c>
      <c r="E1084" s="3" t="s">
        <v>5950</v>
      </c>
      <c r="F1084" t="s">
        <v>6465</v>
      </c>
      <c r="G1084" t="s">
        <v>6817</v>
      </c>
      <c r="H1084" t="s">
        <v>7610</v>
      </c>
      <c r="I1084" t="s">
        <v>8054</v>
      </c>
      <c r="J1084" t="s">
        <v>8057</v>
      </c>
      <c r="K1084" t="s">
        <v>8078</v>
      </c>
      <c r="L1084" t="s">
        <v>8603</v>
      </c>
      <c r="M1084">
        <v>10035</v>
      </c>
      <c r="N1084" t="s">
        <v>8640</v>
      </c>
      <c r="O1084" t="s">
        <v>9507</v>
      </c>
      <c r="P1084" t="s">
        <v>10370</v>
      </c>
      <c r="Q1084" t="s">
        <v>10378</v>
      </c>
      <c r="R1084" t="s">
        <v>11249</v>
      </c>
      <c r="S1084">
        <v>27.42</v>
      </c>
      <c r="T1084">
        <v>1</v>
      </c>
      <c r="U1084">
        <v>0</v>
      </c>
      <c r="V1084">
        <v>11.2422</v>
      </c>
      <c r="W1084">
        <f>(Tableau1[[#This Row],[Sales]]/Tableau1[[#This Row],[Profit]])*100</f>
        <v>243.90243902439025</v>
      </c>
      <c r="X1084">
        <f>Tableau1[[#This Row],[Sales]]*(1-Tableau1[[#This Row],[Discount]])</f>
        <v>27.42</v>
      </c>
      <c r="Y1084">
        <f ca="1">SUMIF(Tableau1[Order ID],Tableau1[[#This Row],[Order ID]],Tableau1[[#This Row],[Sales]])</f>
        <v>1598.058</v>
      </c>
    </row>
    <row r="1085" spans="1:25" x14ac:dyDescent="0.3">
      <c r="A1085">
        <v>2214</v>
      </c>
      <c r="B1085" t="s">
        <v>1104</v>
      </c>
      <c r="C1085" s="9" t="s">
        <v>5202</v>
      </c>
      <c r="D1085" s="9">
        <v>43009</v>
      </c>
      <c r="E1085" s="3" t="s">
        <v>5310</v>
      </c>
      <c r="F1085" t="s">
        <v>6466</v>
      </c>
      <c r="G1085" t="s">
        <v>6983</v>
      </c>
      <c r="H1085" t="s">
        <v>7776</v>
      </c>
      <c r="I1085" t="s">
        <v>8054</v>
      </c>
      <c r="J1085" t="s">
        <v>8057</v>
      </c>
      <c r="K1085" t="s">
        <v>8107</v>
      </c>
      <c r="L1085" t="s">
        <v>8590</v>
      </c>
      <c r="M1085">
        <v>95123</v>
      </c>
      <c r="N1085" t="s">
        <v>8638</v>
      </c>
      <c r="O1085" t="s">
        <v>9368</v>
      </c>
      <c r="P1085" t="s">
        <v>10371</v>
      </c>
      <c r="Q1085" t="s">
        <v>10381</v>
      </c>
      <c r="R1085" t="s">
        <v>11115</v>
      </c>
      <c r="S1085">
        <v>1.44</v>
      </c>
      <c r="T1085">
        <v>1</v>
      </c>
      <c r="U1085">
        <v>0.2</v>
      </c>
      <c r="V1085">
        <v>0.504</v>
      </c>
      <c r="W1085">
        <f>(Tableau1[[#This Row],[Sales]]/Tableau1[[#This Row],[Profit]])*100</f>
        <v>285.71428571428572</v>
      </c>
      <c r="X1085">
        <f>Tableau1[[#This Row],[Sales]]*(1-Tableau1[[#This Row],[Discount]])</f>
        <v>1.1519999999999999</v>
      </c>
      <c r="Y1085">
        <f ca="1">SUMIF(Tableau1[Order ID],Tableau1[[#This Row],[Order ID]],Tableau1[[#This Row],[Sales]])</f>
        <v>111.96</v>
      </c>
    </row>
    <row r="1086" spans="1:25" x14ac:dyDescent="0.3">
      <c r="A1086">
        <v>2218</v>
      </c>
      <c r="B1086" t="s">
        <v>1105</v>
      </c>
      <c r="C1086" s="9" t="s">
        <v>5089</v>
      </c>
      <c r="D1086" s="9">
        <v>41902</v>
      </c>
      <c r="E1086" s="3" t="s">
        <v>5824</v>
      </c>
      <c r="F1086" t="s">
        <v>6465</v>
      </c>
      <c r="G1086" t="s">
        <v>7055</v>
      </c>
      <c r="H1086" t="s">
        <v>7848</v>
      </c>
      <c r="I1086" t="s">
        <v>8055</v>
      </c>
      <c r="J1086" t="s">
        <v>8057</v>
      </c>
      <c r="K1086" t="s">
        <v>8166</v>
      </c>
      <c r="L1086" t="s">
        <v>8591</v>
      </c>
      <c r="M1086">
        <v>32216</v>
      </c>
      <c r="N1086" t="s">
        <v>8637</v>
      </c>
      <c r="O1086" t="s">
        <v>9857</v>
      </c>
      <c r="P1086" t="s">
        <v>10371</v>
      </c>
      <c r="Q1086" t="s">
        <v>10379</v>
      </c>
      <c r="R1086" t="s">
        <v>11592</v>
      </c>
      <c r="S1086">
        <v>2.8159999999999998</v>
      </c>
      <c r="T1086">
        <v>2</v>
      </c>
      <c r="U1086">
        <v>0.2</v>
      </c>
      <c r="V1086">
        <v>0.98560000000000003</v>
      </c>
      <c r="W1086">
        <f>(Tableau1[[#This Row],[Sales]]/Tableau1[[#This Row],[Profit]])*100</f>
        <v>285.71428571428567</v>
      </c>
      <c r="X1086">
        <f>Tableau1[[#This Row],[Sales]]*(1-Tableau1[[#This Row],[Discount]])</f>
        <v>2.2528000000000001</v>
      </c>
      <c r="Y1086">
        <f ca="1">SUMIF(Tableau1[Order ID],Tableau1[[#This Row],[Order ID]],Tableau1[[#This Row],[Sales]])</f>
        <v>131.94</v>
      </c>
    </row>
    <row r="1087" spans="1:25" x14ac:dyDescent="0.3">
      <c r="A1087">
        <v>2219</v>
      </c>
      <c r="B1087" t="s">
        <v>1106</v>
      </c>
      <c r="C1087" s="9" t="s">
        <v>5718</v>
      </c>
      <c r="D1087" s="9">
        <v>42944</v>
      </c>
      <c r="E1087" s="3" t="s">
        <v>5408</v>
      </c>
      <c r="F1087" t="s">
        <v>6465</v>
      </c>
      <c r="G1087" t="s">
        <v>7056</v>
      </c>
      <c r="H1087" t="s">
        <v>7849</v>
      </c>
      <c r="I1087" t="s">
        <v>8055</v>
      </c>
      <c r="J1087" t="s">
        <v>8057</v>
      </c>
      <c r="K1087" t="s">
        <v>8066</v>
      </c>
      <c r="L1087" t="s">
        <v>8590</v>
      </c>
      <c r="M1087">
        <v>94110</v>
      </c>
      <c r="N1087" t="s">
        <v>8638</v>
      </c>
      <c r="O1087" t="s">
        <v>9362</v>
      </c>
      <c r="P1087" t="s">
        <v>10371</v>
      </c>
      <c r="Q1087" t="s">
        <v>10381</v>
      </c>
      <c r="R1087" t="s">
        <v>11109</v>
      </c>
      <c r="S1087">
        <v>9.984</v>
      </c>
      <c r="T1087">
        <v>4</v>
      </c>
      <c r="U1087">
        <v>0.2</v>
      </c>
      <c r="V1087">
        <v>3.6192000000000002</v>
      </c>
      <c r="W1087">
        <f>(Tableau1[[#This Row],[Sales]]/Tableau1[[#This Row],[Profit]])*100</f>
        <v>275.86206896551721</v>
      </c>
      <c r="X1087">
        <f>Tableau1[[#This Row],[Sales]]*(1-Tableau1[[#This Row],[Discount]])</f>
        <v>7.9872000000000005</v>
      </c>
      <c r="Y1087">
        <f ca="1">SUMIF(Tableau1[Order ID],Tableau1[[#This Row],[Order ID]],Tableau1[[#This Row],[Sales]])</f>
        <v>104.9</v>
      </c>
    </row>
    <row r="1088" spans="1:25" x14ac:dyDescent="0.3">
      <c r="A1088">
        <v>2222</v>
      </c>
      <c r="B1088" t="s">
        <v>1107</v>
      </c>
      <c r="C1088" s="9" t="s">
        <v>5431</v>
      </c>
      <c r="D1088" s="9">
        <v>42344</v>
      </c>
      <c r="E1088" s="3" t="s">
        <v>5431</v>
      </c>
      <c r="F1088" t="s">
        <v>6467</v>
      </c>
      <c r="G1088" t="s">
        <v>7057</v>
      </c>
      <c r="H1088" t="s">
        <v>7850</v>
      </c>
      <c r="I1088" t="s">
        <v>8054</v>
      </c>
      <c r="J1088" t="s">
        <v>8057</v>
      </c>
      <c r="K1088" t="s">
        <v>8350</v>
      </c>
      <c r="L1088" t="s">
        <v>8612</v>
      </c>
      <c r="M1088">
        <v>43302</v>
      </c>
      <c r="N1088" t="s">
        <v>8640</v>
      </c>
      <c r="O1088" t="s">
        <v>9831</v>
      </c>
      <c r="P1088" t="s">
        <v>10372</v>
      </c>
      <c r="Q1088" t="s">
        <v>10380</v>
      </c>
      <c r="R1088" t="s">
        <v>11565</v>
      </c>
      <c r="S1088">
        <v>485.94</v>
      </c>
      <c r="T1088">
        <v>2</v>
      </c>
      <c r="U1088">
        <v>0.4</v>
      </c>
      <c r="V1088">
        <v>-89.088999999999999</v>
      </c>
      <c r="W1088">
        <f>(Tableau1[[#This Row],[Sales]]/Tableau1[[#This Row],[Profit]])*100</f>
        <v>-545.4545454545455</v>
      </c>
      <c r="X1088">
        <f>Tableau1[[#This Row],[Sales]]*(1-Tableau1[[#This Row],[Discount]])</f>
        <v>291.56399999999996</v>
      </c>
      <c r="Y1088">
        <f ca="1">SUMIF(Tableau1[Order ID],Tableau1[[#This Row],[Order ID]],Tableau1[[#This Row],[Sales]])</f>
        <v>103.968</v>
      </c>
    </row>
    <row r="1089" spans="1:25" x14ac:dyDescent="0.3">
      <c r="A1089">
        <v>2225</v>
      </c>
      <c r="B1089" t="s">
        <v>1108</v>
      </c>
      <c r="C1089" s="9" t="s">
        <v>5719</v>
      </c>
      <c r="D1089" s="9">
        <v>42947</v>
      </c>
      <c r="E1089" s="3" t="s">
        <v>5515</v>
      </c>
      <c r="F1089" t="s">
        <v>6465</v>
      </c>
      <c r="G1089" t="s">
        <v>6573</v>
      </c>
      <c r="H1089" t="s">
        <v>7366</v>
      </c>
      <c r="I1089" t="s">
        <v>8055</v>
      </c>
      <c r="J1089" t="s">
        <v>8057</v>
      </c>
      <c r="K1089" t="s">
        <v>8068</v>
      </c>
      <c r="L1089" t="s">
        <v>8597</v>
      </c>
      <c r="M1089">
        <v>19134</v>
      </c>
      <c r="N1089" t="s">
        <v>8640</v>
      </c>
      <c r="O1089" t="s">
        <v>9858</v>
      </c>
      <c r="P1089" t="s">
        <v>10371</v>
      </c>
      <c r="Q1089" t="s">
        <v>10383</v>
      </c>
      <c r="R1089" t="s">
        <v>11593</v>
      </c>
      <c r="S1089">
        <v>54.816000000000003</v>
      </c>
      <c r="T1089">
        <v>3</v>
      </c>
      <c r="U1089">
        <v>0.2</v>
      </c>
      <c r="V1089">
        <v>17.815200000000001</v>
      </c>
      <c r="W1089">
        <f>(Tableau1[[#This Row],[Sales]]/Tableau1[[#This Row],[Profit]])*100</f>
        <v>307.69230769230774</v>
      </c>
      <c r="X1089">
        <f>Tableau1[[#This Row],[Sales]]*(1-Tableau1[[#This Row],[Discount]])</f>
        <v>43.852800000000002</v>
      </c>
      <c r="Y1089">
        <f ca="1">SUMIF(Tableau1[Order ID],Tableau1[[#This Row],[Order ID]],Tableau1[[#This Row],[Sales]])</f>
        <v>17.48</v>
      </c>
    </row>
    <row r="1090" spans="1:25" x14ac:dyDescent="0.3">
      <c r="A1090">
        <v>2226</v>
      </c>
      <c r="B1090" t="s">
        <v>1109</v>
      </c>
      <c r="C1090" s="9" t="s">
        <v>5720</v>
      </c>
      <c r="D1090" s="9">
        <v>42448</v>
      </c>
      <c r="E1090" s="3" t="s">
        <v>5874</v>
      </c>
      <c r="F1090" t="s">
        <v>6464</v>
      </c>
      <c r="G1090" t="s">
        <v>7058</v>
      </c>
      <c r="H1090" t="s">
        <v>7851</v>
      </c>
      <c r="I1090" t="s">
        <v>8054</v>
      </c>
      <c r="J1090" t="s">
        <v>8057</v>
      </c>
      <c r="K1090" t="s">
        <v>8351</v>
      </c>
      <c r="L1090" t="s">
        <v>8610</v>
      </c>
      <c r="M1090">
        <v>80122</v>
      </c>
      <c r="N1090" t="s">
        <v>8638</v>
      </c>
      <c r="O1090" t="s">
        <v>9859</v>
      </c>
      <c r="P1090" t="s">
        <v>10370</v>
      </c>
      <c r="Q1090" t="s">
        <v>10373</v>
      </c>
      <c r="R1090" t="s">
        <v>11594</v>
      </c>
      <c r="S1090">
        <v>72.293999999999997</v>
      </c>
      <c r="T1090">
        <v>1</v>
      </c>
      <c r="U1090">
        <v>0.7</v>
      </c>
      <c r="V1090">
        <v>-98.8018</v>
      </c>
      <c r="W1090">
        <f>(Tableau1[[#This Row],[Sales]]/Tableau1[[#This Row],[Profit]])*100</f>
        <v>-73.170731707317074</v>
      </c>
      <c r="X1090">
        <f>Tableau1[[#This Row],[Sales]]*(1-Tableau1[[#This Row],[Discount]])</f>
        <v>21.688200000000002</v>
      </c>
      <c r="Y1090">
        <f ca="1">SUMIF(Tableau1[Order ID],Tableau1[[#This Row],[Order ID]],Tableau1[[#This Row],[Sales]])</f>
        <v>2.88</v>
      </c>
    </row>
    <row r="1091" spans="1:25" x14ac:dyDescent="0.3">
      <c r="A1091">
        <v>2227</v>
      </c>
      <c r="B1091" t="s">
        <v>1110</v>
      </c>
      <c r="C1091" s="9" t="s">
        <v>5600</v>
      </c>
      <c r="D1091" s="9">
        <v>42945</v>
      </c>
      <c r="E1091" s="3" t="s">
        <v>5676</v>
      </c>
      <c r="F1091" t="s">
        <v>6465</v>
      </c>
      <c r="G1091" t="s">
        <v>6624</v>
      </c>
      <c r="H1091" t="s">
        <v>7417</v>
      </c>
      <c r="I1091" t="s">
        <v>8055</v>
      </c>
      <c r="J1091" t="s">
        <v>8057</v>
      </c>
      <c r="K1091" t="s">
        <v>8147</v>
      </c>
      <c r="L1091" t="s">
        <v>8593</v>
      </c>
      <c r="M1091">
        <v>78745</v>
      </c>
      <c r="N1091" t="s">
        <v>8639</v>
      </c>
      <c r="O1091" t="s">
        <v>9415</v>
      </c>
      <c r="P1091" t="s">
        <v>10371</v>
      </c>
      <c r="Q1091" t="s">
        <v>10386</v>
      </c>
      <c r="R1091" t="s">
        <v>11163</v>
      </c>
      <c r="S1091">
        <v>2.8959999999999999</v>
      </c>
      <c r="T1091">
        <v>2</v>
      </c>
      <c r="U1091">
        <v>0.2</v>
      </c>
      <c r="V1091">
        <v>0.47060000000000002</v>
      </c>
      <c r="W1091">
        <f>(Tableau1[[#This Row],[Sales]]/Tableau1[[#This Row],[Profit]])*100</f>
        <v>615.38461538461536</v>
      </c>
      <c r="X1091">
        <f>Tableau1[[#This Row],[Sales]]*(1-Tableau1[[#This Row],[Discount]])</f>
        <v>2.3168000000000002</v>
      </c>
      <c r="Y1091">
        <f ca="1">SUMIF(Tableau1[Order ID],Tableau1[[#This Row],[Order ID]],Tableau1[[#This Row],[Sales]])</f>
        <v>46.76</v>
      </c>
    </row>
    <row r="1092" spans="1:25" x14ac:dyDescent="0.3">
      <c r="A1092">
        <v>2229</v>
      </c>
      <c r="B1092" t="s">
        <v>1111</v>
      </c>
      <c r="C1092" s="9" t="s">
        <v>5423</v>
      </c>
      <c r="D1092" s="9">
        <v>42644</v>
      </c>
      <c r="E1092" s="3" t="s">
        <v>6368</v>
      </c>
      <c r="F1092" t="s">
        <v>6465</v>
      </c>
      <c r="G1092" t="s">
        <v>6879</v>
      </c>
      <c r="H1092" t="s">
        <v>7672</v>
      </c>
      <c r="I1092" t="s">
        <v>8054</v>
      </c>
      <c r="J1092" t="s">
        <v>8057</v>
      </c>
      <c r="K1092" t="s">
        <v>8078</v>
      </c>
      <c r="L1092" t="s">
        <v>8603</v>
      </c>
      <c r="M1092">
        <v>10024</v>
      </c>
      <c r="N1092" t="s">
        <v>8640</v>
      </c>
      <c r="O1092" t="s">
        <v>9843</v>
      </c>
      <c r="P1092" t="s">
        <v>10370</v>
      </c>
      <c r="Q1092" t="s">
        <v>10376</v>
      </c>
      <c r="R1092" t="s">
        <v>11577</v>
      </c>
      <c r="S1092">
        <v>330.58800000000002</v>
      </c>
      <c r="T1092">
        <v>1</v>
      </c>
      <c r="U1092">
        <v>0.4</v>
      </c>
      <c r="V1092">
        <v>-115.7058</v>
      </c>
      <c r="W1092">
        <f>(Tableau1[[#This Row],[Sales]]/Tableau1[[#This Row],[Profit]])*100</f>
        <v>-285.71428571428572</v>
      </c>
      <c r="X1092">
        <f>Tableau1[[#This Row],[Sales]]*(1-Tableau1[[#This Row],[Discount]])</f>
        <v>198.3528</v>
      </c>
      <c r="Y1092">
        <f ca="1">SUMIF(Tableau1[Order ID],Tableau1[[#This Row],[Order ID]],Tableau1[[#This Row],[Sales]])</f>
        <v>25.984000000000002</v>
      </c>
    </row>
    <row r="1093" spans="1:25" x14ac:dyDescent="0.3">
      <c r="A1093">
        <v>2230</v>
      </c>
      <c r="B1093" t="s">
        <v>1112</v>
      </c>
      <c r="C1093" s="9" t="s">
        <v>5721</v>
      </c>
      <c r="D1093" s="9">
        <v>41729</v>
      </c>
      <c r="E1093" s="3" t="s">
        <v>5297</v>
      </c>
      <c r="F1093" t="s">
        <v>6465</v>
      </c>
      <c r="G1093" t="s">
        <v>6865</v>
      </c>
      <c r="H1093" t="s">
        <v>7658</v>
      </c>
      <c r="I1093" t="s">
        <v>8054</v>
      </c>
      <c r="J1093" t="s">
        <v>8057</v>
      </c>
      <c r="K1093" t="s">
        <v>8066</v>
      </c>
      <c r="L1093" t="s">
        <v>8590</v>
      </c>
      <c r="M1093">
        <v>94122</v>
      </c>
      <c r="N1093" t="s">
        <v>8638</v>
      </c>
      <c r="O1093" t="s">
        <v>9766</v>
      </c>
      <c r="P1093" t="s">
        <v>10371</v>
      </c>
      <c r="Q1093" t="s">
        <v>10381</v>
      </c>
      <c r="R1093" t="s">
        <v>11501</v>
      </c>
      <c r="S1093">
        <v>673.56799999999998</v>
      </c>
      <c r="T1093">
        <v>2</v>
      </c>
      <c r="U1093">
        <v>0.2</v>
      </c>
      <c r="V1093">
        <v>252.58799999999999</v>
      </c>
      <c r="W1093">
        <f>(Tableau1[[#This Row],[Sales]]/Tableau1[[#This Row],[Profit]])*100</f>
        <v>266.66666666666663</v>
      </c>
      <c r="X1093">
        <f>Tableau1[[#This Row],[Sales]]*(1-Tableau1[[#This Row],[Discount]])</f>
        <v>538.85440000000006</v>
      </c>
      <c r="Y1093">
        <f ca="1">SUMIF(Tableau1[Order ID],Tableau1[[#This Row],[Order ID]],Tableau1[[#This Row],[Sales]])</f>
        <v>172.18600000000001</v>
      </c>
    </row>
    <row r="1094" spans="1:25" x14ac:dyDescent="0.3">
      <c r="A1094">
        <v>2232</v>
      </c>
      <c r="B1094" t="s">
        <v>1113</v>
      </c>
      <c r="C1094" s="9" t="s">
        <v>5365</v>
      </c>
      <c r="D1094" s="9">
        <v>42912</v>
      </c>
      <c r="E1094" s="3" t="s">
        <v>5900</v>
      </c>
      <c r="F1094" t="s">
        <v>6465</v>
      </c>
      <c r="G1094" t="s">
        <v>7059</v>
      </c>
      <c r="H1094" t="s">
        <v>7852</v>
      </c>
      <c r="I1094" t="s">
        <v>8054</v>
      </c>
      <c r="J1094" t="s">
        <v>8057</v>
      </c>
      <c r="K1094" t="s">
        <v>8247</v>
      </c>
      <c r="L1094" t="s">
        <v>8602</v>
      </c>
      <c r="M1094">
        <v>46350</v>
      </c>
      <c r="N1094" t="s">
        <v>8639</v>
      </c>
      <c r="O1094" t="s">
        <v>9404</v>
      </c>
      <c r="P1094" t="s">
        <v>10370</v>
      </c>
      <c r="Q1094" t="s">
        <v>10378</v>
      </c>
      <c r="R1094" t="s">
        <v>11152</v>
      </c>
      <c r="S1094">
        <v>526.45000000000005</v>
      </c>
      <c r="T1094">
        <v>5</v>
      </c>
      <c r="U1094">
        <v>0</v>
      </c>
      <c r="V1094">
        <v>31.587</v>
      </c>
      <c r="W1094">
        <f>(Tableau1[[#This Row],[Sales]]/Tableau1[[#This Row],[Profit]])*100</f>
        <v>1666.6666666666667</v>
      </c>
      <c r="X1094">
        <f>Tableau1[[#This Row],[Sales]]*(1-Tableau1[[#This Row],[Discount]])</f>
        <v>526.45000000000005</v>
      </c>
      <c r="Y1094">
        <f ca="1">SUMIF(Tableau1[Order ID],Tableau1[[#This Row],[Order ID]],Tableau1[[#This Row],[Sales]])</f>
        <v>11.327999999999999</v>
      </c>
    </row>
    <row r="1095" spans="1:25" x14ac:dyDescent="0.3">
      <c r="A1095">
        <v>2233</v>
      </c>
      <c r="B1095" t="s">
        <v>1114</v>
      </c>
      <c r="C1095" s="9" t="s">
        <v>5392</v>
      </c>
      <c r="D1095" s="9">
        <v>42925</v>
      </c>
      <c r="E1095" s="3" t="s">
        <v>6193</v>
      </c>
      <c r="F1095" t="s">
        <v>6465</v>
      </c>
      <c r="G1095" t="s">
        <v>7049</v>
      </c>
      <c r="H1095" t="s">
        <v>7842</v>
      </c>
      <c r="I1095" t="s">
        <v>8054</v>
      </c>
      <c r="J1095" t="s">
        <v>8057</v>
      </c>
      <c r="K1095" t="s">
        <v>8080</v>
      </c>
      <c r="L1095" t="s">
        <v>8598</v>
      </c>
      <c r="M1095">
        <v>60610</v>
      </c>
      <c r="N1095" t="s">
        <v>8639</v>
      </c>
      <c r="O1095" t="s">
        <v>9861</v>
      </c>
      <c r="P1095" t="s">
        <v>10371</v>
      </c>
      <c r="Q1095" t="s">
        <v>10377</v>
      </c>
      <c r="R1095" t="s">
        <v>11596</v>
      </c>
      <c r="S1095">
        <v>228.92</v>
      </c>
      <c r="T1095">
        <v>5</v>
      </c>
      <c r="U1095">
        <v>0.2</v>
      </c>
      <c r="V1095">
        <v>14.307499999999999</v>
      </c>
      <c r="W1095">
        <f>(Tableau1[[#This Row],[Sales]]/Tableau1[[#This Row],[Profit]])*100</f>
        <v>1600</v>
      </c>
      <c r="X1095">
        <f>Tableau1[[#This Row],[Sales]]*(1-Tableau1[[#This Row],[Discount]])</f>
        <v>183.136</v>
      </c>
      <c r="Y1095">
        <f ca="1">SUMIF(Tableau1[Order ID],Tableau1[[#This Row],[Order ID]],Tableau1[[#This Row],[Sales]])</f>
        <v>34.799999999999997</v>
      </c>
    </row>
    <row r="1096" spans="1:25" x14ac:dyDescent="0.3">
      <c r="A1096">
        <v>2234</v>
      </c>
      <c r="B1096" t="s">
        <v>1115</v>
      </c>
      <c r="C1096" s="9" t="s">
        <v>5669</v>
      </c>
      <c r="D1096" s="9">
        <v>42352</v>
      </c>
      <c r="E1096" s="3" t="s">
        <v>6165</v>
      </c>
      <c r="F1096" t="s">
        <v>6464</v>
      </c>
      <c r="G1096" t="s">
        <v>6732</v>
      </c>
      <c r="H1096" t="s">
        <v>7525</v>
      </c>
      <c r="I1096" t="s">
        <v>8054</v>
      </c>
      <c r="J1096" t="s">
        <v>8057</v>
      </c>
      <c r="K1096" t="s">
        <v>8090</v>
      </c>
      <c r="L1096" t="s">
        <v>8609</v>
      </c>
      <c r="M1096">
        <v>97206</v>
      </c>
      <c r="N1096" t="s">
        <v>8638</v>
      </c>
      <c r="O1096" t="s">
        <v>9862</v>
      </c>
      <c r="P1096" t="s">
        <v>10372</v>
      </c>
      <c r="Q1096" t="s">
        <v>10380</v>
      </c>
      <c r="R1096" t="s">
        <v>11597</v>
      </c>
      <c r="S1096">
        <v>319.96800000000002</v>
      </c>
      <c r="T1096">
        <v>4</v>
      </c>
      <c r="U1096">
        <v>0.2</v>
      </c>
      <c r="V1096">
        <v>35.996400000000001</v>
      </c>
      <c r="W1096">
        <f>(Tableau1[[#This Row],[Sales]]/Tableau1[[#This Row],[Profit]])*100</f>
        <v>888.88888888888891</v>
      </c>
      <c r="X1096">
        <f>Tableau1[[#This Row],[Sales]]*(1-Tableau1[[#This Row],[Discount]])</f>
        <v>255.97440000000003</v>
      </c>
      <c r="Y1096">
        <f ca="1">SUMIF(Tableau1[Order ID],Tableau1[[#This Row],[Order ID]],Tableau1[[#This Row],[Sales]])</f>
        <v>5.78</v>
      </c>
    </row>
    <row r="1097" spans="1:25" x14ac:dyDescent="0.3">
      <c r="A1097">
        <v>2235</v>
      </c>
      <c r="B1097" t="s">
        <v>1116</v>
      </c>
      <c r="C1097" s="9" t="s">
        <v>5286</v>
      </c>
      <c r="D1097" s="9">
        <v>43074</v>
      </c>
      <c r="E1097" s="3" t="s">
        <v>5419</v>
      </c>
      <c r="F1097" t="s">
        <v>6465</v>
      </c>
      <c r="G1097" t="s">
        <v>6893</v>
      </c>
      <c r="H1097" t="s">
        <v>7686</v>
      </c>
      <c r="I1097" t="s">
        <v>8055</v>
      </c>
      <c r="J1097" t="s">
        <v>8057</v>
      </c>
      <c r="K1097" t="s">
        <v>8198</v>
      </c>
      <c r="L1097" t="s">
        <v>8630</v>
      </c>
      <c r="M1097">
        <v>5408</v>
      </c>
      <c r="N1097" t="s">
        <v>8640</v>
      </c>
      <c r="O1097" t="s">
        <v>9435</v>
      </c>
      <c r="P1097" t="s">
        <v>10372</v>
      </c>
      <c r="Q1097" t="s">
        <v>10384</v>
      </c>
      <c r="R1097" t="s">
        <v>11181</v>
      </c>
      <c r="S1097">
        <v>205.03</v>
      </c>
      <c r="T1097">
        <v>7</v>
      </c>
      <c r="U1097">
        <v>0</v>
      </c>
      <c r="V1097">
        <v>67.659899999999993</v>
      </c>
      <c r="W1097">
        <f>(Tableau1[[#This Row],[Sales]]/Tableau1[[#This Row],[Profit]])*100</f>
        <v>303.03030303030306</v>
      </c>
      <c r="X1097">
        <f>Tableau1[[#This Row],[Sales]]*(1-Tableau1[[#This Row],[Discount]])</f>
        <v>205.03</v>
      </c>
      <c r="Y1097">
        <f ca="1">SUMIF(Tableau1[Order ID],Tableau1[[#This Row],[Order ID]],Tableau1[[#This Row],[Sales]])</f>
        <v>387.99</v>
      </c>
    </row>
    <row r="1098" spans="1:25" x14ac:dyDescent="0.3">
      <c r="A1098">
        <v>2236</v>
      </c>
      <c r="B1098" t="s">
        <v>1117</v>
      </c>
      <c r="C1098" s="9" t="s">
        <v>5456</v>
      </c>
      <c r="D1098" s="9">
        <v>42262</v>
      </c>
      <c r="E1098" s="3" t="s">
        <v>5044</v>
      </c>
      <c r="F1098" t="s">
        <v>6464</v>
      </c>
      <c r="G1098" t="s">
        <v>7032</v>
      </c>
      <c r="H1098" t="s">
        <v>7825</v>
      </c>
      <c r="I1098" t="s">
        <v>8054</v>
      </c>
      <c r="J1098" t="s">
        <v>8057</v>
      </c>
      <c r="K1098" t="s">
        <v>8303</v>
      </c>
      <c r="L1098" t="s">
        <v>8602</v>
      </c>
      <c r="M1098">
        <v>46203</v>
      </c>
      <c r="N1098" t="s">
        <v>8639</v>
      </c>
      <c r="O1098" t="s">
        <v>9244</v>
      </c>
      <c r="P1098" t="s">
        <v>10371</v>
      </c>
      <c r="Q1098" t="s">
        <v>10377</v>
      </c>
      <c r="R1098" t="s">
        <v>10993</v>
      </c>
      <c r="S1098">
        <v>190.86</v>
      </c>
      <c r="T1098">
        <v>2</v>
      </c>
      <c r="U1098">
        <v>0</v>
      </c>
      <c r="V1098">
        <v>11.451599999999999</v>
      </c>
      <c r="W1098">
        <f>(Tableau1[[#This Row],[Sales]]/Tableau1[[#This Row],[Profit]])*100</f>
        <v>1666.6666666666667</v>
      </c>
      <c r="X1098">
        <f>Tableau1[[#This Row],[Sales]]*(1-Tableau1[[#This Row],[Discount]])</f>
        <v>190.86</v>
      </c>
      <c r="Y1098">
        <f ca="1">SUMIF(Tableau1[Order ID],Tableau1[[#This Row],[Order ID]],Tableau1[[#This Row],[Sales]])</f>
        <v>478.24</v>
      </c>
    </row>
    <row r="1099" spans="1:25" x14ac:dyDescent="0.3">
      <c r="A1099">
        <v>2238</v>
      </c>
      <c r="B1099" t="s">
        <v>1118</v>
      </c>
      <c r="C1099" s="9" t="s">
        <v>5722</v>
      </c>
      <c r="D1099" s="9">
        <v>42566</v>
      </c>
      <c r="E1099" s="3" t="s">
        <v>5688</v>
      </c>
      <c r="F1099" t="s">
        <v>6465</v>
      </c>
      <c r="G1099" t="s">
        <v>7031</v>
      </c>
      <c r="H1099" t="s">
        <v>7824</v>
      </c>
      <c r="I1099" t="s">
        <v>8056</v>
      </c>
      <c r="J1099" t="s">
        <v>8057</v>
      </c>
      <c r="K1099" t="s">
        <v>8270</v>
      </c>
      <c r="L1099" t="s">
        <v>8595</v>
      </c>
      <c r="M1099">
        <v>84604</v>
      </c>
      <c r="N1099" t="s">
        <v>8638</v>
      </c>
      <c r="O1099" t="s">
        <v>9864</v>
      </c>
      <c r="P1099" t="s">
        <v>10371</v>
      </c>
      <c r="Q1099" t="s">
        <v>10387</v>
      </c>
      <c r="R1099" t="s">
        <v>11599</v>
      </c>
      <c r="S1099">
        <v>44.4</v>
      </c>
      <c r="T1099">
        <v>5</v>
      </c>
      <c r="U1099">
        <v>0</v>
      </c>
      <c r="V1099">
        <v>12.432</v>
      </c>
      <c r="W1099">
        <f>(Tableau1[[#This Row],[Sales]]/Tableau1[[#This Row],[Profit]])*100</f>
        <v>357.14285714285711</v>
      </c>
      <c r="X1099">
        <f>Tableau1[[#This Row],[Sales]]*(1-Tableau1[[#This Row],[Discount]])</f>
        <v>44.4</v>
      </c>
      <c r="Y1099">
        <f ca="1">SUMIF(Tableau1[Order ID],Tableau1[[#This Row],[Order ID]],Tableau1[[#This Row],[Sales]])</f>
        <v>5.484</v>
      </c>
    </row>
    <row r="1100" spans="1:25" x14ac:dyDescent="0.3">
      <c r="A1100">
        <v>2239</v>
      </c>
      <c r="B1100" t="s">
        <v>1119</v>
      </c>
      <c r="C1100" s="9" t="s">
        <v>5723</v>
      </c>
      <c r="D1100" s="9">
        <v>42845</v>
      </c>
      <c r="E1100" s="3" t="s">
        <v>5496</v>
      </c>
      <c r="F1100" t="s">
        <v>6465</v>
      </c>
      <c r="G1100" t="s">
        <v>6787</v>
      </c>
      <c r="H1100" t="s">
        <v>7580</v>
      </c>
      <c r="I1100" t="s">
        <v>8056</v>
      </c>
      <c r="J1100" t="s">
        <v>8057</v>
      </c>
      <c r="K1100" t="s">
        <v>8080</v>
      </c>
      <c r="L1100" t="s">
        <v>8598</v>
      </c>
      <c r="M1100">
        <v>60610</v>
      </c>
      <c r="N1100" t="s">
        <v>8639</v>
      </c>
      <c r="O1100" t="s">
        <v>9865</v>
      </c>
      <c r="P1100" t="s">
        <v>10370</v>
      </c>
      <c r="Q1100" t="s">
        <v>10378</v>
      </c>
      <c r="R1100" t="s">
        <v>11600</v>
      </c>
      <c r="S1100">
        <v>44.4</v>
      </c>
      <c r="T1100">
        <v>2</v>
      </c>
      <c r="U1100">
        <v>0.6</v>
      </c>
      <c r="V1100">
        <v>-52.17</v>
      </c>
      <c r="W1100">
        <f>(Tableau1[[#This Row],[Sales]]/Tableau1[[#This Row],[Profit]])*100</f>
        <v>-85.106382978723389</v>
      </c>
      <c r="X1100">
        <f>Tableau1[[#This Row],[Sales]]*(1-Tableau1[[#This Row],[Discount]])</f>
        <v>17.760000000000002</v>
      </c>
      <c r="Y1100">
        <f ca="1">SUMIF(Tableau1[Order ID],Tableau1[[#This Row],[Order ID]],Tableau1[[#This Row],[Sales]])</f>
        <v>15.552</v>
      </c>
    </row>
    <row r="1101" spans="1:25" x14ac:dyDescent="0.3">
      <c r="A1101">
        <v>2240</v>
      </c>
      <c r="B1101" t="s">
        <v>1120</v>
      </c>
      <c r="C1101" s="9" t="s">
        <v>5655</v>
      </c>
      <c r="D1101" s="9">
        <v>42689</v>
      </c>
      <c r="E1101" s="3" t="s">
        <v>6049</v>
      </c>
      <c r="F1101" t="s">
        <v>6464</v>
      </c>
      <c r="G1101" t="s">
        <v>7060</v>
      </c>
      <c r="H1101" t="s">
        <v>7853</v>
      </c>
      <c r="I1101" t="s">
        <v>8054</v>
      </c>
      <c r="J1101" t="s">
        <v>8057</v>
      </c>
      <c r="K1101" t="s">
        <v>8059</v>
      </c>
      <c r="L1101" t="s">
        <v>8590</v>
      </c>
      <c r="M1101">
        <v>90049</v>
      </c>
      <c r="N1101" t="s">
        <v>8638</v>
      </c>
      <c r="O1101" t="s">
        <v>9077</v>
      </c>
      <c r="P1101" t="s">
        <v>10371</v>
      </c>
      <c r="Q1101" t="s">
        <v>10381</v>
      </c>
      <c r="R1101" t="s">
        <v>10827</v>
      </c>
      <c r="S1101">
        <v>1016.792</v>
      </c>
      <c r="T1101">
        <v>1</v>
      </c>
      <c r="U1101">
        <v>0.2</v>
      </c>
      <c r="V1101">
        <v>381.29700000000003</v>
      </c>
      <c r="W1101">
        <f>(Tableau1[[#This Row],[Sales]]/Tableau1[[#This Row],[Profit]])*100</f>
        <v>266.66666666666663</v>
      </c>
      <c r="X1101">
        <f>Tableau1[[#This Row],[Sales]]*(1-Tableau1[[#This Row],[Discount]])</f>
        <v>813.43360000000007</v>
      </c>
      <c r="Y1101">
        <f ca="1">SUMIF(Tableau1[Order ID],Tableau1[[#This Row],[Order ID]],Tableau1[[#This Row],[Sales]])</f>
        <v>27.18</v>
      </c>
    </row>
    <row r="1102" spans="1:25" x14ac:dyDescent="0.3">
      <c r="A1102">
        <v>2242</v>
      </c>
      <c r="B1102" t="s">
        <v>1121</v>
      </c>
      <c r="C1102" s="9" t="s">
        <v>5521</v>
      </c>
      <c r="D1102" s="9">
        <v>42700</v>
      </c>
      <c r="E1102" s="3" t="s">
        <v>5079</v>
      </c>
      <c r="F1102" t="s">
        <v>6465</v>
      </c>
      <c r="G1102" t="s">
        <v>7032</v>
      </c>
      <c r="H1102" t="s">
        <v>7825</v>
      </c>
      <c r="I1102" t="s">
        <v>8054</v>
      </c>
      <c r="J1102" t="s">
        <v>8057</v>
      </c>
      <c r="K1102" t="s">
        <v>8068</v>
      </c>
      <c r="L1102" t="s">
        <v>8597</v>
      </c>
      <c r="M1102">
        <v>19134</v>
      </c>
      <c r="N1102" t="s">
        <v>8640</v>
      </c>
      <c r="O1102" t="s">
        <v>9505</v>
      </c>
      <c r="P1102" t="s">
        <v>10372</v>
      </c>
      <c r="Q1102" t="s">
        <v>10380</v>
      </c>
      <c r="R1102" t="s">
        <v>11247</v>
      </c>
      <c r="S1102">
        <v>494.98200000000003</v>
      </c>
      <c r="T1102">
        <v>3</v>
      </c>
      <c r="U1102">
        <v>0.4</v>
      </c>
      <c r="V1102">
        <v>-115.4958</v>
      </c>
      <c r="W1102">
        <f>(Tableau1[[#This Row],[Sales]]/Tableau1[[#This Row],[Profit]])*100</f>
        <v>-428.57142857142856</v>
      </c>
      <c r="X1102">
        <f>Tableau1[[#This Row],[Sales]]*(1-Tableau1[[#This Row],[Discount]])</f>
        <v>296.98919999999998</v>
      </c>
      <c r="Y1102">
        <f ca="1">SUMIF(Tableau1[Order ID],Tableau1[[#This Row],[Order ID]],Tableau1[[#This Row],[Sales]])</f>
        <v>70.95</v>
      </c>
    </row>
    <row r="1103" spans="1:25" x14ac:dyDescent="0.3">
      <c r="A1103">
        <v>2243</v>
      </c>
      <c r="B1103" t="s">
        <v>1122</v>
      </c>
      <c r="C1103" s="9" t="s">
        <v>5640</v>
      </c>
      <c r="D1103" s="9">
        <v>43060</v>
      </c>
      <c r="E1103" s="3" t="s">
        <v>5950</v>
      </c>
      <c r="F1103" t="s">
        <v>6465</v>
      </c>
      <c r="G1103" t="s">
        <v>7061</v>
      </c>
      <c r="H1103" t="s">
        <v>7854</v>
      </c>
      <c r="I1103" t="s">
        <v>8056</v>
      </c>
      <c r="J1103" t="s">
        <v>8057</v>
      </c>
      <c r="K1103" t="s">
        <v>8103</v>
      </c>
      <c r="L1103" t="s">
        <v>8590</v>
      </c>
      <c r="M1103">
        <v>91104</v>
      </c>
      <c r="N1103" t="s">
        <v>8638</v>
      </c>
      <c r="O1103" t="s">
        <v>8724</v>
      </c>
      <c r="P1103" t="s">
        <v>10371</v>
      </c>
      <c r="Q1103" t="s">
        <v>10377</v>
      </c>
      <c r="R1103" t="s">
        <v>10473</v>
      </c>
      <c r="S1103">
        <v>56.56</v>
      </c>
      <c r="T1103">
        <v>2</v>
      </c>
      <c r="U1103">
        <v>0</v>
      </c>
      <c r="V1103">
        <v>15.2712</v>
      </c>
      <c r="W1103">
        <f>(Tableau1[[#This Row],[Sales]]/Tableau1[[#This Row],[Profit]])*100</f>
        <v>370.37037037037038</v>
      </c>
      <c r="X1103">
        <f>Tableau1[[#This Row],[Sales]]*(1-Tableau1[[#This Row],[Discount]])</f>
        <v>56.56</v>
      </c>
      <c r="Y1103">
        <f ca="1">SUMIF(Tableau1[Order ID],Tableau1[[#This Row],[Order ID]],Tableau1[[#This Row],[Sales]])</f>
        <v>2.1819999999999999</v>
      </c>
    </row>
    <row r="1104" spans="1:25" x14ac:dyDescent="0.3">
      <c r="A1104">
        <v>2248</v>
      </c>
      <c r="B1104" t="s">
        <v>1123</v>
      </c>
      <c r="C1104" s="9" t="s">
        <v>5616</v>
      </c>
      <c r="D1104" s="9">
        <v>42050</v>
      </c>
      <c r="E1104" s="3" t="s">
        <v>5984</v>
      </c>
      <c r="F1104" t="s">
        <v>6464</v>
      </c>
      <c r="G1104" t="s">
        <v>7062</v>
      </c>
      <c r="H1104" t="s">
        <v>7855</v>
      </c>
      <c r="I1104" t="s">
        <v>8054</v>
      </c>
      <c r="J1104" t="s">
        <v>8057</v>
      </c>
      <c r="K1104" t="s">
        <v>8059</v>
      </c>
      <c r="L1104" t="s">
        <v>8590</v>
      </c>
      <c r="M1104">
        <v>90004</v>
      </c>
      <c r="N1104" t="s">
        <v>8638</v>
      </c>
      <c r="O1104" t="s">
        <v>9867</v>
      </c>
      <c r="P1104" t="s">
        <v>10371</v>
      </c>
      <c r="Q1104" t="s">
        <v>10383</v>
      </c>
      <c r="R1104" t="s">
        <v>11602</v>
      </c>
      <c r="S1104">
        <v>13.36</v>
      </c>
      <c r="T1104">
        <v>2</v>
      </c>
      <c r="U1104">
        <v>0</v>
      </c>
      <c r="V1104">
        <v>6.4127999999999998</v>
      </c>
      <c r="W1104">
        <f>(Tableau1[[#This Row],[Sales]]/Tableau1[[#This Row],[Profit]])*100</f>
        <v>208.33333333333334</v>
      </c>
      <c r="X1104">
        <f>Tableau1[[#This Row],[Sales]]*(1-Tableau1[[#This Row],[Discount]])</f>
        <v>13.36</v>
      </c>
      <c r="Y1104">
        <f ca="1">SUMIF(Tableau1[Order ID],Tableau1[[#This Row],[Order ID]],Tableau1[[#This Row],[Sales]])</f>
        <v>109.95</v>
      </c>
    </row>
    <row r="1105" spans="1:25" x14ac:dyDescent="0.3">
      <c r="A1105">
        <v>2253</v>
      </c>
      <c r="B1105" t="s">
        <v>1124</v>
      </c>
      <c r="C1105" s="9" t="s">
        <v>5203</v>
      </c>
      <c r="D1105" s="9">
        <v>42475</v>
      </c>
      <c r="E1105" s="3" t="s">
        <v>5794</v>
      </c>
      <c r="F1105" t="s">
        <v>6464</v>
      </c>
      <c r="G1105" t="s">
        <v>6919</v>
      </c>
      <c r="H1105" t="s">
        <v>7712</v>
      </c>
      <c r="I1105" t="s">
        <v>8056</v>
      </c>
      <c r="J1105" t="s">
        <v>8057</v>
      </c>
      <c r="K1105" t="s">
        <v>8128</v>
      </c>
      <c r="L1105" t="s">
        <v>8590</v>
      </c>
      <c r="M1105">
        <v>92105</v>
      </c>
      <c r="N1105" t="s">
        <v>8638</v>
      </c>
      <c r="O1105" t="s">
        <v>8774</v>
      </c>
      <c r="P1105" t="s">
        <v>10371</v>
      </c>
      <c r="Q1105" t="s">
        <v>10383</v>
      </c>
      <c r="R1105" t="s">
        <v>10524</v>
      </c>
      <c r="S1105">
        <v>143.69999999999999</v>
      </c>
      <c r="T1105">
        <v>3</v>
      </c>
      <c r="U1105">
        <v>0</v>
      </c>
      <c r="V1105">
        <v>68.975999999999999</v>
      </c>
      <c r="W1105">
        <f>(Tableau1[[#This Row],[Sales]]/Tableau1[[#This Row],[Profit]])*100</f>
        <v>208.33333333333331</v>
      </c>
      <c r="X1105">
        <f>Tableau1[[#This Row],[Sales]]*(1-Tableau1[[#This Row],[Discount]])</f>
        <v>143.69999999999999</v>
      </c>
      <c r="Y1105">
        <f ca="1">SUMIF(Tableau1[Order ID],Tableau1[[#This Row],[Order ID]],Tableau1[[#This Row],[Sales]])</f>
        <v>12.56</v>
      </c>
    </row>
    <row r="1106" spans="1:25" x14ac:dyDescent="0.3">
      <c r="A1106">
        <v>2254</v>
      </c>
      <c r="B1106" t="s">
        <v>1125</v>
      </c>
      <c r="C1106" s="9" t="s">
        <v>5724</v>
      </c>
      <c r="D1106" s="9">
        <v>42275</v>
      </c>
      <c r="E1106" s="3" t="s">
        <v>5516</v>
      </c>
      <c r="F1106" t="s">
        <v>6466</v>
      </c>
      <c r="G1106" t="s">
        <v>6896</v>
      </c>
      <c r="H1106" t="s">
        <v>7689</v>
      </c>
      <c r="I1106" t="s">
        <v>8055</v>
      </c>
      <c r="J1106" t="s">
        <v>8057</v>
      </c>
      <c r="K1106" t="s">
        <v>8066</v>
      </c>
      <c r="L1106" t="s">
        <v>8590</v>
      </c>
      <c r="M1106">
        <v>94110</v>
      </c>
      <c r="N1106" t="s">
        <v>8638</v>
      </c>
      <c r="O1106" t="s">
        <v>8970</v>
      </c>
      <c r="P1106" t="s">
        <v>10371</v>
      </c>
      <c r="Q1106" t="s">
        <v>10382</v>
      </c>
      <c r="R1106" t="s">
        <v>10719</v>
      </c>
      <c r="S1106">
        <v>43.26</v>
      </c>
      <c r="T1106">
        <v>3</v>
      </c>
      <c r="U1106">
        <v>0</v>
      </c>
      <c r="V1106">
        <v>14.2758</v>
      </c>
      <c r="W1106">
        <f>(Tableau1[[#This Row],[Sales]]/Tableau1[[#This Row],[Profit]])*100</f>
        <v>303.030303030303</v>
      </c>
      <c r="X1106">
        <f>Tableau1[[#This Row],[Sales]]*(1-Tableau1[[#This Row],[Discount]])</f>
        <v>43.26</v>
      </c>
      <c r="Y1106">
        <f ca="1">SUMIF(Tableau1[Order ID],Tableau1[[#This Row],[Order ID]],Tableau1[[#This Row],[Sales]])</f>
        <v>129.56800000000001</v>
      </c>
    </row>
    <row r="1107" spans="1:25" x14ac:dyDescent="0.3">
      <c r="A1107">
        <v>2256</v>
      </c>
      <c r="B1107" t="s">
        <v>1126</v>
      </c>
      <c r="C1107" s="9" t="s">
        <v>5072</v>
      </c>
      <c r="D1107" s="9">
        <v>42630</v>
      </c>
      <c r="E1107" s="3" t="s">
        <v>5927</v>
      </c>
      <c r="F1107" t="s">
        <v>6465</v>
      </c>
      <c r="G1107" t="s">
        <v>6624</v>
      </c>
      <c r="H1107" t="s">
        <v>7417</v>
      </c>
      <c r="I1107" t="s">
        <v>8055</v>
      </c>
      <c r="J1107" t="s">
        <v>8057</v>
      </c>
      <c r="K1107" t="s">
        <v>8352</v>
      </c>
      <c r="L1107" t="s">
        <v>8631</v>
      </c>
      <c r="M1107">
        <v>4401</v>
      </c>
      <c r="N1107" t="s">
        <v>8640</v>
      </c>
      <c r="O1107" t="s">
        <v>9868</v>
      </c>
      <c r="P1107" t="s">
        <v>10372</v>
      </c>
      <c r="Q1107" t="s">
        <v>10380</v>
      </c>
      <c r="R1107" t="s">
        <v>11604</v>
      </c>
      <c r="S1107">
        <v>437.85</v>
      </c>
      <c r="T1107">
        <v>3</v>
      </c>
      <c r="U1107">
        <v>0</v>
      </c>
      <c r="V1107">
        <v>131.35499999999999</v>
      </c>
      <c r="W1107">
        <f>(Tableau1[[#This Row],[Sales]]/Tableau1[[#This Row],[Profit]])*100</f>
        <v>333.33333333333337</v>
      </c>
      <c r="X1107">
        <f>Tableau1[[#This Row],[Sales]]*(1-Tableau1[[#This Row],[Discount]])</f>
        <v>437.85</v>
      </c>
      <c r="Y1107">
        <f ca="1">SUMIF(Tableau1[Order ID],Tableau1[[#This Row],[Order ID]],Tableau1[[#This Row],[Sales]])</f>
        <v>1332.4960000000001</v>
      </c>
    </row>
    <row r="1108" spans="1:25" x14ac:dyDescent="0.3">
      <c r="A1108">
        <v>2258</v>
      </c>
      <c r="B1108" t="s">
        <v>1127</v>
      </c>
      <c r="C1108" s="9" t="s">
        <v>5144</v>
      </c>
      <c r="D1108" s="9">
        <v>42902</v>
      </c>
      <c r="E1108" s="3" t="s">
        <v>5279</v>
      </c>
      <c r="F1108" t="s">
        <v>6466</v>
      </c>
      <c r="G1108" t="s">
        <v>6527</v>
      </c>
      <c r="H1108" t="s">
        <v>7320</v>
      </c>
      <c r="I1108" t="s">
        <v>8054</v>
      </c>
      <c r="J1108" t="s">
        <v>8057</v>
      </c>
      <c r="K1108" t="s">
        <v>8066</v>
      </c>
      <c r="L1108" t="s">
        <v>8590</v>
      </c>
      <c r="M1108">
        <v>94122</v>
      </c>
      <c r="N1108" t="s">
        <v>8638</v>
      </c>
      <c r="O1108" t="s">
        <v>9009</v>
      </c>
      <c r="P1108" t="s">
        <v>10370</v>
      </c>
      <c r="Q1108" t="s">
        <v>10374</v>
      </c>
      <c r="R1108" t="s">
        <v>10759</v>
      </c>
      <c r="S1108">
        <v>1212.96</v>
      </c>
      <c r="T1108">
        <v>7</v>
      </c>
      <c r="U1108">
        <v>0.2</v>
      </c>
      <c r="V1108">
        <v>90.971999999999994</v>
      </c>
      <c r="W1108">
        <f>(Tableau1[[#This Row],[Sales]]/Tableau1[[#This Row],[Profit]])*100</f>
        <v>1333.3333333333335</v>
      </c>
      <c r="X1108">
        <f>Tableau1[[#This Row],[Sales]]*(1-Tableau1[[#This Row],[Discount]])</f>
        <v>970.36800000000005</v>
      </c>
      <c r="Y1108">
        <f ca="1">SUMIF(Tableau1[Order ID],Tableau1[[#This Row],[Order ID]],Tableau1[[#This Row],[Sales]])</f>
        <v>3.3039999999999998</v>
      </c>
    </row>
    <row r="1109" spans="1:25" x14ac:dyDescent="0.3">
      <c r="A1109">
        <v>2260</v>
      </c>
      <c r="B1109" t="s">
        <v>1128</v>
      </c>
      <c r="C1109" s="9" t="s">
        <v>5657</v>
      </c>
      <c r="D1109" s="9">
        <v>42316</v>
      </c>
      <c r="E1109" s="3" t="s">
        <v>5143</v>
      </c>
      <c r="F1109" t="s">
        <v>6464</v>
      </c>
      <c r="G1109" t="s">
        <v>7063</v>
      </c>
      <c r="H1109" t="s">
        <v>7856</v>
      </c>
      <c r="I1109" t="s">
        <v>8056</v>
      </c>
      <c r="J1109" t="s">
        <v>8057</v>
      </c>
      <c r="K1109" t="s">
        <v>8128</v>
      </c>
      <c r="L1109" t="s">
        <v>8590</v>
      </c>
      <c r="M1109">
        <v>92024</v>
      </c>
      <c r="N1109" t="s">
        <v>8638</v>
      </c>
      <c r="O1109" t="s">
        <v>9282</v>
      </c>
      <c r="P1109" t="s">
        <v>10371</v>
      </c>
      <c r="Q1109" t="s">
        <v>10386</v>
      </c>
      <c r="R1109" t="s">
        <v>11031</v>
      </c>
      <c r="S1109">
        <v>5</v>
      </c>
      <c r="T1109">
        <v>1</v>
      </c>
      <c r="U1109">
        <v>0</v>
      </c>
      <c r="V1109">
        <v>2.4</v>
      </c>
      <c r="W1109">
        <f>(Tableau1[[#This Row],[Sales]]/Tableau1[[#This Row],[Profit]])*100</f>
        <v>208.33333333333334</v>
      </c>
      <c r="X1109">
        <f>Tableau1[[#This Row],[Sales]]*(1-Tableau1[[#This Row],[Discount]])</f>
        <v>5</v>
      </c>
      <c r="Y1109">
        <f ca="1">SUMIF(Tableau1[Order ID],Tableau1[[#This Row],[Order ID]],Tableau1[[#This Row],[Sales]])</f>
        <v>128.05799999999999</v>
      </c>
    </row>
    <row r="1110" spans="1:25" x14ac:dyDescent="0.3">
      <c r="A1110">
        <v>2262</v>
      </c>
      <c r="B1110" t="s">
        <v>1129</v>
      </c>
      <c r="C1110" s="9" t="s">
        <v>5247</v>
      </c>
      <c r="D1110" s="9">
        <v>42356</v>
      </c>
      <c r="E1110" s="3" t="s">
        <v>5247</v>
      </c>
      <c r="F1110" t="s">
        <v>6467</v>
      </c>
      <c r="G1110" t="s">
        <v>7064</v>
      </c>
      <c r="H1110" t="s">
        <v>7857</v>
      </c>
      <c r="I1110" t="s">
        <v>8054</v>
      </c>
      <c r="J1110" t="s">
        <v>8057</v>
      </c>
      <c r="K1110" t="s">
        <v>8078</v>
      </c>
      <c r="L1110" t="s">
        <v>8603</v>
      </c>
      <c r="M1110">
        <v>10035</v>
      </c>
      <c r="N1110" t="s">
        <v>8640</v>
      </c>
      <c r="O1110" t="s">
        <v>9200</v>
      </c>
      <c r="P1110" t="s">
        <v>10372</v>
      </c>
      <c r="Q1110" t="s">
        <v>10384</v>
      </c>
      <c r="R1110" t="s">
        <v>10949</v>
      </c>
      <c r="S1110">
        <v>166.24</v>
      </c>
      <c r="T1110">
        <v>1</v>
      </c>
      <c r="U1110">
        <v>0</v>
      </c>
      <c r="V1110">
        <v>24.936</v>
      </c>
      <c r="W1110">
        <f>(Tableau1[[#This Row],[Sales]]/Tableau1[[#This Row],[Profit]])*100</f>
        <v>666.66666666666674</v>
      </c>
      <c r="X1110">
        <f>Tableau1[[#This Row],[Sales]]*(1-Tableau1[[#This Row],[Discount]])</f>
        <v>166.24</v>
      </c>
      <c r="Y1110">
        <f ca="1">SUMIF(Tableau1[Order ID],Tableau1[[#This Row],[Order ID]],Tableau1[[#This Row],[Sales]])</f>
        <v>333.09</v>
      </c>
    </row>
    <row r="1111" spans="1:25" x14ac:dyDescent="0.3">
      <c r="A1111">
        <v>2263</v>
      </c>
      <c r="B1111" t="s">
        <v>1130</v>
      </c>
      <c r="C1111" s="9" t="s">
        <v>5725</v>
      </c>
      <c r="D1111" s="9">
        <v>42772</v>
      </c>
      <c r="E1111" s="3" t="s">
        <v>5869</v>
      </c>
      <c r="F1111" t="s">
        <v>6466</v>
      </c>
      <c r="G1111" t="s">
        <v>7065</v>
      </c>
      <c r="H1111" t="s">
        <v>7858</v>
      </c>
      <c r="I1111" t="s">
        <v>8054</v>
      </c>
      <c r="J1111" t="s">
        <v>8057</v>
      </c>
      <c r="K1111" t="s">
        <v>8139</v>
      </c>
      <c r="L1111" t="s">
        <v>8605</v>
      </c>
      <c r="M1111">
        <v>22204</v>
      </c>
      <c r="N1111" t="s">
        <v>8637</v>
      </c>
      <c r="O1111" t="s">
        <v>9197</v>
      </c>
      <c r="P1111" t="s">
        <v>10370</v>
      </c>
      <c r="Q1111" t="s">
        <v>10373</v>
      </c>
      <c r="R1111" t="s">
        <v>10946</v>
      </c>
      <c r="S1111">
        <v>359.97</v>
      </c>
      <c r="T1111">
        <v>3</v>
      </c>
      <c r="U1111">
        <v>0</v>
      </c>
      <c r="V1111">
        <v>79.193399999999997</v>
      </c>
      <c r="W1111">
        <f>(Tableau1[[#This Row],[Sales]]/Tableau1[[#This Row],[Profit]])*100</f>
        <v>454.54545454545456</v>
      </c>
      <c r="X1111">
        <f>Tableau1[[#This Row],[Sales]]*(1-Tableau1[[#This Row],[Discount]])</f>
        <v>359.97</v>
      </c>
      <c r="Y1111">
        <f ca="1">SUMIF(Tableau1[Order ID],Tableau1[[#This Row],[Order ID]],Tableau1[[#This Row],[Sales]])</f>
        <v>15.26</v>
      </c>
    </row>
    <row r="1112" spans="1:25" x14ac:dyDescent="0.3">
      <c r="A1112">
        <v>2264</v>
      </c>
      <c r="B1112" t="s">
        <v>1131</v>
      </c>
      <c r="C1112" s="9" t="s">
        <v>5726</v>
      </c>
      <c r="D1112" s="9">
        <v>42688</v>
      </c>
      <c r="E1112" s="3" t="s">
        <v>5106</v>
      </c>
      <c r="F1112" t="s">
        <v>6464</v>
      </c>
      <c r="G1112" t="s">
        <v>6679</v>
      </c>
      <c r="H1112" t="s">
        <v>7472</v>
      </c>
      <c r="I1112" t="s">
        <v>8054</v>
      </c>
      <c r="J1112" t="s">
        <v>8057</v>
      </c>
      <c r="K1112" t="s">
        <v>8176</v>
      </c>
      <c r="L1112" t="s">
        <v>8620</v>
      </c>
      <c r="M1112">
        <v>30318</v>
      </c>
      <c r="N1112" t="s">
        <v>8637</v>
      </c>
      <c r="O1112" t="s">
        <v>9870</v>
      </c>
      <c r="P1112" t="s">
        <v>10372</v>
      </c>
      <c r="Q1112" t="s">
        <v>10384</v>
      </c>
      <c r="R1112" t="s">
        <v>11606</v>
      </c>
      <c r="S1112">
        <v>499.98</v>
      </c>
      <c r="T1112">
        <v>2</v>
      </c>
      <c r="U1112">
        <v>0</v>
      </c>
      <c r="V1112">
        <v>114.9954</v>
      </c>
      <c r="W1112">
        <f>(Tableau1[[#This Row],[Sales]]/Tableau1[[#This Row],[Profit]])*100</f>
        <v>434.78260869565213</v>
      </c>
      <c r="X1112">
        <f>Tableau1[[#This Row],[Sales]]*(1-Tableau1[[#This Row],[Discount]])</f>
        <v>499.98</v>
      </c>
      <c r="Y1112">
        <f ca="1">SUMIF(Tableau1[Order ID],Tableau1[[#This Row],[Order ID]],Tableau1[[#This Row],[Sales]])</f>
        <v>418.29599999999999</v>
      </c>
    </row>
    <row r="1113" spans="1:25" x14ac:dyDescent="0.3">
      <c r="A1113">
        <v>2267</v>
      </c>
      <c r="B1113" t="s">
        <v>1132</v>
      </c>
      <c r="C1113" s="9" t="s">
        <v>5416</v>
      </c>
      <c r="D1113" s="9">
        <v>43020</v>
      </c>
      <c r="E1113" s="3" t="s">
        <v>5416</v>
      </c>
      <c r="F1113" t="s">
        <v>6467</v>
      </c>
      <c r="G1113" t="s">
        <v>7066</v>
      </c>
      <c r="H1113" t="s">
        <v>7859</v>
      </c>
      <c r="I1113" t="s">
        <v>8056</v>
      </c>
      <c r="J1113" t="s">
        <v>8057</v>
      </c>
      <c r="K1113" t="s">
        <v>8111</v>
      </c>
      <c r="L1113" t="s">
        <v>8592</v>
      </c>
      <c r="M1113">
        <v>28110</v>
      </c>
      <c r="N1113" t="s">
        <v>8637</v>
      </c>
      <c r="O1113" t="s">
        <v>9871</v>
      </c>
      <c r="P1113" t="s">
        <v>10371</v>
      </c>
      <c r="Q1113" t="s">
        <v>10383</v>
      </c>
      <c r="R1113" t="s">
        <v>11607</v>
      </c>
      <c r="S1113">
        <v>7.968</v>
      </c>
      <c r="T1113">
        <v>2</v>
      </c>
      <c r="U1113">
        <v>0.2</v>
      </c>
      <c r="V1113">
        <v>2.6892</v>
      </c>
      <c r="W1113">
        <f>(Tableau1[[#This Row],[Sales]]/Tableau1[[#This Row],[Profit]])*100</f>
        <v>296.2962962962963</v>
      </c>
      <c r="X1113">
        <f>Tableau1[[#This Row],[Sales]]*(1-Tableau1[[#This Row],[Discount]])</f>
        <v>6.3744000000000005</v>
      </c>
      <c r="Y1113">
        <f ca="1">SUMIF(Tableau1[Order ID],Tableau1[[#This Row],[Order ID]],Tableau1[[#This Row],[Sales]])</f>
        <v>917.92349999999999</v>
      </c>
    </row>
    <row r="1114" spans="1:25" x14ac:dyDescent="0.3">
      <c r="A1114">
        <v>2268</v>
      </c>
      <c r="B1114" t="s">
        <v>1133</v>
      </c>
      <c r="C1114" s="9" t="s">
        <v>5727</v>
      </c>
      <c r="D1114" s="9">
        <v>42995</v>
      </c>
      <c r="E1114" s="3" t="s">
        <v>5727</v>
      </c>
      <c r="F1114" t="s">
        <v>6467</v>
      </c>
      <c r="G1114" t="s">
        <v>7067</v>
      </c>
      <c r="H1114" t="s">
        <v>7860</v>
      </c>
      <c r="I1114" t="s">
        <v>8054</v>
      </c>
      <c r="J1114" t="s">
        <v>8057</v>
      </c>
      <c r="K1114" t="s">
        <v>8062</v>
      </c>
      <c r="L1114" t="s">
        <v>8234</v>
      </c>
      <c r="M1114">
        <v>98115</v>
      </c>
      <c r="N1114" t="s">
        <v>8638</v>
      </c>
      <c r="O1114" t="s">
        <v>9872</v>
      </c>
      <c r="P1114" t="s">
        <v>10371</v>
      </c>
      <c r="Q1114" t="s">
        <v>10383</v>
      </c>
      <c r="R1114" t="s">
        <v>11608</v>
      </c>
      <c r="S1114">
        <v>12.96</v>
      </c>
      <c r="T1114">
        <v>2</v>
      </c>
      <c r="U1114">
        <v>0</v>
      </c>
      <c r="V1114">
        <v>6.3503999999999996</v>
      </c>
      <c r="W1114">
        <f>(Tableau1[[#This Row],[Sales]]/Tableau1[[#This Row],[Profit]])*100</f>
        <v>204.08163265306123</v>
      </c>
      <c r="X1114">
        <f>Tableau1[[#This Row],[Sales]]*(1-Tableau1[[#This Row],[Discount]])</f>
        <v>12.96</v>
      </c>
      <c r="Y1114">
        <f ca="1">SUMIF(Tableau1[Order ID],Tableau1[[#This Row],[Order ID]],Tableau1[[#This Row],[Sales]])</f>
        <v>12.96</v>
      </c>
    </row>
    <row r="1115" spans="1:25" x14ac:dyDescent="0.3">
      <c r="A1115">
        <v>2269</v>
      </c>
      <c r="B1115" t="s">
        <v>1134</v>
      </c>
      <c r="C1115" s="9" t="s">
        <v>5728</v>
      </c>
      <c r="D1115" s="9">
        <v>43089</v>
      </c>
      <c r="E1115" s="3" t="s">
        <v>5407</v>
      </c>
      <c r="F1115" t="s">
        <v>6465</v>
      </c>
      <c r="G1115" t="s">
        <v>6626</v>
      </c>
      <c r="H1115" t="s">
        <v>7419</v>
      </c>
      <c r="I1115" t="s">
        <v>8055</v>
      </c>
      <c r="J1115" t="s">
        <v>8057</v>
      </c>
      <c r="K1115" t="s">
        <v>8088</v>
      </c>
      <c r="L1115" t="s">
        <v>8603</v>
      </c>
      <c r="M1115">
        <v>14609</v>
      </c>
      <c r="N1115" t="s">
        <v>8640</v>
      </c>
      <c r="O1115" t="s">
        <v>9873</v>
      </c>
      <c r="P1115" t="s">
        <v>10371</v>
      </c>
      <c r="Q1115" t="s">
        <v>10383</v>
      </c>
      <c r="R1115" t="s">
        <v>11609</v>
      </c>
      <c r="S1115">
        <v>6.48</v>
      </c>
      <c r="T1115">
        <v>1</v>
      </c>
      <c r="U1115">
        <v>0</v>
      </c>
      <c r="V1115">
        <v>3.1103999999999998</v>
      </c>
      <c r="W1115">
        <f>(Tableau1[[#This Row],[Sales]]/Tableau1[[#This Row],[Profit]])*100</f>
        <v>208.33333333333334</v>
      </c>
      <c r="X1115">
        <f>Tableau1[[#This Row],[Sales]]*(1-Tableau1[[#This Row],[Discount]])</f>
        <v>6.48</v>
      </c>
      <c r="Y1115">
        <f ca="1">SUMIF(Tableau1[Order ID],Tableau1[[#This Row],[Order ID]],Tableau1[[#This Row],[Sales]])</f>
        <v>25.92</v>
      </c>
    </row>
    <row r="1116" spans="1:25" x14ac:dyDescent="0.3">
      <c r="A1116">
        <v>2271</v>
      </c>
      <c r="B1116" t="s">
        <v>1135</v>
      </c>
      <c r="C1116" s="9" t="s">
        <v>5604</v>
      </c>
      <c r="D1116" s="9">
        <v>43071</v>
      </c>
      <c r="E1116" s="3" t="s">
        <v>5256</v>
      </c>
      <c r="F1116" t="s">
        <v>6465</v>
      </c>
      <c r="G1116" t="s">
        <v>6617</v>
      </c>
      <c r="H1116" t="s">
        <v>7410</v>
      </c>
      <c r="I1116" t="s">
        <v>8055</v>
      </c>
      <c r="J1116" t="s">
        <v>8057</v>
      </c>
      <c r="K1116" t="s">
        <v>8158</v>
      </c>
      <c r="L1116" t="s">
        <v>8591</v>
      </c>
      <c r="M1116">
        <v>33180</v>
      </c>
      <c r="N1116" t="s">
        <v>8637</v>
      </c>
      <c r="O1116" t="s">
        <v>9001</v>
      </c>
      <c r="P1116" t="s">
        <v>10371</v>
      </c>
      <c r="Q1116" t="s">
        <v>10379</v>
      </c>
      <c r="R1116" t="s">
        <v>10751</v>
      </c>
      <c r="S1116">
        <v>47.96</v>
      </c>
      <c r="T1116">
        <v>5</v>
      </c>
      <c r="U1116">
        <v>0.2</v>
      </c>
      <c r="V1116">
        <v>4.1965000000000003</v>
      </c>
      <c r="W1116">
        <f>(Tableau1[[#This Row],[Sales]]/Tableau1[[#This Row],[Profit]])*100</f>
        <v>1142.8571428571427</v>
      </c>
      <c r="X1116">
        <f>Tableau1[[#This Row],[Sales]]*(1-Tableau1[[#This Row],[Discount]])</f>
        <v>38.368000000000002</v>
      </c>
      <c r="Y1116">
        <f ca="1">SUMIF(Tableau1[Order ID],Tableau1[[#This Row],[Order ID]],Tableau1[[#This Row],[Sales]])</f>
        <v>171.28800000000001</v>
      </c>
    </row>
    <row r="1117" spans="1:25" x14ac:dyDescent="0.3">
      <c r="A1117">
        <v>2272</v>
      </c>
      <c r="B1117" t="s">
        <v>1136</v>
      </c>
      <c r="C1117" s="9" t="s">
        <v>5511</v>
      </c>
      <c r="D1117" s="9">
        <v>42268</v>
      </c>
      <c r="E1117" s="3" t="s">
        <v>5904</v>
      </c>
      <c r="F1117" t="s">
        <v>6465</v>
      </c>
      <c r="G1117" t="s">
        <v>6547</v>
      </c>
      <c r="H1117" t="s">
        <v>7340</v>
      </c>
      <c r="I1117" t="s">
        <v>8054</v>
      </c>
      <c r="J1117" t="s">
        <v>8057</v>
      </c>
      <c r="K1117" t="s">
        <v>8062</v>
      </c>
      <c r="L1117" t="s">
        <v>8234</v>
      </c>
      <c r="M1117">
        <v>98105</v>
      </c>
      <c r="N1117" t="s">
        <v>8638</v>
      </c>
      <c r="O1117" t="s">
        <v>9874</v>
      </c>
      <c r="P1117" t="s">
        <v>10371</v>
      </c>
      <c r="Q1117" t="s">
        <v>10377</v>
      </c>
      <c r="R1117" t="s">
        <v>11610</v>
      </c>
      <c r="S1117">
        <v>199.74</v>
      </c>
      <c r="T1117">
        <v>6</v>
      </c>
      <c r="U1117">
        <v>0</v>
      </c>
      <c r="V1117">
        <v>47.937600000000003</v>
      </c>
      <c r="W1117">
        <f>(Tableau1[[#This Row],[Sales]]/Tableau1[[#This Row],[Profit]])*100</f>
        <v>416.66666666666669</v>
      </c>
      <c r="X1117">
        <f>Tableau1[[#This Row],[Sales]]*(1-Tableau1[[#This Row],[Discount]])</f>
        <v>199.74</v>
      </c>
      <c r="Y1117">
        <f ca="1">SUMIF(Tableau1[Order ID],Tableau1[[#This Row],[Order ID]],Tableau1[[#This Row],[Sales]])</f>
        <v>54.792000000000002</v>
      </c>
    </row>
    <row r="1118" spans="1:25" x14ac:dyDescent="0.3">
      <c r="A1118">
        <v>2273</v>
      </c>
      <c r="B1118" t="s">
        <v>1137</v>
      </c>
      <c r="C1118" s="9" t="s">
        <v>5729</v>
      </c>
      <c r="D1118" s="9">
        <v>42069</v>
      </c>
      <c r="E1118" s="3" t="s">
        <v>6369</v>
      </c>
      <c r="F1118" t="s">
        <v>6465</v>
      </c>
      <c r="G1118" t="s">
        <v>6607</v>
      </c>
      <c r="H1118" t="s">
        <v>7400</v>
      </c>
      <c r="I1118" t="s">
        <v>8054</v>
      </c>
      <c r="J1118" t="s">
        <v>8057</v>
      </c>
      <c r="K1118" t="s">
        <v>8066</v>
      </c>
      <c r="L1118" t="s">
        <v>8590</v>
      </c>
      <c r="M1118">
        <v>94122</v>
      </c>
      <c r="N1118" t="s">
        <v>8638</v>
      </c>
      <c r="O1118" t="s">
        <v>9875</v>
      </c>
      <c r="P1118" t="s">
        <v>10370</v>
      </c>
      <c r="Q1118" t="s">
        <v>10378</v>
      </c>
      <c r="R1118" t="s">
        <v>11611</v>
      </c>
      <c r="S1118">
        <v>435.26</v>
      </c>
      <c r="T1118">
        <v>7</v>
      </c>
      <c r="U1118">
        <v>0</v>
      </c>
      <c r="V1118">
        <v>95.757199999999997</v>
      </c>
      <c r="W1118">
        <f>(Tableau1[[#This Row],[Sales]]/Tableau1[[#This Row],[Profit]])*100</f>
        <v>454.54545454545456</v>
      </c>
      <c r="X1118">
        <f>Tableau1[[#This Row],[Sales]]*(1-Tableau1[[#This Row],[Discount]])</f>
        <v>435.26</v>
      </c>
      <c r="Y1118">
        <f ca="1">SUMIF(Tableau1[Order ID],Tableau1[[#This Row],[Order ID]],Tableau1[[#This Row],[Sales]])</f>
        <v>290.98</v>
      </c>
    </row>
    <row r="1119" spans="1:25" x14ac:dyDescent="0.3">
      <c r="A1119">
        <v>2275</v>
      </c>
      <c r="B1119" t="s">
        <v>1138</v>
      </c>
      <c r="C1119" s="9" t="s">
        <v>5492</v>
      </c>
      <c r="D1119" s="9">
        <v>41915</v>
      </c>
      <c r="E1119" s="3" t="s">
        <v>6199</v>
      </c>
      <c r="F1119" t="s">
        <v>6464</v>
      </c>
      <c r="G1119" t="s">
        <v>6621</v>
      </c>
      <c r="H1119" t="s">
        <v>7414</v>
      </c>
      <c r="I1119" t="s">
        <v>8055</v>
      </c>
      <c r="J1119" t="s">
        <v>8057</v>
      </c>
      <c r="K1119" t="s">
        <v>8059</v>
      </c>
      <c r="L1119" t="s">
        <v>8590</v>
      </c>
      <c r="M1119">
        <v>90036</v>
      </c>
      <c r="N1119" t="s">
        <v>8638</v>
      </c>
      <c r="O1119" t="s">
        <v>9876</v>
      </c>
      <c r="P1119" t="s">
        <v>10370</v>
      </c>
      <c r="Q1119" t="s">
        <v>10376</v>
      </c>
      <c r="R1119" t="s">
        <v>11612</v>
      </c>
      <c r="S1119">
        <v>143.43199999999999</v>
      </c>
      <c r="T1119">
        <v>1</v>
      </c>
      <c r="U1119">
        <v>0.2</v>
      </c>
      <c r="V1119">
        <v>3.5857999999999999</v>
      </c>
      <c r="W1119">
        <f>(Tableau1[[#This Row],[Sales]]/Tableau1[[#This Row],[Profit]])*100</f>
        <v>4000</v>
      </c>
      <c r="X1119">
        <f>Tableau1[[#This Row],[Sales]]*(1-Tableau1[[#This Row],[Discount]])</f>
        <v>114.7456</v>
      </c>
      <c r="Y1119">
        <f ca="1">SUMIF(Tableau1[Order ID],Tableau1[[#This Row],[Order ID]],Tableau1[[#This Row],[Sales]])</f>
        <v>21.4</v>
      </c>
    </row>
    <row r="1120" spans="1:25" x14ac:dyDescent="0.3">
      <c r="A1120">
        <v>2277</v>
      </c>
      <c r="B1120" t="s">
        <v>1139</v>
      </c>
      <c r="C1120" s="9" t="s">
        <v>5730</v>
      </c>
      <c r="D1120" s="9">
        <v>41817</v>
      </c>
      <c r="E1120" s="3" t="s">
        <v>5298</v>
      </c>
      <c r="F1120" t="s">
        <v>6465</v>
      </c>
      <c r="G1120" t="s">
        <v>6683</v>
      </c>
      <c r="H1120" t="s">
        <v>7476</v>
      </c>
      <c r="I1120" t="s">
        <v>8054</v>
      </c>
      <c r="J1120" t="s">
        <v>8057</v>
      </c>
      <c r="K1120" t="s">
        <v>8353</v>
      </c>
      <c r="L1120" t="s">
        <v>8623</v>
      </c>
      <c r="M1120">
        <v>38671</v>
      </c>
      <c r="N1120" t="s">
        <v>8637</v>
      </c>
      <c r="O1120" t="s">
        <v>9459</v>
      </c>
      <c r="P1120" t="s">
        <v>10371</v>
      </c>
      <c r="Q1120" t="s">
        <v>10377</v>
      </c>
      <c r="R1120" t="s">
        <v>11202</v>
      </c>
      <c r="S1120">
        <v>306.2</v>
      </c>
      <c r="T1120">
        <v>5</v>
      </c>
      <c r="U1120">
        <v>0</v>
      </c>
      <c r="V1120">
        <v>0</v>
      </c>
      <c r="W1120" t="e">
        <f>(Tableau1[[#This Row],[Sales]]/Tableau1[[#This Row],[Profit]])*100</f>
        <v>#DIV/0!</v>
      </c>
      <c r="X1120">
        <f>Tableau1[[#This Row],[Sales]]*(1-Tableau1[[#This Row],[Discount]])</f>
        <v>306.2</v>
      </c>
      <c r="Y1120">
        <f ca="1">SUMIF(Tableau1[Order ID],Tableau1[[#This Row],[Order ID]],Tableau1[[#This Row],[Sales]])</f>
        <v>1347.52</v>
      </c>
    </row>
    <row r="1121" spans="1:25" x14ac:dyDescent="0.3">
      <c r="A1121">
        <v>2280</v>
      </c>
      <c r="B1121" t="s">
        <v>1140</v>
      </c>
      <c r="C1121" s="9" t="s">
        <v>5535</v>
      </c>
      <c r="D1121" s="9">
        <v>43038</v>
      </c>
      <c r="E1121" s="3" t="s">
        <v>5838</v>
      </c>
      <c r="F1121" t="s">
        <v>6466</v>
      </c>
      <c r="G1121" t="s">
        <v>7068</v>
      </c>
      <c r="H1121" t="s">
        <v>7861</v>
      </c>
      <c r="I1121" t="s">
        <v>8054</v>
      </c>
      <c r="J1121" t="s">
        <v>8057</v>
      </c>
      <c r="K1121" t="s">
        <v>8062</v>
      </c>
      <c r="L1121" t="s">
        <v>8234</v>
      </c>
      <c r="M1121">
        <v>98115</v>
      </c>
      <c r="N1121" t="s">
        <v>8638</v>
      </c>
      <c r="O1121" t="s">
        <v>9810</v>
      </c>
      <c r="P1121" t="s">
        <v>10370</v>
      </c>
      <c r="Q1121" t="s">
        <v>10374</v>
      </c>
      <c r="R1121" t="s">
        <v>11544</v>
      </c>
      <c r="S1121">
        <v>97.567999999999998</v>
      </c>
      <c r="T1121">
        <v>2</v>
      </c>
      <c r="U1121">
        <v>0.2</v>
      </c>
      <c r="V1121">
        <v>-6.0979999999999999</v>
      </c>
      <c r="W1121">
        <f>(Tableau1[[#This Row],[Sales]]/Tableau1[[#This Row],[Profit]])*100</f>
        <v>-1600</v>
      </c>
      <c r="X1121">
        <f>Tableau1[[#This Row],[Sales]]*(1-Tableau1[[#This Row],[Discount]])</f>
        <v>78.054400000000001</v>
      </c>
      <c r="Y1121">
        <f ca="1">SUMIF(Tableau1[Order ID],Tableau1[[#This Row],[Order ID]],Tableau1[[#This Row],[Sales]])</f>
        <v>9.4320000000000004</v>
      </c>
    </row>
    <row r="1122" spans="1:25" x14ac:dyDescent="0.3">
      <c r="A1122">
        <v>2283</v>
      </c>
      <c r="B1122" t="s">
        <v>1141</v>
      </c>
      <c r="C1122" s="9" t="s">
        <v>5353</v>
      </c>
      <c r="D1122" s="9">
        <v>42616</v>
      </c>
      <c r="E1122" s="3" t="s">
        <v>5094</v>
      </c>
      <c r="F1122" t="s">
        <v>6466</v>
      </c>
      <c r="G1122" t="s">
        <v>6992</v>
      </c>
      <c r="H1122" t="s">
        <v>7785</v>
      </c>
      <c r="I1122" t="s">
        <v>8055</v>
      </c>
      <c r="J1122" t="s">
        <v>8057</v>
      </c>
      <c r="K1122" t="s">
        <v>8267</v>
      </c>
      <c r="L1122" t="s">
        <v>8617</v>
      </c>
      <c r="M1122">
        <v>6457</v>
      </c>
      <c r="N1122" t="s">
        <v>8640</v>
      </c>
      <c r="O1122" t="s">
        <v>8954</v>
      </c>
      <c r="P1122" t="s">
        <v>10371</v>
      </c>
      <c r="Q1122" t="s">
        <v>10383</v>
      </c>
      <c r="R1122" t="s">
        <v>10703</v>
      </c>
      <c r="S1122">
        <v>48.16</v>
      </c>
      <c r="T1122">
        <v>7</v>
      </c>
      <c r="U1122">
        <v>0</v>
      </c>
      <c r="V1122">
        <v>22.153600000000001</v>
      </c>
      <c r="W1122">
        <f>(Tableau1[[#This Row],[Sales]]/Tableau1[[#This Row],[Profit]])*100</f>
        <v>217.39130434782606</v>
      </c>
      <c r="X1122">
        <f>Tableau1[[#This Row],[Sales]]*(1-Tableau1[[#This Row],[Discount]])</f>
        <v>48.16</v>
      </c>
      <c r="Y1122">
        <f ca="1">SUMIF(Tableau1[Order ID],Tableau1[[#This Row],[Order ID]],Tableau1[[#This Row],[Sales]])</f>
        <v>269.98</v>
      </c>
    </row>
    <row r="1123" spans="1:25" x14ac:dyDescent="0.3">
      <c r="A1123">
        <v>2284</v>
      </c>
      <c r="B1123" t="s">
        <v>1142</v>
      </c>
      <c r="C1123" s="9" t="s">
        <v>5646</v>
      </c>
      <c r="D1123" s="9">
        <v>42068</v>
      </c>
      <c r="E1123" s="3" t="s">
        <v>6030</v>
      </c>
      <c r="F1123" t="s">
        <v>6465</v>
      </c>
      <c r="G1123" t="s">
        <v>6695</v>
      </c>
      <c r="H1123" t="s">
        <v>7488</v>
      </c>
      <c r="I1123" t="s">
        <v>8054</v>
      </c>
      <c r="J1123" t="s">
        <v>8057</v>
      </c>
      <c r="K1123" t="s">
        <v>8354</v>
      </c>
      <c r="L1123" t="s">
        <v>8602</v>
      </c>
      <c r="M1123">
        <v>47362</v>
      </c>
      <c r="N1123" t="s">
        <v>8639</v>
      </c>
      <c r="O1123" t="s">
        <v>8816</v>
      </c>
      <c r="P1123" t="s">
        <v>10372</v>
      </c>
      <c r="Q1123" t="s">
        <v>10380</v>
      </c>
      <c r="R1123" t="s">
        <v>10566</v>
      </c>
      <c r="S1123">
        <v>23.92</v>
      </c>
      <c r="T1123">
        <v>2</v>
      </c>
      <c r="U1123">
        <v>0</v>
      </c>
      <c r="V1123">
        <v>6.6976000000000004</v>
      </c>
      <c r="W1123">
        <f>(Tableau1[[#This Row],[Sales]]/Tableau1[[#This Row],[Profit]])*100</f>
        <v>357.14285714285717</v>
      </c>
      <c r="X1123">
        <f>Tableau1[[#This Row],[Sales]]*(1-Tableau1[[#This Row],[Discount]])</f>
        <v>23.92</v>
      </c>
      <c r="Y1123">
        <f ca="1">SUMIF(Tableau1[Order ID],Tableau1[[#This Row],[Order ID]],Tableau1[[#This Row],[Sales]])</f>
        <v>2.2959999999999998</v>
      </c>
    </row>
    <row r="1124" spans="1:25" x14ac:dyDescent="0.3">
      <c r="A1124">
        <v>2286</v>
      </c>
      <c r="B1124" t="s">
        <v>1143</v>
      </c>
      <c r="C1124" s="9" t="s">
        <v>5495</v>
      </c>
      <c r="D1124" s="9">
        <v>42495</v>
      </c>
      <c r="E1124" s="3" t="s">
        <v>5571</v>
      </c>
      <c r="F1124" t="s">
        <v>6466</v>
      </c>
      <c r="G1124" t="s">
        <v>7069</v>
      </c>
      <c r="H1124" t="s">
        <v>7862</v>
      </c>
      <c r="I1124" t="s">
        <v>8055</v>
      </c>
      <c r="J1124" t="s">
        <v>8057</v>
      </c>
      <c r="K1124" t="s">
        <v>8145</v>
      </c>
      <c r="L1124" t="s">
        <v>8606</v>
      </c>
      <c r="M1124">
        <v>37130</v>
      </c>
      <c r="N1124" t="s">
        <v>8637</v>
      </c>
      <c r="O1124" t="s">
        <v>9878</v>
      </c>
      <c r="P1124" t="s">
        <v>10371</v>
      </c>
      <c r="Q1124" t="s">
        <v>10383</v>
      </c>
      <c r="R1124" t="s">
        <v>11613</v>
      </c>
      <c r="S1124">
        <v>14.352</v>
      </c>
      <c r="T1124">
        <v>3</v>
      </c>
      <c r="U1124">
        <v>0.2</v>
      </c>
      <c r="V1124">
        <v>5.2026000000000003</v>
      </c>
      <c r="W1124">
        <f>(Tableau1[[#This Row],[Sales]]/Tableau1[[#This Row],[Profit]])*100</f>
        <v>275.86206896551721</v>
      </c>
      <c r="X1124">
        <f>Tableau1[[#This Row],[Sales]]*(1-Tableau1[[#This Row],[Discount]])</f>
        <v>11.4816</v>
      </c>
      <c r="Y1124">
        <f ca="1">SUMIF(Tableau1[Order ID],Tableau1[[#This Row],[Order ID]],Tableau1[[#This Row],[Sales]])</f>
        <v>122.352</v>
      </c>
    </row>
    <row r="1125" spans="1:25" x14ac:dyDescent="0.3">
      <c r="A1125">
        <v>2287</v>
      </c>
      <c r="B1125" t="s">
        <v>1144</v>
      </c>
      <c r="C1125" s="9" t="s">
        <v>5731</v>
      </c>
      <c r="D1125" s="9">
        <v>43056</v>
      </c>
      <c r="E1125" s="3" t="s">
        <v>5081</v>
      </c>
      <c r="F1125" t="s">
        <v>6465</v>
      </c>
      <c r="G1125" t="s">
        <v>6862</v>
      </c>
      <c r="H1125" t="s">
        <v>7655</v>
      </c>
      <c r="I1125" t="s">
        <v>8054</v>
      </c>
      <c r="J1125" t="s">
        <v>8057</v>
      </c>
      <c r="K1125" t="s">
        <v>8185</v>
      </c>
      <c r="L1125" t="s">
        <v>8605</v>
      </c>
      <c r="M1125">
        <v>24153</v>
      </c>
      <c r="N1125" t="s">
        <v>8637</v>
      </c>
      <c r="O1125" t="s">
        <v>9879</v>
      </c>
      <c r="P1125" t="s">
        <v>10371</v>
      </c>
      <c r="Q1125" t="s">
        <v>10382</v>
      </c>
      <c r="R1125" t="s">
        <v>11614</v>
      </c>
      <c r="S1125">
        <v>35.04</v>
      </c>
      <c r="T1125">
        <v>2</v>
      </c>
      <c r="U1125">
        <v>0</v>
      </c>
      <c r="V1125">
        <v>12.263999999999999</v>
      </c>
      <c r="W1125">
        <f>(Tableau1[[#This Row],[Sales]]/Tableau1[[#This Row],[Profit]])*100</f>
        <v>285.71428571428572</v>
      </c>
      <c r="X1125">
        <f>Tableau1[[#This Row],[Sales]]*(1-Tableau1[[#This Row],[Discount]])</f>
        <v>35.04</v>
      </c>
      <c r="Y1125">
        <f ca="1">SUMIF(Tableau1[Order ID],Tableau1[[#This Row],[Order ID]],Tableau1[[#This Row],[Sales]])</f>
        <v>15.84</v>
      </c>
    </row>
    <row r="1126" spans="1:25" x14ac:dyDescent="0.3">
      <c r="A1126">
        <v>2288</v>
      </c>
      <c r="B1126" t="s">
        <v>1145</v>
      </c>
      <c r="C1126" s="9" t="s">
        <v>5732</v>
      </c>
      <c r="D1126" s="9">
        <v>42887</v>
      </c>
      <c r="E1126" s="3" t="s">
        <v>5959</v>
      </c>
      <c r="F1126" t="s">
        <v>6464</v>
      </c>
      <c r="G1126" t="s">
        <v>6589</v>
      </c>
      <c r="H1126" t="s">
        <v>7382</v>
      </c>
      <c r="I1126" t="s">
        <v>8055</v>
      </c>
      <c r="J1126" t="s">
        <v>8057</v>
      </c>
      <c r="K1126" t="s">
        <v>8225</v>
      </c>
      <c r="L1126" t="s">
        <v>8612</v>
      </c>
      <c r="M1126">
        <v>43615</v>
      </c>
      <c r="N1126" t="s">
        <v>8640</v>
      </c>
      <c r="O1126" t="s">
        <v>9880</v>
      </c>
      <c r="P1126" t="s">
        <v>10371</v>
      </c>
      <c r="Q1126" t="s">
        <v>10382</v>
      </c>
      <c r="R1126" t="s">
        <v>11615</v>
      </c>
      <c r="S1126">
        <v>17.48</v>
      </c>
      <c r="T1126">
        <v>5</v>
      </c>
      <c r="U1126">
        <v>0.2</v>
      </c>
      <c r="V1126">
        <v>1.3109999999999999</v>
      </c>
      <c r="W1126">
        <f>(Tableau1[[#This Row],[Sales]]/Tableau1[[#This Row],[Profit]])*100</f>
        <v>1333.3333333333335</v>
      </c>
      <c r="X1126">
        <f>Tableau1[[#This Row],[Sales]]*(1-Tableau1[[#This Row],[Discount]])</f>
        <v>13.984000000000002</v>
      </c>
      <c r="Y1126">
        <f ca="1">SUMIF(Tableau1[Order ID],Tableau1[[#This Row],[Order ID]],Tableau1[[#This Row],[Sales]])</f>
        <v>5.9359999999999999</v>
      </c>
    </row>
    <row r="1127" spans="1:25" x14ac:dyDescent="0.3">
      <c r="A1127">
        <v>2289</v>
      </c>
      <c r="B1127" t="s">
        <v>1146</v>
      </c>
      <c r="C1127" s="9" t="s">
        <v>5223</v>
      </c>
      <c r="D1127" s="9">
        <v>42896</v>
      </c>
      <c r="E1127" s="3" t="s">
        <v>5517</v>
      </c>
      <c r="F1127" t="s">
        <v>6466</v>
      </c>
      <c r="G1127" t="s">
        <v>7040</v>
      </c>
      <c r="H1127" t="s">
        <v>7833</v>
      </c>
      <c r="I1127" t="s">
        <v>8054</v>
      </c>
      <c r="J1127" t="s">
        <v>8057</v>
      </c>
      <c r="K1127" t="s">
        <v>8059</v>
      </c>
      <c r="L1127" t="s">
        <v>8590</v>
      </c>
      <c r="M1127">
        <v>90032</v>
      </c>
      <c r="N1127" t="s">
        <v>8638</v>
      </c>
      <c r="O1127" t="s">
        <v>9444</v>
      </c>
      <c r="P1127" t="s">
        <v>10371</v>
      </c>
      <c r="Q1127" t="s">
        <v>10379</v>
      </c>
      <c r="R1127" t="s">
        <v>11189</v>
      </c>
      <c r="S1127">
        <v>16.399999999999999</v>
      </c>
      <c r="T1127">
        <v>5</v>
      </c>
      <c r="U1127">
        <v>0</v>
      </c>
      <c r="V1127">
        <v>4.7560000000000002</v>
      </c>
      <c r="W1127">
        <f>(Tableau1[[#This Row],[Sales]]/Tableau1[[#This Row],[Profit]])*100</f>
        <v>344.82758620689651</v>
      </c>
      <c r="X1127">
        <f>Tableau1[[#This Row],[Sales]]*(1-Tableau1[[#This Row],[Discount]])</f>
        <v>16.399999999999999</v>
      </c>
      <c r="Y1127">
        <f ca="1">SUMIF(Tableau1[Order ID],Tableau1[[#This Row],[Order ID]],Tableau1[[#This Row],[Sales]])</f>
        <v>383.60700000000003</v>
      </c>
    </row>
    <row r="1128" spans="1:25" x14ac:dyDescent="0.3">
      <c r="A1128">
        <v>2290</v>
      </c>
      <c r="B1128" t="s">
        <v>1147</v>
      </c>
      <c r="C1128" s="9" t="s">
        <v>5733</v>
      </c>
      <c r="D1128" s="9">
        <v>42743</v>
      </c>
      <c r="E1128" s="3" t="s">
        <v>6370</v>
      </c>
      <c r="F1128" t="s">
        <v>6466</v>
      </c>
      <c r="G1128" t="s">
        <v>7070</v>
      </c>
      <c r="H1128" t="s">
        <v>7863</v>
      </c>
      <c r="I1128" t="s">
        <v>8055</v>
      </c>
      <c r="J1128" t="s">
        <v>8057</v>
      </c>
      <c r="K1128" t="s">
        <v>8062</v>
      </c>
      <c r="L1128" t="s">
        <v>8234</v>
      </c>
      <c r="M1128">
        <v>98115</v>
      </c>
      <c r="N1128" t="s">
        <v>8638</v>
      </c>
      <c r="O1128" t="s">
        <v>9881</v>
      </c>
      <c r="P1128" t="s">
        <v>10370</v>
      </c>
      <c r="Q1128" t="s">
        <v>10376</v>
      </c>
      <c r="R1128" t="s">
        <v>11616</v>
      </c>
      <c r="S1128">
        <v>892.98</v>
      </c>
      <c r="T1128">
        <v>2</v>
      </c>
      <c r="U1128">
        <v>0</v>
      </c>
      <c r="V1128">
        <v>80.368200000000002</v>
      </c>
      <c r="W1128">
        <f>(Tableau1[[#This Row],[Sales]]/Tableau1[[#This Row],[Profit]])*100</f>
        <v>1111.1111111111111</v>
      </c>
      <c r="X1128">
        <f>Tableau1[[#This Row],[Sales]]*(1-Tableau1[[#This Row],[Discount]])</f>
        <v>892.98</v>
      </c>
      <c r="Y1128">
        <f ca="1">SUMIF(Tableau1[Order ID],Tableau1[[#This Row],[Order ID]],Tableau1[[#This Row],[Sales]])</f>
        <v>351.21600000000001</v>
      </c>
    </row>
    <row r="1129" spans="1:25" x14ac:dyDescent="0.3">
      <c r="A1129">
        <v>2291</v>
      </c>
      <c r="B1129" t="s">
        <v>1148</v>
      </c>
      <c r="C1129" s="9" t="s">
        <v>5734</v>
      </c>
      <c r="D1129" s="9">
        <v>42114</v>
      </c>
      <c r="E1129" s="3" t="s">
        <v>5364</v>
      </c>
      <c r="F1129" t="s">
        <v>6465</v>
      </c>
      <c r="G1129" t="s">
        <v>6846</v>
      </c>
      <c r="H1129" t="s">
        <v>7639</v>
      </c>
      <c r="I1129" t="s">
        <v>8055</v>
      </c>
      <c r="J1129" t="s">
        <v>8057</v>
      </c>
      <c r="K1129" t="s">
        <v>8096</v>
      </c>
      <c r="L1129" t="s">
        <v>8620</v>
      </c>
      <c r="M1129">
        <v>31907</v>
      </c>
      <c r="N1129" t="s">
        <v>8637</v>
      </c>
      <c r="O1129" t="s">
        <v>9286</v>
      </c>
      <c r="P1129" t="s">
        <v>10372</v>
      </c>
      <c r="Q1129" t="s">
        <v>10380</v>
      </c>
      <c r="R1129" t="s">
        <v>11035</v>
      </c>
      <c r="S1129">
        <v>287.97000000000003</v>
      </c>
      <c r="T1129">
        <v>3</v>
      </c>
      <c r="U1129">
        <v>0</v>
      </c>
      <c r="V1129">
        <v>77.751900000000006</v>
      </c>
      <c r="W1129">
        <f>(Tableau1[[#This Row],[Sales]]/Tableau1[[#This Row],[Profit]])*100</f>
        <v>370.37037037037038</v>
      </c>
      <c r="X1129">
        <f>Tableau1[[#This Row],[Sales]]*(1-Tableau1[[#This Row],[Discount]])</f>
        <v>287.97000000000003</v>
      </c>
      <c r="Y1129">
        <f ca="1">SUMIF(Tableau1[Order ID],Tableau1[[#This Row],[Order ID]],Tableau1[[#This Row],[Sales]])</f>
        <v>56.82</v>
      </c>
    </row>
    <row r="1130" spans="1:25" x14ac:dyDescent="0.3">
      <c r="A1130">
        <v>2294</v>
      </c>
      <c r="B1130" t="s">
        <v>1149</v>
      </c>
      <c r="C1130" s="9" t="s">
        <v>5579</v>
      </c>
      <c r="D1130" s="9">
        <v>42309</v>
      </c>
      <c r="E1130" s="3" t="s">
        <v>5406</v>
      </c>
      <c r="F1130" t="s">
        <v>6465</v>
      </c>
      <c r="G1130" t="s">
        <v>6893</v>
      </c>
      <c r="H1130" t="s">
        <v>7686</v>
      </c>
      <c r="I1130" t="s">
        <v>8055</v>
      </c>
      <c r="J1130" t="s">
        <v>8057</v>
      </c>
      <c r="K1130" t="s">
        <v>8078</v>
      </c>
      <c r="L1130" t="s">
        <v>8603</v>
      </c>
      <c r="M1130">
        <v>10009</v>
      </c>
      <c r="N1130" t="s">
        <v>8640</v>
      </c>
      <c r="O1130" t="s">
        <v>9126</v>
      </c>
      <c r="P1130" t="s">
        <v>10372</v>
      </c>
      <c r="Q1130" t="s">
        <v>10380</v>
      </c>
      <c r="R1130" t="s">
        <v>10875</v>
      </c>
      <c r="S1130">
        <v>4.95</v>
      </c>
      <c r="T1130">
        <v>1</v>
      </c>
      <c r="U1130">
        <v>0</v>
      </c>
      <c r="V1130">
        <v>1.3365</v>
      </c>
      <c r="W1130">
        <f>(Tableau1[[#This Row],[Sales]]/Tableau1[[#This Row],[Profit]])*100</f>
        <v>370.37037037037038</v>
      </c>
      <c r="X1130">
        <f>Tableau1[[#This Row],[Sales]]*(1-Tableau1[[#This Row],[Discount]])</f>
        <v>4.95</v>
      </c>
      <c r="Y1130">
        <f ca="1">SUMIF(Tableau1[Order ID],Tableau1[[#This Row],[Order ID]],Tableau1[[#This Row],[Sales]])</f>
        <v>8.5589999999999993</v>
      </c>
    </row>
    <row r="1131" spans="1:25" x14ac:dyDescent="0.3">
      <c r="A1131">
        <v>2295</v>
      </c>
      <c r="B1131" t="s">
        <v>1150</v>
      </c>
      <c r="C1131" s="9" t="s">
        <v>5361</v>
      </c>
      <c r="D1131" s="9">
        <v>43092</v>
      </c>
      <c r="E1131" s="3" t="s">
        <v>5783</v>
      </c>
      <c r="F1131" t="s">
        <v>6465</v>
      </c>
      <c r="G1131" t="s">
        <v>6992</v>
      </c>
      <c r="H1131" t="s">
        <v>7785</v>
      </c>
      <c r="I1131" t="s">
        <v>8055</v>
      </c>
      <c r="J1131" t="s">
        <v>8057</v>
      </c>
      <c r="K1131" t="s">
        <v>8267</v>
      </c>
      <c r="L1131" t="s">
        <v>8617</v>
      </c>
      <c r="M1131">
        <v>6457</v>
      </c>
      <c r="N1131" t="s">
        <v>8640</v>
      </c>
      <c r="O1131" t="s">
        <v>8709</v>
      </c>
      <c r="P1131" t="s">
        <v>10370</v>
      </c>
      <c r="Q1131" t="s">
        <v>10378</v>
      </c>
      <c r="R1131" t="s">
        <v>10458</v>
      </c>
      <c r="S1131">
        <v>181.95</v>
      </c>
      <c r="T1131">
        <v>3</v>
      </c>
      <c r="U1131">
        <v>0</v>
      </c>
      <c r="V1131">
        <v>38.209499999999998</v>
      </c>
      <c r="W1131">
        <f>(Tableau1[[#This Row],[Sales]]/Tableau1[[#This Row],[Profit]])*100</f>
        <v>476.1904761904762</v>
      </c>
      <c r="X1131">
        <f>Tableau1[[#This Row],[Sales]]*(1-Tableau1[[#This Row],[Discount]])</f>
        <v>181.95</v>
      </c>
      <c r="Y1131">
        <f ca="1">SUMIF(Tableau1[Order ID],Tableau1[[#This Row],[Order ID]],Tableau1[[#This Row],[Sales]])</f>
        <v>127.869</v>
      </c>
    </row>
    <row r="1132" spans="1:25" x14ac:dyDescent="0.3">
      <c r="A1132">
        <v>2296</v>
      </c>
      <c r="B1132" t="s">
        <v>1151</v>
      </c>
      <c r="C1132" s="9" t="s">
        <v>5579</v>
      </c>
      <c r="D1132" s="9">
        <v>42309</v>
      </c>
      <c r="E1132" s="3" t="s">
        <v>5629</v>
      </c>
      <c r="F1132" t="s">
        <v>6465</v>
      </c>
      <c r="G1132" t="s">
        <v>6572</v>
      </c>
      <c r="H1132" t="s">
        <v>7365</v>
      </c>
      <c r="I1132" t="s">
        <v>8054</v>
      </c>
      <c r="J1132" t="s">
        <v>8057</v>
      </c>
      <c r="K1132" t="s">
        <v>8078</v>
      </c>
      <c r="L1132" t="s">
        <v>8603</v>
      </c>
      <c r="M1132">
        <v>10011</v>
      </c>
      <c r="N1132" t="s">
        <v>8640</v>
      </c>
      <c r="O1132" t="s">
        <v>9539</v>
      </c>
      <c r="P1132" t="s">
        <v>10371</v>
      </c>
      <c r="Q1132" t="s">
        <v>10383</v>
      </c>
      <c r="R1132" t="s">
        <v>11282</v>
      </c>
      <c r="S1132">
        <v>13.52</v>
      </c>
      <c r="T1132">
        <v>4</v>
      </c>
      <c r="U1132">
        <v>0</v>
      </c>
      <c r="V1132">
        <v>6.2191999999999998</v>
      </c>
      <c r="W1132">
        <f>(Tableau1[[#This Row],[Sales]]/Tableau1[[#This Row],[Profit]])*100</f>
        <v>217.39130434782606</v>
      </c>
      <c r="X1132">
        <f>Tableau1[[#This Row],[Sales]]*(1-Tableau1[[#This Row],[Discount]])</f>
        <v>13.52</v>
      </c>
      <c r="Y1132">
        <f ca="1">SUMIF(Tableau1[Order ID],Tableau1[[#This Row],[Order ID]],Tableau1[[#This Row],[Sales]])</f>
        <v>419.13600000000002</v>
      </c>
    </row>
    <row r="1133" spans="1:25" x14ac:dyDescent="0.3">
      <c r="A1133">
        <v>2301</v>
      </c>
      <c r="B1133" t="s">
        <v>1152</v>
      </c>
      <c r="C1133" s="9" t="s">
        <v>5717</v>
      </c>
      <c r="D1133" s="9">
        <v>41957</v>
      </c>
      <c r="E1133" s="3" t="s">
        <v>5758</v>
      </c>
      <c r="F1133" t="s">
        <v>6465</v>
      </c>
      <c r="G1133" t="s">
        <v>6613</v>
      </c>
      <c r="H1133" t="s">
        <v>7406</v>
      </c>
      <c r="I1133" t="s">
        <v>8054</v>
      </c>
      <c r="J1133" t="s">
        <v>8057</v>
      </c>
      <c r="K1133" t="s">
        <v>8355</v>
      </c>
      <c r="L1133" t="s">
        <v>8600</v>
      </c>
      <c r="M1133">
        <v>48640</v>
      </c>
      <c r="N1133" t="s">
        <v>8639</v>
      </c>
      <c r="O1133" t="s">
        <v>8656</v>
      </c>
      <c r="P1133" t="s">
        <v>10371</v>
      </c>
      <c r="Q1133" t="s">
        <v>10381</v>
      </c>
      <c r="R1133" t="s">
        <v>10405</v>
      </c>
      <c r="S1133">
        <v>12.72</v>
      </c>
      <c r="T1133">
        <v>3</v>
      </c>
      <c r="U1133">
        <v>0</v>
      </c>
      <c r="V1133">
        <v>6.36</v>
      </c>
      <c r="W1133">
        <f>(Tableau1[[#This Row],[Sales]]/Tableau1[[#This Row],[Profit]])*100</f>
        <v>200</v>
      </c>
      <c r="X1133">
        <f>Tableau1[[#This Row],[Sales]]*(1-Tableau1[[#This Row],[Discount]])</f>
        <v>12.72</v>
      </c>
      <c r="Y1133">
        <f ca="1">SUMIF(Tableau1[Order ID],Tableau1[[#This Row],[Order ID]],Tableau1[[#This Row],[Sales]])</f>
        <v>45.216000000000001</v>
      </c>
    </row>
    <row r="1134" spans="1:25" x14ac:dyDescent="0.3">
      <c r="A1134">
        <v>2303</v>
      </c>
      <c r="B1134" t="s">
        <v>1153</v>
      </c>
      <c r="C1134" s="9" t="s">
        <v>5357</v>
      </c>
      <c r="D1134" s="9">
        <v>42386</v>
      </c>
      <c r="E1134" s="3" t="s">
        <v>5833</v>
      </c>
      <c r="F1134" t="s">
        <v>6465</v>
      </c>
      <c r="G1134" t="s">
        <v>6861</v>
      </c>
      <c r="H1134" t="s">
        <v>7654</v>
      </c>
      <c r="I1134" t="s">
        <v>8055</v>
      </c>
      <c r="J1134" t="s">
        <v>8057</v>
      </c>
      <c r="K1134" t="s">
        <v>8096</v>
      </c>
      <c r="L1134" t="s">
        <v>8620</v>
      </c>
      <c r="M1134">
        <v>31907</v>
      </c>
      <c r="N1134" t="s">
        <v>8637</v>
      </c>
      <c r="O1134" t="s">
        <v>9176</v>
      </c>
      <c r="P1134" t="s">
        <v>10372</v>
      </c>
      <c r="Q1134" t="s">
        <v>10384</v>
      </c>
      <c r="R1134" t="s">
        <v>10924</v>
      </c>
      <c r="S1134">
        <v>316</v>
      </c>
      <c r="T1134">
        <v>4</v>
      </c>
      <c r="U1134">
        <v>0</v>
      </c>
      <c r="V1134">
        <v>31.6</v>
      </c>
      <c r="W1134">
        <f>(Tableau1[[#This Row],[Sales]]/Tableau1[[#This Row],[Profit]])*100</f>
        <v>1000</v>
      </c>
      <c r="X1134">
        <f>Tableau1[[#This Row],[Sales]]*(1-Tableau1[[#This Row],[Discount]])</f>
        <v>316</v>
      </c>
      <c r="Y1134">
        <f ca="1">SUMIF(Tableau1[Order ID],Tableau1[[#This Row],[Order ID]],Tableau1[[#This Row],[Sales]])</f>
        <v>76.14</v>
      </c>
    </row>
    <row r="1135" spans="1:25" x14ac:dyDescent="0.3">
      <c r="A1135">
        <v>2304</v>
      </c>
      <c r="B1135" t="s">
        <v>1154</v>
      </c>
      <c r="C1135" s="9" t="s">
        <v>5727</v>
      </c>
      <c r="D1135" s="9">
        <v>42995</v>
      </c>
      <c r="E1135" s="3" t="s">
        <v>5615</v>
      </c>
      <c r="F1135" t="s">
        <v>6464</v>
      </c>
      <c r="G1135" t="s">
        <v>6714</v>
      </c>
      <c r="H1135" t="s">
        <v>7507</v>
      </c>
      <c r="I1135" t="s">
        <v>8056</v>
      </c>
      <c r="J1135" t="s">
        <v>8057</v>
      </c>
      <c r="K1135" t="s">
        <v>8243</v>
      </c>
      <c r="L1135" t="s">
        <v>8620</v>
      </c>
      <c r="M1135">
        <v>30076</v>
      </c>
      <c r="N1135" t="s">
        <v>8637</v>
      </c>
      <c r="O1135" t="s">
        <v>8957</v>
      </c>
      <c r="P1135" t="s">
        <v>10370</v>
      </c>
      <c r="Q1135" t="s">
        <v>10374</v>
      </c>
      <c r="R1135" t="s">
        <v>10706</v>
      </c>
      <c r="S1135">
        <v>723.92</v>
      </c>
      <c r="T1135">
        <v>4</v>
      </c>
      <c r="U1135">
        <v>0</v>
      </c>
      <c r="V1135">
        <v>188.2192</v>
      </c>
      <c r="W1135">
        <f>(Tableau1[[#This Row],[Sales]]/Tableau1[[#This Row],[Profit]])*100</f>
        <v>384.61538461538458</v>
      </c>
      <c r="X1135">
        <f>Tableau1[[#This Row],[Sales]]*(1-Tableau1[[#This Row],[Discount]])</f>
        <v>723.92</v>
      </c>
      <c r="Y1135">
        <f ca="1">SUMIF(Tableau1[Order ID],Tableau1[[#This Row],[Order ID]],Tableau1[[#This Row],[Sales]])</f>
        <v>479.98399999999998</v>
      </c>
    </row>
    <row r="1136" spans="1:25" x14ac:dyDescent="0.3">
      <c r="A1136">
        <v>2306</v>
      </c>
      <c r="B1136" t="s">
        <v>1155</v>
      </c>
      <c r="C1136" s="9" t="s">
        <v>5473</v>
      </c>
      <c r="D1136" s="9">
        <v>42727</v>
      </c>
      <c r="E1136" s="3" t="s">
        <v>5465</v>
      </c>
      <c r="F1136" t="s">
        <v>6466</v>
      </c>
      <c r="G1136" t="s">
        <v>6598</v>
      </c>
      <c r="H1136" t="s">
        <v>7391</v>
      </c>
      <c r="I1136" t="s">
        <v>8055</v>
      </c>
      <c r="J1136" t="s">
        <v>8057</v>
      </c>
      <c r="K1136" t="s">
        <v>8080</v>
      </c>
      <c r="L1136" t="s">
        <v>8598</v>
      </c>
      <c r="M1136">
        <v>60623</v>
      </c>
      <c r="N1136" t="s">
        <v>8639</v>
      </c>
      <c r="O1136" t="s">
        <v>9333</v>
      </c>
      <c r="P1136" t="s">
        <v>10370</v>
      </c>
      <c r="Q1136" t="s">
        <v>10373</v>
      </c>
      <c r="R1136" t="s">
        <v>11081</v>
      </c>
      <c r="S1136">
        <v>141.37200000000001</v>
      </c>
      <c r="T1136">
        <v>2</v>
      </c>
      <c r="U1136">
        <v>0.3</v>
      </c>
      <c r="V1136">
        <v>-14.1372</v>
      </c>
      <c r="W1136">
        <f>(Tableau1[[#This Row],[Sales]]/Tableau1[[#This Row],[Profit]])*100</f>
        <v>-1000.0000000000002</v>
      </c>
      <c r="X1136">
        <f>Tableau1[[#This Row],[Sales]]*(1-Tableau1[[#This Row],[Discount]])</f>
        <v>98.960400000000007</v>
      </c>
      <c r="Y1136">
        <f ca="1">SUMIF(Tableau1[Order ID],Tableau1[[#This Row],[Order ID]],Tableau1[[#This Row],[Sales]])</f>
        <v>9.5839999999999996</v>
      </c>
    </row>
    <row r="1137" spans="1:25" x14ac:dyDescent="0.3">
      <c r="A1137">
        <v>2307</v>
      </c>
      <c r="B1137" t="s">
        <v>1156</v>
      </c>
      <c r="C1137" s="9" t="s">
        <v>5735</v>
      </c>
      <c r="D1137" s="9">
        <v>42222</v>
      </c>
      <c r="E1137" s="3" t="s">
        <v>5846</v>
      </c>
      <c r="F1137" t="s">
        <v>6466</v>
      </c>
      <c r="G1137" t="s">
        <v>6567</v>
      </c>
      <c r="H1137" t="s">
        <v>7360</v>
      </c>
      <c r="I1137" t="s">
        <v>8055</v>
      </c>
      <c r="J1137" t="s">
        <v>8057</v>
      </c>
      <c r="K1137" t="s">
        <v>8070</v>
      </c>
      <c r="L1137" t="s">
        <v>8593</v>
      </c>
      <c r="M1137">
        <v>77041</v>
      </c>
      <c r="N1137" t="s">
        <v>8639</v>
      </c>
      <c r="O1137" t="s">
        <v>9369</v>
      </c>
      <c r="P1137" t="s">
        <v>10371</v>
      </c>
      <c r="Q1137" t="s">
        <v>10383</v>
      </c>
      <c r="R1137" t="s">
        <v>11116</v>
      </c>
      <c r="S1137">
        <v>27.216000000000001</v>
      </c>
      <c r="T1137">
        <v>3</v>
      </c>
      <c r="U1137">
        <v>0.2</v>
      </c>
      <c r="V1137">
        <v>9.8658000000000001</v>
      </c>
      <c r="W1137">
        <f>(Tableau1[[#This Row],[Sales]]/Tableau1[[#This Row],[Profit]])*100</f>
        <v>275.86206896551727</v>
      </c>
      <c r="X1137">
        <f>Tableau1[[#This Row],[Sales]]*(1-Tableau1[[#This Row],[Discount]])</f>
        <v>21.772800000000004</v>
      </c>
      <c r="Y1137">
        <f ca="1">SUMIF(Tableau1[Order ID],Tableau1[[#This Row],[Order ID]],Tableau1[[#This Row],[Sales]])</f>
        <v>65.78</v>
      </c>
    </row>
    <row r="1138" spans="1:25" x14ac:dyDescent="0.3">
      <c r="A1138">
        <v>2308</v>
      </c>
      <c r="B1138" t="s">
        <v>1157</v>
      </c>
      <c r="C1138" s="9" t="s">
        <v>5090</v>
      </c>
      <c r="D1138" s="9">
        <v>43044</v>
      </c>
      <c r="E1138" s="3" t="s">
        <v>5075</v>
      </c>
      <c r="F1138" t="s">
        <v>6465</v>
      </c>
      <c r="G1138" t="s">
        <v>7071</v>
      </c>
      <c r="H1138" t="s">
        <v>7864</v>
      </c>
      <c r="I1138" t="s">
        <v>8054</v>
      </c>
      <c r="J1138" t="s">
        <v>8057</v>
      </c>
      <c r="K1138" t="s">
        <v>8078</v>
      </c>
      <c r="L1138" t="s">
        <v>8603</v>
      </c>
      <c r="M1138">
        <v>10009</v>
      </c>
      <c r="N1138" t="s">
        <v>8640</v>
      </c>
      <c r="O1138" t="s">
        <v>9102</v>
      </c>
      <c r="P1138" t="s">
        <v>10372</v>
      </c>
      <c r="Q1138" t="s">
        <v>10384</v>
      </c>
      <c r="R1138" t="s">
        <v>10852</v>
      </c>
      <c r="S1138">
        <v>390.75</v>
      </c>
      <c r="T1138">
        <v>5</v>
      </c>
      <c r="U1138">
        <v>0</v>
      </c>
      <c r="V1138">
        <v>171.93</v>
      </c>
      <c r="W1138">
        <f>(Tableau1[[#This Row],[Sales]]/Tableau1[[#This Row],[Profit]])*100</f>
        <v>227.27272727272725</v>
      </c>
      <c r="X1138">
        <f>Tableau1[[#This Row],[Sales]]*(1-Tableau1[[#This Row],[Discount]])</f>
        <v>390.75</v>
      </c>
      <c r="Y1138">
        <f ca="1">SUMIF(Tableau1[Order ID],Tableau1[[#This Row],[Order ID]],Tableau1[[#This Row],[Sales]])</f>
        <v>25.632000000000001</v>
      </c>
    </row>
    <row r="1139" spans="1:25" x14ac:dyDescent="0.3">
      <c r="A1139">
        <v>2309</v>
      </c>
      <c r="B1139" t="s">
        <v>1158</v>
      </c>
      <c r="C1139" s="9" t="s">
        <v>5562</v>
      </c>
      <c r="D1139" s="9">
        <v>42897</v>
      </c>
      <c r="E1139" s="3" t="s">
        <v>5522</v>
      </c>
      <c r="F1139" t="s">
        <v>6466</v>
      </c>
      <c r="G1139" t="s">
        <v>7072</v>
      </c>
      <c r="H1139" t="s">
        <v>7865</v>
      </c>
      <c r="I1139" t="s">
        <v>8056</v>
      </c>
      <c r="J1139" t="s">
        <v>8057</v>
      </c>
      <c r="K1139" t="s">
        <v>8155</v>
      </c>
      <c r="L1139" t="s">
        <v>8604</v>
      </c>
      <c r="M1139">
        <v>85345</v>
      </c>
      <c r="N1139" t="s">
        <v>8638</v>
      </c>
      <c r="O1139" t="s">
        <v>9277</v>
      </c>
      <c r="P1139" t="s">
        <v>10370</v>
      </c>
      <c r="Q1139" t="s">
        <v>10374</v>
      </c>
      <c r="R1139" t="s">
        <v>11026</v>
      </c>
      <c r="S1139">
        <v>280.79199999999997</v>
      </c>
      <c r="T1139">
        <v>1</v>
      </c>
      <c r="U1139">
        <v>0.2</v>
      </c>
      <c r="V1139">
        <v>35.098999999999997</v>
      </c>
      <c r="W1139">
        <f>(Tableau1[[#This Row],[Sales]]/Tableau1[[#This Row],[Profit]])*100</f>
        <v>800</v>
      </c>
      <c r="X1139">
        <f>Tableau1[[#This Row],[Sales]]*(1-Tableau1[[#This Row],[Discount]])</f>
        <v>224.6336</v>
      </c>
      <c r="Y1139">
        <f ca="1">SUMIF(Tableau1[Order ID],Tableau1[[#This Row],[Order ID]],Tableau1[[#This Row],[Sales]])</f>
        <v>8.26</v>
      </c>
    </row>
    <row r="1140" spans="1:25" x14ac:dyDescent="0.3">
      <c r="A1140">
        <v>2314</v>
      </c>
      <c r="B1140" t="s">
        <v>1159</v>
      </c>
      <c r="C1140" s="9" t="s">
        <v>5258</v>
      </c>
      <c r="D1140" s="9">
        <v>42936</v>
      </c>
      <c r="E1140" s="3" t="s">
        <v>5830</v>
      </c>
      <c r="F1140" t="s">
        <v>6465</v>
      </c>
      <c r="G1140" t="s">
        <v>7073</v>
      </c>
      <c r="H1140" t="s">
        <v>7866</v>
      </c>
      <c r="I1140" t="s">
        <v>8055</v>
      </c>
      <c r="J1140" t="s">
        <v>8057</v>
      </c>
      <c r="K1140" t="s">
        <v>8356</v>
      </c>
      <c r="L1140" t="s">
        <v>8632</v>
      </c>
      <c r="M1140">
        <v>57103</v>
      </c>
      <c r="N1140" t="s">
        <v>8639</v>
      </c>
      <c r="O1140" t="s">
        <v>9296</v>
      </c>
      <c r="P1140" t="s">
        <v>10371</v>
      </c>
      <c r="Q1140" t="s">
        <v>10375</v>
      </c>
      <c r="R1140" t="s">
        <v>11045</v>
      </c>
      <c r="S1140">
        <v>14.62</v>
      </c>
      <c r="T1140">
        <v>2</v>
      </c>
      <c r="U1140">
        <v>0</v>
      </c>
      <c r="V1140">
        <v>6.8714000000000004</v>
      </c>
      <c r="W1140">
        <f>(Tableau1[[#This Row],[Sales]]/Tableau1[[#This Row],[Profit]])*100</f>
        <v>212.7659574468085</v>
      </c>
      <c r="X1140">
        <f>Tableau1[[#This Row],[Sales]]*(1-Tableau1[[#This Row],[Discount]])</f>
        <v>14.62</v>
      </c>
      <c r="Y1140">
        <f ca="1">SUMIF(Tableau1[Order ID],Tableau1[[#This Row],[Order ID]],Tableau1[[#This Row],[Sales]])</f>
        <v>17.760000000000002</v>
      </c>
    </row>
    <row r="1141" spans="1:25" x14ac:dyDescent="0.3">
      <c r="A1141">
        <v>2320</v>
      </c>
      <c r="B1141" t="s">
        <v>1160</v>
      </c>
      <c r="C1141" s="9" t="s">
        <v>5736</v>
      </c>
      <c r="D1141" s="9">
        <v>42361</v>
      </c>
      <c r="E1141" s="3" t="s">
        <v>5237</v>
      </c>
      <c r="F1141" t="s">
        <v>6466</v>
      </c>
      <c r="G1141" t="s">
        <v>6682</v>
      </c>
      <c r="H1141" t="s">
        <v>7475</v>
      </c>
      <c r="I1141" t="s">
        <v>8054</v>
      </c>
      <c r="J1141" t="s">
        <v>8057</v>
      </c>
      <c r="K1141" t="s">
        <v>8160</v>
      </c>
      <c r="L1141" t="s">
        <v>8605</v>
      </c>
      <c r="M1141">
        <v>23223</v>
      </c>
      <c r="N1141" t="s">
        <v>8637</v>
      </c>
      <c r="O1141" t="s">
        <v>9159</v>
      </c>
      <c r="P1141" t="s">
        <v>10371</v>
      </c>
      <c r="Q1141" t="s">
        <v>10382</v>
      </c>
      <c r="R1141" t="s">
        <v>10908</v>
      </c>
      <c r="S1141">
        <v>194.32</v>
      </c>
      <c r="T1141">
        <v>4</v>
      </c>
      <c r="U1141">
        <v>0</v>
      </c>
      <c r="V1141">
        <v>56.352800000000002</v>
      </c>
      <c r="W1141">
        <f>(Tableau1[[#This Row],[Sales]]/Tableau1[[#This Row],[Profit]])*100</f>
        <v>344.82758620689651</v>
      </c>
      <c r="X1141">
        <f>Tableau1[[#This Row],[Sales]]*(1-Tableau1[[#This Row],[Discount]])</f>
        <v>194.32</v>
      </c>
      <c r="Y1141">
        <f ca="1">SUMIF(Tableau1[Order ID],Tableau1[[#This Row],[Order ID]],Tableau1[[#This Row],[Sales]])</f>
        <v>21.81</v>
      </c>
    </row>
    <row r="1142" spans="1:25" x14ac:dyDescent="0.3">
      <c r="A1142">
        <v>2321</v>
      </c>
      <c r="B1142" t="s">
        <v>1161</v>
      </c>
      <c r="C1142" s="9" t="s">
        <v>5207</v>
      </c>
      <c r="D1142" s="9">
        <v>42814</v>
      </c>
      <c r="E1142" s="3" t="s">
        <v>5698</v>
      </c>
      <c r="F1142" t="s">
        <v>6465</v>
      </c>
      <c r="G1142" t="s">
        <v>6772</v>
      </c>
      <c r="H1142" t="s">
        <v>7565</v>
      </c>
      <c r="I1142" t="s">
        <v>8055</v>
      </c>
      <c r="J1142" t="s">
        <v>8057</v>
      </c>
      <c r="K1142" t="s">
        <v>8062</v>
      </c>
      <c r="L1142" t="s">
        <v>8234</v>
      </c>
      <c r="M1142">
        <v>98115</v>
      </c>
      <c r="N1142" t="s">
        <v>8638</v>
      </c>
      <c r="O1142" t="s">
        <v>9884</v>
      </c>
      <c r="P1142" t="s">
        <v>10372</v>
      </c>
      <c r="Q1142" t="s">
        <v>10384</v>
      </c>
      <c r="R1142" t="s">
        <v>11619</v>
      </c>
      <c r="S1142">
        <v>265.93</v>
      </c>
      <c r="T1142">
        <v>7</v>
      </c>
      <c r="U1142">
        <v>0</v>
      </c>
      <c r="V1142">
        <v>63.8232</v>
      </c>
      <c r="W1142">
        <f>(Tableau1[[#This Row],[Sales]]/Tableau1[[#This Row],[Profit]])*100</f>
        <v>416.66666666666669</v>
      </c>
      <c r="X1142">
        <f>Tableau1[[#This Row],[Sales]]*(1-Tableau1[[#This Row],[Discount]])</f>
        <v>265.93</v>
      </c>
      <c r="Y1142">
        <f ca="1">SUMIF(Tableau1[Order ID],Tableau1[[#This Row],[Order ID]],Tableau1[[#This Row],[Sales]])</f>
        <v>18.271999999999998</v>
      </c>
    </row>
    <row r="1143" spans="1:25" x14ac:dyDescent="0.3">
      <c r="A1143">
        <v>2322</v>
      </c>
      <c r="B1143" t="s">
        <v>1162</v>
      </c>
      <c r="C1143" s="9" t="s">
        <v>5650</v>
      </c>
      <c r="D1143" s="9">
        <v>42369</v>
      </c>
      <c r="E1143" s="3" t="s">
        <v>5865</v>
      </c>
      <c r="F1143" t="s">
        <v>6464</v>
      </c>
      <c r="G1143" t="s">
        <v>6814</v>
      </c>
      <c r="H1143" t="s">
        <v>7607</v>
      </c>
      <c r="I1143" t="s">
        <v>8055</v>
      </c>
      <c r="J1143" t="s">
        <v>8057</v>
      </c>
      <c r="K1143" t="s">
        <v>8058</v>
      </c>
      <c r="L1143" t="s">
        <v>8589</v>
      </c>
      <c r="M1143">
        <v>42420</v>
      </c>
      <c r="N1143" t="s">
        <v>8637</v>
      </c>
      <c r="O1143" t="s">
        <v>8985</v>
      </c>
      <c r="P1143" t="s">
        <v>10371</v>
      </c>
      <c r="Q1143" t="s">
        <v>10381</v>
      </c>
      <c r="R1143" t="s">
        <v>10734</v>
      </c>
      <c r="S1143">
        <v>94.74</v>
      </c>
      <c r="T1143">
        <v>3</v>
      </c>
      <c r="U1143">
        <v>0</v>
      </c>
      <c r="V1143">
        <v>44.527799999999999</v>
      </c>
      <c r="W1143">
        <f>(Tableau1[[#This Row],[Sales]]/Tableau1[[#This Row],[Profit]])*100</f>
        <v>212.7659574468085</v>
      </c>
      <c r="X1143">
        <f>Tableau1[[#This Row],[Sales]]*(1-Tableau1[[#This Row],[Discount]])</f>
        <v>94.74</v>
      </c>
      <c r="Y1143">
        <f ca="1">SUMIF(Tableau1[Order ID],Tableau1[[#This Row],[Order ID]],Tableau1[[#This Row],[Sales]])</f>
        <v>47.12</v>
      </c>
    </row>
    <row r="1144" spans="1:25" x14ac:dyDescent="0.3">
      <c r="A1144">
        <v>2326</v>
      </c>
      <c r="B1144" t="s">
        <v>1163</v>
      </c>
      <c r="C1144" s="9" t="s">
        <v>5456</v>
      </c>
      <c r="D1144" s="9">
        <v>42262</v>
      </c>
      <c r="E1144" s="3" t="s">
        <v>5474</v>
      </c>
      <c r="F1144" t="s">
        <v>6464</v>
      </c>
      <c r="G1144" t="s">
        <v>7074</v>
      </c>
      <c r="H1144" t="s">
        <v>7867</v>
      </c>
      <c r="I1144" t="s">
        <v>8055</v>
      </c>
      <c r="J1144" t="s">
        <v>8057</v>
      </c>
      <c r="K1144" t="s">
        <v>8078</v>
      </c>
      <c r="L1144" t="s">
        <v>8603</v>
      </c>
      <c r="M1144">
        <v>10035</v>
      </c>
      <c r="N1144" t="s">
        <v>8640</v>
      </c>
      <c r="O1144" t="s">
        <v>9784</v>
      </c>
      <c r="P1144" t="s">
        <v>10371</v>
      </c>
      <c r="Q1144" t="s">
        <v>10381</v>
      </c>
      <c r="R1144" t="s">
        <v>11518</v>
      </c>
      <c r="S1144">
        <v>79.872</v>
      </c>
      <c r="T1144">
        <v>3</v>
      </c>
      <c r="U1144">
        <v>0.2</v>
      </c>
      <c r="V1144">
        <v>29.952000000000002</v>
      </c>
      <c r="W1144">
        <f>(Tableau1[[#This Row],[Sales]]/Tableau1[[#This Row],[Profit]])*100</f>
        <v>266.66666666666663</v>
      </c>
      <c r="X1144">
        <f>Tableau1[[#This Row],[Sales]]*(1-Tableau1[[#This Row],[Discount]])</f>
        <v>63.897600000000004</v>
      </c>
      <c r="Y1144">
        <f ca="1">SUMIF(Tableau1[Order ID],Tableau1[[#This Row],[Order ID]],Tableau1[[#This Row],[Sales]])</f>
        <v>47.616</v>
      </c>
    </row>
    <row r="1145" spans="1:25" x14ac:dyDescent="0.3">
      <c r="A1145">
        <v>2329</v>
      </c>
      <c r="B1145" t="s">
        <v>1164</v>
      </c>
      <c r="C1145" s="9" t="s">
        <v>5427</v>
      </c>
      <c r="D1145" s="9">
        <v>43001</v>
      </c>
      <c r="E1145" s="3" t="s">
        <v>6016</v>
      </c>
      <c r="F1145" t="s">
        <v>6466</v>
      </c>
      <c r="G1145" t="s">
        <v>7075</v>
      </c>
      <c r="H1145" t="s">
        <v>7868</v>
      </c>
      <c r="I1145" t="s">
        <v>8056</v>
      </c>
      <c r="J1145" t="s">
        <v>8057</v>
      </c>
      <c r="K1145" t="s">
        <v>8357</v>
      </c>
      <c r="L1145" t="s">
        <v>8610</v>
      </c>
      <c r="M1145">
        <v>80525</v>
      </c>
      <c r="N1145" t="s">
        <v>8638</v>
      </c>
      <c r="O1145" t="s">
        <v>9885</v>
      </c>
      <c r="P1145" t="s">
        <v>10371</v>
      </c>
      <c r="Q1145" t="s">
        <v>10385</v>
      </c>
      <c r="R1145" t="s">
        <v>11620</v>
      </c>
      <c r="S1145">
        <v>14.352</v>
      </c>
      <c r="T1145">
        <v>3</v>
      </c>
      <c r="U1145">
        <v>0.2</v>
      </c>
      <c r="V1145">
        <v>5.2026000000000003</v>
      </c>
      <c r="W1145">
        <f>(Tableau1[[#This Row],[Sales]]/Tableau1[[#This Row],[Profit]])*100</f>
        <v>275.86206896551721</v>
      </c>
      <c r="X1145">
        <f>Tableau1[[#This Row],[Sales]]*(1-Tableau1[[#This Row],[Discount]])</f>
        <v>11.4816</v>
      </c>
      <c r="Y1145">
        <f ca="1">SUMIF(Tableau1[Order ID],Tableau1[[#This Row],[Order ID]],Tableau1[[#This Row],[Sales]])</f>
        <v>134.376</v>
      </c>
    </row>
    <row r="1146" spans="1:25" x14ac:dyDescent="0.3">
      <c r="A1146">
        <v>2330</v>
      </c>
      <c r="B1146" t="s">
        <v>1165</v>
      </c>
      <c r="C1146" s="9" t="s">
        <v>5737</v>
      </c>
      <c r="D1146" s="9">
        <v>42363</v>
      </c>
      <c r="E1146" s="3" t="s">
        <v>6262</v>
      </c>
      <c r="F1146" t="s">
        <v>6465</v>
      </c>
      <c r="G1146" t="s">
        <v>6719</v>
      </c>
      <c r="H1146" t="s">
        <v>7512</v>
      </c>
      <c r="I1146" t="s">
        <v>8055</v>
      </c>
      <c r="J1146" t="s">
        <v>8057</v>
      </c>
      <c r="K1146" t="s">
        <v>8068</v>
      </c>
      <c r="L1146" t="s">
        <v>8597</v>
      </c>
      <c r="M1146">
        <v>19140</v>
      </c>
      <c r="N1146" t="s">
        <v>8640</v>
      </c>
      <c r="O1146" t="s">
        <v>9886</v>
      </c>
      <c r="P1146" t="s">
        <v>10370</v>
      </c>
      <c r="Q1146" t="s">
        <v>10378</v>
      </c>
      <c r="R1146" t="s">
        <v>11621</v>
      </c>
      <c r="S1146">
        <v>547.13599999999997</v>
      </c>
      <c r="T1146">
        <v>4</v>
      </c>
      <c r="U1146">
        <v>0.2</v>
      </c>
      <c r="V1146">
        <v>-68.391999999999996</v>
      </c>
      <c r="W1146">
        <f>(Tableau1[[#This Row],[Sales]]/Tableau1[[#This Row],[Profit]])*100</f>
        <v>-800</v>
      </c>
      <c r="X1146">
        <f>Tableau1[[#This Row],[Sales]]*(1-Tableau1[[#This Row],[Discount]])</f>
        <v>437.7088</v>
      </c>
      <c r="Y1146">
        <f ca="1">SUMIF(Tableau1[Order ID],Tableau1[[#This Row],[Order ID]],Tableau1[[#This Row],[Sales]])</f>
        <v>2879.9520000000002</v>
      </c>
    </row>
    <row r="1147" spans="1:25" x14ac:dyDescent="0.3">
      <c r="A1147">
        <v>2331</v>
      </c>
      <c r="B1147" t="s">
        <v>1166</v>
      </c>
      <c r="C1147" s="9" t="s">
        <v>5476</v>
      </c>
      <c r="D1147" s="9">
        <v>42637</v>
      </c>
      <c r="E1147" s="3" t="s">
        <v>5212</v>
      </c>
      <c r="F1147" t="s">
        <v>6464</v>
      </c>
      <c r="G1147" t="s">
        <v>6624</v>
      </c>
      <c r="H1147" t="s">
        <v>7417</v>
      </c>
      <c r="I1147" t="s">
        <v>8055</v>
      </c>
      <c r="J1147" t="s">
        <v>8057</v>
      </c>
      <c r="K1147" t="s">
        <v>8059</v>
      </c>
      <c r="L1147" t="s">
        <v>8590</v>
      </c>
      <c r="M1147">
        <v>90004</v>
      </c>
      <c r="N1147" t="s">
        <v>8638</v>
      </c>
      <c r="O1147" t="s">
        <v>8830</v>
      </c>
      <c r="P1147" t="s">
        <v>10371</v>
      </c>
      <c r="Q1147" t="s">
        <v>10377</v>
      </c>
      <c r="R1147" t="s">
        <v>10580</v>
      </c>
      <c r="S1147">
        <v>41.96</v>
      </c>
      <c r="T1147">
        <v>2</v>
      </c>
      <c r="U1147">
        <v>0</v>
      </c>
      <c r="V1147">
        <v>2.9371999999999998</v>
      </c>
      <c r="W1147">
        <f>(Tableau1[[#This Row],[Sales]]/Tableau1[[#This Row],[Profit]])*100</f>
        <v>1428.5714285714287</v>
      </c>
      <c r="X1147">
        <f>Tableau1[[#This Row],[Sales]]*(1-Tableau1[[#This Row],[Discount]])</f>
        <v>41.96</v>
      </c>
      <c r="Y1147">
        <f ca="1">SUMIF(Tableau1[Order ID],Tableau1[[#This Row],[Order ID]],Tableau1[[#This Row],[Sales]])</f>
        <v>8.8320000000000007</v>
      </c>
    </row>
    <row r="1148" spans="1:25" x14ac:dyDescent="0.3">
      <c r="A1148">
        <v>2333</v>
      </c>
      <c r="B1148" t="s">
        <v>1167</v>
      </c>
      <c r="C1148" s="9" t="s">
        <v>5738</v>
      </c>
      <c r="D1148" s="9">
        <v>42815</v>
      </c>
      <c r="E1148" s="3" t="s">
        <v>5643</v>
      </c>
      <c r="F1148" t="s">
        <v>6465</v>
      </c>
      <c r="G1148" t="s">
        <v>6823</v>
      </c>
      <c r="H1148" t="s">
        <v>7616</v>
      </c>
      <c r="I1148" t="s">
        <v>8054</v>
      </c>
      <c r="J1148" t="s">
        <v>8057</v>
      </c>
      <c r="K1148" t="s">
        <v>8298</v>
      </c>
      <c r="L1148" t="s">
        <v>8602</v>
      </c>
      <c r="M1148">
        <v>47905</v>
      </c>
      <c r="N1148" t="s">
        <v>8639</v>
      </c>
      <c r="O1148" t="s">
        <v>9044</v>
      </c>
      <c r="P1148" t="s">
        <v>10371</v>
      </c>
      <c r="Q1148" t="s">
        <v>10383</v>
      </c>
      <c r="R1148" t="s">
        <v>10793</v>
      </c>
      <c r="S1148">
        <v>277.39999999999998</v>
      </c>
      <c r="T1148">
        <v>5</v>
      </c>
      <c r="U1148">
        <v>0</v>
      </c>
      <c r="V1148">
        <v>133.15199999999999</v>
      </c>
      <c r="W1148">
        <f>(Tableau1[[#This Row],[Sales]]/Tableau1[[#This Row],[Profit]])*100</f>
        <v>208.33333333333334</v>
      </c>
      <c r="X1148">
        <f>Tableau1[[#This Row],[Sales]]*(1-Tableau1[[#This Row],[Discount]])</f>
        <v>277.39999999999998</v>
      </c>
      <c r="Y1148">
        <f ca="1">SUMIF(Tableau1[Order ID],Tableau1[[#This Row],[Order ID]],Tableau1[[#This Row],[Sales]])</f>
        <v>17.14</v>
      </c>
    </row>
    <row r="1149" spans="1:25" x14ac:dyDescent="0.3">
      <c r="A1149">
        <v>2335</v>
      </c>
      <c r="B1149" t="s">
        <v>1168</v>
      </c>
      <c r="C1149" s="9" t="s">
        <v>5617</v>
      </c>
      <c r="D1149" s="9">
        <v>41912</v>
      </c>
      <c r="E1149" s="3" t="s">
        <v>5807</v>
      </c>
      <c r="F1149" t="s">
        <v>6465</v>
      </c>
      <c r="G1149" t="s">
        <v>7076</v>
      </c>
      <c r="H1149" t="s">
        <v>7869</v>
      </c>
      <c r="I1149" t="s">
        <v>8054</v>
      </c>
      <c r="J1149" t="s">
        <v>8057</v>
      </c>
      <c r="K1149" t="s">
        <v>8358</v>
      </c>
      <c r="L1149" t="s">
        <v>8606</v>
      </c>
      <c r="M1149">
        <v>37042</v>
      </c>
      <c r="N1149" t="s">
        <v>8637</v>
      </c>
      <c r="O1149" t="s">
        <v>8970</v>
      </c>
      <c r="P1149" t="s">
        <v>10371</v>
      </c>
      <c r="Q1149" t="s">
        <v>10382</v>
      </c>
      <c r="R1149" t="s">
        <v>10719</v>
      </c>
      <c r="S1149">
        <v>69.215999999999994</v>
      </c>
      <c r="T1149">
        <v>6</v>
      </c>
      <c r="U1149">
        <v>0.2</v>
      </c>
      <c r="V1149">
        <v>11.2476</v>
      </c>
      <c r="W1149">
        <f>(Tableau1[[#This Row],[Sales]]/Tableau1[[#This Row],[Profit]])*100</f>
        <v>615.38461538461536</v>
      </c>
      <c r="X1149">
        <f>Tableau1[[#This Row],[Sales]]*(1-Tableau1[[#This Row],[Discount]])</f>
        <v>55.372799999999998</v>
      </c>
      <c r="Y1149">
        <f ca="1">SUMIF(Tableau1[Order ID],Tableau1[[#This Row],[Order ID]],Tableau1[[#This Row],[Sales]])</f>
        <v>586.39800000000002</v>
      </c>
    </row>
    <row r="1150" spans="1:25" x14ac:dyDescent="0.3">
      <c r="A1150">
        <v>2336</v>
      </c>
      <c r="B1150" t="s">
        <v>1169</v>
      </c>
      <c r="C1150" s="9" t="s">
        <v>5419</v>
      </c>
      <c r="D1150" s="9">
        <v>43079</v>
      </c>
      <c r="E1150" s="3" t="s">
        <v>5419</v>
      </c>
      <c r="F1150" t="s">
        <v>6467</v>
      </c>
      <c r="G1150" t="s">
        <v>6885</v>
      </c>
      <c r="H1150" t="s">
        <v>7678</v>
      </c>
      <c r="I1150" t="s">
        <v>8054</v>
      </c>
      <c r="J1150" t="s">
        <v>8057</v>
      </c>
      <c r="K1150" t="s">
        <v>8112</v>
      </c>
      <c r="L1150" t="s">
        <v>8617</v>
      </c>
      <c r="M1150">
        <v>6824</v>
      </c>
      <c r="N1150" t="s">
        <v>8640</v>
      </c>
      <c r="O1150" t="s">
        <v>8773</v>
      </c>
      <c r="P1150" t="s">
        <v>10371</v>
      </c>
      <c r="Q1150" t="s">
        <v>10385</v>
      </c>
      <c r="R1150" t="s">
        <v>10523</v>
      </c>
      <c r="S1150">
        <v>10.86</v>
      </c>
      <c r="T1150">
        <v>3</v>
      </c>
      <c r="U1150">
        <v>0</v>
      </c>
      <c r="V1150">
        <v>5.1041999999999996</v>
      </c>
      <c r="W1150">
        <f>(Tableau1[[#This Row],[Sales]]/Tableau1[[#This Row],[Profit]])*100</f>
        <v>212.7659574468085</v>
      </c>
      <c r="X1150">
        <f>Tableau1[[#This Row],[Sales]]*(1-Tableau1[[#This Row],[Discount]])</f>
        <v>10.86</v>
      </c>
      <c r="Y1150">
        <f ca="1">SUMIF(Tableau1[Order ID],Tableau1[[#This Row],[Order ID]],Tableau1[[#This Row],[Sales]])</f>
        <v>123.92</v>
      </c>
    </row>
    <row r="1151" spans="1:25" x14ac:dyDescent="0.3">
      <c r="A1151">
        <v>2338</v>
      </c>
      <c r="B1151" t="s">
        <v>1170</v>
      </c>
      <c r="C1151" s="9" t="s">
        <v>5739</v>
      </c>
      <c r="D1151" s="9">
        <v>41874</v>
      </c>
      <c r="E1151" s="3" t="s">
        <v>5739</v>
      </c>
      <c r="F1151" t="s">
        <v>6467</v>
      </c>
      <c r="G1151" t="s">
        <v>6770</v>
      </c>
      <c r="H1151" t="s">
        <v>7563</v>
      </c>
      <c r="I1151" t="s">
        <v>8054</v>
      </c>
      <c r="J1151" t="s">
        <v>8057</v>
      </c>
      <c r="K1151" t="s">
        <v>8078</v>
      </c>
      <c r="L1151" t="s">
        <v>8603</v>
      </c>
      <c r="M1151">
        <v>10009</v>
      </c>
      <c r="N1151" t="s">
        <v>8640</v>
      </c>
      <c r="O1151" t="s">
        <v>9889</v>
      </c>
      <c r="P1151" t="s">
        <v>10371</v>
      </c>
      <c r="Q1151" t="s">
        <v>10383</v>
      </c>
      <c r="R1151" t="s">
        <v>11624</v>
      </c>
      <c r="S1151">
        <v>25.92</v>
      </c>
      <c r="T1151">
        <v>4</v>
      </c>
      <c r="U1151">
        <v>0</v>
      </c>
      <c r="V1151">
        <v>12.441599999999999</v>
      </c>
      <c r="W1151">
        <f>(Tableau1[[#This Row],[Sales]]/Tableau1[[#This Row],[Profit]])*100</f>
        <v>208.33333333333334</v>
      </c>
      <c r="X1151">
        <f>Tableau1[[#This Row],[Sales]]*(1-Tableau1[[#This Row],[Discount]])</f>
        <v>25.92</v>
      </c>
      <c r="Y1151">
        <f ca="1">SUMIF(Tableau1[Order ID],Tableau1[[#This Row],[Order ID]],Tableau1[[#This Row],[Sales]])</f>
        <v>3.1680000000000001</v>
      </c>
    </row>
    <row r="1152" spans="1:25" x14ac:dyDescent="0.3">
      <c r="A1152">
        <v>2340</v>
      </c>
      <c r="B1152" t="s">
        <v>1171</v>
      </c>
      <c r="C1152" s="9" t="s">
        <v>5740</v>
      </c>
      <c r="D1152" s="9">
        <v>41870</v>
      </c>
      <c r="E1152" s="3" t="s">
        <v>5859</v>
      </c>
      <c r="F1152" t="s">
        <v>6465</v>
      </c>
      <c r="G1152" t="s">
        <v>7068</v>
      </c>
      <c r="H1152" t="s">
        <v>7861</v>
      </c>
      <c r="I1152" t="s">
        <v>8054</v>
      </c>
      <c r="J1152" t="s">
        <v>8057</v>
      </c>
      <c r="K1152" t="s">
        <v>8096</v>
      </c>
      <c r="L1152" t="s">
        <v>8612</v>
      </c>
      <c r="M1152">
        <v>43229</v>
      </c>
      <c r="N1152" t="s">
        <v>8640</v>
      </c>
      <c r="O1152" t="s">
        <v>8725</v>
      </c>
      <c r="P1152" t="s">
        <v>10371</v>
      </c>
      <c r="Q1152" t="s">
        <v>10379</v>
      </c>
      <c r="R1152" t="s">
        <v>10474</v>
      </c>
      <c r="S1152">
        <v>10.72</v>
      </c>
      <c r="T1152">
        <v>2</v>
      </c>
      <c r="U1152">
        <v>0.2</v>
      </c>
      <c r="V1152">
        <v>1.742</v>
      </c>
      <c r="W1152">
        <f>(Tableau1[[#This Row],[Sales]]/Tableau1[[#This Row],[Profit]])*100</f>
        <v>615.38461538461547</v>
      </c>
      <c r="X1152">
        <f>Tableau1[[#This Row],[Sales]]*(1-Tableau1[[#This Row],[Discount]])</f>
        <v>8.5760000000000005</v>
      </c>
      <c r="Y1152">
        <f ca="1">SUMIF(Tableau1[Order ID],Tableau1[[#This Row],[Order ID]],Tableau1[[#This Row],[Sales]])</f>
        <v>145.76400000000001</v>
      </c>
    </row>
    <row r="1153" spans="1:25" x14ac:dyDescent="0.3">
      <c r="A1153">
        <v>2341</v>
      </c>
      <c r="B1153" t="s">
        <v>1172</v>
      </c>
      <c r="C1153" s="9" t="s">
        <v>5368</v>
      </c>
      <c r="D1153" s="9">
        <v>42684</v>
      </c>
      <c r="E1153" s="3" t="s">
        <v>5655</v>
      </c>
      <c r="F1153" t="s">
        <v>6465</v>
      </c>
      <c r="G1153" t="s">
        <v>6758</v>
      </c>
      <c r="H1153" t="s">
        <v>7551</v>
      </c>
      <c r="I1153" t="s">
        <v>8054</v>
      </c>
      <c r="J1153" t="s">
        <v>8057</v>
      </c>
      <c r="K1153" t="s">
        <v>8189</v>
      </c>
      <c r="L1153" t="s">
        <v>8620</v>
      </c>
      <c r="M1153">
        <v>31088</v>
      </c>
      <c r="N1153" t="s">
        <v>8637</v>
      </c>
      <c r="O1153" t="s">
        <v>9482</v>
      </c>
      <c r="P1153" t="s">
        <v>10371</v>
      </c>
      <c r="Q1153" t="s">
        <v>10379</v>
      </c>
      <c r="R1153" t="s">
        <v>11226</v>
      </c>
      <c r="S1153">
        <v>41.86</v>
      </c>
      <c r="T1153">
        <v>7</v>
      </c>
      <c r="U1153">
        <v>0</v>
      </c>
      <c r="V1153">
        <v>10.465</v>
      </c>
      <c r="W1153">
        <f>(Tableau1[[#This Row],[Sales]]/Tableau1[[#This Row],[Profit]])*100</f>
        <v>400</v>
      </c>
      <c r="X1153">
        <f>Tableau1[[#This Row],[Sales]]*(1-Tableau1[[#This Row],[Discount]])</f>
        <v>41.86</v>
      </c>
      <c r="Y1153">
        <f ca="1">SUMIF(Tableau1[Order ID],Tableau1[[#This Row],[Order ID]],Tableau1[[#This Row],[Sales]])</f>
        <v>434.64600000000002</v>
      </c>
    </row>
    <row r="1154" spans="1:25" x14ac:dyDescent="0.3">
      <c r="A1154">
        <v>2342</v>
      </c>
      <c r="B1154" t="s">
        <v>1173</v>
      </c>
      <c r="C1154" s="9" t="s">
        <v>5550</v>
      </c>
      <c r="D1154" s="9">
        <v>42004</v>
      </c>
      <c r="E1154" s="3" t="s">
        <v>5958</v>
      </c>
      <c r="F1154" t="s">
        <v>6466</v>
      </c>
      <c r="G1154" t="s">
        <v>6507</v>
      </c>
      <c r="H1154" t="s">
        <v>7300</v>
      </c>
      <c r="I1154" t="s">
        <v>8056</v>
      </c>
      <c r="J1154" t="s">
        <v>8057</v>
      </c>
      <c r="K1154" t="s">
        <v>8105</v>
      </c>
      <c r="L1154" t="s">
        <v>8619</v>
      </c>
      <c r="M1154">
        <v>2038</v>
      </c>
      <c r="N1154" t="s">
        <v>8640</v>
      </c>
      <c r="O1154" t="s">
        <v>9890</v>
      </c>
      <c r="P1154" t="s">
        <v>10370</v>
      </c>
      <c r="Q1154" t="s">
        <v>10378</v>
      </c>
      <c r="R1154" t="s">
        <v>11625</v>
      </c>
      <c r="S1154">
        <v>63.2</v>
      </c>
      <c r="T1154">
        <v>5</v>
      </c>
      <c r="U1154">
        <v>0</v>
      </c>
      <c r="V1154">
        <v>23.384</v>
      </c>
      <c r="W1154">
        <f>(Tableau1[[#This Row],[Sales]]/Tableau1[[#This Row],[Profit]])*100</f>
        <v>270.27027027027026</v>
      </c>
      <c r="X1154">
        <f>Tableau1[[#This Row],[Sales]]*(1-Tableau1[[#This Row],[Discount]])</f>
        <v>63.2</v>
      </c>
      <c r="Y1154">
        <f ca="1">SUMIF(Tableau1[Order ID],Tableau1[[#This Row],[Order ID]],Tableau1[[#This Row],[Sales]])</f>
        <v>244.55</v>
      </c>
    </row>
    <row r="1155" spans="1:25" x14ac:dyDescent="0.3">
      <c r="A1155">
        <v>2344</v>
      </c>
      <c r="B1155" t="s">
        <v>1174</v>
      </c>
      <c r="C1155" s="9" t="s">
        <v>5741</v>
      </c>
      <c r="D1155" s="9">
        <v>41846</v>
      </c>
      <c r="E1155" s="3" t="s">
        <v>6051</v>
      </c>
      <c r="F1155" t="s">
        <v>6464</v>
      </c>
      <c r="G1155" t="s">
        <v>6956</v>
      </c>
      <c r="H1155" t="s">
        <v>7749</v>
      </c>
      <c r="I1155" t="s">
        <v>8054</v>
      </c>
      <c r="J1155" t="s">
        <v>8057</v>
      </c>
      <c r="K1155" t="s">
        <v>8080</v>
      </c>
      <c r="L1155" t="s">
        <v>8598</v>
      </c>
      <c r="M1155">
        <v>60623</v>
      </c>
      <c r="N1155" t="s">
        <v>8639</v>
      </c>
      <c r="O1155" t="s">
        <v>8869</v>
      </c>
      <c r="P1155" t="s">
        <v>10371</v>
      </c>
      <c r="Q1155" t="s">
        <v>10377</v>
      </c>
      <c r="R1155" t="s">
        <v>10619</v>
      </c>
      <c r="S1155">
        <v>123.55200000000001</v>
      </c>
      <c r="T1155">
        <v>3</v>
      </c>
      <c r="U1155">
        <v>0.2</v>
      </c>
      <c r="V1155">
        <v>-29.343599999999999</v>
      </c>
      <c r="W1155">
        <f>(Tableau1[[#This Row],[Sales]]/Tableau1[[#This Row],[Profit]])*100</f>
        <v>-421.05263157894746</v>
      </c>
      <c r="X1155">
        <f>Tableau1[[#This Row],[Sales]]*(1-Tableau1[[#This Row],[Discount]])</f>
        <v>98.841600000000014</v>
      </c>
      <c r="Y1155">
        <f ca="1">SUMIF(Tableau1[Order ID],Tableau1[[#This Row],[Order ID]],Tableau1[[#This Row],[Sales]])</f>
        <v>2.88</v>
      </c>
    </row>
    <row r="1156" spans="1:25" x14ac:dyDescent="0.3">
      <c r="A1156">
        <v>2345</v>
      </c>
      <c r="B1156" t="s">
        <v>1175</v>
      </c>
      <c r="C1156" s="9" t="s">
        <v>5742</v>
      </c>
      <c r="D1156" s="9">
        <v>42422</v>
      </c>
      <c r="E1156" s="3" t="s">
        <v>6241</v>
      </c>
      <c r="F1156" t="s">
        <v>6465</v>
      </c>
      <c r="G1156" t="s">
        <v>6859</v>
      </c>
      <c r="H1156" t="s">
        <v>7652</v>
      </c>
      <c r="I1156" t="s">
        <v>8056</v>
      </c>
      <c r="J1156" t="s">
        <v>8057</v>
      </c>
      <c r="K1156" t="s">
        <v>8216</v>
      </c>
      <c r="L1156" t="s">
        <v>8594</v>
      </c>
      <c r="M1156">
        <v>53209</v>
      </c>
      <c r="N1156" t="s">
        <v>8639</v>
      </c>
      <c r="O1156" t="s">
        <v>9891</v>
      </c>
      <c r="P1156" t="s">
        <v>10371</v>
      </c>
      <c r="Q1156" t="s">
        <v>10382</v>
      </c>
      <c r="R1156" t="s">
        <v>11626</v>
      </c>
      <c r="S1156">
        <v>490.32</v>
      </c>
      <c r="T1156">
        <v>9</v>
      </c>
      <c r="U1156">
        <v>0</v>
      </c>
      <c r="V1156">
        <v>137.28960000000001</v>
      </c>
      <c r="W1156">
        <f>(Tableau1[[#This Row],[Sales]]/Tableau1[[#This Row],[Profit]])*100</f>
        <v>357.14285714285711</v>
      </c>
      <c r="X1156">
        <f>Tableau1[[#This Row],[Sales]]*(1-Tableau1[[#This Row],[Discount]])</f>
        <v>490.32</v>
      </c>
      <c r="Y1156">
        <f ca="1">SUMIF(Tableau1[Order ID],Tableau1[[#This Row],[Order ID]],Tableau1[[#This Row],[Sales]])</f>
        <v>59.904000000000003</v>
      </c>
    </row>
    <row r="1157" spans="1:25" x14ac:dyDescent="0.3">
      <c r="A1157">
        <v>2346</v>
      </c>
      <c r="B1157" t="s">
        <v>1176</v>
      </c>
      <c r="C1157" s="9" t="s">
        <v>5099</v>
      </c>
      <c r="D1157" s="9">
        <v>42442</v>
      </c>
      <c r="E1157" s="3" t="s">
        <v>5226</v>
      </c>
      <c r="F1157" t="s">
        <v>6465</v>
      </c>
      <c r="G1157" t="s">
        <v>6767</v>
      </c>
      <c r="H1157" t="s">
        <v>7560</v>
      </c>
      <c r="I1157" t="s">
        <v>8054</v>
      </c>
      <c r="J1157" t="s">
        <v>8057</v>
      </c>
      <c r="K1157" t="s">
        <v>8110</v>
      </c>
      <c r="L1157" t="s">
        <v>8593</v>
      </c>
      <c r="M1157">
        <v>78207</v>
      </c>
      <c r="N1157" t="s">
        <v>8639</v>
      </c>
      <c r="O1157" t="s">
        <v>8798</v>
      </c>
      <c r="P1157" t="s">
        <v>10371</v>
      </c>
      <c r="Q1157" t="s">
        <v>10383</v>
      </c>
      <c r="R1157" t="s">
        <v>11627</v>
      </c>
      <c r="S1157">
        <v>70.08</v>
      </c>
      <c r="T1157">
        <v>5</v>
      </c>
      <c r="U1157">
        <v>0.2</v>
      </c>
      <c r="V1157">
        <v>24.527999999999999</v>
      </c>
      <c r="W1157">
        <f>(Tableau1[[#This Row],[Sales]]/Tableau1[[#This Row],[Profit]])*100</f>
        <v>285.71428571428572</v>
      </c>
      <c r="X1157">
        <f>Tableau1[[#This Row],[Sales]]*(1-Tableau1[[#This Row],[Discount]])</f>
        <v>56.064</v>
      </c>
      <c r="Y1157">
        <f ca="1">SUMIF(Tableau1[Order ID],Tableau1[[#This Row],[Order ID]],Tableau1[[#This Row],[Sales]])</f>
        <v>7.5060000000000002</v>
      </c>
    </row>
    <row r="1158" spans="1:25" x14ac:dyDescent="0.3">
      <c r="A1158">
        <v>2349</v>
      </c>
      <c r="B1158" t="s">
        <v>1177</v>
      </c>
      <c r="C1158" s="9" t="s">
        <v>5604</v>
      </c>
      <c r="D1158" s="9">
        <v>43071</v>
      </c>
      <c r="E1158" s="3" t="s">
        <v>5764</v>
      </c>
      <c r="F1158" t="s">
        <v>6467</v>
      </c>
      <c r="G1158" t="s">
        <v>6555</v>
      </c>
      <c r="H1158" t="s">
        <v>7348</v>
      </c>
      <c r="I1158" t="s">
        <v>8055</v>
      </c>
      <c r="J1158" t="s">
        <v>8057</v>
      </c>
      <c r="K1158" t="s">
        <v>8059</v>
      </c>
      <c r="L1158" t="s">
        <v>8590</v>
      </c>
      <c r="M1158">
        <v>90032</v>
      </c>
      <c r="N1158" t="s">
        <v>8638</v>
      </c>
      <c r="O1158" t="s">
        <v>9243</v>
      </c>
      <c r="P1158" t="s">
        <v>10371</v>
      </c>
      <c r="Q1158" t="s">
        <v>10381</v>
      </c>
      <c r="R1158" t="s">
        <v>10992</v>
      </c>
      <c r="S1158">
        <v>9.0239999999999991</v>
      </c>
      <c r="T1158">
        <v>6</v>
      </c>
      <c r="U1158">
        <v>0.2</v>
      </c>
      <c r="V1158">
        <v>3.1583999999999999</v>
      </c>
      <c r="W1158">
        <f>(Tableau1[[#This Row],[Sales]]/Tableau1[[#This Row],[Profit]])*100</f>
        <v>285.71428571428567</v>
      </c>
      <c r="X1158">
        <f>Tableau1[[#This Row],[Sales]]*(1-Tableau1[[#This Row],[Discount]])</f>
        <v>7.2191999999999998</v>
      </c>
      <c r="Y1158">
        <f ca="1">SUMIF(Tableau1[Order ID],Tableau1[[#This Row],[Order ID]],Tableau1[[#This Row],[Sales]])</f>
        <v>11.06</v>
      </c>
    </row>
    <row r="1159" spans="1:25" x14ac:dyDescent="0.3">
      <c r="A1159">
        <v>2354</v>
      </c>
      <c r="B1159" t="s">
        <v>1178</v>
      </c>
      <c r="C1159" s="9" t="s">
        <v>5314</v>
      </c>
      <c r="D1159" s="9">
        <v>42247</v>
      </c>
      <c r="E1159" s="3" t="s">
        <v>6371</v>
      </c>
      <c r="F1159" t="s">
        <v>6466</v>
      </c>
      <c r="G1159" t="s">
        <v>7077</v>
      </c>
      <c r="H1159" t="s">
        <v>7870</v>
      </c>
      <c r="I1159" t="s">
        <v>8055</v>
      </c>
      <c r="J1159" t="s">
        <v>8057</v>
      </c>
      <c r="K1159" t="s">
        <v>8066</v>
      </c>
      <c r="L1159" t="s">
        <v>8590</v>
      </c>
      <c r="M1159">
        <v>94122</v>
      </c>
      <c r="N1159" t="s">
        <v>8638</v>
      </c>
      <c r="O1159" t="s">
        <v>8677</v>
      </c>
      <c r="P1159" t="s">
        <v>10370</v>
      </c>
      <c r="Q1159" t="s">
        <v>10373</v>
      </c>
      <c r="R1159" t="s">
        <v>10426</v>
      </c>
      <c r="S1159">
        <v>1552.8309999999999</v>
      </c>
      <c r="T1159">
        <v>7</v>
      </c>
      <c r="U1159">
        <v>0.15</v>
      </c>
      <c r="V1159">
        <v>200.9546</v>
      </c>
      <c r="W1159">
        <f>(Tableau1[[#This Row],[Sales]]/Tableau1[[#This Row],[Profit]])*100</f>
        <v>772.72727272727263</v>
      </c>
      <c r="X1159">
        <f>Tableau1[[#This Row],[Sales]]*(1-Tableau1[[#This Row],[Discount]])</f>
        <v>1319.90635</v>
      </c>
      <c r="Y1159">
        <f ca="1">SUMIF(Tableau1[Order ID],Tableau1[[#This Row],[Order ID]],Tableau1[[#This Row],[Sales]])</f>
        <v>15.007999999999999</v>
      </c>
    </row>
    <row r="1160" spans="1:25" x14ac:dyDescent="0.3">
      <c r="A1160">
        <v>2358</v>
      </c>
      <c r="B1160" t="s">
        <v>1179</v>
      </c>
      <c r="C1160" s="9" t="s">
        <v>5491</v>
      </c>
      <c r="D1160" s="9">
        <v>41715</v>
      </c>
      <c r="E1160" s="3" t="s">
        <v>5120</v>
      </c>
      <c r="F1160" t="s">
        <v>6465</v>
      </c>
      <c r="G1160" t="s">
        <v>6759</v>
      </c>
      <c r="H1160" t="s">
        <v>7552</v>
      </c>
      <c r="I1160" t="s">
        <v>8055</v>
      </c>
      <c r="J1160" t="s">
        <v>8057</v>
      </c>
      <c r="K1160" t="s">
        <v>8078</v>
      </c>
      <c r="L1160" t="s">
        <v>8603</v>
      </c>
      <c r="M1160">
        <v>10024</v>
      </c>
      <c r="N1160" t="s">
        <v>8640</v>
      </c>
      <c r="O1160" t="s">
        <v>8852</v>
      </c>
      <c r="P1160" t="s">
        <v>10370</v>
      </c>
      <c r="Q1160" t="s">
        <v>10376</v>
      </c>
      <c r="R1160" t="s">
        <v>10602</v>
      </c>
      <c r="S1160">
        <v>1579.7460000000001</v>
      </c>
      <c r="T1160">
        <v>7</v>
      </c>
      <c r="U1160">
        <v>0.4</v>
      </c>
      <c r="V1160">
        <v>-447.59469999999999</v>
      </c>
      <c r="W1160">
        <f>(Tableau1[[#This Row],[Sales]]/Tableau1[[#This Row],[Profit]])*100</f>
        <v>-352.94117647058829</v>
      </c>
      <c r="X1160">
        <f>Tableau1[[#This Row],[Sales]]*(1-Tableau1[[#This Row],[Discount]])</f>
        <v>947.84760000000006</v>
      </c>
      <c r="Y1160">
        <f ca="1">SUMIF(Tableau1[Order ID],Tableau1[[#This Row],[Order ID]],Tableau1[[#This Row],[Sales]])</f>
        <v>29.61</v>
      </c>
    </row>
    <row r="1161" spans="1:25" x14ac:dyDescent="0.3">
      <c r="A1161">
        <v>2363</v>
      </c>
      <c r="B1161" t="s">
        <v>1180</v>
      </c>
      <c r="C1161" s="9" t="s">
        <v>5543</v>
      </c>
      <c r="D1161" s="9">
        <v>42841</v>
      </c>
      <c r="E1161" s="3" t="s">
        <v>5723</v>
      </c>
      <c r="F1161" t="s">
        <v>6465</v>
      </c>
      <c r="G1161" t="s">
        <v>6635</v>
      </c>
      <c r="H1161" t="s">
        <v>7428</v>
      </c>
      <c r="I1161" t="s">
        <v>8054</v>
      </c>
      <c r="J1161" t="s">
        <v>8057</v>
      </c>
      <c r="K1161" t="s">
        <v>8096</v>
      </c>
      <c r="L1161" t="s">
        <v>8612</v>
      </c>
      <c r="M1161">
        <v>43229</v>
      </c>
      <c r="N1161" t="s">
        <v>8640</v>
      </c>
      <c r="O1161" t="s">
        <v>9896</v>
      </c>
      <c r="P1161" t="s">
        <v>10371</v>
      </c>
      <c r="Q1161" t="s">
        <v>10381</v>
      </c>
      <c r="R1161" t="s">
        <v>11632</v>
      </c>
      <c r="S1161">
        <v>13.71</v>
      </c>
      <c r="T1161">
        <v>5</v>
      </c>
      <c r="U1161">
        <v>0.7</v>
      </c>
      <c r="V1161">
        <v>-10.054</v>
      </c>
      <c r="W1161">
        <f>(Tableau1[[#This Row],[Sales]]/Tableau1[[#This Row],[Profit]])*100</f>
        <v>-136.36363636363637</v>
      </c>
      <c r="X1161">
        <f>Tableau1[[#This Row],[Sales]]*(1-Tableau1[[#This Row],[Discount]])</f>
        <v>4.1130000000000004</v>
      </c>
      <c r="Y1161">
        <f ca="1">SUMIF(Tableau1[Order ID],Tableau1[[#This Row],[Order ID]],Tableau1[[#This Row],[Sales]])</f>
        <v>241.92</v>
      </c>
    </row>
    <row r="1162" spans="1:25" x14ac:dyDescent="0.3">
      <c r="A1162">
        <v>2364</v>
      </c>
      <c r="B1162" t="s">
        <v>1181</v>
      </c>
      <c r="C1162" s="9" t="s">
        <v>5099</v>
      </c>
      <c r="D1162" s="9">
        <v>42442</v>
      </c>
      <c r="E1162" s="3" t="s">
        <v>5226</v>
      </c>
      <c r="F1162" t="s">
        <v>6465</v>
      </c>
      <c r="G1162" t="s">
        <v>6612</v>
      </c>
      <c r="H1162" t="s">
        <v>7405</v>
      </c>
      <c r="I1162" t="s">
        <v>8056</v>
      </c>
      <c r="J1162" t="s">
        <v>8057</v>
      </c>
      <c r="K1162" t="s">
        <v>8199</v>
      </c>
      <c r="L1162" t="s">
        <v>8605</v>
      </c>
      <c r="M1162">
        <v>22980</v>
      </c>
      <c r="N1162" t="s">
        <v>8637</v>
      </c>
      <c r="O1162" t="s">
        <v>9068</v>
      </c>
      <c r="P1162" t="s">
        <v>10370</v>
      </c>
      <c r="Q1162" t="s">
        <v>10378</v>
      </c>
      <c r="R1162" t="s">
        <v>10817</v>
      </c>
      <c r="S1162">
        <v>127.88</v>
      </c>
      <c r="T1162">
        <v>2</v>
      </c>
      <c r="U1162">
        <v>0</v>
      </c>
      <c r="V1162">
        <v>40.921599999999998</v>
      </c>
      <c r="W1162">
        <f>(Tableau1[[#This Row],[Sales]]/Tableau1[[#This Row],[Profit]])*100</f>
        <v>312.5</v>
      </c>
      <c r="X1162">
        <f>Tableau1[[#This Row],[Sales]]*(1-Tableau1[[#This Row],[Discount]])</f>
        <v>127.88</v>
      </c>
      <c r="Y1162">
        <f ca="1">SUMIF(Tableau1[Order ID],Tableau1[[#This Row],[Order ID]],Tableau1[[#This Row],[Sales]])</f>
        <v>5.7149999999999999</v>
      </c>
    </row>
    <row r="1163" spans="1:25" x14ac:dyDescent="0.3">
      <c r="A1163">
        <v>2367</v>
      </c>
      <c r="B1163" t="s">
        <v>1182</v>
      </c>
      <c r="C1163" s="9" t="s">
        <v>5186</v>
      </c>
      <c r="D1163" s="9">
        <v>41967</v>
      </c>
      <c r="E1163" s="3" t="s">
        <v>5065</v>
      </c>
      <c r="F1163" t="s">
        <v>6464</v>
      </c>
      <c r="G1163" t="s">
        <v>7020</v>
      </c>
      <c r="H1163" t="s">
        <v>7813</v>
      </c>
      <c r="I1163" t="s">
        <v>8054</v>
      </c>
      <c r="J1163" t="s">
        <v>8057</v>
      </c>
      <c r="K1163" t="s">
        <v>8359</v>
      </c>
      <c r="L1163" t="s">
        <v>8590</v>
      </c>
      <c r="M1163">
        <v>95823</v>
      </c>
      <c r="N1163" t="s">
        <v>8638</v>
      </c>
      <c r="O1163" t="s">
        <v>9898</v>
      </c>
      <c r="P1163" t="s">
        <v>10370</v>
      </c>
      <c r="Q1163" t="s">
        <v>10374</v>
      </c>
      <c r="R1163" t="s">
        <v>11634</v>
      </c>
      <c r="S1163">
        <v>120.712</v>
      </c>
      <c r="T1163">
        <v>1</v>
      </c>
      <c r="U1163">
        <v>0.2</v>
      </c>
      <c r="V1163">
        <v>-18.1068</v>
      </c>
      <c r="W1163">
        <f>(Tableau1[[#This Row],[Sales]]/Tableau1[[#This Row],[Profit]])*100</f>
        <v>-666.66666666666674</v>
      </c>
      <c r="X1163">
        <f>Tableau1[[#This Row],[Sales]]*(1-Tableau1[[#This Row],[Discount]])</f>
        <v>96.569600000000008</v>
      </c>
      <c r="Y1163">
        <f ca="1">SUMIF(Tableau1[Order ID],Tableau1[[#This Row],[Order ID]],Tableau1[[#This Row],[Sales]])</f>
        <v>29.52</v>
      </c>
    </row>
    <row r="1164" spans="1:25" x14ac:dyDescent="0.3">
      <c r="A1164">
        <v>2368</v>
      </c>
      <c r="B1164" t="s">
        <v>1183</v>
      </c>
      <c r="C1164" s="9" t="s">
        <v>5546</v>
      </c>
      <c r="D1164" s="9">
        <v>42776</v>
      </c>
      <c r="E1164" s="3" t="s">
        <v>5808</v>
      </c>
      <c r="F1164" t="s">
        <v>6466</v>
      </c>
      <c r="G1164" t="s">
        <v>6906</v>
      </c>
      <c r="H1164" t="s">
        <v>7699</v>
      </c>
      <c r="I1164" t="s">
        <v>8054</v>
      </c>
      <c r="J1164" t="s">
        <v>8057</v>
      </c>
      <c r="K1164" t="s">
        <v>8241</v>
      </c>
      <c r="L1164" t="s">
        <v>8627</v>
      </c>
      <c r="M1164">
        <v>20735</v>
      </c>
      <c r="N1164" t="s">
        <v>8640</v>
      </c>
      <c r="O1164" t="s">
        <v>9605</v>
      </c>
      <c r="P1164" t="s">
        <v>10371</v>
      </c>
      <c r="Q1164" t="s">
        <v>10383</v>
      </c>
      <c r="R1164" t="s">
        <v>11346</v>
      </c>
      <c r="S1164">
        <v>23.12</v>
      </c>
      <c r="T1164">
        <v>4</v>
      </c>
      <c r="U1164">
        <v>0</v>
      </c>
      <c r="V1164">
        <v>11.328799999999999</v>
      </c>
      <c r="W1164">
        <f>(Tableau1[[#This Row],[Sales]]/Tableau1[[#This Row],[Profit]])*100</f>
        <v>204.08163265306123</v>
      </c>
      <c r="X1164">
        <f>Tableau1[[#This Row],[Sales]]*(1-Tableau1[[#This Row],[Discount]])</f>
        <v>23.12</v>
      </c>
      <c r="Y1164">
        <f ca="1">SUMIF(Tableau1[Order ID],Tableau1[[#This Row],[Order ID]],Tableau1[[#This Row],[Sales]])</f>
        <v>8.7119999999999997</v>
      </c>
    </row>
    <row r="1165" spans="1:25" x14ac:dyDescent="0.3">
      <c r="A1165">
        <v>2369</v>
      </c>
      <c r="B1165" t="s">
        <v>1184</v>
      </c>
      <c r="C1165" s="9" t="s">
        <v>5743</v>
      </c>
      <c r="D1165" s="9">
        <v>42636</v>
      </c>
      <c r="E1165" s="3" t="s">
        <v>5750</v>
      </c>
      <c r="F1165" t="s">
        <v>6465</v>
      </c>
      <c r="G1165" t="s">
        <v>6594</v>
      </c>
      <c r="H1165" t="s">
        <v>7387</v>
      </c>
      <c r="I1165" t="s">
        <v>8055</v>
      </c>
      <c r="J1165" t="s">
        <v>8057</v>
      </c>
      <c r="K1165" t="s">
        <v>8112</v>
      </c>
      <c r="L1165" t="s">
        <v>8612</v>
      </c>
      <c r="M1165">
        <v>45014</v>
      </c>
      <c r="N1165" t="s">
        <v>8640</v>
      </c>
      <c r="O1165" t="s">
        <v>9899</v>
      </c>
      <c r="P1165" t="s">
        <v>10370</v>
      </c>
      <c r="Q1165" t="s">
        <v>10378</v>
      </c>
      <c r="R1165" t="s">
        <v>11635</v>
      </c>
      <c r="S1165">
        <v>532.70399999999995</v>
      </c>
      <c r="T1165">
        <v>6</v>
      </c>
      <c r="U1165">
        <v>0.2</v>
      </c>
      <c r="V1165">
        <v>-26.635200000000001</v>
      </c>
      <c r="W1165">
        <f>(Tableau1[[#This Row],[Sales]]/Tableau1[[#This Row],[Profit]])*100</f>
        <v>-1999.9999999999995</v>
      </c>
      <c r="X1165">
        <f>Tableau1[[#This Row],[Sales]]*(1-Tableau1[[#This Row],[Discount]])</f>
        <v>426.16319999999996</v>
      </c>
      <c r="Y1165">
        <f ca="1">SUMIF(Tableau1[Order ID],Tableau1[[#This Row],[Order ID]],Tableau1[[#This Row],[Sales]])</f>
        <v>895.92</v>
      </c>
    </row>
    <row r="1166" spans="1:25" x14ac:dyDescent="0.3">
      <c r="A1166">
        <v>2371</v>
      </c>
      <c r="B1166" t="s">
        <v>1185</v>
      </c>
      <c r="C1166" s="9" t="s">
        <v>5467</v>
      </c>
      <c r="D1166" s="9">
        <v>42923</v>
      </c>
      <c r="E1166" s="3" t="s">
        <v>5392</v>
      </c>
      <c r="F1166" t="s">
        <v>6464</v>
      </c>
      <c r="G1166" t="s">
        <v>6640</v>
      </c>
      <c r="H1166" t="s">
        <v>7433</v>
      </c>
      <c r="I1166" t="s">
        <v>8055</v>
      </c>
      <c r="J1166" t="s">
        <v>8057</v>
      </c>
      <c r="K1166" t="s">
        <v>8157</v>
      </c>
      <c r="L1166" t="s">
        <v>8622</v>
      </c>
      <c r="M1166">
        <v>2886</v>
      </c>
      <c r="N1166" t="s">
        <v>8640</v>
      </c>
      <c r="O1166" t="s">
        <v>9344</v>
      </c>
      <c r="P1166" t="s">
        <v>10372</v>
      </c>
      <c r="Q1166" t="s">
        <v>10384</v>
      </c>
      <c r="R1166" t="s">
        <v>11092</v>
      </c>
      <c r="S1166">
        <v>252</v>
      </c>
      <c r="T1166">
        <v>4</v>
      </c>
      <c r="U1166">
        <v>0</v>
      </c>
      <c r="V1166">
        <v>93.24</v>
      </c>
      <c r="W1166">
        <f>(Tableau1[[#This Row],[Sales]]/Tableau1[[#This Row],[Profit]])*100</f>
        <v>270.27027027027026</v>
      </c>
      <c r="X1166">
        <f>Tableau1[[#This Row],[Sales]]*(1-Tableau1[[#This Row],[Discount]])</f>
        <v>252</v>
      </c>
      <c r="Y1166">
        <f ca="1">SUMIF(Tableau1[Order ID],Tableau1[[#This Row],[Order ID]],Tableau1[[#This Row],[Sales]])</f>
        <v>36.287999999999997</v>
      </c>
    </row>
    <row r="1167" spans="1:25" x14ac:dyDescent="0.3">
      <c r="A1167">
        <v>2372</v>
      </c>
      <c r="B1167" t="s">
        <v>1186</v>
      </c>
      <c r="C1167" s="9" t="s">
        <v>5304</v>
      </c>
      <c r="D1167" s="9">
        <v>42558</v>
      </c>
      <c r="E1167" s="3" t="s">
        <v>6349</v>
      </c>
      <c r="F1167" t="s">
        <v>6464</v>
      </c>
      <c r="G1167" t="s">
        <v>6760</v>
      </c>
      <c r="H1167" t="s">
        <v>7553</v>
      </c>
      <c r="I1167" t="s">
        <v>8055</v>
      </c>
      <c r="J1167" t="s">
        <v>8057</v>
      </c>
      <c r="K1167" t="s">
        <v>8092</v>
      </c>
      <c r="L1167" t="s">
        <v>8598</v>
      </c>
      <c r="M1167">
        <v>60505</v>
      </c>
      <c r="N1167" t="s">
        <v>8639</v>
      </c>
      <c r="O1167" t="s">
        <v>9745</v>
      </c>
      <c r="P1167" t="s">
        <v>10370</v>
      </c>
      <c r="Q1167" t="s">
        <v>10378</v>
      </c>
      <c r="R1167" t="s">
        <v>11482</v>
      </c>
      <c r="S1167">
        <v>60.287999999999997</v>
      </c>
      <c r="T1167">
        <v>8</v>
      </c>
      <c r="U1167">
        <v>0.6</v>
      </c>
      <c r="V1167">
        <v>-27.1296</v>
      </c>
      <c r="W1167">
        <f>(Tableau1[[#This Row],[Sales]]/Tableau1[[#This Row],[Profit]])*100</f>
        <v>-222.22222222222223</v>
      </c>
      <c r="X1167">
        <f>Tableau1[[#This Row],[Sales]]*(1-Tableau1[[#This Row],[Discount]])</f>
        <v>24.115200000000002</v>
      </c>
      <c r="Y1167">
        <f ca="1">SUMIF(Tableau1[Order ID],Tableau1[[#This Row],[Order ID]],Tableau1[[#This Row],[Sales]])</f>
        <v>201.584</v>
      </c>
    </row>
    <row r="1168" spans="1:25" x14ac:dyDescent="0.3">
      <c r="A1168">
        <v>2376</v>
      </c>
      <c r="B1168" t="s">
        <v>1187</v>
      </c>
      <c r="C1168" s="9" t="s">
        <v>5744</v>
      </c>
      <c r="D1168" s="9">
        <v>42759</v>
      </c>
      <c r="E1168" s="3" t="s">
        <v>5319</v>
      </c>
      <c r="F1168" t="s">
        <v>6465</v>
      </c>
      <c r="G1168" t="s">
        <v>6704</v>
      </c>
      <c r="H1168" t="s">
        <v>7497</v>
      </c>
      <c r="I1168" t="s">
        <v>8054</v>
      </c>
      <c r="J1168" t="s">
        <v>8057</v>
      </c>
      <c r="K1168" t="s">
        <v>8272</v>
      </c>
      <c r="L1168" t="s">
        <v>8620</v>
      </c>
      <c r="M1168">
        <v>30080</v>
      </c>
      <c r="N1168" t="s">
        <v>8637</v>
      </c>
      <c r="O1168" t="s">
        <v>9568</v>
      </c>
      <c r="P1168" t="s">
        <v>10371</v>
      </c>
      <c r="Q1168" t="s">
        <v>10386</v>
      </c>
      <c r="R1168" t="s">
        <v>11310</v>
      </c>
      <c r="S1168">
        <v>5.67</v>
      </c>
      <c r="T1168">
        <v>3</v>
      </c>
      <c r="U1168">
        <v>0</v>
      </c>
      <c r="V1168">
        <v>0.1134</v>
      </c>
      <c r="W1168">
        <f>(Tableau1[[#This Row],[Sales]]/Tableau1[[#This Row],[Profit]])*100</f>
        <v>5000</v>
      </c>
      <c r="X1168">
        <f>Tableau1[[#This Row],[Sales]]*(1-Tableau1[[#This Row],[Discount]])</f>
        <v>5.67</v>
      </c>
      <c r="Y1168">
        <f ca="1">SUMIF(Tableau1[Order ID],Tableau1[[#This Row],[Order ID]],Tableau1[[#This Row],[Sales]])</f>
        <v>8.2200000000000006</v>
      </c>
    </row>
    <row r="1169" spans="1:25" x14ac:dyDescent="0.3">
      <c r="A1169">
        <v>2377</v>
      </c>
      <c r="B1169" t="s">
        <v>1188</v>
      </c>
      <c r="C1169" s="9" t="s">
        <v>5740</v>
      </c>
      <c r="D1169" s="9">
        <v>41870</v>
      </c>
      <c r="E1169" s="3" t="s">
        <v>6372</v>
      </c>
      <c r="F1169" t="s">
        <v>6464</v>
      </c>
      <c r="G1169" t="s">
        <v>6942</v>
      </c>
      <c r="H1169" t="s">
        <v>7735</v>
      </c>
      <c r="I1169" t="s">
        <v>8054</v>
      </c>
      <c r="J1169" t="s">
        <v>8057</v>
      </c>
      <c r="K1169" t="s">
        <v>8096</v>
      </c>
      <c r="L1169" t="s">
        <v>8612</v>
      </c>
      <c r="M1169">
        <v>43229</v>
      </c>
      <c r="N1169" t="s">
        <v>8640</v>
      </c>
      <c r="O1169" t="s">
        <v>9827</v>
      </c>
      <c r="P1169" t="s">
        <v>10371</v>
      </c>
      <c r="Q1169" t="s">
        <v>10381</v>
      </c>
      <c r="R1169" t="s">
        <v>11560</v>
      </c>
      <c r="S1169">
        <v>76.775999999999996</v>
      </c>
      <c r="T1169">
        <v>4</v>
      </c>
      <c r="U1169">
        <v>0.7</v>
      </c>
      <c r="V1169">
        <v>-58.861600000000003</v>
      </c>
      <c r="W1169">
        <f>(Tableau1[[#This Row],[Sales]]/Tableau1[[#This Row],[Profit]])*100</f>
        <v>-130.43478260869563</v>
      </c>
      <c r="X1169">
        <f>Tableau1[[#This Row],[Sales]]*(1-Tableau1[[#This Row],[Discount]])</f>
        <v>23.032800000000002</v>
      </c>
      <c r="Y1169">
        <f ca="1">SUMIF(Tableau1[Order ID],Tableau1[[#This Row],[Order ID]],Tableau1[[#This Row],[Sales]])</f>
        <v>947.17</v>
      </c>
    </row>
    <row r="1170" spans="1:25" x14ac:dyDescent="0.3">
      <c r="A1170">
        <v>2379</v>
      </c>
      <c r="B1170" t="s">
        <v>1189</v>
      </c>
      <c r="C1170" s="9" t="s">
        <v>5431</v>
      </c>
      <c r="D1170" s="9">
        <v>42344</v>
      </c>
      <c r="E1170" s="3" t="s">
        <v>5585</v>
      </c>
      <c r="F1170" t="s">
        <v>6465</v>
      </c>
      <c r="G1170" t="s">
        <v>6922</v>
      </c>
      <c r="H1170" t="s">
        <v>7715</v>
      </c>
      <c r="I1170" t="s">
        <v>8056</v>
      </c>
      <c r="J1170" t="s">
        <v>8057</v>
      </c>
      <c r="K1170" t="s">
        <v>8360</v>
      </c>
      <c r="L1170" t="s">
        <v>8590</v>
      </c>
      <c r="M1170">
        <v>91360</v>
      </c>
      <c r="N1170" t="s">
        <v>8638</v>
      </c>
      <c r="O1170" t="s">
        <v>9839</v>
      </c>
      <c r="P1170" t="s">
        <v>10371</v>
      </c>
      <c r="Q1170" t="s">
        <v>10383</v>
      </c>
      <c r="R1170" t="s">
        <v>11573</v>
      </c>
      <c r="S1170">
        <v>32.75</v>
      </c>
      <c r="T1170">
        <v>5</v>
      </c>
      <c r="U1170">
        <v>0</v>
      </c>
      <c r="V1170">
        <v>15.065</v>
      </c>
      <c r="W1170">
        <f>(Tableau1[[#This Row],[Sales]]/Tableau1[[#This Row],[Profit]])*100</f>
        <v>217.39130434782606</v>
      </c>
      <c r="X1170">
        <f>Tableau1[[#This Row],[Sales]]*(1-Tableau1[[#This Row],[Discount]])</f>
        <v>32.75</v>
      </c>
      <c r="Y1170">
        <f ca="1">SUMIF(Tableau1[Order ID],Tableau1[[#This Row],[Order ID]],Tableau1[[#This Row],[Sales]])</f>
        <v>7.58</v>
      </c>
    </row>
    <row r="1171" spans="1:25" x14ac:dyDescent="0.3">
      <c r="A1171">
        <v>2380</v>
      </c>
      <c r="B1171" t="s">
        <v>1190</v>
      </c>
      <c r="C1171" s="9" t="s">
        <v>5745</v>
      </c>
      <c r="D1171" s="9">
        <v>42496</v>
      </c>
      <c r="E1171" s="3" t="s">
        <v>6150</v>
      </c>
      <c r="F1171" t="s">
        <v>6465</v>
      </c>
      <c r="G1171" t="s">
        <v>7002</v>
      </c>
      <c r="H1171" t="s">
        <v>7795</v>
      </c>
      <c r="I1171" t="s">
        <v>8056</v>
      </c>
      <c r="J1171" t="s">
        <v>8057</v>
      </c>
      <c r="K1171" t="s">
        <v>8218</v>
      </c>
      <c r="L1171" t="s">
        <v>8612</v>
      </c>
      <c r="M1171">
        <v>44052</v>
      </c>
      <c r="N1171" t="s">
        <v>8640</v>
      </c>
      <c r="O1171" t="s">
        <v>9111</v>
      </c>
      <c r="P1171" t="s">
        <v>10371</v>
      </c>
      <c r="Q1171" t="s">
        <v>10386</v>
      </c>
      <c r="R1171" t="s">
        <v>10860</v>
      </c>
      <c r="S1171">
        <v>7.2160000000000002</v>
      </c>
      <c r="T1171">
        <v>2</v>
      </c>
      <c r="U1171">
        <v>0.2</v>
      </c>
      <c r="V1171">
        <v>1.7138</v>
      </c>
      <c r="W1171">
        <f>(Tableau1[[#This Row],[Sales]]/Tableau1[[#This Row],[Profit]])*100</f>
        <v>421.05263157894734</v>
      </c>
      <c r="X1171">
        <f>Tableau1[[#This Row],[Sales]]*(1-Tableau1[[#This Row],[Discount]])</f>
        <v>5.7728000000000002</v>
      </c>
      <c r="Y1171">
        <f ca="1">SUMIF(Tableau1[Order ID],Tableau1[[#This Row],[Order ID]],Tableau1[[#This Row],[Sales]])</f>
        <v>9.8879999999999999</v>
      </c>
    </row>
    <row r="1172" spans="1:25" x14ac:dyDescent="0.3">
      <c r="A1172">
        <v>2383</v>
      </c>
      <c r="B1172" t="s">
        <v>1191</v>
      </c>
      <c r="C1172" s="9" t="s">
        <v>5643</v>
      </c>
      <c r="D1172" s="9">
        <v>42819</v>
      </c>
      <c r="E1172" s="3" t="s">
        <v>5636</v>
      </c>
      <c r="F1172" t="s">
        <v>6466</v>
      </c>
      <c r="G1172" t="s">
        <v>7078</v>
      </c>
      <c r="H1172" t="s">
        <v>7871</v>
      </c>
      <c r="I1172" t="s">
        <v>8054</v>
      </c>
      <c r="J1172" t="s">
        <v>8057</v>
      </c>
      <c r="K1172" t="s">
        <v>8259</v>
      </c>
      <c r="L1172" t="s">
        <v>8590</v>
      </c>
      <c r="M1172">
        <v>93727</v>
      </c>
      <c r="N1172" t="s">
        <v>8638</v>
      </c>
      <c r="O1172" t="s">
        <v>9904</v>
      </c>
      <c r="P1172" t="s">
        <v>10371</v>
      </c>
      <c r="Q1172" t="s">
        <v>10382</v>
      </c>
      <c r="R1172" t="s">
        <v>11641</v>
      </c>
      <c r="S1172">
        <v>176.04</v>
      </c>
      <c r="T1172">
        <v>4</v>
      </c>
      <c r="U1172">
        <v>0</v>
      </c>
      <c r="V1172">
        <v>45.770400000000002</v>
      </c>
      <c r="W1172">
        <f>(Tableau1[[#This Row],[Sales]]/Tableau1[[#This Row],[Profit]])*100</f>
        <v>384.61538461538458</v>
      </c>
      <c r="X1172">
        <f>Tableau1[[#This Row],[Sales]]*(1-Tableau1[[#This Row],[Discount]])</f>
        <v>176.04</v>
      </c>
      <c r="Y1172">
        <f ca="1">SUMIF(Tableau1[Order ID],Tableau1[[#This Row],[Order ID]],Tableau1[[#This Row],[Sales]])</f>
        <v>123.14400000000001</v>
      </c>
    </row>
    <row r="1173" spans="1:25" x14ac:dyDescent="0.3">
      <c r="A1173">
        <v>2388</v>
      </c>
      <c r="B1173" t="s">
        <v>1192</v>
      </c>
      <c r="C1173" s="9" t="s">
        <v>5325</v>
      </c>
      <c r="D1173" s="9">
        <v>42350</v>
      </c>
      <c r="E1173" s="3" t="s">
        <v>5113</v>
      </c>
      <c r="F1173" t="s">
        <v>6466</v>
      </c>
      <c r="G1173" t="s">
        <v>7057</v>
      </c>
      <c r="H1173" t="s">
        <v>7850</v>
      </c>
      <c r="I1173" t="s">
        <v>8054</v>
      </c>
      <c r="J1173" t="s">
        <v>8057</v>
      </c>
      <c r="K1173" t="s">
        <v>8128</v>
      </c>
      <c r="L1173" t="s">
        <v>8590</v>
      </c>
      <c r="M1173">
        <v>92105</v>
      </c>
      <c r="N1173" t="s">
        <v>8638</v>
      </c>
      <c r="O1173" t="s">
        <v>9908</v>
      </c>
      <c r="P1173" t="s">
        <v>10371</v>
      </c>
      <c r="Q1173" t="s">
        <v>10386</v>
      </c>
      <c r="R1173" t="s">
        <v>10515</v>
      </c>
      <c r="S1173">
        <v>7.86</v>
      </c>
      <c r="T1173">
        <v>2</v>
      </c>
      <c r="U1173">
        <v>0</v>
      </c>
      <c r="V1173">
        <v>3.6156000000000001</v>
      </c>
      <c r="W1173">
        <f>(Tableau1[[#This Row],[Sales]]/Tableau1[[#This Row],[Profit]])*100</f>
        <v>217.39130434782606</v>
      </c>
      <c r="X1173">
        <f>Tableau1[[#This Row],[Sales]]*(1-Tableau1[[#This Row],[Discount]])</f>
        <v>7.86</v>
      </c>
      <c r="Y1173">
        <f ca="1">SUMIF(Tableau1[Order ID],Tableau1[[#This Row],[Order ID]],Tableau1[[#This Row],[Sales]])</f>
        <v>212.64</v>
      </c>
    </row>
    <row r="1174" spans="1:25" x14ac:dyDescent="0.3">
      <c r="A1174">
        <v>2390</v>
      </c>
      <c r="B1174" t="s">
        <v>1193</v>
      </c>
      <c r="C1174" s="9" t="s">
        <v>5431</v>
      </c>
      <c r="D1174" s="9">
        <v>42344</v>
      </c>
      <c r="E1174" s="3" t="s">
        <v>5925</v>
      </c>
      <c r="F1174" t="s">
        <v>6465</v>
      </c>
      <c r="G1174" t="s">
        <v>7079</v>
      </c>
      <c r="H1174" t="s">
        <v>7872</v>
      </c>
      <c r="I1174" t="s">
        <v>8054</v>
      </c>
      <c r="J1174" t="s">
        <v>8057</v>
      </c>
      <c r="K1174" t="s">
        <v>8078</v>
      </c>
      <c r="L1174" t="s">
        <v>8603</v>
      </c>
      <c r="M1174">
        <v>10009</v>
      </c>
      <c r="N1174" t="s">
        <v>8640</v>
      </c>
      <c r="O1174" t="s">
        <v>9910</v>
      </c>
      <c r="P1174" t="s">
        <v>10371</v>
      </c>
      <c r="Q1174" t="s">
        <v>10383</v>
      </c>
      <c r="R1174" t="s">
        <v>11645</v>
      </c>
      <c r="S1174">
        <v>6.48</v>
      </c>
      <c r="T1174">
        <v>1</v>
      </c>
      <c r="U1174">
        <v>0</v>
      </c>
      <c r="V1174">
        <v>3.1103999999999998</v>
      </c>
      <c r="W1174">
        <f>(Tableau1[[#This Row],[Sales]]/Tableau1[[#This Row],[Profit]])*100</f>
        <v>208.33333333333334</v>
      </c>
      <c r="X1174">
        <f>Tableau1[[#This Row],[Sales]]*(1-Tableau1[[#This Row],[Discount]])</f>
        <v>6.48</v>
      </c>
      <c r="Y1174">
        <f ca="1">SUMIF(Tableau1[Order ID],Tableau1[[#This Row],[Order ID]],Tableau1[[#This Row],[Sales]])</f>
        <v>8.26</v>
      </c>
    </row>
    <row r="1175" spans="1:25" x14ac:dyDescent="0.3">
      <c r="A1175">
        <v>2394</v>
      </c>
      <c r="B1175" t="s">
        <v>1194</v>
      </c>
      <c r="C1175" s="9" t="s">
        <v>5746</v>
      </c>
      <c r="D1175" s="9">
        <v>42446</v>
      </c>
      <c r="E1175" s="3" t="s">
        <v>6373</v>
      </c>
      <c r="F1175" t="s">
        <v>6465</v>
      </c>
      <c r="G1175" t="s">
        <v>6862</v>
      </c>
      <c r="H1175" t="s">
        <v>7655</v>
      </c>
      <c r="I1175" t="s">
        <v>8054</v>
      </c>
      <c r="J1175" t="s">
        <v>8057</v>
      </c>
      <c r="K1175" t="s">
        <v>8361</v>
      </c>
      <c r="L1175" t="s">
        <v>8619</v>
      </c>
      <c r="M1175">
        <v>2148</v>
      </c>
      <c r="N1175" t="s">
        <v>8640</v>
      </c>
      <c r="O1175" t="s">
        <v>9026</v>
      </c>
      <c r="P1175" t="s">
        <v>10371</v>
      </c>
      <c r="Q1175" t="s">
        <v>10379</v>
      </c>
      <c r="R1175" t="s">
        <v>10776</v>
      </c>
      <c r="S1175">
        <v>39.68</v>
      </c>
      <c r="T1175">
        <v>2</v>
      </c>
      <c r="U1175">
        <v>0</v>
      </c>
      <c r="V1175">
        <v>10.316800000000001</v>
      </c>
      <c r="W1175">
        <f>(Tableau1[[#This Row],[Sales]]/Tableau1[[#This Row],[Profit]])*100</f>
        <v>384.61538461538458</v>
      </c>
      <c r="X1175">
        <f>Tableau1[[#This Row],[Sales]]*(1-Tableau1[[#This Row],[Discount]])</f>
        <v>39.68</v>
      </c>
      <c r="Y1175">
        <f ca="1">SUMIF(Tableau1[Order ID],Tableau1[[#This Row],[Order ID]],Tableau1[[#This Row],[Sales]])</f>
        <v>9.9600000000000009</v>
      </c>
    </row>
    <row r="1176" spans="1:25" x14ac:dyDescent="0.3">
      <c r="A1176">
        <v>2395</v>
      </c>
      <c r="B1176" t="s">
        <v>1195</v>
      </c>
      <c r="C1176" s="9" t="s">
        <v>5747</v>
      </c>
      <c r="D1176" s="9">
        <v>42322</v>
      </c>
      <c r="E1176" s="3" t="s">
        <v>5932</v>
      </c>
      <c r="F1176" t="s">
        <v>6465</v>
      </c>
      <c r="G1176" t="s">
        <v>7069</v>
      </c>
      <c r="H1176" t="s">
        <v>7862</v>
      </c>
      <c r="I1176" t="s">
        <v>8055</v>
      </c>
      <c r="J1176" t="s">
        <v>8057</v>
      </c>
      <c r="K1176" t="s">
        <v>8078</v>
      </c>
      <c r="L1176" t="s">
        <v>8603</v>
      </c>
      <c r="M1176">
        <v>10035</v>
      </c>
      <c r="N1176" t="s">
        <v>8640</v>
      </c>
      <c r="O1176" t="s">
        <v>9789</v>
      </c>
      <c r="P1176" t="s">
        <v>10372</v>
      </c>
      <c r="Q1176" t="s">
        <v>10384</v>
      </c>
      <c r="R1176" t="s">
        <v>11523</v>
      </c>
      <c r="S1176">
        <v>37.6</v>
      </c>
      <c r="T1176">
        <v>2</v>
      </c>
      <c r="U1176">
        <v>0</v>
      </c>
      <c r="V1176">
        <v>2.2559999999999998</v>
      </c>
      <c r="W1176">
        <f>(Tableau1[[#This Row],[Sales]]/Tableau1[[#This Row],[Profit]])*100</f>
        <v>1666.6666666666667</v>
      </c>
      <c r="X1176">
        <f>Tableau1[[#This Row],[Sales]]*(1-Tableau1[[#This Row],[Discount]])</f>
        <v>37.6</v>
      </c>
      <c r="Y1176">
        <f ca="1">SUMIF(Tableau1[Order ID],Tableau1[[#This Row],[Order ID]],Tableau1[[#This Row],[Sales]])</f>
        <v>25.35</v>
      </c>
    </row>
    <row r="1177" spans="1:25" x14ac:dyDescent="0.3">
      <c r="A1177">
        <v>2398</v>
      </c>
      <c r="B1177" t="s">
        <v>1196</v>
      </c>
      <c r="C1177" s="9" t="s">
        <v>5748</v>
      </c>
      <c r="D1177" s="9">
        <v>42961</v>
      </c>
      <c r="E1177" s="3" t="s">
        <v>6183</v>
      </c>
      <c r="F1177" t="s">
        <v>6464</v>
      </c>
      <c r="G1177" t="s">
        <v>6881</v>
      </c>
      <c r="H1177" t="s">
        <v>7674</v>
      </c>
      <c r="I1177" t="s">
        <v>8054</v>
      </c>
      <c r="J1177" t="s">
        <v>8057</v>
      </c>
      <c r="K1177" t="s">
        <v>8066</v>
      </c>
      <c r="L1177" t="s">
        <v>8590</v>
      </c>
      <c r="M1177">
        <v>94109</v>
      </c>
      <c r="N1177" t="s">
        <v>8638</v>
      </c>
      <c r="O1177" t="s">
        <v>9363</v>
      </c>
      <c r="P1177" t="s">
        <v>10371</v>
      </c>
      <c r="Q1177" t="s">
        <v>10375</v>
      </c>
      <c r="R1177" t="s">
        <v>11110</v>
      </c>
      <c r="S1177">
        <v>5.76</v>
      </c>
      <c r="T1177">
        <v>2</v>
      </c>
      <c r="U1177">
        <v>0</v>
      </c>
      <c r="V1177">
        <v>2.8224</v>
      </c>
      <c r="W1177">
        <f>(Tableau1[[#This Row],[Sales]]/Tableau1[[#This Row],[Profit]])*100</f>
        <v>204.08163265306123</v>
      </c>
      <c r="X1177">
        <f>Tableau1[[#This Row],[Sales]]*(1-Tableau1[[#This Row],[Discount]])</f>
        <v>5.76</v>
      </c>
      <c r="Y1177">
        <f ca="1">SUMIF(Tableau1[Order ID],Tableau1[[#This Row],[Order ID]],Tableau1[[#This Row],[Sales]])</f>
        <v>837.6</v>
      </c>
    </row>
    <row r="1178" spans="1:25" x14ac:dyDescent="0.3">
      <c r="A1178">
        <v>2400</v>
      </c>
      <c r="B1178" t="s">
        <v>1197</v>
      </c>
      <c r="C1178" s="9" t="s">
        <v>5458</v>
      </c>
      <c r="D1178" s="9">
        <v>42987</v>
      </c>
      <c r="E1178" s="3" t="s">
        <v>5205</v>
      </c>
      <c r="F1178" t="s">
        <v>6465</v>
      </c>
      <c r="G1178" t="s">
        <v>6583</v>
      </c>
      <c r="H1178" t="s">
        <v>7376</v>
      </c>
      <c r="I1178" t="s">
        <v>8055</v>
      </c>
      <c r="J1178" t="s">
        <v>8057</v>
      </c>
      <c r="K1178" t="s">
        <v>8217</v>
      </c>
      <c r="L1178" t="s">
        <v>8608</v>
      </c>
      <c r="M1178">
        <v>29501</v>
      </c>
      <c r="N1178" t="s">
        <v>8637</v>
      </c>
      <c r="O1178" t="s">
        <v>9062</v>
      </c>
      <c r="P1178" t="s">
        <v>10371</v>
      </c>
      <c r="Q1178" t="s">
        <v>10377</v>
      </c>
      <c r="R1178" t="s">
        <v>10811</v>
      </c>
      <c r="S1178">
        <v>628.80999999999995</v>
      </c>
      <c r="T1178">
        <v>7</v>
      </c>
      <c r="U1178">
        <v>0</v>
      </c>
      <c r="V1178">
        <v>12.5762</v>
      </c>
      <c r="W1178">
        <f>(Tableau1[[#This Row],[Sales]]/Tableau1[[#This Row],[Profit]])*100</f>
        <v>4999.9999999999991</v>
      </c>
      <c r="X1178">
        <f>Tableau1[[#This Row],[Sales]]*(1-Tableau1[[#This Row],[Discount]])</f>
        <v>628.80999999999995</v>
      </c>
      <c r="Y1178">
        <f ca="1">SUMIF(Tableau1[Order ID],Tableau1[[#This Row],[Order ID]],Tableau1[[#This Row],[Sales]])</f>
        <v>209.56800000000001</v>
      </c>
    </row>
    <row r="1179" spans="1:25" x14ac:dyDescent="0.3">
      <c r="A1179">
        <v>2402</v>
      </c>
      <c r="B1179" t="s">
        <v>1198</v>
      </c>
      <c r="C1179" s="9" t="s">
        <v>5749</v>
      </c>
      <c r="D1179" s="9">
        <v>42826</v>
      </c>
      <c r="E1179" s="3" t="s">
        <v>6125</v>
      </c>
      <c r="F1179" t="s">
        <v>6464</v>
      </c>
      <c r="G1179" t="s">
        <v>7016</v>
      </c>
      <c r="H1179" t="s">
        <v>7809</v>
      </c>
      <c r="I1179" t="s">
        <v>8054</v>
      </c>
      <c r="J1179" t="s">
        <v>8057</v>
      </c>
      <c r="K1179" t="s">
        <v>8082</v>
      </c>
      <c r="L1179" t="s">
        <v>8613</v>
      </c>
      <c r="M1179">
        <v>65807</v>
      </c>
      <c r="N1179" t="s">
        <v>8639</v>
      </c>
      <c r="O1179" t="s">
        <v>9554</v>
      </c>
      <c r="P1179" t="s">
        <v>10371</v>
      </c>
      <c r="Q1179" t="s">
        <v>10377</v>
      </c>
      <c r="R1179" t="s">
        <v>11297</v>
      </c>
      <c r="S1179">
        <v>94.2</v>
      </c>
      <c r="T1179">
        <v>6</v>
      </c>
      <c r="U1179">
        <v>0</v>
      </c>
      <c r="V1179">
        <v>23.55</v>
      </c>
      <c r="W1179">
        <f>(Tableau1[[#This Row],[Sales]]/Tableau1[[#This Row],[Profit]])*100</f>
        <v>400</v>
      </c>
      <c r="X1179">
        <f>Tableau1[[#This Row],[Sales]]*(1-Tableau1[[#This Row],[Discount]])</f>
        <v>94.2</v>
      </c>
      <c r="Y1179">
        <f ca="1">SUMIF(Tableau1[Order ID],Tableau1[[#This Row],[Order ID]],Tableau1[[#This Row],[Sales]])</f>
        <v>3.8820000000000001</v>
      </c>
    </row>
    <row r="1180" spans="1:25" x14ac:dyDescent="0.3">
      <c r="A1180">
        <v>2404</v>
      </c>
      <c r="B1180" t="s">
        <v>1199</v>
      </c>
      <c r="C1180" s="9" t="s">
        <v>5750</v>
      </c>
      <c r="D1180" s="9">
        <v>42640</v>
      </c>
      <c r="E1180" s="3" t="s">
        <v>5369</v>
      </c>
      <c r="F1180" t="s">
        <v>6465</v>
      </c>
      <c r="G1180" t="s">
        <v>6915</v>
      </c>
      <c r="H1180" t="s">
        <v>7708</v>
      </c>
      <c r="I1180" t="s">
        <v>8055</v>
      </c>
      <c r="J1180" t="s">
        <v>8057</v>
      </c>
      <c r="K1180" t="s">
        <v>8172</v>
      </c>
      <c r="L1180" t="s">
        <v>8593</v>
      </c>
      <c r="M1180">
        <v>77340</v>
      </c>
      <c r="N1180" t="s">
        <v>8639</v>
      </c>
      <c r="O1180" t="s">
        <v>9913</v>
      </c>
      <c r="P1180" t="s">
        <v>10370</v>
      </c>
      <c r="Q1180" t="s">
        <v>10373</v>
      </c>
      <c r="R1180" t="s">
        <v>11648</v>
      </c>
      <c r="S1180">
        <v>956.66480000000001</v>
      </c>
      <c r="T1180">
        <v>7</v>
      </c>
      <c r="U1180">
        <v>0.32</v>
      </c>
      <c r="V1180">
        <v>-225.0976</v>
      </c>
      <c r="W1180">
        <f>(Tableau1[[#This Row],[Sales]]/Tableau1[[#This Row],[Profit]])*100</f>
        <v>-425</v>
      </c>
      <c r="X1180">
        <f>Tableau1[[#This Row],[Sales]]*(1-Tableau1[[#This Row],[Discount]])</f>
        <v>650.53206399999999</v>
      </c>
      <c r="Y1180">
        <f ca="1">SUMIF(Tableau1[Order ID],Tableau1[[#This Row],[Order ID]],Tableau1[[#This Row],[Sales]])</f>
        <v>43.372</v>
      </c>
    </row>
    <row r="1181" spans="1:25" x14ac:dyDescent="0.3">
      <c r="A1181">
        <v>2405</v>
      </c>
      <c r="B1181" t="s">
        <v>1200</v>
      </c>
      <c r="C1181" s="9" t="s">
        <v>5596</v>
      </c>
      <c r="D1181" s="9">
        <v>43015</v>
      </c>
      <c r="E1181" s="3" t="s">
        <v>6374</v>
      </c>
      <c r="F1181" t="s">
        <v>6465</v>
      </c>
      <c r="G1181" t="s">
        <v>6675</v>
      </c>
      <c r="H1181" t="s">
        <v>7468</v>
      </c>
      <c r="I1181" t="s">
        <v>8054</v>
      </c>
      <c r="J1181" t="s">
        <v>8057</v>
      </c>
      <c r="K1181" t="s">
        <v>8059</v>
      </c>
      <c r="L1181" t="s">
        <v>8590</v>
      </c>
      <c r="M1181">
        <v>90045</v>
      </c>
      <c r="N1181" t="s">
        <v>8638</v>
      </c>
      <c r="O1181" t="s">
        <v>9315</v>
      </c>
      <c r="P1181" t="s">
        <v>10372</v>
      </c>
      <c r="Q1181" t="s">
        <v>10384</v>
      </c>
      <c r="R1181" t="s">
        <v>11064</v>
      </c>
      <c r="S1181">
        <v>1115.9100000000001</v>
      </c>
      <c r="T1181">
        <v>9</v>
      </c>
      <c r="U1181">
        <v>0</v>
      </c>
      <c r="V1181">
        <v>200.8638</v>
      </c>
      <c r="W1181">
        <f>(Tableau1[[#This Row],[Sales]]/Tableau1[[#This Row],[Profit]])*100</f>
        <v>555.55555555555566</v>
      </c>
      <c r="X1181">
        <f>Tableau1[[#This Row],[Sales]]*(1-Tableau1[[#This Row],[Discount]])</f>
        <v>1115.9100000000001</v>
      </c>
      <c r="Y1181">
        <f ca="1">SUMIF(Tableau1[Order ID],Tableau1[[#This Row],[Order ID]],Tableau1[[#This Row],[Sales]])</f>
        <v>5.9039999999999999</v>
      </c>
    </row>
    <row r="1182" spans="1:25" x14ac:dyDescent="0.3">
      <c r="A1182">
        <v>2408</v>
      </c>
      <c r="B1182" t="s">
        <v>1201</v>
      </c>
      <c r="C1182" s="9" t="s">
        <v>5206</v>
      </c>
      <c r="D1182" s="9">
        <v>42755</v>
      </c>
      <c r="E1182" s="3" t="s">
        <v>6293</v>
      </c>
      <c r="F1182" t="s">
        <v>6465</v>
      </c>
      <c r="G1182" t="s">
        <v>7080</v>
      </c>
      <c r="H1182" t="s">
        <v>7873</v>
      </c>
      <c r="I1182" t="s">
        <v>8054</v>
      </c>
      <c r="J1182" t="s">
        <v>8057</v>
      </c>
      <c r="K1182" t="s">
        <v>8066</v>
      </c>
      <c r="L1182" t="s">
        <v>8590</v>
      </c>
      <c r="M1182">
        <v>94122</v>
      </c>
      <c r="N1182" t="s">
        <v>8638</v>
      </c>
      <c r="O1182" t="s">
        <v>9749</v>
      </c>
      <c r="P1182" t="s">
        <v>10371</v>
      </c>
      <c r="Q1182" t="s">
        <v>10379</v>
      </c>
      <c r="R1182" t="s">
        <v>11135</v>
      </c>
      <c r="S1182">
        <v>24.2</v>
      </c>
      <c r="T1182">
        <v>5</v>
      </c>
      <c r="U1182">
        <v>0</v>
      </c>
      <c r="V1182">
        <v>7.9859999999999998</v>
      </c>
      <c r="W1182">
        <f>(Tableau1[[#This Row],[Sales]]/Tableau1[[#This Row],[Profit]])*100</f>
        <v>303.030303030303</v>
      </c>
      <c r="X1182">
        <f>Tableau1[[#This Row],[Sales]]*(1-Tableau1[[#This Row],[Discount]])</f>
        <v>24.2</v>
      </c>
      <c r="Y1182">
        <f ca="1">SUMIF(Tableau1[Order ID],Tableau1[[#This Row],[Order ID]],Tableau1[[#This Row],[Sales]])</f>
        <v>27.76</v>
      </c>
    </row>
    <row r="1183" spans="1:25" x14ac:dyDescent="0.3">
      <c r="A1183">
        <v>2410</v>
      </c>
      <c r="B1183" t="s">
        <v>1202</v>
      </c>
      <c r="C1183" s="9" t="s">
        <v>5751</v>
      </c>
      <c r="D1183" s="9">
        <v>42817</v>
      </c>
      <c r="E1183" s="3" t="s">
        <v>5643</v>
      </c>
      <c r="F1183" t="s">
        <v>6466</v>
      </c>
      <c r="G1183" t="s">
        <v>6804</v>
      </c>
      <c r="H1183" t="s">
        <v>7597</v>
      </c>
      <c r="I1183" t="s">
        <v>8056</v>
      </c>
      <c r="J1183" t="s">
        <v>8057</v>
      </c>
      <c r="K1183" t="s">
        <v>8066</v>
      </c>
      <c r="L1183" t="s">
        <v>8590</v>
      </c>
      <c r="M1183">
        <v>94122</v>
      </c>
      <c r="N1183" t="s">
        <v>8638</v>
      </c>
      <c r="O1183" t="s">
        <v>9686</v>
      </c>
      <c r="P1183" t="s">
        <v>10370</v>
      </c>
      <c r="Q1183" t="s">
        <v>10378</v>
      </c>
      <c r="R1183" t="s">
        <v>11425</v>
      </c>
      <c r="S1183">
        <v>211.84</v>
      </c>
      <c r="T1183">
        <v>8</v>
      </c>
      <c r="U1183">
        <v>0</v>
      </c>
      <c r="V1183">
        <v>76.2624</v>
      </c>
      <c r="W1183">
        <f>(Tableau1[[#This Row],[Sales]]/Tableau1[[#This Row],[Profit]])*100</f>
        <v>277.77777777777777</v>
      </c>
      <c r="X1183">
        <f>Tableau1[[#This Row],[Sales]]*(1-Tableau1[[#This Row],[Discount]])</f>
        <v>211.84</v>
      </c>
      <c r="Y1183">
        <f ca="1">SUMIF(Tableau1[Order ID],Tableau1[[#This Row],[Order ID]],Tableau1[[#This Row],[Sales]])</f>
        <v>113.52</v>
      </c>
    </row>
    <row r="1184" spans="1:25" x14ac:dyDescent="0.3">
      <c r="A1184">
        <v>2411</v>
      </c>
      <c r="B1184" t="s">
        <v>1203</v>
      </c>
      <c r="C1184" s="9" t="s">
        <v>5631</v>
      </c>
      <c r="D1184" s="9">
        <v>41852</v>
      </c>
      <c r="E1184" s="3" t="s">
        <v>5938</v>
      </c>
      <c r="F1184" t="s">
        <v>6465</v>
      </c>
      <c r="G1184" t="s">
        <v>6825</v>
      </c>
      <c r="H1184" t="s">
        <v>7618</v>
      </c>
      <c r="I1184" t="s">
        <v>8056</v>
      </c>
      <c r="J1184" t="s">
        <v>8057</v>
      </c>
      <c r="K1184" t="s">
        <v>8068</v>
      </c>
      <c r="L1184" t="s">
        <v>8597</v>
      </c>
      <c r="M1184">
        <v>19120</v>
      </c>
      <c r="N1184" t="s">
        <v>8640</v>
      </c>
      <c r="O1184" t="s">
        <v>9647</v>
      </c>
      <c r="P1184" t="s">
        <v>10371</v>
      </c>
      <c r="Q1184" t="s">
        <v>10386</v>
      </c>
      <c r="R1184" t="s">
        <v>11385</v>
      </c>
      <c r="S1184">
        <v>5.68</v>
      </c>
      <c r="T1184">
        <v>2</v>
      </c>
      <c r="U1184">
        <v>0.2</v>
      </c>
      <c r="V1184">
        <v>1.917</v>
      </c>
      <c r="W1184">
        <f>(Tableau1[[#This Row],[Sales]]/Tableau1[[#This Row],[Profit]])*100</f>
        <v>296.2962962962963</v>
      </c>
      <c r="X1184">
        <f>Tableau1[[#This Row],[Sales]]*(1-Tableau1[[#This Row],[Discount]])</f>
        <v>4.5439999999999996</v>
      </c>
      <c r="Y1184">
        <f ca="1">SUMIF(Tableau1[Order ID],Tableau1[[#This Row],[Order ID]],Tableau1[[#This Row],[Sales]])</f>
        <v>11.952</v>
      </c>
    </row>
    <row r="1185" spans="1:25" x14ac:dyDescent="0.3">
      <c r="A1185">
        <v>2412</v>
      </c>
      <c r="B1185" t="s">
        <v>1204</v>
      </c>
      <c r="C1185" s="9" t="s">
        <v>5752</v>
      </c>
      <c r="D1185" s="9">
        <v>42162</v>
      </c>
      <c r="E1185" s="3" t="s">
        <v>6018</v>
      </c>
      <c r="F1185" t="s">
        <v>6464</v>
      </c>
      <c r="G1185" t="s">
        <v>7081</v>
      </c>
      <c r="H1185" t="s">
        <v>7874</v>
      </c>
      <c r="I1185" t="s">
        <v>8055</v>
      </c>
      <c r="J1185" t="s">
        <v>8057</v>
      </c>
      <c r="K1185" t="s">
        <v>8059</v>
      </c>
      <c r="L1185" t="s">
        <v>8590</v>
      </c>
      <c r="M1185">
        <v>90036</v>
      </c>
      <c r="N1185" t="s">
        <v>8638</v>
      </c>
      <c r="O1185" t="s">
        <v>9243</v>
      </c>
      <c r="P1185" t="s">
        <v>10371</v>
      </c>
      <c r="Q1185" t="s">
        <v>10381</v>
      </c>
      <c r="R1185" t="s">
        <v>10992</v>
      </c>
      <c r="S1185">
        <v>7.52</v>
      </c>
      <c r="T1185">
        <v>5</v>
      </c>
      <c r="U1185">
        <v>0.2</v>
      </c>
      <c r="V1185">
        <v>2.6320000000000001</v>
      </c>
      <c r="W1185">
        <f>(Tableau1[[#This Row],[Sales]]/Tableau1[[#This Row],[Profit]])*100</f>
        <v>285.71428571428567</v>
      </c>
      <c r="X1185">
        <f>Tableau1[[#This Row],[Sales]]*(1-Tableau1[[#This Row],[Discount]])</f>
        <v>6.016</v>
      </c>
      <c r="Y1185">
        <f ca="1">SUMIF(Tableau1[Order ID],Tableau1[[#This Row],[Order ID]],Tableau1[[#This Row],[Sales]])</f>
        <v>6.4640000000000004</v>
      </c>
    </row>
    <row r="1186" spans="1:25" x14ac:dyDescent="0.3">
      <c r="A1186">
        <v>2413</v>
      </c>
      <c r="B1186" t="s">
        <v>1205</v>
      </c>
      <c r="C1186" s="9" t="s">
        <v>5637</v>
      </c>
      <c r="D1186" s="9">
        <v>41955</v>
      </c>
      <c r="E1186" s="3" t="s">
        <v>5942</v>
      </c>
      <c r="F1186" t="s">
        <v>6465</v>
      </c>
      <c r="G1186" t="s">
        <v>6818</v>
      </c>
      <c r="H1186" t="s">
        <v>7611</v>
      </c>
      <c r="I1186" t="s">
        <v>8054</v>
      </c>
      <c r="J1186" t="s">
        <v>8057</v>
      </c>
      <c r="K1186" t="s">
        <v>8059</v>
      </c>
      <c r="L1186" t="s">
        <v>8590</v>
      </c>
      <c r="M1186">
        <v>90045</v>
      </c>
      <c r="N1186" t="s">
        <v>8638</v>
      </c>
      <c r="O1186" t="s">
        <v>8991</v>
      </c>
      <c r="P1186" t="s">
        <v>10371</v>
      </c>
      <c r="Q1186" t="s">
        <v>10383</v>
      </c>
      <c r="R1186" t="s">
        <v>10740</v>
      </c>
      <c r="S1186">
        <v>11.96</v>
      </c>
      <c r="T1186">
        <v>2</v>
      </c>
      <c r="U1186">
        <v>0</v>
      </c>
      <c r="V1186">
        <v>5.8604000000000003</v>
      </c>
      <c r="W1186">
        <f>(Tableau1[[#This Row],[Sales]]/Tableau1[[#This Row],[Profit]])*100</f>
        <v>204.08163265306123</v>
      </c>
      <c r="X1186">
        <f>Tableau1[[#This Row],[Sales]]*(1-Tableau1[[#This Row],[Discount]])</f>
        <v>11.96</v>
      </c>
      <c r="Y1186">
        <f ca="1">SUMIF(Tableau1[Order ID],Tableau1[[#This Row],[Order ID]],Tableau1[[#This Row],[Sales]])</f>
        <v>8.67</v>
      </c>
    </row>
    <row r="1187" spans="1:25" x14ac:dyDescent="0.3">
      <c r="A1187">
        <v>2415</v>
      </c>
      <c r="B1187" t="s">
        <v>1206</v>
      </c>
      <c r="C1187" s="9" t="s">
        <v>5753</v>
      </c>
      <c r="D1187" s="9">
        <v>42733</v>
      </c>
      <c r="E1187" s="3" t="s">
        <v>5490</v>
      </c>
      <c r="F1187" t="s">
        <v>6465</v>
      </c>
      <c r="G1187" t="s">
        <v>6648</v>
      </c>
      <c r="H1187" t="s">
        <v>7441</v>
      </c>
      <c r="I1187" t="s">
        <v>8054</v>
      </c>
      <c r="J1187" t="s">
        <v>8057</v>
      </c>
      <c r="K1187" t="s">
        <v>8216</v>
      </c>
      <c r="L1187" t="s">
        <v>8594</v>
      </c>
      <c r="M1187">
        <v>53209</v>
      </c>
      <c r="N1187" t="s">
        <v>8639</v>
      </c>
      <c r="O1187" t="s">
        <v>9898</v>
      </c>
      <c r="P1187" t="s">
        <v>10370</v>
      </c>
      <c r="Q1187" t="s">
        <v>10374</v>
      </c>
      <c r="R1187" t="s">
        <v>11634</v>
      </c>
      <c r="S1187">
        <v>754.45</v>
      </c>
      <c r="T1187">
        <v>5</v>
      </c>
      <c r="U1187">
        <v>0</v>
      </c>
      <c r="V1187">
        <v>60.356000000000002</v>
      </c>
      <c r="W1187">
        <f>(Tableau1[[#This Row],[Sales]]/Tableau1[[#This Row],[Profit]])*100</f>
        <v>1250</v>
      </c>
      <c r="X1187">
        <f>Tableau1[[#This Row],[Sales]]*(1-Tableau1[[#This Row],[Discount]])</f>
        <v>754.45</v>
      </c>
      <c r="Y1187">
        <f ca="1">SUMIF(Tableau1[Order ID],Tableau1[[#This Row],[Order ID]],Tableau1[[#This Row],[Sales]])</f>
        <v>63.881999999999998</v>
      </c>
    </row>
    <row r="1188" spans="1:25" x14ac:dyDescent="0.3">
      <c r="A1188">
        <v>2416</v>
      </c>
      <c r="B1188" t="s">
        <v>1207</v>
      </c>
      <c r="C1188" s="9" t="s">
        <v>5410</v>
      </c>
      <c r="D1188" s="9">
        <v>42191</v>
      </c>
      <c r="E1188" s="3" t="s">
        <v>5685</v>
      </c>
      <c r="F1188" t="s">
        <v>6465</v>
      </c>
      <c r="G1188" t="s">
        <v>6920</v>
      </c>
      <c r="H1188" t="s">
        <v>7713</v>
      </c>
      <c r="I1188" t="s">
        <v>8056</v>
      </c>
      <c r="J1188" t="s">
        <v>8057</v>
      </c>
      <c r="K1188" t="s">
        <v>8362</v>
      </c>
      <c r="L1188" t="s">
        <v>8619</v>
      </c>
      <c r="M1188">
        <v>1040</v>
      </c>
      <c r="N1188" t="s">
        <v>8640</v>
      </c>
      <c r="O1188" t="s">
        <v>9042</v>
      </c>
      <c r="P1188" t="s">
        <v>10370</v>
      </c>
      <c r="Q1188" t="s">
        <v>10373</v>
      </c>
      <c r="R1188" t="s">
        <v>10791</v>
      </c>
      <c r="S1188">
        <v>301.95999999999998</v>
      </c>
      <c r="T1188">
        <v>2</v>
      </c>
      <c r="U1188">
        <v>0</v>
      </c>
      <c r="V1188">
        <v>60.392000000000003</v>
      </c>
      <c r="W1188">
        <f>(Tableau1[[#This Row],[Sales]]/Tableau1[[#This Row],[Profit]])*100</f>
        <v>499.99999999999989</v>
      </c>
      <c r="X1188">
        <f>Tableau1[[#This Row],[Sales]]*(1-Tableau1[[#This Row],[Discount]])</f>
        <v>301.95999999999998</v>
      </c>
      <c r="Y1188">
        <f ca="1">SUMIF(Tableau1[Order ID],Tableau1[[#This Row],[Order ID]],Tableau1[[#This Row],[Sales]])</f>
        <v>279.89999999999998</v>
      </c>
    </row>
    <row r="1189" spans="1:25" x14ac:dyDescent="0.3">
      <c r="A1189">
        <v>2417</v>
      </c>
      <c r="B1189" t="s">
        <v>1208</v>
      </c>
      <c r="C1189" s="9" t="s">
        <v>5416</v>
      </c>
      <c r="D1189" s="9">
        <v>43020</v>
      </c>
      <c r="E1189" s="3" t="s">
        <v>6324</v>
      </c>
      <c r="F1189" t="s">
        <v>6465</v>
      </c>
      <c r="G1189" t="s">
        <v>7082</v>
      </c>
      <c r="H1189" t="s">
        <v>7875</v>
      </c>
      <c r="I1189" t="s">
        <v>8055</v>
      </c>
      <c r="J1189" t="s">
        <v>8057</v>
      </c>
      <c r="K1189" t="s">
        <v>8363</v>
      </c>
      <c r="L1189" t="s">
        <v>8615</v>
      </c>
      <c r="M1189">
        <v>87105</v>
      </c>
      <c r="N1189" t="s">
        <v>8638</v>
      </c>
      <c r="O1189" t="s">
        <v>9787</v>
      </c>
      <c r="P1189" t="s">
        <v>10372</v>
      </c>
      <c r="Q1189" t="s">
        <v>10384</v>
      </c>
      <c r="R1189" t="s">
        <v>11521</v>
      </c>
      <c r="S1189">
        <v>595</v>
      </c>
      <c r="T1189">
        <v>5</v>
      </c>
      <c r="U1189">
        <v>0</v>
      </c>
      <c r="V1189">
        <v>95.2</v>
      </c>
      <c r="W1189">
        <f>(Tableau1[[#This Row],[Sales]]/Tableau1[[#This Row],[Profit]])*100</f>
        <v>625</v>
      </c>
      <c r="X1189">
        <f>Tableau1[[#This Row],[Sales]]*(1-Tableau1[[#This Row],[Discount]])</f>
        <v>595</v>
      </c>
      <c r="Y1189">
        <f ca="1">SUMIF(Tableau1[Order ID],Tableau1[[#This Row],[Order ID]],Tableau1[[#This Row],[Sales]])</f>
        <v>24.96</v>
      </c>
    </row>
    <row r="1190" spans="1:25" x14ac:dyDescent="0.3">
      <c r="A1190">
        <v>2419</v>
      </c>
      <c r="B1190" t="s">
        <v>1209</v>
      </c>
      <c r="C1190" s="9" t="s">
        <v>5236</v>
      </c>
      <c r="D1190" s="9">
        <v>42511</v>
      </c>
      <c r="E1190" s="3" t="s">
        <v>5346</v>
      </c>
      <c r="F1190" t="s">
        <v>6465</v>
      </c>
      <c r="G1190" t="s">
        <v>6486</v>
      </c>
      <c r="H1190" t="s">
        <v>7279</v>
      </c>
      <c r="I1190" t="s">
        <v>8055</v>
      </c>
      <c r="J1190" t="s">
        <v>8057</v>
      </c>
      <c r="K1190" t="s">
        <v>8364</v>
      </c>
      <c r="L1190" t="s">
        <v>8621</v>
      </c>
      <c r="M1190">
        <v>89431</v>
      </c>
      <c r="N1190" t="s">
        <v>8638</v>
      </c>
      <c r="O1190" t="s">
        <v>9915</v>
      </c>
      <c r="P1190" t="s">
        <v>10372</v>
      </c>
      <c r="Q1190" t="s">
        <v>10388</v>
      </c>
      <c r="R1190" t="s">
        <v>11650</v>
      </c>
      <c r="S1190">
        <v>2396.4</v>
      </c>
      <c r="T1190">
        <v>10</v>
      </c>
      <c r="U1190">
        <v>0.2</v>
      </c>
      <c r="V1190">
        <v>179.73</v>
      </c>
      <c r="W1190">
        <f>(Tableau1[[#This Row],[Sales]]/Tableau1[[#This Row],[Profit]])*100</f>
        <v>1333.3333333333335</v>
      </c>
      <c r="X1190">
        <f>Tableau1[[#This Row],[Sales]]*(1-Tableau1[[#This Row],[Discount]])</f>
        <v>1917.1200000000001</v>
      </c>
      <c r="Y1190">
        <f ca="1">SUMIF(Tableau1[Order ID],Tableau1[[#This Row],[Order ID]],Tableau1[[#This Row],[Sales]])</f>
        <v>5.64</v>
      </c>
    </row>
    <row r="1191" spans="1:25" x14ac:dyDescent="0.3">
      <c r="A1191">
        <v>2420</v>
      </c>
      <c r="B1191" t="s">
        <v>1210</v>
      </c>
      <c r="C1191" s="9" t="s">
        <v>5075</v>
      </c>
      <c r="D1191" s="9">
        <v>43048</v>
      </c>
      <c r="E1191" s="3" t="s">
        <v>5267</v>
      </c>
      <c r="F1191" t="s">
        <v>6465</v>
      </c>
      <c r="G1191" t="s">
        <v>7033</v>
      </c>
      <c r="H1191" t="s">
        <v>7826</v>
      </c>
      <c r="I1191" t="s">
        <v>8055</v>
      </c>
      <c r="J1191" t="s">
        <v>8057</v>
      </c>
      <c r="K1191" t="s">
        <v>8365</v>
      </c>
      <c r="L1191" t="s">
        <v>8590</v>
      </c>
      <c r="M1191">
        <v>92236</v>
      </c>
      <c r="N1191" t="s">
        <v>8638</v>
      </c>
      <c r="O1191" t="s">
        <v>9566</v>
      </c>
      <c r="P1191" t="s">
        <v>10371</v>
      </c>
      <c r="Q1191" t="s">
        <v>10377</v>
      </c>
      <c r="R1191" t="s">
        <v>11308</v>
      </c>
      <c r="S1191">
        <v>63.56</v>
      </c>
      <c r="T1191">
        <v>2</v>
      </c>
      <c r="U1191">
        <v>0</v>
      </c>
      <c r="V1191">
        <v>3.1779999999999999</v>
      </c>
      <c r="W1191">
        <f>(Tableau1[[#This Row],[Sales]]/Tableau1[[#This Row],[Profit]])*100</f>
        <v>2000</v>
      </c>
      <c r="X1191">
        <f>Tableau1[[#This Row],[Sales]]*(1-Tableau1[[#This Row],[Discount]])</f>
        <v>63.56</v>
      </c>
      <c r="Y1191">
        <f ca="1">SUMIF(Tableau1[Order ID],Tableau1[[#This Row],[Order ID]],Tableau1[[#This Row],[Sales]])</f>
        <v>39.594000000000001</v>
      </c>
    </row>
    <row r="1192" spans="1:25" x14ac:dyDescent="0.3">
      <c r="A1192">
        <v>2422</v>
      </c>
      <c r="B1192" t="s">
        <v>1211</v>
      </c>
      <c r="C1192" s="9" t="s">
        <v>5754</v>
      </c>
      <c r="D1192" s="9">
        <v>42478</v>
      </c>
      <c r="E1192" s="3" t="s">
        <v>5161</v>
      </c>
      <c r="F1192" t="s">
        <v>6465</v>
      </c>
      <c r="G1192" t="s">
        <v>7083</v>
      </c>
      <c r="H1192" t="s">
        <v>7876</v>
      </c>
      <c r="I1192" t="s">
        <v>8056</v>
      </c>
      <c r="J1192" t="s">
        <v>8057</v>
      </c>
      <c r="K1192" t="s">
        <v>8366</v>
      </c>
      <c r="L1192" t="s">
        <v>8598</v>
      </c>
      <c r="M1192">
        <v>60126</v>
      </c>
      <c r="N1192" t="s">
        <v>8639</v>
      </c>
      <c r="O1192" t="s">
        <v>8720</v>
      </c>
      <c r="P1192" t="s">
        <v>10371</v>
      </c>
      <c r="Q1192" t="s">
        <v>10377</v>
      </c>
      <c r="R1192" t="s">
        <v>10469</v>
      </c>
      <c r="S1192">
        <v>230.376</v>
      </c>
      <c r="T1192">
        <v>3</v>
      </c>
      <c r="U1192">
        <v>0.2</v>
      </c>
      <c r="V1192">
        <v>-48.954900000000002</v>
      </c>
      <c r="W1192">
        <f>(Tableau1[[#This Row],[Sales]]/Tableau1[[#This Row],[Profit]])*100</f>
        <v>-470.58823529411768</v>
      </c>
      <c r="X1192">
        <f>Tableau1[[#This Row],[Sales]]*(1-Tableau1[[#This Row],[Discount]])</f>
        <v>184.30080000000001</v>
      </c>
      <c r="Y1192">
        <f ca="1">SUMIF(Tableau1[Order ID],Tableau1[[#This Row],[Order ID]],Tableau1[[#This Row],[Sales]])</f>
        <v>62.808</v>
      </c>
    </row>
    <row r="1193" spans="1:25" x14ac:dyDescent="0.3">
      <c r="A1193">
        <v>2424</v>
      </c>
      <c r="B1193" t="s">
        <v>1212</v>
      </c>
      <c r="C1193" s="9" t="s">
        <v>5083</v>
      </c>
      <c r="D1193" s="9">
        <v>43094</v>
      </c>
      <c r="E1193" s="3" t="s">
        <v>5277</v>
      </c>
      <c r="F1193" t="s">
        <v>6465</v>
      </c>
      <c r="G1193" t="s">
        <v>7071</v>
      </c>
      <c r="H1193" t="s">
        <v>7864</v>
      </c>
      <c r="I1193" t="s">
        <v>8054</v>
      </c>
      <c r="J1193" t="s">
        <v>8057</v>
      </c>
      <c r="K1193" t="s">
        <v>8112</v>
      </c>
      <c r="L1193" t="s">
        <v>8612</v>
      </c>
      <c r="M1193">
        <v>45014</v>
      </c>
      <c r="N1193" t="s">
        <v>8640</v>
      </c>
      <c r="O1193" t="s">
        <v>9340</v>
      </c>
      <c r="P1193" t="s">
        <v>10372</v>
      </c>
      <c r="Q1193" t="s">
        <v>10384</v>
      </c>
      <c r="R1193" t="s">
        <v>11088</v>
      </c>
      <c r="S1193">
        <v>158.928</v>
      </c>
      <c r="T1193">
        <v>7</v>
      </c>
      <c r="U1193">
        <v>0.2</v>
      </c>
      <c r="V1193">
        <v>41.718600000000002</v>
      </c>
      <c r="W1193">
        <f>(Tableau1[[#This Row],[Sales]]/Tableau1[[#This Row],[Profit]])*100</f>
        <v>380.95238095238091</v>
      </c>
      <c r="X1193">
        <f>Tableau1[[#This Row],[Sales]]*(1-Tableau1[[#This Row],[Discount]])</f>
        <v>127.14240000000001</v>
      </c>
      <c r="Y1193">
        <f ca="1">SUMIF(Tableau1[Order ID],Tableau1[[#This Row],[Order ID]],Tableau1[[#This Row],[Sales]])</f>
        <v>380.05799999999999</v>
      </c>
    </row>
    <row r="1194" spans="1:25" x14ac:dyDescent="0.3">
      <c r="A1194">
        <v>2428</v>
      </c>
      <c r="B1194" t="s">
        <v>1213</v>
      </c>
      <c r="C1194" s="9" t="s">
        <v>5755</v>
      </c>
      <c r="D1194" s="9">
        <v>42532</v>
      </c>
      <c r="E1194" s="3" t="s">
        <v>5056</v>
      </c>
      <c r="F1194" t="s">
        <v>6465</v>
      </c>
      <c r="G1194" t="s">
        <v>6557</v>
      </c>
      <c r="H1194" t="s">
        <v>7350</v>
      </c>
      <c r="I1194" t="s">
        <v>8055</v>
      </c>
      <c r="J1194" t="s">
        <v>8057</v>
      </c>
      <c r="K1194" t="s">
        <v>8139</v>
      </c>
      <c r="L1194" t="s">
        <v>8593</v>
      </c>
      <c r="M1194">
        <v>76017</v>
      </c>
      <c r="N1194" t="s">
        <v>8639</v>
      </c>
      <c r="O1194" t="s">
        <v>9918</v>
      </c>
      <c r="P1194" t="s">
        <v>10371</v>
      </c>
      <c r="Q1194" t="s">
        <v>10381</v>
      </c>
      <c r="R1194" t="s">
        <v>11653</v>
      </c>
      <c r="S1194">
        <v>1.3440000000000001</v>
      </c>
      <c r="T1194">
        <v>4</v>
      </c>
      <c r="U1194">
        <v>0.8</v>
      </c>
      <c r="V1194">
        <v>-2.1503999999999999</v>
      </c>
      <c r="W1194">
        <f>(Tableau1[[#This Row],[Sales]]/Tableau1[[#This Row],[Profit]])*100</f>
        <v>-62.500000000000014</v>
      </c>
      <c r="X1194">
        <f>Tableau1[[#This Row],[Sales]]*(1-Tableau1[[#This Row],[Discount]])</f>
        <v>0.26879999999999998</v>
      </c>
      <c r="Y1194">
        <f ca="1">SUMIF(Tableau1[Order ID],Tableau1[[#This Row],[Order ID]],Tableau1[[#This Row],[Sales]])</f>
        <v>18.263999999999999</v>
      </c>
    </row>
    <row r="1195" spans="1:25" x14ac:dyDescent="0.3">
      <c r="A1195">
        <v>2431</v>
      </c>
      <c r="B1195" t="s">
        <v>1214</v>
      </c>
      <c r="C1195" s="9" t="s">
        <v>5756</v>
      </c>
      <c r="D1195" s="9">
        <v>42868</v>
      </c>
      <c r="E1195" s="3" t="s">
        <v>5998</v>
      </c>
      <c r="F1195" t="s">
        <v>6465</v>
      </c>
      <c r="G1195" t="s">
        <v>6644</v>
      </c>
      <c r="H1195" t="s">
        <v>7437</v>
      </c>
      <c r="I1195" t="s">
        <v>8056</v>
      </c>
      <c r="J1195" t="s">
        <v>8057</v>
      </c>
      <c r="K1195" t="s">
        <v>8066</v>
      </c>
      <c r="L1195" t="s">
        <v>8590</v>
      </c>
      <c r="M1195">
        <v>94110</v>
      </c>
      <c r="N1195" t="s">
        <v>8638</v>
      </c>
      <c r="O1195" t="s">
        <v>8643</v>
      </c>
      <c r="P1195" t="s">
        <v>10371</v>
      </c>
      <c r="Q1195" t="s">
        <v>10375</v>
      </c>
      <c r="R1195" t="s">
        <v>10392</v>
      </c>
      <c r="S1195">
        <v>58.48</v>
      </c>
      <c r="T1195">
        <v>8</v>
      </c>
      <c r="U1195">
        <v>0</v>
      </c>
      <c r="V1195">
        <v>27.485600000000002</v>
      </c>
      <c r="W1195">
        <f>(Tableau1[[#This Row],[Sales]]/Tableau1[[#This Row],[Profit]])*100</f>
        <v>212.7659574468085</v>
      </c>
      <c r="X1195">
        <f>Tableau1[[#This Row],[Sales]]*(1-Tableau1[[#This Row],[Discount]])</f>
        <v>58.48</v>
      </c>
      <c r="Y1195">
        <f ca="1">SUMIF(Tableau1[Order ID],Tableau1[[#This Row],[Order ID]],Tableau1[[#This Row],[Sales]])</f>
        <v>463.24799999999999</v>
      </c>
    </row>
    <row r="1196" spans="1:25" x14ac:dyDescent="0.3">
      <c r="A1196">
        <v>2432</v>
      </c>
      <c r="B1196" t="s">
        <v>1215</v>
      </c>
      <c r="C1196" s="9" t="s">
        <v>5146</v>
      </c>
      <c r="D1196" s="9">
        <v>43097</v>
      </c>
      <c r="E1196" s="3" t="s">
        <v>6282</v>
      </c>
      <c r="F1196" t="s">
        <v>6465</v>
      </c>
      <c r="G1196" t="s">
        <v>6915</v>
      </c>
      <c r="H1196" t="s">
        <v>7708</v>
      </c>
      <c r="I1196" t="s">
        <v>8055</v>
      </c>
      <c r="J1196" t="s">
        <v>8057</v>
      </c>
      <c r="K1196" t="s">
        <v>8062</v>
      </c>
      <c r="L1196" t="s">
        <v>8234</v>
      </c>
      <c r="M1196">
        <v>98103</v>
      </c>
      <c r="N1196" t="s">
        <v>8638</v>
      </c>
      <c r="O1196" t="s">
        <v>8979</v>
      </c>
      <c r="P1196" t="s">
        <v>10370</v>
      </c>
      <c r="Q1196" t="s">
        <v>10378</v>
      </c>
      <c r="R1196" t="s">
        <v>10728</v>
      </c>
      <c r="S1196">
        <v>7.4</v>
      </c>
      <c r="T1196">
        <v>2</v>
      </c>
      <c r="U1196">
        <v>0</v>
      </c>
      <c r="V1196">
        <v>3.0339999999999998</v>
      </c>
      <c r="W1196">
        <f>(Tableau1[[#This Row],[Sales]]/Tableau1[[#This Row],[Profit]])*100</f>
        <v>243.90243902439028</v>
      </c>
      <c r="X1196">
        <f>Tableau1[[#This Row],[Sales]]*(1-Tableau1[[#This Row],[Discount]])</f>
        <v>7.4</v>
      </c>
      <c r="Y1196">
        <f ca="1">SUMIF(Tableau1[Order ID],Tableau1[[#This Row],[Order ID]],Tableau1[[#This Row],[Sales]])</f>
        <v>30.344999999999999</v>
      </c>
    </row>
    <row r="1197" spans="1:25" x14ac:dyDescent="0.3">
      <c r="A1197">
        <v>2433</v>
      </c>
      <c r="B1197" t="s">
        <v>1216</v>
      </c>
      <c r="C1197" s="9" t="s">
        <v>5757</v>
      </c>
      <c r="D1197" s="9">
        <v>41723</v>
      </c>
      <c r="E1197" s="3" t="s">
        <v>5500</v>
      </c>
      <c r="F1197" t="s">
        <v>6465</v>
      </c>
      <c r="G1197" t="s">
        <v>7084</v>
      </c>
      <c r="H1197" t="s">
        <v>7877</v>
      </c>
      <c r="I1197" t="s">
        <v>8054</v>
      </c>
      <c r="J1197" t="s">
        <v>8057</v>
      </c>
      <c r="K1197" t="s">
        <v>8078</v>
      </c>
      <c r="L1197" t="s">
        <v>8603</v>
      </c>
      <c r="M1197">
        <v>10009</v>
      </c>
      <c r="N1197" t="s">
        <v>8640</v>
      </c>
      <c r="O1197" t="s">
        <v>9920</v>
      </c>
      <c r="P1197" t="s">
        <v>10370</v>
      </c>
      <c r="Q1197" t="s">
        <v>10374</v>
      </c>
      <c r="R1197" t="s">
        <v>11655</v>
      </c>
      <c r="S1197">
        <v>366.786</v>
      </c>
      <c r="T1197">
        <v>7</v>
      </c>
      <c r="U1197">
        <v>0.1</v>
      </c>
      <c r="V1197">
        <v>65.206400000000002</v>
      </c>
      <c r="W1197">
        <f>(Tableau1[[#This Row],[Sales]]/Tableau1[[#This Row],[Profit]])*100</f>
        <v>562.5</v>
      </c>
      <c r="X1197">
        <f>Tableau1[[#This Row],[Sales]]*(1-Tableau1[[#This Row],[Discount]])</f>
        <v>330.10739999999998</v>
      </c>
      <c r="Y1197">
        <f ca="1">SUMIF(Tableau1[Order ID],Tableau1[[#This Row],[Order ID]],Tableau1[[#This Row],[Sales]])</f>
        <v>69.52</v>
      </c>
    </row>
    <row r="1198" spans="1:25" x14ac:dyDescent="0.3">
      <c r="A1198">
        <v>2434</v>
      </c>
      <c r="B1198" t="s">
        <v>1217</v>
      </c>
      <c r="C1198" s="9" t="s">
        <v>5069</v>
      </c>
      <c r="D1198" s="9">
        <v>42883</v>
      </c>
      <c r="E1198" s="3" t="s">
        <v>5732</v>
      </c>
      <c r="F1198" t="s">
        <v>6465</v>
      </c>
      <c r="G1198" t="s">
        <v>6569</v>
      </c>
      <c r="H1198" t="s">
        <v>7362</v>
      </c>
      <c r="I1198" t="s">
        <v>8054</v>
      </c>
      <c r="J1198" t="s">
        <v>8057</v>
      </c>
      <c r="K1198" t="s">
        <v>8070</v>
      </c>
      <c r="L1198" t="s">
        <v>8593</v>
      </c>
      <c r="M1198">
        <v>77070</v>
      </c>
      <c r="N1198" t="s">
        <v>8639</v>
      </c>
      <c r="O1198" t="s">
        <v>9844</v>
      </c>
      <c r="P1198" t="s">
        <v>10372</v>
      </c>
      <c r="Q1198" t="s">
        <v>10380</v>
      </c>
      <c r="R1198" t="s">
        <v>11578</v>
      </c>
      <c r="S1198">
        <v>54.368000000000002</v>
      </c>
      <c r="T1198">
        <v>4</v>
      </c>
      <c r="U1198">
        <v>0.2</v>
      </c>
      <c r="V1198">
        <v>4.0776000000000003</v>
      </c>
      <c r="W1198">
        <f>(Tableau1[[#This Row],[Sales]]/Tableau1[[#This Row],[Profit]])*100</f>
        <v>1333.3333333333333</v>
      </c>
      <c r="X1198">
        <f>Tableau1[[#This Row],[Sales]]*(1-Tableau1[[#This Row],[Discount]])</f>
        <v>43.494400000000006</v>
      </c>
      <c r="Y1198">
        <f ca="1">SUMIF(Tableau1[Order ID],Tableau1[[#This Row],[Order ID]],Tableau1[[#This Row],[Sales]])</f>
        <v>245.88</v>
      </c>
    </row>
    <row r="1199" spans="1:25" x14ac:dyDescent="0.3">
      <c r="A1199">
        <v>2435</v>
      </c>
      <c r="B1199" t="s">
        <v>1218</v>
      </c>
      <c r="C1199" s="9" t="s">
        <v>5747</v>
      </c>
      <c r="D1199" s="9">
        <v>42322</v>
      </c>
      <c r="E1199" s="3" t="s">
        <v>6002</v>
      </c>
      <c r="F1199" t="s">
        <v>6466</v>
      </c>
      <c r="G1199" t="s">
        <v>7069</v>
      </c>
      <c r="H1199" t="s">
        <v>7862</v>
      </c>
      <c r="I1199" t="s">
        <v>8055</v>
      </c>
      <c r="J1199" t="s">
        <v>8057</v>
      </c>
      <c r="K1199" t="s">
        <v>8082</v>
      </c>
      <c r="L1199" t="s">
        <v>8605</v>
      </c>
      <c r="M1199">
        <v>22153</v>
      </c>
      <c r="N1199" t="s">
        <v>8637</v>
      </c>
      <c r="O1199" t="s">
        <v>9241</v>
      </c>
      <c r="P1199" t="s">
        <v>10371</v>
      </c>
      <c r="Q1199" t="s">
        <v>10385</v>
      </c>
      <c r="R1199" t="s">
        <v>10990</v>
      </c>
      <c r="S1199">
        <v>33.96</v>
      </c>
      <c r="T1199">
        <v>2</v>
      </c>
      <c r="U1199">
        <v>0</v>
      </c>
      <c r="V1199">
        <v>16.98</v>
      </c>
      <c r="W1199">
        <f>(Tableau1[[#This Row],[Sales]]/Tableau1[[#This Row],[Profit]])*100</f>
        <v>200</v>
      </c>
      <c r="X1199">
        <f>Tableau1[[#This Row],[Sales]]*(1-Tableau1[[#This Row],[Discount]])</f>
        <v>33.96</v>
      </c>
      <c r="Y1199">
        <f ca="1">SUMIF(Tableau1[Order ID],Tableau1[[#This Row],[Order ID]],Tableau1[[#This Row],[Sales]])</f>
        <v>3.798</v>
      </c>
    </row>
    <row r="1200" spans="1:25" x14ac:dyDescent="0.3">
      <c r="A1200">
        <v>2437</v>
      </c>
      <c r="B1200" t="s">
        <v>1219</v>
      </c>
      <c r="C1200" s="9" t="s">
        <v>5475</v>
      </c>
      <c r="D1200" s="9">
        <v>42919</v>
      </c>
      <c r="E1200" s="3" t="s">
        <v>5845</v>
      </c>
      <c r="F1200" t="s">
        <v>6465</v>
      </c>
      <c r="G1200" t="s">
        <v>6712</v>
      </c>
      <c r="H1200" t="s">
        <v>7505</v>
      </c>
      <c r="I1200" t="s">
        <v>8054</v>
      </c>
      <c r="J1200" t="s">
        <v>8057</v>
      </c>
      <c r="K1200" t="s">
        <v>8226</v>
      </c>
      <c r="L1200" t="s">
        <v>8615</v>
      </c>
      <c r="M1200">
        <v>87401</v>
      </c>
      <c r="N1200" t="s">
        <v>8638</v>
      </c>
      <c r="O1200" t="s">
        <v>8709</v>
      </c>
      <c r="P1200" t="s">
        <v>10370</v>
      </c>
      <c r="Q1200" t="s">
        <v>10378</v>
      </c>
      <c r="R1200" t="s">
        <v>10458</v>
      </c>
      <c r="S1200">
        <v>545.85</v>
      </c>
      <c r="T1200">
        <v>9</v>
      </c>
      <c r="U1200">
        <v>0</v>
      </c>
      <c r="V1200">
        <v>114.6285</v>
      </c>
      <c r="W1200">
        <f>(Tableau1[[#This Row],[Sales]]/Tableau1[[#This Row],[Profit]])*100</f>
        <v>476.1904761904762</v>
      </c>
      <c r="X1200">
        <f>Tableau1[[#This Row],[Sales]]*(1-Tableau1[[#This Row],[Discount]])</f>
        <v>545.85</v>
      </c>
      <c r="Y1200">
        <f ca="1">SUMIF(Tableau1[Order ID],Tableau1[[#This Row],[Order ID]],Tableau1[[#This Row],[Sales]])</f>
        <v>5.5529999999999999</v>
      </c>
    </row>
    <row r="1201" spans="1:25" x14ac:dyDescent="0.3">
      <c r="A1201">
        <v>2438</v>
      </c>
      <c r="B1201" t="s">
        <v>1220</v>
      </c>
      <c r="C1201" s="9" t="s">
        <v>5758</v>
      </c>
      <c r="D1201" s="9">
        <v>41961</v>
      </c>
      <c r="E1201" s="3" t="s">
        <v>6194</v>
      </c>
      <c r="F1201" t="s">
        <v>6464</v>
      </c>
      <c r="G1201" t="s">
        <v>7085</v>
      </c>
      <c r="H1201" t="s">
        <v>7878</v>
      </c>
      <c r="I1201" t="s">
        <v>8054</v>
      </c>
      <c r="J1201" t="s">
        <v>8057</v>
      </c>
      <c r="K1201" t="s">
        <v>8161</v>
      </c>
      <c r="L1201" t="s">
        <v>8610</v>
      </c>
      <c r="M1201">
        <v>80027</v>
      </c>
      <c r="N1201" t="s">
        <v>8638</v>
      </c>
      <c r="O1201" t="s">
        <v>9921</v>
      </c>
      <c r="P1201" t="s">
        <v>10370</v>
      </c>
      <c r="Q1201" t="s">
        <v>10376</v>
      </c>
      <c r="R1201" t="s">
        <v>11656</v>
      </c>
      <c r="S1201">
        <v>145.97999999999999</v>
      </c>
      <c r="T1201">
        <v>2</v>
      </c>
      <c r="U1201">
        <v>0.5</v>
      </c>
      <c r="V1201">
        <v>-99.266400000000004</v>
      </c>
      <c r="W1201">
        <f>(Tableau1[[#This Row],[Sales]]/Tableau1[[#This Row],[Profit]])*100</f>
        <v>-147.05882352941174</v>
      </c>
      <c r="X1201">
        <f>Tableau1[[#This Row],[Sales]]*(1-Tableau1[[#This Row],[Discount]])</f>
        <v>72.989999999999995</v>
      </c>
      <c r="Y1201">
        <f ca="1">SUMIF(Tableau1[Order ID],Tableau1[[#This Row],[Order ID]],Tableau1[[#This Row],[Sales]])</f>
        <v>14.96</v>
      </c>
    </row>
    <row r="1202" spans="1:25" x14ac:dyDescent="0.3">
      <c r="A1202">
        <v>2440</v>
      </c>
      <c r="B1202" t="s">
        <v>1221</v>
      </c>
      <c r="C1202" s="9" t="s">
        <v>5759</v>
      </c>
      <c r="D1202" s="9">
        <v>42933</v>
      </c>
      <c r="E1202" s="3" t="s">
        <v>5877</v>
      </c>
      <c r="F1202" t="s">
        <v>6465</v>
      </c>
      <c r="G1202" t="s">
        <v>6985</v>
      </c>
      <c r="H1202" t="s">
        <v>7778</v>
      </c>
      <c r="I1202" t="s">
        <v>8054</v>
      </c>
      <c r="J1202" t="s">
        <v>8057</v>
      </c>
      <c r="K1202" t="s">
        <v>8125</v>
      </c>
      <c r="L1202" t="s">
        <v>8591</v>
      </c>
      <c r="M1202">
        <v>33614</v>
      </c>
      <c r="N1202" t="s">
        <v>8637</v>
      </c>
      <c r="O1202" t="s">
        <v>9250</v>
      </c>
      <c r="P1202" t="s">
        <v>10370</v>
      </c>
      <c r="Q1202" t="s">
        <v>10378</v>
      </c>
      <c r="R1202" t="s">
        <v>10999</v>
      </c>
      <c r="S1202">
        <v>7.9039999999999999</v>
      </c>
      <c r="T1202">
        <v>2</v>
      </c>
      <c r="U1202">
        <v>0.2</v>
      </c>
      <c r="V1202">
        <v>2.1736</v>
      </c>
      <c r="W1202">
        <f>(Tableau1[[#This Row],[Sales]]/Tableau1[[#This Row],[Profit]])*100</f>
        <v>363.63636363636363</v>
      </c>
      <c r="X1202">
        <f>Tableau1[[#This Row],[Sales]]*(1-Tableau1[[#This Row],[Discount]])</f>
        <v>6.3231999999999999</v>
      </c>
      <c r="Y1202">
        <f ca="1">SUMIF(Tableau1[Order ID],Tableau1[[#This Row],[Order ID]],Tableau1[[#This Row],[Sales]])</f>
        <v>10.512</v>
      </c>
    </row>
    <row r="1203" spans="1:25" x14ac:dyDescent="0.3">
      <c r="A1203">
        <v>2441</v>
      </c>
      <c r="B1203" t="s">
        <v>1222</v>
      </c>
      <c r="C1203" s="9" t="s">
        <v>5760</v>
      </c>
      <c r="D1203" s="9">
        <v>42512</v>
      </c>
      <c r="E1203" s="3" t="s">
        <v>6052</v>
      </c>
      <c r="F1203" t="s">
        <v>6465</v>
      </c>
      <c r="G1203" t="s">
        <v>7046</v>
      </c>
      <c r="H1203" t="s">
        <v>7839</v>
      </c>
      <c r="I1203" t="s">
        <v>8054</v>
      </c>
      <c r="J1203" t="s">
        <v>8057</v>
      </c>
      <c r="K1203" t="s">
        <v>8367</v>
      </c>
      <c r="L1203" t="s">
        <v>8618</v>
      </c>
      <c r="M1203">
        <v>7055</v>
      </c>
      <c r="N1203" t="s">
        <v>8640</v>
      </c>
      <c r="O1203" t="s">
        <v>8936</v>
      </c>
      <c r="P1203" t="s">
        <v>10372</v>
      </c>
      <c r="Q1203" t="s">
        <v>10380</v>
      </c>
      <c r="R1203" t="s">
        <v>10685</v>
      </c>
      <c r="S1203">
        <v>345</v>
      </c>
      <c r="T1203">
        <v>5</v>
      </c>
      <c r="U1203">
        <v>0</v>
      </c>
      <c r="V1203">
        <v>86.25</v>
      </c>
      <c r="W1203">
        <f>(Tableau1[[#This Row],[Sales]]/Tableau1[[#This Row],[Profit]])*100</f>
        <v>400</v>
      </c>
      <c r="X1203">
        <f>Tableau1[[#This Row],[Sales]]*(1-Tableau1[[#This Row],[Discount]])</f>
        <v>345</v>
      </c>
      <c r="Y1203">
        <f ca="1">SUMIF(Tableau1[Order ID],Tableau1[[#This Row],[Order ID]],Tableau1[[#This Row],[Sales]])</f>
        <v>5.88</v>
      </c>
    </row>
    <row r="1204" spans="1:25" x14ac:dyDescent="0.3">
      <c r="A1204">
        <v>2447</v>
      </c>
      <c r="B1204" t="s">
        <v>1223</v>
      </c>
      <c r="C1204" s="9" t="s">
        <v>5042</v>
      </c>
      <c r="D1204" s="9">
        <v>42272</v>
      </c>
      <c r="E1204" s="3" t="s">
        <v>5516</v>
      </c>
      <c r="F1204" t="s">
        <v>6465</v>
      </c>
      <c r="G1204" t="s">
        <v>7030</v>
      </c>
      <c r="H1204" t="s">
        <v>7823</v>
      </c>
      <c r="I1204" t="s">
        <v>8054</v>
      </c>
      <c r="J1204" t="s">
        <v>8057</v>
      </c>
      <c r="K1204" t="s">
        <v>8059</v>
      </c>
      <c r="L1204" t="s">
        <v>8590</v>
      </c>
      <c r="M1204">
        <v>90004</v>
      </c>
      <c r="N1204" t="s">
        <v>8638</v>
      </c>
      <c r="O1204" t="s">
        <v>9372</v>
      </c>
      <c r="P1204" t="s">
        <v>10371</v>
      </c>
      <c r="Q1204" t="s">
        <v>10385</v>
      </c>
      <c r="R1204" t="s">
        <v>11119</v>
      </c>
      <c r="S1204">
        <v>17.48</v>
      </c>
      <c r="T1204">
        <v>2</v>
      </c>
      <c r="U1204">
        <v>0</v>
      </c>
      <c r="V1204">
        <v>8.2156000000000002</v>
      </c>
      <c r="W1204">
        <f>(Tableau1[[#This Row],[Sales]]/Tableau1[[#This Row],[Profit]])*100</f>
        <v>212.7659574468085</v>
      </c>
      <c r="X1204">
        <f>Tableau1[[#This Row],[Sales]]*(1-Tableau1[[#This Row],[Discount]])</f>
        <v>17.48</v>
      </c>
      <c r="Y1204">
        <f ca="1">SUMIF(Tableau1[Order ID],Tableau1[[#This Row],[Order ID]],Tableau1[[#This Row],[Sales]])</f>
        <v>70.007999999999996</v>
      </c>
    </row>
    <row r="1205" spans="1:25" x14ac:dyDescent="0.3">
      <c r="A1205">
        <v>2448</v>
      </c>
      <c r="B1205" t="s">
        <v>1224</v>
      </c>
      <c r="C1205" s="9" t="s">
        <v>5761</v>
      </c>
      <c r="D1205" s="9">
        <v>42674</v>
      </c>
      <c r="E1205" s="3" t="s">
        <v>5091</v>
      </c>
      <c r="F1205" t="s">
        <v>6465</v>
      </c>
      <c r="G1205" t="s">
        <v>6685</v>
      </c>
      <c r="H1205" t="s">
        <v>7478</v>
      </c>
      <c r="I1205" t="s">
        <v>8054</v>
      </c>
      <c r="J1205" t="s">
        <v>8057</v>
      </c>
      <c r="K1205" t="s">
        <v>8068</v>
      </c>
      <c r="L1205" t="s">
        <v>8597</v>
      </c>
      <c r="M1205">
        <v>19143</v>
      </c>
      <c r="N1205" t="s">
        <v>8640</v>
      </c>
      <c r="O1205" t="s">
        <v>9743</v>
      </c>
      <c r="P1205" t="s">
        <v>10370</v>
      </c>
      <c r="Q1205" t="s">
        <v>10374</v>
      </c>
      <c r="R1205" t="s">
        <v>11480</v>
      </c>
      <c r="S1205">
        <v>492.83499999999998</v>
      </c>
      <c r="T1205">
        <v>5</v>
      </c>
      <c r="U1205">
        <v>0.3</v>
      </c>
      <c r="V1205">
        <v>-14.081</v>
      </c>
      <c r="W1205">
        <f>(Tableau1[[#This Row],[Sales]]/Tableau1[[#This Row],[Profit]])*100</f>
        <v>-3500</v>
      </c>
      <c r="X1205">
        <f>Tableau1[[#This Row],[Sales]]*(1-Tableau1[[#This Row],[Discount]])</f>
        <v>344.98449999999997</v>
      </c>
      <c r="Y1205">
        <f ca="1">SUMIF(Tableau1[Order ID],Tableau1[[#This Row],[Order ID]],Tableau1[[#This Row],[Sales]])</f>
        <v>1793.98</v>
      </c>
    </row>
    <row r="1206" spans="1:25" x14ac:dyDescent="0.3">
      <c r="A1206">
        <v>2449</v>
      </c>
      <c r="B1206" t="s">
        <v>1225</v>
      </c>
      <c r="C1206" s="9" t="s">
        <v>5501</v>
      </c>
      <c r="D1206" s="9">
        <v>42261</v>
      </c>
      <c r="E1206" s="3" t="s">
        <v>5044</v>
      </c>
      <c r="F1206" t="s">
        <v>6464</v>
      </c>
      <c r="G1206" t="s">
        <v>6668</v>
      </c>
      <c r="H1206" t="s">
        <v>7461</v>
      </c>
      <c r="I1206" t="s">
        <v>8054</v>
      </c>
      <c r="J1206" t="s">
        <v>8057</v>
      </c>
      <c r="K1206" t="s">
        <v>8368</v>
      </c>
      <c r="L1206" t="s">
        <v>8608</v>
      </c>
      <c r="M1206">
        <v>29406</v>
      </c>
      <c r="N1206" t="s">
        <v>8637</v>
      </c>
      <c r="O1206" t="s">
        <v>9062</v>
      </c>
      <c r="P1206" t="s">
        <v>10371</v>
      </c>
      <c r="Q1206" t="s">
        <v>10377</v>
      </c>
      <c r="R1206" t="s">
        <v>10811</v>
      </c>
      <c r="S1206">
        <v>269.49</v>
      </c>
      <c r="T1206">
        <v>3</v>
      </c>
      <c r="U1206">
        <v>0</v>
      </c>
      <c r="V1206">
        <v>5.3898000000000001</v>
      </c>
      <c r="W1206">
        <f>(Tableau1[[#This Row],[Sales]]/Tableau1[[#This Row],[Profit]])*100</f>
        <v>5000</v>
      </c>
      <c r="X1206">
        <f>Tableau1[[#This Row],[Sales]]*(1-Tableau1[[#This Row],[Discount]])</f>
        <v>269.49</v>
      </c>
      <c r="Y1206">
        <f ca="1">SUMIF(Tableau1[Order ID],Tableau1[[#This Row],[Order ID]],Tableau1[[#This Row],[Sales]])</f>
        <v>20.367999999999999</v>
      </c>
    </row>
    <row r="1207" spans="1:25" x14ac:dyDescent="0.3">
      <c r="A1207">
        <v>2450</v>
      </c>
      <c r="B1207" t="s">
        <v>1226</v>
      </c>
      <c r="C1207" s="9" t="s">
        <v>5762</v>
      </c>
      <c r="D1207" s="9">
        <v>42679</v>
      </c>
      <c r="E1207" s="3" t="s">
        <v>5368</v>
      </c>
      <c r="F1207" t="s">
        <v>6465</v>
      </c>
      <c r="G1207" t="s">
        <v>6505</v>
      </c>
      <c r="H1207" t="s">
        <v>7298</v>
      </c>
      <c r="I1207" t="s">
        <v>8056</v>
      </c>
      <c r="J1207" t="s">
        <v>8057</v>
      </c>
      <c r="K1207" t="s">
        <v>8107</v>
      </c>
      <c r="L1207" t="s">
        <v>8590</v>
      </c>
      <c r="M1207">
        <v>95123</v>
      </c>
      <c r="N1207" t="s">
        <v>8638</v>
      </c>
      <c r="O1207" t="s">
        <v>9923</v>
      </c>
      <c r="P1207" t="s">
        <v>10371</v>
      </c>
      <c r="Q1207" t="s">
        <v>10381</v>
      </c>
      <c r="R1207" t="s">
        <v>11658</v>
      </c>
      <c r="S1207">
        <v>29.12</v>
      </c>
      <c r="T1207">
        <v>5</v>
      </c>
      <c r="U1207">
        <v>0.2</v>
      </c>
      <c r="V1207">
        <v>9.8279999999999994</v>
      </c>
      <c r="W1207">
        <f>(Tableau1[[#This Row],[Sales]]/Tableau1[[#This Row],[Profit]])*100</f>
        <v>296.2962962962963</v>
      </c>
      <c r="X1207">
        <f>Tableau1[[#This Row],[Sales]]*(1-Tableau1[[#This Row],[Discount]])</f>
        <v>23.296000000000003</v>
      </c>
      <c r="Y1207">
        <f ca="1">SUMIF(Tableau1[Order ID],Tableau1[[#This Row],[Order ID]],Tableau1[[#This Row],[Sales]])</f>
        <v>2404.7040000000002</v>
      </c>
    </row>
    <row r="1208" spans="1:25" x14ac:dyDescent="0.3">
      <c r="A1208">
        <v>2451</v>
      </c>
      <c r="B1208" t="s">
        <v>1227</v>
      </c>
      <c r="C1208" s="9" t="s">
        <v>5324</v>
      </c>
      <c r="D1208" s="9">
        <v>42811</v>
      </c>
      <c r="E1208" s="3" t="s">
        <v>6375</v>
      </c>
      <c r="F1208" t="s">
        <v>6464</v>
      </c>
      <c r="G1208" t="s">
        <v>7059</v>
      </c>
      <c r="H1208" t="s">
        <v>7852</v>
      </c>
      <c r="I1208" t="s">
        <v>8054</v>
      </c>
      <c r="J1208" t="s">
        <v>8057</v>
      </c>
      <c r="K1208" t="s">
        <v>8078</v>
      </c>
      <c r="L1208" t="s">
        <v>8603</v>
      </c>
      <c r="M1208">
        <v>10011</v>
      </c>
      <c r="N1208" t="s">
        <v>8640</v>
      </c>
      <c r="O1208" t="s">
        <v>9924</v>
      </c>
      <c r="P1208" t="s">
        <v>10371</v>
      </c>
      <c r="Q1208" t="s">
        <v>10375</v>
      </c>
      <c r="R1208" t="s">
        <v>11659</v>
      </c>
      <c r="S1208">
        <v>18.75</v>
      </c>
      <c r="T1208">
        <v>5</v>
      </c>
      <c r="U1208">
        <v>0</v>
      </c>
      <c r="V1208">
        <v>9</v>
      </c>
      <c r="W1208">
        <f>(Tableau1[[#This Row],[Sales]]/Tableau1[[#This Row],[Profit]])*100</f>
        <v>208.33333333333334</v>
      </c>
      <c r="X1208">
        <f>Tableau1[[#This Row],[Sales]]*(1-Tableau1[[#This Row],[Discount]])</f>
        <v>18.75</v>
      </c>
      <c r="Y1208">
        <f ca="1">SUMIF(Tableau1[Order ID],Tableau1[[#This Row],[Order ID]],Tableau1[[#This Row],[Sales]])</f>
        <v>1.8240000000000001</v>
      </c>
    </row>
    <row r="1209" spans="1:25" x14ac:dyDescent="0.3">
      <c r="A1209">
        <v>2460</v>
      </c>
      <c r="B1209" t="s">
        <v>1228</v>
      </c>
      <c r="C1209" s="9" t="s">
        <v>5763</v>
      </c>
      <c r="D1209" s="9">
        <v>42962</v>
      </c>
      <c r="E1209" s="3" t="s">
        <v>5200</v>
      </c>
      <c r="F1209" t="s">
        <v>6465</v>
      </c>
      <c r="G1209" t="s">
        <v>6974</v>
      </c>
      <c r="H1209" t="s">
        <v>7767</v>
      </c>
      <c r="I1209" t="s">
        <v>8054</v>
      </c>
      <c r="J1209" t="s">
        <v>8057</v>
      </c>
      <c r="K1209" t="s">
        <v>8193</v>
      </c>
      <c r="L1209" t="s">
        <v>8618</v>
      </c>
      <c r="M1209">
        <v>7060</v>
      </c>
      <c r="N1209" t="s">
        <v>8640</v>
      </c>
      <c r="O1209" t="s">
        <v>9041</v>
      </c>
      <c r="P1209" t="s">
        <v>10371</v>
      </c>
      <c r="Q1209" t="s">
        <v>10382</v>
      </c>
      <c r="R1209" t="s">
        <v>10790</v>
      </c>
      <c r="S1209">
        <v>97.84</v>
      </c>
      <c r="T1209">
        <v>2</v>
      </c>
      <c r="U1209">
        <v>0</v>
      </c>
      <c r="V1209">
        <v>25.438400000000001</v>
      </c>
      <c r="W1209">
        <f>(Tableau1[[#This Row],[Sales]]/Tableau1[[#This Row],[Profit]])*100</f>
        <v>384.61538461538464</v>
      </c>
      <c r="X1209">
        <f>Tableau1[[#This Row],[Sales]]*(1-Tableau1[[#This Row],[Discount]])</f>
        <v>97.84</v>
      </c>
      <c r="Y1209">
        <f ca="1">SUMIF(Tableau1[Order ID],Tableau1[[#This Row],[Order ID]],Tableau1[[#This Row],[Sales]])</f>
        <v>61.567999999999998</v>
      </c>
    </row>
    <row r="1210" spans="1:25" x14ac:dyDescent="0.3">
      <c r="A1210">
        <v>2461</v>
      </c>
      <c r="B1210" t="s">
        <v>1229</v>
      </c>
      <c r="C1210" s="9" t="s">
        <v>5685</v>
      </c>
      <c r="D1210" s="9">
        <v>42196</v>
      </c>
      <c r="E1210" s="3" t="s">
        <v>5592</v>
      </c>
      <c r="F1210" t="s">
        <v>6464</v>
      </c>
      <c r="G1210" t="s">
        <v>7086</v>
      </c>
      <c r="H1210" t="s">
        <v>7879</v>
      </c>
      <c r="I1210" t="s">
        <v>8054</v>
      </c>
      <c r="J1210" t="s">
        <v>8057</v>
      </c>
      <c r="K1210" t="s">
        <v>8062</v>
      </c>
      <c r="L1210" t="s">
        <v>8234</v>
      </c>
      <c r="M1210">
        <v>98115</v>
      </c>
      <c r="N1210" t="s">
        <v>8638</v>
      </c>
      <c r="O1210" t="s">
        <v>9450</v>
      </c>
      <c r="P1210" t="s">
        <v>10371</v>
      </c>
      <c r="Q1210" t="s">
        <v>10383</v>
      </c>
      <c r="R1210" t="s">
        <v>11194</v>
      </c>
      <c r="S1210">
        <v>29.97</v>
      </c>
      <c r="T1210">
        <v>3</v>
      </c>
      <c r="U1210">
        <v>0</v>
      </c>
      <c r="V1210">
        <v>13.486499999999999</v>
      </c>
      <c r="W1210">
        <f>(Tableau1[[#This Row],[Sales]]/Tableau1[[#This Row],[Profit]])*100</f>
        <v>222.22222222222223</v>
      </c>
      <c r="X1210">
        <f>Tableau1[[#This Row],[Sales]]*(1-Tableau1[[#This Row],[Discount]])</f>
        <v>29.97</v>
      </c>
      <c r="Y1210">
        <f ca="1">SUMIF(Tableau1[Order ID],Tableau1[[#This Row],[Order ID]],Tableau1[[#This Row],[Sales]])</f>
        <v>5.32</v>
      </c>
    </row>
    <row r="1211" spans="1:25" x14ac:dyDescent="0.3">
      <c r="A1211">
        <v>2463</v>
      </c>
      <c r="B1211" t="s">
        <v>1230</v>
      </c>
      <c r="C1211" s="9" t="s">
        <v>5764</v>
      </c>
      <c r="D1211" s="9">
        <v>43072</v>
      </c>
      <c r="E1211" s="3" t="s">
        <v>5064</v>
      </c>
      <c r="F1211" t="s">
        <v>6465</v>
      </c>
      <c r="G1211" t="s">
        <v>6895</v>
      </c>
      <c r="H1211" t="s">
        <v>7688</v>
      </c>
      <c r="I1211" t="s">
        <v>8054</v>
      </c>
      <c r="J1211" t="s">
        <v>8057</v>
      </c>
      <c r="K1211" t="s">
        <v>8078</v>
      </c>
      <c r="L1211" t="s">
        <v>8603</v>
      </c>
      <c r="M1211">
        <v>10009</v>
      </c>
      <c r="N1211" t="s">
        <v>8640</v>
      </c>
      <c r="O1211" t="s">
        <v>8935</v>
      </c>
      <c r="P1211" t="s">
        <v>10371</v>
      </c>
      <c r="Q1211" t="s">
        <v>10381</v>
      </c>
      <c r="R1211" t="s">
        <v>10684</v>
      </c>
      <c r="S1211">
        <v>83.92</v>
      </c>
      <c r="T1211">
        <v>5</v>
      </c>
      <c r="U1211">
        <v>0.2</v>
      </c>
      <c r="V1211">
        <v>29.372</v>
      </c>
      <c r="W1211">
        <f>(Tableau1[[#This Row],[Sales]]/Tableau1[[#This Row],[Profit]])*100</f>
        <v>285.71428571428572</v>
      </c>
      <c r="X1211">
        <f>Tableau1[[#This Row],[Sales]]*(1-Tableau1[[#This Row],[Discount]])</f>
        <v>67.13600000000001</v>
      </c>
      <c r="Y1211">
        <f ca="1">SUMIF(Tableau1[Order ID],Tableau1[[#This Row],[Order ID]],Tableau1[[#This Row],[Sales]])</f>
        <v>114.2</v>
      </c>
    </row>
    <row r="1212" spans="1:25" x14ac:dyDescent="0.3">
      <c r="A1212">
        <v>2467</v>
      </c>
      <c r="B1212" t="s">
        <v>1231</v>
      </c>
      <c r="C1212" s="9" t="s">
        <v>5494</v>
      </c>
      <c r="D1212" s="9">
        <v>42859</v>
      </c>
      <c r="E1212" s="3" t="s">
        <v>5570</v>
      </c>
      <c r="F1212" t="s">
        <v>6465</v>
      </c>
      <c r="G1212" t="s">
        <v>6645</v>
      </c>
      <c r="H1212" t="s">
        <v>7438</v>
      </c>
      <c r="I1212" t="s">
        <v>8054</v>
      </c>
      <c r="J1212" t="s">
        <v>8057</v>
      </c>
      <c r="K1212" t="s">
        <v>8369</v>
      </c>
      <c r="L1212" t="s">
        <v>8605</v>
      </c>
      <c r="M1212">
        <v>23602</v>
      </c>
      <c r="N1212" t="s">
        <v>8637</v>
      </c>
      <c r="O1212" t="s">
        <v>9925</v>
      </c>
      <c r="P1212" t="s">
        <v>10371</v>
      </c>
      <c r="Q1212" t="s">
        <v>10383</v>
      </c>
      <c r="R1212" t="s">
        <v>11660</v>
      </c>
      <c r="S1212">
        <v>9.11</v>
      </c>
      <c r="T1212">
        <v>1</v>
      </c>
      <c r="U1212">
        <v>0</v>
      </c>
      <c r="V1212">
        <v>4.0994999999999999</v>
      </c>
      <c r="W1212">
        <f>(Tableau1[[#This Row],[Sales]]/Tableau1[[#This Row],[Profit]])*100</f>
        <v>222.22222222222223</v>
      </c>
      <c r="X1212">
        <f>Tableau1[[#This Row],[Sales]]*(1-Tableau1[[#This Row],[Discount]])</f>
        <v>9.11</v>
      </c>
      <c r="Y1212">
        <f ca="1">SUMIF(Tableau1[Order ID],Tableau1[[#This Row],[Order ID]],Tableau1[[#This Row],[Sales]])</f>
        <v>8.82</v>
      </c>
    </row>
    <row r="1213" spans="1:25" x14ac:dyDescent="0.3">
      <c r="A1213">
        <v>2471</v>
      </c>
      <c r="B1213" t="s">
        <v>1232</v>
      </c>
      <c r="C1213" s="9" t="s">
        <v>5145</v>
      </c>
      <c r="D1213" s="9">
        <v>42391</v>
      </c>
      <c r="E1213" s="3" t="s">
        <v>6228</v>
      </c>
      <c r="F1213" t="s">
        <v>6465</v>
      </c>
      <c r="G1213" t="s">
        <v>7087</v>
      </c>
      <c r="H1213" t="s">
        <v>7880</v>
      </c>
      <c r="I1213" t="s">
        <v>8054</v>
      </c>
      <c r="J1213" t="s">
        <v>8057</v>
      </c>
      <c r="K1213" t="s">
        <v>8173</v>
      </c>
      <c r="L1213" t="s">
        <v>8592</v>
      </c>
      <c r="M1213">
        <v>28314</v>
      </c>
      <c r="N1213" t="s">
        <v>8637</v>
      </c>
      <c r="O1213" t="s">
        <v>9927</v>
      </c>
      <c r="P1213" t="s">
        <v>10370</v>
      </c>
      <c r="Q1213" t="s">
        <v>10378</v>
      </c>
      <c r="R1213" t="s">
        <v>11662</v>
      </c>
      <c r="S1213">
        <v>14.272</v>
      </c>
      <c r="T1213">
        <v>8</v>
      </c>
      <c r="U1213">
        <v>0.2</v>
      </c>
      <c r="V1213">
        <v>4.2816000000000001</v>
      </c>
      <c r="W1213">
        <f>(Tableau1[[#This Row],[Sales]]/Tableau1[[#This Row],[Profit]])*100</f>
        <v>333.33333333333337</v>
      </c>
      <c r="X1213">
        <f>Tableau1[[#This Row],[Sales]]*(1-Tableau1[[#This Row],[Discount]])</f>
        <v>11.4176</v>
      </c>
      <c r="Y1213">
        <f ca="1">SUMIF(Tableau1[Order ID],Tableau1[[#This Row],[Order ID]],Tableau1[[#This Row],[Sales]])</f>
        <v>26.352</v>
      </c>
    </row>
    <row r="1214" spans="1:25" x14ac:dyDescent="0.3">
      <c r="A1214">
        <v>2474</v>
      </c>
      <c r="B1214" t="s">
        <v>1233</v>
      </c>
      <c r="C1214" s="9" t="s">
        <v>5084</v>
      </c>
      <c r="D1214" s="9">
        <v>42677</v>
      </c>
      <c r="E1214" s="3" t="s">
        <v>5091</v>
      </c>
      <c r="F1214" t="s">
        <v>6466</v>
      </c>
      <c r="G1214" t="s">
        <v>6886</v>
      </c>
      <c r="H1214" t="s">
        <v>7679</v>
      </c>
      <c r="I1214" t="s">
        <v>8054</v>
      </c>
      <c r="J1214" t="s">
        <v>8057</v>
      </c>
      <c r="K1214" t="s">
        <v>8059</v>
      </c>
      <c r="L1214" t="s">
        <v>8590</v>
      </c>
      <c r="M1214">
        <v>90032</v>
      </c>
      <c r="N1214" t="s">
        <v>8638</v>
      </c>
      <c r="O1214" t="s">
        <v>9928</v>
      </c>
      <c r="P1214" t="s">
        <v>10370</v>
      </c>
      <c r="Q1214" t="s">
        <v>10374</v>
      </c>
      <c r="R1214" t="s">
        <v>11664</v>
      </c>
      <c r="S1214">
        <v>217.584</v>
      </c>
      <c r="T1214">
        <v>2</v>
      </c>
      <c r="U1214">
        <v>0.2</v>
      </c>
      <c r="V1214">
        <v>-29.9178</v>
      </c>
      <c r="W1214">
        <f>(Tableau1[[#This Row],[Sales]]/Tableau1[[#This Row],[Profit]])*100</f>
        <v>-727.27272727272725</v>
      </c>
      <c r="X1214">
        <f>Tableau1[[#This Row],[Sales]]*(1-Tableau1[[#This Row],[Discount]])</f>
        <v>174.06720000000001</v>
      </c>
      <c r="Y1214">
        <f ca="1">SUMIF(Tableau1[Order ID],Tableau1[[#This Row],[Order ID]],Tableau1[[#This Row],[Sales]])</f>
        <v>25.92</v>
      </c>
    </row>
    <row r="1215" spans="1:25" x14ac:dyDescent="0.3">
      <c r="A1215">
        <v>2478</v>
      </c>
      <c r="B1215" t="s">
        <v>1234</v>
      </c>
      <c r="C1215" s="9" t="s">
        <v>5537</v>
      </c>
      <c r="D1215" s="9">
        <v>42982</v>
      </c>
      <c r="E1215" s="3" t="s">
        <v>5595</v>
      </c>
      <c r="F1215" t="s">
        <v>6464</v>
      </c>
      <c r="G1215" t="s">
        <v>7088</v>
      </c>
      <c r="H1215" t="s">
        <v>7881</v>
      </c>
      <c r="I1215" t="s">
        <v>8055</v>
      </c>
      <c r="J1215" t="s">
        <v>8057</v>
      </c>
      <c r="K1215" t="s">
        <v>8059</v>
      </c>
      <c r="L1215" t="s">
        <v>8590</v>
      </c>
      <c r="M1215">
        <v>90036</v>
      </c>
      <c r="N1215" t="s">
        <v>8638</v>
      </c>
      <c r="O1215" t="s">
        <v>9217</v>
      </c>
      <c r="P1215" t="s">
        <v>10370</v>
      </c>
      <c r="Q1215" t="s">
        <v>10376</v>
      </c>
      <c r="R1215" t="s">
        <v>10966</v>
      </c>
      <c r="S1215">
        <v>1322.3520000000001</v>
      </c>
      <c r="T1215">
        <v>3</v>
      </c>
      <c r="U1215">
        <v>0.2</v>
      </c>
      <c r="V1215">
        <v>-99.176400000000001</v>
      </c>
      <c r="W1215">
        <f>(Tableau1[[#This Row],[Sales]]/Tableau1[[#This Row],[Profit]])*100</f>
        <v>-1333.3333333333335</v>
      </c>
      <c r="X1215">
        <f>Tableau1[[#This Row],[Sales]]*(1-Tableau1[[#This Row],[Discount]])</f>
        <v>1057.8816000000002</v>
      </c>
      <c r="Y1215">
        <f ca="1">SUMIF(Tableau1[Order ID],Tableau1[[#This Row],[Order ID]],Tableau1[[#This Row],[Sales]])</f>
        <v>22.92</v>
      </c>
    </row>
    <row r="1216" spans="1:25" x14ac:dyDescent="0.3">
      <c r="A1216">
        <v>2479</v>
      </c>
      <c r="B1216" t="s">
        <v>1235</v>
      </c>
      <c r="C1216" s="9" t="s">
        <v>5133</v>
      </c>
      <c r="D1216" s="9">
        <v>41895</v>
      </c>
      <c r="E1216" s="3" t="s">
        <v>5141</v>
      </c>
      <c r="F1216" t="s">
        <v>6465</v>
      </c>
      <c r="G1216" t="s">
        <v>6887</v>
      </c>
      <c r="H1216" t="s">
        <v>7680</v>
      </c>
      <c r="I1216" t="s">
        <v>8054</v>
      </c>
      <c r="J1216" t="s">
        <v>8057</v>
      </c>
      <c r="K1216" t="s">
        <v>8078</v>
      </c>
      <c r="L1216" t="s">
        <v>8603</v>
      </c>
      <c r="M1216">
        <v>10011</v>
      </c>
      <c r="N1216" t="s">
        <v>8640</v>
      </c>
      <c r="O1216" t="s">
        <v>8647</v>
      </c>
      <c r="P1216" t="s">
        <v>10371</v>
      </c>
      <c r="Q1216" t="s">
        <v>10379</v>
      </c>
      <c r="R1216" t="s">
        <v>10396</v>
      </c>
      <c r="S1216">
        <v>5.46</v>
      </c>
      <c r="T1216">
        <v>3</v>
      </c>
      <c r="U1216">
        <v>0</v>
      </c>
      <c r="V1216">
        <v>1.4742</v>
      </c>
      <c r="W1216">
        <f>(Tableau1[[#This Row],[Sales]]/Tableau1[[#This Row],[Profit]])*100</f>
        <v>370.37037037037038</v>
      </c>
      <c r="X1216">
        <f>Tableau1[[#This Row],[Sales]]*(1-Tableau1[[#This Row],[Discount]])</f>
        <v>5.46</v>
      </c>
      <c r="Y1216">
        <f ca="1">SUMIF(Tableau1[Order ID],Tableau1[[#This Row],[Order ID]],Tableau1[[#This Row],[Sales]])</f>
        <v>18.335999999999999</v>
      </c>
    </row>
    <row r="1217" spans="1:25" x14ac:dyDescent="0.3">
      <c r="A1217">
        <v>2480</v>
      </c>
      <c r="B1217" t="s">
        <v>1236</v>
      </c>
      <c r="C1217" s="9" t="s">
        <v>5279</v>
      </c>
      <c r="D1217" s="9">
        <v>42905</v>
      </c>
      <c r="E1217" s="3" t="s">
        <v>5673</v>
      </c>
      <c r="F1217" t="s">
        <v>6465</v>
      </c>
      <c r="G1217" t="s">
        <v>6851</v>
      </c>
      <c r="H1217" t="s">
        <v>7644</v>
      </c>
      <c r="I1217" t="s">
        <v>8054</v>
      </c>
      <c r="J1217" t="s">
        <v>8057</v>
      </c>
      <c r="K1217" t="s">
        <v>8119</v>
      </c>
      <c r="L1217" t="s">
        <v>8593</v>
      </c>
      <c r="M1217">
        <v>75220</v>
      </c>
      <c r="N1217" t="s">
        <v>8639</v>
      </c>
      <c r="O1217" t="s">
        <v>9931</v>
      </c>
      <c r="P1217" t="s">
        <v>10371</v>
      </c>
      <c r="Q1217" t="s">
        <v>10387</v>
      </c>
      <c r="R1217" t="s">
        <v>11667</v>
      </c>
      <c r="S1217">
        <v>11.183999999999999</v>
      </c>
      <c r="T1217">
        <v>1</v>
      </c>
      <c r="U1217">
        <v>0.2</v>
      </c>
      <c r="V1217">
        <v>0.83879999999999999</v>
      </c>
      <c r="W1217">
        <f>(Tableau1[[#This Row],[Sales]]/Tableau1[[#This Row],[Profit]])*100</f>
        <v>1333.3333333333333</v>
      </c>
      <c r="X1217">
        <f>Tableau1[[#This Row],[Sales]]*(1-Tableau1[[#This Row],[Discount]])</f>
        <v>8.9472000000000005</v>
      </c>
      <c r="Y1217">
        <f ca="1">SUMIF(Tableau1[Order ID],Tableau1[[#This Row],[Order ID]],Tableau1[[#This Row],[Sales]])</f>
        <v>67.144000000000005</v>
      </c>
    </row>
    <row r="1218" spans="1:25" x14ac:dyDescent="0.3">
      <c r="A1218">
        <v>2482</v>
      </c>
      <c r="B1218" t="s">
        <v>1237</v>
      </c>
      <c r="C1218" s="9" t="s">
        <v>5195</v>
      </c>
      <c r="D1218" s="9">
        <v>43093</v>
      </c>
      <c r="E1218" s="3" t="s">
        <v>6376</v>
      </c>
      <c r="F1218" t="s">
        <v>6465</v>
      </c>
      <c r="G1218" t="s">
        <v>6585</v>
      </c>
      <c r="H1218" t="s">
        <v>7378</v>
      </c>
      <c r="I1218" t="s">
        <v>8054</v>
      </c>
      <c r="J1218" t="s">
        <v>8057</v>
      </c>
      <c r="K1218" t="s">
        <v>8062</v>
      </c>
      <c r="L1218" t="s">
        <v>8234</v>
      </c>
      <c r="M1218">
        <v>98105</v>
      </c>
      <c r="N1218" t="s">
        <v>8638</v>
      </c>
      <c r="O1218" t="s">
        <v>9366</v>
      </c>
      <c r="P1218" t="s">
        <v>10371</v>
      </c>
      <c r="Q1218" t="s">
        <v>10377</v>
      </c>
      <c r="R1218" t="s">
        <v>11113</v>
      </c>
      <c r="S1218">
        <v>1003.62</v>
      </c>
      <c r="T1218">
        <v>6</v>
      </c>
      <c r="U1218">
        <v>0</v>
      </c>
      <c r="V1218">
        <v>0</v>
      </c>
      <c r="W1218" t="e">
        <f>(Tableau1[[#This Row],[Sales]]/Tableau1[[#This Row],[Profit]])*100</f>
        <v>#DIV/0!</v>
      </c>
      <c r="X1218">
        <f>Tableau1[[#This Row],[Sales]]*(1-Tableau1[[#This Row],[Discount]])</f>
        <v>1003.62</v>
      </c>
      <c r="Y1218">
        <f ca="1">SUMIF(Tableau1[Order ID],Tableau1[[#This Row],[Order ID]],Tableau1[[#This Row],[Sales]])</f>
        <v>2.2959999999999998</v>
      </c>
    </row>
    <row r="1219" spans="1:25" x14ac:dyDescent="0.3">
      <c r="A1219">
        <v>2483</v>
      </c>
      <c r="B1219" t="s">
        <v>1238</v>
      </c>
      <c r="C1219" s="9" t="s">
        <v>5765</v>
      </c>
      <c r="D1219" s="9">
        <v>42975</v>
      </c>
      <c r="E1219" s="3" t="s">
        <v>5243</v>
      </c>
      <c r="F1219" t="s">
        <v>6465</v>
      </c>
      <c r="G1219" t="s">
        <v>7075</v>
      </c>
      <c r="H1219" t="s">
        <v>7868</v>
      </c>
      <c r="I1219" t="s">
        <v>8056</v>
      </c>
      <c r="J1219" t="s">
        <v>8057</v>
      </c>
      <c r="K1219" t="s">
        <v>8062</v>
      </c>
      <c r="L1219" t="s">
        <v>8234</v>
      </c>
      <c r="M1219">
        <v>98105</v>
      </c>
      <c r="N1219" t="s">
        <v>8638</v>
      </c>
      <c r="O1219" t="s">
        <v>9932</v>
      </c>
      <c r="P1219" t="s">
        <v>10372</v>
      </c>
      <c r="Q1219" t="s">
        <v>10380</v>
      </c>
      <c r="R1219" t="s">
        <v>11668</v>
      </c>
      <c r="S1219">
        <v>35.167999999999999</v>
      </c>
      <c r="T1219">
        <v>4</v>
      </c>
      <c r="U1219">
        <v>0.2</v>
      </c>
      <c r="V1219">
        <v>11.429600000000001</v>
      </c>
      <c r="W1219">
        <f>(Tableau1[[#This Row],[Sales]]/Tableau1[[#This Row],[Profit]])*100</f>
        <v>307.69230769230768</v>
      </c>
      <c r="X1219">
        <f>Tableau1[[#This Row],[Sales]]*(1-Tableau1[[#This Row],[Discount]])</f>
        <v>28.134399999999999</v>
      </c>
      <c r="Y1219">
        <f ca="1">SUMIF(Tableau1[Order ID],Tableau1[[#This Row],[Order ID]],Tableau1[[#This Row],[Sales]])</f>
        <v>14.88</v>
      </c>
    </row>
    <row r="1220" spans="1:25" x14ac:dyDescent="0.3">
      <c r="A1220">
        <v>2487</v>
      </c>
      <c r="B1220" t="s">
        <v>1239</v>
      </c>
      <c r="C1220" s="9" t="s">
        <v>5128</v>
      </c>
      <c r="D1220" s="9">
        <v>42006</v>
      </c>
      <c r="E1220" s="3" t="s">
        <v>6068</v>
      </c>
      <c r="F1220" t="s">
        <v>6464</v>
      </c>
      <c r="G1220" t="s">
        <v>6586</v>
      </c>
      <c r="H1220" t="s">
        <v>7379</v>
      </c>
      <c r="I1220" t="s">
        <v>8055</v>
      </c>
      <c r="J1220" t="s">
        <v>8057</v>
      </c>
      <c r="K1220" t="s">
        <v>8104</v>
      </c>
      <c r="L1220" t="s">
        <v>8601</v>
      </c>
      <c r="M1220">
        <v>19711</v>
      </c>
      <c r="N1220" t="s">
        <v>8640</v>
      </c>
      <c r="O1220" t="s">
        <v>9933</v>
      </c>
      <c r="P1220" t="s">
        <v>10371</v>
      </c>
      <c r="Q1220" t="s">
        <v>10377</v>
      </c>
      <c r="R1220" t="s">
        <v>11669</v>
      </c>
      <c r="S1220">
        <v>85.52</v>
      </c>
      <c r="T1220">
        <v>2</v>
      </c>
      <c r="U1220">
        <v>0</v>
      </c>
      <c r="V1220">
        <v>22.235199999999999</v>
      </c>
      <c r="W1220">
        <f>(Tableau1[[#This Row],[Sales]]/Tableau1[[#This Row],[Profit]])*100</f>
        <v>384.61538461538464</v>
      </c>
      <c r="X1220">
        <f>Tableau1[[#This Row],[Sales]]*(1-Tableau1[[#This Row],[Discount]])</f>
        <v>85.52</v>
      </c>
      <c r="Y1220">
        <f ca="1">SUMIF(Tableau1[Order ID],Tableau1[[#This Row],[Order ID]],Tableau1[[#This Row],[Sales]])</f>
        <v>19.440000000000001</v>
      </c>
    </row>
    <row r="1221" spans="1:25" x14ac:dyDescent="0.3">
      <c r="A1221">
        <v>2490</v>
      </c>
      <c r="B1221" t="s">
        <v>1240</v>
      </c>
      <c r="C1221" s="9" t="s">
        <v>5360</v>
      </c>
      <c r="D1221" s="9">
        <v>42286</v>
      </c>
      <c r="E1221" s="3" t="s">
        <v>5343</v>
      </c>
      <c r="F1221" t="s">
        <v>6464</v>
      </c>
      <c r="G1221" t="s">
        <v>7089</v>
      </c>
      <c r="H1221" t="s">
        <v>7882</v>
      </c>
      <c r="I1221" t="s">
        <v>8054</v>
      </c>
      <c r="J1221" t="s">
        <v>8057</v>
      </c>
      <c r="K1221" t="s">
        <v>8078</v>
      </c>
      <c r="L1221" t="s">
        <v>8603</v>
      </c>
      <c r="M1221">
        <v>10024</v>
      </c>
      <c r="N1221" t="s">
        <v>8640</v>
      </c>
      <c r="O1221" t="s">
        <v>9935</v>
      </c>
      <c r="P1221" t="s">
        <v>10372</v>
      </c>
      <c r="Q1221" t="s">
        <v>10380</v>
      </c>
      <c r="R1221" t="s">
        <v>11671</v>
      </c>
      <c r="S1221">
        <v>631.96</v>
      </c>
      <c r="T1221">
        <v>4</v>
      </c>
      <c r="U1221">
        <v>0</v>
      </c>
      <c r="V1221">
        <v>303.3408</v>
      </c>
      <c r="W1221">
        <f>(Tableau1[[#This Row],[Sales]]/Tableau1[[#This Row],[Profit]])*100</f>
        <v>208.33333333333334</v>
      </c>
      <c r="X1221">
        <f>Tableau1[[#This Row],[Sales]]*(1-Tableau1[[#This Row],[Discount]])</f>
        <v>631.96</v>
      </c>
      <c r="Y1221">
        <f ca="1">SUMIF(Tableau1[Order ID],Tableau1[[#This Row],[Order ID]],Tableau1[[#This Row],[Sales]])</f>
        <v>23.1</v>
      </c>
    </row>
    <row r="1222" spans="1:25" x14ac:dyDescent="0.3">
      <c r="A1222">
        <v>2492</v>
      </c>
      <c r="B1222" t="s">
        <v>1241</v>
      </c>
      <c r="C1222" s="9" t="s">
        <v>5766</v>
      </c>
      <c r="D1222" s="9">
        <v>41986</v>
      </c>
      <c r="E1222" s="3" t="s">
        <v>5564</v>
      </c>
      <c r="F1222" t="s">
        <v>6464</v>
      </c>
      <c r="G1222" t="s">
        <v>6512</v>
      </c>
      <c r="H1222" t="s">
        <v>7305</v>
      </c>
      <c r="I1222" t="s">
        <v>8054</v>
      </c>
      <c r="J1222" t="s">
        <v>8057</v>
      </c>
      <c r="K1222" t="s">
        <v>8059</v>
      </c>
      <c r="L1222" t="s">
        <v>8590</v>
      </c>
      <c r="M1222">
        <v>90049</v>
      </c>
      <c r="N1222" t="s">
        <v>8638</v>
      </c>
      <c r="O1222" t="s">
        <v>9703</v>
      </c>
      <c r="P1222" t="s">
        <v>10371</v>
      </c>
      <c r="Q1222" t="s">
        <v>10383</v>
      </c>
      <c r="R1222" t="s">
        <v>11441</v>
      </c>
      <c r="S1222">
        <v>90.24</v>
      </c>
      <c r="T1222">
        <v>6</v>
      </c>
      <c r="U1222">
        <v>0</v>
      </c>
      <c r="V1222">
        <v>41.510399999999997</v>
      </c>
      <c r="W1222">
        <f>(Tableau1[[#This Row],[Sales]]/Tableau1[[#This Row],[Profit]])*100</f>
        <v>217.39130434782606</v>
      </c>
      <c r="X1222">
        <f>Tableau1[[#This Row],[Sales]]*(1-Tableau1[[#This Row],[Discount]])</f>
        <v>90.24</v>
      </c>
      <c r="Y1222">
        <f ca="1">SUMIF(Tableau1[Order ID],Tableau1[[#This Row],[Order ID]],Tableau1[[#This Row],[Sales]])</f>
        <v>16.776</v>
      </c>
    </row>
    <row r="1223" spans="1:25" x14ac:dyDescent="0.3">
      <c r="A1223">
        <v>2493</v>
      </c>
      <c r="B1223" t="s">
        <v>1242</v>
      </c>
      <c r="C1223" s="9" t="s">
        <v>5114</v>
      </c>
      <c r="D1223" s="9">
        <v>41962</v>
      </c>
      <c r="E1223" s="3" t="s">
        <v>5563</v>
      </c>
      <c r="F1223" t="s">
        <v>6465</v>
      </c>
      <c r="G1223" t="s">
        <v>7090</v>
      </c>
      <c r="H1223" t="s">
        <v>7883</v>
      </c>
      <c r="I1223" t="s">
        <v>8054</v>
      </c>
      <c r="J1223" t="s">
        <v>8057</v>
      </c>
      <c r="K1223" t="s">
        <v>8370</v>
      </c>
      <c r="L1223" t="s">
        <v>8603</v>
      </c>
      <c r="M1223">
        <v>14701</v>
      </c>
      <c r="N1223" t="s">
        <v>8640</v>
      </c>
      <c r="O1223" t="s">
        <v>9738</v>
      </c>
      <c r="P1223" t="s">
        <v>10372</v>
      </c>
      <c r="Q1223" t="s">
        <v>10380</v>
      </c>
      <c r="R1223" t="s">
        <v>11475</v>
      </c>
      <c r="S1223">
        <v>4548.8100000000004</v>
      </c>
      <c r="T1223">
        <v>7</v>
      </c>
      <c r="U1223">
        <v>0</v>
      </c>
      <c r="V1223">
        <v>1228.1786999999999</v>
      </c>
      <c r="W1223">
        <f>(Tableau1[[#This Row],[Sales]]/Tableau1[[#This Row],[Profit]])*100</f>
        <v>370.37037037037044</v>
      </c>
      <c r="X1223">
        <f>Tableau1[[#This Row],[Sales]]*(1-Tableau1[[#This Row],[Discount]])</f>
        <v>4548.8100000000004</v>
      </c>
      <c r="Y1223">
        <f ca="1">SUMIF(Tableau1[Order ID],Tableau1[[#This Row],[Order ID]],Tableau1[[#This Row],[Sales]])</f>
        <v>1325.85</v>
      </c>
    </row>
    <row r="1224" spans="1:25" x14ac:dyDescent="0.3">
      <c r="A1224">
        <v>2494</v>
      </c>
      <c r="B1224" t="s">
        <v>1243</v>
      </c>
      <c r="C1224" s="9" t="s">
        <v>5575</v>
      </c>
      <c r="D1224" s="9">
        <v>42623</v>
      </c>
      <c r="E1224" s="3" t="s">
        <v>5779</v>
      </c>
      <c r="F1224" t="s">
        <v>6464</v>
      </c>
      <c r="G1224" t="s">
        <v>6877</v>
      </c>
      <c r="H1224" t="s">
        <v>7670</v>
      </c>
      <c r="I1224" t="s">
        <v>8054</v>
      </c>
      <c r="J1224" t="s">
        <v>8057</v>
      </c>
      <c r="K1224" t="s">
        <v>8070</v>
      </c>
      <c r="L1224" t="s">
        <v>8593</v>
      </c>
      <c r="M1224">
        <v>77095</v>
      </c>
      <c r="N1224" t="s">
        <v>8639</v>
      </c>
      <c r="O1224" t="s">
        <v>9446</v>
      </c>
      <c r="P1224" t="s">
        <v>10370</v>
      </c>
      <c r="Q1224" t="s">
        <v>10376</v>
      </c>
      <c r="R1224" t="s">
        <v>11190</v>
      </c>
      <c r="S1224">
        <v>300.93</v>
      </c>
      <c r="T1224">
        <v>5</v>
      </c>
      <c r="U1224">
        <v>0.3</v>
      </c>
      <c r="V1224">
        <v>-34.392000000000003</v>
      </c>
      <c r="W1224">
        <f>(Tableau1[[#This Row],[Sales]]/Tableau1[[#This Row],[Profit]])*100</f>
        <v>-875</v>
      </c>
      <c r="X1224">
        <f>Tableau1[[#This Row],[Sales]]*(1-Tableau1[[#This Row],[Discount]])</f>
        <v>210.65099999999998</v>
      </c>
      <c r="Y1224">
        <f ca="1">SUMIF(Tableau1[Order ID],Tableau1[[#This Row],[Order ID]],Tableau1[[#This Row],[Sales]])</f>
        <v>375.34</v>
      </c>
    </row>
    <row r="1225" spans="1:25" x14ac:dyDescent="0.3">
      <c r="A1225">
        <v>2496</v>
      </c>
      <c r="B1225" t="s">
        <v>1244</v>
      </c>
      <c r="C1225" s="9" t="s">
        <v>5767</v>
      </c>
      <c r="D1225" s="9">
        <v>41806</v>
      </c>
      <c r="E1225" s="3" t="s">
        <v>5199</v>
      </c>
      <c r="F1225" t="s">
        <v>6465</v>
      </c>
      <c r="G1225" t="s">
        <v>7091</v>
      </c>
      <c r="H1225" t="s">
        <v>7884</v>
      </c>
      <c r="I1225" t="s">
        <v>8054</v>
      </c>
      <c r="J1225" t="s">
        <v>8057</v>
      </c>
      <c r="K1225" t="s">
        <v>8371</v>
      </c>
      <c r="L1225" t="s">
        <v>8602</v>
      </c>
      <c r="M1225">
        <v>46544</v>
      </c>
      <c r="N1225" t="s">
        <v>8639</v>
      </c>
      <c r="O1225" t="s">
        <v>9033</v>
      </c>
      <c r="P1225" t="s">
        <v>10370</v>
      </c>
      <c r="Q1225" t="s">
        <v>10374</v>
      </c>
      <c r="R1225" t="s">
        <v>10783</v>
      </c>
      <c r="S1225">
        <v>647.84</v>
      </c>
      <c r="T1225">
        <v>8</v>
      </c>
      <c r="U1225">
        <v>0</v>
      </c>
      <c r="V1225">
        <v>32.392000000000003</v>
      </c>
      <c r="W1225">
        <f>(Tableau1[[#This Row],[Sales]]/Tableau1[[#This Row],[Profit]])*100</f>
        <v>2000</v>
      </c>
      <c r="X1225">
        <f>Tableau1[[#This Row],[Sales]]*(1-Tableau1[[#This Row],[Discount]])</f>
        <v>647.84</v>
      </c>
      <c r="Y1225">
        <f ca="1">SUMIF(Tableau1[Order ID],Tableau1[[#This Row],[Order ID]],Tableau1[[#This Row],[Sales]])</f>
        <v>29.24</v>
      </c>
    </row>
    <row r="1226" spans="1:25" x14ac:dyDescent="0.3">
      <c r="A1226">
        <v>2497</v>
      </c>
      <c r="B1226" t="s">
        <v>1245</v>
      </c>
      <c r="C1226" s="9" t="s">
        <v>5150</v>
      </c>
      <c r="D1226" s="9">
        <v>42273</v>
      </c>
      <c r="E1226" s="3" t="s">
        <v>5516</v>
      </c>
      <c r="F1226" t="s">
        <v>6465</v>
      </c>
      <c r="G1226" t="s">
        <v>6822</v>
      </c>
      <c r="H1226" t="s">
        <v>7615</v>
      </c>
      <c r="I1226" t="s">
        <v>8056</v>
      </c>
      <c r="J1226" t="s">
        <v>8057</v>
      </c>
      <c r="K1226" t="s">
        <v>8128</v>
      </c>
      <c r="L1226" t="s">
        <v>8590</v>
      </c>
      <c r="M1226">
        <v>92037</v>
      </c>
      <c r="N1226" t="s">
        <v>8638</v>
      </c>
      <c r="O1226" t="s">
        <v>8718</v>
      </c>
      <c r="P1226" t="s">
        <v>10371</v>
      </c>
      <c r="Q1226" t="s">
        <v>10377</v>
      </c>
      <c r="R1226" t="s">
        <v>10467</v>
      </c>
      <c r="S1226">
        <v>64.17</v>
      </c>
      <c r="T1226">
        <v>3</v>
      </c>
      <c r="U1226">
        <v>0</v>
      </c>
      <c r="V1226">
        <v>18.609300000000001</v>
      </c>
      <c r="W1226">
        <f>(Tableau1[[#This Row],[Sales]]/Tableau1[[#This Row],[Profit]])*100</f>
        <v>344.82758620689651</v>
      </c>
      <c r="X1226">
        <f>Tableau1[[#This Row],[Sales]]*(1-Tableau1[[#This Row],[Discount]])</f>
        <v>64.17</v>
      </c>
      <c r="Y1226">
        <f ca="1">SUMIF(Tableau1[Order ID],Tableau1[[#This Row],[Order ID]],Tableau1[[#This Row],[Sales]])</f>
        <v>12.42</v>
      </c>
    </row>
    <row r="1227" spans="1:25" x14ac:dyDescent="0.3">
      <c r="A1227">
        <v>2499</v>
      </c>
      <c r="B1227" t="s">
        <v>1246</v>
      </c>
      <c r="C1227" s="9" t="s">
        <v>5318</v>
      </c>
      <c r="D1227" s="9">
        <v>42509</v>
      </c>
      <c r="E1227" s="3" t="s">
        <v>6042</v>
      </c>
      <c r="F1227" t="s">
        <v>6465</v>
      </c>
      <c r="G1227" t="s">
        <v>6855</v>
      </c>
      <c r="H1227" t="s">
        <v>7648</v>
      </c>
      <c r="I1227" t="s">
        <v>8055</v>
      </c>
      <c r="J1227" t="s">
        <v>8057</v>
      </c>
      <c r="K1227" t="s">
        <v>8066</v>
      </c>
      <c r="L1227" t="s">
        <v>8590</v>
      </c>
      <c r="M1227">
        <v>94109</v>
      </c>
      <c r="N1227" t="s">
        <v>8638</v>
      </c>
      <c r="O1227" t="s">
        <v>9809</v>
      </c>
      <c r="P1227" t="s">
        <v>10371</v>
      </c>
      <c r="Q1227" t="s">
        <v>10381</v>
      </c>
      <c r="R1227" t="s">
        <v>11543</v>
      </c>
      <c r="S1227">
        <v>9.5839999999999996</v>
      </c>
      <c r="T1227">
        <v>1</v>
      </c>
      <c r="U1227">
        <v>0.2</v>
      </c>
      <c r="V1227">
        <v>3.3544</v>
      </c>
      <c r="W1227">
        <f>(Tableau1[[#This Row],[Sales]]/Tableau1[[#This Row],[Profit]])*100</f>
        <v>285.71428571428572</v>
      </c>
      <c r="X1227">
        <f>Tableau1[[#This Row],[Sales]]*(1-Tableau1[[#This Row],[Discount]])</f>
        <v>7.6672000000000002</v>
      </c>
      <c r="Y1227">
        <f ca="1">SUMIF(Tableau1[Order ID],Tableau1[[#This Row],[Order ID]],Tableau1[[#This Row],[Sales]])</f>
        <v>69.48</v>
      </c>
    </row>
    <row r="1228" spans="1:25" x14ac:dyDescent="0.3">
      <c r="A1228">
        <v>2500</v>
      </c>
      <c r="B1228" t="s">
        <v>1247</v>
      </c>
      <c r="C1228" s="9" t="s">
        <v>5768</v>
      </c>
      <c r="D1228" s="9">
        <v>42908</v>
      </c>
      <c r="E1228" s="3" t="s">
        <v>6298</v>
      </c>
      <c r="F1228" t="s">
        <v>6466</v>
      </c>
      <c r="G1228" t="s">
        <v>6887</v>
      </c>
      <c r="H1228" t="s">
        <v>7680</v>
      </c>
      <c r="I1228" t="s">
        <v>8054</v>
      </c>
      <c r="J1228" t="s">
        <v>8057</v>
      </c>
      <c r="K1228" t="s">
        <v>8158</v>
      </c>
      <c r="L1228" t="s">
        <v>8591</v>
      </c>
      <c r="M1228">
        <v>33178</v>
      </c>
      <c r="N1228" t="s">
        <v>8637</v>
      </c>
      <c r="O1228" t="s">
        <v>9937</v>
      </c>
      <c r="P1228" t="s">
        <v>10371</v>
      </c>
      <c r="Q1228" t="s">
        <v>10385</v>
      </c>
      <c r="R1228" t="s">
        <v>11673</v>
      </c>
      <c r="S1228">
        <v>37.607999999999997</v>
      </c>
      <c r="T1228">
        <v>3</v>
      </c>
      <c r="U1228">
        <v>0.2</v>
      </c>
      <c r="V1228">
        <v>12.6927</v>
      </c>
      <c r="W1228">
        <f>(Tableau1[[#This Row],[Sales]]/Tableau1[[#This Row],[Profit]])*100</f>
        <v>296.2962962962963</v>
      </c>
      <c r="X1228">
        <f>Tableau1[[#This Row],[Sales]]*(1-Tableau1[[#This Row],[Discount]])</f>
        <v>30.086399999999998</v>
      </c>
      <c r="Y1228">
        <f ca="1">SUMIF(Tableau1[Order ID],Tableau1[[#This Row],[Order ID]],Tableau1[[#This Row],[Sales]])</f>
        <v>18.059999999999999</v>
      </c>
    </row>
    <row r="1229" spans="1:25" x14ac:dyDescent="0.3">
      <c r="A1229">
        <v>2501</v>
      </c>
      <c r="B1229" t="s">
        <v>1248</v>
      </c>
      <c r="C1229" s="9" t="s">
        <v>5076</v>
      </c>
      <c r="D1229" s="9">
        <v>42903</v>
      </c>
      <c r="E1229" s="3" t="s">
        <v>5338</v>
      </c>
      <c r="F1229" t="s">
        <v>6466</v>
      </c>
      <c r="G1229" t="s">
        <v>7092</v>
      </c>
      <c r="H1229" t="s">
        <v>7885</v>
      </c>
      <c r="I1229" t="s">
        <v>8055</v>
      </c>
      <c r="J1229" t="s">
        <v>8057</v>
      </c>
      <c r="K1229" t="s">
        <v>8300</v>
      </c>
      <c r="L1229" t="s">
        <v>8598</v>
      </c>
      <c r="M1229">
        <v>60076</v>
      </c>
      <c r="N1229" t="s">
        <v>8639</v>
      </c>
      <c r="O1229" t="s">
        <v>9437</v>
      </c>
      <c r="P1229" t="s">
        <v>10371</v>
      </c>
      <c r="Q1229" t="s">
        <v>10383</v>
      </c>
      <c r="R1229" t="s">
        <v>11183</v>
      </c>
      <c r="S1229">
        <v>12.224</v>
      </c>
      <c r="T1229">
        <v>2</v>
      </c>
      <c r="U1229">
        <v>0.2</v>
      </c>
      <c r="V1229">
        <v>4.4311999999999996</v>
      </c>
      <c r="W1229">
        <f>(Tableau1[[#This Row],[Sales]]/Tableau1[[#This Row],[Profit]])*100</f>
        <v>275.86206896551727</v>
      </c>
      <c r="X1229">
        <f>Tableau1[[#This Row],[Sales]]*(1-Tableau1[[#This Row],[Discount]])</f>
        <v>9.7792000000000012</v>
      </c>
      <c r="Y1229">
        <f ca="1">SUMIF(Tableau1[Order ID],Tableau1[[#This Row],[Order ID]],Tableau1[[#This Row],[Sales]])</f>
        <v>61.192</v>
      </c>
    </row>
    <row r="1230" spans="1:25" x14ac:dyDescent="0.3">
      <c r="A1230">
        <v>2504</v>
      </c>
      <c r="B1230" t="s">
        <v>1249</v>
      </c>
      <c r="C1230" s="9" t="s">
        <v>5726</v>
      </c>
      <c r="D1230" s="9">
        <v>42688</v>
      </c>
      <c r="E1230" s="3" t="s">
        <v>5288</v>
      </c>
      <c r="F1230" t="s">
        <v>6465</v>
      </c>
      <c r="G1230" t="s">
        <v>7093</v>
      </c>
      <c r="H1230" t="s">
        <v>7886</v>
      </c>
      <c r="I1230" t="s">
        <v>8054</v>
      </c>
      <c r="J1230" t="s">
        <v>8057</v>
      </c>
      <c r="K1230" t="s">
        <v>8066</v>
      </c>
      <c r="L1230" t="s">
        <v>8590</v>
      </c>
      <c r="M1230">
        <v>94110</v>
      </c>
      <c r="N1230" t="s">
        <v>8638</v>
      </c>
      <c r="O1230" t="s">
        <v>9823</v>
      </c>
      <c r="P1230" t="s">
        <v>10371</v>
      </c>
      <c r="Q1230" t="s">
        <v>10375</v>
      </c>
      <c r="R1230" t="s">
        <v>11556</v>
      </c>
      <c r="S1230">
        <v>7.38</v>
      </c>
      <c r="T1230">
        <v>2</v>
      </c>
      <c r="U1230">
        <v>0</v>
      </c>
      <c r="V1230">
        <v>3.4685999999999999</v>
      </c>
      <c r="W1230">
        <f>(Tableau1[[#This Row],[Sales]]/Tableau1[[#This Row],[Profit]])*100</f>
        <v>212.7659574468085</v>
      </c>
      <c r="X1230">
        <f>Tableau1[[#This Row],[Sales]]*(1-Tableau1[[#This Row],[Discount]])</f>
        <v>7.38</v>
      </c>
      <c r="Y1230">
        <f ca="1">SUMIF(Tableau1[Order ID],Tableau1[[#This Row],[Order ID]],Tableau1[[#This Row],[Sales]])</f>
        <v>7.7640000000000002</v>
      </c>
    </row>
    <row r="1231" spans="1:25" x14ac:dyDescent="0.3">
      <c r="A1231">
        <v>2505</v>
      </c>
      <c r="B1231" t="s">
        <v>1250</v>
      </c>
      <c r="C1231" s="9" t="s">
        <v>5769</v>
      </c>
      <c r="D1231" s="9">
        <v>41845</v>
      </c>
      <c r="E1231" s="3" t="s">
        <v>5953</v>
      </c>
      <c r="F1231" t="s">
        <v>6464</v>
      </c>
      <c r="G1231" t="s">
        <v>6575</v>
      </c>
      <c r="H1231" t="s">
        <v>7368</v>
      </c>
      <c r="I1231" t="s">
        <v>8054</v>
      </c>
      <c r="J1231" t="s">
        <v>8057</v>
      </c>
      <c r="K1231" t="s">
        <v>8066</v>
      </c>
      <c r="L1231" t="s">
        <v>8590</v>
      </c>
      <c r="M1231">
        <v>94122</v>
      </c>
      <c r="N1231" t="s">
        <v>8638</v>
      </c>
      <c r="O1231" t="s">
        <v>8867</v>
      </c>
      <c r="P1231" t="s">
        <v>10371</v>
      </c>
      <c r="Q1231" t="s">
        <v>10377</v>
      </c>
      <c r="R1231" t="s">
        <v>10617</v>
      </c>
      <c r="S1231">
        <v>53.72</v>
      </c>
      <c r="T1231">
        <v>4</v>
      </c>
      <c r="U1231">
        <v>0</v>
      </c>
      <c r="V1231">
        <v>15.041600000000001</v>
      </c>
      <c r="W1231">
        <f>(Tableau1[[#This Row],[Sales]]/Tableau1[[#This Row],[Profit]])*100</f>
        <v>357.14285714285711</v>
      </c>
      <c r="X1231">
        <f>Tableau1[[#This Row],[Sales]]*(1-Tableau1[[#This Row],[Discount]])</f>
        <v>53.72</v>
      </c>
      <c r="Y1231">
        <f ca="1">SUMIF(Tableau1[Order ID],Tableau1[[#This Row],[Order ID]],Tableau1[[#This Row],[Sales]])</f>
        <v>128.85</v>
      </c>
    </row>
    <row r="1232" spans="1:25" x14ac:dyDescent="0.3">
      <c r="A1232">
        <v>2508</v>
      </c>
      <c r="B1232" t="s">
        <v>1251</v>
      </c>
      <c r="C1232" s="9" t="s">
        <v>5770</v>
      </c>
      <c r="D1232" s="9">
        <v>42187</v>
      </c>
      <c r="E1232" s="3" t="s">
        <v>5770</v>
      </c>
      <c r="F1232" t="s">
        <v>6467</v>
      </c>
      <c r="G1232" t="s">
        <v>7047</v>
      </c>
      <c r="H1232" t="s">
        <v>7840</v>
      </c>
      <c r="I1232" t="s">
        <v>8054</v>
      </c>
      <c r="J1232" t="s">
        <v>8057</v>
      </c>
      <c r="K1232" t="s">
        <v>8070</v>
      </c>
      <c r="L1232" t="s">
        <v>8593</v>
      </c>
      <c r="M1232">
        <v>77070</v>
      </c>
      <c r="N1232" t="s">
        <v>8639</v>
      </c>
      <c r="O1232" t="s">
        <v>9939</v>
      </c>
      <c r="P1232" t="s">
        <v>10371</v>
      </c>
      <c r="Q1232" t="s">
        <v>10382</v>
      </c>
      <c r="R1232" t="s">
        <v>11675</v>
      </c>
      <c r="S1232">
        <v>32.783999999999999</v>
      </c>
      <c r="T1232">
        <v>4</v>
      </c>
      <c r="U1232">
        <v>0.8</v>
      </c>
      <c r="V1232">
        <v>-85.238399999999999</v>
      </c>
      <c r="W1232">
        <f>(Tableau1[[#This Row],[Sales]]/Tableau1[[#This Row],[Profit]])*100</f>
        <v>-38.46153846153846</v>
      </c>
      <c r="X1232">
        <f>Tableau1[[#This Row],[Sales]]*(1-Tableau1[[#This Row],[Discount]])</f>
        <v>6.5567999999999982</v>
      </c>
      <c r="Y1232">
        <f ca="1">SUMIF(Tableau1[Order ID],Tableau1[[#This Row],[Order ID]],Tableau1[[#This Row],[Sales]])</f>
        <v>12.9</v>
      </c>
    </row>
    <row r="1233" spans="1:25" x14ac:dyDescent="0.3">
      <c r="A1233">
        <v>2509</v>
      </c>
      <c r="B1233" t="s">
        <v>1252</v>
      </c>
      <c r="C1233" s="9" t="s">
        <v>5610</v>
      </c>
      <c r="D1233" s="9">
        <v>42796</v>
      </c>
      <c r="E1233" s="3" t="s">
        <v>5174</v>
      </c>
      <c r="F1233" t="s">
        <v>6465</v>
      </c>
      <c r="G1233" t="s">
        <v>6667</v>
      </c>
      <c r="H1233" t="s">
        <v>7460</v>
      </c>
      <c r="I1233" t="s">
        <v>8055</v>
      </c>
      <c r="J1233" t="s">
        <v>8057</v>
      </c>
      <c r="K1233" t="s">
        <v>8059</v>
      </c>
      <c r="L1233" t="s">
        <v>8590</v>
      </c>
      <c r="M1233">
        <v>90045</v>
      </c>
      <c r="N1233" t="s">
        <v>8638</v>
      </c>
      <c r="O1233" t="s">
        <v>9940</v>
      </c>
      <c r="P1233" t="s">
        <v>10372</v>
      </c>
      <c r="Q1233" t="s">
        <v>10380</v>
      </c>
      <c r="R1233" t="s">
        <v>11676</v>
      </c>
      <c r="S1233">
        <v>196.77600000000001</v>
      </c>
      <c r="T1233">
        <v>3</v>
      </c>
      <c r="U1233">
        <v>0.2</v>
      </c>
      <c r="V1233">
        <v>14.7582</v>
      </c>
      <c r="W1233">
        <f>(Tableau1[[#This Row],[Sales]]/Tableau1[[#This Row],[Profit]])*100</f>
        <v>1333.3333333333335</v>
      </c>
      <c r="X1233">
        <f>Tableau1[[#This Row],[Sales]]*(1-Tableau1[[#This Row],[Discount]])</f>
        <v>157.42080000000001</v>
      </c>
      <c r="Y1233">
        <f ca="1">SUMIF(Tableau1[Order ID],Tableau1[[#This Row],[Order ID]],Tableau1[[#This Row],[Sales]])</f>
        <v>21.36</v>
      </c>
    </row>
    <row r="1234" spans="1:25" x14ac:dyDescent="0.3">
      <c r="A1234">
        <v>2511</v>
      </c>
      <c r="B1234" t="s">
        <v>1253</v>
      </c>
      <c r="C1234" s="9" t="s">
        <v>5771</v>
      </c>
      <c r="D1234" s="9">
        <v>42692</v>
      </c>
      <c r="E1234" s="3" t="s">
        <v>5843</v>
      </c>
      <c r="F1234" t="s">
        <v>6465</v>
      </c>
      <c r="G1234" t="s">
        <v>7053</v>
      </c>
      <c r="H1234" t="s">
        <v>7846</v>
      </c>
      <c r="I1234" t="s">
        <v>8056</v>
      </c>
      <c r="J1234" t="s">
        <v>8057</v>
      </c>
      <c r="K1234" t="s">
        <v>8326</v>
      </c>
      <c r="L1234" t="s">
        <v>8614</v>
      </c>
      <c r="M1234">
        <v>73120</v>
      </c>
      <c r="N1234" t="s">
        <v>8639</v>
      </c>
      <c r="O1234" t="s">
        <v>9941</v>
      </c>
      <c r="P1234" t="s">
        <v>10371</v>
      </c>
      <c r="Q1234" t="s">
        <v>10377</v>
      </c>
      <c r="R1234" t="s">
        <v>11677</v>
      </c>
      <c r="S1234">
        <v>1117.92</v>
      </c>
      <c r="T1234">
        <v>4</v>
      </c>
      <c r="U1234">
        <v>0</v>
      </c>
      <c r="V1234">
        <v>55.896000000000001</v>
      </c>
      <c r="W1234">
        <f>(Tableau1[[#This Row],[Sales]]/Tableau1[[#This Row],[Profit]])*100</f>
        <v>2000</v>
      </c>
      <c r="X1234">
        <f>Tableau1[[#This Row],[Sales]]*(1-Tableau1[[#This Row],[Discount]])</f>
        <v>1117.92</v>
      </c>
      <c r="Y1234">
        <f ca="1">SUMIF(Tableau1[Order ID],Tableau1[[#This Row],[Order ID]],Tableau1[[#This Row],[Sales]])</f>
        <v>5.22</v>
      </c>
    </row>
    <row r="1235" spans="1:25" x14ac:dyDescent="0.3">
      <c r="A1235">
        <v>2512</v>
      </c>
      <c r="B1235" t="s">
        <v>1254</v>
      </c>
      <c r="C1235" s="9" t="s">
        <v>5054</v>
      </c>
      <c r="D1235" s="9">
        <v>42112</v>
      </c>
      <c r="E1235" s="3" t="s">
        <v>6113</v>
      </c>
      <c r="F1235" t="s">
        <v>6466</v>
      </c>
      <c r="G1235" t="s">
        <v>7076</v>
      </c>
      <c r="H1235" t="s">
        <v>7869</v>
      </c>
      <c r="I1235" t="s">
        <v>8054</v>
      </c>
      <c r="J1235" t="s">
        <v>8057</v>
      </c>
      <c r="K1235" t="s">
        <v>8111</v>
      </c>
      <c r="L1235" t="s">
        <v>8616</v>
      </c>
      <c r="M1235">
        <v>71203</v>
      </c>
      <c r="N1235" t="s">
        <v>8637</v>
      </c>
      <c r="O1235" t="s">
        <v>9537</v>
      </c>
      <c r="P1235" t="s">
        <v>10372</v>
      </c>
      <c r="Q1235" t="s">
        <v>10384</v>
      </c>
      <c r="R1235" t="s">
        <v>11280</v>
      </c>
      <c r="S1235">
        <v>106.5</v>
      </c>
      <c r="T1235">
        <v>6</v>
      </c>
      <c r="U1235">
        <v>0</v>
      </c>
      <c r="V1235">
        <v>41.534999999999997</v>
      </c>
      <c r="W1235">
        <f>(Tableau1[[#This Row],[Sales]]/Tableau1[[#This Row],[Profit]])*100</f>
        <v>256.41025641025641</v>
      </c>
      <c r="X1235">
        <f>Tableau1[[#This Row],[Sales]]*(1-Tableau1[[#This Row],[Discount]])</f>
        <v>106.5</v>
      </c>
      <c r="Y1235">
        <f ca="1">SUMIF(Tableau1[Order ID],Tableau1[[#This Row],[Order ID]],Tableau1[[#This Row],[Sales]])</f>
        <v>7.24</v>
      </c>
    </row>
    <row r="1236" spans="1:25" x14ac:dyDescent="0.3">
      <c r="A1236">
        <v>2513</v>
      </c>
      <c r="B1236" t="s">
        <v>1255</v>
      </c>
      <c r="C1236" s="9" t="s">
        <v>5604</v>
      </c>
      <c r="D1236" s="9">
        <v>43071</v>
      </c>
      <c r="E1236" s="3" t="s">
        <v>6169</v>
      </c>
      <c r="F1236" t="s">
        <v>6465</v>
      </c>
      <c r="G1236" t="s">
        <v>7094</v>
      </c>
      <c r="H1236" t="s">
        <v>7887</v>
      </c>
      <c r="I1236" t="s">
        <v>8056</v>
      </c>
      <c r="J1236" t="s">
        <v>8057</v>
      </c>
      <c r="K1236" t="s">
        <v>8125</v>
      </c>
      <c r="L1236" t="s">
        <v>8591</v>
      </c>
      <c r="M1236">
        <v>33614</v>
      </c>
      <c r="N1236" t="s">
        <v>8637</v>
      </c>
      <c r="O1236" t="s">
        <v>9098</v>
      </c>
      <c r="P1236" t="s">
        <v>10371</v>
      </c>
      <c r="Q1236" t="s">
        <v>10381</v>
      </c>
      <c r="R1236" t="s">
        <v>10848</v>
      </c>
      <c r="S1236">
        <v>45.66</v>
      </c>
      <c r="T1236">
        <v>5</v>
      </c>
      <c r="U1236">
        <v>0.7</v>
      </c>
      <c r="V1236">
        <v>-33.484000000000002</v>
      </c>
      <c r="W1236">
        <f>(Tableau1[[#This Row],[Sales]]/Tableau1[[#This Row],[Profit]])*100</f>
        <v>-136.36363636363635</v>
      </c>
      <c r="X1236">
        <f>Tableau1[[#This Row],[Sales]]*(1-Tableau1[[#This Row],[Discount]])</f>
        <v>13.698</v>
      </c>
      <c r="Y1236">
        <f ca="1">SUMIF(Tableau1[Order ID],Tableau1[[#This Row],[Order ID]],Tableau1[[#This Row],[Sales]])</f>
        <v>15.552</v>
      </c>
    </row>
    <row r="1237" spans="1:25" x14ac:dyDescent="0.3">
      <c r="A1237">
        <v>2514</v>
      </c>
      <c r="B1237" t="s">
        <v>1256</v>
      </c>
      <c r="C1237" s="9" t="s">
        <v>5613</v>
      </c>
      <c r="D1237" s="9">
        <v>42685</v>
      </c>
      <c r="E1237" s="3" t="s">
        <v>6049</v>
      </c>
      <c r="F1237" t="s">
        <v>6465</v>
      </c>
      <c r="G1237" t="s">
        <v>6647</v>
      </c>
      <c r="H1237" t="s">
        <v>7440</v>
      </c>
      <c r="I1237" t="s">
        <v>8055</v>
      </c>
      <c r="J1237" t="s">
        <v>8057</v>
      </c>
      <c r="K1237" t="s">
        <v>8080</v>
      </c>
      <c r="L1237" t="s">
        <v>8598</v>
      </c>
      <c r="M1237">
        <v>60623</v>
      </c>
      <c r="N1237" t="s">
        <v>8639</v>
      </c>
      <c r="O1237" t="s">
        <v>9642</v>
      </c>
      <c r="P1237" t="s">
        <v>10372</v>
      </c>
      <c r="Q1237" t="s">
        <v>10384</v>
      </c>
      <c r="R1237" t="s">
        <v>11380</v>
      </c>
      <c r="S1237">
        <v>95.968000000000004</v>
      </c>
      <c r="T1237">
        <v>4</v>
      </c>
      <c r="U1237">
        <v>0.2</v>
      </c>
      <c r="V1237">
        <v>1.1996</v>
      </c>
      <c r="W1237">
        <f>(Tableau1[[#This Row],[Sales]]/Tableau1[[#This Row],[Profit]])*100</f>
        <v>8000</v>
      </c>
      <c r="X1237">
        <f>Tableau1[[#This Row],[Sales]]*(1-Tableau1[[#This Row],[Discount]])</f>
        <v>76.774400000000014</v>
      </c>
      <c r="Y1237">
        <f ca="1">SUMIF(Tableau1[Order ID],Tableau1[[#This Row],[Order ID]],Tableau1[[#This Row],[Sales]])</f>
        <v>1889.99</v>
      </c>
    </row>
    <row r="1238" spans="1:25" x14ac:dyDescent="0.3">
      <c r="A1238">
        <v>2516</v>
      </c>
      <c r="B1238" t="s">
        <v>1257</v>
      </c>
      <c r="C1238" s="9" t="s">
        <v>5772</v>
      </c>
      <c r="D1238" s="9">
        <v>41887</v>
      </c>
      <c r="E1238" s="3" t="s">
        <v>6106</v>
      </c>
      <c r="F1238" t="s">
        <v>6465</v>
      </c>
      <c r="G1238" t="s">
        <v>6881</v>
      </c>
      <c r="H1238" t="s">
        <v>7674</v>
      </c>
      <c r="I1238" t="s">
        <v>8054</v>
      </c>
      <c r="J1238" t="s">
        <v>8057</v>
      </c>
      <c r="K1238" t="s">
        <v>8314</v>
      </c>
      <c r="L1238" t="s">
        <v>8612</v>
      </c>
      <c r="M1238">
        <v>43402</v>
      </c>
      <c r="N1238" t="s">
        <v>8640</v>
      </c>
      <c r="O1238" t="s">
        <v>9170</v>
      </c>
      <c r="P1238" t="s">
        <v>10371</v>
      </c>
      <c r="Q1238" t="s">
        <v>10377</v>
      </c>
      <c r="R1238" t="s">
        <v>10919</v>
      </c>
      <c r="S1238">
        <v>264.32</v>
      </c>
      <c r="T1238">
        <v>2</v>
      </c>
      <c r="U1238">
        <v>0.2</v>
      </c>
      <c r="V1238">
        <v>19.824000000000002</v>
      </c>
      <c r="W1238">
        <f>(Tableau1[[#This Row],[Sales]]/Tableau1[[#This Row],[Profit]])*100</f>
        <v>1333.3333333333333</v>
      </c>
      <c r="X1238">
        <f>Tableau1[[#This Row],[Sales]]*(1-Tableau1[[#This Row],[Discount]])</f>
        <v>211.45600000000002</v>
      </c>
      <c r="Y1238">
        <f ca="1">SUMIF(Tableau1[Order ID],Tableau1[[#This Row],[Order ID]],Tableau1[[#This Row],[Sales]])</f>
        <v>52.064</v>
      </c>
    </row>
    <row r="1239" spans="1:25" x14ac:dyDescent="0.3">
      <c r="A1239">
        <v>2517</v>
      </c>
      <c r="B1239" t="s">
        <v>1258</v>
      </c>
      <c r="C1239" s="9" t="s">
        <v>5677</v>
      </c>
      <c r="D1239" s="9">
        <v>41958</v>
      </c>
      <c r="E1239" s="3" t="s">
        <v>5784</v>
      </c>
      <c r="F1239" t="s">
        <v>6465</v>
      </c>
      <c r="G1239" t="s">
        <v>6755</v>
      </c>
      <c r="H1239" t="s">
        <v>7548</v>
      </c>
      <c r="I1239" t="s">
        <v>8054</v>
      </c>
      <c r="J1239" t="s">
        <v>8057</v>
      </c>
      <c r="K1239" t="s">
        <v>8070</v>
      </c>
      <c r="L1239" t="s">
        <v>8593</v>
      </c>
      <c r="M1239">
        <v>77095</v>
      </c>
      <c r="N1239" t="s">
        <v>8639</v>
      </c>
      <c r="O1239" t="s">
        <v>9569</v>
      </c>
      <c r="P1239" t="s">
        <v>10371</v>
      </c>
      <c r="Q1239" t="s">
        <v>10385</v>
      </c>
      <c r="R1239" t="s">
        <v>11312</v>
      </c>
      <c r="S1239">
        <v>604.65599999999995</v>
      </c>
      <c r="T1239">
        <v>9</v>
      </c>
      <c r="U1239">
        <v>0.2</v>
      </c>
      <c r="V1239">
        <v>204.07140000000001</v>
      </c>
      <c r="W1239">
        <f>(Tableau1[[#This Row],[Sales]]/Tableau1[[#This Row],[Profit]])*100</f>
        <v>296.29629629629625</v>
      </c>
      <c r="X1239">
        <f>Tableau1[[#This Row],[Sales]]*(1-Tableau1[[#This Row],[Discount]])</f>
        <v>483.72479999999996</v>
      </c>
      <c r="Y1239">
        <f ca="1">SUMIF(Tableau1[Order ID],Tableau1[[#This Row],[Order ID]],Tableau1[[#This Row],[Sales]])</f>
        <v>109.592</v>
      </c>
    </row>
    <row r="1240" spans="1:25" x14ac:dyDescent="0.3">
      <c r="A1240">
        <v>2518</v>
      </c>
      <c r="B1240" t="s">
        <v>1259</v>
      </c>
      <c r="C1240" s="9" t="s">
        <v>5773</v>
      </c>
      <c r="D1240" s="9">
        <v>42857</v>
      </c>
      <c r="E1240" s="3" t="s">
        <v>5947</v>
      </c>
      <c r="F1240" t="s">
        <v>6465</v>
      </c>
      <c r="G1240" t="s">
        <v>6529</v>
      </c>
      <c r="H1240" t="s">
        <v>7322</v>
      </c>
      <c r="I1240" t="s">
        <v>8055</v>
      </c>
      <c r="J1240" t="s">
        <v>8057</v>
      </c>
      <c r="K1240" t="s">
        <v>8116</v>
      </c>
      <c r="L1240" t="s">
        <v>8618</v>
      </c>
      <c r="M1240">
        <v>7090</v>
      </c>
      <c r="N1240" t="s">
        <v>8640</v>
      </c>
      <c r="O1240" t="s">
        <v>9397</v>
      </c>
      <c r="P1240" t="s">
        <v>10370</v>
      </c>
      <c r="Q1240" t="s">
        <v>10378</v>
      </c>
      <c r="R1240" t="s">
        <v>11145</v>
      </c>
      <c r="S1240">
        <v>129.93</v>
      </c>
      <c r="T1240">
        <v>3</v>
      </c>
      <c r="U1240">
        <v>0</v>
      </c>
      <c r="V1240">
        <v>12.993</v>
      </c>
      <c r="W1240">
        <f>(Tableau1[[#This Row],[Sales]]/Tableau1[[#This Row],[Profit]])*100</f>
        <v>1000</v>
      </c>
      <c r="X1240">
        <f>Tableau1[[#This Row],[Sales]]*(1-Tableau1[[#This Row],[Discount]])</f>
        <v>129.93</v>
      </c>
      <c r="Y1240">
        <f ca="1">SUMIF(Tableau1[Order ID],Tableau1[[#This Row],[Order ID]],Tableau1[[#This Row],[Sales]])</f>
        <v>69.5</v>
      </c>
    </row>
    <row r="1241" spans="1:25" x14ac:dyDescent="0.3">
      <c r="A1241">
        <v>2519</v>
      </c>
      <c r="B1241" t="s">
        <v>1260</v>
      </c>
      <c r="C1241" s="9" t="s">
        <v>5710</v>
      </c>
      <c r="D1241" s="9">
        <v>42658</v>
      </c>
      <c r="E1241" s="3" t="s">
        <v>5177</v>
      </c>
      <c r="F1241" t="s">
        <v>6465</v>
      </c>
      <c r="G1241" t="s">
        <v>6990</v>
      </c>
      <c r="H1241" t="s">
        <v>7783</v>
      </c>
      <c r="I1241" t="s">
        <v>8056</v>
      </c>
      <c r="J1241" t="s">
        <v>8057</v>
      </c>
      <c r="K1241" t="s">
        <v>8326</v>
      </c>
      <c r="L1241" t="s">
        <v>8614</v>
      </c>
      <c r="M1241">
        <v>73120</v>
      </c>
      <c r="N1241" t="s">
        <v>8639</v>
      </c>
      <c r="O1241" t="s">
        <v>9942</v>
      </c>
      <c r="P1241" t="s">
        <v>10371</v>
      </c>
      <c r="Q1241" t="s">
        <v>10375</v>
      </c>
      <c r="R1241" t="s">
        <v>11678</v>
      </c>
      <c r="S1241">
        <v>20.16</v>
      </c>
      <c r="T1241">
        <v>7</v>
      </c>
      <c r="U1241">
        <v>0</v>
      </c>
      <c r="V1241">
        <v>9.8783999999999992</v>
      </c>
      <c r="W1241">
        <f>(Tableau1[[#This Row],[Sales]]/Tableau1[[#This Row],[Profit]])*100</f>
        <v>204.08163265306123</v>
      </c>
      <c r="X1241">
        <f>Tableau1[[#This Row],[Sales]]*(1-Tableau1[[#This Row],[Discount]])</f>
        <v>20.16</v>
      </c>
      <c r="Y1241">
        <f ca="1">SUMIF(Tableau1[Order ID],Tableau1[[#This Row],[Order ID]],Tableau1[[#This Row],[Sales]])</f>
        <v>47.79</v>
      </c>
    </row>
    <row r="1242" spans="1:25" x14ac:dyDescent="0.3">
      <c r="A1242">
        <v>2525</v>
      </c>
      <c r="B1242" t="s">
        <v>1261</v>
      </c>
      <c r="C1242" s="9" t="s">
        <v>5774</v>
      </c>
      <c r="D1242" s="9">
        <v>42100</v>
      </c>
      <c r="E1242" s="3" t="s">
        <v>5919</v>
      </c>
      <c r="F1242" t="s">
        <v>6465</v>
      </c>
      <c r="G1242" t="s">
        <v>7095</v>
      </c>
      <c r="H1242" t="s">
        <v>7888</v>
      </c>
      <c r="I1242" t="s">
        <v>8054</v>
      </c>
      <c r="J1242" t="s">
        <v>8057</v>
      </c>
      <c r="K1242" t="s">
        <v>8070</v>
      </c>
      <c r="L1242" t="s">
        <v>8593</v>
      </c>
      <c r="M1242">
        <v>77041</v>
      </c>
      <c r="N1242" t="s">
        <v>8639</v>
      </c>
      <c r="O1242" t="s">
        <v>9137</v>
      </c>
      <c r="P1242" t="s">
        <v>10371</v>
      </c>
      <c r="Q1242" t="s">
        <v>10379</v>
      </c>
      <c r="R1242" t="s">
        <v>10886</v>
      </c>
      <c r="S1242">
        <v>42.048000000000002</v>
      </c>
      <c r="T1242">
        <v>9</v>
      </c>
      <c r="U1242">
        <v>0.2</v>
      </c>
      <c r="V1242">
        <v>5.2560000000000002</v>
      </c>
      <c r="W1242">
        <f>(Tableau1[[#This Row],[Sales]]/Tableau1[[#This Row],[Profit]])*100</f>
        <v>800</v>
      </c>
      <c r="X1242">
        <f>Tableau1[[#This Row],[Sales]]*(1-Tableau1[[#This Row],[Discount]])</f>
        <v>33.638400000000004</v>
      </c>
      <c r="Y1242">
        <f ca="1">SUMIF(Tableau1[Order ID],Tableau1[[#This Row],[Order ID]],Tableau1[[#This Row],[Sales]])</f>
        <v>2321.9</v>
      </c>
    </row>
    <row r="1243" spans="1:25" x14ac:dyDescent="0.3">
      <c r="A1243">
        <v>2530</v>
      </c>
      <c r="B1243" t="s">
        <v>1262</v>
      </c>
      <c r="C1243" s="9" t="s">
        <v>5775</v>
      </c>
      <c r="D1243" s="9">
        <v>41936</v>
      </c>
      <c r="E1243" s="3" t="s">
        <v>5224</v>
      </c>
      <c r="F1243" t="s">
        <v>6465</v>
      </c>
      <c r="G1243" t="s">
        <v>7094</v>
      </c>
      <c r="H1243" t="s">
        <v>7887</v>
      </c>
      <c r="I1243" t="s">
        <v>8056</v>
      </c>
      <c r="J1243" t="s">
        <v>8057</v>
      </c>
      <c r="K1243" t="s">
        <v>8060</v>
      </c>
      <c r="L1243" t="s">
        <v>8591</v>
      </c>
      <c r="M1243">
        <v>33311</v>
      </c>
      <c r="N1243" t="s">
        <v>8637</v>
      </c>
      <c r="O1243" t="s">
        <v>9358</v>
      </c>
      <c r="P1243" t="s">
        <v>10371</v>
      </c>
      <c r="Q1243" t="s">
        <v>10383</v>
      </c>
      <c r="R1243" t="s">
        <v>11106</v>
      </c>
      <c r="S1243">
        <v>10.368</v>
      </c>
      <c r="T1243">
        <v>2</v>
      </c>
      <c r="U1243">
        <v>0.2</v>
      </c>
      <c r="V1243">
        <v>3.6288</v>
      </c>
      <c r="W1243">
        <f>(Tableau1[[#This Row],[Sales]]/Tableau1[[#This Row],[Profit]])*100</f>
        <v>285.71428571428572</v>
      </c>
      <c r="X1243">
        <f>Tableau1[[#This Row],[Sales]]*(1-Tableau1[[#This Row],[Discount]])</f>
        <v>8.2944000000000013</v>
      </c>
      <c r="Y1243">
        <f ca="1">SUMIF(Tableau1[Order ID],Tableau1[[#This Row],[Order ID]],Tableau1[[#This Row],[Sales]])</f>
        <v>209.97900000000001</v>
      </c>
    </row>
    <row r="1244" spans="1:25" x14ac:dyDescent="0.3">
      <c r="A1244">
        <v>2531</v>
      </c>
      <c r="B1244" t="s">
        <v>1263</v>
      </c>
      <c r="C1244" s="9" t="s">
        <v>5684</v>
      </c>
      <c r="D1244" s="9">
        <v>41868</v>
      </c>
      <c r="E1244" s="3" t="s">
        <v>6372</v>
      </c>
      <c r="F1244" t="s">
        <v>6465</v>
      </c>
      <c r="G1244" t="s">
        <v>6605</v>
      </c>
      <c r="H1244" t="s">
        <v>7398</v>
      </c>
      <c r="I1244" t="s">
        <v>8055</v>
      </c>
      <c r="J1244" t="s">
        <v>8057</v>
      </c>
      <c r="K1244" t="s">
        <v>8348</v>
      </c>
      <c r="L1244" t="s">
        <v>8624</v>
      </c>
      <c r="M1244">
        <v>72209</v>
      </c>
      <c r="N1244" t="s">
        <v>8637</v>
      </c>
      <c r="O1244" t="s">
        <v>9728</v>
      </c>
      <c r="P1244" t="s">
        <v>10371</v>
      </c>
      <c r="Q1244" t="s">
        <v>10383</v>
      </c>
      <c r="R1244" t="s">
        <v>11465</v>
      </c>
      <c r="S1244">
        <v>114.2</v>
      </c>
      <c r="T1244">
        <v>5</v>
      </c>
      <c r="U1244">
        <v>0</v>
      </c>
      <c r="V1244">
        <v>52.531999999999996</v>
      </c>
      <c r="W1244">
        <f>(Tableau1[[#This Row],[Sales]]/Tableau1[[#This Row],[Profit]])*100</f>
        <v>217.39130434782612</v>
      </c>
      <c r="X1244">
        <f>Tableau1[[#This Row],[Sales]]*(1-Tableau1[[#This Row],[Discount]])</f>
        <v>114.2</v>
      </c>
      <c r="Y1244">
        <f ca="1">SUMIF(Tableau1[Order ID],Tableau1[[#This Row],[Order ID]],Tableau1[[#This Row],[Sales]])</f>
        <v>35.167999999999999</v>
      </c>
    </row>
    <row r="1245" spans="1:25" x14ac:dyDescent="0.3">
      <c r="A1245">
        <v>2535</v>
      </c>
      <c r="B1245" t="s">
        <v>1264</v>
      </c>
      <c r="C1245" s="9" t="s">
        <v>5763</v>
      </c>
      <c r="D1245" s="9">
        <v>42962</v>
      </c>
      <c r="E1245" s="3" t="s">
        <v>5268</v>
      </c>
      <c r="F1245" t="s">
        <v>6464</v>
      </c>
      <c r="G1245" t="s">
        <v>6861</v>
      </c>
      <c r="H1245" t="s">
        <v>7654</v>
      </c>
      <c r="I1245" t="s">
        <v>8055</v>
      </c>
      <c r="J1245" t="s">
        <v>8057</v>
      </c>
      <c r="K1245" t="s">
        <v>8068</v>
      </c>
      <c r="L1245" t="s">
        <v>8597</v>
      </c>
      <c r="M1245">
        <v>19120</v>
      </c>
      <c r="N1245" t="s">
        <v>8640</v>
      </c>
      <c r="O1245" t="s">
        <v>9085</v>
      </c>
      <c r="P1245" t="s">
        <v>10371</v>
      </c>
      <c r="Q1245" t="s">
        <v>10377</v>
      </c>
      <c r="R1245" t="s">
        <v>10835</v>
      </c>
      <c r="S1245">
        <v>1801.6320000000001</v>
      </c>
      <c r="T1245">
        <v>6</v>
      </c>
      <c r="U1245">
        <v>0.2</v>
      </c>
      <c r="V1245">
        <v>-337.80599999999998</v>
      </c>
      <c r="W1245">
        <f>(Tableau1[[#This Row],[Sales]]/Tableau1[[#This Row],[Profit]])*100</f>
        <v>-533.33333333333337</v>
      </c>
      <c r="X1245">
        <f>Tableau1[[#This Row],[Sales]]*(1-Tableau1[[#This Row],[Discount]])</f>
        <v>1441.3056000000001</v>
      </c>
      <c r="Y1245">
        <f ca="1">SUMIF(Tableau1[Order ID],Tableau1[[#This Row],[Order ID]],Tableau1[[#This Row],[Sales]])</f>
        <v>347.58</v>
      </c>
    </row>
    <row r="1246" spans="1:25" x14ac:dyDescent="0.3">
      <c r="A1246">
        <v>2536</v>
      </c>
      <c r="B1246" t="s">
        <v>1265</v>
      </c>
      <c r="C1246" s="9" t="s">
        <v>5714</v>
      </c>
      <c r="D1246" s="9">
        <v>42253</v>
      </c>
      <c r="E1246" s="3" t="s">
        <v>6044</v>
      </c>
      <c r="F1246" t="s">
        <v>6466</v>
      </c>
      <c r="G1246" t="s">
        <v>7096</v>
      </c>
      <c r="H1246" t="s">
        <v>7889</v>
      </c>
      <c r="I1246" t="s">
        <v>8055</v>
      </c>
      <c r="J1246" t="s">
        <v>8057</v>
      </c>
      <c r="K1246" t="s">
        <v>8372</v>
      </c>
      <c r="L1246" t="s">
        <v>8590</v>
      </c>
      <c r="M1246">
        <v>92253</v>
      </c>
      <c r="N1246" t="s">
        <v>8638</v>
      </c>
      <c r="O1246" t="s">
        <v>8741</v>
      </c>
      <c r="P1246" t="s">
        <v>10372</v>
      </c>
      <c r="Q1246" t="s">
        <v>10384</v>
      </c>
      <c r="R1246" t="s">
        <v>10490</v>
      </c>
      <c r="S1246">
        <v>46.32</v>
      </c>
      <c r="T1246">
        <v>4</v>
      </c>
      <c r="U1246">
        <v>0</v>
      </c>
      <c r="V1246">
        <v>18.064800000000002</v>
      </c>
      <c r="W1246">
        <f>(Tableau1[[#This Row],[Sales]]/Tableau1[[#This Row],[Profit]])*100</f>
        <v>256.41025641025641</v>
      </c>
      <c r="X1246">
        <f>Tableau1[[#This Row],[Sales]]*(1-Tableau1[[#This Row],[Discount]])</f>
        <v>46.32</v>
      </c>
      <c r="Y1246">
        <f ca="1">SUMIF(Tableau1[Order ID],Tableau1[[#This Row],[Order ID]],Tableau1[[#This Row],[Sales]])</f>
        <v>33.479999999999997</v>
      </c>
    </row>
    <row r="1247" spans="1:25" x14ac:dyDescent="0.3">
      <c r="A1247">
        <v>2537</v>
      </c>
      <c r="B1247" t="s">
        <v>1266</v>
      </c>
      <c r="C1247" s="9" t="s">
        <v>5776</v>
      </c>
      <c r="D1247" s="9">
        <v>42031</v>
      </c>
      <c r="E1247" s="3" t="s">
        <v>6377</v>
      </c>
      <c r="F1247" t="s">
        <v>6464</v>
      </c>
      <c r="G1247" t="s">
        <v>6745</v>
      </c>
      <c r="H1247" t="s">
        <v>7538</v>
      </c>
      <c r="I1247" t="s">
        <v>8054</v>
      </c>
      <c r="J1247" t="s">
        <v>8057</v>
      </c>
      <c r="K1247" t="s">
        <v>8196</v>
      </c>
      <c r="L1247" t="s">
        <v>8612</v>
      </c>
      <c r="M1247">
        <v>44105</v>
      </c>
      <c r="N1247" t="s">
        <v>8640</v>
      </c>
      <c r="O1247" t="s">
        <v>8708</v>
      </c>
      <c r="P1247" t="s">
        <v>10370</v>
      </c>
      <c r="Q1247" t="s">
        <v>10374</v>
      </c>
      <c r="R1247" t="s">
        <v>10457</v>
      </c>
      <c r="S1247">
        <v>181.98599999999999</v>
      </c>
      <c r="T1247">
        <v>2</v>
      </c>
      <c r="U1247">
        <v>0.3</v>
      </c>
      <c r="V1247">
        <v>-54.595799999999997</v>
      </c>
      <c r="W1247">
        <f>(Tableau1[[#This Row],[Sales]]/Tableau1[[#This Row],[Profit]])*100</f>
        <v>-333.33333333333337</v>
      </c>
      <c r="X1247">
        <f>Tableau1[[#This Row],[Sales]]*(1-Tableau1[[#This Row],[Discount]])</f>
        <v>127.39019999999998</v>
      </c>
      <c r="Y1247">
        <f ca="1">SUMIF(Tableau1[Order ID],Tableau1[[#This Row],[Order ID]],Tableau1[[#This Row],[Sales]])</f>
        <v>8.34</v>
      </c>
    </row>
    <row r="1248" spans="1:25" x14ac:dyDescent="0.3">
      <c r="A1248">
        <v>2540</v>
      </c>
      <c r="B1248" t="s">
        <v>1267</v>
      </c>
      <c r="C1248" s="9" t="s">
        <v>5777</v>
      </c>
      <c r="D1248" s="9">
        <v>42201</v>
      </c>
      <c r="E1248" s="3" t="s">
        <v>5777</v>
      </c>
      <c r="F1248" t="s">
        <v>6467</v>
      </c>
      <c r="G1248" t="s">
        <v>7081</v>
      </c>
      <c r="H1248" t="s">
        <v>7874</v>
      </c>
      <c r="I1248" t="s">
        <v>8055</v>
      </c>
      <c r="J1248" t="s">
        <v>8057</v>
      </c>
      <c r="K1248" t="s">
        <v>8066</v>
      </c>
      <c r="L1248" t="s">
        <v>8590</v>
      </c>
      <c r="M1248">
        <v>94122</v>
      </c>
      <c r="N1248" t="s">
        <v>8638</v>
      </c>
      <c r="O1248" t="s">
        <v>8933</v>
      </c>
      <c r="P1248" t="s">
        <v>10370</v>
      </c>
      <c r="Q1248" t="s">
        <v>10374</v>
      </c>
      <c r="R1248" t="s">
        <v>10682</v>
      </c>
      <c r="S1248">
        <v>1348.704</v>
      </c>
      <c r="T1248">
        <v>6</v>
      </c>
      <c r="U1248">
        <v>0.2</v>
      </c>
      <c r="V1248">
        <v>-219.1644</v>
      </c>
      <c r="W1248">
        <f>(Tableau1[[#This Row],[Sales]]/Tableau1[[#This Row],[Profit]])*100</f>
        <v>-615.38461538461536</v>
      </c>
      <c r="X1248">
        <f>Tableau1[[#This Row],[Sales]]*(1-Tableau1[[#This Row],[Discount]])</f>
        <v>1078.9631999999999</v>
      </c>
      <c r="Y1248">
        <f ca="1">SUMIF(Tableau1[Order ID],Tableau1[[#This Row],[Order ID]],Tableau1[[#This Row],[Sales]])</f>
        <v>687.4</v>
      </c>
    </row>
    <row r="1249" spans="1:25" x14ac:dyDescent="0.3">
      <c r="A1249">
        <v>2542</v>
      </c>
      <c r="B1249" t="s">
        <v>1268</v>
      </c>
      <c r="C1249" s="9" t="s">
        <v>5597</v>
      </c>
      <c r="D1249" s="9">
        <v>42490</v>
      </c>
      <c r="E1249" s="3" t="s">
        <v>6344</v>
      </c>
      <c r="F1249" t="s">
        <v>6465</v>
      </c>
      <c r="G1249" t="s">
        <v>7097</v>
      </c>
      <c r="H1249" t="s">
        <v>7890</v>
      </c>
      <c r="I1249" t="s">
        <v>8055</v>
      </c>
      <c r="J1249" t="s">
        <v>8057</v>
      </c>
      <c r="K1249" t="s">
        <v>8106</v>
      </c>
      <c r="L1249" t="s">
        <v>8604</v>
      </c>
      <c r="M1249">
        <v>85254</v>
      </c>
      <c r="N1249" t="s">
        <v>8638</v>
      </c>
      <c r="O1249" t="s">
        <v>9184</v>
      </c>
      <c r="P1249" t="s">
        <v>10370</v>
      </c>
      <c r="Q1249" t="s">
        <v>10378</v>
      </c>
      <c r="R1249" t="s">
        <v>10932</v>
      </c>
      <c r="S1249">
        <v>111.88800000000001</v>
      </c>
      <c r="T1249">
        <v>7</v>
      </c>
      <c r="U1249">
        <v>0.2</v>
      </c>
      <c r="V1249">
        <v>22.377600000000001</v>
      </c>
      <c r="W1249">
        <f>(Tableau1[[#This Row],[Sales]]/Tableau1[[#This Row],[Profit]])*100</f>
        <v>500</v>
      </c>
      <c r="X1249">
        <f>Tableau1[[#This Row],[Sales]]*(1-Tableau1[[#This Row],[Discount]])</f>
        <v>89.510400000000004</v>
      </c>
      <c r="Y1249">
        <f ca="1">SUMIF(Tableau1[Order ID],Tableau1[[#This Row],[Order ID]],Tableau1[[#This Row],[Sales]])</f>
        <v>239.96</v>
      </c>
    </row>
    <row r="1250" spans="1:25" x14ac:dyDescent="0.3">
      <c r="A1250">
        <v>2543</v>
      </c>
      <c r="B1250" t="s">
        <v>1269</v>
      </c>
      <c r="C1250" s="9" t="s">
        <v>5497</v>
      </c>
      <c r="D1250" s="9">
        <v>41908</v>
      </c>
      <c r="E1250" s="3" t="s">
        <v>6231</v>
      </c>
      <c r="F1250" t="s">
        <v>6464</v>
      </c>
      <c r="G1250" t="s">
        <v>7098</v>
      </c>
      <c r="H1250" t="s">
        <v>7891</v>
      </c>
      <c r="I1250" t="s">
        <v>8055</v>
      </c>
      <c r="J1250" t="s">
        <v>8057</v>
      </c>
      <c r="K1250" t="s">
        <v>8068</v>
      </c>
      <c r="L1250" t="s">
        <v>8597</v>
      </c>
      <c r="M1250">
        <v>19134</v>
      </c>
      <c r="N1250" t="s">
        <v>8640</v>
      </c>
      <c r="O1250" t="s">
        <v>9421</v>
      </c>
      <c r="P1250" t="s">
        <v>10371</v>
      </c>
      <c r="Q1250" t="s">
        <v>10382</v>
      </c>
      <c r="R1250" t="s">
        <v>11169</v>
      </c>
      <c r="S1250">
        <v>143.952</v>
      </c>
      <c r="T1250">
        <v>3</v>
      </c>
      <c r="U1250">
        <v>0.2</v>
      </c>
      <c r="V1250">
        <v>14.395200000000001</v>
      </c>
      <c r="W1250">
        <f>(Tableau1[[#This Row],[Sales]]/Tableau1[[#This Row],[Profit]])*100</f>
        <v>1000</v>
      </c>
      <c r="X1250">
        <f>Tableau1[[#This Row],[Sales]]*(1-Tableau1[[#This Row],[Discount]])</f>
        <v>115.16160000000001</v>
      </c>
      <c r="Y1250">
        <f ca="1">SUMIF(Tableau1[Order ID],Tableau1[[#This Row],[Order ID]],Tableau1[[#This Row],[Sales]])</f>
        <v>67.709999999999994</v>
      </c>
    </row>
    <row r="1251" spans="1:25" x14ac:dyDescent="0.3">
      <c r="A1251">
        <v>2544</v>
      </c>
      <c r="B1251" t="s">
        <v>1270</v>
      </c>
      <c r="C1251" s="9" t="s">
        <v>5192</v>
      </c>
      <c r="D1251" s="9">
        <v>42621</v>
      </c>
      <c r="E1251" s="3" t="s">
        <v>5779</v>
      </c>
      <c r="F1251" t="s">
        <v>6465</v>
      </c>
      <c r="G1251" t="s">
        <v>6867</v>
      </c>
      <c r="H1251" t="s">
        <v>7660</v>
      </c>
      <c r="I1251" t="s">
        <v>8056</v>
      </c>
      <c r="J1251" t="s">
        <v>8057</v>
      </c>
      <c r="K1251" t="s">
        <v>8361</v>
      </c>
      <c r="L1251" t="s">
        <v>8619</v>
      </c>
      <c r="M1251">
        <v>2148</v>
      </c>
      <c r="N1251" t="s">
        <v>8640</v>
      </c>
      <c r="O1251" t="s">
        <v>9947</v>
      </c>
      <c r="P1251" t="s">
        <v>10370</v>
      </c>
      <c r="Q1251" t="s">
        <v>10373</v>
      </c>
      <c r="R1251" t="s">
        <v>11682</v>
      </c>
      <c r="S1251">
        <v>173.94</v>
      </c>
      <c r="T1251">
        <v>3</v>
      </c>
      <c r="U1251">
        <v>0</v>
      </c>
      <c r="V1251">
        <v>13.9152</v>
      </c>
      <c r="W1251">
        <f>(Tableau1[[#This Row],[Sales]]/Tableau1[[#This Row],[Profit]])*100</f>
        <v>1250</v>
      </c>
      <c r="X1251">
        <f>Tableau1[[#This Row],[Sales]]*(1-Tableau1[[#This Row],[Discount]])</f>
        <v>173.94</v>
      </c>
      <c r="Y1251">
        <f ca="1">SUMIF(Tableau1[Order ID],Tableau1[[#This Row],[Order ID]],Tableau1[[#This Row],[Sales]])</f>
        <v>18.54</v>
      </c>
    </row>
    <row r="1252" spans="1:25" x14ac:dyDescent="0.3">
      <c r="A1252">
        <v>2546</v>
      </c>
      <c r="B1252" t="s">
        <v>1271</v>
      </c>
      <c r="C1252" s="9" t="s">
        <v>5543</v>
      </c>
      <c r="D1252" s="9">
        <v>42841</v>
      </c>
      <c r="E1252" s="3" t="s">
        <v>5723</v>
      </c>
      <c r="F1252" t="s">
        <v>6465</v>
      </c>
      <c r="G1252" t="s">
        <v>6500</v>
      </c>
      <c r="H1252" t="s">
        <v>7293</v>
      </c>
      <c r="I1252" t="s">
        <v>8054</v>
      </c>
      <c r="J1252" t="s">
        <v>8057</v>
      </c>
      <c r="K1252" t="s">
        <v>8107</v>
      </c>
      <c r="L1252" t="s">
        <v>8590</v>
      </c>
      <c r="M1252">
        <v>95123</v>
      </c>
      <c r="N1252" t="s">
        <v>8638</v>
      </c>
      <c r="O1252" t="s">
        <v>8869</v>
      </c>
      <c r="P1252" t="s">
        <v>10371</v>
      </c>
      <c r="Q1252" t="s">
        <v>10377</v>
      </c>
      <c r="R1252" t="s">
        <v>10619</v>
      </c>
      <c r="S1252">
        <v>205.92</v>
      </c>
      <c r="T1252">
        <v>4</v>
      </c>
      <c r="U1252">
        <v>0</v>
      </c>
      <c r="V1252">
        <v>2.0592000000000001</v>
      </c>
      <c r="W1252">
        <f>(Tableau1[[#This Row],[Sales]]/Tableau1[[#This Row],[Profit]])*100</f>
        <v>9999.9999999999982</v>
      </c>
      <c r="X1252">
        <f>Tableau1[[#This Row],[Sales]]*(1-Tableau1[[#This Row],[Discount]])</f>
        <v>205.92</v>
      </c>
      <c r="Y1252">
        <f ca="1">SUMIF(Tableau1[Order ID],Tableau1[[#This Row],[Order ID]],Tableau1[[#This Row],[Sales]])</f>
        <v>195.64</v>
      </c>
    </row>
    <row r="1253" spans="1:25" x14ac:dyDescent="0.3">
      <c r="A1253">
        <v>2548</v>
      </c>
      <c r="B1253" t="s">
        <v>1272</v>
      </c>
      <c r="C1253" s="9" t="s">
        <v>5778</v>
      </c>
      <c r="D1253" s="9">
        <v>42232</v>
      </c>
      <c r="E1253" s="3" t="s">
        <v>5451</v>
      </c>
      <c r="F1253" t="s">
        <v>6465</v>
      </c>
      <c r="G1253" t="s">
        <v>7090</v>
      </c>
      <c r="H1253" t="s">
        <v>7883</v>
      </c>
      <c r="I1253" t="s">
        <v>8054</v>
      </c>
      <c r="J1253" t="s">
        <v>8057</v>
      </c>
      <c r="K1253" t="s">
        <v>8100</v>
      </c>
      <c r="L1253" t="s">
        <v>8604</v>
      </c>
      <c r="M1253">
        <v>85023</v>
      </c>
      <c r="N1253" t="s">
        <v>8638</v>
      </c>
      <c r="O1253" t="s">
        <v>9436</v>
      </c>
      <c r="P1253" t="s">
        <v>10371</v>
      </c>
      <c r="Q1253" t="s">
        <v>10379</v>
      </c>
      <c r="R1253" t="s">
        <v>11182</v>
      </c>
      <c r="S1253">
        <v>2.3039999999999998</v>
      </c>
      <c r="T1253">
        <v>1</v>
      </c>
      <c r="U1253">
        <v>0.2</v>
      </c>
      <c r="V1253">
        <v>0.25919999999999999</v>
      </c>
      <c r="W1253">
        <f>(Tableau1[[#This Row],[Sales]]/Tableau1[[#This Row],[Profit]])*100</f>
        <v>888.88888888888891</v>
      </c>
      <c r="X1253">
        <f>Tableau1[[#This Row],[Sales]]*(1-Tableau1[[#This Row],[Discount]])</f>
        <v>1.8431999999999999</v>
      </c>
      <c r="Y1253">
        <f ca="1">SUMIF(Tableau1[Order ID],Tableau1[[#This Row],[Order ID]],Tableau1[[#This Row],[Sales]])</f>
        <v>26.4</v>
      </c>
    </row>
    <row r="1254" spans="1:25" x14ac:dyDescent="0.3">
      <c r="A1254">
        <v>2552</v>
      </c>
      <c r="B1254" t="s">
        <v>1273</v>
      </c>
      <c r="C1254" s="9" t="s">
        <v>5153</v>
      </c>
      <c r="D1254" s="9">
        <v>43058</v>
      </c>
      <c r="E1254" s="3" t="s">
        <v>5081</v>
      </c>
      <c r="F1254" t="s">
        <v>6465</v>
      </c>
      <c r="G1254" t="s">
        <v>6923</v>
      </c>
      <c r="H1254" t="s">
        <v>7716</v>
      </c>
      <c r="I1254" t="s">
        <v>8054</v>
      </c>
      <c r="J1254" t="s">
        <v>8057</v>
      </c>
      <c r="K1254" t="s">
        <v>8058</v>
      </c>
      <c r="L1254" t="s">
        <v>8589</v>
      </c>
      <c r="M1254">
        <v>42420</v>
      </c>
      <c r="N1254" t="s">
        <v>8637</v>
      </c>
      <c r="O1254" t="s">
        <v>9948</v>
      </c>
      <c r="P1254" t="s">
        <v>10370</v>
      </c>
      <c r="Q1254" t="s">
        <v>10378</v>
      </c>
      <c r="R1254" t="s">
        <v>11683</v>
      </c>
      <c r="S1254">
        <v>821.88</v>
      </c>
      <c r="T1254">
        <v>6</v>
      </c>
      <c r="U1254">
        <v>0</v>
      </c>
      <c r="V1254">
        <v>213.68879999999999</v>
      </c>
      <c r="W1254">
        <f>(Tableau1[[#This Row],[Sales]]/Tableau1[[#This Row],[Profit]])*100</f>
        <v>384.61538461538464</v>
      </c>
      <c r="X1254">
        <f>Tableau1[[#This Row],[Sales]]*(1-Tableau1[[#This Row],[Discount]])</f>
        <v>821.88</v>
      </c>
      <c r="Y1254">
        <f ca="1">SUMIF(Tableau1[Order ID],Tableau1[[#This Row],[Order ID]],Tableau1[[#This Row],[Sales]])</f>
        <v>699.98</v>
      </c>
    </row>
    <row r="1255" spans="1:25" x14ac:dyDescent="0.3">
      <c r="A1255">
        <v>2554</v>
      </c>
      <c r="B1255" t="s">
        <v>1274</v>
      </c>
      <c r="C1255" s="9" t="s">
        <v>5779</v>
      </c>
      <c r="D1255" s="9">
        <v>42627</v>
      </c>
      <c r="E1255" s="3" t="s">
        <v>5061</v>
      </c>
      <c r="F1255" t="s">
        <v>6465</v>
      </c>
      <c r="G1255" t="s">
        <v>6511</v>
      </c>
      <c r="H1255" t="s">
        <v>7304</v>
      </c>
      <c r="I1255" t="s">
        <v>8056</v>
      </c>
      <c r="J1255" t="s">
        <v>8057</v>
      </c>
      <c r="K1255" t="s">
        <v>8087</v>
      </c>
      <c r="L1255" t="s">
        <v>8608</v>
      </c>
      <c r="M1255">
        <v>29203</v>
      </c>
      <c r="N1255" t="s">
        <v>8637</v>
      </c>
      <c r="O1255" t="s">
        <v>9425</v>
      </c>
      <c r="P1255" t="s">
        <v>10371</v>
      </c>
      <c r="Q1255" t="s">
        <v>10383</v>
      </c>
      <c r="R1255" t="s">
        <v>11171</v>
      </c>
      <c r="S1255">
        <v>25.92</v>
      </c>
      <c r="T1255">
        <v>4</v>
      </c>
      <c r="U1255">
        <v>0</v>
      </c>
      <c r="V1255">
        <v>12.441599999999999</v>
      </c>
      <c r="W1255">
        <f>(Tableau1[[#This Row],[Sales]]/Tableau1[[#This Row],[Profit]])*100</f>
        <v>208.33333333333334</v>
      </c>
      <c r="X1255">
        <f>Tableau1[[#This Row],[Sales]]*(1-Tableau1[[#This Row],[Discount]])</f>
        <v>25.92</v>
      </c>
      <c r="Y1255">
        <f ca="1">SUMIF(Tableau1[Order ID],Tableau1[[#This Row],[Order ID]],Tableau1[[#This Row],[Sales]])</f>
        <v>391.98</v>
      </c>
    </row>
    <row r="1256" spans="1:25" x14ac:dyDescent="0.3">
      <c r="A1256">
        <v>2555</v>
      </c>
      <c r="B1256" t="s">
        <v>1275</v>
      </c>
      <c r="C1256" s="9" t="s">
        <v>5273</v>
      </c>
      <c r="D1256" s="9">
        <v>42597</v>
      </c>
      <c r="E1256" s="3" t="s">
        <v>5653</v>
      </c>
      <c r="F1256" t="s">
        <v>6465</v>
      </c>
      <c r="G1256" t="s">
        <v>7015</v>
      </c>
      <c r="H1256" t="s">
        <v>7808</v>
      </c>
      <c r="I1256" t="s">
        <v>8054</v>
      </c>
      <c r="J1256" t="s">
        <v>8057</v>
      </c>
      <c r="K1256" t="s">
        <v>8373</v>
      </c>
      <c r="L1256" t="s">
        <v>8591</v>
      </c>
      <c r="M1256">
        <v>32303</v>
      </c>
      <c r="N1256" t="s">
        <v>8637</v>
      </c>
      <c r="O1256" t="s">
        <v>9949</v>
      </c>
      <c r="P1256" t="s">
        <v>10372</v>
      </c>
      <c r="Q1256" t="s">
        <v>10380</v>
      </c>
      <c r="R1256" t="s">
        <v>11684</v>
      </c>
      <c r="S1256">
        <v>705.54399999999998</v>
      </c>
      <c r="T1256">
        <v>7</v>
      </c>
      <c r="U1256">
        <v>0.2</v>
      </c>
      <c r="V1256">
        <v>70.554400000000001</v>
      </c>
      <c r="W1256">
        <f>(Tableau1[[#This Row],[Sales]]/Tableau1[[#This Row],[Profit]])*100</f>
        <v>1000</v>
      </c>
      <c r="X1256">
        <f>Tableau1[[#This Row],[Sales]]*(1-Tableau1[[#This Row],[Discount]])</f>
        <v>564.43520000000001</v>
      </c>
      <c r="Y1256">
        <f ca="1">SUMIF(Tableau1[Order ID],Tableau1[[#This Row],[Order ID]],Tableau1[[#This Row],[Sales]])</f>
        <v>21.4</v>
      </c>
    </row>
    <row r="1257" spans="1:25" x14ac:dyDescent="0.3">
      <c r="A1257">
        <v>2556</v>
      </c>
      <c r="B1257" t="s">
        <v>1276</v>
      </c>
      <c r="C1257" s="9" t="s">
        <v>5150</v>
      </c>
      <c r="D1257" s="9">
        <v>42273</v>
      </c>
      <c r="E1257" s="3" t="s">
        <v>6268</v>
      </c>
      <c r="F1257" t="s">
        <v>6465</v>
      </c>
      <c r="G1257" t="s">
        <v>6526</v>
      </c>
      <c r="H1257" t="s">
        <v>7319</v>
      </c>
      <c r="I1257" t="s">
        <v>8054</v>
      </c>
      <c r="J1257" t="s">
        <v>8057</v>
      </c>
      <c r="K1257" t="s">
        <v>8078</v>
      </c>
      <c r="L1257" t="s">
        <v>8603</v>
      </c>
      <c r="M1257">
        <v>10035</v>
      </c>
      <c r="N1257" t="s">
        <v>8640</v>
      </c>
      <c r="O1257" t="s">
        <v>9950</v>
      </c>
      <c r="P1257" t="s">
        <v>10372</v>
      </c>
      <c r="Q1257" t="s">
        <v>10384</v>
      </c>
      <c r="R1257" t="s">
        <v>11685</v>
      </c>
      <c r="S1257">
        <v>50</v>
      </c>
      <c r="T1257">
        <v>2</v>
      </c>
      <c r="U1257">
        <v>0</v>
      </c>
      <c r="V1257">
        <v>12</v>
      </c>
      <c r="W1257">
        <f>(Tableau1[[#This Row],[Sales]]/Tableau1[[#This Row],[Profit]])*100</f>
        <v>416.66666666666669</v>
      </c>
      <c r="X1257">
        <f>Tableau1[[#This Row],[Sales]]*(1-Tableau1[[#This Row],[Discount]])</f>
        <v>50</v>
      </c>
      <c r="Y1257">
        <f ca="1">SUMIF(Tableau1[Order ID],Tableau1[[#This Row],[Order ID]],Tableau1[[#This Row],[Sales]])</f>
        <v>62.8</v>
      </c>
    </row>
    <row r="1258" spans="1:25" x14ac:dyDescent="0.3">
      <c r="A1258">
        <v>2557</v>
      </c>
      <c r="B1258" t="s">
        <v>1277</v>
      </c>
      <c r="C1258" s="9" t="s">
        <v>5780</v>
      </c>
      <c r="D1258" s="9">
        <v>42651</v>
      </c>
      <c r="E1258" s="3" t="s">
        <v>5530</v>
      </c>
      <c r="F1258" t="s">
        <v>6465</v>
      </c>
      <c r="G1258" t="s">
        <v>6776</v>
      </c>
      <c r="H1258" t="s">
        <v>7569</v>
      </c>
      <c r="I1258" t="s">
        <v>8055</v>
      </c>
      <c r="J1258" t="s">
        <v>8057</v>
      </c>
      <c r="K1258" t="s">
        <v>8070</v>
      </c>
      <c r="L1258" t="s">
        <v>8593</v>
      </c>
      <c r="M1258">
        <v>77070</v>
      </c>
      <c r="N1258" t="s">
        <v>8639</v>
      </c>
      <c r="O1258" t="s">
        <v>9951</v>
      </c>
      <c r="P1258" t="s">
        <v>10370</v>
      </c>
      <c r="Q1258" t="s">
        <v>10378</v>
      </c>
      <c r="R1258" t="s">
        <v>11686</v>
      </c>
      <c r="S1258">
        <v>51.712000000000003</v>
      </c>
      <c r="T1258">
        <v>8</v>
      </c>
      <c r="U1258">
        <v>0.6</v>
      </c>
      <c r="V1258">
        <v>-32.32</v>
      </c>
      <c r="W1258">
        <f>(Tableau1[[#This Row],[Sales]]/Tableau1[[#This Row],[Profit]])*100</f>
        <v>-160</v>
      </c>
      <c r="X1258">
        <f>Tableau1[[#This Row],[Sales]]*(1-Tableau1[[#This Row],[Discount]])</f>
        <v>20.684800000000003</v>
      </c>
      <c r="Y1258">
        <f ca="1">SUMIF(Tableau1[Order ID],Tableau1[[#This Row],[Order ID]],Tableau1[[#This Row],[Sales]])</f>
        <v>744.1</v>
      </c>
    </row>
    <row r="1259" spans="1:25" x14ac:dyDescent="0.3">
      <c r="A1259">
        <v>2558</v>
      </c>
      <c r="B1259" t="s">
        <v>1278</v>
      </c>
      <c r="C1259" s="9" t="s">
        <v>5569</v>
      </c>
      <c r="D1259" s="9">
        <v>42087</v>
      </c>
      <c r="E1259" s="3" t="s">
        <v>6140</v>
      </c>
      <c r="F1259" t="s">
        <v>6465</v>
      </c>
      <c r="G1259" t="s">
        <v>6598</v>
      </c>
      <c r="H1259" t="s">
        <v>7391</v>
      </c>
      <c r="I1259" t="s">
        <v>8055</v>
      </c>
      <c r="J1259" t="s">
        <v>8057</v>
      </c>
      <c r="K1259" t="s">
        <v>8255</v>
      </c>
      <c r="L1259" t="s">
        <v>8591</v>
      </c>
      <c r="M1259">
        <v>33065</v>
      </c>
      <c r="N1259" t="s">
        <v>8637</v>
      </c>
      <c r="O1259" t="s">
        <v>9880</v>
      </c>
      <c r="P1259" t="s">
        <v>10371</v>
      </c>
      <c r="Q1259" t="s">
        <v>10382</v>
      </c>
      <c r="R1259" t="s">
        <v>11615</v>
      </c>
      <c r="S1259">
        <v>6.992</v>
      </c>
      <c r="T1259">
        <v>2</v>
      </c>
      <c r="U1259">
        <v>0.2</v>
      </c>
      <c r="V1259">
        <v>0.52439999999999998</v>
      </c>
      <c r="W1259">
        <f>(Tableau1[[#This Row],[Sales]]/Tableau1[[#This Row],[Profit]])*100</f>
        <v>1333.3333333333335</v>
      </c>
      <c r="X1259">
        <f>Tableau1[[#This Row],[Sales]]*(1-Tableau1[[#This Row],[Discount]])</f>
        <v>5.5936000000000003</v>
      </c>
      <c r="Y1259">
        <f ca="1">SUMIF(Tableau1[Order ID],Tableau1[[#This Row],[Order ID]],Tableau1[[#This Row],[Sales]])</f>
        <v>359.49900000000002</v>
      </c>
    </row>
    <row r="1260" spans="1:25" x14ac:dyDescent="0.3">
      <c r="A1260">
        <v>2559</v>
      </c>
      <c r="B1260" t="s">
        <v>1279</v>
      </c>
      <c r="C1260" s="9" t="s">
        <v>5100</v>
      </c>
      <c r="D1260" s="9">
        <v>42155</v>
      </c>
      <c r="E1260" s="3" t="s">
        <v>5623</v>
      </c>
      <c r="F1260" t="s">
        <v>6465</v>
      </c>
      <c r="G1260" t="s">
        <v>7080</v>
      </c>
      <c r="H1260" t="s">
        <v>7873</v>
      </c>
      <c r="I1260" t="s">
        <v>8054</v>
      </c>
      <c r="J1260" t="s">
        <v>8057</v>
      </c>
      <c r="K1260" t="s">
        <v>8069</v>
      </c>
      <c r="L1260" t="s">
        <v>8595</v>
      </c>
      <c r="M1260">
        <v>84057</v>
      </c>
      <c r="N1260" t="s">
        <v>8638</v>
      </c>
      <c r="O1260" t="s">
        <v>9952</v>
      </c>
      <c r="P1260" t="s">
        <v>10370</v>
      </c>
      <c r="Q1260" t="s">
        <v>10373</v>
      </c>
      <c r="R1260" t="s">
        <v>11687</v>
      </c>
      <c r="S1260">
        <v>1406.86</v>
      </c>
      <c r="T1260">
        <v>7</v>
      </c>
      <c r="U1260">
        <v>0</v>
      </c>
      <c r="V1260">
        <v>140.68600000000001</v>
      </c>
      <c r="W1260">
        <f>(Tableau1[[#This Row],[Sales]]/Tableau1[[#This Row],[Profit]])*100</f>
        <v>999.99999999999977</v>
      </c>
      <c r="X1260">
        <f>Tableau1[[#This Row],[Sales]]*(1-Tableau1[[#This Row],[Discount]])</f>
        <v>1406.86</v>
      </c>
      <c r="Y1260">
        <f ca="1">SUMIF(Tableau1[Order ID],Tableau1[[#This Row],[Order ID]],Tableau1[[#This Row],[Sales]])</f>
        <v>35.167999999999999</v>
      </c>
    </row>
    <row r="1261" spans="1:25" x14ac:dyDescent="0.3">
      <c r="A1261">
        <v>2562</v>
      </c>
      <c r="B1261" t="s">
        <v>1280</v>
      </c>
      <c r="C1261" s="9" t="s">
        <v>5737</v>
      </c>
      <c r="D1261" s="9">
        <v>42363</v>
      </c>
      <c r="E1261" s="3" t="s">
        <v>5650</v>
      </c>
      <c r="F1261" t="s">
        <v>6465</v>
      </c>
      <c r="G1261" t="s">
        <v>6561</v>
      </c>
      <c r="H1261" t="s">
        <v>7354</v>
      </c>
      <c r="I1261" t="s">
        <v>8054</v>
      </c>
      <c r="J1261" t="s">
        <v>8057</v>
      </c>
      <c r="K1261" t="s">
        <v>8374</v>
      </c>
      <c r="L1261" t="s">
        <v>8606</v>
      </c>
      <c r="M1261">
        <v>37211</v>
      </c>
      <c r="N1261" t="s">
        <v>8637</v>
      </c>
      <c r="O1261" t="s">
        <v>9773</v>
      </c>
      <c r="P1261" t="s">
        <v>10371</v>
      </c>
      <c r="Q1261" t="s">
        <v>10375</v>
      </c>
      <c r="R1261" t="s">
        <v>11508</v>
      </c>
      <c r="S1261">
        <v>9.2159999999999993</v>
      </c>
      <c r="T1261">
        <v>4</v>
      </c>
      <c r="U1261">
        <v>0.2</v>
      </c>
      <c r="V1261">
        <v>3.3408000000000002</v>
      </c>
      <c r="W1261">
        <f>(Tableau1[[#This Row],[Sales]]/Tableau1[[#This Row],[Profit]])*100</f>
        <v>275.86206896551721</v>
      </c>
      <c r="X1261">
        <f>Tableau1[[#This Row],[Sales]]*(1-Tableau1[[#This Row],[Discount]])</f>
        <v>7.3727999999999998</v>
      </c>
      <c r="Y1261">
        <f ca="1">SUMIF(Tableau1[Order ID],Tableau1[[#This Row],[Order ID]],Tableau1[[#This Row],[Sales]])</f>
        <v>5.7919999999999998</v>
      </c>
    </row>
    <row r="1262" spans="1:25" x14ac:dyDescent="0.3">
      <c r="A1262">
        <v>2564</v>
      </c>
      <c r="B1262" t="s">
        <v>1281</v>
      </c>
      <c r="C1262" s="9" t="s">
        <v>5781</v>
      </c>
      <c r="D1262" s="9">
        <v>42080</v>
      </c>
      <c r="E1262" s="3" t="s">
        <v>5234</v>
      </c>
      <c r="F1262" t="s">
        <v>6464</v>
      </c>
      <c r="G1262" t="s">
        <v>6871</v>
      </c>
      <c r="H1262" t="s">
        <v>7664</v>
      </c>
      <c r="I1262" t="s">
        <v>8055</v>
      </c>
      <c r="J1262" t="s">
        <v>8057</v>
      </c>
      <c r="K1262" t="s">
        <v>8078</v>
      </c>
      <c r="L1262" t="s">
        <v>8603</v>
      </c>
      <c r="M1262">
        <v>10009</v>
      </c>
      <c r="N1262" t="s">
        <v>8640</v>
      </c>
      <c r="O1262" t="s">
        <v>9953</v>
      </c>
      <c r="P1262" t="s">
        <v>10372</v>
      </c>
      <c r="Q1262" t="s">
        <v>10384</v>
      </c>
      <c r="R1262" t="s">
        <v>11688</v>
      </c>
      <c r="S1262">
        <v>15.02</v>
      </c>
      <c r="T1262">
        <v>1</v>
      </c>
      <c r="U1262">
        <v>0</v>
      </c>
      <c r="V1262">
        <v>2.7035999999999998</v>
      </c>
      <c r="W1262">
        <f>(Tableau1[[#This Row],[Sales]]/Tableau1[[#This Row],[Profit]])*100</f>
        <v>555.55555555555566</v>
      </c>
      <c r="X1262">
        <f>Tableau1[[#This Row],[Sales]]*(1-Tableau1[[#This Row],[Discount]])</f>
        <v>15.02</v>
      </c>
      <c r="Y1262">
        <f ca="1">SUMIF(Tableau1[Order ID],Tableau1[[#This Row],[Order ID]],Tableau1[[#This Row],[Sales]])</f>
        <v>7.968</v>
      </c>
    </row>
    <row r="1263" spans="1:25" x14ac:dyDescent="0.3">
      <c r="A1263">
        <v>2566</v>
      </c>
      <c r="B1263" t="s">
        <v>1282</v>
      </c>
      <c r="C1263" s="9" t="s">
        <v>5232</v>
      </c>
      <c r="D1263" s="9">
        <v>43090</v>
      </c>
      <c r="E1263" s="3" t="s">
        <v>5195</v>
      </c>
      <c r="F1263" t="s">
        <v>6466</v>
      </c>
      <c r="G1263" t="s">
        <v>7099</v>
      </c>
      <c r="H1263" t="s">
        <v>7892</v>
      </c>
      <c r="I1263" t="s">
        <v>8054</v>
      </c>
      <c r="J1263" t="s">
        <v>8057</v>
      </c>
      <c r="K1263" t="s">
        <v>8314</v>
      </c>
      <c r="L1263" t="s">
        <v>8589</v>
      </c>
      <c r="M1263">
        <v>42104</v>
      </c>
      <c r="N1263" t="s">
        <v>8637</v>
      </c>
      <c r="O1263" t="s">
        <v>9537</v>
      </c>
      <c r="P1263" t="s">
        <v>10372</v>
      </c>
      <c r="Q1263" t="s">
        <v>10384</v>
      </c>
      <c r="R1263" t="s">
        <v>11280</v>
      </c>
      <c r="S1263">
        <v>71</v>
      </c>
      <c r="T1263">
        <v>4</v>
      </c>
      <c r="U1263">
        <v>0</v>
      </c>
      <c r="V1263">
        <v>27.69</v>
      </c>
      <c r="W1263">
        <f>(Tableau1[[#This Row],[Sales]]/Tableau1[[#This Row],[Profit]])*100</f>
        <v>256.41025641025641</v>
      </c>
      <c r="X1263">
        <f>Tableau1[[#This Row],[Sales]]*(1-Tableau1[[#This Row],[Discount]])</f>
        <v>71</v>
      </c>
      <c r="Y1263">
        <f ca="1">SUMIF(Tableau1[Order ID],Tableau1[[#This Row],[Order ID]],Tableau1[[#This Row],[Sales]])</f>
        <v>51.45</v>
      </c>
    </row>
    <row r="1264" spans="1:25" x14ac:dyDescent="0.3">
      <c r="A1264">
        <v>2567</v>
      </c>
      <c r="B1264" t="s">
        <v>1283</v>
      </c>
      <c r="C1264" s="9" t="s">
        <v>5782</v>
      </c>
      <c r="D1264" s="9">
        <v>43040</v>
      </c>
      <c r="E1264" s="3" t="s">
        <v>5162</v>
      </c>
      <c r="F1264" t="s">
        <v>6464</v>
      </c>
      <c r="G1264" t="s">
        <v>6695</v>
      </c>
      <c r="H1264" t="s">
        <v>7488</v>
      </c>
      <c r="I1264" t="s">
        <v>8054</v>
      </c>
      <c r="J1264" t="s">
        <v>8057</v>
      </c>
      <c r="K1264" t="s">
        <v>8375</v>
      </c>
      <c r="L1264" t="s">
        <v>8234</v>
      </c>
      <c r="M1264">
        <v>98226</v>
      </c>
      <c r="N1264" t="s">
        <v>8638</v>
      </c>
      <c r="O1264" t="s">
        <v>9954</v>
      </c>
      <c r="P1264" t="s">
        <v>10371</v>
      </c>
      <c r="Q1264" t="s">
        <v>10381</v>
      </c>
      <c r="R1264" t="s">
        <v>11689</v>
      </c>
      <c r="S1264">
        <v>25.12</v>
      </c>
      <c r="T1264">
        <v>5</v>
      </c>
      <c r="U1264">
        <v>0.2</v>
      </c>
      <c r="V1264">
        <v>7.85</v>
      </c>
      <c r="W1264">
        <f>(Tableau1[[#This Row],[Sales]]/Tableau1[[#This Row],[Profit]])*100</f>
        <v>320</v>
      </c>
      <c r="X1264">
        <f>Tableau1[[#This Row],[Sales]]*(1-Tableau1[[#This Row],[Discount]])</f>
        <v>20.096000000000004</v>
      </c>
      <c r="Y1264">
        <f ca="1">SUMIF(Tableau1[Order ID],Tableau1[[#This Row],[Order ID]],Tableau1[[#This Row],[Sales]])</f>
        <v>19.152000000000001</v>
      </c>
    </row>
    <row r="1265" spans="1:25" x14ac:dyDescent="0.3">
      <c r="A1265">
        <v>2569</v>
      </c>
      <c r="B1265" t="s">
        <v>1284</v>
      </c>
      <c r="C1265" s="9" t="s">
        <v>5240</v>
      </c>
      <c r="D1265" s="9">
        <v>42985</v>
      </c>
      <c r="E1265" s="3" t="s">
        <v>5250</v>
      </c>
      <c r="F1265" t="s">
        <v>6465</v>
      </c>
      <c r="G1265" t="s">
        <v>6875</v>
      </c>
      <c r="H1265" t="s">
        <v>7668</v>
      </c>
      <c r="I1265" t="s">
        <v>8055</v>
      </c>
      <c r="J1265" t="s">
        <v>8057</v>
      </c>
      <c r="K1265" t="s">
        <v>8078</v>
      </c>
      <c r="L1265" t="s">
        <v>8603</v>
      </c>
      <c r="M1265">
        <v>10011</v>
      </c>
      <c r="N1265" t="s">
        <v>8640</v>
      </c>
      <c r="O1265" t="s">
        <v>8682</v>
      </c>
      <c r="P1265" t="s">
        <v>10371</v>
      </c>
      <c r="Q1265" t="s">
        <v>10377</v>
      </c>
      <c r="R1265" t="s">
        <v>10431</v>
      </c>
      <c r="S1265">
        <v>478.08</v>
      </c>
      <c r="T1265">
        <v>8</v>
      </c>
      <c r="U1265">
        <v>0</v>
      </c>
      <c r="V1265">
        <v>133.86240000000001</v>
      </c>
      <c r="W1265">
        <f>(Tableau1[[#This Row],[Sales]]/Tableau1[[#This Row],[Profit]])*100</f>
        <v>357.14285714285711</v>
      </c>
      <c r="X1265">
        <f>Tableau1[[#This Row],[Sales]]*(1-Tableau1[[#This Row],[Discount]])</f>
        <v>478.08</v>
      </c>
      <c r="Y1265">
        <f ca="1">SUMIF(Tableau1[Order ID],Tableau1[[#This Row],[Order ID]],Tableau1[[#This Row],[Sales]])</f>
        <v>40.031999999999996</v>
      </c>
    </row>
    <row r="1266" spans="1:25" x14ac:dyDescent="0.3">
      <c r="A1266">
        <v>2570</v>
      </c>
      <c r="B1266" t="s">
        <v>1285</v>
      </c>
      <c r="C1266" s="9" t="s">
        <v>5783</v>
      </c>
      <c r="D1266" s="9">
        <v>43096</v>
      </c>
      <c r="E1266" s="3" t="s">
        <v>5783</v>
      </c>
      <c r="F1266" t="s">
        <v>6467</v>
      </c>
      <c r="G1266" t="s">
        <v>6580</v>
      </c>
      <c r="H1266" t="s">
        <v>7373</v>
      </c>
      <c r="I1266" t="s">
        <v>8055</v>
      </c>
      <c r="J1266" t="s">
        <v>8057</v>
      </c>
      <c r="K1266" t="s">
        <v>8104</v>
      </c>
      <c r="L1266" t="s">
        <v>8612</v>
      </c>
      <c r="M1266">
        <v>43055</v>
      </c>
      <c r="N1266" t="s">
        <v>8640</v>
      </c>
      <c r="O1266" t="s">
        <v>9429</v>
      </c>
      <c r="P1266" t="s">
        <v>10372</v>
      </c>
      <c r="Q1266" t="s">
        <v>10380</v>
      </c>
      <c r="R1266" t="s">
        <v>11175</v>
      </c>
      <c r="S1266">
        <v>164.38800000000001</v>
      </c>
      <c r="T1266">
        <v>2</v>
      </c>
      <c r="U1266">
        <v>0.4</v>
      </c>
      <c r="V1266">
        <v>-35.617400000000004</v>
      </c>
      <c r="W1266">
        <f>(Tableau1[[#This Row],[Sales]]/Tableau1[[#This Row],[Profit]])*100</f>
        <v>-461.53846153846149</v>
      </c>
      <c r="X1266">
        <f>Tableau1[[#This Row],[Sales]]*(1-Tableau1[[#This Row],[Discount]])</f>
        <v>98.632800000000003</v>
      </c>
      <c r="Y1266">
        <f ca="1">SUMIF(Tableau1[Order ID],Tableau1[[#This Row],[Order ID]],Tableau1[[#This Row],[Sales]])</f>
        <v>66.36</v>
      </c>
    </row>
    <row r="1267" spans="1:25" x14ac:dyDescent="0.3">
      <c r="A1267">
        <v>2572</v>
      </c>
      <c r="B1267" t="s">
        <v>1286</v>
      </c>
      <c r="C1267" s="9" t="s">
        <v>5041</v>
      </c>
      <c r="D1267" s="9">
        <v>42932</v>
      </c>
      <c r="E1267" s="3" t="s">
        <v>5276</v>
      </c>
      <c r="F1267" t="s">
        <v>6465</v>
      </c>
      <c r="G1267" t="s">
        <v>6559</v>
      </c>
      <c r="H1267" t="s">
        <v>7352</v>
      </c>
      <c r="I1267" t="s">
        <v>8056</v>
      </c>
      <c r="J1267" t="s">
        <v>8057</v>
      </c>
      <c r="K1267" t="s">
        <v>8376</v>
      </c>
      <c r="L1267" t="s">
        <v>8598</v>
      </c>
      <c r="M1267">
        <v>60098</v>
      </c>
      <c r="N1267" t="s">
        <v>8639</v>
      </c>
      <c r="O1267" t="s">
        <v>9458</v>
      </c>
      <c r="P1267" t="s">
        <v>10371</v>
      </c>
      <c r="Q1267" t="s">
        <v>10379</v>
      </c>
      <c r="R1267" t="s">
        <v>11201</v>
      </c>
      <c r="S1267">
        <v>2.9119999999999999</v>
      </c>
      <c r="T1267">
        <v>2</v>
      </c>
      <c r="U1267">
        <v>0.2</v>
      </c>
      <c r="V1267">
        <v>0.91</v>
      </c>
      <c r="W1267">
        <f>(Tableau1[[#This Row],[Sales]]/Tableau1[[#This Row],[Profit]])*100</f>
        <v>320</v>
      </c>
      <c r="X1267">
        <f>Tableau1[[#This Row],[Sales]]*(1-Tableau1[[#This Row],[Discount]])</f>
        <v>2.3296000000000001</v>
      </c>
      <c r="Y1267">
        <f ca="1">SUMIF(Tableau1[Order ID],Tableau1[[#This Row],[Order ID]],Tableau1[[#This Row],[Sales]])</f>
        <v>52.512</v>
      </c>
    </row>
    <row r="1268" spans="1:25" x14ac:dyDescent="0.3">
      <c r="A1268">
        <v>2573</v>
      </c>
      <c r="B1268" t="s">
        <v>1287</v>
      </c>
      <c r="C1268" s="9" t="s">
        <v>5429</v>
      </c>
      <c r="D1268" s="9">
        <v>42594</v>
      </c>
      <c r="E1268" s="3" t="s">
        <v>5273</v>
      </c>
      <c r="F1268" t="s">
        <v>6464</v>
      </c>
      <c r="G1268" t="s">
        <v>7100</v>
      </c>
      <c r="H1268" t="s">
        <v>7893</v>
      </c>
      <c r="I1268" t="s">
        <v>8054</v>
      </c>
      <c r="J1268" t="s">
        <v>8057</v>
      </c>
      <c r="K1268" t="s">
        <v>8296</v>
      </c>
      <c r="L1268" t="s">
        <v>8593</v>
      </c>
      <c r="M1268">
        <v>75007</v>
      </c>
      <c r="N1268" t="s">
        <v>8639</v>
      </c>
      <c r="O1268" t="s">
        <v>9870</v>
      </c>
      <c r="P1268" t="s">
        <v>10372</v>
      </c>
      <c r="Q1268" t="s">
        <v>10384</v>
      </c>
      <c r="R1268" t="s">
        <v>11606</v>
      </c>
      <c r="S1268">
        <v>1399.944</v>
      </c>
      <c r="T1268">
        <v>7</v>
      </c>
      <c r="U1268">
        <v>0.2</v>
      </c>
      <c r="V1268">
        <v>52.497900000000001</v>
      </c>
      <c r="W1268">
        <f>(Tableau1[[#This Row],[Sales]]/Tableau1[[#This Row],[Profit]])*100</f>
        <v>2666.6666666666665</v>
      </c>
      <c r="X1268">
        <f>Tableau1[[#This Row],[Sales]]*(1-Tableau1[[#This Row],[Discount]])</f>
        <v>1119.9552000000001</v>
      </c>
      <c r="Y1268">
        <f ca="1">SUMIF(Tableau1[Order ID],Tableau1[[#This Row],[Order ID]],Tableau1[[#This Row],[Sales]])</f>
        <v>15.552</v>
      </c>
    </row>
    <row r="1269" spans="1:25" x14ac:dyDescent="0.3">
      <c r="A1269">
        <v>2574</v>
      </c>
      <c r="B1269" t="s">
        <v>1288</v>
      </c>
      <c r="C1269" s="9" t="s">
        <v>5392</v>
      </c>
      <c r="D1269" s="9">
        <v>42925</v>
      </c>
      <c r="E1269" s="3" t="s">
        <v>6193</v>
      </c>
      <c r="F1269" t="s">
        <v>6465</v>
      </c>
      <c r="G1269" t="s">
        <v>7066</v>
      </c>
      <c r="H1269" t="s">
        <v>7859</v>
      </c>
      <c r="I1269" t="s">
        <v>8056</v>
      </c>
      <c r="J1269" t="s">
        <v>8057</v>
      </c>
      <c r="K1269" t="s">
        <v>8298</v>
      </c>
      <c r="L1269" t="s">
        <v>8602</v>
      </c>
      <c r="M1269">
        <v>47905</v>
      </c>
      <c r="N1269" t="s">
        <v>8639</v>
      </c>
      <c r="O1269" t="s">
        <v>9404</v>
      </c>
      <c r="P1269" t="s">
        <v>10370</v>
      </c>
      <c r="Q1269" t="s">
        <v>10378</v>
      </c>
      <c r="R1269" t="s">
        <v>11152</v>
      </c>
      <c r="S1269">
        <v>526.45000000000005</v>
      </c>
      <c r="T1269">
        <v>5</v>
      </c>
      <c r="U1269">
        <v>0</v>
      </c>
      <c r="V1269">
        <v>31.587</v>
      </c>
      <c r="W1269">
        <f>(Tableau1[[#This Row],[Sales]]/Tableau1[[#This Row],[Profit]])*100</f>
        <v>1666.6666666666667</v>
      </c>
      <c r="X1269">
        <f>Tableau1[[#This Row],[Sales]]*(1-Tableau1[[#This Row],[Discount]])</f>
        <v>526.45000000000005</v>
      </c>
      <c r="Y1269">
        <f ca="1">SUMIF(Tableau1[Order ID],Tableau1[[#This Row],[Order ID]],Tableau1[[#This Row],[Sales]])</f>
        <v>3.3039999999999998</v>
      </c>
    </row>
    <row r="1270" spans="1:25" x14ac:dyDescent="0.3">
      <c r="A1270">
        <v>2575</v>
      </c>
      <c r="B1270" t="s">
        <v>1289</v>
      </c>
      <c r="C1270" s="9" t="s">
        <v>5784</v>
      </c>
      <c r="D1270" s="9">
        <v>41965</v>
      </c>
      <c r="E1270" s="3" t="s">
        <v>5531</v>
      </c>
      <c r="F1270" t="s">
        <v>6465</v>
      </c>
      <c r="G1270" t="s">
        <v>6487</v>
      </c>
      <c r="H1270" t="s">
        <v>7280</v>
      </c>
      <c r="I1270" t="s">
        <v>8055</v>
      </c>
      <c r="J1270" t="s">
        <v>8057</v>
      </c>
      <c r="K1270" t="s">
        <v>8096</v>
      </c>
      <c r="L1270" t="s">
        <v>8620</v>
      </c>
      <c r="M1270">
        <v>31907</v>
      </c>
      <c r="N1270" t="s">
        <v>8637</v>
      </c>
      <c r="O1270" t="s">
        <v>9499</v>
      </c>
      <c r="P1270" t="s">
        <v>10371</v>
      </c>
      <c r="Q1270" t="s">
        <v>10385</v>
      </c>
      <c r="R1270" t="s">
        <v>11242</v>
      </c>
      <c r="S1270">
        <v>16.23</v>
      </c>
      <c r="T1270">
        <v>3</v>
      </c>
      <c r="U1270">
        <v>0</v>
      </c>
      <c r="V1270">
        <v>7.9527000000000001</v>
      </c>
      <c r="W1270">
        <f>(Tableau1[[#This Row],[Sales]]/Tableau1[[#This Row],[Profit]])*100</f>
        <v>204.08163265306123</v>
      </c>
      <c r="X1270">
        <f>Tableau1[[#This Row],[Sales]]*(1-Tableau1[[#This Row],[Discount]])</f>
        <v>16.23</v>
      </c>
      <c r="Y1270">
        <f ca="1">SUMIF(Tableau1[Order ID],Tableau1[[#This Row],[Order ID]],Tableau1[[#This Row],[Sales]])</f>
        <v>34.44</v>
      </c>
    </row>
    <row r="1271" spans="1:25" x14ac:dyDescent="0.3">
      <c r="A1271">
        <v>2579</v>
      </c>
      <c r="B1271" t="s">
        <v>1290</v>
      </c>
      <c r="C1271" s="9" t="s">
        <v>5785</v>
      </c>
      <c r="D1271" s="9">
        <v>41665</v>
      </c>
      <c r="E1271" s="3" t="s">
        <v>5897</v>
      </c>
      <c r="F1271" t="s">
        <v>6465</v>
      </c>
      <c r="G1271" t="s">
        <v>6642</v>
      </c>
      <c r="H1271" t="s">
        <v>7435</v>
      </c>
      <c r="I1271" t="s">
        <v>8056</v>
      </c>
      <c r="J1271" t="s">
        <v>8057</v>
      </c>
      <c r="K1271" t="s">
        <v>8224</v>
      </c>
      <c r="L1271" t="s">
        <v>8605</v>
      </c>
      <c r="M1271">
        <v>22304</v>
      </c>
      <c r="N1271" t="s">
        <v>8637</v>
      </c>
      <c r="O1271" t="s">
        <v>9955</v>
      </c>
      <c r="P1271" t="s">
        <v>10370</v>
      </c>
      <c r="Q1271" t="s">
        <v>10378</v>
      </c>
      <c r="R1271" t="s">
        <v>11690</v>
      </c>
      <c r="S1271">
        <v>62.82</v>
      </c>
      <c r="T1271">
        <v>3</v>
      </c>
      <c r="U1271">
        <v>0</v>
      </c>
      <c r="V1271">
        <v>30.7818</v>
      </c>
      <c r="W1271">
        <f>(Tableau1[[#This Row],[Sales]]/Tableau1[[#This Row],[Profit]])*100</f>
        <v>204.08163265306123</v>
      </c>
      <c r="X1271">
        <f>Tableau1[[#This Row],[Sales]]*(1-Tableau1[[#This Row],[Discount]])</f>
        <v>62.82</v>
      </c>
      <c r="Y1271">
        <f ca="1">SUMIF(Tableau1[Order ID],Tableau1[[#This Row],[Order ID]],Tableau1[[#This Row],[Sales]])</f>
        <v>464.29199999999997</v>
      </c>
    </row>
    <row r="1272" spans="1:25" x14ac:dyDescent="0.3">
      <c r="A1272">
        <v>2586</v>
      </c>
      <c r="B1272" t="s">
        <v>1291</v>
      </c>
      <c r="C1272" s="9" t="s">
        <v>5532</v>
      </c>
      <c r="D1272" s="9">
        <v>42311</v>
      </c>
      <c r="E1272" s="3" t="s">
        <v>5143</v>
      </c>
      <c r="F1272" t="s">
        <v>6465</v>
      </c>
      <c r="G1272" t="s">
        <v>6762</v>
      </c>
      <c r="H1272" t="s">
        <v>7555</v>
      </c>
      <c r="I1272" t="s">
        <v>8055</v>
      </c>
      <c r="J1272" t="s">
        <v>8057</v>
      </c>
      <c r="K1272" t="s">
        <v>8377</v>
      </c>
      <c r="L1272" t="s">
        <v>8593</v>
      </c>
      <c r="M1272">
        <v>76117</v>
      </c>
      <c r="N1272" t="s">
        <v>8639</v>
      </c>
      <c r="O1272" t="s">
        <v>8952</v>
      </c>
      <c r="P1272" t="s">
        <v>10371</v>
      </c>
      <c r="Q1272" t="s">
        <v>10385</v>
      </c>
      <c r="R1272" t="s">
        <v>10701</v>
      </c>
      <c r="S1272">
        <v>6.6079999999999997</v>
      </c>
      <c r="T1272">
        <v>2</v>
      </c>
      <c r="U1272">
        <v>0.2</v>
      </c>
      <c r="V1272">
        <v>2.1476000000000002</v>
      </c>
      <c r="W1272">
        <f>(Tableau1[[#This Row],[Sales]]/Tableau1[[#This Row],[Profit]])*100</f>
        <v>307.69230769230768</v>
      </c>
      <c r="X1272">
        <f>Tableau1[[#This Row],[Sales]]*(1-Tableau1[[#This Row],[Discount]])</f>
        <v>5.2864000000000004</v>
      </c>
      <c r="Y1272">
        <f ca="1">SUMIF(Tableau1[Order ID],Tableau1[[#This Row],[Order ID]],Tableau1[[#This Row],[Sales]])</f>
        <v>107.976</v>
      </c>
    </row>
    <row r="1273" spans="1:25" x14ac:dyDescent="0.3">
      <c r="A1273">
        <v>2587</v>
      </c>
      <c r="B1273" t="s">
        <v>1292</v>
      </c>
      <c r="C1273" s="9" t="s">
        <v>5190</v>
      </c>
      <c r="D1273" s="9">
        <v>42916</v>
      </c>
      <c r="E1273" s="3" t="s">
        <v>5121</v>
      </c>
      <c r="F1273" t="s">
        <v>6465</v>
      </c>
      <c r="G1273" t="s">
        <v>6735</v>
      </c>
      <c r="H1273" t="s">
        <v>7528</v>
      </c>
      <c r="I1273" t="s">
        <v>8054</v>
      </c>
      <c r="J1273" t="s">
        <v>8057</v>
      </c>
      <c r="K1273" t="s">
        <v>8078</v>
      </c>
      <c r="L1273" t="s">
        <v>8603</v>
      </c>
      <c r="M1273">
        <v>10024</v>
      </c>
      <c r="N1273" t="s">
        <v>8640</v>
      </c>
      <c r="O1273" t="s">
        <v>9448</v>
      </c>
      <c r="P1273" t="s">
        <v>10371</v>
      </c>
      <c r="Q1273" t="s">
        <v>10377</v>
      </c>
      <c r="R1273" t="s">
        <v>11192</v>
      </c>
      <c r="S1273">
        <v>248.57</v>
      </c>
      <c r="T1273">
        <v>7</v>
      </c>
      <c r="U1273">
        <v>0</v>
      </c>
      <c r="V1273">
        <v>67.113900000000001</v>
      </c>
      <c r="W1273">
        <f>(Tableau1[[#This Row],[Sales]]/Tableau1[[#This Row],[Profit]])*100</f>
        <v>370.37037037037038</v>
      </c>
      <c r="X1273">
        <f>Tableau1[[#This Row],[Sales]]*(1-Tableau1[[#This Row],[Discount]])</f>
        <v>248.57</v>
      </c>
      <c r="Y1273">
        <f ca="1">SUMIF(Tableau1[Order ID],Tableau1[[#This Row],[Order ID]],Tableau1[[#This Row],[Sales]])</f>
        <v>17.05</v>
      </c>
    </row>
    <row r="1274" spans="1:25" x14ac:dyDescent="0.3">
      <c r="A1274">
        <v>2589</v>
      </c>
      <c r="B1274" t="s">
        <v>1293</v>
      </c>
      <c r="C1274" s="9" t="s">
        <v>5495</v>
      </c>
      <c r="D1274" s="9">
        <v>42495</v>
      </c>
      <c r="E1274" s="3" t="s">
        <v>5225</v>
      </c>
      <c r="F1274" t="s">
        <v>6465</v>
      </c>
      <c r="G1274" t="s">
        <v>7061</v>
      </c>
      <c r="H1274" t="s">
        <v>7854</v>
      </c>
      <c r="I1274" t="s">
        <v>8056</v>
      </c>
      <c r="J1274" t="s">
        <v>8057</v>
      </c>
      <c r="K1274" t="s">
        <v>8059</v>
      </c>
      <c r="L1274" t="s">
        <v>8590</v>
      </c>
      <c r="M1274">
        <v>90004</v>
      </c>
      <c r="N1274" t="s">
        <v>8638</v>
      </c>
      <c r="O1274" t="s">
        <v>9785</v>
      </c>
      <c r="P1274" t="s">
        <v>10371</v>
      </c>
      <c r="Q1274" t="s">
        <v>10377</v>
      </c>
      <c r="R1274" t="s">
        <v>11519</v>
      </c>
      <c r="S1274">
        <v>5.98</v>
      </c>
      <c r="T1274">
        <v>1</v>
      </c>
      <c r="U1274">
        <v>0</v>
      </c>
      <c r="V1274">
        <v>1.0165999999999999</v>
      </c>
      <c r="W1274">
        <f>(Tableau1[[#This Row],[Sales]]/Tableau1[[#This Row],[Profit]])*100</f>
        <v>588.23529411764707</v>
      </c>
      <c r="X1274">
        <f>Tableau1[[#This Row],[Sales]]*(1-Tableau1[[#This Row],[Discount]])</f>
        <v>5.98</v>
      </c>
      <c r="Y1274">
        <f ca="1">SUMIF(Tableau1[Order ID],Tableau1[[#This Row],[Order ID]],Tableau1[[#This Row],[Sales]])</f>
        <v>30.36</v>
      </c>
    </row>
    <row r="1275" spans="1:25" x14ac:dyDescent="0.3">
      <c r="A1275">
        <v>2591</v>
      </c>
      <c r="B1275" t="s">
        <v>1294</v>
      </c>
      <c r="C1275" s="9" t="s">
        <v>5192</v>
      </c>
      <c r="D1275" s="9">
        <v>42621</v>
      </c>
      <c r="E1275" s="3" t="s">
        <v>5779</v>
      </c>
      <c r="F1275" t="s">
        <v>6465</v>
      </c>
      <c r="G1275" t="s">
        <v>6807</v>
      </c>
      <c r="H1275" t="s">
        <v>7600</v>
      </c>
      <c r="I1275" t="s">
        <v>8054</v>
      </c>
      <c r="J1275" t="s">
        <v>8057</v>
      </c>
      <c r="K1275" t="s">
        <v>8378</v>
      </c>
      <c r="L1275" t="s">
        <v>8598</v>
      </c>
      <c r="M1275">
        <v>60090</v>
      </c>
      <c r="N1275" t="s">
        <v>8639</v>
      </c>
      <c r="O1275" t="s">
        <v>9959</v>
      </c>
      <c r="P1275" t="s">
        <v>10370</v>
      </c>
      <c r="Q1275" t="s">
        <v>10378</v>
      </c>
      <c r="R1275" t="s">
        <v>11694</v>
      </c>
      <c r="S1275">
        <v>14.135999999999999</v>
      </c>
      <c r="T1275">
        <v>2</v>
      </c>
      <c r="U1275">
        <v>0.6</v>
      </c>
      <c r="V1275">
        <v>-7.7747999999999999</v>
      </c>
      <c r="W1275">
        <f>(Tableau1[[#This Row],[Sales]]/Tableau1[[#This Row],[Profit]])*100</f>
        <v>-181.81818181818181</v>
      </c>
      <c r="X1275">
        <f>Tableau1[[#This Row],[Sales]]*(1-Tableau1[[#This Row],[Discount]])</f>
        <v>5.6543999999999999</v>
      </c>
      <c r="Y1275">
        <f ca="1">SUMIF(Tableau1[Order ID],Tableau1[[#This Row],[Order ID]],Tableau1[[#This Row],[Sales]])</f>
        <v>119.9</v>
      </c>
    </row>
    <row r="1276" spans="1:25" x14ac:dyDescent="0.3">
      <c r="A1276">
        <v>2593</v>
      </c>
      <c r="B1276" t="s">
        <v>1295</v>
      </c>
      <c r="C1276" s="9" t="s">
        <v>5251</v>
      </c>
      <c r="D1276" s="9">
        <v>43063</v>
      </c>
      <c r="E1276" s="3" t="s">
        <v>5230</v>
      </c>
      <c r="F1276" t="s">
        <v>6464</v>
      </c>
      <c r="G1276" t="s">
        <v>6744</v>
      </c>
      <c r="H1276" t="s">
        <v>7537</v>
      </c>
      <c r="I1276" t="s">
        <v>8055</v>
      </c>
      <c r="J1276" t="s">
        <v>8057</v>
      </c>
      <c r="K1276" t="s">
        <v>8379</v>
      </c>
      <c r="L1276" t="s">
        <v>8608</v>
      </c>
      <c r="M1276">
        <v>29483</v>
      </c>
      <c r="N1276" t="s">
        <v>8637</v>
      </c>
      <c r="O1276" t="s">
        <v>9840</v>
      </c>
      <c r="P1276" t="s">
        <v>10372</v>
      </c>
      <c r="Q1276" t="s">
        <v>10380</v>
      </c>
      <c r="R1276" t="s">
        <v>11574</v>
      </c>
      <c r="S1276">
        <v>79.099999999999994</v>
      </c>
      <c r="T1276">
        <v>2</v>
      </c>
      <c r="U1276">
        <v>0</v>
      </c>
      <c r="V1276">
        <v>39.549999999999997</v>
      </c>
      <c r="W1276">
        <f>(Tableau1[[#This Row],[Sales]]/Tableau1[[#This Row],[Profit]])*100</f>
        <v>200</v>
      </c>
      <c r="X1276">
        <f>Tableau1[[#This Row],[Sales]]*(1-Tableau1[[#This Row],[Discount]])</f>
        <v>79.099999999999994</v>
      </c>
      <c r="Y1276">
        <f ca="1">SUMIF(Tableau1[Order ID],Tableau1[[#This Row],[Order ID]],Tableau1[[#This Row],[Sales]])</f>
        <v>86.26</v>
      </c>
    </row>
    <row r="1277" spans="1:25" x14ac:dyDescent="0.3">
      <c r="A1277">
        <v>2595</v>
      </c>
      <c r="B1277" t="s">
        <v>1296</v>
      </c>
      <c r="C1277" s="9" t="s">
        <v>5756</v>
      </c>
      <c r="D1277" s="9">
        <v>42868</v>
      </c>
      <c r="E1277" s="3" t="s">
        <v>6378</v>
      </c>
      <c r="F1277" t="s">
        <v>6465</v>
      </c>
      <c r="G1277" t="s">
        <v>6780</v>
      </c>
      <c r="H1277" t="s">
        <v>7573</v>
      </c>
      <c r="I1277" t="s">
        <v>8055</v>
      </c>
      <c r="J1277" t="s">
        <v>8057</v>
      </c>
      <c r="K1277" t="s">
        <v>8096</v>
      </c>
      <c r="L1277" t="s">
        <v>8602</v>
      </c>
      <c r="M1277">
        <v>47201</v>
      </c>
      <c r="N1277" t="s">
        <v>8639</v>
      </c>
      <c r="O1277" t="s">
        <v>8868</v>
      </c>
      <c r="P1277" t="s">
        <v>10371</v>
      </c>
      <c r="Q1277" t="s">
        <v>10385</v>
      </c>
      <c r="R1277" t="s">
        <v>10618</v>
      </c>
      <c r="S1277">
        <v>180.96</v>
      </c>
      <c r="T1277">
        <v>2</v>
      </c>
      <c r="U1277">
        <v>0</v>
      </c>
      <c r="V1277">
        <v>81.432000000000002</v>
      </c>
      <c r="W1277">
        <f>(Tableau1[[#This Row],[Sales]]/Tableau1[[#This Row],[Profit]])*100</f>
        <v>222.22222222222223</v>
      </c>
      <c r="X1277">
        <f>Tableau1[[#This Row],[Sales]]*(1-Tableau1[[#This Row],[Discount]])</f>
        <v>180.96</v>
      </c>
      <c r="Y1277">
        <f ca="1">SUMIF(Tableau1[Order ID],Tableau1[[#This Row],[Order ID]],Tableau1[[#This Row],[Sales]])</f>
        <v>1214.8499999999999</v>
      </c>
    </row>
    <row r="1278" spans="1:25" x14ac:dyDescent="0.3">
      <c r="A1278">
        <v>2600</v>
      </c>
      <c r="B1278" t="s">
        <v>1297</v>
      </c>
      <c r="C1278" s="9" t="s">
        <v>5786</v>
      </c>
      <c r="D1278" s="9">
        <v>42848</v>
      </c>
      <c r="E1278" s="3" t="s">
        <v>5598</v>
      </c>
      <c r="F1278" t="s">
        <v>6465</v>
      </c>
      <c r="G1278" t="s">
        <v>6553</v>
      </c>
      <c r="H1278" t="s">
        <v>7346</v>
      </c>
      <c r="I1278" t="s">
        <v>8054</v>
      </c>
      <c r="J1278" t="s">
        <v>8057</v>
      </c>
      <c r="K1278" t="s">
        <v>8078</v>
      </c>
      <c r="L1278" t="s">
        <v>8603</v>
      </c>
      <c r="M1278">
        <v>10024</v>
      </c>
      <c r="N1278" t="s">
        <v>8640</v>
      </c>
      <c r="O1278" t="s">
        <v>9888</v>
      </c>
      <c r="P1278" t="s">
        <v>10371</v>
      </c>
      <c r="Q1278" t="s">
        <v>10382</v>
      </c>
      <c r="R1278" t="s">
        <v>11623</v>
      </c>
      <c r="S1278">
        <v>121.94</v>
      </c>
      <c r="T1278">
        <v>2</v>
      </c>
      <c r="U1278">
        <v>0</v>
      </c>
      <c r="V1278">
        <v>35.3626</v>
      </c>
      <c r="W1278">
        <f>(Tableau1[[#This Row],[Sales]]/Tableau1[[#This Row],[Profit]])*100</f>
        <v>344.82758620689651</v>
      </c>
      <c r="X1278">
        <f>Tableau1[[#This Row],[Sales]]*(1-Tableau1[[#This Row],[Discount]])</f>
        <v>121.94</v>
      </c>
      <c r="Y1278">
        <f ca="1">SUMIF(Tableau1[Order ID],Tableau1[[#This Row],[Order ID]],Tableau1[[#This Row],[Sales]])</f>
        <v>39.9</v>
      </c>
    </row>
    <row r="1279" spans="1:25" x14ac:dyDescent="0.3">
      <c r="A1279">
        <v>2602</v>
      </c>
      <c r="B1279" t="s">
        <v>1298</v>
      </c>
      <c r="C1279" s="9" t="s">
        <v>5060</v>
      </c>
      <c r="D1279" s="9">
        <v>42525</v>
      </c>
      <c r="E1279" s="3" t="s">
        <v>5060</v>
      </c>
      <c r="F1279" t="s">
        <v>6467</v>
      </c>
      <c r="G1279" t="s">
        <v>7101</v>
      </c>
      <c r="H1279" t="s">
        <v>7894</v>
      </c>
      <c r="I1279" t="s">
        <v>8054</v>
      </c>
      <c r="J1279" t="s">
        <v>8057</v>
      </c>
      <c r="K1279" t="s">
        <v>8078</v>
      </c>
      <c r="L1279" t="s">
        <v>8603</v>
      </c>
      <c r="M1279">
        <v>10035</v>
      </c>
      <c r="N1279" t="s">
        <v>8640</v>
      </c>
      <c r="O1279" t="s">
        <v>9422</v>
      </c>
      <c r="P1279" t="s">
        <v>10371</v>
      </c>
      <c r="Q1279" t="s">
        <v>10383</v>
      </c>
      <c r="R1279" t="s">
        <v>10422</v>
      </c>
      <c r="S1279">
        <v>14.94</v>
      </c>
      <c r="T1279">
        <v>3</v>
      </c>
      <c r="U1279">
        <v>0</v>
      </c>
      <c r="V1279">
        <v>7.0217999999999998</v>
      </c>
      <c r="W1279">
        <f>(Tableau1[[#This Row],[Sales]]/Tableau1[[#This Row],[Profit]])*100</f>
        <v>212.7659574468085</v>
      </c>
      <c r="X1279">
        <f>Tableau1[[#This Row],[Sales]]*(1-Tableau1[[#This Row],[Discount]])</f>
        <v>14.94</v>
      </c>
      <c r="Y1279">
        <f ca="1">SUMIF(Tableau1[Order ID],Tableau1[[#This Row],[Order ID]],Tableau1[[#This Row],[Sales]])</f>
        <v>28.4</v>
      </c>
    </row>
    <row r="1280" spans="1:25" x14ac:dyDescent="0.3">
      <c r="A1280">
        <v>2606</v>
      </c>
      <c r="B1280" t="s">
        <v>1299</v>
      </c>
      <c r="C1280" s="9" t="s">
        <v>5787</v>
      </c>
      <c r="D1280" s="9">
        <v>41989</v>
      </c>
      <c r="E1280" s="3" t="s">
        <v>6089</v>
      </c>
      <c r="F1280" t="s">
        <v>6465</v>
      </c>
      <c r="G1280" t="s">
        <v>7102</v>
      </c>
      <c r="H1280" t="s">
        <v>7895</v>
      </c>
      <c r="I1280" t="s">
        <v>8055</v>
      </c>
      <c r="J1280" t="s">
        <v>8057</v>
      </c>
      <c r="K1280" t="s">
        <v>8166</v>
      </c>
      <c r="L1280" t="s">
        <v>8591</v>
      </c>
      <c r="M1280">
        <v>32216</v>
      </c>
      <c r="N1280" t="s">
        <v>8637</v>
      </c>
      <c r="O1280" t="s">
        <v>9659</v>
      </c>
      <c r="P1280" t="s">
        <v>10371</v>
      </c>
      <c r="Q1280" t="s">
        <v>10381</v>
      </c>
      <c r="R1280" t="s">
        <v>11397</v>
      </c>
      <c r="S1280">
        <v>1.167</v>
      </c>
      <c r="T1280">
        <v>1</v>
      </c>
      <c r="U1280">
        <v>0.7</v>
      </c>
      <c r="V1280">
        <v>-0.85580000000000001</v>
      </c>
      <c r="W1280">
        <f>(Tableau1[[#This Row],[Sales]]/Tableau1[[#This Row],[Profit]])*100</f>
        <v>-136.36363636363637</v>
      </c>
      <c r="X1280">
        <f>Tableau1[[#This Row],[Sales]]*(1-Tableau1[[#This Row],[Discount]])</f>
        <v>0.35010000000000008</v>
      </c>
      <c r="Y1280">
        <f ca="1">SUMIF(Tableau1[Order ID],Tableau1[[#This Row],[Order ID]],Tableau1[[#This Row],[Sales]])</f>
        <v>105.584</v>
      </c>
    </row>
    <row r="1281" spans="1:25" x14ac:dyDescent="0.3">
      <c r="A1281">
        <v>2607</v>
      </c>
      <c r="B1281" t="s">
        <v>1300</v>
      </c>
      <c r="C1281" s="9" t="s">
        <v>5788</v>
      </c>
      <c r="D1281" s="9">
        <v>42433</v>
      </c>
      <c r="E1281" s="3" t="s">
        <v>5642</v>
      </c>
      <c r="F1281" t="s">
        <v>6465</v>
      </c>
      <c r="G1281" t="s">
        <v>6918</v>
      </c>
      <c r="H1281" t="s">
        <v>7711</v>
      </c>
      <c r="I1281" t="s">
        <v>8056</v>
      </c>
      <c r="J1281" t="s">
        <v>8057</v>
      </c>
      <c r="K1281" t="s">
        <v>8128</v>
      </c>
      <c r="L1281" t="s">
        <v>8590</v>
      </c>
      <c r="M1281">
        <v>92024</v>
      </c>
      <c r="N1281" t="s">
        <v>8638</v>
      </c>
      <c r="O1281" t="s">
        <v>9962</v>
      </c>
      <c r="P1281" t="s">
        <v>10371</v>
      </c>
      <c r="Q1281" t="s">
        <v>10379</v>
      </c>
      <c r="R1281" t="s">
        <v>11698</v>
      </c>
      <c r="S1281">
        <v>16.989999999999998</v>
      </c>
      <c r="T1281">
        <v>1</v>
      </c>
      <c r="U1281">
        <v>0</v>
      </c>
      <c r="V1281">
        <v>4.9271000000000003</v>
      </c>
      <c r="W1281">
        <f>(Tableau1[[#This Row],[Sales]]/Tableau1[[#This Row],[Profit]])*100</f>
        <v>344.82758620689651</v>
      </c>
      <c r="X1281">
        <f>Tableau1[[#This Row],[Sales]]*(1-Tableau1[[#This Row],[Discount]])</f>
        <v>16.989999999999998</v>
      </c>
      <c r="Y1281">
        <f ca="1">SUMIF(Tableau1[Order ID],Tableau1[[#This Row],[Order ID]],Tableau1[[#This Row],[Sales]])</f>
        <v>301.95999999999998</v>
      </c>
    </row>
    <row r="1282" spans="1:25" x14ac:dyDescent="0.3">
      <c r="A1282">
        <v>2608</v>
      </c>
      <c r="B1282" t="s">
        <v>1301</v>
      </c>
      <c r="C1282" s="9" t="s">
        <v>5671</v>
      </c>
      <c r="D1282" s="9">
        <v>41968</v>
      </c>
      <c r="E1282" s="3" t="s">
        <v>5983</v>
      </c>
      <c r="F1282" t="s">
        <v>6465</v>
      </c>
      <c r="G1282" t="s">
        <v>7033</v>
      </c>
      <c r="H1282" t="s">
        <v>7826</v>
      </c>
      <c r="I1282" t="s">
        <v>8055</v>
      </c>
      <c r="J1282" t="s">
        <v>8057</v>
      </c>
      <c r="K1282" t="s">
        <v>8139</v>
      </c>
      <c r="L1282" t="s">
        <v>8593</v>
      </c>
      <c r="M1282">
        <v>76017</v>
      </c>
      <c r="N1282" t="s">
        <v>8639</v>
      </c>
      <c r="O1282" t="s">
        <v>9963</v>
      </c>
      <c r="P1282" t="s">
        <v>10372</v>
      </c>
      <c r="Q1282" t="s">
        <v>10384</v>
      </c>
      <c r="R1282" t="s">
        <v>11699</v>
      </c>
      <c r="S1282">
        <v>24.672000000000001</v>
      </c>
      <c r="T1282">
        <v>3</v>
      </c>
      <c r="U1282">
        <v>0.2</v>
      </c>
      <c r="V1282">
        <v>0</v>
      </c>
      <c r="W1282" t="e">
        <f>(Tableau1[[#This Row],[Sales]]/Tableau1[[#This Row],[Profit]])*100</f>
        <v>#DIV/0!</v>
      </c>
      <c r="X1282">
        <f>Tableau1[[#This Row],[Sales]]*(1-Tableau1[[#This Row],[Discount]])</f>
        <v>19.7376</v>
      </c>
      <c r="Y1282">
        <f ca="1">SUMIF(Tableau1[Order ID],Tableau1[[#This Row],[Order ID]],Tableau1[[#This Row],[Sales]])</f>
        <v>3.9</v>
      </c>
    </row>
    <row r="1283" spans="1:25" x14ac:dyDescent="0.3">
      <c r="A1283">
        <v>2614</v>
      </c>
      <c r="B1283" t="s">
        <v>1302</v>
      </c>
      <c r="C1283" s="9" t="s">
        <v>5266</v>
      </c>
      <c r="D1283" s="9">
        <v>42488</v>
      </c>
      <c r="E1283" s="3" t="s">
        <v>5495</v>
      </c>
      <c r="F1283" t="s">
        <v>6465</v>
      </c>
      <c r="G1283" t="s">
        <v>7103</v>
      </c>
      <c r="H1283" t="s">
        <v>7896</v>
      </c>
      <c r="I1283" t="s">
        <v>8055</v>
      </c>
      <c r="J1283" t="s">
        <v>8057</v>
      </c>
      <c r="K1283" t="s">
        <v>8059</v>
      </c>
      <c r="L1283" t="s">
        <v>8590</v>
      </c>
      <c r="M1283">
        <v>90045</v>
      </c>
      <c r="N1283" t="s">
        <v>8638</v>
      </c>
      <c r="O1283" t="s">
        <v>9403</v>
      </c>
      <c r="P1283" t="s">
        <v>10370</v>
      </c>
      <c r="Q1283" t="s">
        <v>10374</v>
      </c>
      <c r="R1283" t="s">
        <v>11151</v>
      </c>
      <c r="S1283">
        <v>41.567999999999998</v>
      </c>
      <c r="T1283">
        <v>2</v>
      </c>
      <c r="U1283">
        <v>0.2</v>
      </c>
      <c r="V1283">
        <v>2.5979999999999999</v>
      </c>
      <c r="W1283">
        <f>(Tableau1[[#This Row],[Sales]]/Tableau1[[#This Row],[Profit]])*100</f>
        <v>1600</v>
      </c>
      <c r="X1283">
        <f>Tableau1[[#This Row],[Sales]]*(1-Tableau1[[#This Row],[Discount]])</f>
        <v>33.254399999999997</v>
      </c>
      <c r="Y1283">
        <f ca="1">SUMIF(Tableau1[Order ID],Tableau1[[#This Row],[Order ID]],Tableau1[[#This Row],[Sales]])</f>
        <v>3.4079999999999999</v>
      </c>
    </row>
    <row r="1284" spans="1:25" x14ac:dyDescent="0.3">
      <c r="A1284">
        <v>2615</v>
      </c>
      <c r="B1284" t="s">
        <v>1303</v>
      </c>
      <c r="C1284" s="9" t="s">
        <v>5789</v>
      </c>
      <c r="D1284" s="9">
        <v>41755</v>
      </c>
      <c r="E1284" s="3" t="s">
        <v>5553</v>
      </c>
      <c r="F1284" t="s">
        <v>6465</v>
      </c>
      <c r="G1284" t="s">
        <v>7104</v>
      </c>
      <c r="H1284" t="s">
        <v>7897</v>
      </c>
      <c r="I1284" t="s">
        <v>8055</v>
      </c>
      <c r="J1284" t="s">
        <v>8057</v>
      </c>
      <c r="K1284" t="s">
        <v>8059</v>
      </c>
      <c r="L1284" t="s">
        <v>8590</v>
      </c>
      <c r="M1284">
        <v>90049</v>
      </c>
      <c r="N1284" t="s">
        <v>8638</v>
      </c>
      <c r="O1284" t="s">
        <v>9002</v>
      </c>
      <c r="P1284" t="s">
        <v>10370</v>
      </c>
      <c r="Q1284" t="s">
        <v>10374</v>
      </c>
      <c r="R1284" t="s">
        <v>10752</v>
      </c>
      <c r="S1284">
        <v>230.28</v>
      </c>
      <c r="T1284">
        <v>3</v>
      </c>
      <c r="U1284">
        <v>0.2</v>
      </c>
      <c r="V1284">
        <v>23.027999999999999</v>
      </c>
      <c r="W1284">
        <f>(Tableau1[[#This Row],[Sales]]/Tableau1[[#This Row],[Profit]])*100</f>
        <v>1000</v>
      </c>
      <c r="X1284">
        <f>Tableau1[[#This Row],[Sales]]*(1-Tableau1[[#This Row],[Discount]])</f>
        <v>184.22400000000002</v>
      </c>
      <c r="Y1284">
        <f ca="1">SUMIF(Tableau1[Order ID],Tableau1[[#This Row],[Order ID]],Tableau1[[#This Row],[Sales]])</f>
        <v>53.247999999999998</v>
      </c>
    </row>
    <row r="1285" spans="1:25" x14ac:dyDescent="0.3">
      <c r="A1285">
        <v>2617</v>
      </c>
      <c r="B1285" t="s">
        <v>1304</v>
      </c>
      <c r="C1285" s="9" t="s">
        <v>5749</v>
      </c>
      <c r="D1285" s="9">
        <v>42826</v>
      </c>
      <c r="E1285" s="3" t="s">
        <v>6364</v>
      </c>
      <c r="F1285" t="s">
        <v>6465</v>
      </c>
      <c r="G1285" t="s">
        <v>6801</v>
      </c>
      <c r="H1285" t="s">
        <v>7594</v>
      </c>
      <c r="I1285" t="s">
        <v>8054</v>
      </c>
      <c r="J1285" t="s">
        <v>8057</v>
      </c>
      <c r="K1285" t="s">
        <v>8066</v>
      </c>
      <c r="L1285" t="s">
        <v>8590</v>
      </c>
      <c r="M1285">
        <v>94110</v>
      </c>
      <c r="N1285" t="s">
        <v>8638</v>
      </c>
      <c r="O1285" t="s">
        <v>9964</v>
      </c>
      <c r="P1285" t="s">
        <v>10371</v>
      </c>
      <c r="Q1285" t="s">
        <v>10375</v>
      </c>
      <c r="R1285" t="s">
        <v>11700</v>
      </c>
      <c r="S1285">
        <v>5.78</v>
      </c>
      <c r="T1285">
        <v>2</v>
      </c>
      <c r="U1285">
        <v>0</v>
      </c>
      <c r="V1285">
        <v>2.7166000000000001</v>
      </c>
      <c r="W1285">
        <f>(Tableau1[[#This Row],[Sales]]/Tableau1[[#This Row],[Profit]])*100</f>
        <v>212.7659574468085</v>
      </c>
      <c r="X1285">
        <f>Tableau1[[#This Row],[Sales]]*(1-Tableau1[[#This Row],[Discount]])</f>
        <v>5.78</v>
      </c>
      <c r="Y1285">
        <f ca="1">SUMIF(Tableau1[Order ID],Tableau1[[#This Row],[Order ID]],Tableau1[[#This Row],[Sales]])</f>
        <v>37.68</v>
      </c>
    </row>
    <row r="1286" spans="1:25" x14ac:dyDescent="0.3">
      <c r="A1286">
        <v>2619</v>
      </c>
      <c r="B1286" t="s">
        <v>1305</v>
      </c>
      <c r="C1286" s="9" t="s">
        <v>5096</v>
      </c>
      <c r="D1286" s="9">
        <v>43091</v>
      </c>
      <c r="E1286" s="3" t="s">
        <v>5407</v>
      </c>
      <c r="F1286" t="s">
        <v>6465</v>
      </c>
      <c r="G1286" t="s">
        <v>6955</v>
      </c>
      <c r="H1286" t="s">
        <v>7748</v>
      </c>
      <c r="I1286" t="s">
        <v>8055</v>
      </c>
      <c r="J1286" t="s">
        <v>8057</v>
      </c>
      <c r="K1286" t="s">
        <v>8109</v>
      </c>
      <c r="L1286" t="s">
        <v>8615</v>
      </c>
      <c r="M1286">
        <v>88220</v>
      </c>
      <c r="N1286" t="s">
        <v>8638</v>
      </c>
      <c r="O1286" t="s">
        <v>9013</v>
      </c>
      <c r="P1286" t="s">
        <v>10371</v>
      </c>
      <c r="Q1286" t="s">
        <v>10379</v>
      </c>
      <c r="R1286" t="s">
        <v>10763</v>
      </c>
      <c r="S1286">
        <v>4.17</v>
      </c>
      <c r="T1286">
        <v>3</v>
      </c>
      <c r="U1286">
        <v>0</v>
      </c>
      <c r="V1286">
        <v>1.0842000000000001</v>
      </c>
      <c r="W1286">
        <f>(Tableau1[[#This Row],[Sales]]/Tableau1[[#This Row],[Profit]])*100</f>
        <v>384.61538461538458</v>
      </c>
      <c r="X1286">
        <f>Tableau1[[#This Row],[Sales]]*(1-Tableau1[[#This Row],[Discount]])</f>
        <v>4.17</v>
      </c>
      <c r="Y1286">
        <f ca="1">SUMIF(Tableau1[Order ID],Tableau1[[#This Row],[Order ID]],Tableau1[[#This Row],[Sales]])</f>
        <v>40.29</v>
      </c>
    </row>
    <row r="1287" spans="1:25" x14ac:dyDescent="0.3">
      <c r="A1287">
        <v>2623</v>
      </c>
      <c r="B1287" t="s">
        <v>1306</v>
      </c>
      <c r="C1287" s="9" t="s">
        <v>5670</v>
      </c>
      <c r="D1287" s="9">
        <v>41976</v>
      </c>
      <c r="E1287" s="3" t="s">
        <v>5806</v>
      </c>
      <c r="F1287" t="s">
        <v>6464</v>
      </c>
      <c r="G1287" t="s">
        <v>7105</v>
      </c>
      <c r="H1287" t="s">
        <v>7898</v>
      </c>
      <c r="I1287" t="s">
        <v>8055</v>
      </c>
      <c r="J1287" t="s">
        <v>8057</v>
      </c>
      <c r="K1287" t="s">
        <v>8343</v>
      </c>
      <c r="L1287" t="s">
        <v>8613</v>
      </c>
      <c r="M1287">
        <v>63116</v>
      </c>
      <c r="N1287" t="s">
        <v>8639</v>
      </c>
      <c r="O1287" t="s">
        <v>9780</v>
      </c>
      <c r="P1287" t="s">
        <v>10371</v>
      </c>
      <c r="Q1287" t="s">
        <v>10383</v>
      </c>
      <c r="R1287" t="s">
        <v>11514</v>
      </c>
      <c r="S1287">
        <v>25.92</v>
      </c>
      <c r="T1287">
        <v>4</v>
      </c>
      <c r="U1287">
        <v>0</v>
      </c>
      <c r="V1287">
        <v>12.441599999999999</v>
      </c>
      <c r="W1287">
        <f>(Tableau1[[#This Row],[Sales]]/Tableau1[[#This Row],[Profit]])*100</f>
        <v>208.33333333333334</v>
      </c>
      <c r="X1287">
        <f>Tableau1[[#This Row],[Sales]]*(1-Tableau1[[#This Row],[Discount]])</f>
        <v>25.92</v>
      </c>
      <c r="Y1287">
        <f ca="1">SUMIF(Tableau1[Order ID],Tableau1[[#This Row],[Order ID]],Tableau1[[#This Row],[Sales]])</f>
        <v>748.75199999999995</v>
      </c>
    </row>
    <row r="1288" spans="1:25" x14ac:dyDescent="0.3">
      <c r="A1288">
        <v>2624</v>
      </c>
      <c r="B1288" t="s">
        <v>1307</v>
      </c>
      <c r="C1288" s="9" t="s">
        <v>5790</v>
      </c>
      <c r="D1288" s="9">
        <v>43030</v>
      </c>
      <c r="E1288" s="3" t="s">
        <v>6230</v>
      </c>
      <c r="F1288" t="s">
        <v>6466</v>
      </c>
      <c r="G1288" t="s">
        <v>7106</v>
      </c>
      <c r="H1288" t="s">
        <v>7899</v>
      </c>
      <c r="I1288" t="s">
        <v>8056</v>
      </c>
      <c r="J1288" t="s">
        <v>8057</v>
      </c>
      <c r="K1288" t="s">
        <v>8078</v>
      </c>
      <c r="L1288" t="s">
        <v>8603</v>
      </c>
      <c r="M1288">
        <v>10024</v>
      </c>
      <c r="N1288" t="s">
        <v>8640</v>
      </c>
      <c r="O1288" t="s">
        <v>9965</v>
      </c>
      <c r="P1288" t="s">
        <v>10372</v>
      </c>
      <c r="Q1288" t="s">
        <v>10389</v>
      </c>
      <c r="R1288" t="s">
        <v>11701</v>
      </c>
      <c r="S1288">
        <v>11199.968000000001</v>
      </c>
      <c r="T1288">
        <v>4</v>
      </c>
      <c r="U1288">
        <v>0.2</v>
      </c>
      <c r="V1288">
        <v>3919.9888000000001</v>
      </c>
      <c r="W1288">
        <f>(Tableau1[[#This Row],[Sales]]/Tableau1[[#This Row],[Profit]])*100</f>
        <v>285.71428571428572</v>
      </c>
      <c r="X1288">
        <f>Tableau1[[#This Row],[Sales]]*(1-Tableau1[[#This Row],[Discount]])</f>
        <v>8959.974400000001</v>
      </c>
      <c r="Y1288">
        <f ca="1">SUMIF(Tableau1[Order ID],Tableau1[[#This Row],[Order ID]],Tableau1[[#This Row],[Sales]])</f>
        <v>167.952</v>
      </c>
    </row>
    <row r="1289" spans="1:25" x14ac:dyDescent="0.3">
      <c r="A1289">
        <v>2628</v>
      </c>
      <c r="B1289" t="s">
        <v>1308</v>
      </c>
      <c r="C1289" s="9" t="s">
        <v>5068</v>
      </c>
      <c r="D1289" s="9">
        <v>43052</v>
      </c>
      <c r="E1289" s="3" t="s">
        <v>5970</v>
      </c>
      <c r="F1289" t="s">
        <v>6466</v>
      </c>
      <c r="G1289" t="s">
        <v>6583</v>
      </c>
      <c r="H1289" t="s">
        <v>7376</v>
      </c>
      <c r="I1289" t="s">
        <v>8055</v>
      </c>
      <c r="J1289" t="s">
        <v>8057</v>
      </c>
      <c r="K1289" t="s">
        <v>8082</v>
      </c>
      <c r="L1289" t="s">
        <v>8612</v>
      </c>
      <c r="M1289">
        <v>45503</v>
      </c>
      <c r="N1289" t="s">
        <v>8640</v>
      </c>
      <c r="O1289" t="s">
        <v>9079</v>
      </c>
      <c r="P1289" t="s">
        <v>10372</v>
      </c>
      <c r="Q1289" t="s">
        <v>10384</v>
      </c>
      <c r="R1289" t="s">
        <v>10829</v>
      </c>
      <c r="S1289">
        <v>60.863999999999997</v>
      </c>
      <c r="T1289">
        <v>4</v>
      </c>
      <c r="U1289">
        <v>0.2</v>
      </c>
      <c r="V1289">
        <v>9.1295999999999999</v>
      </c>
      <c r="W1289">
        <f>(Tableau1[[#This Row],[Sales]]/Tableau1[[#This Row],[Profit]])*100</f>
        <v>666.66666666666663</v>
      </c>
      <c r="X1289">
        <f>Tableau1[[#This Row],[Sales]]*(1-Tableau1[[#This Row],[Discount]])</f>
        <v>48.691200000000002</v>
      </c>
      <c r="Y1289">
        <f ca="1">SUMIF(Tableau1[Order ID],Tableau1[[#This Row],[Order ID]],Tableau1[[#This Row],[Sales]])</f>
        <v>397.6</v>
      </c>
    </row>
    <row r="1290" spans="1:25" x14ac:dyDescent="0.3">
      <c r="A1290">
        <v>2631</v>
      </c>
      <c r="B1290" t="s">
        <v>1309</v>
      </c>
      <c r="C1290" s="9" t="s">
        <v>5259</v>
      </c>
      <c r="D1290" s="9">
        <v>42257</v>
      </c>
      <c r="E1290" s="3" t="s">
        <v>5456</v>
      </c>
      <c r="F1290" t="s">
        <v>6465</v>
      </c>
      <c r="G1290" t="s">
        <v>6960</v>
      </c>
      <c r="H1290" t="s">
        <v>7753</v>
      </c>
      <c r="I1290" t="s">
        <v>8054</v>
      </c>
      <c r="J1290" t="s">
        <v>8057</v>
      </c>
      <c r="K1290" t="s">
        <v>8309</v>
      </c>
      <c r="L1290" t="s">
        <v>8614</v>
      </c>
      <c r="M1290">
        <v>74133</v>
      </c>
      <c r="N1290" t="s">
        <v>8639</v>
      </c>
      <c r="O1290" t="s">
        <v>9816</v>
      </c>
      <c r="P1290" t="s">
        <v>10371</v>
      </c>
      <c r="Q1290" t="s">
        <v>10383</v>
      </c>
      <c r="R1290" t="s">
        <v>11549</v>
      </c>
      <c r="S1290">
        <v>14.94</v>
      </c>
      <c r="T1290">
        <v>3</v>
      </c>
      <c r="U1290">
        <v>0</v>
      </c>
      <c r="V1290">
        <v>7.0217999999999998</v>
      </c>
      <c r="W1290">
        <f>(Tableau1[[#This Row],[Sales]]/Tableau1[[#This Row],[Profit]])*100</f>
        <v>212.7659574468085</v>
      </c>
      <c r="X1290">
        <f>Tableau1[[#This Row],[Sales]]*(1-Tableau1[[#This Row],[Discount]])</f>
        <v>14.94</v>
      </c>
      <c r="Y1290">
        <f ca="1">SUMIF(Tableau1[Order ID],Tableau1[[#This Row],[Order ID]],Tableau1[[#This Row],[Sales]])</f>
        <v>3930.0720000000001</v>
      </c>
    </row>
    <row r="1291" spans="1:25" x14ac:dyDescent="0.3">
      <c r="A1291">
        <v>2632</v>
      </c>
      <c r="B1291" t="s">
        <v>1310</v>
      </c>
      <c r="C1291" s="9" t="s">
        <v>5386</v>
      </c>
      <c r="D1291" s="9">
        <v>42870</v>
      </c>
      <c r="E1291" s="3" t="s">
        <v>5998</v>
      </c>
      <c r="F1291" t="s">
        <v>6465</v>
      </c>
      <c r="G1291" t="s">
        <v>7107</v>
      </c>
      <c r="H1291" t="s">
        <v>7900</v>
      </c>
      <c r="I1291" t="s">
        <v>8054</v>
      </c>
      <c r="J1291" t="s">
        <v>8057</v>
      </c>
      <c r="K1291" t="s">
        <v>8062</v>
      </c>
      <c r="L1291" t="s">
        <v>8234</v>
      </c>
      <c r="M1291">
        <v>98103</v>
      </c>
      <c r="N1291" t="s">
        <v>8638</v>
      </c>
      <c r="O1291" t="s">
        <v>9493</v>
      </c>
      <c r="P1291" t="s">
        <v>10370</v>
      </c>
      <c r="Q1291" t="s">
        <v>10378</v>
      </c>
      <c r="R1291" t="s">
        <v>11236</v>
      </c>
      <c r="S1291">
        <v>39.96</v>
      </c>
      <c r="T1291">
        <v>2</v>
      </c>
      <c r="U1291">
        <v>0</v>
      </c>
      <c r="V1291">
        <v>17.1828</v>
      </c>
      <c r="W1291">
        <f>(Tableau1[[#This Row],[Sales]]/Tableau1[[#This Row],[Profit]])*100</f>
        <v>232.55813953488374</v>
      </c>
      <c r="X1291">
        <f>Tableau1[[#This Row],[Sales]]*(1-Tableau1[[#This Row],[Discount]])</f>
        <v>39.96</v>
      </c>
      <c r="Y1291">
        <f ca="1">SUMIF(Tableau1[Order ID],Tableau1[[#This Row],[Order ID]],Tableau1[[#This Row],[Sales]])</f>
        <v>9.26</v>
      </c>
    </row>
    <row r="1292" spans="1:25" x14ac:dyDescent="0.3">
      <c r="A1292">
        <v>2635</v>
      </c>
      <c r="B1292" t="s">
        <v>1311</v>
      </c>
      <c r="C1292" s="9" t="s">
        <v>5791</v>
      </c>
      <c r="D1292" s="9">
        <v>42190</v>
      </c>
      <c r="E1292" s="3" t="s">
        <v>5878</v>
      </c>
      <c r="F1292" t="s">
        <v>6464</v>
      </c>
      <c r="G1292" t="s">
        <v>7009</v>
      </c>
      <c r="H1292" t="s">
        <v>7802</v>
      </c>
      <c r="I1292" t="s">
        <v>8055</v>
      </c>
      <c r="J1292" t="s">
        <v>8057</v>
      </c>
      <c r="K1292" t="s">
        <v>8173</v>
      </c>
      <c r="L1292" t="s">
        <v>8592</v>
      </c>
      <c r="M1292">
        <v>28314</v>
      </c>
      <c r="N1292" t="s">
        <v>8637</v>
      </c>
      <c r="O1292" t="s">
        <v>9969</v>
      </c>
      <c r="P1292" t="s">
        <v>10370</v>
      </c>
      <c r="Q1292" t="s">
        <v>10378</v>
      </c>
      <c r="R1292" t="s">
        <v>11705</v>
      </c>
      <c r="S1292">
        <v>4.9279999999999999</v>
      </c>
      <c r="T1292">
        <v>2</v>
      </c>
      <c r="U1292">
        <v>0.2</v>
      </c>
      <c r="V1292">
        <v>0.73919999999999997</v>
      </c>
      <c r="W1292">
        <f>(Tableau1[[#This Row],[Sales]]/Tableau1[[#This Row],[Profit]])*100</f>
        <v>666.66666666666674</v>
      </c>
      <c r="X1292">
        <f>Tableau1[[#This Row],[Sales]]*(1-Tableau1[[#This Row],[Discount]])</f>
        <v>3.9424000000000001</v>
      </c>
      <c r="Y1292">
        <f ca="1">SUMIF(Tableau1[Order ID],Tableau1[[#This Row],[Order ID]],Tableau1[[#This Row],[Sales]])</f>
        <v>36.630000000000003</v>
      </c>
    </row>
    <row r="1293" spans="1:25" x14ac:dyDescent="0.3">
      <c r="A1293">
        <v>2637</v>
      </c>
      <c r="B1293" t="s">
        <v>1312</v>
      </c>
      <c r="C1293" s="9" t="s">
        <v>5792</v>
      </c>
      <c r="D1293" s="9">
        <v>42231</v>
      </c>
      <c r="E1293" s="3" t="s">
        <v>6379</v>
      </c>
      <c r="F1293" t="s">
        <v>6465</v>
      </c>
      <c r="G1293" t="s">
        <v>7108</v>
      </c>
      <c r="H1293" t="s">
        <v>7901</v>
      </c>
      <c r="I1293" t="s">
        <v>8055</v>
      </c>
      <c r="J1293" t="s">
        <v>8057</v>
      </c>
      <c r="K1293" t="s">
        <v>8059</v>
      </c>
      <c r="L1293" t="s">
        <v>8590</v>
      </c>
      <c r="M1293">
        <v>90045</v>
      </c>
      <c r="N1293" t="s">
        <v>8638</v>
      </c>
      <c r="O1293" t="s">
        <v>9379</v>
      </c>
      <c r="P1293" t="s">
        <v>10371</v>
      </c>
      <c r="Q1293" t="s">
        <v>10377</v>
      </c>
      <c r="R1293" t="s">
        <v>11127</v>
      </c>
      <c r="S1293">
        <v>323.10000000000002</v>
      </c>
      <c r="T1293">
        <v>2</v>
      </c>
      <c r="U1293">
        <v>0</v>
      </c>
      <c r="V1293">
        <v>61.389000000000003</v>
      </c>
      <c r="W1293">
        <f>(Tableau1[[#This Row],[Sales]]/Tableau1[[#This Row],[Profit]])*100</f>
        <v>526.31578947368428</v>
      </c>
      <c r="X1293">
        <f>Tableau1[[#This Row],[Sales]]*(1-Tableau1[[#This Row],[Discount]])</f>
        <v>323.10000000000002</v>
      </c>
      <c r="Y1293">
        <f ca="1">SUMIF(Tableau1[Order ID],Tableau1[[#This Row],[Order ID]],Tableau1[[#This Row],[Sales]])</f>
        <v>17.48</v>
      </c>
    </row>
    <row r="1294" spans="1:25" x14ac:dyDescent="0.3">
      <c r="A1294">
        <v>2638</v>
      </c>
      <c r="B1294" t="s">
        <v>1313</v>
      </c>
      <c r="C1294" s="9" t="s">
        <v>5522</v>
      </c>
      <c r="D1294" s="9">
        <v>42898</v>
      </c>
      <c r="E1294" s="3" t="s">
        <v>6008</v>
      </c>
      <c r="F1294" t="s">
        <v>6465</v>
      </c>
      <c r="G1294" t="s">
        <v>7109</v>
      </c>
      <c r="H1294" t="s">
        <v>7902</v>
      </c>
      <c r="I1294" t="s">
        <v>8054</v>
      </c>
      <c r="J1294" t="s">
        <v>8057</v>
      </c>
      <c r="K1294" t="s">
        <v>8078</v>
      </c>
      <c r="L1294" t="s">
        <v>8603</v>
      </c>
      <c r="M1294">
        <v>10035</v>
      </c>
      <c r="N1294" t="s">
        <v>8640</v>
      </c>
      <c r="O1294" t="s">
        <v>9970</v>
      </c>
      <c r="P1294" t="s">
        <v>10371</v>
      </c>
      <c r="Q1294" t="s">
        <v>10383</v>
      </c>
      <c r="R1294" t="s">
        <v>11706</v>
      </c>
      <c r="S1294">
        <v>19.04</v>
      </c>
      <c r="T1294">
        <v>4</v>
      </c>
      <c r="U1294">
        <v>0</v>
      </c>
      <c r="V1294">
        <v>9.3295999999999992</v>
      </c>
      <c r="W1294">
        <f>(Tableau1[[#This Row],[Sales]]/Tableau1[[#This Row],[Profit]])*100</f>
        <v>204.08163265306123</v>
      </c>
      <c r="X1294">
        <f>Tableau1[[#This Row],[Sales]]*(1-Tableau1[[#This Row],[Discount]])</f>
        <v>19.04</v>
      </c>
      <c r="Y1294">
        <f ca="1">SUMIF(Tableau1[Order ID],Tableau1[[#This Row],[Order ID]],Tableau1[[#This Row],[Sales]])</f>
        <v>8.4</v>
      </c>
    </row>
    <row r="1295" spans="1:25" x14ac:dyDescent="0.3">
      <c r="A1295">
        <v>2642</v>
      </c>
      <c r="B1295" t="s">
        <v>1314</v>
      </c>
      <c r="C1295" s="9" t="s">
        <v>5793</v>
      </c>
      <c r="D1295" s="9">
        <v>42055</v>
      </c>
      <c r="E1295" s="3" t="s">
        <v>6099</v>
      </c>
      <c r="F1295" t="s">
        <v>6465</v>
      </c>
      <c r="G1295" t="s">
        <v>6683</v>
      </c>
      <c r="H1295" t="s">
        <v>7476</v>
      </c>
      <c r="I1295" t="s">
        <v>8054</v>
      </c>
      <c r="J1295" t="s">
        <v>8057</v>
      </c>
      <c r="K1295" t="s">
        <v>8380</v>
      </c>
      <c r="L1295" t="s">
        <v>8624</v>
      </c>
      <c r="M1295">
        <v>71901</v>
      </c>
      <c r="N1295" t="s">
        <v>8637</v>
      </c>
      <c r="O1295" t="s">
        <v>9321</v>
      </c>
      <c r="P1295" t="s">
        <v>10372</v>
      </c>
      <c r="Q1295" t="s">
        <v>10384</v>
      </c>
      <c r="R1295" t="s">
        <v>11070</v>
      </c>
      <c r="S1295">
        <v>29.99</v>
      </c>
      <c r="T1295">
        <v>1</v>
      </c>
      <c r="U1295">
        <v>0</v>
      </c>
      <c r="V1295">
        <v>2.9990000000000001</v>
      </c>
      <c r="W1295">
        <f>(Tableau1[[#This Row],[Sales]]/Tableau1[[#This Row],[Profit]])*100</f>
        <v>1000</v>
      </c>
      <c r="X1295">
        <f>Tableau1[[#This Row],[Sales]]*(1-Tableau1[[#This Row],[Discount]])</f>
        <v>29.99</v>
      </c>
      <c r="Y1295">
        <f ca="1">SUMIF(Tableau1[Order ID],Tableau1[[#This Row],[Order ID]],Tableau1[[#This Row],[Sales]])</f>
        <v>212.94</v>
      </c>
    </row>
    <row r="1296" spans="1:25" x14ac:dyDescent="0.3">
      <c r="A1296">
        <v>2643</v>
      </c>
      <c r="B1296" t="s">
        <v>1315</v>
      </c>
      <c r="C1296" s="9" t="s">
        <v>5753</v>
      </c>
      <c r="D1296" s="9">
        <v>42733</v>
      </c>
      <c r="E1296" s="3" t="s">
        <v>5975</v>
      </c>
      <c r="F1296" t="s">
        <v>6466</v>
      </c>
      <c r="G1296" t="s">
        <v>7035</v>
      </c>
      <c r="H1296" t="s">
        <v>7828</v>
      </c>
      <c r="I1296" t="s">
        <v>8054</v>
      </c>
      <c r="J1296" t="s">
        <v>8057</v>
      </c>
      <c r="K1296" t="s">
        <v>8092</v>
      </c>
      <c r="L1296" t="s">
        <v>8598</v>
      </c>
      <c r="M1296">
        <v>60505</v>
      </c>
      <c r="N1296" t="s">
        <v>8639</v>
      </c>
      <c r="O1296" t="s">
        <v>9567</v>
      </c>
      <c r="P1296" t="s">
        <v>10371</v>
      </c>
      <c r="Q1296" t="s">
        <v>10383</v>
      </c>
      <c r="R1296" t="s">
        <v>11309</v>
      </c>
      <c r="S1296">
        <v>186.048</v>
      </c>
      <c r="T1296">
        <v>6</v>
      </c>
      <c r="U1296">
        <v>0.2</v>
      </c>
      <c r="V1296">
        <v>67.442400000000006</v>
      </c>
      <c r="W1296">
        <f>(Tableau1[[#This Row],[Sales]]/Tableau1[[#This Row],[Profit]])*100</f>
        <v>275.86206896551721</v>
      </c>
      <c r="X1296">
        <f>Tableau1[[#This Row],[Sales]]*(1-Tableau1[[#This Row],[Discount]])</f>
        <v>148.83840000000001</v>
      </c>
      <c r="Y1296">
        <f ca="1">SUMIF(Tableau1[Order ID],Tableau1[[#This Row],[Order ID]],Tableau1[[#This Row],[Sales]])</f>
        <v>166.44</v>
      </c>
    </row>
    <row r="1297" spans="1:25" x14ac:dyDescent="0.3">
      <c r="A1297">
        <v>2644</v>
      </c>
      <c r="B1297" t="s">
        <v>1316</v>
      </c>
      <c r="C1297" s="9" t="s">
        <v>5794</v>
      </c>
      <c r="D1297" s="9">
        <v>42477</v>
      </c>
      <c r="E1297" s="3" t="s">
        <v>5468</v>
      </c>
      <c r="F1297" t="s">
        <v>6464</v>
      </c>
      <c r="G1297" t="s">
        <v>6876</v>
      </c>
      <c r="H1297" t="s">
        <v>7669</v>
      </c>
      <c r="I1297" t="s">
        <v>8056</v>
      </c>
      <c r="J1297" t="s">
        <v>8057</v>
      </c>
      <c r="K1297" t="s">
        <v>8311</v>
      </c>
      <c r="L1297" t="s">
        <v>8592</v>
      </c>
      <c r="M1297">
        <v>27604</v>
      </c>
      <c r="N1297" t="s">
        <v>8637</v>
      </c>
      <c r="O1297" t="s">
        <v>9145</v>
      </c>
      <c r="P1297" t="s">
        <v>10372</v>
      </c>
      <c r="Q1297" t="s">
        <v>10380</v>
      </c>
      <c r="R1297" t="s">
        <v>10894</v>
      </c>
      <c r="S1297">
        <v>36.792000000000002</v>
      </c>
      <c r="T1297">
        <v>1</v>
      </c>
      <c r="U1297">
        <v>0.2</v>
      </c>
      <c r="V1297">
        <v>4.1391</v>
      </c>
      <c r="W1297">
        <f>(Tableau1[[#This Row],[Sales]]/Tableau1[[#This Row],[Profit]])*100</f>
        <v>888.88888888888891</v>
      </c>
      <c r="X1297">
        <f>Tableau1[[#This Row],[Sales]]*(1-Tableau1[[#This Row],[Discount]])</f>
        <v>29.433600000000002</v>
      </c>
      <c r="Y1297">
        <f ca="1">SUMIF(Tableau1[Order ID],Tableau1[[#This Row],[Order ID]],Tableau1[[#This Row],[Sales]])</f>
        <v>81.98</v>
      </c>
    </row>
    <row r="1298" spans="1:25" x14ac:dyDescent="0.3">
      <c r="A1298">
        <v>2646</v>
      </c>
      <c r="B1298" t="s">
        <v>1317</v>
      </c>
      <c r="C1298" s="9" t="s">
        <v>5587</v>
      </c>
      <c r="D1298" s="9">
        <v>41889</v>
      </c>
      <c r="E1298" s="3" t="s">
        <v>5201</v>
      </c>
      <c r="F1298" t="s">
        <v>6464</v>
      </c>
      <c r="G1298" t="s">
        <v>6951</v>
      </c>
      <c r="H1298" t="s">
        <v>7744</v>
      </c>
      <c r="I1298" t="s">
        <v>8054</v>
      </c>
      <c r="J1298" t="s">
        <v>8057</v>
      </c>
      <c r="K1298" t="s">
        <v>8309</v>
      </c>
      <c r="L1298" t="s">
        <v>8614</v>
      </c>
      <c r="M1298">
        <v>74133</v>
      </c>
      <c r="N1298" t="s">
        <v>8639</v>
      </c>
      <c r="O1298" t="s">
        <v>9601</v>
      </c>
      <c r="P1298" t="s">
        <v>10370</v>
      </c>
      <c r="Q1298" t="s">
        <v>10378</v>
      </c>
      <c r="R1298" t="s">
        <v>11707</v>
      </c>
      <c r="S1298">
        <v>57.69</v>
      </c>
      <c r="T1298">
        <v>3</v>
      </c>
      <c r="U1298">
        <v>0</v>
      </c>
      <c r="V1298">
        <v>23.652899999999999</v>
      </c>
      <c r="W1298">
        <f>(Tableau1[[#This Row],[Sales]]/Tableau1[[#This Row],[Profit]])*100</f>
        <v>243.90243902439025</v>
      </c>
      <c r="X1298">
        <f>Tableau1[[#This Row],[Sales]]*(1-Tableau1[[#This Row],[Discount]])</f>
        <v>57.69</v>
      </c>
      <c r="Y1298">
        <f ca="1">SUMIF(Tableau1[Order ID],Tableau1[[#This Row],[Order ID]],Tableau1[[#This Row],[Sales]])</f>
        <v>605.34</v>
      </c>
    </row>
    <row r="1299" spans="1:25" x14ac:dyDescent="0.3">
      <c r="A1299">
        <v>2651</v>
      </c>
      <c r="B1299" t="s">
        <v>1318</v>
      </c>
      <c r="C1299" s="9" t="s">
        <v>5212</v>
      </c>
      <c r="D1299" s="9">
        <v>42639</v>
      </c>
      <c r="E1299" s="3" t="s">
        <v>5423</v>
      </c>
      <c r="F1299" t="s">
        <v>6465</v>
      </c>
      <c r="G1299" t="s">
        <v>6532</v>
      </c>
      <c r="H1299" t="s">
        <v>7325</v>
      </c>
      <c r="I1299" t="s">
        <v>8055</v>
      </c>
      <c r="J1299" t="s">
        <v>8057</v>
      </c>
      <c r="K1299" t="s">
        <v>8144</v>
      </c>
      <c r="L1299" t="s">
        <v>8590</v>
      </c>
      <c r="M1299">
        <v>92345</v>
      </c>
      <c r="N1299" t="s">
        <v>8638</v>
      </c>
      <c r="O1299" t="s">
        <v>9501</v>
      </c>
      <c r="P1299" t="s">
        <v>10370</v>
      </c>
      <c r="Q1299" t="s">
        <v>10373</v>
      </c>
      <c r="R1299" t="s">
        <v>11244</v>
      </c>
      <c r="S1299">
        <v>424.95749999999998</v>
      </c>
      <c r="T1299">
        <v>5</v>
      </c>
      <c r="U1299">
        <v>0.15</v>
      </c>
      <c r="V1299">
        <v>19.998000000000001</v>
      </c>
      <c r="W1299">
        <f>(Tableau1[[#This Row],[Sales]]/Tableau1[[#This Row],[Profit]])*100</f>
        <v>2124.9999999999995</v>
      </c>
      <c r="X1299">
        <f>Tableau1[[#This Row],[Sales]]*(1-Tableau1[[#This Row],[Discount]])</f>
        <v>361.21387499999997</v>
      </c>
      <c r="Y1299">
        <f ca="1">SUMIF(Tableau1[Order ID],Tableau1[[#This Row],[Order ID]],Tableau1[[#This Row],[Sales]])</f>
        <v>54.96</v>
      </c>
    </row>
    <row r="1300" spans="1:25" x14ac:dyDescent="0.3">
      <c r="A1300">
        <v>2652</v>
      </c>
      <c r="B1300" t="s">
        <v>1319</v>
      </c>
      <c r="C1300" s="9" t="s">
        <v>5727</v>
      </c>
      <c r="D1300" s="9">
        <v>42995</v>
      </c>
      <c r="E1300" s="3" t="s">
        <v>5326</v>
      </c>
      <c r="F1300" t="s">
        <v>6464</v>
      </c>
      <c r="G1300" t="s">
        <v>6595</v>
      </c>
      <c r="H1300" t="s">
        <v>7388</v>
      </c>
      <c r="I1300" t="s">
        <v>8055</v>
      </c>
      <c r="J1300" t="s">
        <v>8057</v>
      </c>
      <c r="K1300" t="s">
        <v>8270</v>
      </c>
      <c r="L1300" t="s">
        <v>8595</v>
      </c>
      <c r="M1300">
        <v>84604</v>
      </c>
      <c r="N1300" t="s">
        <v>8638</v>
      </c>
      <c r="O1300" t="s">
        <v>9945</v>
      </c>
      <c r="P1300" t="s">
        <v>10371</v>
      </c>
      <c r="Q1300" t="s">
        <v>10381</v>
      </c>
      <c r="R1300" t="s">
        <v>10690</v>
      </c>
      <c r="S1300">
        <v>10.776</v>
      </c>
      <c r="T1300">
        <v>3</v>
      </c>
      <c r="U1300">
        <v>0.2</v>
      </c>
      <c r="V1300">
        <v>3.5022000000000002</v>
      </c>
      <c r="W1300">
        <f>(Tableau1[[#This Row],[Sales]]/Tableau1[[#This Row],[Profit]])*100</f>
        <v>307.69230769230768</v>
      </c>
      <c r="X1300">
        <f>Tableau1[[#This Row],[Sales]]*(1-Tableau1[[#This Row],[Discount]])</f>
        <v>8.6208000000000009</v>
      </c>
      <c r="Y1300">
        <f ca="1">SUMIF(Tableau1[Order ID],Tableau1[[#This Row],[Order ID]],Tableau1[[#This Row],[Sales]])</f>
        <v>332.94</v>
      </c>
    </row>
    <row r="1301" spans="1:25" x14ac:dyDescent="0.3">
      <c r="A1301">
        <v>2659</v>
      </c>
      <c r="B1301" t="s">
        <v>1320</v>
      </c>
      <c r="C1301" s="9" t="s">
        <v>5795</v>
      </c>
      <c r="D1301" s="9">
        <v>42598</v>
      </c>
      <c r="E1301" s="3" t="s">
        <v>5653</v>
      </c>
      <c r="F1301" t="s">
        <v>6465</v>
      </c>
      <c r="G1301" t="s">
        <v>6475</v>
      </c>
      <c r="H1301" t="s">
        <v>7268</v>
      </c>
      <c r="I1301" t="s">
        <v>8054</v>
      </c>
      <c r="J1301" t="s">
        <v>8057</v>
      </c>
      <c r="K1301" t="s">
        <v>8066</v>
      </c>
      <c r="L1301" t="s">
        <v>8590</v>
      </c>
      <c r="M1301">
        <v>94110</v>
      </c>
      <c r="N1301" t="s">
        <v>8638</v>
      </c>
      <c r="O1301" t="s">
        <v>8773</v>
      </c>
      <c r="P1301" t="s">
        <v>10371</v>
      </c>
      <c r="Q1301" t="s">
        <v>10385</v>
      </c>
      <c r="R1301" t="s">
        <v>10523</v>
      </c>
      <c r="S1301">
        <v>10.86</v>
      </c>
      <c r="T1301">
        <v>3</v>
      </c>
      <c r="U1301">
        <v>0</v>
      </c>
      <c r="V1301">
        <v>5.1041999999999996</v>
      </c>
      <c r="W1301">
        <f>(Tableau1[[#This Row],[Sales]]/Tableau1[[#This Row],[Profit]])*100</f>
        <v>212.7659574468085</v>
      </c>
      <c r="X1301">
        <f>Tableau1[[#This Row],[Sales]]*(1-Tableau1[[#This Row],[Discount]])</f>
        <v>10.86</v>
      </c>
      <c r="Y1301">
        <f ca="1">SUMIF(Tableau1[Order ID],Tableau1[[#This Row],[Order ID]],Tableau1[[#This Row],[Sales]])</f>
        <v>3.3180000000000001</v>
      </c>
    </row>
    <row r="1302" spans="1:25" x14ac:dyDescent="0.3">
      <c r="A1302">
        <v>2660</v>
      </c>
      <c r="B1302" t="s">
        <v>1321</v>
      </c>
      <c r="C1302" s="9" t="s">
        <v>5130</v>
      </c>
      <c r="D1302" s="9">
        <v>42362</v>
      </c>
      <c r="E1302" s="3" t="s">
        <v>5105</v>
      </c>
      <c r="F1302" t="s">
        <v>6465</v>
      </c>
      <c r="G1302" t="s">
        <v>6871</v>
      </c>
      <c r="H1302" t="s">
        <v>7664</v>
      </c>
      <c r="I1302" t="s">
        <v>8055</v>
      </c>
      <c r="J1302" t="s">
        <v>8057</v>
      </c>
      <c r="K1302" t="s">
        <v>8081</v>
      </c>
      <c r="L1302" t="s">
        <v>8604</v>
      </c>
      <c r="M1302">
        <v>85234</v>
      </c>
      <c r="N1302" t="s">
        <v>8638</v>
      </c>
      <c r="O1302" t="s">
        <v>8794</v>
      </c>
      <c r="P1302" t="s">
        <v>10370</v>
      </c>
      <c r="Q1302" t="s">
        <v>10374</v>
      </c>
      <c r="R1302" t="s">
        <v>10544</v>
      </c>
      <c r="S1302">
        <v>883.84</v>
      </c>
      <c r="T1302">
        <v>4</v>
      </c>
      <c r="U1302">
        <v>0.2</v>
      </c>
      <c r="V1302">
        <v>99.432000000000002</v>
      </c>
      <c r="W1302">
        <f>(Tableau1[[#This Row],[Sales]]/Tableau1[[#This Row],[Profit]])*100</f>
        <v>888.88888888888891</v>
      </c>
      <c r="X1302">
        <f>Tableau1[[#This Row],[Sales]]*(1-Tableau1[[#This Row],[Discount]])</f>
        <v>707.07200000000012</v>
      </c>
      <c r="Y1302">
        <f ca="1">SUMIF(Tableau1[Order ID],Tableau1[[#This Row],[Order ID]],Tableau1[[#This Row],[Sales]])</f>
        <v>136.464</v>
      </c>
    </row>
    <row r="1303" spans="1:25" x14ac:dyDescent="0.3">
      <c r="A1303">
        <v>2661</v>
      </c>
      <c r="B1303" t="s">
        <v>1322</v>
      </c>
      <c r="C1303" s="9" t="s">
        <v>5384</v>
      </c>
      <c r="D1303" s="9">
        <v>43067</v>
      </c>
      <c r="E1303" s="3" t="s">
        <v>5604</v>
      </c>
      <c r="F1303" t="s">
        <v>6465</v>
      </c>
      <c r="G1303" t="s">
        <v>6843</v>
      </c>
      <c r="H1303" t="s">
        <v>7636</v>
      </c>
      <c r="I1303" t="s">
        <v>8055</v>
      </c>
      <c r="J1303" t="s">
        <v>8057</v>
      </c>
      <c r="K1303" t="s">
        <v>8078</v>
      </c>
      <c r="L1303" t="s">
        <v>8603</v>
      </c>
      <c r="M1303">
        <v>10035</v>
      </c>
      <c r="N1303" t="s">
        <v>8640</v>
      </c>
      <c r="O1303" t="s">
        <v>9975</v>
      </c>
      <c r="P1303" t="s">
        <v>10372</v>
      </c>
      <c r="Q1303" t="s">
        <v>10380</v>
      </c>
      <c r="R1303" t="s">
        <v>11712</v>
      </c>
      <c r="S1303">
        <v>1979.89</v>
      </c>
      <c r="T1303">
        <v>11</v>
      </c>
      <c r="U1303">
        <v>0</v>
      </c>
      <c r="V1303">
        <v>494.97250000000003</v>
      </c>
      <c r="W1303">
        <f>(Tableau1[[#This Row],[Sales]]/Tableau1[[#This Row],[Profit]])*100</f>
        <v>400</v>
      </c>
      <c r="X1303">
        <f>Tableau1[[#This Row],[Sales]]*(1-Tableau1[[#This Row],[Discount]])</f>
        <v>1979.89</v>
      </c>
      <c r="Y1303">
        <f ca="1">SUMIF(Tableau1[Order ID],Tableau1[[#This Row],[Order ID]],Tableau1[[#This Row],[Sales]])</f>
        <v>43.5</v>
      </c>
    </row>
    <row r="1304" spans="1:25" x14ac:dyDescent="0.3">
      <c r="A1304">
        <v>2663</v>
      </c>
      <c r="B1304" t="s">
        <v>1323</v>
      </c>
      <c r="C1304" s="9" t="s">
        <v>5379</v>
      </c>
      <c r="D1304" s="9">
        <v>42839</v>
      </c>
      <c r="E1304" s="3" t="s">
        <v>5034</v>
      </c>
      <c r="F1304" t="s">
        <v>6466</v>
      </c>
      <c r="G1304" t="s">
        <v>7110</v>
      </c>
      <c r="H1304" t="s">
        <v>7903</v>
      </c>
      <c r="I1304" t="s">
        <v>8056</v>
      </c>
      <c r="J1304" t="s">
        <v>8057</v>
      </c>
      <c r="K1304" t="s">
        <v>8082</v>
      </c>
      <c r="L1304" t="s">
        <v>8613</v>
      </c>
      <c r="M1304">
        <v>65807</v>
      </c>
      <c r="N1304" t="s">
        <v>8639</v>
      </c>
      <c r="O1304" t="s">
        <v>8873</v>
      </c>
      <c r="P1304" t="s">
        <v>10371</v>
      </c>
      <c r="Q1304" t="s">
        <v>10381</v>
      </c>
      <c r="R1304" t="s">
        <v>10623</v>
      </c>
      <c r="S1304">
        <v>8.76</v>
      </c>
      <c r="T1304">
        <v>2</v>
      </c>
      <c r="U1304">
        <v>0</v>
      </c>
      <c r="V1304">
        <v>4.2047999999999996</v>
      </c>
      <c r="W1304">
        <f>(Tableau1[[#This Row],[Sales]]/Tableau1[[#This Row],[Profit]])*100</f>
        <v>208.33333333333334</v>
      </c>
      <c r="X1304">
        <f>Tableau1[[#This Row],[Sales]]*(1-Tableau1[[#This Row],[Discount]])</f>
        <v>8.76</v>
      </c>
      <c r="Y1304">
        <f ca="1">SUMIF(Tableau1[Order ID],Tableau1[[#This Row],[Order ID]],Tableau1[[#This Row],[Sales]])</f>
        <v>249.95</v>
      </c>
    </row>
    <row r="1305" spans="1:25" x14ac:dyDescent="0.3">
      <c r="A1305">
        <v>2664</v>
      </c>
      <c r="B1305" t="s">
        <v>1324</v>
      </c>
      <c r="C1305" s="9" t="s">
        <v>5796</v>
      </c>
      <c r="D1305" s="9">
        <v>42491</v>
      </c>
      <c r="E1305" s="3" t="s">
        <v>6344</v>
      </c>
      <c r="F1305" t="s">
        <v>6466</v>
      </c>
      <c r="G1305" t="s">
        <v>6988</v>
      </c>
      <c r="H1305" t="s">
        <v>7781</v>
      </c>
      <c r="I1305" t="s">
        <v>8054</v>
      </c>
      <c r="J1305" t="s">
        <v>8057</v>
      </c>
      <c r="K1305" t="s">
        <v>8084</v>
      </c>
      <c r="L1305" t="s">
        <v>8606</v>
      </c>
      <c r="M1305">
        <v>38109</v>
      </c>
      <c r="N1305" t="s">
        <v>8637</v>
      </c>
      <c r="O1305" t="s">
        <v>9262</v>
      </c>
      <c r="P1305" t="s">
        <v>10371</v>
      </c>
      <c r="Q1305" t="s">
        <v>10375</v>
      </c>
      <c r="R1305" t="s">
        <v>11011</v>
      </c>
      <c r="S1305">
        <v>3.984</v>
      </c>
      <c r="T1305">
        <v>1</v>
      </c>
      <c r="U1305">
        <v>0.2</v>
      </c>
      <c r="V1305">
        <v>1.2948</v>
      </c>
      <c r="W1305">
        <f>(Tableau1[[#This Row],[Sales]]/Tableau1[[#This Row],[Profit]])*100</f>
        <v>307.69230769230774</v>
      </c>
      <c r="X1305">
        <f>Tableau1[[#This Row],[Sales]]*(1-Tableau1[[#This Row],[Discount]])</f>
        <v>3.1872000000000003</v>
      </c>
      <c r="Y1305">
        <f ca="1">SUMIF(Tableau1[Order ID],Tableau1[[#This Row],[Order ID]],Tableau1[[#This Row],[Sales]])</f>
        <v>107.648</v>
      </c>
    </row>
    <row r="1306" spans="1:25" x14ac:dyDescent="0.3">
      <c r="A1306">
        <v>2667</v>
      </c>
      <c r="B1306" t="s">
        <v>1325</v>
      </c>
      <c r="C1306" s="9" t="s">
        <v>5423</v>
      </c>
      <c r="D1306" s="9">
        <v>42644</v>
      </c>
      <c r="E1306" s="3" t="s">
        <v>5423</v>
      </c>
      <c r="F1306" t="s">
        <v>6467</v>
      </c>
      <c r="G1306" t="s">
        <v>7111</v>
      </c>
      <c r="H1306" t="s">
        <v>7904</v>
      </c>
      <c r="I1306" t="s">
        <v>8054</v>
      </c>
      <c r="J1306" t="s">
        <v>8057</v>
      </c>
      <c r="K1306" t="s">
        <v>8170</v>
      </c>
      <c r="L1306" t="s">
        <v>8593</v>
      </c>
      <c r="M1306">
        <v>79109</v>
      </c>
      <c r="N1306" t="s">
        <v>8639</v>
      </c>
      <c r="O1306" t="s">
        <v>8854</v>
      </c>
      <c r="P1306" t="s">
        <v>10372</v>
      </c>
      <c r="Q1306" t="s">
        <v>10384</v>
      </c>
      <c r="R1306" t="s">
        <v>10839</v>
      </c>
      <c r="S1306">
        <v>79.512</v>
      </c>
      <c r="T1306">
        <v>3</v>
      </c>
      <c r="U1306">
        <v>0.2</v>
      </c>
      <c r="V1306">
        <v>20.8719</v>
      </c>
      <c r="W1306">
        <f>(Tableau1[[#This Row],[Sales]]/Tableau1[[#This Row],[Profit]])*100</f>
        <v>380.95238095238091</v>
      </c>
      <c r="X1306">
        <f>Tableau1[[#This Row],[Sales]]*(1-Tableau1[[#This Row],[Discount]])</f>
        <v>63.6096</v>
      </c>
      <c r="Y1306">
        <f ca="1">SUMIF(Tableau1[Order ID],Tableau1[[#This Row],[Order ID]],Tableau1[[#This Row],[Sales]])</f>
        <v>10.56</v>
      </c>
    </row>
    <row r="1307" spans="1:25" x14ac:dyDescent="0.3">
      <c r="A1307">
        <v>2669</v>
      </c>
      <c r="B1307" t="s">
        <v>1326</v>
      </c>
      <c r="C1307" s="9" t="s">
        <v>5797</v>
      </c>
      <c r="D1307" s="9">
        <v>42241</v>
      </c>
      <c r="E1307" s="3" t="s">
        <v>6380</v>
      </c>
      <c r="F1307" t="s">
        <v>6465</v>
      </c>
      <c r="G1307" t="s">
        <v>7112</v>
      </c>
      <c r="H1307" t="s">
        <v>7905</v>
      </c>
      <c r="I1307" t="s">
        <v>8056</v>
      </c>
      <c r="J1307" t="s">
        <v>8057</v>
      </c>
      <c r="K1307" t="s">
        <v>8059</v>
      </c>
      <c r="L1307" t="s">
        <v>8590</v>
      </c>
      <c r="M1307">
        <v>90045</v>
      </c>
      <c r="N1307" t="s">
        <v>8638</v>
      </c>
      <c r="O1307" t="s">
        <v>8663</v>
      </c>
      <c r="P1307" t="s">
        <v>10370</v>
      </c>
      <c r="Q1307" t="s">
        <v>10374</v>
      </c>
      <c r="R1307" t="s">
        <v>10412</v>
      </c>
      <c r="S1307">
        <v>40.783999999999999</v>
      </c>
      <c r="T1307">
        <v>1</v>
      </c>
      <c r="U1307">
        <v>0.2</v>
      </c>
      <c r="V1307">
        <v>4.5881999999999996</v>
      </c>
      <c r="W1307">
        <f>(Tableau1[[#This Row],[Sales]]/Tableau1[[#This Row],[Profit]])*100</f>
        <v>888.88888888888891</v>
      </c>
      <c r="X1307">
        <f>Tableau1[[#This Row],[Sales]]*(1-Tableau1[[#This Row],[Discount]])</f>
        <v>32.627200000000002</v>
      </c>
      <c r="Y1307">
        <f ca="1">SUMIF(Tableau1[Order ID],Tableau1[[#This Row],[Order ID]],Tableau1[[#This Row],[Sales]])</f>
        <v>35.200000000000003</v>
      </c>
    </row>
    <row r="1308" spans="1:25" x14ac:dyDescent="0.3">
      <c r="A1308">
        <v>2671</v>
      </c>
      <c r="B1308" t="s">
        <v>1327</v>
      </c>
      <c r="C1308" s="9" t="s">
        <v>5370</v>
      </c>
      <c r="D1308" s="9">
        <v>41891</v>
      </c>
      <c r="E1308" s="3" t="s">
        <v>5201</v>
      </c>
      <c r="F1308" t="s">
        <v>6464</v>
      </c>
      <c r="G1308" t="s">
        <v>7113</v>
      </c>
      <c r="H1308" t="s">
        <v>7906</v>
      </c>
      <c r="I1308" t="s">
        <v>8055</v>
      </c>
      <c r="J1308" t="s">
        <v>8057</v>
      </c>
      <c r="K1308" t="s">
        <v>8148</v>
      </c>
      <c r="L1308" t="s">
        <v>8619</v>
      </c>
      <c r="M1308">
        <v>1852</v>
      </c>
      <c r="N1308" t="s">
        <v>8640</v>
      </c>
      <c r="O1308" t="s">
        <v>8799</v>
      </c>
      <c r="P1308" t="s">
        <v>10371</v>
      </c>
      <c r="Q1308" t="s">
        <v>10383</v>
      </c>
      <c r="R1308" t="s">
        <v>10549</v>
      </c>
      <c r="S1308">
        <v>166.44</v>
      </c>
      <c r="T1308">
        <v>3</v>
      </c>
      <c r="U1308">
        <v>0</v>
      </c>
      <c r="V1308">
        <v>79.891199999999998</v>
      </c>
      <c r="W1308">
        <f>(Tableau1[[#This Row],[Sales]]/Tableau1[[#This Row],[Profit]])*100</f>
        <v>208.33333333333334</v>
      </c>
      <c r="X1308">
        <f>Tableau1[[#This Row],[Sales]]*(1-Tableau1[[#This Row],[Discount]])</f>
        <v>166.44</v>
      </c>
      <c r="Y1308">
        <f ca="1">SUMIF(Tableau1[Order ID],Tableau1[[#This Row],[Order ID]],Tableau1[[#This Row],[Sales]])</f>
        <v>196.77600000000001</v>
      </c>
    </row>
    <row r="1309" spans="1:25" x14ac:dyDescent="0.3">
      <c r="A1309">
        <v>2675</v>
      </c>
      <c r="B1309" t="s">
        <v>1328</v>
      </c>
      <c r="C1309" s="9" t="s">
        <v>5764</v>
      </c>
      <c r="D1309" s="9">
        <v>43072</v>
      </c>
      <c r="E1309" s="3" t="s">
        <v>5764</v>
      </c>
      <c r="F1309" t="s">
        <v>6467</v>
      </c>
      <c r="G1309" t="s">
        <v>7114</v>
      </c>
      <c r="H1309" t="s">
        <v>7907</v>
      </c>
      <c r="I1309" t="s">
        <v>8054</v>
      </c>
      <c r="J1309" t="s">
        <v>8057</v>
      </c>
      <c r="K1309" t="s">
        <v>8128</v>
      </c>
      <c r="L1309" t="s">
        <v>8590</v>
      </c>
      <c r="M1309">
        <v>92024</v>
      </c>
      <c r="N1309" t="s">
        <v>8638</v>
      </c>
      <c r="O1309" t="s">
        <v>9074</v>
      </c>
      <c r="P1309" t="s">
        <v>10371</v>
      </c>
      <c r="Q1309" t="s">
        <v>10383</v>
      </c>
      <c r="R1309" t="s">
        <v>11563</v>
      </c>
      <c r="S1309">
        <v>166.44</v>
      </c>
      <c r="T1309">
        <v>3</v>
      </c>
      <c r="U1309">
        <v>0</v>
      </c>
      <c r="V1309">
        <v>79.891199999999998</v>
      </c>
      <c r="W1309">
        <f>(Tableau1[[#This Row],[Sales]]/Tableau1[[#This Row],[Profit]])*100</f>
        <v>208.33333333333334</v>
      </c>
      <c r="X1309">
        <f>Tableau1[[#This Row],[Sales]]*(1-Tableau1[[#This Row],[Discount]])</f>
        <v>166.44</v>
      </c>
      <c r="Y1309">
        <f ca="1">SUMIF(Tableau1[Order ID],Tableau1[[#This Row],[Order ID]],Tableau1[[#This Row],[Sales]])</f>
        <v>52.44</v>
      </c>
    </row>
    <row r="1310" spans="1:25" x14ac:dyDescent="0.3">
      <c r="A1310">
        <v>2676</v>
      </c>
      <c r="B1310" t="s">
        <v>1329</v>
      </c>
      <c r="C1310" s="9" t="s">
        <v>5374</v>
      </c>
      <c r="D1310" s="9">
        <v>43066</v>
      </c>
      <c r="E1310" s="3" t="s">
        <v>5604</v>
      </c>
      <c r="F1310" t="s">
        <v>6465</v>
      </c>
      <c r="G1310" t="s">
        <v>6608</v>
      </c>
      <c r="H1310" t="s">
        <v>7401</v>
      </c>
      <c r="I1310" t="s">
        <v>8054</v>
      </c>
      <c r="J1310" t="s">
        <v>8057</v>
      </c>
      <c r="K1310" t="s">
        <v>8211</v>
      </c>
      <c r="L1310" t="s">
        <v>8592</v>
      </c>
      <c r="M1310">
        <v>28806</v>
      </c>
      <c r="N1310" t="s">
        <v>8637</v>
      </c>
      <c r="O1310" t="s">
        <v>9511</v>
      </c>
      <c r="P1310" t="s">
        <v>10371</v>
      </c>
      <c r="Q1310" t="s">
        <v>10379</v>
      </c>
      <c r="R1310" t="s">
        <v>11253</v>
      </c>
      <c r="S1310">
        <v>8.76</v>
      </c>
      <c r="T1310">
        <v>5</v>
      </c>
      <c r="U1310">
        <v>0.2</v>
      </c>
      <c r="V1310">
        <v>0.76649999999999996</v>
      </c>
      <c r="W1310">
        <f>(Tableau1[[#This Row],[Sales]]/Tableau1[[#This Row],[Profit]])*100</f>
        <v>1142.8571428571429</v>
      </c>
      <c r="X1310">
        <f>Tableau1[[#This Row],[Sales]]*(1-Tableau1[[#This Row],[Discount]])</f>
        <v>7.008</v>
      </c>
      <c r="Y1310">
        <f ca="1">SUMIF(Tableau1[Order ID],Tableau1[[#This Row],[Order ID]],Tableau1[[#This Row],[Sales]])</f>
        <v>27.92</v>
      </c>
    </row>
    <row r="1311" spans="1:25" x14ac:dyDescent="0.3">
      <c r="A1311">
        <v>2678</v>
      </c>
      <c r="B1311" t="s">
        <v>1330</v>
      </c>
      <c r="C1311" s="9" t="s">
        <v>5291</v>
      </c>
      <c r="D1311" s="9">
        <v>41811</v>
      </c>
      <c r="E1311" s="3" t="s">
        <v>5291</v>
      </c>
      <c r="F1311" t="s">
        <v>6467</v>
      </c>
      <c r="G1311" t="s">
        <v>7115</v>
      </c>
      <c r="H1311" t="s">
        <v>7908</v>
      </c>
      <c r="I1311" t="s">
        <v>8054</v>
      </c>
      <c r="J1311" t="s">
        <v>8057</v>
      </c>
      <c r="K1311" t="s">
        <v>8264</v>
      </c>
      <c r="L1311" t="s">
        <v>8610</v>
      </c>
      <c r="M1311">
        <v>81001</v>
      </c>
      <c r="N1311" t="s">
        <v>8638</v>
      </c>
      <c r="O1311" t="s">
        <v>9679</v>
      </c>
      <c r="P1311" t="s">
        <v>10371</v>
      </c>
      <c r="Q1311" t="s">
        <v>10381</v>
      </c>
      <c r="R1311" t="s">
        <v>11418</v>
      </c>
      <c r="S1311">
        <v>11.087999999999999</v>
      </c>
      <c r="T1311">
        <v>7</v>
      </c>
      <c r="U1311">
        <v>0.7</v>
      </c>
      <c r="V1311">
        <v>-8.1311999999999998</v>
      </c>
      <c r="W1311">
        <f>(Tableau1[[#This Row],[Sales]]/Tableau1[[#This Row],[Profit]])*100</f>
        <v>-136.36363636363635</v>
      </c>
      <c r="X1311">
        <f>Tableau1[[#This Row],[Sales]]*(1-Tableau1[[#This Row],[Discount]])</f>
        <v>3.3264000000000005</v>
      </c>
      <c r="Y1311">
        <f ca="1">SUMIF(Tableau1[Order ID],Tableau1[[#This Row],[Order ID]],Tableau1[[#This Row],[Sales]])</f>
        <v>715.2</v>
      </c>
    </row>
    <row r="1312" spans="1:25" x14ac:dyDescent="0.3">
      <c r="A1312">
        <v>2680</v>
      </c>
      <c r="B1312" t="s">
        <v>1331</v>
      </c>
      <c r="C1312" s="9" t="s">
        <v>5306</v>
      </c>
      <c r="D1312" s="9">
        <v>42756</v>
      </c>
      <c r="E1312" s="3" t="s">
        <v>5708</v>
      </c>
      <c r="F1312" t="s">
        <v>6465</v>
      </c>
      <c r="G1312" t="s">
        <v>6882</v>
      </c>
      <c r="H1312" t="s">
        <v>7675</v>
      </c>
      <c r="I1312" t="s">
        <v>8056</v>
      </c>
      <c r="J1312" t="s">
        <v>8057</v>
      </c>
      <c r="K1312" t="s">
        <v>8083</v>
      </c>
      <c r="L1312" t="s">
        <v>8600</v>
      </c>
      <c r="M1312">
        <v>49201</v>
      </c>
      <c r="N1312" t="s">
        <v>8639</v>
      </c>
      <c r="O1312" t="s">
        <v>9237</v>
      </c>
      <c r="P1312" t="s">
        <v>10371</v>
      </c>
      <c r="Q1312" t="s">
        <v>10381</v>
      </c>
      <c r="R1312" t="s">
        <v>10986</v>
      </c>
      <c r="S1312">
        <v>14.4</v>
      </c>
      <c r="T1312">
        <v>5</v>
      </c>
      <c r="U1312">
        <v>0</v>
      </c>
      <c r="V1312">
        <v>7.056</v>
      </c>
      <c r="W1312">
        <f>(Tableau1[[#This Row],[Sales]]/Tableau1[[#This Row],[Profit]])*100</f>
        <v>204.08163265306123</v>
      </c>
      <c r="X1312">
        <f>Tableau1[[#This Row],[Sales]]*(1-Tableau1[[#This Row],[Discount]])</f>
        <v>14.4</v>
      </c>
      <c r="Y1312">
        <f ca="1">SUMIF(Tableau1[Order ID],Tableau1[[#This Row],[Order ID]],Tableau1[[#This Row],[Sales]])</f>
        <v>340.11599999999999</v>
      </c>
    </row>
    <row r="1313" spans="1:25" x14ac:dyDescent="0.3">
      <c r="A1313">
        <v>2685</v>
      </c>
      <c r="B1313" t="s">
        <v>1332</v>
      </c>
      <c r="C1313" s="9" t="s">
        <v>5252</v>
      </c>
      <c r="D1313" s="9">
        <v>42915</v>
      </c>
      <c r="E1313" s="3" t="s">
        <v>5121</v>
      </c>
      <c r="F1313" t="s">
        <v>6465</v>
      </c>
      <c r="G1313" t="s">
        <v>7032</v>
      </c>
      <c r="H1313" t="s">
        <v>7825</v>
      </c>
      <c r="I1313" t="s">
        <v>8054</v>
      </c>
      <c r="J1313" t="s">
        <v>8057</v>
      </c>
      <c r="K1313" t="s">
        <v>8059</v>
      </c>
      <c r="L1313" t="s">
        <v>8590</v>
      </c>
      <c r="M1313">
        <v>90004</v>
      </c>
      <c r="N1313" t="s">
        <v>8638</v>
      </c>
      <c r="O1313" t="s">
        <v>9893</v>
      </c>
      <c r="P1313" t="s">
        <v>10371</v>
      </c>
      <c r="Q1313" t="s">
        <v>10381</v>
      </c>
      <c r="R1313" t="s">
        <v>11629</v>
      </c>
      <c r="S1313">
        <v>312.55200000000002</v>
      </c>
      <c r="T1313">
        <v>9</v>
      </c>
      <c r="U1313">
        <v>0.2</v>
      </c>
      <c r="V1313">
        <v>101.57940000000001</v>
      </c>
      <c r="W1313">
        <f>(Tableau1[[#This Row],[Sales]]/Tableau1[[#This Row],[Profit]])*100</f>
        <v>307.69230769230774</v>
      </c>
      <c r="X1313">
        <f>Tableau1[[#This Row],[Sales]]*(1-Tableau1[[#This Row],[Discount]])</f>
        <v>250.04160000000002</v>
      </c>
      <c r="Y1313">
        <f ca="1">SUMIF(Tableau1[Order ID],Tableau1[[#This Row],[Order ID]],Tableau1[[#This Row],[Sales]])</f>
        <v>13.48</v>
      </c>
    </row>
    <row r="1314" spans="1:25" x14ac:dyDescent="0.3">
      <c r="A1314">
        <v>2686</v>
      </c>
      <c r="B1314" t="s">
        <v>1333</v>
      </c>
      <c r="C1314" s="9" t="s">
        <v>5077</v>
      </c>
      <c r="D1314" s="9">
        <v>42619</v>
      </c>
      <c r="E1314" s="3" t="s">
        <v>5138</v>
      </c>
      <c r="F1314" t="s">
        <v>6465</v>
      </c>
      <c r="G1314" t="s">
        <v>6509</v>
      </c>
      <c r="H1314" t="s">
        <v>7302</v>
      </c>
      <c r="I1314" t="s">
        <v>8054</v>
      </c>
      <c r="J1314" t="s">
        <v>8057</v>
      </c>
      <c r="K1314" t="s">
        <v>8280</v>
      </c>
      <c r="L1314" t="s">
        <v>8592</v>
      </c>
      <c r="M1314">
        <v>27360</v>
      </c>
      <c r="N1314" t="s">
        <v>8637</v>
      </c>
      <c r="O1314" t="s">
        <v>9491</v>
      </c>
      <c r="P1314" t="s">
        <v>10371</v>
      </c>
      <c r="Q1314" t="s">
        <v>10385</v>
      </c>
      <c r="R1314" t="s">
        <v>11234</v>
      </c>
      <c r="S1314">
        <v>95.951999999999998</v>
      </c>
      <c r="T1314">
        <v>3</v>
      </c>
      <c r="U1314">
        <v>0.2</v>
      </c>
      <c r="V1314">
        <v>29.984999999999999</v>
      </c>
      <c r="W1314">
        <f>(Tableau1[[#This Row],[Sales]]/Tableau1[[#This Row],[Profit]])*100</f>
        <v>320</v>
      </c>
      <c r="X1314">
        <f>Tableau1[[#This Row],[Sales]]*(1-Tableau1[[#This Row],[Discount]])</f>
        <v>76.761600000000001</v>
      </c>
      <c r="Y1314">
        <f ca="1">SUMIF(Tableau1[Order ID],Tableau1[[#This Row],[Order ID]],Tableau1[[#This Row],[Sales]])</f>
        <v>6.16</v>
      </c>
    </row>
    <row r="1315" spans="1:25" x14ac:dyDescent="0.3">
      <c r="A1315">
        <v>2688</v>
      </c>
      <c r="B1315" t="s">
        <v>1334</v>
      </c>
      <c r="C1315" s="9" t="s">
        <v>5608</v>
      </c>
      <c r="D1315" s="9">
        <v>42586</v>
      </c>
      <c r="E1315" s="3" t="s">
        <v>6251</v>
      </c>
      <c r="F1315" t="s">
        <v>6466</v>
      </c>
      <c r="G1315" t="s">
        <v>6735</v>
      </c>
      <c r="H1315" t="s">
        <v>7528</v>
      </c>
      <c r="I1315" t="s">
        <v>8054</v>
      </c>
      <c r="J1315" t="s">
        <v>8057</v>
      </c>
      <c r="K1315" t="s">
        <v>8155</v>
      </c>
      <c r="L1315" t="s">
        <v>8598</v>
      </c>
      <c r="M1315">
        <v>61604</v>
      </c>
      <c r="N1315" t="s">
        <v>8639</v>
      </c>
      <c r="O1315" t="s">
        <v>9980</v>
      </c>
      <c r="P1315" t="s">
        <v>10371</v>
      </c>
      <c r="Q1315" t="s">
        <v>10381</v>
      </c>
      <c r="R1315" t="s">
        <v>11717</v>
      </c>
      <c r="S1315">
        <v>3.98</v>
      </c>
      <c r="T1315">
        <v>5</v>
      </c>
      <c r="U1315">
        <v>0.8</v>
      </c>
      <c r="V1315">
        <v>-6.5670000000000002</v>
      </c>
      <c r="W1315">
        <f>(Tableau1[[#This Row],[Sales]]/Tableau1[[#This Row],[Profit]])*100</f>
        <v>-60.606060606060609</v>
      </c>
      <c r="X1315">
        <f>Tableau1[[#This Row],[Sales]]*(1-Tableau1[[#This Row],[Discount]])</f>
        <v>0.79599999999999982</v>
      </c>
      <c r="Y1315">
        <f ca="1">SUMIF(Tableau1[Order ID],Tableau1[[#This Row],[Order ID]],Tableau1[[#This Row],[Sales]])</f>
        <v>21.24</v>
      </c>
    </row>
    <row r="1316" spans="1:25" x14ac:dyDescent="0.3">
      <c r="A1316">
        <v>2689</v>
      </c>
      <c r="B1316" t="s">
        <v>1335</v>
      </c>
      <c r="C1316" s="9" t="s">
        <v>5798</v>
      </c>
      <c r="D1316" s="9">
        <v>42320</v>
      </c>
      <c r="E1316" s="3" t="s">
        <v>5747</v>
      </c>
      <c r="F1316" t="s">
        <v>6466</v>
      </c>
      <c r="G1316" t="s">
        <v>6757</v>
      </c>
      <c r="H1316" t="s">
        <v>7550</v>
      </c>
      <c r="I1316" t="s">
        <v>8055</v>
      </c>
      <c r="J1316" t="s">
        <v>8057</v>
      </c>
      <c r="K1316" t="s">
        <v>8059</v>
      </c>
      <c r="L1316" t="s">
        <v>8590</v>
      </c>
      <c r="M1316">
        <v>90032</v>
      </c>
      <c r="N1316" t="s">
        <v>8638</v>
      </c>
      <c r="O1316" t="s">
        <v>9981</v>
      </c>
      <c r="P1316" t="s">
        <v>10371</v>
      </c>
      <c r="Q1316" t="s">
        <v>10383</v>
      </c>
      <c r="R1316" t="s">
        <v>11718</v>
      </c>
      <c r="S1316">
        <v>15.7</v>
      </c>
      <c r="T1316">
        <v>5</v>
      </c>
      <c r="U1316">
        <v>0</v>
      </c>
      <c r="V1316">
        <v>7.0650000000000004</v>
      </c>
      <c r="W1316">
        <f>(Tableau1[[#This Row],[Sales]]/Tableau1[[#This Row],[Profit]])*100</f>
        <v>222.2222222222222</v>
      </c>
      <c r="X1316">
        <f>Tableau1[[#This Row],[Sales]]*(1-Tableau1[[#This Row],[Discount]])</f>
        <v>15.7</v>
      </c>
      <c r="Y1316">
        <f ca="1">SUMIF(Tableau1[Order ID],Tableau1[[#This Row],[Order ID]],Tableau1[[#This Row],[Sales]])</f>
        <v>17.904</v>
      </c>
    </row>
    <row r="1317" spans="1:25" x14ac:dyDescent="0.3">
      <c r="A1317">
        <v>2690</v>
      </c>
      <c r="B1317" t="s">
        <v>1336</v>
      </c>
      <c r="C1317" s="9" t="s">
        <v>5509</v>
      </c>
      <c r="D1317" s="9">
        <v>41820</v>
      </c>
      <c r="E1317" s="3" t="s">
        <v>5809</v>
      </c>
      <c r="F1317" t="s">
        <v>6466</v>
      </c>
      <c r="G1317" t="s">
        <v>6622</v>
      </c>
      <c r="H1317" t="s">
        <v>7415</v>
      </c>
      <c r="I1317" t="s">
        <v>8054</v>
      </c>
      <c r="J1317" t="s">
        <v>8057</v>
      </c>
      <c r="K1317" t="s">
        <v>8080</v>
      </c>
      <c r="L1317" t="s">
        <v>8598</v>
      </c>
      <c r="M1317">
        <v>60653</v>
      </c>
      <c r="N1317" t="s">
        <v>8639</v>
      </c>
      <c r="O1317" t="s">
        <v>9786</v>
      </c>
      <c r="P1317" t="s">
        <v>10371</v>
      </c>
      <c r="Q1317" t="s">
        <v>10379</v>
      </c>
      <c r="R1317" t="s">
        <v>11520</v>
      </c>
      <c r="S1317">
        <v>5.2480000000000002</v>
      </c>
      <c r="T1317">
        <v>4</v>
      </c>
      <c r="U1317">
        <v>0.2</v>
      </c>
      <c r="V1317">
        <v>1.64</v>
      </c>
      <c r="W1317">
        <f>(Tableau1[[#This Row],[Sales]]/Tableau1[[#This Row],[Profit]])*100</f>
        <v>320</v>
      </c>
      <c r="X1317">
        <f>Tableau1[[#This Row],[Sales]]*(1-Tableau1[[#This Row],[Discount]])</f>
        <v>4.1984000000000004</v>
      </c>
      <c r="Y1317">
        <f ca="1">SUMIF(Tableau1[Order ID],Tableau1[[#This Row],[Order ID]],Tableau1[[#This Row],[Sales]])</f>
        <v>51.588000000000001</v>
      </c>
    </row>
    <row r="1318" spans="1:25" x14ac:dyDescent="0.3">
      <c r="A1318">
        <v>2691</v>
      </c>
      <c r="B1318" t="s">
        <v>1337</v>
      </c>
      <c r="C1318" s="9" t="s">
        <v>5799</v>
      </c>
      <c r="D1318" s="9">
        <v>43073</v>
      </c>
      <c r="E1318" s="3" t="s">
        <v>5196</v>
      </c>
      <c r="F1318" t="s">
        <v>6465</v>
      </c>
      <c r="G1318" t="s">
        <v>6848</v>
      </c>
      <c r="H1318" t="s">
        <v>7641</v>
      </c>
      <c r="I1318" t="s">
        <v>8054</v>
      </c>
      <c r="J1318" t="s">
        <v>8057</v>
      </c>
      <c r="K1318" t="s">
        <v>8068</v>
      </c>
      <c r="L1318" t="s">
        <v>8597</v>
      </c>
      <c r="M1318">
        <v>19134</v>
      </c>
      <c r="N1318" t="s">
        <v>8640</v>
      </c>
      <c r="O1318" t="s">
        <v>9588</v>
      </c>
      <c r="P1318" t="s">
        <v>10371</v>
      </c>
      <c r="Q1318" t="s">
        <v>10381</v>
      </c>
      <c r="R1318" t="s">
        <v>10688</v>
      </c>
      <c r="S1318">
        <v>5.3460000000000001</v>
      </c>
      <c r="T1318">
        <v>3</v>
      </c>
      <c r="U1318">
        <v>0.7</v>
      </c>
      <c r="V1318">
        <v>-4.4550000000000001</v>
      </c>
      <c r="W1318">
        <f>(Tableau1[[#This Row],[Sales]]/Tableau1[[#This Row],[Profit]])*100</f>
        <v>-120</v>
      </c>
      <c r="X1318">
        <f>Tableau1[[#This Row],[Sales]]*(1-Tableau1[[#This Row],[Discount]])</f>
        <v>1.6038000000000003</v>
      </c>
      <c r="Y1318">
        <f ca="1">SUMIF(Tableau1[Order ID],Tableau1[[#This Row],[Order ID]],Tableau1[[#This Row],[Sales]])</f>
        <v>89.567999999999998</v>
      </c>
    </row>
    <row r="1319" spans="1:25" x14ac:dyDescent="0.3">
      <c r="A1319">
        <v>2692</v>
      </c>
      <c r="B1319" t="s">
        <v>1338</v>
      </c>
      <c r="C1319" s="9" t="s">
        <v>5800</v>
      </c>
      <c r="D1319" s="9">
        <v>42610</v>
      </c>
      <c r="E1319" s="3" t="s">
        <v>5506</v>
      </c>
      <c r="F1319" t="s">
        <v>6465</v>
      </c>
      <c r="G1319" t="s">
        <v>6547</v>
      </c>
      <c r="H1319" t="s">
        <v>7340</v>
      </c>
      <c r="I1319" t="s">
        <v>8054</v>
      </c>
      <c r="J1319" t="s">
        <v>8057</v>
      </c>
      <c r="K1319" t="s">
        <v>8381</v>
      </c>
      <c r="L1319" t="s">
        <v>8610</v>
      </c>
      <c r="M1319">
        <v>80112</v>
      </c>
      <c r="N1319" t="s">
        <v>8638</v>
      </c>
      <c r="O1319" t="s">
        <v>9982</v>
      </c>
      <c r="P1319" t="s">
        <v>10371</v>
      </c>
      <c r="Q1319" t="s">
        <v>10383</v>
      </c>
      <c r="R1319" t="s">
        <v>11719</v>
      </c>
      <c r="S1319">
        <v>15.48</v>
      </c>
      <c r="T1319">
        <v>3</v>
      </c>
      <c r="U1319">
        <v>0.2</v>
      </c>
      <c r="V1319">
        <v>5.6115000000000004</v>
      </c>
      <c r="W1319">
        <f>(Tableau1[[#This Row],[Sales]]/Tableau1[[#This Row],[Profit]])*100</f>
        <v>275.86206896551721</v>
      </c>
      <c r="X1319">
        <f>Tableau1[[#This Row],[Sales]]*(1-Tableau1[[#This Row],[Discount]])</f>
        <v>12.384</v>
      </c>
      <c r="Y1319">
        <f ca="1">SUMIF(Tableau1[Order ID],Tableau1[[#This Row],[Order ID]],Tableau1[[#This Row],[Sales]])</f>
        <v>4.08</v>
      </c>
    </row>
    <row r="1320" spans="1:25" x14ac:dyDescent="0.3">
      <c r="A1320">
        <v>2694</v>
      </c>
      <c r="B1320" t="s">
        <v>1339</v>
      </c>
      <c r="C1320" s="9" t="s">
        <v>5145</v>
      </c>
      <c r="D1320" s="9">
        <v>42391</v>
      </c>
      <c r="E1320" s="3" t="s">
        <v>6228</v>
      </c>
      <c r="F1320" t="s">
        <v>6465</v>
      </c>
      <c r="G1320" t="s">
        <v>6763</v>
      </c>
      <c r="H1320" t="s">
        <v>7556</v>
      </c>
      <c r="I1320" t="s">
        <v>8055</v>
      </c>
      <c r="J1320" t="s">
        <v>8057</v>
      </c>
      <c r="K1320" t="s">
        <v>8062</v>
      </c>
      <c r="L1320" t="s">
        <v>8234</v>
      </c>
      <c r="M1320">
        <v>98115</v>
      </c>
      <c r="N1320" t="s">
        <v>8638</v>
      </c>
      <c r="O1320" t="s">
        <v>9129</v>
      </c>
      <c r="P1320" t="s">
        <v>10370</v>
      </c>
      <c r="Q1320" t="s">
        <v>10378</v>
      </c>
      <c r="R1320" t="s">
        <v>10878</v>
      </c>
      <c r="S1320">
        <v>109.9</v>
      </c>
      <c r="T1320">
        <v>5</v>
      </c>
      <c r="U1320">
        <v>0</v>
      </c>
      <c r="V1320">
        <v>37.366</v>
      </c>
      <c r="W1320">
        <f>(Tableau1[[#This Row],[Sales]]/Tableau1[[#This Row],[Profit]])*100</f>
        <v>294.11764705882354</v>
      </c>
      <c r="X1320">
        <f>Tableau1[[#This Row],[Sales]]*(1-Tableau1[[#This Row],[Discount]])</f>
        <v>109.9</v>
      </c>
      <c r="Y1320">
        <f ca="1">SUMIF(Tableau1[Order ID],Tableau1[[#This Row],[Order ID]],Tableau1[[#This Row],[Sales]])</f>
        <v>37.295999999999999</v>
      </c>
    </row>
    <row r="1321" spans="1:25" x14ac:dyDescent="0.3">
      <c r="A1321">
        <v>2695</v>
      </c>
      <c r="B1321" t="s">
        <v>1340</v>
      </c>
      <c r="C1321" s="9" t="s">
        <v>5801</v>
      </c>
      <c r="D1321" s="9">
        <v>41927</v>
      </c>
      <c r="E1321" s="3" t="s">
        <v>5052</v>
      </c>
      <c r="F1321" t="s">
        <v>6465</v>
      </c>
      <c r="G1321" t="s">
        <v>6765</v>
      </c>
      <c r="H1321" t="s">
        <v>7558</v>
      </c>
      <c r="I1321" t="s">
        <v>8054</v>
      </c>
      <c r="J1321" t="s">
        <v>8057</v>
      </c>
      <c r="K1321" t="s">
        <v>8204</v>
      </c>
      <c r="L1321" t="s">
        <v>8591</v>
      </c>
      <c r="M1321">
        <v>33012</v>
      </c>
      <c r="N1321" t="s">
        <v>8637</v>
      </c>
      <c r="O1321" t="s">
        <v>9601</v>
      </c>
      <c r="P1321" t="s">
        <v>10370</v>
      </c>
      <c r="Q1321" t="s">
        <v>10378</v>
      </c>
      <c r="R1321" t="s">
        <v>11707</v>
      </c>
      <c r="S1321">
        <v>15.384</v>
      </c>
      <c r="T1321">
        <v>1</v>
      </c>
      <c r="U1321">
        <v>0.2</v>
      </c>
      <c r="V1321">
        <v>4.0382999999999996</v>
      </c>
      <c r="W1321">
        <f>(Tableau1[[#This Row],[Sales]]/Tableau1[[#This Row],[Profit]])*100</f>
        <v>380.95238095238102</v>
      </c>
      <c r="X1321">
        <f>Tableau1[[#This Row],[Sales]]*(1-Tableau1[[#This Row],[Discount]])</f>
        <v>12.307200000000002</v>
      </c>
      <c r="Y1321">
        <f ca="1">SUMIF(Tableau1[Order ID],Tableau1[[#This Row],[Order ID]],Tableau1[[#This Row],[Sales]])</f>
        <v>68.95</v>
      </c>
    </row>
    <row r="1322" spans="1:25" x14ac:dyDescent="0.3">
      <c r="A1322">
        <v>2696</v>
      </c>
      <c r="B1322" t="s">
        <v>1341</v>
      </c>
      <c r="C1322" s="9" t="s">
        <v>5599</v>
      </c>
      <c r="D1322" s="9">
        <v>42407</v>
      </c>
      <c r="E1322" s="3" t="s">
        <v>6235</v>
      </c>
      <c r="F1322" t="s">
        <v>6466</v>
      </c>
      <c r="G1322" t="s">
        <v>7116</v>
      </c>
      <c r="H1322" t="s">
        <v>7909</v>
      </c>
      <c r="I1322" t="s">
        <v>8054</v>
      </c>
      <c r="J1322" t="s">
        <v>8057</v>
      </c>
      <c r="K1322" t="s">
        <v>8210</v>
      </c>
      <c r="L1322" t="s">
        <v>8612</v>
      </c>
      <c r="M1322">
        <v>43130</v>
      </c>
      <c r="N1322" t="s">
        <v>8640</v>
      </c>
      <c r="O1322" t="s">
        <v>9050</v>
      </c>
      <c r="P1322" t="s">
        <v>10371</v>
      </c>
      <c r="Q1322" t="s">
        <v>10383</v>
      </c>
      <c r="R1322" t="s">
        <v>10799</v>
      </c>
      <c r="S1322">
        <v>30.352</v>
      </c>
      <c r="T1322">
        <v>2</v>
      </c>
      <c r="U1322">
        <v>0.2</v>
      </c>
      <c r="V1322">
        <v>10.623200000000001</v>
      </c>
      <c r="W1322">
        <f>(Tableau1[[#This Row],[Sales]]/Tableau1[[#This Row],[Profit]])*100</f>
        <v>285.71428571428572</v>
      </c>
      <c r="X1322">
        <f>Tableau1[[#This Row],[Sales]]*(1-Tableau1[[#This Row],[Discount]])</f>
        <v>24.281600000000001</v>
      </c>
      <c r="Y1322">
        <f ca="1">SUMIF(Tableau1[Order ID],Tableau1[[#This Row],[Order ID]],Tableau1[[#This Row],[Sales]])</f>
        <v>9.2159999999999993</v>
      </c>
    </row>
    <row r="1323" spans="1:25" x14ac:dyDescent="0.3">
      <c r="A1323">
        <v>2697</v>
      </c>
      <c r="B1323" t="s">
        <v>1342</v>
      </c>
      <c r="C1323" s="9" t="s">
        <v>5802</v>
      </c>
      <c r="D1323" s="9">
        <v>41716</v>
      </c>
      <c r="E1323" s="3" t="s">
        <v>5923</v>
      </c>
      <c r="F1323" t="s">
        <v>6465</v>
      </c>
      <c r="G1323" t="s">
        <v>7066</v>
      </c>
      <c r="H1323" t="s">
        <v>7859</v>
      </c>
      <c r="I1323" t="s">
        <v>8056</v>
      </c>
      <c r="J1323" t="s">
        <v>8057</v>
      </c>
      <c r="K1323" t="s">
        <v>8166</v>
      </c>
      <c r="L1323" t="s">
        <v>8591</v>
      </c>
      <c r="M1323">
        <v>32216</v>
      </c>
      <c r="N1323" t="s">
        <v>8637</v>
      </c>
      <c r="O1323" t="s">
        <v>9984</v>
      </c>
      <c r="P1323" t="s">
        <v>10372</v>
      </c>
      <c r="Q1323" t="s">
        <v>10388</v>
      </c>
      <c r="R1323" t="s">
        <v>11721</v>
      </c>
      <c r="S1323">
        <v>821.3</v>
      </c>
      <c r="T1323">
        <v>4</v>
      </c>
      <c r="U1323">
        <v>0.5</v>
      </c>
      <c r="V1323">
        <v>-16.425999999999998</v>
      </c>
      <c r="W1323">
        <f>(Tableau1[[#This Row],[Sales]]/Tableau1[[#This Row],[Profit]])*100</f>
        <v>-5000</v>
      </c>
      <c r="X1323">
        <f>Tableau1[[#This Row],[Sales]]*(1-Tableau1[[#This Row],[Discount]])</f>
        <v>410.65</v>
      </c>
      <c r="Y1323">
        <f ca="1">SUMIF(Tableau1[Order ID],Tableau1[[#This Row],[Order ID]],Tableau1[[#This Row],[Sales]])</f>
        <v>187.05600000000001</v>
      </c>
    </row>
    <row r="1324" spans="1:25" x14ac:dyDescent="0.3">
      <c r="A1324">
        <v>2704</v>
      </c>
      <c r="B1324" t="s">
        <v>1343</v>
      </c>
      <c r="C1324" s="9" t="s">
        <v>5803</v>
      </c>
      <c r="D1324" s="9">
        <v>41783</v>
      </c>
      <c r="E1324" s="3" t="s">
        <v>6022</v>
      </c>
      <c r="F1324" t="s">
        <v>6465</v>
      </c>
      <c r="G1324" t="s">
        <v>6729</v>
      </c>
      <c r="H1324" t="s">
        <v>7522</v>
      </c>
      <c r="I1324" t="s">
        <v>8054</v>
      </c>
      <c r="J1324" t="s">
        <v>8057</v>
      </c>
      <c r="K1324" t="s">
        <v>8306</v>
      </c>
      <c r="L1324" t="s">
        <v>8627</v>
      </c>
      <c r="M1324">
        <v>21215</v>
      </c>
      <c r="N1324" t="s">
        <v>8640</v>
      </c>
      <c r="O1324" t="s">
        <v>9986</v>
      </c>
      <c r="P1324" t="s">
        <v>10371</v>
      </c>
      <c r="Q1324" t="s">
        <v>10383</v>
      </c>
      <c r="R1324" t="s">
        <v>11723</v>
      </c>
      <c r="S1324">
        <v>116.28</v>
      </c>
      <c r="T1324">
        <v>3</v>
      </c>
      <c r="U1324">
        <v>0</v>
      </c>
      <c r="V1324">
        <v>56.977200000000003</v>
      </c>
      <c r="W1324">
        <f>(Tableau1[[#This Row],[Sales]]/Tableau1[[#This Row],[Profit]])*100</f>
        <v>204.08163265306123</v>
      </c>
      <c r="X1324">
        <f>Tableau1[[#This Row],[Sales]]*(1-Tableau1[[#This Row],[Discount]])</f>
        <v>116.28</v>
      </c>
      <c r="Y1324">
        <f ca="1">SUMIF(Tableau1[Order ID],Tableau1[[#This Row],[Order ID]],Tableau1[[#This Row],[Sales]])</f>
        <v>15.96</v>
      </c>
    </row>
    <row r="1325" spans="1:25" x14ac:dyDescent="0.3">
      <c r="A1325">
        <v>2705</v>
      </c>
      <c r="B1325" t="s">
        <v>1344</v>
      </c>
      <c r="C1325" s="9" t="s">
        <v>5527</v>
      </c>
      <c r="D1325" s="9">
        <v>42927</v>
      </c>
      <c r="E1325" s="3" t="s">
        <v>6032</v>
      </c>
      <c r="F1325" t="s">
        <v>6464</v>
      </c>
      <c r="G1325" t="s">
        <v>7025</v>
      </c>
      <c r="H1325" t="s">
        <v>7818</v>
      </c>
      <c r="I1325" t="s">
        <v>8054</v>
      </c>
      <c r="J1325" t="s">
        <v>8057</v>
      </c>
      <c r="K1325" t="s">
        <v>8078</v>
      </c>
      <c r="L1325" t="s">
        <v>8603</v>
      </c>
      <c r="M1325">
        <v>10009</v>
      </c>
      <c r="N1325" t="s">
        <v>8640</v>
      </c>
      <c r="O1325" t="s">
        <v>8813</v>
      </c>
      <c r="P1325" t="s">
        <v>10372</v>
      </c>
      <c r="Q1325" t="s">
        <v>10384</v>
      </c>
      <c r="R1325" t="s">
        <v>10563</v>
      </c>
      <c r="S1325">
        <v>132.6</v>
      </c>
      <c r="T1325">
        <v>6</v>
      </c>
      <c r="U1325">
        <v>0</v>
      </c>
      <c r="V1325">
        <v>17.238</v>
      </c>
      <c r="W1325">
        <f>(Tableau1[[#This Row],[Sales]]/Tableau1[[#This Row],[Profit]])*100</f>
        <v>769.23076923076928</v>
      </c>
      <c r="X1325">
        <f>Tableau1[[#This Row],[Sales]]*(1-Tableau1[[#This Row],[Discount]])</f>
        <v>132.6</v>
      </c>
      <c r="Y1325">
        <f ca="1">SUMIF(Tableau1[Order ID],Tableau1[[#This Row],[Order ID]],Tableau1[[#This Row],[Sales]])</f>
        <v>6.68</v>
      </c>
    </row>
    <row r="1326" spans="1:25" x14ac:dyDescent="0.3">
      <c r="A1326">
        <v>2706</v>
      </c>
      <c r="B1326" t="s">
        <v>1345</v>
      </c>
      <c r="C1326" s="9" t="s">
        <v>5144</v>
      </c>
      <c r="D1326" s="9">
        <v>42902</v>
      </c>
      <c r="E1326" s="3" t="s">
        <v>5578</v>
      </c>
      <c r="F1326" t="s">
        <v>6465</v>
      </c>
      <c r="G1326" t="s">
        <v>6905</v>
      </c>
      <c r="H1326" t="s">
        <v>7698</v>
      </c>
      <c r="I1326" t="s">
        <v>8056</v>
      </c>
      <c r="J1326" t="s">
        <v>8057</v>
      </c>
      <c r="K1326" t="s">
        <v>8109</v>
      </c>
      <c r="L1326" t="s">
        <v>8615</v>
      </c>
      <c r="M1326">
        <v>88220</v>
      </c>
      <c r="N1326" t="s">
        <v>8638</v>
      </c>
      <c r="O1326" t="s">
        <v>9653</v>
      </c>
      <c r="P1326" t="s">
        <v>10371</v>
      </c>
      <c r="Q1326" t="s">
        <v>10387</v>
      </c>
      <c r="R1326" t="s">
        <v>11391</v>
      </c>
      <c r="S1326">
        <v>16.68</v>
      </c>
      <c r="T1326">
        <v>2</v>
      </c>
      <c r="U1326">
        <v>0</v>
      </c>
      <c r="V1326">
        <v>4.3368000000000002</v>
      </c>
      <c r="W1326">
        <f>(Tableau1[[#This Row],[Sales]]/Tableau1[[#This Row],[Profit]])*100</f>
        <v>384.61538461538458</v>
      </c>
      <c r="X1326">
        <f>Tableau1[[#This Row],[Sales]]*(1-Tableau1[[#This Row],[Discount]])</f>
        <v>16.68</v>
      </c>
      <c r="Y1326">
        <f ca="1">SUMIF(Tableau1[Order ID],Tableau1[[#This Row],[Order ID]],Tableau1[[#This Row],[Sales]])</f>
        <v>31.92</v>
      </c>
    </row>
    <row r="1327" spans="1:25" x14ac:dyDescent="0.3">
      <c r="A1327">
        <v>2709</v>
      </c>
      <c r="B1327" t="s">
        <v>1346</v>
      </c>
      <c r="C1327" s="9" t="s">
        <v>5594</v>
      </c>
      <c r="D1327" s="9">
        <v>42034</v>
      </c>
      <c r="E1327" s="3" t="s">
        <v>5555</v>
      </c>
      <c r="F1327" t="s">
        <v>6465</v>
      </c>
      <c r="G1327" t="s">
        <v>6698</v>
      </c>
      <c r="H1327" t="s">
        <v>7491</v>
      </c>
      <c r="I1327" t="s">
        <v>8054</v>
      </c>
      <c r="J1327" t="s">
        <v>8057</v>
      </c>
      <c r="K1327" t="s">
        <v>8059</v>
      </c>
      <c r="L1327" t="s">
        <v>8590</v>
      </c>
      <c r="M1327">
        <v>90049</v>
      </c>
      <c r="N1327" t="s">
        <v>8638</v>
      </c>
      <c r="O1327" t="s">
        <v>9989</v>
      </c>
      <c r="P1327" t="s">
        <v>10370</v>
      </c>
      <c r="Q1327" t="s">
        <v>10378</v>
      </c>
      <c r="R1327" t="s">
        <v>11726</v>
      </c>
      <c r="S1327">
        <v>227.36</v>
      </c>
      <c r="T1327">
        <v>7</v>
      </c>
      <c r="U1327">
        <v>0</v>
      </c>
      <c r="V1327">
        <v>81.849599999999995</v>
      </c>
      <c r="W1327">
        <f>(Tableau1[[#This Row],[Sales]]/Tableau1[[#This Row],[Profit]])*100</f>
        <v>277.77777777777783</v>
      </c>
      <c r="X1327">
        <f>Tableau1[[#This Row],[Sales]]*(1-Tableau1[[#This Row],[Discount]])</f>
        <v>227.36</v>
      </c>
      <c r="Y1327">
        <f ca="1">SUMIF(Tableau1[Order ID],Tableau1[[#This Row],[Order ID]],Tableau1[[#This Row],[Sales]])</f>
        <v>63.94</v>
      </c>
    </row>
    <row r="1328" spans="1:25" x14ac:dyDescent="0.3">
      <c r="A1328">
        <v>2711</v>
      </c>
      <c r="B1328" t="s">
        <v>1347</v>
      </c>
      <c r="C1328" s="9" t="s">
        <v>5585</v>
      </c>
      <c r="D1328" s="9">
        <v>42349</v>
      </c>
      <c r="E1328" s="3" t="s">
        <v>5113</v>
      </c>
      <c r="F1328" t="s">
        <v>6465</v>
      </c>
      <c r="G1328" t="s">
        <v>6953</v>
      </c>
      <c r="H1328" t="s">
        <v>7746</v>
      </c>
      <c r="I1328" t="s">
        <v>8054</v>
      </c>
      <c r="J1328" t="s">
        <v>8057</v>
      </c>
      <c r="K1328" t="s">
        <v>8166</v>
      </c>
      <c r="L1328" t="s">
        <v>8591</v>
      </c>
      <c r="M1328">
        <v>32216</v>
      </c>
      <c r="N1328" t="s">
        <v>8637</v>
      </c>
      <c r="O1328" t="s">
        <v>9038</v>
      </c>
      <c r="P1328" t="s">
        <v>10371</v>
      </c>
      <c r="Q1328" t="s">
        <v>10381</v>
      </c>
      <c r="R1328" t="s">
        <v>10787</v>
      </c>
      <c r="S1328">
        <v>12.827999999999999</v>
      </c>
      <c r="T1328">
        <v>2</v>
      </c>
      <c r="U1328">
        <v>0.7</v>
      </c>
      <c r="V1328">
        <v>-8.9795999999999996</v>
      </c>
      <c r="W1328">
        <f>(Tableau1[[#This Row],[Sales]]/Tableau1[[#This Row],[Profit]])*100</f>
        <v>-142.85714285714286</v>
      </c>
      <c r="X1328">
        <f>Tableau1[[#This Row],[Sales]]*(1-Tableau1[[#This Row],[Discount]])</f>
        <v>3.8484000000000003</v>
      </c>
      <c r="Y1328">
        <f ca="1">SUMIF(Tableau1[Order ID],Tableau1[[#This Row],[Order ID]],Tableau1[[#This Row],[Sales]])</f>
        <v>26.975999999999999</v>
      </c>
    </row>
    <row r="1329" spans="1:25" x14ac:dyDescent="0.3">
      <c r="A1329">
        <v>2712</v>
      </c>
      <c r="B1329" t="s">
        <v>1348</v>
      </c>
      <c r="C1329" s="9" t="s">
        <v>5479</v>
      </c>
      <c r="D1329" s="9">
        <v>43017</v>
      </c>
      <c r="E1329" s="3" t="s">
        <v>6374</v>
      </c>
      <c r="F1329" t="s">
        <v>6466</v>
      </c>
      <c r="G1329" t="s">
        <v>6902</v>
      </c>
      <c r="H1329" t="s">
        <v>7695</v>
      </c>
      <c r="I1329" t="s">
        <v>8055</v>
      </c>
      <c r="J1329" t="s">
        <v>8057</v>
      </c>
      <c r="K1329" t="s">
        <v>8138</v>
      </c>
      <c r="L1329" t="s">
        <v>8612</v>
      </c>
      <c r="M1329">
        <v>44107</v>
      </c>
      <c r="N1329" t="s">
        <v>8640</v>
      </c>
      <c r="O1329" t="s">
        <v>9236</v>
      </c>
      <c r="P1329" t="s">
        <v>10370</v>
      </c>
      <c r="Q1329" t="s">
        <v>10378</v>
      </c>
      <c r="R1329" t="s">
        <v>10985</v>
      </c>
      <c r="S1329">
        <v>45.887999999999998</v>
      </c>
      <c r="T1329">
        <v>4</v>
      </c>
      <c r="U1329">
        <v>0.2</v>
      </c>
      <c r="V1329">
        <v>9.1776</v>
      </c>
      <c r="W1329">
        <f>(Tableau1[[#This Row],[Sales]]/Tableau1[[#This Row],[Profit]])*100</f>
        <v>500</v>
      </c>
      <c r="X1329">
        <f>Tableau1[[#This Row],[Sales]]*(1-Tableau1[[#This Row],[Discount]])</f>
        <v>36.7104</v>
      </c>
      <c r="Y1329">
        <f ca="1">SUMIF(Tableau1[Order ID],Tableau1[[#This Row],[Order ID]],Tableau1[[#This Row],[Sales]])</f>
        <v>244.55</v>
      </c>
    </row>
    <row r="1330" spans="1:25" x14ac:dyDescent="0.3">
      <c r="A1330">
        <v>2713</v>
      </c>
      <c r="B1330" t="s">
        <v>1349</v>
      </c>
      <c r="C1330" s="9" t="s">
        <v>5600</v>
      </c>
      <c r="D1330" s="9">
        <v>42945</v>
      </c>
      <c r="E1330" s="3" t="s">
        <v>5408</v>
      </c>
      <c r="F1330" t="s">
        <v>6464</v>
      </c>
      <c r="G1330" t="s">
        <v>6774</v>
      </c>
      <c r="H1330" t="s">
        <v>7567</v>
      </c>
      <c r="I1330" t="s">
        <v>8054</v>
      </c>
      <c r="J1330" t="s">
        <v>8057</v>
      </c>
      <c r="K1330" t="s">
        <v>8079</v>
      </c>
      <c r="L1330" t="s">
        <v>8603</v>
      </c>
      <c r="M1330">
        <v>12180</v>
      </c>
      <c r="N1330" t="s">
        <v>8640</v>
      </c>
      <c r="O1330" t="s">
        <v>8795</v>
      </c>
      <c r="P1330" t="s">
        <v>10371</v>
      </c>
      <c r="Q1330" t="s">
        <v>10379</v>
      </c>
      <c r="R1330" t="s">
        <v>10545</v>
      </c>
      <c r="S1330">
        <v>60.12</v>
      </c>
      <c r="T1330">
        <v>9</v>
      </c>
      <c r="U1330">
        <v>0</v>
      </c>
      <c r="V1330">
        <v>22.244399999999999</v>
      </c>
      <c r="W1330">
        <f>(Tableau1[[#This Row],[Sales]]/Tableau1[[#This Row],[Profit]])*100</f>
        <v>270.27027027027026</v>
      </c>
      <c r="X1330">
        <f>Tableau1[[#This Row],[Sales]]*(1-Tableau1[[#This Row],[Discount]])</f>
        <v>60.12</v>
      </c>
      <c r="Y1330">
        <f ca="1">SUMIF(Tableau1[Order ID],Tableau1[[#This Row],[Order ID]],Tableau1[[#This Row],[Sales]])</f>
        <v>31.95</v>
      </c>
    </row>
    <row r="1331" spans="1:25" x14ac:dyDescent="0.3">
      <c r="A1331">
        <v>2714</v>
      </c>
      <c r="B1331" t="s">
        <v>1350</v>
      </c>
      <c r="C1331" s="9" t="s">
        <v>5603</v>
      </c>
      <c r="D1331" s="9">
        <v>41754</v>
      </c>
      <c r="E1331" s="3" t="s">
        <v>5363</v>
      </c>
      <c r="F1331" t="s">
        <v>6465</v>
      </c>
      <c r="G1331" t="s">
        <v>6530</v>
      </c>
      <c r="H1331" t="s">
        <v>7323</v>
      </c>
      <c r="I1331" t="s">
        <v>8054</v>
      </c>
      <c r="J1331" t="s">
        <v>8057</v>
      </c>
      <c r="K1331" t="s">
        <v>8098</v>
      </c>
      <c r="L1331" t="s">
        <v>8592</v>
      </c>
      <c r="M1331">
        <v>28403</v>
      </c>
      <c r="N1331" t="s">
        <v>8637</v>
      </c>
      <c r="O1331" t="s">
        <v>9341</v>
      </c>
      <c r="P1331" t="s">
        <v>10372</v>
      </c>
      <c r="Q1331" t="s">
        <v>10380</v>
      </c>
      <c r="R1331" t="s">
        <v>11727</v>
      </c>
      <c r="S1331">
        <v>302.37599999999998</v>
      </c>
      <c r="T1331">
        <v>3</v>
      </c>
      <c r="U1331">
        <v>0.2</v>
      </c>
      <c r="V1331">
        <v>37.796999999999997</v>
      </c>
      <c r="W1331">
        <f>(Tableau1[[#This Row],[Sales]]/Tableau1[[#This Row],[Profit]])*100</f>
        <v>800</v>
      </c>
      <c r="X1331">
        <f>Tableau1[[#This Row],[Sales]]*(1-Tableau1[[#This Row],[Discount]])</f>
        <v>241.9008</v>
      </c>
      <c r="Y1331">
        <f ca="1">SUMIF(Tableau1[Order ID],Tableau1[[#This Row],[Order ID]],Tableau1[[#This Row],[Sales]])</f>
        <v>32.340000000000003</v>
      </c>
    </row>
    <row r="1332" spans="1:25" x14ac:dyDescent="0.3">
      <c r="A1332">
        <v>2715</v>
      </c>
      <c r="B1332" t="s">
        <v>1351</v>
      </c>
      <c r="C1332" s="9" t="s">
        <v>5524</v>
      </c>
      <c r="D1332" s="9">
        <v>42339</v>
      </c>
      <c r="E1332" s="3" t="s">
        <v>5431</v>
      </c>
      <c r="F1332" t="s">
        <v>6465</v>
      </c>
      <c r="G1332" t="s">
        <v>6925</v>
      </c>
      <c r="H1332" t="s">
        <v>7718</v>
      </c>
      <c r="I1332" t="s">
        <v>8056</v>
      </c>
      <c r="J1332" t="s">
        <v>8057</v>
      </c>
      <c r="K1332" t="s">
        <v>8062</v>
      </c>
      <c r="L1332" t="s">
        <v>8234</v>
      </c>
      <c r="M1332">
        <v>98105</v>
      </c>
      <c r="N1332" t="s">
        <v>8638</v>
      </c>
      <c r="O1332" t="s">
        <v>9655</v>
      </c>
      <c r="P1332" t="s">
        <v>10371</v>
      </c>
      <c r="Q1332" t="s">
        <v>10379</v>
      </c>
      <c r="R1332" t="s">
        <v>11393</v>
      </c>
      <c r="S1332">
        <v>13.9</v>
      </c>
      <c r="T1332">
        <v>5</v>
      </c>
      <c r="U1332">
        <v>0</v>
      </c>
      <c r="V1332">
        <v>5.56</v>
      </c>
      <c r="W1332">
        <f>(Tableau1[[#This Row],[Sales]]/Tableau1[[#This Row],[Profit]])*100</f>
        <v>250.00000000000006</v>
      </c>
      <c r="X1332">
        <f>Tableau1[[#This Row],[Sales]]*(1-Tableau1[[#This Row],[Discount]])</f>
        <v>13.9</v>
      </c>
      <c r="Y1332">
        <f ca="1">SUMIF(Tableau1[Order ID],Tableau1[[#This Row],[Order ID]],Tableau1[[#This Row],[Sales]])</f>
        <v>41.92</v>
      </c>
    </row>
    <row r="1333" spans="1:25" x14ac:dyDescent="0.3">
      <c r="A1333">
        <v>2716</v>
      </c>
      <c r="B1333" t="s">
        <v>1352</v>
      </c>
      <c r="C1333" s="9" t="s">
        <v>5804</v>
      </c>
      <c r="D1333" s="9">
        <v>41977</v>
      </c>
      <c r="E1333" s="3" t="s">
        <v>5619</v>
      </c>
      <c r="F1333" t="s">
        <v>6465</v>
      </c>
      <c r="G1333" t="s">
        <v>6902</v>
      </c>
      <c r="H1333" t="s">
        <v>7695</v>
      </c>
      <c r="I1333" t="s">
        <v>8055</v>
      </c>
      <c r="J1333" t="s">
        <v>8057</v>
      </c>
      <c r="K1333" t="s">
        <v>8078</v>
      </c>
      <c r="L1333" t="s">
        <v>8603</v>
      </c>
      <c r="M1333">
        <v>10024</v>
      </c>
      <c r="N1333" t="s">
        <v>8640</v>
      </c>
      <c r="O1333" t="s">
        <v>9990</v>
      </c>
      <c r="P1333" t="s">
        <v>10372</v>
      </c>
      <c r="Q1333" t="s">
        <v>10380</v>
      </c>
      <c r="R1333" t="s">
        <v>11728</v>
      </c>
      <c r="S1333">
        <v>129.97999999999999</v>
      </c>
      <c r="T1333">
        <v>2</v>
      </c>
      <c r="U1333">
        <v>0</v>
      </c>
      <c r="V1333">
        <v>62.3904</v>
      </c>
      <c r="W1333">
        <f>(Tableau1[[#This Row],[Sales]]/Tableau1[[#This Row],[Profit]])*100</f>
        <v>208.33333333333331</v>
      </c>
      <c r="X1333">
        <f>Tableau1[[#This Row],[Sales]]*(1-Tableau1[[#This Row],[Discount]])</f>
        <v>129.97999999999999</v>
      </c>
      <c r="Y1333">
        <f ca="1">SUMIF(Tableau1[Order ID],Tableau1[[#This Row],[Order ID]],Tableau1[[#This Row],[Sales]])</f>
        <v>279.45600000000002</v>
      </c>
    </row>
    <row r="1334" spans="1:25" x14ac:dyDescent="0.3">
      <c r="A1334">
        <v>2717</v>
      </c>
      <c r="B1334" t="s">
        <v>1353</v>
      </c>
      <c r="C1334" s="9" t="s">
        <v>5805</v>
      </c>
      <c r="D1334" s="9">
        <v>42973</v>
      </c>
      <c r="E1334" s="3" t="s">
        <v>5883</v>
      </c>
      <c r="F1334" t="s">
        <v>6465</v>
      </c>
      <c r="G1334" t="s">
        <v>7117</v>
      </c>
      <c r="H1334" t="s">
        <v>7910</v>
      </c>
      <c r="I1334" t="s">
        <v>8056</v>
      </c>
      <c r="J1334" t="s">
        <v>8057</v>
      </c>
      <c r="K1334" t="s">
        <v>8096</v>
      </c>
      <c r="L1334" t="s">
        <v>8620</v>
      </c>
      <c r="M1334">
        <v>31907</v>
      </c>
      <c r="N1334" t="s">
        <v>8637</v>
      </c>
      <c r="O1334" t="s">
        <v>8990</v>
      </c>
      <c r="P1334" t="s">
        <v>10372</v>
      </c>
      <c r="Q1334" t="s">
        <v>10384</v>
      </c>
      <c r="R1334" t="s">
        <v>10739</v>
      </c>
      <c r="S1334">
        <v>71.98</v>
      </c>
      <c r="T1334">
        <v>2</v>
      </c>
      <c r="U1334">
        <v>0</v>
      </c>
      <c r="V1334">
        <v>15.1158</v>
      </c>
      <c r="W1334">
        <f>(Tableau1[[#This Row],[Sales]]/Tableau1[[#This Row],[Profit]])*100</f>
        <v>476.1904761904762</v>
      </c>
      <c r="X1334">
        <f>Tableau1[[#This Row],[Sales]]*(1-Tableau1[[#This Row],[Discount]])</f>
        <v>71.98</v>
      </c>
      <c r="Y1334">
        <f ca="1">SUMIF(Tableau1[Order ID],Tableau1[[#This Row],[Order ID]],Tableau1[[#This Row],[Sales]])</f>
        <v>16.36</v>
      </c>
    </row>
    <row r="1335" spans="1:25" x14ac:dyDescent="0.3">
      <c r="A1335">
        <v>2718</v>
      </c>
      <c r="B1335" t="s">
        <v>1354</v>
      </c>
      <c r="C1335" s="9" t="s">
        <v>5587</v>
      </c>
      <c r="D1335" s="9">
        <v>41889</v>
      </c>
      <c r="E1335" s="3" t="s">
        <v>5133</v>
      </c>
      <c r="F1335" t="s">
        <v>6465</v>
      </c>
      <c r="G1335" t="s">
        <v>7057</v>
      </c>
      <c r="H1335" t="s">
        <v>7850</v>
      </c>
      <c r="I1335" t="s">
        <v>8054</v>
      </c>
      <c r="J1335" t="s">
        <v>8057</v>
      </c>
      <c r="K1335" t="s">
        <v>8078</v>
      </c>
      <c r="L1335" t="s">
        <v>8603</v>
      </c>
      <c r="M1335">
        <v>10024</v>
      </c>
      <c r="N1335" t="s">
        <v>8640</v>
      </c>
      <c r="O1335" t="s">
        <v>9991</v>
      </c>
      <c r="P1335" t="s">
        <v>10372</v>
      </c>
      <c r="Q1335" t="s">
        <v>10380</v>
      </c>
      <c r="R1335" t="s">
        <v>11729</v>
      </c>
      <c r="S1335">
        <v>377.97</v>
      </c>
      <c r="T1335">
        <v>3</v>
      </c>
      <c r="U1335">
        <v>0</v>
      </c>
      <c r="V1335">
        <v>109.6113</v>
      </c>
      <c r="W1335">
        <f>(Tableau1[[#This Row],[Sales]]/Tableau1[[#This Row],[Profit]])*100</f>
        <v>344.82758620689657</v>
      </c>
      <c r="X1335">
        <f>Tableau1[[#This Row],[Sales]]*(1-Tableau1[[#This Row],[Discount]])</f>
        <v>377.97</v>
      </c>
      <c r="Y1335">
        <f ca="1">SUMIF(Tableau1[Order ID],Tableau1[[#This Row],[Order ID]],Tableau1[[#This Row],[Sales]])</f>
        <v>720.76</v>
      </c>
    </row>
    <row r="1336" spans="1:25" x14ac:dyDescent="0.3">
      <c r="A1336">
        <v>2719</v>
      </c>
      <c r="B1336" t="s">
        <v>1355</v>
      </c>
      <c r="C1336" s="9" t="s">
        <v>5232</v>
      </c>
      <c r="D1336" s="9">
        <v>43090</v>
      </c>
      <c r="E1336" s="3" t="s">
        <v>5783</v>
      </c>
      <c r="F1336" t="s">
        <v>6465</v>
      </c>
      <c r="G1336" t="s">
        <v>6807</v>
      </c>
      <c r="H1336" t="s">
        <v>7600</v>
      </c>
      <c r="I1336" t="s">
        <v>8054</v>
      </c>
      <c r="J1336" t="s">
        <v>8057</v>
      </c>
      <c r="K1336" t="s">
        <v>8174</v>
      </c>
      <c r="L1336" t="s">
        <v>8590</v>
      </c>
      <c r="M1336">
        <v>92627</v>
      </c>
      <c r="N1336" t="s">
        <v>8638</v>
      </c>
      <c r="O1336" t="s">
        <v>9431</v>
      </c>
      <c r="P1336" t="s">
        <v>10371</v>
      </c>
      <c r="Q1336" t="s">
        <v>10377</v>
      </c>
      <c r="R1336" t="s">
        <v>11177</v>
      </c>
      <c r="S1336">
        <v>124.36</v>
      </c>
      <c r="T1336">
        <v>2</v>
      </c>
      <c r="U1336">
        <v>0</v>
      </c>
      <c r="V1336">
        <v>33.577199999999998</v>
      </c>
      <c r="W1336">
        <f>(Tableau1[[#This Row],[Sales]]/Tableau1[[#This Row],[Profit]])*100</f>
        <v>370.37037037037038</v>
      </c>
      <c r="X1336">
        <f>Tableau1[[#This Row],[Sales]]*(1-Tableau1[[#This Row],[Discount]])</f>
        <v>124.36</v>
      </c>
      <c r="Y1336">
        <f ca="1">SUMIF(Tableau1[Order ID],Tableau1[[#This Row],[Order ID]],Tableau1[[#This Row],[Sales]])</f>
        <v>64.864000000000004</v>
      </c>
    </row>
    <row r="1337" spans="1:25" x14ac:dyDescent="0.3">
      <c r="A1337">
        <v>2720</v>
      </c>
      <c r="B1337" t="s">
        <v>1356</v>
      </c>
      <c r="C1337" s="9" t="s">
        <v>5806</v>
      </c>
      <c r="D1337" s="9">
        <v>41979</v>
      </c>
      <c r="E1337" s="3" t="s">
        <v>5619</v>
      </c>
      <c r="F1337" t="s">
        <v>6464</v>
      </c>
      <c r="G1337" t="s">
        <v>6634</v>
      </c>
      <c r="H1337" t="s">
        <v>7427</v>
      </c>
      <c r="I1337" t="s">
        <v>8054</v>
      </c>
      <c r="J1337" t="s">
        <v>8057</v>
      </c>
      <c r="K1337" t="s">
        <v>8070</v>
      </c>
      <c r="L1337" t="s">
        <v>8593</v>
      </c>
      <c r="M1337">
        <v>77095</v>
      </c>
      <c r="N1337" t="s">
        <v>8639</v>
      </c>
      <c r="O1337" t="s">
        <v>9184</v>
      </c>
      <c r="P1337" t="s">
        <v>10370</v>
      </c>
      <c r="Q1337" t="s">
        <v>10378</v>
      </c>
      <c r="R1337" t="s">
        <v>10932</v>
      </c>
      <c r="S1337">
        <v>23.975999999999999</v>
      </c>
      <c r="T1337">
        <v>3</v>
      </c>
      <c r="U1337">
        <v>0.6</v>
      </c>
      <c r="V1337">
        <v>-14.3856</v>
      </c>
      <c r="W1337">
        <f>(Tableau1[[#This Row],[Sales]]/Tableau1[[#This Row],[Profit]])*100</f>
        <v>-166.66666666666666</v>
      </c>
      <c r="X1337">
        <f>Tableau1[[#This Row],[Sales]]*(1-Tableau1[[#This Row],[Discount]])</f>
        <v>9.5904000000000007</v>
      </c>
      <c r="Y1337">
        <f ca="1">SUMIF(Tableau1[Order ID],Tableau1[[#This Row],[Order ID]],Tableau1[[#This Row],[Sales]])</f>
        <v>88.775999999999996</v>
      </c>
    </row>
    <row r="1338" spans="1:25" x14ac:dyDescent="0.3">
      <c r="A1338">
        <v>2721</v>
      </c>
      <c r="B1338" t="s">
        <v>1357</v>
      </c>
      <c r="C1338" s="9" t="s">
        <v>5160</v>
      </c>
      <c r="D1338" s="9">
        <v>41947</v>
      </c>
      <c r="E1338" s="3" t="s">
        <v>6098</v>
      </c>
      <c r="F1338" t="s">
        <v>6464</v>
      </c>
      <c r="G1338" t="s">
        <v>6489</v>
      </c>
      <c r="H1338" t="s">
        <v>7282</v>
      </c>
      <c r="I1338" t="s">
        <v>8055</v>
      </c>
      <c r="J1338" t="s">
        <v>8057</v>
      </c>
      <c r="K1338" t="s">
        <v>8201</v>
      </c>
      <c r="L1338" t="s">
        <v>8592</v>
      </c>
      <c r="M1338">
        <v>27511</v>
      </c>
      <c r="N1338" t="s">
        <v>8637</v>
      </c>
      <c r="O1338" t="s">
        <v>8840</v>
      </c>
      <c r="P1338" t="s">
        <v>10371</v>
      </c>
      <c r="Q1338" t="s">
        <v>10386</v>
      </c>
      <c r="R1338" t="s">
        <v>10590</v>
      </c>
      <c r="S1338">
        <v>8.3759999999999994</v>
      </c>
      <c r="T1338">
        <v>3</v>
      </c>
      <c r="U1338">
        <v>0.2</v>
      </c>
      <c r="V1338">
        <v>2.7222</v>
      </c>
      <c r="W1338">
        <f>(Tableau1[[#This Row],[Sales]]/Tableau1[[#This Row],[Profit]])*100</f>
        <v>307.69230769230768</v>
      </c>
      <c r="X1338">
        <f>Tableau1[[#This Row],[Sales]]*(1-Tableau1[[#This Row],[Discount]])</f>
        <v>6.7008000000000001</v>
      </c>
      <c r="Y1338">
        <f ca="1">SUMIF(Tableau1[Order ID],Tableau1[[#This Row],[Order ID]],Tableau1[[#This Row],[Sales]])</f>
        <v>273.95999999999998</v>
      </c>
    </row>
    <row r="1339" spans="1:25" x14ac:dyDescent="0.3">
      <c r="A1339">
        <v>2723</v>
      </c>
      <c r="B1339" t="s">
        <v>1358</v>
      </c>
      <c r="C1339" s="9" t="s">
        <v>5197</v>
      </c>
      <c r="D1339" s="9">
        <v>42474</v>
      </c>
      <c r="E1339" s="3" t="s">
        <v>5505</v>
      </c>
      <c r="F1339" t="s">
        <v>6464</v>
      </c>
      <c r="G1339" t="s">
        <v>6951</v>
      </c>
      <c r="H1339" t="s">
        <v>7744</v>
      </c>
      <c r="I1339" t="s">
        <v>8054</v>
      </c>
      <c r="J1339" t="s">
        <v>8057</v>
      </c>
      <c r="K1339" t="s">
        <v>8224</v>
      </c>
      <c r="L1339" t="s">
        <v>8605</v>
      </c>
      <c r="M1339">
        <v>22304</v>
      </c>
      <c r="N1339" t="s">
        <v>8637</v>
      </c>
      <c r="O1339" t="s">
        <v>9339</v>
      </c>
      <c r="P1339" t="s">
        <v>10371</v>
      </c>
      <c r="Q1339" t="s">
        <v>10377</v>
      </c>
      <c r="R1339" t="s">
        <v>11087</v>
      </c>
      <c r="S1339">
        <v>81.2</v>
      </c>
      <c r="T1339">
        <v>5</v>
      </c>
      <c r="U1339">
        <v>0</v>
      </c>
      <c r="V1339">
        <v>12.18</v>
      </c>
      <c r="W1339">
        <f>(Tableau1[[#This Row],[Sales]]/Tableau1[[#This Row],[Profit]])*100</f>
        <v>666.66666666666674</v>
      </c>
      <c r="X1339">
        <f>Tableau1[[#This Row],[Sales]]*(1-Tableau1[[#This Row],[Discount]])</f>
        <v>81.2</v>
      </c>
      <c r="Y1339">
        <f ca="1">SUMIF(Tableau1[Order ID],Tableau1[[#This Row],[Order ID]],Tableau1[[#This Row],[Sales]])</f>
        <v>98.16</v>
      </c>
    </row>
    <row r="1340" spans="1:25" x14ac:dyDescent="0.3">
      <c r="A1340">
        <v>2724</v>
      </c>
      <c r="B1340" t="s">
        <v>1359</v>
      </c>
      <c r="C1340" s="9" t="s">
        <v>5807</v>
      </c>
      <c r="D1340" s="9">
        <v>41916</v>
      </c>
      <c r="E1340" s="3" t="s">
        <v>6199</v>
      </c>
      <c r="F1340" t="s">
        <v>6465</v>
      </c>
      <c r="G1340" t="s">
        <v>7118</v>
      </c>
      <c r="H1340" t="s">
        <v>7911</v>
      </c>
      <c r="I1340" t="s">
        <v>8054</v>
      </c>
      <c r="J1340" t="s">
        <v>8057</v>
      </c>
      <c r="K1340" t="s">
        <v>8190</v>
      </c>
      <c r="L1340" t="s">
        <v>8590</v>
      </c>
      <c r="M1340">
        <v>94591</v>
      </c>
      <c r="N1340" t="s">
        <v>8638</v>
      </c>
      <c r="O1340" t="s">
        <v>8900</v>
      </c>
      <c r="P1340" t="s">
        <v>10371</v>
      </c>
      <c r="Q1340" t="s">
        <v>10375</v>
      </c>
      <c r="R1340" t="s">
        <v>10649</v>
      </c>
      <c r="S1340">
        <v>14.45</v>
      </c>
      <c r="T1340">
        <v>5</v>
      </c>
      <c r="U1340">
        <v>0</v>
      </c>
      <c r="V1340">
        <v>6.7915000000000001</v>
      </c>
      <c r="W1340">
        <f>(Tableau1[[#This Row],[Sales]]/Tableau1[[#This Row],[Profit]])*100</f>
        <v>212.7659574468085</v>
      </c>
      <c r="X1340">
        <f>Tableau1[[#This Row],[Sales]]*(1-Tableau1[[#This Row],[Discount]])</f>
        <v>14.45</v>
      </c>
      <c r="Y1340">
        <f ca="1">SUMIF(Tableau1[Order ID],Tableau1[[#This Row],[Order ID]],Tableau1[[#This Row],[Sales]])</f>
        <v>15.54</v>
      </c>
    </row>
    <row r="1341" spans="1:25" x14ac:dyDescent="0.3">
      <c r="A1341">
        <v>2726</v>
      </c>
      <c r="B1341" t="s">
        <v>1360</v>
      </c>
      <c r="C1341" s="9" t="s">
        <v>5689</v>
      </c>
      <c r="D1341" s="9">
        <v>43046</v>
      </c>
      <c r="E1341" s="3" t="s">
        <v>5068</v>
      </c>
      <c r="F1341" t="s">
        <v>6465</v>
      </c>
      <c r="G1341" t="s">
        <v>6680</v>
      </c>
      <c r="H1341" t="s">
        <v>7473</v>
      </c>
      <c r="I1341" t="s">
        <v>8054</v>
      </c>
      <c r="J1341" t="s">
        <v>8057</v>
      </c>
      <c r="K1341" t="s">
        <v>8068</v>
      </c>
      <c r="L1341" t="s">
        <v>8597</v>
      </c>
      <c r="M1341">
        <v>19120</v>
      </c>
      <c r="N1341" t="s">
        <v>8640</v>
      </c>
      <c r="O1341" t="s">
        <v>9797</v>
      </c>
      <c r="P1341" t="s">
        <v>10372</v>
      </c>
      <c r="Q1341" t="s">
        <v>10380</v>
      </c>
      <c r="R1341" t="s">
        <v>11531</v>
      </c>
      <c r="S1341">
        <v>359.97</v>
      </c>
      <c r="T1341">
        <v>5</v>
      </c>
      <c r="U1341">
        <v>0.4</v>
      </c>
      <c r="V1341">
        <v>-71.994</v>
      </c>
      <c r="W1341">
        <f>(Tableau1[[#This Row],[Sales]]/Tableau1[[#This Row],[Profit]])*100</f>
        <v>-500</v>
      </c>
      <c r="X1341">
        <f>Tableau1[[#This Row],[Sales]]*(1-Tableau1[[#This Row],[Discount]])</f>
        <v>215.982</v>
      </c>
      <c r="Y1341">
        <f ca="1">SUMIF(Tableau1[Order ID],Tableau1[[#This Row],[Order ID]],Tableau1[[#This Row],[Sales]])</f>
        <v>358.2</v>
      </c>
    </row>
    <row r="1342" spans="1:25" x14ac:dyDescent="0.3">
      <c r="A1342">
        <v>2728</v>
      </c>
      <c r="B1342" t="s">
        <v>1361</v>
      </c>
      <c r="C1342" s="9" t="s">
        <v>5096</v>
      </c>
      <c r="D1342" s="9">
        <v>43091</v>
      </c>
      <c r="E1342" s="3" t="s">
        <v>5195</v>
      </c>
      <c r="F1342" t="s">
        <v>6466</v>
      </c>
      <c r="G1342" t="s">
        <v>6553</v>
      </c>
      <c r="H1342" t="s">
        <v>7346</v>
      </c>
      <c r="I1342" t="s">
        <v>8054</v>
      </c>
      <c r="J1342" t="s">
        <v>8057</v>
      </c>
      <c r="K1342" t="s">
        <v>8225</v>
      </c>
      <c r="L1342" t="s">
        <v>8612</v>
      </c>
      <c r="M1342">
        <v>43615</v>
      </c>
      <c r="N1342" t="s">
        <v>8640</v>
      </c>
      <c r="O1342" t="s">
        <v>9144</v>
      </c>
      <c r="P1342" t="s">
        <v>10371</v>
      </c>
      <c r="Q1342" t="s">
        <v>10381</v>
      </c>
      <c r="R1342" t="s">
        <v>10893</v>
      </c>
      <c r="S1342">
        <v>1.641</v>
      </c>
      <c r="T1342">
        <v>1</v>
      </c>
      <c r="U1342">
        <v>0.7</v>
      </c>
      <c r="V1342">
        <v>-1.3128</v>
      </c>
      <c r="W1342">
        <f>(Tableau1[[#This Row],[Sales]]/Tableau1[[#This Row],[Profit]])*100</f>
        <v>-125</v>
      </c>
      <c r="X1342">
        <f>Tableau1[[#This Row],[Sales]]*(1-Tableau1[[#This Row],[Discount]])</f>
        <v>0.49230000000000007</v>
      </c>
      <c r="Y1342">
        <f ca="1">SUMIF(Tableau1[Order ID],Tableau1[[#This Row],[Order ID]],Tableau1[[#This Row],[Sales]])</f>
        <v>167.976</v>
      </c>
    </row>
    <row r="1343" spans="1:25" x14ac:dyDescent="0.3">
      <c r="A1343">
        <v>2730</v>
      </c>
      <c r="B1343" t="s">
        <v>1362</v>
      </c>
      <c r="C1343" s="9" t="s">
        <v>5808</v>
      </c>
      <c r="D1343" s="9">
        <v>42779</v>
      </c>
      <c r="E1343" s="3" t="s">
        <v>5630</v>
      </c>
      <c r="F1343" t="s">
        <v>6465</v>
      </c>
      <c r="G1343" t="s">
        <v>7119</v>
      </c>
      <c r="H1343" t="s">
        <v>7912</v>
      </c>
      <c r="I1343" t="s">
        <v>8054</v>
      </c>
      <c r="J1343" t="s">
        <v>8057</v>
      </c>
      <c r="K1343" t="s">
        <v>8062</v>
      </c>
      <c r="L1343" t="s">
        <v>8234</v>
      </c>
      <c r="M1343">
        <v>98105</v>
      </c>
      <c r="N1343" t="s">
        <v>8638</v>
      </c>
      <c r="O1343" t="s">
        <v>8784</v>
      </c>
      <c r="P1343" t="s">
        <v>10371</v>
      </c>
      <c r="Q1343" t="s">
        <v>10379</v>
      </c>
      <c r="R1343" t="s">
        <v>10534</v>
      </c>
      <c r="S1343">
        <v>6.63</v>
      </c>
      <c r="T1343">
        <v>3</v>
      </c>
      <c r="U1343">
        <v>0</v>
      </c>
      <c r="V1343">
        <v>1.7901</v>
      </c>
      <c r="W1343">
        <f>(Tableau1[[#This Row],[Sales]]/Tableau1[[#This Row],[Profit]])*100</f>
        <v>370.37037037037038</v>
      </c>
      <c r="X1343">
        <f>Tableau1[[#This Row],[Sales]]*(1-Tableau1[[#This Row],[Discount]])</f>
        <v>6.63</v>
      </c>
      <c r="Y1343">
        <f ca="1">SUMIF(Tableau1[Order ID],Tableau1[[#This Row],[Order ID]],Tableau1[[#This Row],[Sales]])</f>
        <v>22.5</v>
      </c>
    </row>
    <row r="1344" spans="1:25" x14ac:dyDescent="0.3">
      <c r="A1344">
        <v>2733</v>
      </c>
      <c r="B1344" t="s">
        <v>1363</v>
      </c>
      <c r="C1344" s="9" t="s">
        <v>5809</v>
      </c>
      <c r="D1344" s="9">
        <v>41822</v>
      </c>
      <c r="E1344" s="3" t="s">
        <v>5552</v>
      </c>
      <c r="F1344" t="s">
        <v>6465</v>
      </c>
      <c r="G1344" t="s">
        <v>6481</v>
      </c>
      <c r="H1344" t="s">
        <v>7274</v>
      </c>
      <c r="I1344" t="s">
        <v>8054</v>
      </c>
      <c r="J1344" t="s">
        <v>8057</v>
      </c>
      <c r="K1344" t="s">
        <v>8193</v>
      </c>
      <c r="L1344" t="s">
        <v>8618</v>
      </c>
      <c r="M1344">
        <v>7060</v>
      </c>
      <c r="N1344" t="s">
        <v>8640</v>
      </c>
      <c r="O1344" t="s">
        <v>9307</v>
      </c>
      <c r="P1344" t="s">
        <v>10372</v>
      </c>
      <c r="Q1344" t="s">
        <v>10380</v>
      </c>
      <c r="R1344" t="s">
        <v>11056</v>
      </c>
      <c r="S1344">
        <v>73.98</v>
      </c>
      <c r="T1344">
        <v>2</v>
      </c>
      <c r="U1344">
        <v>0</v>
      </c>
      <c r="V1344">
        <v>19.974599999999999</v>
      </c>
      <c r="W1344">
        <f>(Tableau1[[#This Row],[Sales]]/Tableau1[[#This Row],[Profit]])*100</f>
        <v>370.37037037037044</v>
      </c>
      <c r="X1344">
        <f>Tableau1[[#This Row],[Sales]]*(1-Tableau1[[#This Row],[Discount]])</f>
        <v>73.98</v>
      </c>
      <c r="Y1344">
        <f ca="1">SUMIF(Tableau1[Order ID],Tableau1[[#This Row],[Order ID]],Tableau1[[#This Row],[Sales]])</f>
        <v>63.2</v>
      </c>
    </row>
    <row r="1345" spans="1:25" x14ac:dyDescent="0.3">
      <c r="A1345">
        <v>2735</v>
      </c>
      <c r="B1345" t="s">
        <v>1364</v>
      </c>
      <c r="C1345" s="9" t="s">
        <v>5810</v>
      </c>
      <c r="D1345" s="9">
        <v>42056</v>
      </c>
      <c r="E1345" s="3" t="s">
        <v>6232</v>
      </c>
      <c r="F1345" t="s">
        <v>6464</v>
      </c>
      <c r="G1345" t="s">
        <v>7023</v>
      </c>
      <c r="H1345" t="s">
        <v>7816</v>
      </c>
      <c r="I1345" t="s">
        <v>8054</v>
      </c>
      <c r="J1345" t="s">
        <v>8057</v>
      </c>
      <c r="K1345" t="s">
        <v>8382</v>
      </c>
      <c r="L1345" t="s">
        <v>8615</v>
      </c>
      <c r="M1345">
        <v>88001</v>
      </c>
      <c r="N1345" t="s">
        <v>8638</v>
      </c>
      <c r="O1345" t="s">
        <v>8673</v>
      </c>
      <c r="P1345" t="s">
        <v>10371</v>
      </c>
      <c r="Q1345" t="s">
        <v>10383</v>
      </c>
      <c r="R1345" t="s">
        <v>10422</v>
      </c>
      <c r="S1345">
        <v>49.12</v>
      </c>
      <c r="T1345">
        <v>4</v>
      </c>
      <c r="U1345">
        <v>0</v>
      </c>
      <c r="V1345">
        <v>23.086400000000001</v>
      </c>
      <c r="W1345">
        <f>(Tableau1[[#This Row],[Sales]]/Tableau1[[#This Row],[Profit]])*100</f>
        <v>212.7659574468085</v>
      </c>
      <c r="X1345">
        <f>Tableau1[[#This Row],[Sales]]*(1-Tableau1[[#This Row],[Discount]])</f>
        <v>49.12</v>
      </c>
      <c r="Y1345">
        <f ca="1">SUMIF(Tableau1[Order ID],Tableau1[[#This Row],[Order ID]],Tableau1[[#This Row],[Sales]])</f>
        <v>2.907</v>
      </c>
    </row>
    <row r="1346" spans="1:25" x14ac:dyDescent="0.3">
      <c r="A1346">
        <v>2736</v>
      </c>
      <c r="B1346" t="s">
        <v>1365</v>
      </c>
      <c r="C1346" s="9" t="s">
        <v>5080</v>
      </c>
      <c r="D1346" s="9">
        <v>42321</v>
      </c>
      <c r="E1346" s="3" t="s">
        <v>5932</v>
      </c>
      <c r="F1346" t="s">
        <v>6465</v>
      </c>
      <c r="G1346" t="s">
        <v>6575</v>
      </c>
      <c r="H1346" t="s">
        <v>7368</v>
      </c>
      <c r="I1346" t="s">
        <v>8054</v>
      </c>
      <c r="J1346" t="s">
        <v>8057</v>
      </c>
      <c r="K1346" t="s">
        <v>8104</v>
      </c>
      <c r="L1346" t="s">
        <v>8601</v>
      </c>
      <c r="M1346">
        <v>19711</v>
      </c>
      <c r="N1346" t="s">
        <v>8640</v>
      </c>
      <c r="O1346" t="s">
        <v>9992</v>
      </c>
      <c r="P1346" t="s">
        <v>10372</v>
      </c>
      <c r="Q1346" t="s">
        <v>10380</v>
      </c>
      <c r="R1346" t="s">
        <v>11730</v>
      </c>
      <c r="S1346">
        <v>377.97</v>
      </c>
      <c r="T1346">
        <v>3</v>
      </c>
      <c r="U1346">
        <v>0</v>
      </c>
      <c r="V1346">
        <v>94.492500000000007</v>
      </c>
      <c r="W1346">
        <f>(Tableau1[[#This Row],[Sales]]/Tableau1[[#This Row],[Profit]])*100</f>
        <v>400</v>
      </c>
      <c r="X1346">
        <f>Tableau1[[#This Row],[Sales]]*(1-Tableau1[[#This Row],[Discount]])</f>
        <v>377.97</v>
      </c>
      <c r="Y1346">
        <f ca="1">SUMIF(Tableau1[Order ID],Tableau1[[#This Row],[Order ID]],Tableau1[[#This Row],[Sales]])</f>
        <v>71.98</v>
      </c>
    </row>
    <row r="1347" spans="1:25" x14ac:dyDescent="0.3">
      <c r="A1347">
        <v>2740</v>
      </c>
      <c r="B1347" t="s">
        <v>1366</v>
      </c>
      <c r="C1347" s="9" t="s">
        <v>5543</v>
      </c>
      <c r="D1347" s="9">
        <v>42841</v>
      </c>
      <c r="E1347" s="3" t="s">
        <v>6356</v>
      </c>
      <c r="F1347" t="s">
        <v>6466</v>
      </c>
      <c r="G1347" t="s">
        <v>6962</v>
      </c>
      <c r="H1347" t="s">
        <v>7755</v>
      </c>
      <c r="I1347" t="s">
        <v>8055</v>
      </c>
      <c r="J1347" t="s">
        <v>8057</v>
      </c>
      <c r="K1347" t="s">
        <v>8383</v>
      </c>
      <c r="L1347" t="s">
        <v>8607</v>
      </c>
      <c r="M1347">
        <v>35244</v>
      </c>
      <c r="N1347" t="s">
        <v>8637</v>
      </c>
      <c r="O1347" t="s">
        <v>9993</v>
      </c>
      <c r="P1347" t="s">
        <v>10371</v>
      </c>
      <c r="Q1347" t="s">
        <v>10387</v>
      </c>
      <c r="R1347" t="s">
        <v>11731</v>
      </c>
      <c r="S1347">
        <v>477.24</v>
      </c>
      <c r="T1347">
        <v>4</v>
      </c>
      <c r="U1347">
        <v>0</v>
      </c>
      <c r="V1347">
        <v>9.5448000000000004</v>
      </c>
      <c r="W1347">
        <f>(Tableau1[[#This Row],[Sales]]/Tableau1[[#This Row],[Profit]])*100</f>
        <v>5000</v>
      </c>
      <c r="X1347">
        <f>Tableau1[[#This Row],[Sales]]*(1-Tableau1[[#This Row],[Discount]])</f>
        <v>477.24</v>
      </c>
      <c r="Y1347">
        <f ca="1">SUMIF(Tableau1[Order ID],Tableau1[[#This Row],[Order ID]],Tableau1[[#This Row],[Sales]])</f>
        <v>445.96</v>
      </c>
    </row>
    <row r="1348" spans="1:25" x14ac:dyDescent="0.3">
      <c r="A1348">
        <v>2742</v>
      </c>
      <c r="B1348" t="s">
        <v>1367</v>
      </c>
      <c r="C1348" s="9" t="s">
        <v>5811</v>
      </c>
      <c r="D1348" s="9">
        <v>42425</v>
      </c>
      <c r="E1348" s="3" t="s">
        <v>5565</v>
      </c>
      <c r="F1348" t="s">
        <v>6464</v>
      </c>
      <c r="G1348" t="s">
        <v>6700</v>
      </c>
      <c r="H1348" t="s">
        <v>7493</v>
      </c>
      <c r="I1348" t="s">
        <v>8054</v>
      </c>
      <c r="J1348" t="s">
        <v>8057</v>
      </c>
      <c r="K1348" t="s">
        <v>8104</v>
      </c>
      <c r="L1348" t="s">
        <v>8612</v>
      </c>
      <c r="M1348">
        <v>43055</v>
      </c>
      <c r="N1348" t="s">
        <v>8640</v>
      </c>
      <c r="O1348" t="s">
        <v>9634</v>
      </c>
      <c r="P1348" t="s">
        <v>10371</v>
      </c>
      <c r="Q1348" t="s">
        <v>10385</v>
      </c>
      <c r="R1348" t="s">
        <v>10539</v>
      </c>
      <c r="S1348">
        <v>46.72</v>
      </c>
      <c r="T1348">
        <v>5</v>
      </c>
      <c r="U1348">
        <v>0.2</v>
      </c>
      <c r="V1348">
        <v>17.52</v>
      </c>
      <c r="W1348">
        <f>(Tableau1[[#This Row],[Sales]]/Tableau1[[#This Row],[Profit]])*100</f>
        <v>266.66666666666663</v>
      </c>
      <c r="X1348">
        <f>Tableau1[[#This Row],[Sales]]*(1-Tableau1[[#This Row],[Discount]])</f>
        <v>37.375999999999998</v>
      </c>
      <c r="Y1348">
        <f ca="1">SUMIF(Tableau1[Order ID],Tableau1[[#This Row],[Order ID]],Tableau1[[#This Row],[Sales]])</f>
        <v>10.08</v>
      </c>
    </row>
    <row r="1349" spans="1:25" x14ac:dyDescent="0.3">
      <c r="A1349">
        <v>2743</v>
      </c>
      <c r="B1349" t="s">
        <v>1368</v>
      </c>
      <c r="C1349" s="9" t="s">
        <v>5160</v>
      </c>
      <c r="D1349" s="9">
        <v>41947</v>
      </c>
      <c r="E1349" s="3" t="s">
        <v>6098</v>
      </c>
      <c r="F1349" t="s">
        <v>6465</v>
      </c>
      <c r="G1349" t="s">
        <v>7120</v>
      </c>
      <c r="H1349" t="s">
        <v>7913</v>
      </c>
      <c r="I1349" t="s">
        <v>8054</v>
      </c>
      <c r="J1349" t="s">
        <v>8057</v>
      </c>
      <c r="K1349" t="s">
        <v>8128</v>
      </c>
      <c r="L1349" t="s">
        <v>8590</v>
      </c>
      <c r="M1349">
        <v>92037</v>
      </c>
      <c r="N1349" t="s">
        <v>8638</v>
      </c>
      <c r="O1349" t="s">
        <v>9959</v>
      </c>
      <c r="P1349" t="s">
        <v>10370</v>
      </c>
      <c r="Q1349" t="s">
        <v>10378</v>
      </c>
      <c r="R1349" t="s">
        <v>11694</v>
      </c>
      <c r="S1349">
        <v>35.340000000000003</v>
      </c>
      <c r="T1349">
        <v>2</v>
      </c>
      <c r="U1349">
        <v>0</v>
      </c>
      <c r="V1349">
        <v>13.4292</v>
      </c>
      <c r="W1349">
        <f>(Tableau1[[#This Row],[Sales]]/Tableau1[[#This Row],[Profit]])*100</f>
        <v>263.15789473684214</v>
      </c>
      <c r="X1349">
        <f>Tableau1[[#This Row],[Sales]]*(1-Tableau1[[#This Row],[Discount]])</f>
        <v>35.340000000000003</v>
      </c>
      <c r="Y1349">
        <f ca="1">SUMIF(Tableau1[Order ID],Tableau1[[#This Row],[Order ID]],Tableau1[[#This Row],[Sales]])</f>
        <v>73.176000000000002</v>
      </c>
    </row>
    <row r="1350" spans="1:25" x14ac:dyDescent="0.3">
      <c r="A1350">
        <v>2744</v>
      </c>
      <c r="B1350" t="s">
        <v>1369</v>
      </c>
      <c r="C1350" s="9" t="s">
        <v>5812</v>
      </c>
      <c r="D1350" s="9">
        <v>42175</v>
      </c>
      <c r="E1350" s="3" t="s">
        <v>5638</v>
      </c>
      <c r="F1350" t="s">
        <v>6464</v>
      </c>
      <c r="G1350" t="s">
        <v>6502</v>
      </c>
      <c r="H1350" t="s">
        <v>7295</v>
      </c>
      <c r="I1350" t="s">
        <v>8055</v>
      </c>
      <c r="J1350" t="s">
        <v>8057</v>
      </c>
      <c r="K1350" t="s">
        <v>8066</v>
      </c>
      <c r="L1350" t="s">
        <v>8590</v>
      </c>
      <c r="M1350">
        <v>94122</v>
      </c>
      <c r="N1350" t="s">
        <v>8638</v>
      </c>
      <c r="O1350" t="s">
        <v>9215</v>
      </c>
      <c r="P1350" t="s">
        <v>10370</v>
      </c>
      <c r="Q1350" t="s">
        <v>10378</v>
      </c>
      <c r="R1350" t="s">
        <v>10964</v>
      </c>
      <c r="S1350">
        <v>257.64</v>
      </c>
      <c r="T1350">
        <v>6</v>
      </c>
      <c r="U1350">
        <v>0</v>
      </c>
      <c r="V1350">
        <v>100.4796</v>
      </c>
      <c r="W1350">
        <f>(Tableau1[[#This Row],[Sales]]/Tableau1[[#This Row],[Profit]])*100</f>
        <v>256.41025641025641</v>
      </c>
      <c r="X1350">
        <f>Tableau1[[#This Row],[Sales]]*(1-Tableau1[[#This Row],[Discount]])</f>
        <v>257.64</v>
      </c>
      <c r="Y1350">
        <f ca="1">SUMIF(Tableau1[Order ID],Tableau1[[#This Row],[Order ID]],Tableau1[[#This Row],[Sales]])</f>
        <v>36.287999999999997</v>
      </c>
    </row>
    <row r="1351" spans="1:25" x14ac:dyDescent="0.3">
      <c r="A1351">
        <v>2746</v>
      </c>
      <c r="B1351" t="s">
        <v>1370</v>
      </c>
      <c r="C1351" s="9" t="s">
        <v>5813</v>
      </c>
      <c r="D1351" s="9">
        <v>42954</v>
      </c>
      <c r="E1351" s="3" t="s">
        <v>5968</v>
      </c>
      <c r="F1351" t="s">
        <v>6464</v>
      </c>
      <c r="G1351" t="s">
        <v>6716</v>
      </c>
      <c r="H1351" t="s">
        <v>7509</v>
      </c>
      <c r="I1351" t="s">
        <v>8054</v>
      </c>
      <c r="J1351" t="s">
        <v>8057</v>
      </c>
      <c r="K1351" t="s">
        <v>8166</v>
      </c>
      <c r="L1351" t="s">
        <v>8592</v>
      </c>
      <c r="M1351">
        <v>28540</v>
      </c>
      <c r="N1351" t="s">
        <v>8637</v>
      </c>
      <c r="O1351" t="s">
        <v>9037</v>
      </c>
      <c r="P1351" t="s">
        <v>10372</v>
      </c>
      <c r="Q1351" t="s">
        <v>10384</v>
      </c>
      <c r="R1351" t="s">
        <v>10786</v>
      </c>
      <c r="S1351">
        <v>79.992000000000004</v>
      </c>
      <c r="T1351">
        <v>1</v>
      </c>
      <c r="U1351">
        <v>0.2</v>
      </c>
      <c r="V1351">
        <v>21.997800000000002</v>
      </c>
      <c r="W1351">
        <f>(Tableau1[[#This Row],[Sales]]/Tableau1[[#This Row],[Profit]])*100</f>
        <v>363.63636363636363</v>
      </c>
      <c r="X1351">
        <f>Tableau1[[#This Row],[Sales]]*(1-Tableau1[[#This Row],[Discount]])</f>
        <v>63.993600000000008</v>
      </c>
      <c r="Y1351">
        <f ca="1">SUMIF(Tableau1[Order ID],Tableau1[[#This Row],[Order ID]],Tableau1[[#This Row],[Sales]])</f>
        <v>11.231999999999999</v>
      </c>
    </row>
    <row r="1352" spans="1:25" x14ac:dyDescent="0.3">
      <c r="A1352">
        <v>2747</v>
      </c>
      <c r="B1352" t="s">
        <v>1371</v>
      </c>
      <c r="C1352" s="9" t="s">
        <v>5582</v>
      </c>
      <c r="D1352" s="9">
        <v>41771</v>
      </c>
      <c r="E1352" s="3" t="s">
        <v>5856</v>
      </c>
      <c r="F1352" t="s">
        <v>6465</v>
      </c>
      <c r="G1352" t="s">
        <v>6877</v>
      </c>
      <c r="H1352" t="s">
        <v>7670</v>
      </c>
      <c r="I1352" t="s">
        <v>8054</v>
      </c>
      <c r="J1352" t="s">
        <v>8057</v>
      </c>
      <c r="K1352" t="s">
        <v>8105</v>
      </c>
      <c r="L1352" t="s">
        <v>8619</v>
      </c>
      <c r="M1352">
        <v>2038</v>
      </c>
      <c r="N1352" t="s">
        <v>8640</v>
      </c>
      <c r="O1352" t="s">
        <v>9224</v>
      </c>
      <c r="P1352" t="s">
        <v>10370</v>
      </c>
      <c r="Q1352" t="s">
        <v>10376</v>
      </c>
      <c r="R1352" t="s">
        <v>10973</v>
      </c>
      <c r="S1352">
        <v>700.05600000000004</v>
      </c>
      <c r="T1352">
        <v>3</v>
      </c>
      <c r="U1352">
        <v>0.3</v>
      </c>
      <c r="V1352">
        <v>-130.0104</v>
      </c>
      <c r="W1352">
        <f>(Tableau1[[#This Row],[Sales]]/Tableau1[[#This Row],[Profit]])*100</f>
        <v>-538.46153846153845</v>
      </c>
      <c r="X1352">
        <f>Tableau1[[#This Row],[Sales]]*(1-Tableau1[[#This Row],[Discount]])</f>
        <v>490.03919999999999</v>
      </c>
      <c r="Y1352">
        <f ca="1">SUMIF(Tableau1[Order ID],Tableau1[[#This Row],[Order ID]],Tableau1[[#This Row],[Sales]])</f>
        <v>3.52</v>
      </c>
    </row>
    <row r="1353" spans="1:25" x14ac:dyDescent="0.3">
      <c r="A1353">
        <v>2748</v>
      </c>
      <c r="B1353" t="s">
        <v>1372</v>
      </c>
      <c r="C1353" s="9" t="s">
        <v>5036</v>
      </c>
      <c r="D1353" s="9">
        <v>42330</v>
      </c>
      <c r="E1353" s="3" t="s">
        <v>5680</v>
      </c>
      <c r="F1353" t="s">
        <v>6465</v>
      </c>
      <c r="G1353" t="s">
        <v>6867</v>
      </c>
      <c r="H1353" t="s">
        <v>7660</v>
      </c>
      <c r="I1353" t="s">
        <v>8056</v>
      </c>
      <c r="J1353" t="s">
        <v>8057</v>
      </c>
      <c r="K1353" t="s">
        <v>8384</v>
      </c>
      <c r="L1353" t="s">
        <v>8593</v>
      </c>
      <c r="M1353">
        <v>75034</v>
      </c>
      <c r="N1353" t="s">
        <v>8639</v>
      </c>
      <c r="O1353" t="s">
        <v>9995</v>
      </c>
      <c r="P1353" t="s">
        <v>10372</v>
      </c>
      <c r="Q1353" t="s">
        <v>10384</v>
      </c>
      <c r="R1353" t="s">
        <v>11733</v>
      </c>
      <c r="S1353">
        <v>27.167999999999999</v>
      </c>
      <c r="T1353">
        <v>4</v>
      </c>
      <c r="U1353">
        <v>0.2</v>
      </c>
      <c r="V1353">
        <v>-1.3584000000000001</v>
      </c>
      <c r="W1353">
        <f>(Tableau1[[#This Row],[Sales]]/Tableau1[[#This Row],[Profit]])*100</f>
        <v>-2000</v>
      </c>
      <c r="X1353">
        <f>Tableau1[[#This Row],[Sales]]*(1-Tableau1[[#This Row],[Discount]])</f>
        <v>21.734400000000001</v>
      </c>
      <c r="Y1353">
        <f ca="1">SUMIF(Tableau1[Order ID],Tableau1[[#This Row],[Order ID]],Tableau1[[#This Row],[Sales]])</f>
        <v>599.16499999999996</v>
      </c>
    </row>
    <row r="1354" spans="1:25" x14ac:dyDescent="0.3">
      <c r="A1354">
        <v>2749</v>
      </c>
      <c r="B1354" t="s">
        <v>1373</v>
      </c>
      <c r="C1354" s="9" t="s">
        <v>5814</v>
      </c>
      <c r="D1354" s="9">
        <v>42342</v>
      </c>
      <c r="E1354" s="3" t="s">
        <v>5605</v>
      </c>
      <c r="F1354" t="s">
        <v>6465</v>
      </c>
      <c r="G1354" t="s">
        <v>7121</v>
      </c>
      <c r="H1354" t="s">
        <v>7914</v>
      </c>
      <c r="I1354" t="s">
        <v>8054</v>
      </c>
      <c r="J1354" t="s">
        <v>8057</v>
      </c>
      <c r="K1354" t="s">
        <v>8373</v>
      </c>
      <c r="L1354" t="s">
        <v>8591</v>
      </c>
      <c r="M1354">
        <v>32303</v>
      </c>
      <c r="N1354" t="s">
        <v>8637</v>
      </c>
      <c r="O1354" t="s">
        <v>9896</v>
      </c>
      <c r="P1354" t="s">
        <v>10371</v>
      </c>
      <c r="Q1354" t="s">
        <v>10381</v>
      </c>
      <c r="R1354" t="s">
        <v>11632</v>
      </c>
      <c r="S1354">
        <v>8.2260000000000009</v>
      </c>
      <c r="T1354">
        <v>3</v>
      </c>
      <c r="U1354">
        <v>0.7</v>
      </c>
      <c r="V1354">
        <v>-6.0324</v>
      </c>
      <c r="W1354">
        <f>(Tableau1[[#This Row],[Sales]]/Tableau1[[#This Row],[Profit]])*100</f>
        <v>-136.36363636363637</v>
      </c>
      <c r="X1354">
        <f>Tableau1[[#This Row],[Sales]]*(1-Tableau1[[#This Row],[Discount]])</f>
        <v>2.4678000000000004</v>
      </c>
      <c r="Y1354">
        <f ca="1">SUMIF(Tableau1[Order ID],Tableau1[[#This Row],[Order ID]],Tableau1[[#This Row],[Sales]])</f>
        <v>31.984000000000002</v>
      </c>
    </row>
    <row r="1355" spans="1:25" x14ac:dyDescent="0.3">
      <c r="A1355">
        <v>2750</v>
      </c>
      <c r="B1355" t="s">
        <v>1374</v>
      </c>
      <c r="C1355" s="9" t="s">
        <v>5815</v>
      </c>
      <c r="D1355" s="9">
        <v>41798</v>
      </c>
      <c r="E1355" s="3" t="s">
        <v>6057</v>
      </c>
      <c r="F1355" t="s">
        <v>6465</v>
      </c>
      <c r="G1355" t="s">
        <v>6697</v>
      </c>
      <c r="H1355" t="s">
        <v>7490</v>
      </c>
      <c r="I1355" t="s">
        <v>8054</v>
      </c>
      <c r="J1355" t="s">
        <v>8057</v>
      </c>
      <c r="K1355" t="s">
        <v>8062</v>
      </c>
      <c r="L1355" t="s">
        <v>8234</v>
      </c>
      <c r="M1355">
        <v>98115</v>
      </c>
      <c r="N1355" t="s">
        <v>8638</v>
      </c>
      <c r="O1355" t="s">
        <v>9996</v>
      </c>
      <c r="P1355" t="s">
        <v>10370</v>
      </c>
      <c r="Q1355" t="s">
        <v>10374</v>
      </c>
      <c r="R1355" t="s">
        <v>11734</v>
      </c>
      <c r="S1355">
        <v>585.55200000000002</v>
      </c>
      <c r="T1355">
        <v>3</v>
      </c>
      <c r="U1355">
        <v>0.2</v>
      </c>
      <c r="V1355">
        <v>73.194000000000003</v>
      </c>
      <c r="W1355">
        <f>(Tableau1[[#This Row],[Sales]]/Tableau1[[#This Row],[Profit]])*100</f>
        <v>800</v>
      </c>
      <c r="X1355">
        <f>Tableau1[[#This Row],[Sales]]*(1-Tableau1[[#This Row],[Discount]])</f>
        <v>468.44160000000005</v>
      </c>
      <c r="Y1355">
        <f ca="1">SUMIF(Tableau1[Order ID],Tableau1[[#This Row],[Order ID]],Tableau1[[#This Row],[Sales]])</f>
        <v>8.8960000000000008</v>
      </c>
    </row>
    <row r="1356" spans="1:25" x14ac:dyDescent="0.3">
      <c r="A1356">
        <v>2751</v>
      </c>
      <c r="B1356" t="s">
        <v>1375</v>
      </c>
      <c r="C1356" s="9" t="s">
        <v>5263</v>
      </c>
      <c r="D1356" s="9">
        <v>41859</v>
      </c>
      <c r="E1356" s="3" t="s">
        <v>5460</v>
      </c>
      <c r="F1356" t="s">
        <v>6464</v>
      </c>
      <c r="G1356" t="s">
        <v>7080</v>
      </c>
      <c r="H1356" t="s">
        <v>7873</v>
      </c>
      <c r="I1356" t="s">
        <v>8054</v>
      </c>
      <c r="J1356" t="s">
        <v>8057</v>
      </c>
      <c r="K1356" t="s">
        <v>8385</v>
      </c>
      <c r="L1356" t="s">
        <v>8590</v>
      </c>
      <c r="M1356">
        <v>95687</v>
      </c>
      <c r="N1356" t="s">
        <v>8638</v>
      </c>
      <c r="O1356" t="s">
        <v>9997</v>
      </c>
      <c r="P1356" t="s">
        <v>10371</v>
      </c>
      <c r="Q1356" t="s">
        <v>10377</v>
      </c>
      <c r="R1356" t="s">
        <v>11735</v>
      </c>
      <c r="S1356">
        <v>423.28</v>
      </c>
      <c r="T1356">
        <v>11</v>
      </c>
      <c r="U1356">
        <v>0</v>
      </c>
      <c r="V1356">
        <v>110.0528</v>
      </c>
      <c r="W1356">
        <f>(Tableau1[[#This Row],[Sales]]/Tableau1[[#This Row],[Profit]])*100</f>
        <v>384.61538461538458</v>
      </c>
      <c r="X1356">
        <f>Tableau1[[#This Row],[Sales]]*(1-Tableau1[[#This Row],[Discount]])</f>
        <v>423.28</v>
      </c>
      <c r="Y1356">
        <f ca="1">SUMIF(Tableau1[Order ID],Tableau1[[#This Row],[Order ID]],Tableau1[[#This Row],[Sales]])</f>
        <v>19.52</v>
      </c>
    </row>
    <row r="1357" spans="1:25" x14ac:dyDescent="0.3">
      <c r="A1357">
        <v>2752</v>
      </c>
      <c r="B1357" t="s">
        <v>1376</v>
      </c>
      <c r="C1357" s="9" t="s">
        <v>5572</v>
      </c>
      <c r="D1357" s="9">
        <v>41785</v>
      </c>
      <c r="E1357" s="3" t="s">
        <v>6022</v>
      </c>
      <c r="F1357" t="s">
        <v>6465</v>
      </c>
      <c r="G1357" t="s">
        <v>6988</v>
      </c>
      <c r="H1357" t="s">
        <v>7781</v>
      </c>
      <c r="I1357" t="s">
        <v>8054</v>
      </c>
      <c r="J1357" t="s">
        <v>8057</v>
      </c>
      <c r="K1357" t="s">
        <v>8059</v>
      </c>
      <c r="L1357" t="s">
        <v>8590</v>
      </c>
      <c r="M1357">
        <v>90008</v>
      </c>
      <c r="N1357" t="s">
        <v>8638</v>
      </c>
      <c r="O1357" t="s">
        <v>9743</v>
      </c>
      <c r="P1357" t="s">
        <v>10370</v>
      </c>
      <c r="Q1357" t="s">
        <v>10374</v>
      </c>
      <c r="R1357" t="s">
        <v>11480</v>
      </c>
      <c r="S1357">
        <v>225.29599999999999</v>
      </c>
      <c r="T1357">
        <v>2</v>
      </c>
      <c r="U1357">
        <v>0.2</v>
      </c>
      <c r="V1357">
        <v>22.529599999999999</v>
      </c>
      <c r="W1357">
        <f>(Tableau1[[#This Row],[Sales]]/Tableau1[[#This Row],[Profit]])*100</f>
        <v>1000</v>
      </c>
      <c r="X1357">
        <f>Tableau1[[#This Row],[Sales]]*(1-Tableau1[[#This Row],[Discount]])</f>
        <v>180.23680000000002</v>
      </c>
      <c r="Y1357">
        <f ca="1">SUMIF(Tableau1[Order ID],Tableau1[[#This Row],[Order ID]],Tableau1[[#This Row],[Sales]])</f>
        <v>2.0640000000000001</v>
      </c>
    </row>
    <row r="1358" spans="1:25" x14ac:dyDescent="0.3">
      <c r="A1358">
        <v>2753</v>
      </c>
      <c r="B1358" t="s">
        <v>1377</v>
      </c>
      <c r="C1358" s="9" t="s">
        <v>5816</v>
      </c>
      <c r="D1358" s="9">
        <v>42111</v>
      </c>
      <c r="E1358" s="3" t="s">
        <v>6152</v>
      </c>
      <c r="F1358" t="s">
        <v>6465</v>
      </c>
      <c r="G1358" t="s">
        <v>7122</v>
      </c>
      <c r="H1358" t="s">
        <v>7915</v>
      </c>
      <c r="I1358" t="s">
        <v>8054</v>
      </c>
      <c r="J1358" t="s">
        <v>8057</v>
      </c>
      <c r="K1358" t="s">
        <v>8066</v>
      </c>
      <c r="L1358" t="s">
        <v>8590</v>
      </c>
      <c r="M1358">
        <v>94122</v>
      </c>
      <c r="N1358" t="s">
        <v>8638</v>
      </c>
      <c r="O1358" t="s">
        <v>9655</v>
      </c>
      <c r="P1358" t="s">
        <v>10371</v>
      </c>
      <c r="Q1358" t="s">
        <v>10379</v>
      </c>
      <c r="R1358" t="s">
        <v>11393</v>
      </c>
      <c r="S1358">
        <v>5.56</v>
      </c>
      <c r="T1358">
        <v>2</v>
      </c>
      <c r="U1358">
        <v>0</v>
      </c>
      <c r="V1358">
        <v>2.2240000000000002</v>
      </c>
      <c r="W1358">
        <f>(Tableau1[[#This Row],[Sales]]/Tableau1[[#This Row],[Profit]])*100</f>
        <v>249.99999999999994</v>
      </c>
      <c r="X1358">
        <f>Tableau1[[#This Row],[Sales]]*(1-Tableau1[[#This Row],[Discount]])</f>
        <v>5.56</v>
      </c>
      <c r="Y1358">
        <f ca="1">SUMIF(Tableau1[Order ID],Tableau1[[#This Row],[Order ID]],Tableau1[[#This Row],[Sales]])</f>
        <v>99.6</v>
      </c>
    </row>
    <row r="1359" spans="1:25" x14ac:dyDescent="0.3">
      <c r="A1359">
        <v>2758</v>
      </c>
      <c r="B1359" t="s">
        <v>1378</v>
      </c>
      <c r="C1359" s="9" t="s">
        <v>5755</v>
      </c>
      <c r="D1359" s="9">
        <v>42532</v>
      </c>
      <c r="E1359" s="3" t="s">
        <v>5930</v>
      </c>
      <c r="F1359" t="s">
        <v>6464</v>
      </c>
      <c r="G1359" t="s">
        <v>6769</v>
      </c>
      <c r="H1359" t="s">
        <v>7562</v>
      </c>
      <c r="I1359" t="s">
        <v>8054</v>
      </c>
      <c r="J1359" t="s">
        <v>8057</v>
      </c>
      <c r="K1359" t="s">
        <v>8078</v>
      </c>
      <c r="L1359" t="s">
        <v>8603</v>
      </c>
      <c r="M1359">
        <v>10035</v>
      </c>
      <c r="N1359" t="s">
        <v>8640</v>
      </c>
      <c r="O1359" t="s">
        <v>9280</v>
      </c>
      <c r="P1359" t="s">
        <v>10372</v>
      </c>
      <c r="Q1359" t="s">
        <v>10384</v>
      </c>
      <c r="R1359" t="s">
        <v>11029</v>
      </c>
      <c r="S1359">
        <v>239.97</v>
      </c>
      <c r="T1359">
        <v>3</v>
      </c>
      <c r="U1359">
        <v>0</v>
      </c>
      <c r="V1359">
        <v>71.991</v>
      </c>
      <c r="W1359">
        <f>(Tableau1[[#This Row],[Sales]]/Tableau1[[#This Row],[Profit]])*100</f>
        <v>333.33333333333337</v>
      </c>
      <c r="X1359">
        <f>Tableau1[[#This Row],[Sales]]*(1-Tableau1[[#This Row],[Discount]])</f>
        <v>239.97</v>
      </c>
      <c r="Y1359">
        <f ca="1">SUMIF(Tableau1[Order ID],Tableau1[[#This Row],[Order ID]],Tableau1[[#This Row],[Sales]])</f>
        <v>33</v>
      </c>
    </row>
    <row r="1360" spans="1:25" x14ac:dyDescent="0.3">
      <c r="A1360">
        <v>2759</v>
      </c>
      <c r="B1360" t="s">
        <v>1379</v>
      </c>
      <c r="C1360" s="9" t="s">
        <v>5051</v>
      </c>
      <c r="D1360" s="9">
        <v>42440</v>
      </c>
      <c r="E1360" s="3" t="s">
        <v>5573</v>
      </c>
      <c r="F1360" t="s">
        <v>6465</v>
      </c>
      <c r="G1360" t="s">
        <v>7123</v>
      </c>
      <c r="H1360" t="s">
        <v>7916</v>
      </c>
      <c r="I1360" t="s">
        <v>8056</v>
      </c>
      <c r="J1360" t="s">
        <v>8057</v>
      </c>
      <c r="K1360" t="s">
        <v>8096</v>
      </c>
      <c r="L1360" t="s">
        <v>8620</v>
      </c>
      <c r="M1360">
        <v>31907</v>
      </c>
      <c r="N1360" t="s">
        <v>8637</v>
      </c>
      <c r="O1360" t="s">
        <v>9601</v>
      </c>
      <c r="P1360" t="s">
        <v>10370</v>
      </c>
      <c r="Q1360" t="s">
        <v>10378</v>
      </c>
      <c r="R1360" t="s">
        <v>11707</v>
      </c>
      <c r="S1360">
        <v>76.92</v>
      </c>
      <c r="T1360">
        <v>4</v>
      </c>
      <c r="U1360">
        <v>0</v>
      </c>
      <c r="V1360">
        <v>31.537199999999999</v>
      </c>
      <c r="W1360">
        <f>(Tableau1[[#This Row],[Sales]]/Tableau1[[#This Row],[Profit]])*100</f>
        <v>243.90243902439025</v>
      </c>
      <c r="X1360">
        <f>Tableau1[[#This Row],[Sales]]*(1-Tableau1[[#This Row],[Discount]])</f>
        <v>76.92</v>
      </c>
      <c r="Y1360">
        <f ca="1">SUMIF(Tableau1[Order ID],Tableau1[[#This Row],[Order ID]],Tableau1[[#This Row],[Sales]])</f>
        <v>86.2</v>
      </c>
    </row>
    <row r="1361" spans="1:25" x14ac:dyDescent="0.3">
      <c r="A1361">
        <v>2761</v>
      </c>
      <c r="B1361" t="s">
        <v>1380</v>
      </c>
      <c r="C1361" s="9" t="s">
        <v>5572</v>
      </c>
      <c r="D1361" s="9">
        <v>41785</v>
      </c>
      <c r="E1361" s="3" t="s">
        <v>6352</v>
      </c>
      <c r="F1361" t="s">
        <v>6466</v>
      </c>
      <c r="G1361" t="s">
        <v>7124</v>
      </c>
      <c r="H1361" t="s">
        <v>7917</v>
      </c>
      <c r="I1361" t="s">
        <v>8056</v>
      </c>
      <c r="J1361" t="s">
        <v>8057</v>
      </c>
      <c r="K1361" t="s">
        <v>8266</v>
      </c>
      <c r="L1361" t="s">
        <v>8595</v>
      </c>
      <c r="M1361">
        <v>84107</v>
      </c>
      <c r="N1361" t="s">
        <v>8638</v>
      </c>
      <c r="O1361" t="s">
        <v>8996</v>
      </c>
      <c r="P1361" t="s">
        <v>10371</v>
      </c>
      <c r="Q1361" t="s">
        <v>10383</v>
      </c>
      <c r="R1361" t="s">
        <v>10745</v>
      </c>
      <c r="S1361">
        <v>48.4</v>
      </c>
      <c r="T1361">
        <v>5</v>
      </c>
      <c r="U1361">
        <v>0</v>
      </c>
      <c r="V1361">
        <v>23.231999999999999</v>
      </c>
      <c r="W1361">
        <f>(Tableau1[[#This Row],[Sales]]/Tableau1[[#This Row],[Profit]])*100</f>
        <v>208.33333333333334</v>
      </c>
      <c r="X1361">
        <f>Tableau1[[#This Row],[Sales]]*(1-Tableau1[[#This Row],[Discount]])</f>
        <v>48.4</v>
      </c>
      <c r="Y1361">
        <f ca="1">SUMIF(Tableau1[Order ID],Tableau1[[#This Row],[Order ID]],Tableau1[[#This Row],[Sales]])</f>
        <v>8.3840000000000003</v>
      </c>
    </row>
    <row r="1362" spans="1:25" x14ac:dyDescent="0.3">
      <c r="A1362">
        <v>2762</v>
      </c>
      <c r="B1362" t="s">
        <v>1381</v>
      </c>
      <c r="C1362" s="9" t="s">
        <v>5416</v>
      </c>
      <c r="D1362" s="9">
        <v>43020</v>
      </c>
      <c r="E1362" s="3" t="s">
        <v>5366</v>
      </c>
      <c r="F1362" t="s">
        <v>6466</v>
      </c>
      <c r="G1362" t="s">
        <v>6539</v>
      </c>
      <c r="H1362" t="s">
        <v>7332</v>
      </c>
      <c r="I1362" t="s">
        <v>8056</v>
      </c>
      <c r="J1362" t="s">
        <v>8057</v>
      </c>
      <c r="K1362" t="s">
        <v>8066</v>
      </c>
      <c r="L1362" t="s">
        <v>8590</v>
      </c>
      <c r="M1362">
        <v>94110</v>
      </c>
      <c r="N1362" t="s">
        <v>8638</v>
      </c>
      <c r="O1362" t="s">
        <v>9998</v>
      </c>
      <c r="P1362" t="s">
        <v>10372</v>
      </c>
      <c r="Q1362" t="s">
        <v>10384</v>
      </c>
      <c r="R1362" t="s">
        <v>11736</v>
      </c>
      <c r="S1362">
        <v>0.99</v>
      </c>
      <c r="T1362">
        <v>1</v>
      </c>
      <c r="U1362">
        <v>0</v>
      </c>
      <c r="V1362">
        <v>0.43559999999999999</v>
      </c>
      <c r="W1362">
        <f>(Tableau1[[#This Row],[Sales]]/Tableau1[[#This Row],[Profit]])*100</f>
        <v>227.27272727272728</v>
      </c>
      <c r="X1362">
        <f>Tableau1[[#This Row],[Sales]]*(1-Tableau1[[#This Row],[Discount]])</f>
        <v>0.99</v>
      </c>
      <c r="Y1362">
        <f ca="1">SUMIF(Tableau1[Order ID],Tableau1[[#This Row],[Order ID]],Tableau1[[#This Row],[Sales]])</f>
        <v>13.343999999999999</v>
      </c>
    </row>
    <row r="1363" spans="1:25" x14ac:dyDescent="0.3">
      <c r="A1363">
        <v>2764</v>
      </c>
      <c r="B1363" t="s">
        <v>1382</v>
      </c>
      <c r="C1363" s="9" t="s">
        <v>5768</v>
      </c>
      <c r="D1363" s="9">
        <v>42908</v>
      </c>
      <c r="E1363" s="3" t="s">
        <v>6290</v>
      </c>
      <c r="F1363" t="s">
        <v>6465</v>
      </c>
      <c r="G1363" t="s">
        <v>6952</v>
      </c>
      <c r="H1363" t="s">
        <v>7745</v>
      </c>
      <c r="I1363" t="s">
        <v>8056</v>
      </c>
      <c r="J1363" t="s">
        <v>8057</v>
      </c>
      <c r="K1363" t="s">
        <v>8068</v>
      </c>
      <c r="L1363" t="s">
        <v>8597</v>
      </c>
      <c r="M1363">
        <v>19140</v>
      </c>
      <c r="N1363" t="s">
        <v>8640</v>
      </c>
      <c r="O1363" t="s">
        <v>9999</v>
      </c>
      <c r="P1363" t="s">
        <v>10371</v>
      </c>
      <c r="Q1363" t="s">
        <v>10381</v>
      </c>
      <c r="R1363" t="s">
        <v>11737</v>
      </c>
      <c r="S1363">
        <v>10.332000000000001</v>
      </c>
      <c r="T1363">
        <v>3</v>
      </c>
      <c r="U1363">
        <v>0.7</v>
      </c>
      <c r="V1363">
        <v>-7.5768000000000004</v>
      </c>
      <c r="W1363">
        <f>(Tableau1[[#This Row],[Sales]]/Tableau1[[#This Row],[Profit]])*100</f>
        <v>-136.36363636363637</v>
      </c>
      <c r="X1363">
        <f>Tableau1[[#This Row],[Sales]]*(1-Tableau1[[#This Row],[Discount]])</f>
        <v>3.0996000000000006</v>
      </c>
      <c r="Y1363">
        <f ca="1">SUMIF(Tableau1[Order ID],Tableau1[[#This Row],[Order ID]],Tableau1[[#This Row],[Sales]])</f>
        <v>9.24</v>
      </c>
    </row>
    <row r="1364" spans="1:25" x14ac:dyDescent="0.3">
      <c r="A1364">
        <v>2767</v>
      </c>
      <c r="B1364" t="s">
        <v>1383</v>
      </c>
      <c r="C1364" s="9" t="s">
        <v>5817</v>
      </c>
      <c r="D1364" s="9">
        <v>42750</v>
      </c>
      <c r="E1364" s="3" t="s">
        <v>6381</v>
      </c>
      <c r="F1364" t="s">
        <v>6466</v>
      </c>
      <c r="G1364" t="s">
        <v>6823</v>
      </c>
      <c r="H1364" t="s">
        <v>7616</v>
      </c>
      <c r="I1364" t="s">
        <v>8054</v>
      </c>
      <c r="J1364" t="s">
        <v>8057</v>
      </c>
      <c r="K1364" t="s">
        <v>8068</v>
      </c>
      <c r="L1364" t="s">
        <v>8597</v>
      </c>
      <c r="M1364">
        <v>19134</v>
      </c>
      <c r="N1364" t="s">
        <v>8640</v>
      </c>
      <c r="O1364" t="s">
        <v>10001</v>
      </c>
      <c r="P1364" t="s">
        <v>10371</v>
      </c>
      <c r="Q1364" t="s">
        <v>10382</v>
      </c>
      <c r="R1364" t="s">
        <v>11739</v>
      </c>
      <c r="S1364">
        <v>34.384</v>
      </c>
      <c r="T1364">
        <v>1</v>
      </c>
      <c r="U1364">
        <v>0.2</v>
      </c>
      <c r="V1364">
        <v>3.8681999999999999</v>
      </c>
      <c r="W1364">
        <f>(Tableau1[[#This Row],[Sales]]/Tableau1[[#This Row],[Profit]])*100</f>
        <v>888.88888888888891</v>
      </c>
      <c r="X1364">
        <f>Tableau1[[#This Row],[Sales]]*(1-Tableau1[[#This Row],[Discount]])</f>
        <v>27.507200000000001</v>
      </c>
      <c r="Y1364">
        <f ca="1">SUMIF(Tableau1[Order ID],Tableau1[[#This Row],[Order ID]],Tableau1[[#This Row],[Sales]])</f>
        <v>16.175999999999998</v>
      </c>
    </row>
    <row r="1365" spans="1:25" x14ac:dyDescent="0.3">
      <c r="A1365">
        <v>2769</v>
      </c>
      <c r="B1365" t="s">
        <v>1384</v>
      </c>
      <c r="C1365" s="9" t="s">
        <v>5818</v>
      </c>
      <c r="D1365" s="9">
        <v>42096</v>
      </c>
      <c r="E1365" s="3" t="s">
        <v>6033</v>
      </c>
      <c r="F1365" t="s">
        <v>6465</v>
      </c>
      <c r="G1365" t="s">
        <v>7125</v>
      </c>
      <c r="H1365" t="s">
        <v>7918</v>
      </c>
      <c r="I1365" t="s">
        <v>8054</v>
      </c>
      <c r="J1365" t="s">
        <v>8057</v>
      </c>
      <c r="K1365" t="s">
        <v>8119</v>
      </c>
      <c r="L1365" t="s">
        <v>8593</v>
      </c>
      <c r="M1365">
        <v>75220</v>
      </c>
      <c r="N1365" t="s">
        <v>8639</v>
      </c>
      <c r="O1365" t="s">
        <v>10002</v>
      </c>
      <c r="P1365" t="s">
        <v>10371</v>
      </c>
      <c r="Q1365" t="s">
        <v>10382</v>
      </c>
      <c r="R1365" t="s">
        <v>11740</v>
      </c>
      <c r="S1365">
        <v>32.192</v>
      </c>
      <c r="T1365">
        <v>2</v>
      </c>
      <c r="U1365">
        <v>0.8</v>
      </c>
      <c r="V1365">
        <v>-80.48</v>
      </c>
      <c r="W1365">
        <f>(Tableau1[[#This Row],[Sales]]/Tableau1[[#This Row],[Profit]])*100</f>
        <v>-40</v>
      </c>
      <c r="X1365">
        <f>Tableau1[[#This Row],[Sales]]*(1-Tableau1[[#This Row],[Discount]])</f>
        <v>6.4383999999999988</v>
      </c>
      <c r="Y1365">
        <f ca="1">SUMIF(Tableau1[Order ID],Tableau1[[#This Row],[Order ID]],Tableau1[[#This Row],[Sales]])</f>
        <v>585.55200000000002</v>
      </c>
    </row>
    <row r="1366" spans="1:25" x14ac:dyDescent="0.3">
      <c r="A1366">
        <v>2772</v>
      </c>
      <c r="B1366" t="s">
        <v>1385</v>
      </c>
      <c r="C1366" s="9" t="s">
        <v>5353</v>
      </c>
      <c r="D1366" s="9">
        <v>42616</v>
      </c>
      <c r="E1366" s="3" t="s">
        <v>5575</v>
      </c>
      <c r="F1366" t="s">
        <v>6465</v>
      </c>
      <c r="G1366" t="s">
        <v>6838</v>
      </c>
      <c r="H1366" t="s">
        <v>7631</v>
      </c>
      <c r="I1366" t="s">
        <v>8054</v>
      </c>
      <c r="J1366" t="s">
        <v>8057</v>
      </c>
      <c r="K1366" t="s">
        <v>8386</v>
      </c>
      <c r="L1366" t="s">
        <v>8594</v>
      </c>
      <c r="M1366">
        <v>53186</v>
      </c>
      <c r="N1366" t="s">
        <v>8639</v>
      </c>
      <c r="O1366" t="s">
        <v>9008</v>
      </c>
      <c r="P1366" t="s">
        <v>10371</v>
      </c>
      <c r="Q1366" t="s">
        <v>10377</v>
      </c>
      <c r="R1366" t="s">
        <v>10758</v>
      </c>
      <c r="S1366">
        <v>54.5</v>
      </c>
      <c r="T1366">
        <v>5</v>
      </c>
      <c r="U1366">
        <v>0</v>
      </c>
      <c r="V1366">
        <v>14.17</v>
      </c>
      <c r="W1366">
        <f>(Tableau1[[#This Row],[Sales]]/Tableau1[[#This Row],[Profit]])*100</f>
        <v>384.61538461538464</v>
      </c>
      <c r="X1366">
        <f>Tableau1[[#This Row],[Sales]]*(1-Tableau1[[#This Row],[Discount]])</f>
        <v>54.5</v>
      </c>
      <c r="Y1366">
        <f ca="1">SUMIF(Tableau1[Order ID],Tableau1[[#This Row],[Order ID]],Tableau1[[#This Row],[Sales]])</f>
        <v>13.36</v>
      </c>
    </row>
    <row r="1367" spans="1:25" x14ac:dyDescent="0.3">
      <c r="A1367">
        <v>2773</v>
      </c>
      <c r="B1367" t="s">
        <v>1386</v>
      </c>
      <c r="C1367" s="9" t="s">
        <v>5419</v>
      </c>
      <c r="D1367" s="9">
        <v>43079</v>
      </c>
      <c r="E1367" s="3" t="s">
        <v>6289</v>
      </c>
      <c r="F1367" t="s">
        <v>6466</v>
      </c>
      <c r="G1367" t="s">
        <v>7005</v>
      </c>
      <c r="H1367" t="s">
        <v>7798</v>
      </c>
      <c r="I1367" t="s">
        <v>8054</v>
      </c>
      <c r="J1367" t="s">
        <v>8057</v>
      </c>
      <c r="K1367" t="s">
        <v>8060</v>
      </c>
      <c r="L1367" t="s">
        <v>8591</v>
      </c>
      <c r="M1367">
        <v>33311</v>
      </c>
      <c r="N1367" t="s">
        <v>8637</v>
      </c>
      <c r="O1367" t="s">
        <v>9359</v>
      </c>
      <c r="P1367" t="s">
        <v>10370</v>
      </c>
      <c r="Q1367" t="s">
        <v>10378</v>
      </c>
      <c r="R1367" t="s">
        <v>10608</v>
      </c>
      <c r="S1367">
        <v>19.103999999999999</v>
      </c>
      <c r="T1367">
        <v>3</v>
      </c>
      <c r="U1367">
        <v>0.2</v>
      </c>
      <c r="V1367">
        <v>5.7312000000000003</v>
      </c>
      <c r="W1367">
        <f>(Tableau1[[#This Row],[Sales]]/Tableau1[[#This Row],[Profit]])*100</f>
        <v>333.33333333333331</v>
      </c>
      <c r="X1367">
        <f>Tableau1[[#This Row],[Sales]]*(1-Tableau1[[#This Row],[Discount]])</f>
        <v>15.283200000000001</v>
      </c>
      <c r="Y1367">
        <f ca="1">SUMIF(Tableau1[Order ID],Tableau1[[#This Row],[Order ID]],Tableau1[[#This Row],[Sales]])</f>
        <v>44.4</v>
      </c>
    </row>
    <row r="1368" spans="1:25" x14ac:dyDescent="0.3">
      <c r="A1368">
        <v>2774</v>
      </c>
      <c r="B1368" t="s">
        <v>1387</v>
      </c>
      <c r="C1368" s="9" t="s">
        <v>5471</v>
      </c>
      <c r="D1368" s="9">
        <v>42696</v>
      </c>
      <c r="E1368" s="3" t="s">
        <v>5521</v>
      </c>
      <c r="F1368" t="s">
        <v>6465</v>
      </c>
      <c r="G1368" t="s">
        <v>6829</v>
      </c>
      <c r="H1368" t="s">
        <v>7622</v>
      </c>
      <c r="I1368" t="s">
        <v>8054</v>
      </c>
      <c r="J1368" t="s">
        <v>8057</v>
      </c>
      <c r="K1368" t="s">
        <v>8124</v>
      </c>
      <c r="L1368" t="s">
        <v>8600</v>
      </c>
      <c r="M1368">
        <v>48205</v>
      </c>
      <c r="N1368" t="s">
        <v>8639</v>
      </c>
      <c r="O1368" t="s">
        <v>8729</v>
      </c>
      <c r="P1368" t="s">
        <v>10371</v>
      </c>
      <c r="Q1368" t="s">
        <v>10381</v>
      </c>
      <c r="R1368" t="s">
        <v>10478</v>
      </c>
      <c r="S1368">
        <v>49.44</v>
      </c>
      <c r="T1368">
        <v>3</v>
      </c>
      <c r="U1368">
        <v>0</v>
      </c>
      <c r="V1368">
        <v>24.2256</v>
      </c>
      <c r="W1368">
        <f>(Tableau1[[#This Row],[Sales]]/Tableau1[[#This Row],[Profit]])*100</f>
        <v>204.08163265306123</v>
      </c>
      <c r="X1368">
        <f>Tableau1[[#This Row],[Sales]]*(1-Tableau1[[#This Row],[Discount]])</f>
        <v>49.44</v>
      </c>
      <c r="Y1368">
        <f ca="1">SUMIF(Tableau1[Order ID],Tableau1[[#This Row],[Order ID]],Tableau1[[#This Row],[Sales]])</f>
        <v>1.869</v>
      </c>
    </row>
    <row r="1369" spans="1:25" x14ac:dyDescent="0.3">
      <c r="A1369">
        <v>2775</v>
      </c>
      <c r="B1369" t="s">
        <v>1388</v>
      </c>
      <c r="C1369" s="9" t="s">
        <v>5373</v>
      </c>
      <c r="D1369" s="9">
        <v>43050</v>
      </c>
      <c r="E1369" s="3" t="s">
        <v>5581</v>
      </c>
      <c r="F1369" t="s">
        <v>6465</v>
      </c>
      <c r="G1369" t="s">
        <v>6997</v>
      </c>
      <c r="H1369" t="s">
        <v>7790</v>
      </c>
      <c r="I1369" t="s">
        <v>8056</v>
      </c>
      <c r="J1369" t="s">
        <v>8057</v>
      </c>
      <c r="K1369" t="s">
        <v>8082</v>
      </c>
      <c r="L1369" t="s">
        <v>8612</v>
      </c>
      <c r="M1369">
        <v>45503</v>
      </c>
      <c r="N1369" t="s">
        <v>8640</v>
      </c>
      <c r="O1369" t="s">
        <v>9124</v>
      </c>
      <c r="P1369" t="s">
        <v>10371</v>
      </c>
      <c r="Q1369" t="s">
        <v>10383</v>
      </c>
      <c r="R1369" t="s">
        <v>10873</v>
      </c>
      <c r="S1369">
        <v>10.368</v>
      </c>
      <c r="T1369">
        <v>2</v>
      </c>
      <c r="U1369">
        <v>0.2</v>
      </c>
      <c r="V1369">
        <v>3.6288</v>
      </c>
      <c r="W1369">
        <f>(Tableau1[[#This Row],[Sales]]/Tableau1[[#This Row],[Profit]])*100</f>
        <v>285.71428571428572</v>
      </c>
      <c r="X1369">
        <f>Tableau1[[#This Row],[Sales]]*(1-Tableau1[[#This Row],[Discount]])</f>
        <v>8.2944000000000013</v>
      </c>
      <c r="Y1369">
        <f ca="1">SUMIF(Tableau1[Order ID],Tableau1[[#This Row],[Order ID]],Tableau1[[#This Row],[Sales]])</f>
        <v>419.13600000000002</v>
      </c>
    </row>
    <row r="1370" spans="1:25" x14ac:dyDescent="0.3">
      <c r="A1370">
        <v>2776</v>
      </c>
      <c r="B1370" t="s">
        <v>1389</v>
      </c>
      <c r="C1370" s="9" t="s">
        <v>5177</v>
      </c>
      <c r="D1370" s="9">
        <v>42664</v>
      </c>
      <c r="E1370" s="3" t="s">
        <v>5822</v>
      </c>
      <c r="F1370" t="s">
        <v>6465</v>
      </c>
      <c r="G1370" t="s">
        <v>6500</v>
      </c>
      <c r="H1370" t="s">
        <v>7293</v>
      </c>
      <c r="I1370" t="s">
        <v>8054</v>
      </c>
      <c r="J1370" t="s">
        <v>8057</v>
      </c>
      <c r="K1370" t="s">
        <v>8128</v>
      </c>
      <c r="L1370" t="s">
        <v>8590</v>
      </c>
      <c r="M1370">
        <v>92037</v>
      </c>
      <c r="N1370" t="s">
        <v>8638</v>
      </c>
      <c r="O1370" t="s">
        <v>8869</v>
      </c>
      <c r="P1370" t="s">
        <v>10371</v>
      </c>
      <c r="Q1370" t="s">
        <v>10377</v>
      </c>
      <c r="R1370" t="s">
        <v>10619</v>
      </c>
      <c r="S1370">
        <v>154.44</v>
      </c>
      <c r="T1370">
        <v>3</v>
      </c>
      <c r="U1370">
        <v>0</v>
      </c>
      <c r="V1370">
        <v>1.5444</v>
      </c>
      <c r="W1370">
        <f>(Tableau1[[#This Row],[Sales]]/Tableau1[[#This Row],[Profit]])*100</f>
        <v>10000</v>
      </c>
      <c r="X1370">
        <f>Tableau1[[#This Row],[Sales]]*(1-Tableau1[[#This Row],[Discount]])</f>
        <v>154.44</v>
      </c>
      <c r="Y1370">
        <f ca="1">SUMIF(Tableau1[Order ID],Tableau1[[#This Row],[Order ID]],Tableau1[[#This Row],[Sales]])</f>
        <v>3.5920000000000001</v>
      </c>
    </row>
    <row r="1371" spans="1:25" x14ac:dyDescent="0.3">
      <c r="A1371">
        <v>2777</v>
      </c>
      <c r="B1371" t="s">
        <v>1390</v>
      </c>
      <c r="C1371" s="9" t="s">
        <v>5409</v>
      </c>
      <c r="D1371" s="9">
        <v>42359</v>
      </c>
      <c r="E1371" s="3" t="s">
        <v>5737</v>
      </c>
      <c r="F1371" t="s">
        <v>6465</v>
      </c>
      <c r="G1371" t="s">
        <v>6513</v>
      </c>
      <c r="H1371" t="s">
        <v>7306</v>
      </c>
      <c r="I1371" t="s">
        <v>8055</v>
      </c>
      <c r="J1371" t="s">
        <v>8057</v>
      </c>
      <c r="K1371" t="s">
        <v>8135</v>
      </c>
      <c r="L1371" t="s">
        <v>8610</v>
      </c>
      <c r="M1371">
        <v>80906</v>
      </c>
      <c r="N1371" t="s">
        <v>8638</v>
      </c>
      <c r="O1371" t="s">
        <v>9531</v>
      </c>
      <c r="P1371" t="s">
        <v>10371</v>
      </c>
      <c r="Q1371" t="s">
        <v>10382</v>
      </c>
      <c r="R1371" t="s">
        <v>11274</v>
      </c>
      <c r="S1371">
        <v>60.984000000000002</v>
      </c>
      <c r="T1371">
        <v>7</v>
      </c>
      <c r="U1371">
        <v>0.2</v>
      </c>
      <c r="V1371">
        <v>4.5738000000000003</v>
      </c>
      <c r="W1371">
        <f>(Tableau1[[#This Row],[Sales]]/Tableau1[[#This Row],[Profit]])*100</f>
        <v>1333.3333333333333</v>
      </c>
      <c r="X1371">
        <f>Tableau1[[#This Row],[Sales]]*(1-Tableau1[[#This Row],[Discount]])</f>
        <v>48.787200000000006</v>
      </c>
      <c r="Y1371">
        <f ca="1">SUMIF(Tableau1[Order ID],Tableau1[[#This Row],[Order ID]],Tableau1[[#This Row],[Sales]])</f>
        <v>18.16</v>
      </c>
    </row>
    <row r="1372" spans="1:25" x14ac:dyDescent="0.3">
      <c r="A1372">
        <v>2778</v>
      </c>
      <c r="B1372" t="s">
        <v>1391</v>
      </c>
      <c r="C1372" s="9" t="s">
        <v>5819</v>
      </c>
      <c r="D1372" s="9">
        <v>42202</v>
      </c>
      <c r="E1372" s="3" t="s">
        <v>5520</v>
      </c>
      <c r="F1372" t="s">
        <v>6464</v>
      </c>
      <c r="G1372" t="s">
        <v>6809</v>
      </c>
      <c r="H1372" t="s">
        <v>7602</v>
      </c>
      <c r="I1372" t="s">
        <v>8054</v>
      </c>
      <c r="J1372" t="s">
        <v>8057</v>
      </c>
      <c r="K1372" t="s">
        <v>8387</v>
      </c>
      <c r="L1372" t="s">
        <v>8590</v>
      </c>
      <c r="M1372">
        <v>93309</v>
      </c>
      <c r="N1372" t="s">
        <v>8638</v>
      </c>
      <c r="O1372" t="s">
        <v>9712</v>
      </c>
      <c r="P1372" t="s">
        <v>10370</v>
      </c>
      <c r="Q1372" t="s">
        <v>10373</v>
      </c>
      <c r="R1372" t="s">
        <v>11449</v>
      </c>
      <c r="S1372">
        <v>195.46600000000001</v>
      </c>
      <c r="T1372">
        <v>2</v>
      </c>
      <c r="U1372">
        <v>0.15</v>
      </c>
      <c r="V1372">
        <v>-13.797599999999999</v>
      </c>
      <c r="W1372">
        <f>(Tableau1[[#This Row],[Sales]]/Tableau1[[#This Row],[Profit]])*100</f>
        <v>-1416.6666666666667</v>
      </c>
      <c r="X1372">
        <f>Tableau1[[#This Row],[Sales]]*(1-Tableau1[[#This Row],[Discount]])</f>
        <v>166.14609999999999</v>
      </c>
      <c r="Y1372">
        <f ca="1">SUMIF(Tableau1[Order ID],Tableau1[[#This Row],[Order ID]],Tableau1[[#This Row],[Sales]])</f>
        <v>7.6559999999999997</v>
      </c>
    </row>
    <row r="1373" spans="1:25" x14ac:dyDescent="0.3">
      <c r="A1373">
        <v>2779</v>
      </c>
      <c r="B1373" t="s">
        <v>1392</v>
      </c>
      <c r="C1373" s="9" t="s">
        <v>5534</v>
      </c>
      <c r="D1373" s="9">
        <v>42855</v>
      </c>
      <c r="E1373" s="3" t="s">
        <v>6054</v>
      </c>
      <c r="F1373" t="s">
        <v>6465</v>
      </c>
      <c r="G1373" t="s">
        <v>6632</v>
      </c>
      <c r="H1373" t="s">
        <v>7425</v>
      </c>
      <c r="I1373" t="s">
        <v>8055</v>
      </c>
      <c r="J1373" t="s">
        <v>8057</v>
      </c>
      <c r="K1373" t="s">
        <v>8388</v>
      </c>
      <c r="L1373" t="s">
        <v>8591</v>
      </c>
      <c r="M1373">
        <v>33068</v>
      </c>
      <c r="N1373" t="s">
        <v>8637</v>
      </c>
      <c r="O1373" t="s">
        <v>8979</v>
      </c>
      <c r="P1373" t="s">
        <v>10370</v>
      </c>
      <c r="Q1373" t="s">
        <v>10378</v>
      </c>
      <c r="R1373" t="s">
        <v>10728</v>
      </c>
      <c r="S1373">
        <v>23.68</v>
      </c>
      <c r="T1373">
        <v>8</v>
      </c>
      <c r="U1373">
        <v>0.2</v>
      </c>
      <c r="V1373">
        <v>6.2160000000000002</v>
      </c>
      <c r="W1373">
        <f>(Tableau1[[#This Row],[Sales]]/Tableau1[[#This Row],[Profit]])*100</f>
        <v>380.95238095238091</v>
      </c>
      <c r="X1373">
        <f>Tableau1[[#This Row],[Sales]]*(1-Tableau1[[#This Row],[Discount]])</f>
        <v>18.943999999999999</v>
      </c>
      <c r="Y1373">
        <f ca="1">SUMIF(Tableau1[Order ID],Tableau1[[#This Row],[Order ID]],Tableau1[[#This Row],[Sales]])</f>
        <v>6.56</v>
      </c>
    </row>
    <row r="1374" spans="1:25" x14ac:dyDescent="0.3">
      <c r="A1374">
        <v>2781</v>
      </c>
      <c r="B1374" t="s">
        <v>1393</v>
      </c>
      <c r="C1374" s="9" t="s">
        <v>5666</v>
      </c>
      <c r="D1374" s="9">
        <v>42861</v>
      </c>
      <c r="E1374" s="3" t="s">
        <v>5570</v>
      </c>
      <c r="F1374" t="s">
        <v>6466</v>
      </c>
      <c r="G1374" t="s">
        <v>7114</v>
      </c>
      <c r="H1374" t="s">
        <v>7907</v>
      </c>
      <c r="I1374" t="s">
        <v>8054</v>
      </c>
      <c r="J1374" t="s">
        <v>8057</v>
      </c>
      <c r="K1374" t="s">
        <v>8078</v>
      </c>
      <c r="L1374" t="s">
        <v>8603</v>
      </c>
      <c r="M1374">
        <v>10035</v>
      </c>
      <c r="N1374" t="s">
        <v>8640</v>
      </c>
      <c r="O1374" t="s">
        <v>8835</v>
      </c>
      <c r="P1374" t="s">
        <v>10371</v>
      </c>
      <c r="Q1374" t="s">
        <v>10375</v>
      </c>
      <c r="R1374" t="s">
        <v>10585</v>
      </c>
      <c r="S1374">
        <v>59.2</v>
      </c>
      <c r="T1374">
        <v>4</v>
      </c>
      <c r="U1374">
        <v>0</v>
      </c>
      <c r="V1374">
        <v>29.6</v>
      </c>
      <c r="W1374">
        <f>(Tableau1[[#This Row],[Sales]]/Tableau1[[#This Row],[Profit]])*100</f>
        <v>200</v>
      </c>
      <c r="X1374">
        <f>Tableau1[[#This Row],[Sales]]*(1-Tableau1[[#This Row],[Discount]])</f>
        <v>59.2</v>
      </c>
      <c r="Y1374">
        <f ca="1">SUMIF(Tableau1[Order ID],Tableau1[[#This Row],[Order ID]],Tableau1[[#This Row],[Sales]])</f>
        <v>61.96</v>
      </c>
    </row>
    <row r="1375" spans="1:25" x14ac:dyDescent="0.3">
      <c r="A1375">
        <v>2782</v>
      </c>
      <c r="B1375" t="s">
        <v>1394</v>
      </c>
      <c r="C1375" s="9" t="s">
        <v>5255</v>
      </c>
      <c r="D1375" s="9">
        <v>43059</v>
      </c>
      <c r="E1375" s="3" t="s">
        <v>5374</v>
      </c>
      <c r="F1375" t="s">
        <v>6465</v>
      </c>
      <c r="G1375" t="s">
        <v>7111</v>
      </c>
      <c r="H1375" t="s">
        <v>7904</v>
      </c>
      <c r="I1375" t="s">
        <v>8054</v>
      </c>
      <c r="J1375" t="s">
        <v>8057</v>
      </c>
      <c r="K1375" t="s">
        <v>8127</v>
      </c>
      <c r="L1375" t="s">
        <v>8599</v>
      </c>
      <c r="M1375">
        <v>55044</v>
      </c>
      <c r="N1375" t="s">
        <v>8639</v>
      </c>
      <c r="O1375" t="s">
        <v>8845</v>
      </c>
      <c r="P1375" t="s">
        <v>10371</v>
      </c>
      <c r="Q1375" t="s">
        <v>10379</v>
      </c>
      <c r="R1375" t="s">
        <v>10595</v>
      </c>
      <c r="S1375">
        <v>22</v>
      </c>
      <c r="T1375">
        <v>10</v>
      </c>
      <c r="U1375">
        <v>0</v>
      </c>
      <c r="V1375">
        <v>9.68</v>
      </c>
      <c r="W1375">
        <f>(Tableau1[[#This Row],[Sales]]/Tableau1[[#This Row],[Profit]])*100</f>
        <v>227.27272727272728</v>
      </c>
      <c r="X1375">
        <f>Tableau1[[#This Row],[Sales]]*(1-Tableau1[[#This Row],[Discount]])</f>
        <v>22</v>
      </c>
      <c r="Y1375">
        <f ca="1">SUMIF(Tableau1[Order ID],Tableau1[[#This Row],[Order ID]],Tableau1[[#This Row],[Sales]])</f>
        <v>145.9</v>
      </c>
    </row>
    <row r="1376" spans="1:25" x14ac:dyDescent="0.3">
      <c r="A1376">
        <v>2783</v>
      </c>
      <c r="B1376" t="s">
        <v>1395</v>
      </c>
      <c r="C1376" s="9" t="s">
        <v>5613</v>
      </c>
      <c r="D1376" s="9">
        <v>42685</v>
      </c>
      <c r="E1376" s="3" t="s">
        <v>5106</v>
      </c>
      <c r="F1376" t="s">
        <v>6465</v>
      </c>
      <c r="G1376" t="s">
        <v>6904</v>
      </c>
      <c r="H1376" t="s">
        <v>7697</v>
      </c>
      <c r="I1376" t="s">
        <v>8054</v>
      </c>
      <c r="J1376" t="s">
        <v>8057</v>
      </c>
      <c r="K1376" t="s">
        <v>8124</v>
      </c>
      <c r="L1376" t="s">
        <v>8600</v>
      </c>
      <c r="M1376">
        <v>48234</v>
      </c>
      <c r="N1376" t="s">
        <v>8639</v>
      </c>
      <c r="O1376" t="s">
        <v>9558</v>
      </c>
      <c r="P1376" t="s">
        <v>10372</v>
      </c>
      <c r="Q1376" t="s">
        <v>10380</v>
      </c>
      <c r="R1376" t="s">
        <v>11301</v>
      </c>
      <c r="S1376">
        <v>257.98</v>
      </c>
      <c r="T1376">
        <v>2</v>
      </c>
      <c r="U1376">
        <v>0</v>
      </c>
      <c r="V1376">
        <v>74.8142</v>
      </c>
      <c r="W1376">
        <f>(Tableau1[[#This Row],[Sales]]/Tableau1[[#This Row],[Profit]])*100</f>
        <v>344.82758620689657</v>
      </c>
      <c r="X1376">
        <f>Tableau1[[#This Row],[Sales]]*(1-Tableau1[[#This Row],[Discount]])</f>
        <v>257.98</v>
      </c>
      <c r="Y1376">
        <f ca="1">SUMIF(Tableau1[Order ID],Tableau1[[#This Row],[Order ID]],Tableau1[[#This Row],[Sales]])</f>
        <v>32.896000000000001</v>
      </c>
    </row>
    <row r="1377" spans="1:25" x14ac:dyDescent="0.3">
      <c r="A1377">
        <v>2784</v>
      </c>
      <c r="B1377" t="s">
        <v>1396</v>
      </c>
      <c r="C1377" s="9" t="s">
        <v>5762</v>
      </c>
      <c r="D1377" s="9">
        <v>42679</v>
      </c>
      <c r="E1377" s="3" t="s">
        <v>5368</v>
      </c>
      <c r="F1377" t="s">
        <v>6465</v>
      </c>
      <c r="G1377" t="s">
        <v>6623</v>
      </c>
      <c r="H1377" t="s">
        <v>7416</v>
      </c>
      <c r="I1377" t="s">
        <v>8055</v>
      </c>
      <c r="J1377" t="s">
        <v>8057</v>
      </c>
      <c r="K1377" t="s">
        <v>8068</v>
      </c>
      <c r="L1377" t="s">
        <v>8597</v>
      </c>
      <c r="M1377">
        <v>19134</v>
      </c>
      <c r="N1377" t="s">
        <v>8640</v>
      </c>
      <c r="O1377" t="s">
        <v>10004</v>
      </c>
      <c r="P1377" t="s">
        <v>10372</v>
      </c>
      <c r="Q1377" t="s">
        <v>10380</v>
      </c>
      <c r="R1377" t="s">
        <v>11742</v>
      </c>
      <c r="S1377">
        <v>23.988</v>
      </c>
      <c r="T1377">
        <v>2</v>
      </c>
      <c r="U1377">
        <v>0.4</v>
      </c>
      <c r="V1377">
        <v>-15.992000000000001</v>
      </c>
      <c r="W1377">
        <f>(Tableau1[[#This Row],[Sales]]/Tableau1[[#This Row],[Profit]])*100</f>
        <v>-149.99999999999997</v>
      </c>
      <c r="X1377">
        <f>Tableau1[[#This Row],[Sales]]*(1-Tableau1[[#This Row],[Discount]])</f>
        <v>14.392799999999999</v>
      </c>
      <c r="Y1377">
        <f ca="1">SUMIF(Tableau1[Order ID],Tableau1[[#This Row],[Order ID]],Tableau1[[#This Row],[Sales]])</f>
        <v>1319.96</v>
      </c>
    </row>
    <row r="1378" spans="1:25" x14ac:dyDescent="0.3">
      <c r="A1378">
        <v>2785</v>
      </c>
      <c r="B1378" t="s">
        <v>1397</v>
      </c>
      <c r="C1378" s="9" t="s">
        <v>5820</v>
      </c>
      <c r="D1378" s="9">
        <v>42652</v>
      </c>
      <c r="E1378" s="3" t="s">
        <v>5710</v>
      </c>
      <c r="F1378" t="s">
        <v>6465</v>
      </c>
      <c r="G1378" t="s">
        <v>6640</v>
      </c>
      <c r="H1378" t="s">
        <v>7433</v>
      </c>
      <c r="I1378" t="s">
        <v>8055</v>
      </c>
      <c r="J1378" t="s">
        <v>8057</v>
      </c>
      <c r="K1378" t="s">
        <v>8079</v>
      </c>
      <c r="L1378" t="s">
        <v>8612</v>
      </c>
      <c r="M1378">
        <v>45373</v>
      </c>
      <c r="N1378" t="s">
        <v>8640</v>
      </c>
      <c r="O1378" t="s">
        <v>9726</v>
      </c>
      <c r="P1378" t="s">
        <v>10372</v>
      </c>
      <c r="Q1378" t="s">
        <v>10380</v>
      </c>
      <c r="R1378" t="s">
        <v>11463</v>
      </c>
      <c r="S1378">
        <v>23.975999999999999</v>
      </c>
      <c r="T1378">
        <v>4</v>
      </c>
      <c r="U1378">
        <v>0.4</v>
      </c>
      <c r="V1378">
        <v>-15.5844</v>
      </c>
      <c r="W1378">
        <f>(Tableau1[[#This Row],[Sales]]/Tableau1[[#This Row],[Profit]])*100</f>
        <v>-153.84615384615384</v>
      </c>
      <c r="X1378">
        <f>Tableau1[[#This Row],[Sales]]*(1-Tableau1[[#This Row],[Discount]])</f>
        <v>14.385599999999998</v>
      </c>
      <c r="Y1378">
        <f ca="1">SUMIF(Tableau1[Order ID],Tableau1[[#This Row],[Order ID]],Tableau1[[#This Row],[Sales]])</f>
        <v>21.552</v>
      </c>
    </row>
    <row r="1379" spans="1:25" x14ac:dyDescent="0.3">
      <c r="A1379">
        <v>2786</v>
      </c>
      <c r="B1379" t="s">
        <v>1398</v>
      </c>
      <c r="C1379" s="9" t="s">
        <v>5511</v>
      </c>
      <c r="D1379" s="9">
        <v>42268</v>
      </c>
      <c r="E1379" s="3" t="s">
        <v>6382</v>
      </c>
      <c r="F1379" t="s">
        <v>6466</v>
      </c>
      <c r="G1379" t="s">
        <v>6990</v>
      </c>
      <c r="H1379" t="s">
        <v>7783</v>
      </c>
      <c r="I1379" t="s">
        <v>8056</v>
      </c>
      <c r="J1379" t="s">
        <v>8057</v>
      </c>
      <c r="K1379" t="s">
        <v>8059</v>
      </c>
      <c r="L1379" t="s">
        <v>8590</v>
      </c>
      <c r="M1379">
        <v>90036</v>
      </c>
      <c r="N1379" t="s">
        <v>8638</v>
      </c>
      <c r="O1379" t="s">
        <v>9125</v>
      </c>
      <c r="P1379" t="s">
        <v>10370</v>
      </c>
      <c r="Q1379" t="s">
        <v>10374</v>
      </c>
      <c r="R1379" t="s">
        <v>10874</v>
      </c>
      <c r="S1379">
        <v>601.53599999999994</v>
      </c>
      <c r="T1379">
        <v>4</v>
      </c>
      <c r="U1379">
        <v>0.2</v>
      </c>
      <c r="V1379">
        <v>0</v>
      </c>
      <c r="W1379" t="e">
        <f>(Tableau1[[#This Row],[Sales]]/Tableau1[[#This Row],[Profit]])*100</f>
        <v>#DIV/0!</v>
      </c>
      <c r="X1379">
        <f>Tableau1[[#This Row],[Sales]]*(1-Tableau1[[#This Row],[Discount]])</f>
        <v>481.22879999999998</v>
      </c>
      <c r="Y1379">
        <f ca="1">SUMIF(Tableau1[Order ID],Tableau1[[#This Row],[Order ID]],Tableau1[[#This Row],[Sales]])</f>
        <v>9.7799999999999994</v>
      </c>
    </row>
    <row r="1380" spans="1:25" x14ac:dyDescent="0.3">
      <c r="A1380">
        <v>2788</v>
      </c>
      <c r="B1380" t="s">
        <v>1399</v>
      </c>
      <c r="C1380" s="9" t="s">
        <v>5296</v>
      </c>
      <c r="D1380" s="9">
        <v>41975</v>
      </c>
      <c r="E1380" s="3" t="s">
        <v>5806</v>
      </c>
      <c r="F1380" t="s">
        <v>6465</v>
      </c>
      <c r="G1380" t="s">
        <v>7018</v>
      </c>
      <c r="H1380" t="s">
        <v>7811</v>
      </c>
      <c r="I1380" t="s">
        <v>8055</v>
      </c>
      <c r="J1380" t="s">
        <v>8057</v>
      </c>
      <c r="K1380" t="s">
        <v>8389</v>
      </c>
      <c r="L1380" t="s">
        <v>8593</v>
      </c>
      <c r="M1380">
        <v>78415</v>
      </c>
      <c r="N1380" t="s">
        <v>8639</v>
      </c>
      <c r="O1380" t="s">
        <v>8922</v>
      </c>
      <c r="P1380" t="s">
        <v>10370</v>
      </c>
      <c r="Q1380" t="s">
        <v>10378</v>
      </c>
      <c r="R1380" t="s">
        <v>10671</v>
      </c>
      <c r="S1380">
        <v>58.36</v>
      </c>
      <c r="T1380">
        <v>5</v>
      </c>
      <c r="U1380">
        <v>0.6</v>
      </c>
      <c r="V1380">
        <v>-24.803000000000001</v>
      </c>
      <c r="W1380">
        <f>(Tableau1[[#This Row],[Sales]]/Tableau1[[#This Row],[Profit]])*100</f>
        <v>-235.29411764705884</v>
      </c>
      <c r="X1380">
        <f>Tableau1[[#This Row],[Sales]]*(1-Tableau1[[#This Row],[Discount]])</f>
        <v>23.344000000000001</v>
      </c>
      <c r="Y1380">
        <f ca="1">SUMIF(Tableau1[Order ID],Tableau1[[#This Row],[Order ID]],Tableau1[[#This Row],[Sales]])</f>
        <v>37.94</v>
      </c>
    </row>
    <row r="1381" spans="1:25" x14ac:dyDescent="0.3">
      <c r="A1381">
        <v>2791</v>
      </c>
      <c r="B1381" t="s">
        <v>1400</v>
      </c>
      <c r="C1381" s="9" t="s">
        <v>5188</v>
      </c>
      <c r="D1381" s="9">
        <v>41903</v>
      </c>
      <c r="E1381" s="3" t="s">
        <v>5388</v>
      </c>
      <c r="F1381" t="s">
        <v>6466</v>
      </c>
      <c r="G1381" t="s">
        <v>6780</v>
      </c>
      <c r="H1381" t="s">
        <v>7573</v>
      </c>
      <c r="I1381" t="s">
        <v>8055</v>
      </c>
      <c r="J1381" t="s">
        <v>8057</v>
      </c>
      <c r="K1381" t="s">
        <v>8213</v>
      </c>
      <c r="L1381" t="s">
        <v>8596</v>
      </c>
      <c r="M1381">
        <v>68104</v>
      </c>
      <c r="N1381" t="s">
        <v>8639</v>
      </c>
      <c r="O1381" t="s">
        <v>8733</v>
      </c>
      <c r="P1381" t="s">
        <v>10371</v>
      </c>
      <c r="Q1381" t="s">
        <v>10382</v>
      </c>
      <c r="R1381" t="s">
        <v>10482</v>
      </c>
      <c r="S1381">
        <v>25.96</v>
      </c>
      <c r="T1381">
        <v>2</v>
      </c>
      <c r="U1381">
        <v>0</v>
      </c>
      <c r="V1381">
        <v>7.5284000000000004</v>
      </c>
      <c r="W1381">
        <f>(Tableau1[[#This Row],[Sales]]/Tableau1[[#This Row],[Profit]])*100</f>
        <v>344.82758620689651</v>
      </c>
      <c r="X1381">
        <f>Tableau1[[#This Row],[Sales]]*(1-Tableau1[[#This Row],[Discount]])</f>
        <v>25.96</v>
      </c>
      <c r="Y1381">
        <f ca="1">SUMIF(Tableau1[Order ID],Tableau1[[#This Row],[Order ID]],Tableau1[[#This Row],[Sales]])</f>
        <v>115.29600000000001</v>
      </c>
    </row>
    <row r="1382" spans="1:25" x14ac:dyDescent="0.3">
      <c r="A1382">
        <v>2794</v>
      </c>
      <c r="B1382" t="s">
        <v>1401</v>
      </c>
      <c r="C1382" s="9" t="s">
        <v>5821</v>
      </c>
      <c r="D1382" s="9">
        <v>41741</v>
      </c>
      <c r="E1382" s="3" t="s">
        <v>6286</v>
      </c>
      <c r="F1382" t="s">
        <v>6465</v>
      </c>
      <c r="G1382" t="s">
        <v>7102</v>
      </c>
      <c r="H1382" t="s">
        <v>7895</v>
      </c>
      <c r="I1382" t="s">
        <v>8055</v>
      </c>
      <c r="J1382" t="s">
        <v>8057</v>
      </c>
      <c r="K1382" t="s">
        <v>8390</v>
      </c>
      <c r="L1382" t="s">
        <v>8590</v>
      </c>
      <c r="M1382">
        <v>90278</v>
      </c>
      <c r="N1382" t="s">
        <v>8638</v>
      </c>
      <c r="O1382" t="s">
        <v>9286</v>
      </c>
      <c r="P1382" t="s">
        <v>10372</v>
      </c>
      <c r="Q1382" t="s">
        <v>10380</v>
      </c>
      <c r="R1382" t="s">
        <v>11035</v>
      </c>
      <c r="S1382">
        <v>1075.088</v>
      </c>
      <c r="T1382">
        <v>14</v>
      </c>
      <c r="U1382">
        <v>0.2</v>
      </c>
      <c r="V1382">
        <v>94.0702</v>
      </c>
      <c r="W1382">
        <f>(Tableau1[[#This Row],[Sales]]/Tableau1[[#This Row],[Profit]])*100</f>
        <v>1142.8571428571429</v>
      </c>
      <c r="X1382">
        <f>Tableau1[[#This Row],[Sales]]*(1-Tableau1[[#This Row],[Discount]])</f>
        <v>860.07040000000006</v>
      </c>
      <c r="Y1382">
        <f ca="1">SUMIF(Tableau1[Order ID],Tableau1[[#This Row],[Order ID]],Tableau1[[#This Row],[Sales]])</f>
        <v>179.94</v>
      </c>
    </row>
    <row r="1383" spans="1:25" x14ac:dyDescent="0.3">
      <c r="A1383">
        <v>2798</v>
      </c>
      <c r="B1383" t="s">
        <v>1402</v>
      </c>
      <c r="C1383" s="9" t="s">
        <v>5209</v>
      </c>
      <c r="D1383" s="9">
        <v>43028</v>
      </c>
      <c r="E1383" s="3" t="s">
        <v>5885</v>
      </c>
      <c r="F1383" t="s">
        <v>6465</v>
      </c>
      <c r="G1383" t="s">
        <v>6958</v>
      </c>
      <c r="H1383" t="s">
        <v>7751</v>
      </c>
      <c r="I1383" t="s">
        <v>8054</v>
      </c>
      <c r="J1383" t="s">
        <v>8057</v>
      </c>
      <c r="K1383" t="s">
        <v>8348</v>
      </c>
      <c r="L1383" t="s">
        <v>8624</v>
      </c>
      <c r="M1383">
        <v>72209</v>
      </c>
      <c r="N1383" t="s">
        <v>8637</v>
      </c>
      <c r="O1383" t="s">
        <v>9801</v>
      </c>
      <c r="P1383" t="s">
        <v>10371</v>
      </c>
      <c r="Q1383" t="s">
        <v>10379</v>
      </c>
      <c r="R1383" t="s">
        <v>11535</v>
      </c>
      <c r="S1383">
        <v>13.36</v>
      </c>
      <c r="T1383">
        <v>4</v>
      </c>
      <c r="U1383">
        <v>0</v>
      </c>
      <c r="V1383">
        <v>4.1416000000000004</v>
      </c>
      <c r="W1383">
        <f>(Tableau1[[#This Row],[Sales]]/Tableau1[[#This Row],[Profit]])*100</f>
        <v>322.58064516129025</v>
      </c>
      <c r="X1383">
        <f>Tableau1[[#This Row],[Sales]]*(1-Tableau1[[#This Row],[Discount]])</f>
        <v>13.36</v>
      </c>
      <c r="Y1383">
        <f ca="1">SUMIF(Tableau1[Order ID],Tableau1[[#This Row],[Order ID]],Tableau1[[#This Row],[Sales]])</f>
        <v>181.98599999999999</v>
      </c>
    </row>
    <row r="1384" spans="1:25" x14ac:dyDescent="0.3">
      <c r="A1384">
        <v>2801</v>
      </c>
      <c r="B1384" t="s">
        <v>1403</v>
      </c>
      <c r="C1384" s="9" t="s">
        <v>5822</v>
      </c>
      <c r="D1384" s="9">
        <v>42668</v>
      </c>
      <c r="E1384" s="3" t="s">
        <v>5129</v>
      </c>
      <c r="F1384" t="s">
        <v>6466</v>
      </c>
      <c r="G1384" t="s">
        <v>6797</v>
      </c>
      <c r="H1384" t="s">
        <v>7590</v>
      </c>
      <c r="I1384" t="s">
        <v>8055</v>
      </c>
      <c r="J1384" t="s">
        <v>8057</v>
      </c>
      <c r="K1384" t="s">
        <v>8158</v>
      </c>
      <c r="L1384" t="s">
        <v>8591</v>
      </c>
      <c r="M1384">
        <v>33180</v>
      </c>
      <c r="N1384" t="s">
        <v>8637</v>
      </c>
      <c r="O1384" t="s">
        <v>9096</v>
      </c>
      <c r="P1384" t="s">
        <v>10372</v>
      </c>
      <c r="Q1384" t="s">
        <v>10380</v>
      </c>
      <c r="R1384" t="s">
        <v>10846</v>
      </c>
      <c r="S1384">
        <v>783.96</v>
      </c>
      <c r="T1384">
        <v>5</v>
      </c>
      <c r="U1384">
        <v>0.2</v>
      </c>
      <c r="V1384">
        <v>78.396000000000001</v>
      </c>
      <c r="W1384">
        <f>(Tableau1[[#This Row],[Sales]]/Tableau1[[#This Row],[Profit]])*100</f>
        <v>1000</v>
      </c>
      <c r="X1384">
        <f>Tableau1[[#This Row],[Sales]]*(1-Tableau1[[#This Row],[Discount]])</f>
        <v>627.16800000000012</v>
      </c>
      <c r="Y1384">
        <f ca="1">SUMIF(Tableau1[Order ID],Tableau1[[#This Row],[Order ID]],Tableau1[[#This Row],[Sales]])</f>
        <v>67.400000000000006</v>
      </c>
    </row>
    <row r="1385" spans="1:25" x14ac:dyDescent="0.3">
      <c r="A1385">
        <v>2802</v>
      </c>
      <c r="B1385" t="s">
        <v>1404</v>
      </c>
      <c r="C1385" s="9" t="s">
        <v>5579</v>
      </c>
      <c r="D1385" s="9">
        <v>42309</v>
      </c>
      <c r="E1385" s="3" t="s">
        <v>6288</v>
      </c>
      <c r="F1385" t="s">
        <v>6466</v>
      </c>
      <c r="G1385" t="s">
        <v>6783</v>
      </c>
      <c r="H1385" t="s">
        <v>7576</v>
      </c>
      <c r="I1385" t="s">
        <v>8054</v>
      </c>
      <c r="J1385" t="s">
        <v>8057</v>
      </c>
      <c r="K1385" t="s">
        <v>8185</v>
      </c>
      <c r="L1385" t="s">
        <v>8609</v>
      </c>
      <c r="M1385">
        <v>97301</v>
      </c>
      <c r="N1385" t="s">
        <v>8638</v>
      </c>
      <c r="O1385" t="s">
        <v>8672</v>
      </c>
      <c r="P1385" t="s">
        <v>10371</v>
      </c>
      <c r="Q1385" t="s">
        <v>10379</v>
      </c>
      <c r="R1385" t="s">
        <v>10421</v>
      </c>
      <c r="S1385">
        <v>7.88</v>
      </c>
      <c r="T1385">
        <v>1</v>
      </c>
      <c r="U1385">
        <v>0.2</v>
      </c>
      <c r="V1385">
        <v>1.7729999999999999</v>
      </c>
      <c r="W1385">
        <f>(Tableau1[[#This Row],[Sales]]/Tableau1[[#This Row],[Profit]])*100</f>
        <v>444.44444444444446</v>
      </c>
      <c r="X1385">
        <f>Tableau1[[#This Row],[Sales]]*(1-Tableau1[[#This Row],[Discount]])</f>
        <v>6.3040000000000003</v>
      </c>
      <c r="Y1385">
        <f ca="1">SUMIF(Tableau1[Order ID],Tableau1[[#This Row],[Order ID]],Tableau1[[#This Row],[Sales]])</f>
        <v>43.68</v>
      </c>
    </row>
    <row r="1386" spans="1:25" x14ac:dyDescent="0.3">
      <c r="A1386">
        <v>2803</v>
      </c>
      <c r="B1386" t="s">
        <v>1405</v>
      </c>
      <c r="C1386" s="9" t="s">
        <v>5162</v>
      </c>
      <c r="D1386" s="9">
        <v>43042</v>
      </c>
      <c r="E1386" s="3" t="s">
        <v>6213</v>
      </c>
      <c r="F1386" t="s">
        <v>6465</v>
      </c>
      <c r="G1386" t="s">
        <v>7126</v>
      </c>
      <c r="H1386" t="s">
        <v>7919</v>
      </c>
      <c r="I1386" t="s">
        <v>8054</v>
      </c>
      <c r="J1386" t="s">
        <v>8057</v>
      </c>
      <c r="K1386" t="s">
        <v>8382</v>
      </c>
      <c r="L1386" t="s">
        <v>8615</v>
      </c>
      <c r="M1386">
        <v>88001</v>
      </c>
      <c r="N1386" t="s">
        <v>8638</v>
      </c>
      <c r="O1386" t="s">
        <v>8731</v>
      </c>
      <c r="P1386" t="s">
        <v>10370</v>
      </c>
      <c r="Q1386" t="s">
        <v>10378</v>
      </c>
      <c r="R1386" t="s">
        <v>10480</v>
      </c>
      <c r="S1386">
        <v>41.37</v>
      </c>
      <c r="T1386">
        <v>3</v>
      </c>
      <c r="U1386">
        <v>0</v>
      </c>
      <c r="V1386">
        <v>17.375399999999999</v>
      </c>
      <c r="W1386">
        <f>(Tableau1[[#This Row],[Sales]]/Tableau1[[#This Row],[Profit]])*100</f>
        <v>238.0952380952381</v>
      </c>
      <c r="X1386">
        <f>Tableau1[[#This Row],[Sales]]*(1-Tableau1[[#This Row],[Discount]])</f>
        <v>41.37</v>
      </c>
      <c r="Y1386">
        <f ca="1">SUMIF(Tableau1[Order ID],Tableau1[[#This Row],[Order ID]],Tableau1[[#This Row],[Sales]])</f>
        <v>10.16</v>
      </c>
    </row>
    <row r="1387" spans="1:25" x14ac:dyDescent="0.3">
      <c r="A1387">
        <v>2804</v>
      </c>
      <c r="B1387" t="s">
        <v>1406</v>
      </c>
      <c r="C1387" s="9" t="s">
        <v>5823</v>
      </c>
      <c r="D1387" s="9">
        <v>42136</v>
      </c>
      <c r="E1387" s="3" t="s">
        <v>5525</v>
      </c>
      <c r="F1387" t="s">
        <v>6465</v>
      </c>
      <c r="G1387" t="s">
        <v>6941</v>
      </c>
      <c r="H1387" t="s">
        <v>7734</v>
      </c>
      <c r="I1387" t="s">
        <v>8054</v>
      </c>
      <c r="J1387" t="s">
        <v>8057</v>
      </c>
      <c r="K1387" t="s">
        <v>8066</v>
      </c>
      <c r="L1387" t="s">
        <v>8590</v>
      </c>
      <c r="M1387">
        <v>94122</v>
      </c>
      <c r="N1387" t="s">
        <v>8638</v>
      </c>
      <c r="O1387" t="s">
        <v>9709</v>
      </c>
      <c r="P1387" t="s">
        <v>10371</v>
      </c>
      <c r="Q1387" t="s">
        <v>10383</v>
      </c>
      <c r="R1387" t="s">
        <v>11446</v>
      </c>
      <c r="S1387">
        <v>12.84</v>
      </c>
      <c r="T1387">
        <v>3</v>
      </c>
      <c r="U1387">
        <v>0</v>
      </c>
      <c r="V1387">
        <v>5.7779999999999996</v>
      </c>
      <c r="W1387">
        <f>(Tableau1[[#This Row],[Sales]]/Tableau1[[#This Row],[Profit]])*100</f>
        <v>222.22222222222223</v>
      </c>
      <c r="X1387">
        <f>Tableau1[[#This Row],[Sales]]*(1-Tableau1[[#This Row],[Discount]])</f>
        <v>12.84</v>
      </c>
      <c r="Y1387">
        <f ca="1">SUMIF(Tableau1[Order ID],Tableau1[[#This Row],[Order ID]],Tableau1[[#This Row],[Sales]])</f>
        <v>6.48</v>
      </c>
    </row>
    <row r="1388" spans="1:25" x14ac:dyDescent="0.3">
      <c r="A1388">
        <v>2806</v>
      </c>
      <c r="B1388" t="s">
        <v>1407</v>
      </c>
      <c r="C1388" s="9" t="s">
        <v>5097</v>
      </c>
      <c r="D1388" s="9">
        <v>42254</v>
      </c>
      <c r="E1388" s="3" t="s">
        <v>5891</v>
      </c>
      <c r="F1388" t="s">
        <v>6465</v>
      </c>
      <c r="G1388" t="s">
        <v>6698</v>
      </c>
      <c r="H1388" t="s">
        <v>7491</v>
      </c>
      <c r="I1388" t="s">
        <v>8054</v>
      </c>
      <c r="J1388" t="s">
        <v>8057</v>
      </c>
      <c r="K1388" t="s">
        <v>8294</v>
      </c>
      <c r="L1388" t="s">
        <v>8593</v>
      </c>
      <c r="M1388">
        <v>79907</v>
      </c>
      <c r="N1388" t="s">
        <v>8639</v>
      </c>
      <c r="O1388" t="s">
        <v>9856</v>
      </c>
      <c r="P1388" t="s">
        <v>10370</v>
      </c>
      <c r="Q1388" t="s">
        <v>10374</v>
      </c>
      <c r="R1388" t="s">
        <v>11591</v>
      </c>
      <c r="S1388">
        <v>47.515999999999998</v>
      </c>
      <c r="T1388">
        <v>2</v>
      </c>
      <c r="U1388">
        <v>0.3</v>
      </c>
      <c r="V1388">
        <v>-2.0364</v>
      </c>
      <c r="W1388">
        <f>(Tableau1[[#This Row],[Sales]]/Tableau1[[#This Row],[Profit]])*100</f>
        <v>-2333.333333333333</v>
      </c>
      <c r="X1388">
        <f>Tableau1[[#This Row],[Sales]]*(1-Tableau1[[#This Row],[Discount]])</f>
        <v>33.261199999999995</v>
      </c>
      <c r="Y1388">
        <f ca="1">SUMIF(Tableau1[Order ID],Tableau1[[#This Row],[Order ID]],Tableau1[[#This Row],[Sales]])</f>
        <v>19.456</v>
      </c>
    </row>
    <row r="1389" spans="1:25" x14ac:dyDescent="0.3">
      <c r="A1389">
        <v>2807</v>
      </c>
      <c r="B1389" t="s">
        <v>1408</v>
      </c>
      <c r="C1389" s="9" t="s">
        <v>5425</v>
      </c>
      <c r="D1389" s="9">
        <v>42210</v>
      </c>
      <c r="E1389" s="3" t="s">
        <v>6127</v>
      </c>
      <c r="F1389" t="s">
        <v>6464</v>
      </c>
      <c r="G1389" t="s">
        <v>7127</v>
      </c>
      <c r="H1389" t="s">
        <v>7920</v>
      </c>
      <c r="I1389" t="s">
        <v>8054</v>
      </c>
      <c r="J1389" t="s">
        <v>8057</v>
      </c>
      <c r="K1389" t="s">
        <v>8062</v>
      </c>
      <c r="L1389" t="s">
        <v>8234</v>
      </c>
      <c r="M1389">
        <v>98115</v>
      </c>
      <c r="N1389" t="s">
        <v>8638</v>
      </c>
      <c r="O1389" t="s">
        <v>9802</v>
      </c>
      <c r="P1389" t="s">
        <v>10371</v>
      </c>
      <c r="Q1389" t="s">
        <v>10386</v>
      </c>
      <c r="R1389" t="s">
        <v>11536</v>
      </c>
      <c r="S1389">
        <v>9.42</v>
      </c>
      <c r="T1389">
        <v>2</v>
      </c>
      <c r="U1389">
        <v>0</v>
      </c>
      <c r="V1389">
        <v>0.47099999999999997</v>
      </c>
      <c r="W1389">
        <f>(Tableau1[[#This Row],[Sales]]/Tableau1[[#This Row],[Profit]])*100</f>
        <v>2000</v>
      </c>
      <c r="X1389">
        <f>Tableau1[[#This Row],[Sales]]*(1-Tableau1[[#This Row],[Discount]])</f>
        <v>9.42</v>
      </c>
      <c r="Y1389">
        <f ca="1">SUMIF(Tableau1[Order ID],Tableau1[[#This Row],[Order ID]],Tableau1[[#This Row],[Sales]])</f>
        <v>383.64</v>
      </c>
    </row>
    <row r="1390" spans="1:25" x14ac:dyDescent="0.3">
      <c r="A1390">
        <v>2811</v>
      </c>
      <c r="B1390" t="s">
        <v>1409</v>
      </c>
      <c r="C1390" s="9" t="s">
        <v>5577</v>
      </c>
      <c r="D1390" s="9">
        <v>42324</v>
      </c>
      <c r="E1390" s="3" t="s">
        <v>6383</v>
      </c>
      <c r="F1390" t="s">
        <v>6464</v>
      </c>
      <c r="G1390" t="s">
        <v>6954</v>
      </c>
      <c r="H1390" t="s">
        <v>7747</v>
      </c>
      <c r="I1390" t="s">
        <v>8056</v>
      </c>
      <c r="J1390" t="s">
        <v>8057</v>
      </c>
      <c r="K1390" t="s">
        <v>8216</v>
      </c>
      <c r="L1390" t="s">
        <v>8594</v>
      </c>
      <c r="M1390">
        <v>53209</v>
      </c>
      <c r="N1390" t="s">
        <v>8639</v>
      </c>
      <c r="O1390" t="s">
        <v>9000</v>
      </c>
      <c r="P1390" t="s">
        <v>10371</v>
      </c>
      <c r="Q1390" t="s">
        <v>10383</v>
      </c>
      <c r="R1390" t="s">
        <v>10750</v>
      </c>
      <c r="S1390">
        <v>179.82</v>
      </c>
      <c r="T1390">
        <v>9</v>
      </c>
      <c r="U1390">
        <v>0</v>
      </c>
      <c r="V1390">
        <v>84.5154</v>
      </c>
      <c r="W1390">
        <f>(Tableau1[[#This Row],[Sales]]/Tableau1[[#This Row],[Profit]])*100</f>
        <v>212.7659574468085</v>
      </c>
      <c r="X1390">
        <f>Tableau1[[#This Row],[Sales]]*(1-Tableau1[[#This Row],[Discount]])</f>
        <v>179.82</v>
      </c>
      <c r="Y1390">
        <f ca="1">SUMIF(Tableau1[Order ID],Tableau1[[#This Row],[Order ID]],Tableau1[[#This Row],[Sales]])</f>
        <v>19.98</v>
      </c>
    </row>
    <row r="1391" spans="1:25" x14ac:dyDescent="0.3">
      <c r="A1391">
        <v>2816</v>
      </c>
      <c r="B1391" t="s">
        <v>1410</v>
      </c>
      <c r="C1391" s="9" t="s">
        <v>5165</v>
      </c>
      <c r="D1391" s="9">
        <v>42248</v>
      </c>
      <c r="E1391" s="3" t="s">
        <v>6044</v>
      </c>
      <c r="F1391" t="s">
        <v>6465</v>
      </c>
      <c r="G1391" t="s">
        <v>7128</v>
      </c>
      <c r="H1391" t="s">
        <v>7921</v>
      </c>
      <c r="I1391" t="s">
        <v>8056</v>
      </c>
      <c r="J1391" t="s">
        <v>8057</v>
      </c>
      <c r="K1391" t="s">
        <v>8105</v>
      </c>
      <c r="L1391" t="s">
        <v>8619</v>
      </c>
      <c r="M1391">
        <v>2038</v>
      </c>
      <c r="N1391" t="s">
        <v>8640</v>
      </c>
      <c r="O1391" t="s">
        <v>9330</v>
      </c>
      <c r="P1391" t="s">
        <v>10371</v>
      </c>
      <c r="Q1391" t="s">
        <v>10381</v>
      </c>
      <c r="R1391" t="s">
        <v>11078</v>
      </c>
      <c r="S1391">
        <v>114.6</v>
      </c>
      <c r="T1391">
        <v>5</v>
      </c>
      <c r="U1391">
        <v>0</v>
      </c>
      <c r="V1391">
        <v>51.57</v>
      </c>
      <c r="W1391">
        <f>(Tableau1[[#This Row],[Sales]]/Tableau1[[#This Row],[Profit]])*100</f>
        <v>222.22222222222223</v>
      </c>
      <c r="X1391">
        <f>Tableau1[[#This Row],[Sales]]*(1-Tableau1[[#This Row],[Discount]])</f>
        <v>114.6</v>
      </c>
      <c r="Y1391">
        <f ca="1">SUMIF(Tableau1[Order ID],Tableau1[[#This Row],[Order ID]],Tableau1[[#This Row],[Sales]])</f>
        <v>6.16</v>
      </c>
    </row>
    <row r="1392" spans="1:25" x14ac:dyDescent="0.3">
      <c r="A1392">
        <v>2820</v>
      </c>
      <c r="B1392" t="s">
        <v>1411</v>
      </c>
      <c r="C1392" s="9" t="s">
        <v>5495</v>
      </c>
      <c r="D1392" s="9">
        <v>42495</v>
      </c>
      <c r="E1392" s="3" t="s">
        <v>5571</v>
      </c>
      <c r="F1392" t="s">
        <v>6466</v>
      </c>
      <c r="G1392" t="s">
        <v>7129</v>
      </c>
      <c r="H1392" t="s">
        <v>7922</v>
      </c>
      <c r="I1392" t="s">
        <v>8054</v>
      </c>
      <c r="J1392" t="s">
        <v>8057</v>
      </c>
      <c r="K1392" t="s">
        <v>8242</v>
      </c>
      <c r="L1392" t="s">
        <v>8590</v>
      </c>
      <c r="M1392">
        <v>92024</v>
      </c>
      <c r="N1392" t="s">
        <v>8638</v>
      </c>
      <c r="O1392" t="s">
        <v>9918</v>
      </c>
      <c r="P1392" t="s">
        <v>10371</v>
      </c>
      <c r="Q1392" t="s">
        <v>10381</v>
      </c>
      <c r="R1392" t="s">
        <v>11653</v>
      </c>
      <c r="S1392">
        <v>6.72</v>
      </c>
      <c r="T1392">
        <v>5</v>
      </c>
      <c r="U1392">
        <v>0.2</v>
      </c>
      <c r="V1392">
        <v>2.3519999999999999</v>
      </c>
      <c r="W1392">
        <f>(Tableau1[[#This Row],[Sales]]/Tableau1[[#This Row],[Profit]])*100</f>
        <v>285.71428571428572</v>
      </c>
      <c r="X1392">
        <f>Tableau1[[#This Row],[Sales]]*(1-Tableau1[[#This Row],[Discount]])</f>
        <v>5.3760000000000003</v>
      </c>
      <c r="Y1392">
        <f ca="1">SUMIF(Tableau1[Order ID],Tableau1[[#This Row],[Order ID]],Tableau1[[#This Row],[Sales]])</f>
        <v>10.9</v>
      </c>
    </row>
    <row r="1393" spans="1:25" x14ac:dyDescent="0.3">
      <c r="A1393">
        <v>2822</v>
      </c>
      <c r="B1393" t="s">
        <v>1412</v>
      </c>
      <c r="C1393" s="9" t="s">
        <v>5443</v>
      </c>
      <c r="D1393" s="9">
        <v>42735</v>
      </c>
      <c r="E1393" s="3" t="s">
        <v>6384</v>
      </c>
      <c r="F1393" t="s">
        <v>6465</v>
      </c>
      <c r="G1393" t="s">
        <v>6847</v>
      </c>
      <c r="H1393" t="s">
        <v>7640</v>
      </c>
      <c r="I1393" t="s">
        <v>8054</v>
      </c>
      <c r="J1393" t="s">
        <v>8057</v>
      </c>
      <c r="K1393" t="s">
        <v>8183</v>
      </c>
      <c r="L1393" t="s">
        <v>8590</v>
      </c>
      <c r="M1393">
        <v>92804</v>
      </c>
      <c r="N1393" t="s">
        <v>8638</v>
      </c>
      <c r="O1393" t="s">
        <v>8839</v>
      </c>
      <c r="P1393" t="s">
        <v>10372</v>
      </c>
      <c r="Q1393" t="s">
        <v>10380</v>
      </c>
      <c r="R1393" t="s">
        <v>10589</v>
      </c>
      <c r="S1393">
        <v>302.37599999999998</v>
      </c>
      <c r="T1393">
        <v>3</v>
      </c>
      <c r="U1393">
        <v>0.2</v>
      </c>
      <c r="V1393">
        <v>22.6782</v>
      </c>
      <c r="W1393">
        <f>(Tableau1[[#This Row],[Sales]]/Tableau1[[#This Row],[Profit]])*100</f>
        <v>1333.3333333333333</v>
      </c>
      <c r="X1393">
        <f>Tableau1[[#This Row],[Sales]]*(1-Tableau1[[#This Row],[Discount]])</f>
        <v>241.9008</v>
      </c>
      <c r="Y1393">
        <f ca="1">SUMIF(Tableau1[Order ID],Tableau1[[#This Row],[Order ID]],Tableau1[[#This Row],[Sales]])</f>
        <v>34.049999999999997</v>
      </c>
    </row>
    <row r="1394" spans="1:25" x14ac:dyDescent="0.3">
      <c r="A1394">
        <v>2823</v>
      </c>
      <c r="B1394" t="s">
        <v>1413</v>
      </c>
      <c r="C1394" s="9" t="s">
        <v>5095</v>
      </c>
      <c r="D1394" s="9">
        <v>42996</v>
      </c>
      <c r="E1394" s="3" t="s">
        <v>6118</v>
      </c>
      <c r="F1394" t="s">
        <v>6466</v>
      </c>
      <c r="G1394" t="s">
        <v>6887</v>
      </c>
      <c r="H1394" t="s">
        <v>7680</v>
      </c>
      <c r="I1394" t="s">
        <v>8054</v>
      </c>
      <c r="J1394" t="s">
        <v>8057</v>
      </c>
      <c r="K1394" t="s">
        <v>8139</v>
      </c>
      <c r="L1394" t="s">
        <v>8593</v>
      </c>
      <c r="M1394">
        <v>76017</v>
      </c>
      <c r="N1394" t="s">
        <v>8639</v>
      </c>
      <c r="O1394" t="s">
        <v>8945</v>
      </c>
      <c r="P1394" t="s">
        <v>10371</v>
      </c>
      <c r="Q1394" t="s">
        <v>10379</v>
      </c>
      <c r="R1394" t="s">
        <v>10694</v>
      </c>
      <c r="S1394">
        <v>8.9280000000000008</v>
      </c>
      <c r="T1394">
        <v>2</v>
      </c>
      <c r="U1394">
        <v>0.2</v>
      </c>
      <c r="V1394">
        <v>0.55800000000000005</v>
      </c>
      <c r="W1394">
        <f>(Tableau1[[#This Row],[Sales]]/Tableau1[[#This Row],[Profit]])*100</f>
        <v>1600</v>
      </c>
      <c r="X1394">
        <f>Tableau1[[#This Row],[Sales]]*(1-Tableau1[[#This Row],[Discount]])</f>
        <v>7.1424000000000012</v>
      </c>
      <c r="Y1394">
        <f ca="1">SUMIF(Tableau1[Order ID],Tableau1[[#This Row],[Order ID]],Tableau1[[#This Row],[Sales]])</f>
        <v>59.912999999999997</v>
      </c>
    </row>
    <row r="1395" spans="1:25" x14ac:dyDescent="0.3">
      <c r="A1395">
        <v>2825</v>
      </c>
      <c r="B1395" t="s">
        <v>1414</v>
      </c>
      <c r="C1395" s="9" t="s">
        <v>5824</v>
      </c>
      <c r="D1395" s="9">
        <v>41907</v>
      </c>
      <c r="E1395" s="3" t="s">
        <v>5617</v>
      </c>
      <c r="F1395" t="s">
        <v>6465</v>
      </c>
      <c r="G1395" t="s">
        <v>6660</v>
      </c>
      <c r="H1395" t="s">
        <v>7453</v>
      </c>
      <c r="I1395" t="s">
        <v>8056</v>
      </c>
      <c r="J1395" t="s">
        <v>8057</v>
      </c>
      <c r="K1395" t="s">
        <v>8070</v>
      </c>
      <c r="L1395" t="s">
        <v>8593</v>
      </c>
      <c r="M1395">
        <v>77041</v>
      </c>
      <c r="N1395" t="s">
        <v>8639</v>
      </c>
      <c r="O1395" t="s">
        <v>10009</v>
      </c>
      <c r="P1395" t="s">
        <v>10371</v>
      </c>
      <c r="Q1395" t="s">
        <v>10383</v>
      </c>
      <c r="R1395" t="s">
        <v>11747</v>
      </c>
      <c r="S1395">
        <v>33.792000000000002</v>
      </c>
      <c r="T1395">
        <v>8</v>
      </c>
      <c r="U1395">
        <v>0.2</v>
      </c>
      <c r="V1395">
        <v>10.56</v>
      </c>
      <c r="W1395">
        <f>(Tableau1[[#This Row],[Sales]]/Tableau1[[#This Row],[Profit]])*100</f>
        <v>320</v>
      </c>
      <c r="X1395">
        <f>Tableau1[[#This Row],[Sales]]*(1-Tableau1[[#This Row],[Discount]])</f>
        <v>27.033600000000003</v>
      </c>
      <c r="Y1395">
        <f ca="1">SUMIF(Tableau1[Order ID],Tableau1[[#This Row],[Order ID]],Tableau1[[#This Row],[Sales]])</f>
        <v>68.62</v>
      </c>
    </row>
    <row r="1396" spans="1:25" x14ac:dyDescent="0.3">
      <c r="A1396">
        <v>2829</v>
      </c>
      <c r="B1396" t="s">
        <v>1415</v>
      </c>
      <c r="C1396" s="9" t="s">
        <v>5161</v>
      </c>
      <c r="D1396" s="9">
        <v>42483</v>
      </c>
      <c r="E1396" s="3" t="s">
        <v>6023</v>
      </c>
      <c r="F1396" t="s">
        <v>6466</v>
      </c>
      <c r="G1396" t="s">
        <v>6545</v>
      </c>
      <c r="H1396" t="s">
        <v>7338</v>
      </c>
      <c r="I1396" t="s">
        <v>8054</v>
      </c>
      <c r="J1396" t="s">
        <v>8057</v>
      </c>
      <c r="K1396" t="s">
        <v>8210</v>
      </c>
      <c r="L1396" t="s">
        <v>8612</v>
      </c>
      <c r="M1396">
        <v>43130</v>
      </c>
      <c r="N1396" t="s">
        <v>8640</v>
      </c>
      <c r="O1396" t="s">
        <v>10010</v>
      </c>
      <c r="P1396" t="s">
        <v>10371</v>
      </c>
      <c r="Q1396" t="s">
        <v>10383</v>
      </c>
      <c r="R1396" t="s">
        <v>11748</v>
      </c>
      <c r="S1396">
        <v>108.336</v>
      </c>
      <c r="T1396">
        <v>6</v>
      </c>
      <c r="U1396">
        <v>0.2</v>
      </c>
      <c r="V1396">
        <v>37.9176</v>
      </c>
      <c r="W1396">
        <f>(Tableau1[[#This Row],[Sales]]/Tableau1[[#This Row],[Profit]])*100</f>
        <v>285.71428571428572</v>
      </c>
      <c r="X1396">
        <f>Tableau1[[#This Row],[Sales]]*(1-Tableau1[[#This Row],[Discount]])</f>
        <v>86.668800000000005</v>
      </c>
      <c r="Y1396">
        <f ca="1">SUMIF(Tableau1[Order ID],Tableau1[[#This Row],[Order ID]],Tableau1[[#This Row],[Sales]])</f>
        <v>55.984000000000002</v>
      </c>
    </row>
    <row r="1397" spans="1:25" x14ac:dyDescent="0.3">
      <c r="A1397">
        <v>2832</v>
      </c>
      <c r="B1397" t="s">
        <v>1416</v>
      </c>
      <c r="C1397" s="9" t="s">
        <v>5331</v>
      </c>
      <c r="D1397" s="9">
        <v>41944</v>
      </c>
      <c r="E1397" s="3" t="s">
        <v>6157</v>
      </c>
      <c r="F1397" t="s">
        <v>6465</v>
      </c>
      <c r="G1397" t="s">
        <v>6912</v>
      </c>
      <c r="H1397" t="s">
        <v>7705</v>
      </c>
      <c r="I1397" t="s">
        <v>8054</v>
      </c>
      <c r="J1397" t="s">
        <v>8057</v>
      </c>
      <c r="K1397" t="s">
        <v>8090</v>
      </c>
      <c r="L1397" t="s">
        <v>8609</v>
      </c>
      <c r="M1397">
        <v>97206</v>
      </c>
      <c r="N1397" t="s">
        <v>8638</v>
      </c>
      <c r="O1397" t="s">
        <v>10011</v>
      </c>
      <c r="P1397" t="s">
        <v>10371</v>
      </c>
      <c r="Q1397" t="s">
        <v>10377</v>
      </c>
      <c r="R1397" t="s">
        <v>11749</v>
      </c>
      <c r="S1397">
        <v>443.92</v>
      </c>
      <c r="T1397">
        <v>5</v>
      </c>
      <c r="U1397">
        <v>0.2</v>
      </c>
      <c r="V1397">
        <v>-94.332999999999998</v>
      </c>
      <c r="W1397">
        <f>(Tableau1[[#This Row],[Sales]]/Tableau1[[#This Row],[Profit]])*100</f>
        <v>-470.58823529411768</v>
      </c>
      <c r="X1397">
        <f>Tableau1[[#This Row],[Sales]]*(1-Tableau1[[#This Row],[Discount]])</f>
        <v>355.13600000000002</v>
      </c>
      <c r="Y1397">
        <f ca="1">SUMIF(Tableau1[Order ID],Tableau1[[#This Row],[Order ID]],Tableau1[[#This Row],[Sales]])</f>
        <v>590.35199999999998</v>
      </c>
    </row>
    <row r="1398" spans="1:25" x14ac:dyDescent="0.3">
      <c r="A1398">
        <v>2834</v>
      </c>
      <c r="B1398" t="s">
        <v>1417</v>
      </c>
      <c r="C1398" s="9" t="s">
        <v>5825</v>
      </c>
      <c r="D1398" s="9">
        <v>42761</v>
      </c>
      <c r="E1398" s="3" t="s">
        <v>6328</v>
      </c>
      <c r="F1398" t="s">
        <v>6464</v>
      </c>
      <c r="G1398" t="s">
        <v>7130</v>
      </c>
      <c r="H1398" t="s">
        <v>7923</v>
      </c>
      <c r="I1398" t="s">
        <v>8055</v>
      </c>
      <c r="J1398" t="s">
        <v>8057</v>
      </c>
      <c r="K1398" t="s">
        <v>8383</v>
      </c>
      <c r="L1398" t="s">
        <v>8607</v>
      </c>
      <c r="M1398">
        <v>35244</v>
      </c>
      <c r="N1398" t="s">
        <v>8637</v>
      </c>
      <c r="O1398" t="s">
        <v>8784</v>
      </c>
      <c r="P1398" t="s">
        <v>10371</v>
      </c>
      <c r="Q1398" t="s">
        <v>10379</v>
      </c>
      <c r="R1398" t="s">
        <v>10534</v>
      </c>
      <c r="S1398">
        <v>15.47</v>
      </c>
      <c r="T1398">
        <v>7</v>
      </c>
      <c r="U1398">
        <v>0</v>
      </c>
      <c r="V1398">
        <v>4.1768999999999998</v>
      </c>
      <c r="W1398">
        <f>(Tableau1[[#This Row],[Sales]]/Tableau1[[#This Row],[Profit]])*100</f>
        <v>370.37037037037044</v>
      </c>
      <c r="X1398">
        <f>Tableau1[[#This Row],[Sales]]*(1-Tableau1[[#This Row],[Discount]])</f>
        <v>15.47</v>
      </c>
      <c r="Y1398">
        <f ca="1">SUMIF(Tableau1[Order ID],Tableau1[[#This Row],[Order ID]],Tableau1[[#This Row],[Sales]])</f>
        <v>11.05</v>
      </c>
    </row>
    <row r="1399" spans="1:25" x14ac:dyDescent="0.3">
      <c r="A1399">
        <v>2836</v>
      </c>
      <c r="B1399" t="s">
        <v>1418</v>
      </c>
      <c r="C1399" s="9" t="s">
        <v>5373</v>
      </c>
      <c r="D1399" s="9">
        <v>43050</v>
      </c>
      <c r="E1399" s="3" t="s">
        <v>5703</v>
      </c>
      <c r="F1399" t="s">
        <v>6465</v>
      </c>
      <c r="G1399" t="s">
        <v>6783</v>
      </c>
      <c r="H1399" t="s">
        <v>7576</v>
      </c>
      <c r="I1399" t="s">
        <v>8054</v>
      </c>
      <c r="J1399" t="s">
        <v>8057</v>
      </c>
      <c r="K1399" t="s">
        <v>8059</v>
      </c>
      <c r="L1399" t="s">
        <v>8590</v>
      </c>
      <c r="M1399">
        <v>90036</v>
      </c>
      <c r="N1399" t="s">
        <v>8638</v>
      </c>
      <c r="O1399" t="s">
        <v>9531</v>
      </c>
      <c r="P1399" t="s">
        <v>10371</v>
      </c>
      <c r="Q1399" t="s">
        <v>10382</v>
      </c>
      <c r="R1399" t="s">
        <v>11274</v>
      </c>
      <c r="S1399">
        <v>10.89</v>
      </c>
      <c r="T1399">
        <v>1</v>
      </c>
      <c r="U1399">
        <v>0</v>
      </c>
      <c r="V1399">
        <v>2.8313999999999999</v>
      </c>
      <c r="W1399">
        <f>(Tableau1[[#This Row],[Sales]]/Tableau1[[#This Row],[Profit]])*100</f>
        <v>384.61538461538464</v>
      </c>
      <c r="X1399">
        <f>Tableau1[[#This Row],[Sales]]*(1-Tableau1[[#This Row],[Discount]])</f>
        <v>10.89</v>
      </c>
      <c r="Y1399">
        <f ca="1">SUMIF(Tableau1[Order ID],Tableau1[[#This Row],[Order ID]],Tableau1[[#This Row],[Sales]])</f>
        <v>659.9</v>
      </c>
    </row>
    <row r="1400" spans="1:25" x14ac:dyDescent="0.3">
      <c r="A1400">
        <v>2839</v>
      </c>
      <c r="B1400" t="s">
        <v>1419</v>
      </c>
      <c r="C1400" s="9" t="s">
        <v>5662</v>
      </c>
      <c r="D1400" s="9">
        <v>42530</v>
      </c>
      <c r="E1400" s="3" t="s">
        <v>5031</v>
      </c>
      <c r="F1400" t="s">
        <v>6466</v>
      </c>
      <c r="G1400" t="s">
        <v>7114</v>
      </c>
      <c r="H1400" t="s">
        <v>7907</v>
      </c>
      <c r="I1400" t="s">
        <v>8054</v>
      </c>
      <c r="J1400" t="s">
        <v>8057</v>
      </c>
      <c r="K1400" t="s">
        <v>8373</v>
      </c>
      <c r="L1400" t="s">
        <v>8591</v>
      </c>
      <c r="M1400">
        <v>32303</v>
      </c>
      <c r="N1400" t="s">
        <v>8637</v>
      </c>
      <c r="O1400" t="s">
        <v>9547</v>
      </c>
      <c r="P1400" t="s">
        <v>10372</v>
      </c>
      <c r="Q1400" t="s">
        <v>10388</v>
      </c>
      <c r="R1400" t="s">
        <v>11290</v>
      </c>
      <c r="S1400">
        <v>695.7</v>
      </c>
      <c r="T1400">
        <v>2</v>
      </c>
      <c r="U1400">
        <v>0.5</v>
      </c>
      <c r="V1400">
        <v>-27.827999999999999</v>
      </c>
      <c r="W1400">
        <f>(Tableau1[[#This Row],[Sales]]/Tableau1[[#This Row],[Profit]])*100</f>
        <v>-2500.0000000000005</v>
      </c>
      <c r="X1400">
        <f>Tableau1[[#This Row],[Sales]]*(1-Tableau1[[#This Row],[Discount]])</f>
        <v>347.85</v>
      </c>
      <c r="Y1400">
        <f ca="1">SUMIF(Tableau1[Order ID],Tableau1[[#This Row],[Order ID]],Tableau1[[#This Row],[Sales]])</f>
        <v>843.9</v>
      </c>
    </row>
    <row r="1401" spans="1:25" x14ac:dyDescent="0.3">
      <c r="A1401">
        <v>2840</v>
      </c>
      <c r="B1401" t="s">
        <v>1420</v>
      </c>
      <c r="C1401" s="9" t="s">
        <v>5067</v>
      </c>
      <c r="D1401" s="9">
        <v>42250</v>
      </c>
      <c r="E1401" s="3" t="s">
        <v>6044</v>
      </c>
      <c r="F1401" t="s">
        <v>6464</v>
      </c>
      <c r="G1401" t="s">
        <v>6548</v>
      </c>
      <c r="H1401" t="s">
        <v>7341</v>
      </c>
      <c r="I1401" t="s">
        <v>8055</v>
      </c>
      <c r="J1401" t="s">
        <v>8057</v>
      </c>
      <c r="K1401" t="s">
        <v>8078</v>
      </c>
      <c r="L1401" t="s">
        <v>8603</v>
      </c>
      <c r="M1401">
        <v>10009</v>
      </c>
      <c r="N1401" t="s">
        <v>8640</v>
      </c>
      <c r="O1401" t="s">
        <v>9386</v>
      </c>
      <c r="P1401" t="s">
        <v>10371</v>
      </c>
      <c r="Q1401" t="s">
        <v>10377</v>
      </c>
      <c r="R1401" t="s">
        <v>11134</v>
      </c>
      <c r="S1401">
        <v>120.33</v>
      </c>
      <c r="T1401">
        <v>1</v>
      </c>
      <c r="U1401">
        <v>0</v>
      </c>
      <c r="V1401">
        <v>31.285799999999998</v>
      </c>
      <c r="W1401">
        <f>(Tableau1[[#This Row],[Sales]]/Tableau1[[#This Row],[Profit]])*100</f>
        <v>384.61538461538464</v>
      </c>
      <c r="X1401">
        <f>Tableau1[[#This Row],[Sales]]*(1-Tableau1[[#This Row],[Discount]])</f>
        <v>120.33</v>
      </c>
      <c r="Y1401">
        <f ca="1">SUMIF(Tableau1[Order ID],Tableau1[[#This Row],[Order ID]],Tableau1[[#This Row],[Sales]])</f>
        <v>21.3</v>
      </c>
    </row>
    <row r="1402" spans="1:25" x14ac:dyDescent="0.3">
      <c r="A1402">
        <v>2841</v>
      </c>
      <c r="B1402" t="s">
        <v>1421</v>
      </c>
      <c r="C1402" s="9" t="s">
        <v>5649</v>
      </c>
      <c r="D1402" s="9">
        <v>41712</v>
      </c>
      <c r="E1402" s="3" t="s">
        <v>6123</v>
      </c>
      <c r="F1402" t="s">
        <v>6465</v>
      </c>
      <c r="G1402" t="s">
        <v>6746</v>
      </c>
      <c r="H1402" t="s">
        <v>7539</v>
      </c>
      <c r="I1402" t="s">
        <v>8056</v>
      </c>
      <c r="J1402" t="s">
        <v>8057</v>
      </c>
      <c r="K1402" t="s">
        <v>8327</v>
      </c>
      <c r="L1402" t="s">
        <v>8605</v>
      </c>
      <c r="M1402">
        <v>23320</v>
      </c>
      <c r="N1402" t="s">
        <v>8637</v>
      </c>
      <c r="O1402" t="s">
        <v>9090</v>
      </c>
      <c r="P1402" t="s">
        <v>10370</v>
      </c>
      <c r="Q1402" t="s">
        <v>10374</v>
      </c>
      <c r="R1402" t="s">
        <v>10840</v>
      </c>
      <c r="S1402">
        <v>1139.92</v>
      </c>
      <c r="T1402">
        <v>4</v>
      </c>
      <c r="U1402">
        <v>0</v>
      </c>
      <c r="V1402">
        <v>284.98</v>
      </c>
      <c r="W1402">
        <f>(Tableau1[[#This Row],[Sales]]/Tableau1[[#This Row],[Profit]])*100</f>
        <v>400</v>
      </c>
      <c r="X1402">
        <f>Tableau1[[#This Row],[Sales]]*(1-Tableau1[[#This Row],[Discount]])</f>
        <v>1139.92</v>
      </c>
      <c r="Y1402">
        <f ca="1">SUMIF(Tableau1[Order ID],Tableau1[[#This Row],[Order ID]],Tableau1[[#This Row],[Sales]])</f>
        <v>443.92</v>
      </c>
    </row>
    <row r="1403" spans="1:25" x14ac:dyDescent="0.3">
      <c r="A1403">
        <v>2842</v>
      </c>
      <c r="B1403" t="s">
        <v>1422</v>
      </c>
      <c r="C1403" s="9" t="s">
        <v>5545</v>
      </c>
      <c r="D1403" s="9">
        <v>42978</v>
      </c>
      <c r="E1403" s="3" t="s">
        <v>5537</v>
      </c>
      <c r="F1403" t="s">
        <v>6464</v>
      </c>
      <c r="G1403" t="s">
        <v>6678</v>
      </c>
      <c r="H1403" t="s">
        <v>7471</v>
      </c>
      <c r="I1403" t="s">
        <v>8054</v>
      </c>
      <c r="J1403" t="s">
        <v>8057</v>
      </c>
      <c r="K1403" t="s">
        <v>8173</v>
      </c>
      <c r="L1403" t="s">
        <v>8592</v>
      </c>
      <c r="M1403">
        <v>28314</v>
      </c>
      <c r="N1403" t="s">
        <v>8637</v>
      </c>
      <c r="O1403" t="s">
        <v>9447</v>
      </c>
      <c r="P1403" t="s">
        <v>10371</v>
      </c>
      <c r="Q1403" t="s">
        <v>10383</v>
      </c>
      <c r="R1403" t="s">
        <v>11191</v>
      </c>
      <c r="S1403">
        <v>229.54400000000001</v>
      </c>
      <c r="T1403">
        <v>7</v>
      </c>
      <c r="U1403">
        <v>0.2</v>
      </c>
      <c r="V1403">
        <v>83.209699999999998</v>
      </c>
      <c r="W1403">
        <f>(Tableau1[[#This Row],[Sales]]/Tableau1[[#This Row],[Profit]])*100</f>
        <v>275.86206896551727</v>
      </c>
      <c r="X1403">
        <f>Tableau1[[#This Row],[Sales]]*(1-Tableau1[[#This Row],[Discount]])</f>
        <v>183.63520000000003</v>
      </c>
      <c r="Y1403">
        <f ca="1">SUMIF(Tableau1[Order ID],Tableau1[[#This Row],[Order ID]],Tableau1[[#This Row],[Sales]])</f>
        <v>100</v>
      </c>
    </row>
    <row r="1404" spans="1:25" x14ac:dyDescent="0.3">
      <c r="A1404">
        <v>2843</v>
      </c>
      <c r="B1404" t="s">
        <v>1423</v>
      </c>
      <c r="C1404" s="9" t="s">
        <v>5751</v>
      </c>
      <c r="D1404" s="9">
        <v>42817</v>
      </c>
      <c r="E1404" s="3" t="s">
        <v>6026</v>
      </c>
      <c r="F1404" t="s">
        <v>6465</v>
      </c>
      <c r="G1404" t="s">
        <v>7131</v>
      </c>
      <c r="H1404" t="s">
        <v>7924</v>
      </c>
      <c r="I1404" t="s">
        <v>8054</v>
      </c>
      <c r="J1404" t="s">
        <v>8057</v>
      </c>
      <c r="K1404" t="s">
        <v>8172</v>
      </c>
      <c r="L1404" t="s">
        <v>8593</v>
      </c>
      <c r="M1404">
        <v>77340</v>
      </c>
      <c r="N1404" t="s">
        <v>8639</v>
      </c>
      <c r="O1404" t="s">
        <v>9062</v>
      </c>
      <c r="P1404" t="s">
        <v>10371</v>
      </c>
      <c r="Q1404" t="s">
        <v>10377</v>
      </c>
      <c r="R1404" t="s">
        <v>10811</v>
      </c>
      <c r="S1404">
        <v>143.72800000000001</v>
      </c>
      <c r="T1404">
        <v>2</v>
      </c>
      <c r="U1404">
        <v>0.2</v>
      </c>
      <c r="V1404">
        <v>-32.338799999999999</v>
      </c>
      <c r="W1404">
        <f>(Tableau1[[#This Row],[Sales]]/Tableau1[[#This Row],[Profit]])*100</f>
        <v>-444.44444444444446</v>
      </c>
      <c r="X1404">
        <f>Tableau1[[#This Row],[Sales]]*(1-Tableau1[[#This Row],[Discount]])</f>
        <v>114.98240000000001</v>
      </c>
      <c r="Y1404">
        <f ca="1">SUMIF(Tableau1[Order ID],Tableau1[[#This Row],[Order ID]],Tableau1[[#This Row],[Sales]])</f>
        <v>13.872</v>
      </c>
    </row>
    <row r="1405" spans="1:25" x14ac:dyDescent="0.3">
      <c r="A1405">
        <v>2844</v>
      </c>
      <c r="B1405" t="s">
        <v>1424</v>
      </c>
      <c r="C1405" s="9" t="s">
        <v>5826</v>
      </c>
      <c r="D1405" s="9">
        <v>42873</v>
      </c>
      <c r="E1405" s="3" t="s">
        <v>6083</v>
      </c>
      <c r="F1405" t="s">
        <v>6465</v>
      </c>
      <c r="G1405" t="s">
        <v>6471</v>
      </c>
      <c r="H1405" t="s">
        <v>7264</v>
      </c>
      <c r="I1405" t="s">
        <v>8054</v>
      </c>
      <c r="J1405" t="s">
        <v>8057</v>
      </c>
      <c r="K1405" t="s">
        <v>8068</v>
      </c>
      <c r="L1405" t="s">
        <v>8597</v>
      </c>
      <c r="M1405">
        <v>19140</v>
      </c>
      <c r="N1405" t="s">
        <v>8640</v>
      </c>
      <c r="O1405" t="s">
        <v>9953</v>
      </c>
      <c r="P1405" t="s">
        <v>10372</v>
      </c>
      <c r="Q1405" t="s">
        <v>10384</v>
      </c>
      <c r="R1405" t="s">
        <v>11688</v>
      </c>
      <c r="S1405">
        <v>36.048000000000002</v>
      </c>
      <c r="T1405">
        <v>3</v>
      </c>
      <c r="U1405">
        <v>0.2</v>
      </c>
      <c r="V1405">
        <v>-0.9012</v>
      </c>
      <c r="W1405">
        <f>(Tableau1[[#This Row],[Sales]]/Tableau1[[#This Row],[Profit]])*100</f>
        <v>-4000</v>
      </c>
      <c r="X1405">
        <f>Tableau1[[#This Row],[Sales]]*(1-Tableau1[[#This Row],[Discount]])</f>
        <v>28.838400000000004</v>
      </c>
      <c r="Y1405">
        <f ca="1">SUMIF(Tableau1[Order ID],Tableau1[[#This Row],[Order ID]],Tableau1[[#This Row],[Sales]])</f>
        <v>234.45</v>
      </c>
    </row>
    <row r="1406" spans="1:25" x14ac:dyDescent="0.3">
      <c r="A1406">
        <v>2845</v>
      </c>
      <c r="B1406" t="s">
        <v>1425</v>
      </c>
      <c r="C1406" s="9" t="s">
        <v>5827</v>
      </c>
      <c r="D1406" s="9">
        <v>42731</v>
      </c>
      <c r="E1406" s="3" t="s">
        <v>5443</v>
      </c>
      <c r="F1406" t="s">
        <v>6465</v>
      </c>
      <c r="G1406" t="s">
        <v>6878</v>
      </c>
      <c r="H1406" t="s">
        <v>7671</v>
      </c>
      <c r="I1406" t="s">
        <v>8055</v>
      </c>
      <c r="J1406" t="s">
        <v>8057</v>
      </c>
      <c r="K1406" t="s">
        <v>8376</v>
      </c>
      <c r="L1406" t="s">
        <v>8598</v>
      </c>
      <c r="M1406">
        <v>60098</v>
      </c>
      <c r="N1406" t="s">
        <v>8639</v>
      </c>
      <c r="O1406" t="s">
        <v>9155</v>
      </c>
      <c r="P1406" t="s">
        <v>10370</v>
      </c>
      <c r="Q1406" t="s">
        <v>10374</v>
      </c>
      <c r="R1406" t="s">
        <v>10904</v>
      </c>
      <c r="S1406">
        <v>845.48800000000006</v>
      </c>
      <c r="T1406">
        <v>8</v>
      </c>
      <c r="U1406">
        <v>0.3</v>
      </c>
      <c r="V1406">
        <v>-12.0784</v>
      </c>
      <c r="W1406">
        <f>(Tableau1[[#This Row],[Sales]]/Tableau1[[#This Row],[Profit]])*100</f>
        <v>-7000</v>
      </c>
      <c r="X1406">
        <f>Tableau1[[#This Row],[Sales]]*(1-Tableau1[[#This Row],[Discount]])</f>
        <v>591.84159999999997</v>
      </c>
      <c r="Y1406">
        <f ca="1">SUMIF(Tableau1[Order ID],Tableau1[[#This Row],[Order ID]],Tableau1[[#This Row],[Sales]])</f>
        <v>152.80000000000001</v>
      </c>
    </row>
    <row r="1407" spans="1:25" x14ac:dyDescent="0.3">
      <c r="A1407">
        <v>2846</v>
      </c>
      <c r="B1407" t="s">
        <v>1426</v>
      </c>
      <c r="C1407" s="9" t="s">
        <v>5731</v>
      </c>
      <c r="D1407" s="9">
        <v>43056</v>
      </c>
      <c r="E1407" s="3" t="s">
        <v>5255</v>
      </c>
      <c r="F1407" t="s">
        <v>6466</v>
      </c>
      <c r="G1407" t="s">
        <v>6658</v>
      </c>
      <c r="H1407" t="s">
        <v>7451</v>
      </c>
      <c r="I1407" t="s">
        <v>8054</v>
      </c>
      <c r="J1407" t="s">
        <v>8057</v>
      </c>
      <c r="K1407" t="s">
        <v>8289</v>
      </c>
      <c r="L1407" t="s">
        <v>8619</v>
      </c>
      <c r="M1407">
        <v>2149</v>
      </c>
      <c r="N1407" t="s">
        <v>8640</v>
      </c>
      <c r="O1407" t="s">
        <v>8844</v>
      </c>
      <c r="P1407" t="s">
        <v>10371</v>
      </c>
      <c r="Q1407" t="s">
        <v>10379</v>
      </c>
      <c r="R1407" t="s">
        <v>10594</v>
      </c>
      <c r="S1407">
        <v>50.94</v>
      </c>
      <c r="T1407">
        <v>3</v>
      </c>
      <c r="U1407">
        <v>0</v>
      </c>
      <c r="V1407">
        <v>14.263199999999999</v>
      </c>
      <c r="W1407">
        <f>(Tableau1[[#This Row],[Sales]]/Tableau1[[#This Row],[Profit]])*100</f>
        <v>357.14285714285717</v>
      </c>
      <c r="X1407">
        <f>Tableau1[[#This Row],[Sales]]*(1-Tableau1[[#This Row],[Discount]])</f>
        <v>50.94</v>
      </c>
      <c r="Y1407">
        <f ca="1">SUMIF(Tableau1[Order ID],Tableau1[[#This Row],[Order ID]],Tableau1[[#This Row],[Sales]])</f>
        <v>60.84</v>
      </c>
    </row>
    <row r="1408" spans="1:25" x14ac:dyDescent="0.3">
      <c r="A1408">
        <v>2847</v>
      </c>
      <c r="B1408" t="s">
        <v>1427</v>
      </c>
      <c r="C1408" s="9" t="s">
        <v>5048</v>
      </c>
      <c r="D1408" s="9">
        <v>42988</v>
      </c>
      <c r="E1408" s="3" t="s">
        <v>5205</v>
      </c>
      <c r="F1408" t="s">
        <v>6465</v>
      </c>
      <c r="G1408" t="s">
        <v>6849</v>
      </c>
      <c r="H1408" t="s">
        <v>7642</v>
      </c>
      <c r="I1408" t="s">
        <v>8056</v>
      </c>
      <c r="J1408" t="s">
        <v>8057</v>
      </c>
      <c r="K1408" t="s">
        <v>8080</v>
      </c>
      <c r="L1408" t="s">
        <v>8598</v>
      </c>
      <c r="M1408">
        <v>60653</v>
      </c>
      <c r="N1408" t="s">
        <v>8639</v>
      </c>
      <c r="O1408" t="s">
        <v>9077</v>
      </c>
      <c r="P1408" t="s">
        <v>10371</v>
      </c>
      <c r="Q1408" t="s">
        <v>10381</v>
      </c>
      <c r="R1408" t="s">
        <v>10827</v>
      </c>
      <c r="S1408">
        <v>762.59400000000005</v>
      </c>
      <c r="T1408">
        <v>3</v>
      </c>
      <c r="U1408">
        <v>0.8</v>
      </c>
      <c r="V1408">
        <v>-1143.8910000000001</v>
      </c>
      <c r="W1408">
        <f>(Tableau1[[#This Row],[Sales]]/Tableau1[[#This Row],[Profit]])*100</f>
        <v>-66.666666666666657</v>
      </c>
      <c r="X1408">
        <f>Tableau1[[#This Row],[Sales]]*(1-Tableau1[[#This Row],[Discount]])</f>
        <v>152.51879999999997</v>
      </c>
      <c r="Y1408">
        <f ca="1">SUMIF(Tableau1[Order ID],Tableau1[[#This Row],[Order ID]],Tableau1[[#This Row],[Sales]])</f>
        <v>28.8</v>
      </c>
    </row>
    <row r="1409" spans="1:25" x14ac:dyDescent="0.3">
      <c r="A1409">
        <v>2848</v>
      </c>
      <c r="B1409" t="s">
        <v>1428</v>
      </c>
      <c r="C1409" s="9" t="s">
        <v>5828</v>
      </c>
      <c r="D1409" s="9">
        <v>42833</v>
      </c>
      <c r="E1409" s="3" t="s">
        <v>5034</v>
      </c>
      <c r="F1409" t="s">
        <v>6465</v>
      </c>
      <c r="G1409" t="s">
        <v>7132</v>
      </c>
      <c r="H1409" t="s">
        <v>7925</v>
      </c>
      <c r="I1409" t="s">
        <v>8055</v>
      </c>
      <c r="J1409" t="s">
        <v>8057</v>
      </c>
      <c r="K1409" t="s">
        <v>8243</v>
      </c>
      <c r="L1409" t="s">
        <v>8620</v>
      </c>
      <c r="M1409">
        <v>30076</v>
      </c>
      <c r="N1409" t="s">
        <v>8637</v>
      </c>
      <c r="O1409" t="s">
        <v>10013</v>
      </c>
      <c r="P1409" t="s">
        <v>10370</v>
      </c>
      <c r="Q1409" t="s">
        <v>10378</v>
      </c>
      <c r="R1409" t="s">
        <v>11751</v>
      </c>
      <c r="S1409">
        <v>56.28</v>
      </c>
      <c r="T1409">
        <v>6</v>
      </c>
      <c r="U1409">
        <v>0</v>
      </c>
      <c r="V1409">
        <v>15.7584</v>
      </c>
      <c r="W1409">
        <f>(Tableau1[[#This Row],[Sales]]/Tableau1[[#This Row],[Profit]])*100</f>
        <v>357.14285714285717</v>
      </c>
      <c r="X1409">
        <f>Tableau1[[#This Row],[Sales]]*(1-Tableau1[[#This Row],[Discount]])</f>
        <v>56.28</v>
      </c>
      <c r="Y1409">
        <f ca="1">SUMIF(Tableau1[Order ID],Tableau1[[#This Row],[Order ID]],Tableau1[[#This Row],[Sales]])</f>
        <v>7.04</v>
      </c>
    </row>
    <row r="1410" spans="1:25" x14ac:dyDescent="0.3">
      <c r="A1410">
        <v>2850</v>
      </c>
      <c r="B1410" t="s">
        <v>1429</v>
      </c>
      <c r="C1410" s="9" t="s">
        <v>5115</v>
      </c>
      <c r="D1410" s="9">
        <v>42702</v>
      </c>
      <c r="E1410" s="3" t="s">
        <v>5305</v>
      </c>
      <c r="F1410" t="s">
        <v>6465</v>
      </c>
      <c r="G1410" t="s">
        <v>6789</v>
      </c>
      <c r="H1410" t="s">
        <v>7582</v>
      </c>
      <c r="I1410" t="s">
        <v>8055</v>
      </c>
      <c r="J1410" t="s">
        <v>8057</v>
      </c>
      <c r="K1410" t="s">
        <v>8202</v>
      </c>
      <c r="L1410" t="s">
        <v>8591</v>
      </c>
      <c r="M1410">
        <v>32137</v>
      </c>
      <c r="N1410" t="s">
        <v>8637</v>
      </c>
      <c r="O1410" t="s">
        <v>9468</v>
      </c>
      <c r="P1410" t="s">
        <v>10371</v>
      </c>
      <c r="Q1410" t="s">
        <v>10381</v>
      </c>
      <c r="R1410" t="s">
        <v>11212</v>
      </c>
      <c r="S1410">
        <v>7.4340000000000002</v>
      </c>
      <c r="T1410">
        <v>6</v>
      </c>
      <c r="U1410">
        <v>0.7</v>
      </c>
      <c r="V1410">
        <v>-5.6993999999999998</v>
      </c>
      <c r="W1410">
        <f>(Tableau1[[#This Row],[Sales]]/Tableau1[[#This Row],[Profit]])*100</f>
        <v>-130.43478260869566</v>
      </c>
      <c r="X1410">
        <f>Tableau1[[#This Row],[Sales]]*(1-Tableau1[[#This Row],[Discount]])</f>
        <v>2.2302000000000004</v>
      </c>
      <c r="Y1410">
        <f ca="1">SUMIF(Tableau1[Order ID],Tableau1[[#This Row],[Order ID]],Tableau1[[#This Row],[Sales]])</f>
        <v>34.76</v>
      </c>
    </row>
    <row r="1411" spans="1:25" x14ac:dyDescent="0.3">
      <c r="A1411">
        <v>2851</v>
      </c>
      <c r="B1411" t="s">
        <v>1430</v>
      </c>
      <c r="C1411" s="9" t="s">
        <v>5829</v>
      </c>
      <c r="D1411" s="9">
        <v>42523</v>
      </c>
      <c r="E1411" s="3" t="s">
        <v>5440</v>
      </c>
      <c r="F1411" t="s">
        <v>6466</v>
      </c>
      <c r="G1411" t="s">
        <v>6814</v>
      </c>
      <c r="H1411" t="s">
        <v>7607</v>
      </c>
      <c r="I1411" t="s">
        <v>8055</v>
      </c>
      <c r="J1411" t="s">
        <v>8057</v>
      </c>
      <c r="K1411" t="s">
        <v>8068</v>
      </c>
      <c r="L1411" t="s">
        <v>8597</v>
      </c>
      <c r="M1411">
        <v>19120</v>
      </c>
      <c r="N1411" t="s">
        <v>8640</v>
      </c>
      <c r="O1411" t="s">
        <v>9086</v>
      </c>
      <c r="P1411" t="s">
        <v>10371</v>
      </c>
      <c r="Q1411" t="s">
        <v>10377</v>
      </c>
      <c r="R1411" t="s">
        <v>10836</v>
      </c>
      <c r="S1411">
        <v>64.784000000000006</v>
      </c>
      <c r="T1411">
        <v>1</v>
      </c>
      <c r="U1411">
        <v>0.2</v>
      </c>
      <c r="V1411">
        <v>-12.956799999999999</v>
      </c>
      <c r="W1411">
        <f>(Tableau1[[#This Row],[Sales]]/Tableau1[[#This Row],[Profit]])*100</f>
        <v>-500.00000000000011</v>
      </c>
      <c r="X1411">
        <f>Tableau1[[#This Row],[Sales]]*(1-Tableau1[[#This Row],[Discount]])</f>
        <v>51.827200000000005</v>
      </c>
      <c r="Y1411">
        <f ca="1">SUMIF(Tableau1[Order ID],Tableau1[[#This Row],[Order ID]],Tableau1[[#This Row],[Sales]])</f>
        <v>192.22</v>
      </c>
    </row>
    <row r="1412" spans="1:25" x14ac:dyDescent="0.3">
      <c r="A1412">
        <v>2852</v>
      </c>
      <c r="B1412" t="s">
        <v>1431</v>
      </c>
      <c r="C1412" s="9" t="s">
        <v>5124</v>
      </c>
      <c r="D1412" s="9">
        <v>43086</v>
      </c>
      <c r="E1412" s="3" t="s">
        <v>5096</v>
      </c>
      <c r="F1412" t="s">
        <v>6465</v>
      </c>
      <c r="G1412" t="s">
        <v>7133</v>
      </c>
      <c r="H1412" t="s">
        <v>7926</v>
      </c>
      <c r="I1412" t="s">
        <v>8056</v>
      </c>
      <c r="J1412" t="s">
        <v>8057</v>
      </c>
      <c r="K1412" t="s">
        <v>8096</v>
      </c>
      <c r="L1412" t="s">
        <v>8602</v>
      </c>
      <c r="M1412">
        <v>47201</v>
      </c>
      <c r="N1412" t="s">
        <v>8639</v>
      </c>
      <c r="O1412" t="s">
        <v>9347</v>
      </c>
      <c r="P1412" t="s">
        <v>10371</v>
      </c>
      <c r="Q1412" t="s">
        <v>10383</v>
      </c>
      <c r="R1412" t="s">
        <v>11095</v>
      </c>
      <c r="S1412">
        <v>28.16</v>
      </c>
      <c r="T1412">
        <v>4</v>
      </c>
      <c r="U1412">
        <v>0</v>
      </c>
      <c r="V1412">
        <v>13.235200000000001</v>
      </c>
      <c r="W1412">
        <f>(Tableau1[[#This Row],[Sales]]/Tableau1[[#This Row],[Profit]])*100</f>
        <v>212.7659574468085</v>
      </c>
      <c r="X1412">
        <f>Tableau1[[#This Row],[Sales]]*(1-Tableau1[[#This Row],[Discount]])</f>
        <v>28.16</v>
      </c>
      <c r="Y1412">
        <f ca="1">SUMIF(Tableau1[Order ID],Tableau1[[#This Row],[Order ID]],Tableau1[[#This Row],[Sales]])</f>
        <v>32.4</v>
      </c>
    </row>
    <row r="1413" spans="1:25" x14ac:dyDescent="0.3">
      <c r="A1413">
        <v>2853</v>
      </c>
      <c r="B1413" t="s">
        <v>1432</v>
      </c>
      <c r="C1413" s="9" t="s">
        <v>5720</v>
      </c>
      <c r="D1413" s="9">
        <v>42448</v>
      </c>
      <c r="E1413" s="3" t="s">
        <v>5874</v>
      </c>
      <c r="F1413" t="s">
        <v>6464</v>
      </c>
      <c r="G1413" t="s">
        <v>7071</v>
      </c>
      <c r="H1413" t="s">
        <v>7864</v>
      </c>
      <c r="I1413" t="s">
        <v>8054</v>
      </c>
      <c r="J1413" t="s">
        <v>8057</v>
      </c>
      <c r="K1413" t="s">
        <v>8205</v>
      </c>
      <c r="L1413" t="s">
        <v>8603</v>
      </c>
      <c r="M1413">
        <v>11572</v>
      </c>
      <c r="N1413" t="s">
        <v>8640</v>
      </c>
      <c r="O1413" t="s">
        <v>10014</v>
      </c>
      <c r="P1413" t="s">
        <v>10370</v>
      </c>
      <c r="Q1413" t="s">
        <v>10378</v>
      </c>
      <c r="R1413" t="s">
        <v>11752</v>
      </c>
      <c r="S1413">
        <v>14.98</v>
      </c>
      <c r="T1413">
        <v>1</v>
      </c>
      <c r="U1413">
        <v>0</v>
      </c>
      <c r="V1413">
        <v>6.8907999999999996</v>
      </c>
      <c r="W1413">
        <f>(Tableau1[[#This Row],[Sales]]/Tableau1[[#This Row],[Profit]])*100</f>
        <v>217.39130434782612</v>
      </c>
      <c r="X1413">
        <f>Tableau1[[#This Row],[Sales]]*(1-Tableau1[[#This Row],[Discount]])</f>
        <v>14.98</v>
      </c>
      <c r="Y1413">
        <f ca="1">SUMIF(Tableau1[Order ID],Tableau1[[#This Row],[Order ID]],Tableau1[[#This Row],[Sales]])</f>
        <v>2.94</v>
      </c>
    </row>
    <row r="1414" spans="1:25" x14ac:dyDescent="0.3">
      <c r="A1414">
        <v>2855</v>
      </c>
      <c r="B1414" t="s">
        <v>1433</v>
      </c>
      <c r="C1414" s="9" t="s">
        <v>5678</v>
      </c>
      <c r="D1414" s="9">
        <v>42967</v>
      </c>
      <c r="E1414" s="3" t="s">
        <v>5678</v>
      </c>
      <c r="F1414" t="s">
        <v>6467</v>
      </c>
      <c r="G1414" t="s">
        <v>7081</v>
      </c>
      <c r="H1414" t="s">
        <v>7874</v>
      </c>
      <c r="I1414" t="s">
        <v>8055</v>
      </c>
      <c r="J1414" t="s">
        <v>8057</v>
      </c>
      <c r="K1414" t="s">
        <v>8105</v>
      </c>
      <c r="L1414" t="s">
        <v>8619</v>
      </c>
      <c r="M1414">
        <v>2038</v>
      </c>
      <c r="N1414" t="s">
        <v>8640</v>
      </c>
      <c r="O1414" t="s">
        <v>9625</v>
      </c>
      <c r="P1414" t="s">
        <v>10371</v>
      </c>
      <c r="Q1414" t="s">
        <v>10377</v>
      </c>
      <c r="R1414" t="s">
        <v>11365</v>
      </c>
      <c r="S1414">
        <v>40.29</v>
      </c>
      <c r="T1414">
        <v>3</v>
      </c>
      <c r="U1414">
        <v>0</v>
      </c>
      <c r="V1414">
        <v>10.4754</v>
      </c>
      <c r="W1414">
        <f>(Tableau1[[#This Row],[Sales]]/Tableau1[[#This Row],[Profit]])*100</f>
        <v>384.61538461538458</v>
      </c>
      <c r="X1414">
        <f>Tableau1[[#This Row],[Sales]]*(1-Tableau1[[#This Row],[Discount]])</f>
        <v>40.29</v>
      </c>
      <c r="Y1414">
        <f ca="1">SUMIF(Tableau1[Order ID],Tableau1[[#This Row],[Order ID]],Tableau1[[#This Row],[Sales]])</f>
        <v>21.44</v>
      </c>
    </row>
    <row r="1415" spans="1:25" x14ac:dyDescent="0.3">
      <c r="A1415">
        <v>2856</v>
      </c>
      <c r="B1415" t="s">
        <v>1434</v>
      </c>
      <c r="C1415" s="9" t="s">
        <v>5830</v>
      </c>
      <c r="D1415" s="9">
        <v>42941</v>
      </c>
      <c r="E1415" s="3" t="s">
        <v>5719</v>
      </c>
      <c r="F1415" t="s">
        <v>6465</v>
      </c>
      <c r="G1415" t="s">
        <v>6649</v>
      </c>
      <c r="H1415" t="s">
        <v>7442</v>
      </c>
      <c r="I1415" t="s">
        <v>8054</v>
      </c>
      <c r="J1415" t="s">
        <v>8057</v>
      </c>
      <c r="K1415" t="s">
        <v>8356</v>
      </c>
      <c r="L1415" t="s">
        <v>8632</v>
      </c>
      <c r="M1415">
        <v>57103</v>
      </c>
      <c r="N1415" t="s">
        <v>8639</v>
      </c>
      <c r="O1415" t="s">
        <v>9964</v>
      </c>
      <c r="P1415" t="s">
        <v>10371</v>
      </c>
      <c r="Q1415" t="s">
        <v>10375</v>
      </c>
      <c r="R1415" t="s">
        <v>11700</v>
      </c>
      <c r="S1415">
        <v>20.23</v>
      </c>
      <c r="T1415">
        <v>7</v>
      </c>
      <c r="U1415">
        <v>0</v>
      </c>
      <c r="V1415">
        <v>9.5081000000000007</v>
      </c>
      <c r="W1415">
        <f>(Tableau1[[#This Row],[Sales]]/Tableau1[[#This Row],[Profit]])*100</f>
        <v>212.7659574468085</v>
      </c>
      <c r="X1415">
        <f>Tableau1[[#This Row],[Sales]]*(1-Tableau1[[#This Row],[Discount]])</f>
        <v>20.23</v>
      </c>
      <c r="Y1415">
        <f ca="1">SUMIF(Tableau1[Order ID],Tableau1[[#This Row],[Order ID]],Tableau1[[#This Row],[Sales]])</f>
        <v>14.62</v>
      </c>
    </row>
    <row r="1416" spans="1:25" x14ac:dyDescent="0.3">
      <c r="A1416">
        <v>2857</v>
      </c>
      <c r="B1416" t="s">
        <v>1435</v>
      </c>
      <c r="C1416" s="9" t="s">
        <v>5400</v>
      </c>
      <c r="D1416" s="9">
        <v>42608</v>
      </c>
      <c r="E1416" s="3" t="s">
        <v>5078</v>
      </c>
      <c r="F1416" t="s">
        <v>6466</v>
      </c>
      <c r="G1416" t="s">
        <v>6605</v>
      </c>
      <c r="H1416" t="s">
        <v>7398</v>
      </c>
      <c r="I1416" t="s">
        <v>8055</v>
      </c>
      <c r="J1416" t="s">
        <v>8057</v>
      </c>
      <c r="K1416" t="s">
        <v>8128</v>
      </c>
      <c r="L1416" t="s">
        <v>8590</v>
      </c>
      <c r="M1416">
        <v>92037</v>
      </c>
      <c r="N1416" t="s">
        <v>8638</v>
      </c>
      <c r="O1416" t="s">
        <v>9072</v>
      </c>
      <c r="P1416" t="s">
        <v>10370</v>
      </c>
      <c r="Q1416" t="s">
        <v>10374</v>
      </c>
      <c r="R1416" t="s">
        <v>10821</v>
      </c>
      <c r="S1416">
        <v>1603.136</v>
      </c>
      <c r="T1416">
        <v>4</v>
      </c>
      <c r="U1416">
        <v>0.2</v>
      </c>
      <c r="V1416">
        <v>100.196</v>
      </c>
      <c r="W1416">
        <f>(Tableau1[[#This Row],[Sales]]/Tableau1[[#This Row],[Profit]])*100</f>
        <v>1600</v>
      </c>
      <c r="X1416">
        <f>Tableau1[[#This Row],[Sales]]*(1-Tableau1[[#This Row],[Discount]])</f>
        <v>1282.5088000000001</v>
      </c>
      <c r="Y1416">
        <f ca="1">SUMIF(Tableau1[Order ID],Tableau1[[#This Row],[Order ID]],Tableau1[[#This Row],[Sales]])</f>
        <v>15.84</v>
      </c>
    </row>
    <row r="1417" spans="1:25" x14ac:dyDescent="0.3">
      <c r="A1417">
        <v>2858</v>
      </c>
      <c r="B1417" t="s">
        <v>1436</v>
      </c>
      <c r="C1417" s="9" t="s">
        <v>5273</v>
      </c>
      <c r="D1417" s="9">
        <v>42597</v>
      </c>
      <c r="E1417" s="3" t="s">
        <v>5894</v>
      </c>
      <c r="F1417" t="s">
        <v>6464</v>
      </c>
      <c r="G1417" t="s">
        <v>7134</v>
      </c>
      <c r="H1417" t="s">
        <v>7927</v>
      </c>
      <c r="I1417" t="s">
        <v>8054</v>
      </c>
      <c r="J1417" t="s">
        <v>8057</v>
      </c>
      <c r="K1417" t="s">
        <v>8173</v>
      </c>
      <c r="L1417" t="s">
        <v>8592</v>
      </c>
      <c r="M1417">
        <v>28314</v>
      </c>
      <c r="N1417" t="s">
        <v>8637</v>
      </c>
      <c r="O1417" t="s">
        <v>9743</v>
      </c>
      <c r="P1417" t="s">
        <v>10370</v>
      </c>
      <c r="Q1417" t="s">
        <v>10374</v>
      </c>
      <c r="R1417" t="s">
        <v>11480</v>
      </c>
      <c r="S1417">
        <v>225.29599999999999</v>
      </c>
      <c r="T1417">
        <v>2</v>
      </c>
      <c r="U1417">
        <v>0.2</v>
      </c>
      <c r="V1417">
        <v>22.529599999999999</v>
      </c>
      <c r="W1417">
        <f>(Tableau1[[#This Row],[Sales]]/Tableau1[[#This Row],[Profit]])*100</f>
        <v>1000</v>
      </c>
      <c r="X1417">
        <f>Tableau1[[#This Row],[Sales]]*(1-Tableau1[[#This Row],[Discount]])</f>
        <v>180.23680000000002</v>
      </c>
      <c r="Y1417">
        <f ca="1">SUMIF(Tableau1[Order ID],Tableau1[[#This Row],[Order ID]],Tableau1[[#This Row],[Sales]])</f>
        <v>57.408000000000001</v>
      </c>
    </row>
    <row r="1418" spans="1:25" x14ac:dyDescent="0.3">
      <c r="A1418">
        <v>2859</v>
      </c>
      <c r="B1418" t="s">
        <v>1437</v>
      </c>
      <c r="C1418" s="9" t="s">
        <v>5270</v>
      </c>
      <c r="D1418" s="9">
        <v>42874</v>
      </c>
      <c r="E1418" s="3" t="s">
        <v>6009</v>
      </c>
      <c r="F1418" t="s">
        <v>6465</v>
      </c>
      <c r="G1418" t="s">
        <v>7086</v>
      </c>
      <c r="H1418" t="s">
        <v>7879</v>
      </c>
      <c r="I1418" t="s">
        <v>8054</v>
      </c>
      <c r="J1418" t="s">
        <v>8057</v>
      </c>
      <c r="K1418" t="s">
        <v>8176</v>
      </c>
      <c r="L1418" t="s">
        <v>8620</v>
      </c>
      <c r="M1418">
        <v>30318</v>
      </c>
      <c r="N1418" t="s">
        <v>8637</v>
      </c>
      <c r="O1418" t="s">
        <v>9281</v>
      </c>
      <c r="P1418" t="s">
        <v>10372</v>
      </c>
      <c r="Q1418" t="s">
        <v>10384</v>
      </c>
      <c r="R1418" t="s">
        <v>11030</v>
      </c>
      <c r="S1418">
        <v>67.8</v>
      </c>
      <c r="T1418">
        <v>4</v>
      </c>
      <c r="U1418">
        <v>0</v>
      </c>
      <c r="V1418">
        <v>4.0679999999999996</v>
      </c>
      <c r="W1418">
        <f>(Tableau1[[#This Row],[Sales]]/Tableau1[[#This Row],[Profit]])*100</f>
        <v>1666.6666666666667</v>
      </c>
      <c r="X1418">
        <f>Tableau1[[#This Row],[Sales]]*(1-Tableau1[[#This Row],[Discount]])</f>
        <v>67.8</v>
      </c>
      <c r="Y1418">
        <f ca="1">SUMIF(Tableau1[Order ID],Tableau1[[#This Row],[Order ID]],Tableau1[[#This Row],[Sales]])</f>
        <v>20.440000000000001</v>
      </c>
    </row>
    <row r="1419" spans="1:25" x14ac:dyDescent="0.3">
      <c r="A1419">
        <v>2863</v>
      </c>
      <c r="B1419" t="s">
        <v>1438</v>
      </c>
      <c r="C1419" s="9" t="s">
        <v>5831</v>
      </c>
      <c r="D1419" s="9">
        <v>42959</v>
      </c>
      <c r="E1419" s="3" t="s">
        <v>5659</v>
      </c>
      <c r="F1419" t="s">
        <v>6465</v>
      </c>
      <c r="G1419" t="s">
        <v>6770</v>
      </c>
      <c r="H1419" t="s">
        <v>7563</v>
      </c>
      <c r="I1419" t="s">
        <v>8054</v>
      </c>
      <c r="J1419" t="s">
        <v>8057</v>
      </c>
      <c r="K1419" t="s">
        <v>8391</v>
      </c>
      <c r="L1419" t="s">
        <v>8591</v>
      </c>
      <c r="M1419">
        <v>32839</v>
      </c>
      <c r="N1419" t="s">
        <v>8637</v>
      </c>
      <c r="O1419" t="s">
        <v>9972</v>
      </c>
      <c r="P1419" t="s">
        <v>10371</v>
      </c>
      <c r="Q1419" t="s">
        <v>10383</v>
      </c>
      <c r="R1419" t="s">
        <v>11709</v>
      </c>
      <c r="S1419">
        <v>20.736000000000001</v>
      </c>
      <c r="T1419">
        <v>4</v>
      </c>
      <c r="U1419">
        <v>0.2</v>
      </c>
      <c r="V1419">
        <v>7.2576000000000001</v>
      </c>
      <c r="W1419">
        <f>(Tableau1[[#This Row],[Sales]]/Tableau1[[#This Row],[Profit]])*100</f>
        <v>285.71428571428572</v>
      </c>
      <c r="X1419">
        <f>Tableau1[[#This Row],[Sales]]*(1-Tableau1[[#This Row],[Discount]])</f>
        <v>16.588800000000003</v>
      </c>
      <c r="Y1419">
        <f ca="1">SUMIF(Tableau1[Order ID],Tableau1[[#This Row],[Order ID]],Tableau1[[#This Row],[Sales]])</f>
        <v>15.84</v>
      </c>
    </row>
    <row r="1420" spans="1:25" x14ac:dyDescent="0.3">
      <c r="A1420">
        <v>2864</v>
      </c>
      <c r="B1420" t="s">
        <v>1439</v>
      </c>
      <c r="C1420" s="9" t="s">
        <v>5832</v>
      </c>
      <c r="D1420" s="9">
        <v>42960</v>
      </c>
      <c r="E1420" s="3" t="s">
        <v>5832</v>
      </c>
      <c r="F1420" t="s">
        <v>6467</v>
      </c>
      <c r="G1420" t="s">
        <v>6739</v>
      </c>
      <c r="H1420" t="s">
        <v>7532</v>
      </c>
      <c r="I1420" t="s">
        <v>8054</v>
      </c>
      <c r="J1420" t="s">
        <v>8057</v>
      </c>
      <c r="K1420" t="s">
        <v>8066</v>
      </c>
      <c r="L1420" t="s">
        <v>8590</v>
      </c>
      <c r="M1420">
        <v>94122</v>
      </c>
      <c r="N1420" t="s">
        <v>8638</v>
      </c>
      <c r="O1420" t="s">
        <v>9097</v>
      </c>
      <c r="P1420" t="s">
        <v>10371</v>
      </c>
      <c r="Q1420" t="s">
        <v>10377</v>
      </c>
      <c r="R1420" t="s">
        <v>10847</v>
      </c>
      <c r="S1420">
        <v>31.44</v>
      </c>
      <c r="T1420">
        <v>3</v>
      </c>
      <c r="U1420">
        <v>0</v>
      </c>
      <c r="V1420">
        <v>8.4887999999999995</v>
      </c>
      <c r="W1420">
        <f>(Tableau1[[#This Row],[Sales]]/Tableau1[[#This Row],[Profit]])*100</f>
        <v>370.37037037037044</v>
      </c>
      <c r="X1420">
        <f>Tableau1[[#This Row],[Sales]]*(1-Tableau1[[#This Row],[Discount]])</f>
        <v>31.44</v>
      </c>
      <c r="Y1420">
        <f ca="1">SUMIF(Tableau1[Order ID],Tableau1[[#This Row],[Order ID]],Tableau1[[#This Row],[Sales]])</f>
        <v>14.32</v>
      </c>
    </row>
    <row r="1421" spans="1:25" x14ac:dyDescent="0.3">
      <c r="A1421">
        <v>2868</v>
      </c>
      <c r="B1421" t="s">
        <v>1440</v>
      </c>
      <c r="C1421" s="9" t="s">
        <v>5368</v>
      </c>
      <c r="D1421" s="9">
        <v>42684</v>
      </c>
      <c r="E1421" s="3" t="s">
        <v>5426</v>
      </c>
      <c r="F1421" t="s">
        <v>6464</v>
      </c>
      <c r="G1421" t="s">
        <v>6782</v>
      </c>
      <c r="H1421" t="s">
        <v>7575</v>
      </c>
      <c r="I1421" t="s">
        <v>8054</v>
      </c>
      <c r="J1421" t="s">
        <v>8057</v>
      </c>
      <c r="K1421" t="s">
        <v>8225</v>
      </c>
      <c r="L1421" t="s">
        <v>8612</v>
      </c>
      <c r="M1421">
        <v>43615</v>
      </c>
      <c r="N1421" t="s">
        <v>8640</v>
      </c>
      <c r="O1421" t="s">
        <v>8961</v>
      </c>
      <c r="P1421" t="s">
        <v>10371</v>
      </c>
      <c r="Q1421" t="s">
        <v>10387</v>
      </c>
      <c r="R1421" t="s">
        <v>10710</v>
      </c>
      <c r="S1421">
        <v>14.72</v>
      </c>
      <c r="T1421">
        <v>5</v>
      </c>
      <c r="U1421">
        <v>0.2</v>
      </c>
      <c r="V1421">
        <v>-3.3119999999999998</v>
      </c>
      <c r="W1421">
        <f>(Tableau1[[#This Row],[Sales]]/Tableau1[[#This Row],[Profit]])*100</f>
        <v>-444.44444444444446</v>
      </c>
      <c r="X1421">
        <f>Tableau1[[#This Row],[Sales]]*(1-Tableau1[[#This Row],[Discount]])</f>
        <v>11.776000000000002</v>
      </c>
      <c r="Y1421">
        <f ca="1">SUMIF(Tableau1[Order ID],Tableau1[[#This Row],[Order ID]],Tableau1[[#This Row],[Sales]])</f>
        <v>27.36</v>
      </c>
    </row>
    <row r="1422" spans="1:25" x14ac:dyDescent="0.3">
      <c r="A1422">
        <v>2870</v>
      </c>
      <c r="B1422" t="s">
        <v>1441</v>
      </c>
      <c r="C1422" s="9" t="s">
        <v>5522</v>
      </c>
      <c r="D1422" s="9">
        <v>42898</v>
      </c>
      <c r="E1422" s="3" t="s">
        <v>5279</v>
      </c>
      <c r="F1422" t="s">
        <v>6465</v>
      </c>
      <c r="G1422" t="s">
        <v>6530</v>
      </c>
      <c r="H1422" t="s">
        <v>7323</v>
      </c>
      <c r="I1422" t="s">
        <v>8054</v>
      </c>
      <c r="J1422" t="s">
        <v>8057</v>
      </c>
      <c r="K1422" t="s">
        <v>8142</v>
      </c>
      <c r="L1422" t="s">
        <v>8591</v>
      </c>
      <c r="M1422">
        <v>33710</v>
      </c>
      <c r="N1422" t="s">
        <v>8637</v>
      </c>
      <c r="O1422" t="s">
        <v>10016</v>
      </c>
      <c r="P1422" t="s">
        <v>10370</v>
      </c>
      <c r="Q1422" t="s">
        <v>10378</v>
      </c>
      <c r="R1422" t="s">
        <v>11754</v>
      </c>
      <c r="S1422">
        <v>17.088000000000001</v>
      </c>
      <c r="T1422">
        <v>2</v>
      </c>
      <c r="U1422">
        <v>0.2</v>
      </c>
      <c r="V1422">
        <v>1.0680000000000001</v>
      </c>
      <c r="W1422">
        <f>(Tableau1[[#This Row],[Sales]]/Tableau1[[#This Row],[Profit]])*100</f>
        <v>1600</v>
      </c>
      <c r="X1422">
        <f>Tableau1[[#This Row],[Sales]]*(1-Tableau1[[#This Row],[Discount]])</f>
        <v>13.670400000000001</v>
      </c>
      <c r="Y1422">
        <f ca="1">SUMIF(Tableau1[Order ID],Tableau1[[#This Row],[Order ID]],Tableau1[[#This Row],[Sales]])</f>
        <v>27.396000000000001</v>
      </c>
    </row>
    <row r="1423" spans="1:25" x14ac:dyDescent="0.3">
      <c r="A1423">
        <v>2871</v>
      </c>
      <c r="B1423" t="s">
        <v>1442</v>
      </c>
      <c r="C1423" s="9" t="s">
        <v>5609</v>
      </c>
      <c r="D1423" s="9">
        <v>41720</v>
      </c>
      <c r="E1423" s="3" t="s">
        <v>5989</v>
      </c>
      <c r="F1423" t="s">
        <v>6465</v>
      </c>
      <c r="G1423" t="s">
        <v>7135</v>
      </c>
      <c r="H1423" t="s">
        <v>7928</v>
      </c>
      <c r="I1423" t="s">
        <v>8055</v>
      </c>
      <c r="J1423" t="s">
        <v>8057</v>
      </c>
      <c r="K1423" t="s">
        <v>8151</v>
      </c>
      <c r="L1423" t="s">
        <v>8604</v>
      </c>
      <c r="M1423">
        <v>85705</v>
      </c>
      <c r="N1423" t="s">
        <v>8638</v>
      </c>
      <c r="O1423" t="s">
        <v>9903</v>
      </c>
      <c r="P1423" t="s">
        <v>10371</v>
      </c>
      <c r="Q1423" t="s">
        <v>10383</v>
      </c>
      <c r="R1423" t="s">
        <v>11639</v>
      </c>
      <c r="S1423">
        <v>74.352000000000004</v>
      </c>
      <c r="T1423">
        <v>3</v>
      </c>
      <c r="U1423">
        <v>0.2</v>
      </c>
      <c r="V1423">
        <v>23.234999999999999</v>
      </c>
      <c r="W1423">
        <f>(Tableau1[[#This Row],[Sales]]/Tableau1[[#This Row],[Profit]])*100</f>
        <v>320</v>
      </c>
      <c r="X1423">
        <f>Tableau1[[#This Row],[Sales]]*(1-Tableau1[[#This Row],[Discount]])</f>
        <v>59.481600000000007</v>
      </c>
      <c r="Y1423">
        <f ca="1">SUMIF(Tableau1[Order ID],Tableau1[[#This Row],[Order ID]],Tableau1[[#This Row],[Sales]])</f>
        <v>35.880000000000003</v>
      </c>
    </row>
    <row r="1424" spans="1:25" x14ac:dyDescent="0.3">
      <c r="A1424">
        <v>2873</v>
      </c>
      <c r="B1424" t="s">
        <v>1443</v>
      </c>
      <c r="C1424" s="9" t="s">
        <v>5170</v>
      </c>
      <c r="D1424" s="9">
        <v>42901</v>
      </c>
      <c r="E1424" s="3" t="s">
        <v>5338</v>
      </c>
      <c r="F1424" t="s">
        <v>6465</v>
      </c>
      <c r="G1424" t="s">
        <v>7029</v>
      </c>
      <c r="H1424" t="s">
        <v>7822</v>
      </c>
      <c r="I1424" t="s">
        <v>8054</v>
      </c>
      <c r="J1424" t="s">
        <v>8057</v>
      </c>
      <c r="K1424" t="s">
        <v>8059</v>
      </c>
      <c r="L1424" t="s">
        <v>8590</v>
      </c>
      <c r="M1424">
        <v>90036</v>
      </c>
      <c r="N1424" t="s">
        <v>8638</v>
      </c>
      <c r="O1424" t="s">
        <v>8953</v>
      </c>
      <c r="P1424" t="s">
        <v>10371</v>
      </c>
      <c r="Q1424" t="s">
        <v>10379</v>
      </c>
      <c r="R1424" t="s">
        <v>10702</v>
      </c>
      <c r="S1424">
        <v>4.26</v>
      </c>
      <c r="T1424">
        <v>1</v>
      </c>
      <c r="U1424">
        <v>0</v>
      </c>
      <c r="V1424">
        <v>1.7465999999999999</v>
      </c>
      <c r="W1424">
        <f>(Tableau1[[#This Row],[Sales]]/Tableau1[[#This Row],[Profit]])*100</f>
        <v>243.90243902439025</v>
      </c>
      <c r="X1424">
        <f>Tableau1[[#This Row],[Sales]]*(1-Tableau1[[#This Row],[Discount]])</f>
        <v>4.26</v>
      </c>
      <c r="Y1424">
        <f ca="1">SUMIF(Tableau1[Order ID],Tableau1[[#This Row],[Order ID]],Tableau1[[#This Row],[Sales]])</f>
        <v>2.6240000000000001</v>
      </c>
    </row>
    <row r="1425" spans="1:25" x14ac:dyDescent="0.3">
      <c r="A1425">
        <v>2874</v>
      </c>
      <c r="B1425" t="s">
        <v>1444</v>
      </c>
      <c r="C1425" s="9" t="s">
        <v>5703</v>
      </c>
      <c r="D1425" s="9">
        <v>43055</v>
      </c>
      <c r="E1425" s="3" t="s">
        <v>5933</v>
      </c>
      <c r="F1425" t="s">
        <v>6465</v>
      </c>
      <c r="G1425" t="s">
        <v>6817</v>
      </c>
      <c r="H1425" t="s">
        <v>7610</v>
      </c>
      <c r="I1425" t="s">
        <v>8054</v>
      </c>
      <c r="J1425" t="s">
        <v>8057</v>
      </c>
      <c r="K1425" t="s">
        <v>8128</v>
      </c>
      <c r="L1425" t="s">
        <v>8590</v>
      </c>
      <c r="M1425">
        <v>92105</v>
      </c>
      <c r="N1425" t="s">
        <v>8638</v>
      </c>
      <c r="O1425" t="s">
        <v>9161</v>
      </c>
      <c r="P1425" t="s">
        <v>10371</v>
      </c>
      <c r="Q1425" t="s">
        <v>10377</v>
      </c>
      <c r="R1425" t="s">
        <v>10910</v>
      </c>
      <c r="S1425">
        <v>811.28</v>
      </c>
      <c r="T1425">
        <v>8</v>
      </c>
      <c r="U1425">
        <v>0</v>
      </c>
      <c r="V1425">
        <v>24.3384</v>
      </c>
      <c r="W1425">
        <f>(Tableau1[[#This Row],[Sales]]/Tableau1[[#This Row],[Profit]])*100</f>
        <v>3333.3333333333335</v>
      </c>
      <c r="X1425">
        <f>Tableau1[[#This Row],[Sales]]*(1-Tableau1[[#This Row],[Discount]])</f>
        <v>811.28</v>
      </c>
      <c r="Y1425">
        <f ca="1">SUMIF(Tableau1[Order ID],Tableau1[[#This Row],[Order ID]],Tableau1[[#This Row],[Sales]])</f>
        <v>40.176000000000002</v>
      </c>
    </row>
    <row r="1426" spans="1:25" x14ac:dyDescent="0.3">
      <c r="A1426">
        <v>2875</v>
      </c>
      <c r="B1426" t="s">
        <v>1445</v>
      </c>
      <c r="C1426" s="9" t="s">
        <v>5644</v>
      </c>
      <c r="D1426" s="9">
        <v>43098</v>
      </c>
      <c r="E1426" s="3" t="s">
        <v>6376</v>
      </c>
      <c r="F1426" t="s">
        <v>6466</v>
      </c>
      <c r="G1426" t="s">
        <v>6734</v>
      </c>
      <c r="H1426" t="s">
        <v>7527</v>
      </c>
      <c r="I1426" t="s">
        <v>8054</v>
      </c>
      <c r="J1426" t="s">
        <v>8057</v>
      </c>
      <c r="K1426" t="s">
        <v>8078</v>
      </c>
      <c r="L1426" t="s">
        <v>8603</v>
      </c>
      <c r="M1426">
        <v>10035</v>
      </c>
      <c r="N1426" t="s">
        <v>8640</v>
      </c>
      <c r="O1426" t="s">
        <v>8769</v>
      </c>
      <c r="P1426" t="s">
        <v>10371</v>
      </c>
      <c r="Q1426" t="s">
        <v>10386</v>
      </c>
      <c r="R1426" t="s">
        <v>10519</v>
      </c>
      <c r="S1426">
        <v>6.03</v>
      </c>
      <c r="T1426">
        <v>3</v>
      </c>
      <c r="U1426">
        <v>0</v>
      </c>
      <c r="V1426">
        <v>2.9546999999999999</v>
      </c>
      <c r="W1426">
        <f>(Tableau1[[#This Row],[Sales]]/Tableau1[[#This Row],[Profit]])*100</f>
        <v>204.08163265306123</v>
      </c>
      <c r="X1426">
        <f>Tableau1[[#This Row],[Sales]]*(1-Tableau1[[#This Row],[Discount]])</f>
        <v>6.03</v>
      </c>
      <c r="Y1426">
        <f ca="1">SUMIF(Tableau1[Order ID],Tableau1[[#This Row],[Order ID]],Tableau1[[#This Row],[Sales]])</f>
        <v>36.792000000000002</v>
      </c>
    </row>
    <row r="1427" spans="1:25" x14ac:dyDescent="0.3">
      <c r="A1427">
        <v>2876</v>
      </c>
      <c r="B1427" t="s">
        <v>1446</v>
      </c>
      <c r="C1427" s="9" t="s">
        <v>5833</v>
      </c>
      <c r="D1427" s="9">
        <v>42390</v>
      </c>
      <c r="E1427" s="3" t="s">
        <v>6186</v>
      </c>
      <c r="F1427" t="s">
        <v>6464</v>
      </c>
      <c r="G1427" t="s">
        <v>6611</v>
      </c>
      <c r="H1427" t="s">
        <v>7404</v>
      </c>
      <c r="I1427" t="s">
        <v>8054</v>
      </c>
      <c r="J1427" t="s">
        <v>8057</v>
      </c>
      <c r="K1427" t="s">
        <v>8128</v>
      </c>
      <c r="L1427" t="s">
        <v>8590</v>
      </c>
      <c r="M1427">
        <v>92037</v>
      </c>
      <c r="N1427" t="s">
        <v>8638</v>
      </c>
      <c r="O1427" t="s">
        <v>9589</v>
      </c>
      <c r="P1427" t="s">
        <v>10370</v>
      </c>
      <c r="Q1427" t="s">
        <v>10374</v>
      </c>
      <c r="R1427" t="s">
        <v>11330</v>
      </c>
      <c r="S1427">
        <v>153.56800000000001</v>
      </c>
      <c r="T1427">
        <v>2</v>
      </c>
      <c r="U1427">
        <v>0.2</v>
      </c>
      <c r="V1427">
        <v>-5.7587999999999999</v>
      </c>
      <c r="W1427">
        <f>(Tableau1[[#This Row],[Sales]]/Tableau1[[#This Row],[Profit]])*100</f>
        <v>-2666.666666666667</v>
      </c>
      <c r="X1427">
        <f>Tableau1[[#This Row],[Sales]]*(1-Tableau1[[#This Row],[Discount]])</f>
        <v>122.85440000000001</v>
      </c>
      <c r="Y1427">
        <f ca="1">SUMIF(Tableau1[Order ID],Tableau1[[#This Row],[Order ID]],Tableau1[[#This Row],[Sales]])</f>
        <v>177.55</v>
      </c>
    </row>
    <row r="1428" spans="1:25" x14ac:dyDescent="0.3">
      <c r="A1428">
        <v>2878</v>
      </c>
      <c r="B1428" t="s">
        <v>1447</v>
      </c>
      <c r="C1428" s="9" t="s">
        <v>5834</v>
      </c>
      <c r="D1428" s="9">
        <v>42384</v>
      </c>
      <c r="E1428" s="3" t="s">
        <v>6385</v>
      </c>
      <c r="F1428" t="s">
        <v>6465</v>
      </c>
      <c r="G1428" t="s">
        <v>7124</v>
      </c>
      <c r="H1428" t="s">
        <v>7917</v>
      </c>
      <c r="I1428" t="s">
        <v>8056</v>
      </c>
      <c r="J1428" t="s">
        <v>8057</v>
      </c>
      <c r="K1428" t="s">
        <v>8116</v>
      </c>
      <c r="L1428" t="s">
        <v>8618</v>
      </c>
      <c r="M1428">
        <v>7090</v>
      </c>
      <c r="N1428" t="s">
        <v>8640</v>
      </c>
      <c r="O1428" t="s">
        <v>9834</v>
      </c>
      <c r="P1428" t="s">
        <v>10371</v>
      </c>
      <c r="Q1428" t="s">
        <v>10385</v>
      </c>
      <c r="R1428" t="s">
        <v>11568</v>
      </c>
      <c r="S1428">
        <v>52.34</v>
      </c>
      <c r="T1428">
        <v>2</v>
      </c>
      <c r="U1428">
        <v>0</v>
      </c>
      <c r="V1428">
        <v>24.599799999999998</v>
      </c>
      <c r="W1428">
        <f>(Tableau1[[#This Row],[Sales]]/Tableau1[[#This Row],[Profit]])*100</f>
        <v>212.76595744680856</v>
      </c>
      <c r="X1428">
        <f>Tableau1[[#This Row],[Sales]]*(1-Tableau1[[#This Row],[Discount]])</f>
        <v>52.34</v>
      </c>
      <c r="Y1428">
        <f ca="1">SUMIF(Tableau1[Order ID],Tableau1[[#This Row],[Order ID]],Tableau1[[#This Row],[Sales]])</f>
        <v>81.400000000000006</v>
      </c>
    </row>
    <row r="1429" spans="1:25" x14ac:dyDescent="0.3">
      <c r="A1429">
        <v>2881</v>
      </c>
      <c r="B1429" t="s">
        <v>1448</v>
      </c>
      <c r="C1429" s="9" t="s">
        <v>5281</v>
      </c>
      <c r="D1429" s="9">
        <v>42632</v>
      </c>
      <c r="E1429" s="3" t="s">
        <v>5743</v>
      </c>
      <c r="F1429" t="s">
        <v>6464</v>
      </c>
      <c r="G1429" t="s">
        <v>6642</v>
      </c>
      <c r="H1429" t="s">
        <v>7435</v>
      </c>
      <c r="I1429" t="s">
        <v>8056</v>
      </c>
      <c r="J1429" t="s">
        <v>8057</v>
      </c>
      <c r="K1429" t="s">
        <v>8392</v>
      </c>
      <c r="L1429" t="s">
        <v>8618</v>
      </c>
      <c r="M1429">
        <v>7050</v>
      </c>
      <c r="N1429" t="s">
        <v>8640</v>
      </c>
      <c r="O1429" t="s">
        <v>8656</v>
      </c>
      <c r="P1429" t="s">
        <v>10371</v>
      </c>
      <c r="Q1429" t="s">
        <v>10381</v>
      </c>
      <c r="R1429" t="s">
        <v>10405</v>
      </c>
      <c r="S1429">
        <v>25.44</v>
      </c>
      <c r="T1429">
        <v>6</v>
      </c>
      <c r="U1429">
        <v>0</v>
      </c>
      <c r="V1429">
        <v>12.72</v>
      </c>
      <c r="W1429">
        <f>(Tableau1[[#This Row],[Sales]]/Tableau1[[#This Row],[Profit]])*100</f>
        <v>200</v>
      </c>
      <c r="X1429">
        <f>Tableau1[[#This Row],[Sales]]*(1-Tableau1[[#This Row],[Discount]])</f>
        <v>25.44</v>
      </c>
      <c r="Y1429">
        <f ca="1">SUMIF(Tableau1[Order ID],Tableau1[[#This Row],[Order ID]],Tableau1[[#This Row],[Sales]])</f>
        <v>12.96</v>
      </c>
    </row>
    <row r="1430" spans="1:25" x14ac:dyDescent="0.3">
      <c r="A1430">
        <v>2883</v>
      </c>
      <c r="B1430" t="s">
        <v>1449</v>
      </c>
      <c r="C1430" s="9" t="s">
        <v>5835</v>
      </c>
      <c r="D1430" s="9">
        <v>41691</v>
      </c>
      <c r="E1430" s="3" t="s">
        <v>6386</v>
      </c>
      <c r="F1430" t="s">
        <v>6465</v>
      </c>
      <c r="G1430" t="s">
        <v>7080</v>
      </c>
      <c r="H1430" t="s">
        <v>7873</v>
      </c>
      <c r="I1430" t="s">
        <v>8054</v>
      </c>
      <c r="J1430" t="s">
        <v>8057</v>
      </c>
      <c r="K1430" t="s">
        <v>8376</v>
      </c>
      <c r="L1430" t="s">
        <v>8598</v>
      </c>
      <c r="M1430">
        <v>60098</v>
      </c>
      <c r="N1430" t="s">
        <v>8639</v>
      </c>
      <c r="O1430" t="s">
        <v>9231</v>
      </c>
      <c r="P1430" t="s">
        <v>10371</v>
      </c>
      <c r="Q1430" t="s">
        <v>10381</v>
      </c>
      <c r="R1430" t="s">
        <v>10980</v>
      </c>
      <c r="S1430">
        <v>8.85</v>
      </c>
      <c r="T1430">
        <v>5</v>
      </c>
      <c r="U1430">
        <v>0.8</v>
      </c>
      <c r="V1430">
        <v>-13.717499999999999</v>
      </c>
      <c r="W1430">
        <f>(Tableau1[[#This Row],[Sales]]/Tableau1[[#This Row],[Profit]])*100</f>
        <v>-64.516129032258064</v>
      </c>
      <c r="X1430">
        <f>Tableau1[[#This Row],[Sales]]*(1-Tableau1[[#This Row],[Discount]])</f>
        <v>1.7699999999999996</v>
      </c>
      <c r="Y1430">
        <f ca="1">SUMIF(Tableau1[Order ID],Tableau1[[#This Row],[Order ID]],Tableau1[[#This Row],[Sales]])</f>
        <v>899.91</v>
      </c>
    </row>
    <row r="1431" spans="1:25" x14ac:dyDescent="0.3">
      <c r="A1431">
        <v>2884</v>
      </c>
      <c r="B1431" t="s">
        <v>1450</v>
      </c>
      <c r="C1431" s="9" t="s">
        <v>5613</v>
      </c>
      <c r="D1431" s="9">
        <v>42685</v>
      </c>
      <c r="E1431" s="3" t="s">
        <v>5106</v>
      </c>
      <c r="F1431" t="s">
        <v>6464</v>
      </c>
      <c r="G1431" t="s">
        <v>6786</v>
      </c>
      <c r="H1431" t="s">
        <v>7579</v>
      </c>
      <c r="I1431" t="s">
        <v>8054</v>
      </c>
      <c r="J1431" t="s">
        <v>8057</v>
      </c>
      <c r="K1431" t="s">
        <v>8066</v>
      </c>
      <c r="L1431" t="s">
        <v>8590</v>
      </c>
      <c r="M1431">
        <v>94110</v>
      </c>
      <c r="N1431" t="s">
        <v>8638</v>
      </c>
      <c r="O1431" t="s">
        <v>9457</v>
      </c>
      <c r="P1431" t="s">
        <v>10370</v>
      </c>
      <c r="Q1431" t="s">
        <v>10378</v>
      </c>
      <c r="R1431" t="s">
        <v>11200</v>
      </c>
      <c r="S1431">
        <v>6.96</v>
      </c>
      <c r="T1431">
        <v>4</v>
      </c>
      <c r="U1431">
        <v>0</v>
      </c>
      <c r="V1431">
        <v>2.2271999999999998</v>
      </c>
      <c r="W1431">
        <f>(Tableau1[[#This Row],[Sales]]/Tableau1[[#This Row],[Profit]])*100</f>
        <v>312.5</v>
      </c>
      <c r="X1431">
        <f>Tableau1[[#This Row],[Sales]]*(1-Tableau1[[#This Row],[Discount]])</f>
        <v>6.96</v>
      </c>
      <c r="Y1431">
        <f ca="1">SUMIF(Tableau1[Order ID],Tableau1[[#This Row],[Order ID]],Tableau1[[#This Row],[Sales]])</f>
        <v>178.11</v>
      </c>
    </row>
    <row r="1432" spans="1:25" x14ac:dyDescent="0.3">
      <c r="A1432">
        <v>2885</v>
      </c>
      <c r="B1432" t="s">
        <v>1451</v>
      </c>
      <c r="C1432" s="9" t="s">
        <v>5836</v>
      </c>
      <c r="D1432" s="9">
        <v>42399</v>
      </c>
      <c r="E1432" s="3" t="s">
        <v>6096</v>
      </c>
      <c r="F1432" t="s">
        <v>6465</v>
      </c>
      <c r="G1432" t="s">
        <v>6691</v>
      </c>
      <c r="H1432" t="s">
        <v>7484</v>
      </c>
      <c r="I1432" t="s">
        <v>8054</v>
      </c>
      <c r="J1432" t="s">
        <v>8057</v>
      </c>
      <c r="K1432" t="s">
        <v>8066</v>
      </c>
      <c r="L1432" t="s">
        <v>8590</v>
      </c>
      <c r="M1432">
        <v>94122</v>
      </c>
      <c r="N1432" t="s">
        <v>8638</v>
      </c>
      <c r="O1432" t="s">
        <v>9257</v>
      </c>
      <c r="P1432" t="s">
        <v>10371</v>
      </c>
      <c r="Q1432" t="s">
        <v>10381</v>
      </c>
      <c r="R1432" t="s">
        <v>11006</v>
      </c>
      <c r="S1432">
        <v>17.456</v>
      </c>
      <c r="T1432">
        <v>2</v>
      </c>
      <c r="U1432">
        <v>0.2</v>
      </c>
      <c r="V1432">
        <v>5.8914</v>
      </c>
      <c r="W1432">
        <f>(Tableau1[[#This Row],[Sales]]/Tableau1[[#This Row],[Profit]])*100</f>
        <v>296.2962962962963</v>
      </c>
      <c r="X1432">
        <f>Tableau1[[#This Row],[Sales]]*(1-Tableau1[[#This Row],[Discount]])</f>
        <v>13.9648</v>
      </c>
      <c r="Y1432">
        <f ca="1">SUMIF(Tableau1[Order ID],Tableau1[[#This Row],[Order ID]],Tableau1[[#This Row],[Sales]])</f>
        <v>13.92</v>
      </c>
    </row>
    <row r="1433" spans="1:25" x14ac:dyDescent="0.3">
      <c r="A1433">
        <v>2886</v>
      </c>
      <c r="B1433" t="s">
        <v>1452</v>
      </c>
      <c r="C1433" s="9" t="s">
        <v>5837</v>
      </c>
      <c r="D1433" s="9">
        <v>42661</v>
      </c>
      <c r="E1433" s="3" t="s">
        <v>5362</v>
      </c>
      <c r="F1433" t="s">
        <v>6465</v>
      </c>
      <c r="G1433" t="s">
        <v>6680</v>
      </c>
      <c r="H1433" t="s">
        <v>7473</v>
      </c>
      <c r="I1433" t="s">
        <v>8054</v>
      </c>
      <c r="J1433" t="s">
        <v>8057</v>
      </c>
      <c r="K1433" t="s">
        <v>8286</v>
      </c>
      <c r="L1433" t="s">
        <v>8604</v>
      </c>
      <c r="M1433">
        <v>85281</v>
      </c>
      <c r="N1433" t="s">
        <v>8638</v>
      </c>
      <c r="O1433" t="s">
        <v>9020</v>
      </c>
      <c r="P1433" t="s">
        <v>10370</v>
      </c>
      <c r="Q1433" t="s">
        <v>10374</v>
      </c>
      <c r="R1433" t="s">
        <v>10770</v>
      </c>
      <c r="S1433">
        <v>307.92</v>
      </c>
      <c r="T1433">
        <v>5</v>
      </c>
      <c r="U1433">
        <v>0.2</v>
      </c>
      <c r="V1433">
        <v>-34.640999999999998</v>
      </c>
      <c r="W1433">
        <f>(Tableau1[[#This Row],[Sales]]/Tableau1[[#This Row],[Profit]])*100</f>
        <v>-888.88888888888891</v>
      </c>
      <c r="X1433">
        <f>Tableau1[[#This Row],[Sales]]*(1-Tableau1[[#This Row],[Discount]])</f>
        <v>246.33600000000001</v>
      </c>
      <c r="Y1433">
        <f ca="1">SUMIF(Tableau1[Order ID],Tableau1[[#This Row],[Order ID]],Tableau1[[#This Row],[Sales]])</f>
        <v>38.375999999999998</v>
      </c>
    </row>
    <row r="1434" spans="1:25" x14ac:dyDescent="0.3">
      <c r="A1434">
        <v>2887</v>
      </c>
      <c r="B1434" t="s">
        <v>1453</v>
      </c>
      <c r="C1434" s="9" t="s">
        <v>5434</v>
      </c>
      <c r="D1434" s="9">
        <v>43087</v>
      </c>
      <c r="E1434" s="3" t="s">
        <v>5514</v>
      </c>
      <c r="F1434" t="s">
        <v>6466</v>
      </c>
      <c r="G1434" t="s">
        <v>6680</v>
      </c>
      <c r="H1434" t="s">
        <v>7473</v>
      </c>
      <c r="I1434" t="s">
        <v>8054</v>
      </c>
      <c r="J1434" t="s">
        <v>8057</v>
      </c>
      <c r="K1434" t="s">
        <v>8059</v>
      </c>
      <c r="L1434" t="s">
        <v>8590</v>
      </c>
      <c r="M1434">
        <v>90008</v>
      </c>
      <c r="N1434" t="s">
        <v>8638</v>
      </c>
      <c r="O1434" t="s">
        <v>9080</v>
      </c>
      <c r="P1434" t="s">
        <v>10371</v>
      </c>
      <c r="Q1434" t="s">
        <v>10379</v>
      </c>
      <c r="R1434" t="s">
        <v>10830</v>
      </c>
      <c r="S1434">
        <v>6.63</v>
      </c>
      <c r="T1434">
        <v>3</v>
      </c>
      <c r="U1434">
        <v>0</v>
      </c>
      <c r="V1434">
        <v>1.7901</v>
      </c>
      <c r="W1434">
        <f>(Tableau1[[#This Row],[Sales]]/Tableau1[[#This Row],[Profit]])*100</f>
        <v>370.37037037037038</v>
      </c>
      <c r="X1434">
        <f>Tableau1[[#This Row],[Sales]]*(1-Tableau1[[#This Row],[Discount]])</f>
        <v>6.63</v>
      </c>
      <c r="Y1434">
        <f ca="1">SUMIF(Tableau1[Order ID],Tableau1[[#This Row],[Order ID]],Tableau1[[#This Row],[Sales]])</f>
        <v>249.584</v>
      </c>
    </row>
    <row r="1435" spans="1:25" x14ac:dyDescent="0.3">
      <c r="A1435">
        <v>2890</v>
      </c>
      <c r="B1435" t="s">
        <v>1454</v>
      </c>
      <c r="C1435" s="9" t="s">
        <v>5838</v>
      </c>
      <c r="D1435" s="9">
        <v>43041</v>
      </c>
      <c r="E1435" s="3" t="s">
        <v>5074</v>
      </c>
      <c r="F1435" t="s">
        <v>6465</v>
      </c>
      <c r="G1435" t="s">
        <v>6643</v>
      </c>
      <c r="H1435" t="s">
        <v>7436</v>
      </c>
      <c r="I1435" t="s">
        <v>8055</v>
      </c>
      <c r="J1435" t="s">
        <v>8057</v>
      </c>
      <c r="K1435" t="s">
        <v>8062</v>
      </c>
      <c r="L1435" t="s">
        <v>8234</v>
      </c>
      <c r="M1435">
        <v>98105</v>
      </c>
      <c r="N1435" t="s">
        <v>8638</v>
      </c>
      <c r="O1435" t="s">
        <v>10017</v>
      </c>
      <c r="P1435" t="s">
        <v>10371</v>
      </c>
      <c r="Q1435" t="s">
        <v>10383</v>
      </c>
      <c r="R1435" t="s">
        <v>11755</v>
      </c>
      <c r="S1435">
        <v>23.85</v>
      </c>
      <c r="T1435">
        <v>5</v>
      </c>
      <c r="U1435">
        <v>0</v>
      </c>
      <c r="V1435">
        <v>10.7325</v>
      </c>
      <c r="W1435">
        <f>(Tableau1[[#This Row],[Sales]]/Tableau1[[#This Row],[Profit]])*100</f>
        <v>222.22222222222223</v>
      </c>
      <c r="X1435">
        <f>Tableau1[[#This Row],[Sales]]*(1-Tableau1[[#This Row],[Discount]])</f>
        <v>23.85</v>
      </c>
      <c r="Y1435">
        <f ca="1">SUMIF(Tableau1[Order ID],Tableau1[[#This Row],[Order ID]],Tableau1[[#This Row],[Sales]])</f>
        <v>355.45499999999998</v>
      </c>
    </row>
    <row r="1436" spans="1:25" x14ac:dyDescent="0.3">
      <c r="A1436">
        <v>2891</v>
      </c>
      <c r="B1436" t="s">
        <v>1455</v>
      </c>
      <c r="C1436" s="9" t="s">
        <v>5363</v>
      </c>
      <c r="D1436" s="9">
        <v>41758</v>
      </c>
      <c r="E1436" s="3" t="s">
        <v>6387</v>
      </c>
      <c r="F1436" t="s">
        <v>6464</v>
      </c>
      <c r="G1436" t="s">
        <v>7136</v>
      </c>
      <c r="H1436" t="s">
        <v>7929</v>
      </c>
      <c r="I1436" t="s">
        <v>8054</v>
      </c>
      <c r="J1436" t="s">
        <v>8057</v>
      </c>
      <c r="K1436" t="s">
        <v>8393</v>
      </c>
      <c r="L1436" t="s">
        <v>8616</v>
      </c>
      <c r="M1436">
        <v>70601</v>
      </c>
      <c r="N1436" t="s">
        <v>8637</v>
      </c>
      <c r="O1436" t="s">
        <v>9403</v>
      </c>
      <c r="P1436" t="s">
        <v>10370</v>
      </c>
      <c r="Q1436" t="s">
        <v>10374</v>
      </c>
      <c r="R1436" t="s">
        <v>11151</v>
      </c>
      <c r="S1436">
        <v>51.96</v>
      </c>
      <c r="T1436">
        <v>2</v>
      </c>
      <c r="U1436">
        <v>0</v>
      </c>
      <c r="V1436">
        <v>12.99</v>
      </c>
      <c r="W1436">
        <f>(Tableau1[[#This Row],[Sales]]/Tableau1[[#This Row],[Profit]])*100</f>
        <v>400</v>
      </c>
      <c r="X1436">
        <f>Tableau1[[#This Row],[Sales]]*(1-Tableau1[[#This Row],[Discount]])</f>
        <v>51.96</v>
      </c>
      <c r="Y1436">
        <f ca="1">SUMIF(Tableau1[Order ID],Tableau1[[#This Row],[Order ID]],Tableau1[[#This Row],[Sales]])</f>
        <v>866.4</v>
      </c>
    </row>
    <row r="1437" spans="1:25" x14ac:dyDescent="0.3">
      <c r="A1437">
        <v>2893</v>
      </c>
      <c r="B1437" t="s">
        <v>1456</v>
      </c>
      <c r="C1437" s="9" t="s">
        <v>5466</v>
      </c>
      <c r="D1437" s="9">
        <v>43031</v>
      </c>
      <c r="E1437" s="3" t="s">
        <v>5371</v>
      </c>
      <c r="F1437" t="s">
        <v>6465</v>
      </c>
      <c r="G1437" t="s">
        <v>6504</v>
      </c>
      <c r="H1437" t="s">
        <v>7297</v>
      </c>
      <c r="I1437" t="s">
        <v>8055</v>
      </c>
      <c r="J1437" t="s">
        <v>8057</v>
      </c>
      <c r="K1437" t="s">
        <v>8088</v>
      </c>
      <c r="L1437" t="s">
        <v>8603</v>
      </c>
      <c r="M1437">
        <v>14609</v>
      </c>
      <c r="N1437" t="s">
        <v>8640</v>
      </c>
      <c r="O1437" t="s">
        <v>10018</v>
      </c>
      <c r="P1437" t="s">
        <v>10371</v>
      </c>
      <c r="Q1437" t="s">
        <v>10383</v>
      </c>
      <c r="R1437" t="s">
        <v>11756</v>
      </c>
      <c r="S1437">
        <v>11.56</v>
      </c>
      <c r="T1437">
        <v>2</v>
      </c>
      <c r="U1437">
        <v>0</v>
      </c>
      <c r="V1437">
        <v>5.6643999999999997</v>
      </c>
      <c r="W1437">
        <f>(Tableau1[[#This Row],[Sales]]/Tableau1[[#This Row],[Profit]])*100</f>
        <v>204.08163265306123</v>
      </c>
      <c r="X1437">
        <f>Tableau1[[#This Row],[Sales]]*(1-Tableau1[[#This Row],[Discount]])</f>
        <v>11.56</v>
      </c>
      <c r="Y1437">
        <f ca="1">SUMIF(Tableau1[Order ID],Tableau1[[#This Row],[Order ID]],Tableau1[[#This Row],[Sales]])</f>
        <v>3.16</v>
      </c>
    </row>
    <row r="1438" spans="1:25" x14ac:dyDescent="0.3">
      <c r="A1438">
        <v>2897</v>
      </c>
      <c r="B1438" t="s">
        <v>1457</v>
      </c>
      <c r="C1438" s="9" t="s">
        <v>5839</v>
      </c>
      <c r="D1438" s="9">
        <v>41728</v>
      </c>
      <c r="E1438" s="3" t="s">
        <v>6263</v>
      </c>
      <c r="F1438" t="s">
        <v>6465</v>
      </c>
      <c r="G1438" t="s">
        <v>6495</v>
      </c>
      <c r="H1438" t="s">
        <v>7288</v>
      </c>
      <c r="I1438" t="s">
        <v>8054</v>
      </c>
      <c r="J1438" t="s">
        <v>8057</v>
      </c>
      <c r="K1438" t="s">
        <v>8143</v>
      </c>
      <c r="L1438" t="s">
        <v>8603</v>
      </c>
      <c r="M1438">
        <v>11561</v>
      </c>
      <c r="N1438" t="s">
        <v>8640</v>
      </c>
      <c r="O1438" t="s">
        <v>9662</v>
      </c>
      <c r="P1438" t="s">
        <v>10371</v>
      </c>
      <c r="Q1438" t="s">
        <v>10379</v>
      </c>
      <c r="R1438" t="s">
        <v>11400</v>
      </c>
      <c r="S1438">
        <v>49.65</v>
      </c>
      <c r="T1438">
        <v>5</v>
      </c>
      <c r="U1438">
        <v>0</v>
      </c>
      <c r="V1438">
        <v>20.853000000000002</v>
      </c>
      <c r="W1438">
        <f>(Tableau1[[#This Row],[Sales]]/Tableau1[[#This Row],[Profit]])*100</f>
        <v>238.09523809523805</v>
      </c>
      <c r="X1438">
        <f>Tableau1[[#This Row],[Sales]]*(1-Tableau1[[#This Row],[Discount]])</f>
        <v>49.65</v>
      </c>
      <c r="Y1438">
        <f ca="1">SUMIF(Tableau1[Order ID],Tableau1[[#This Row],[Order ID]],Tableau1[[#This Row],[Sales]])</f>
        <v>32.984999999999999</v>
      </c>
    </row>
    <row r="1439" spans="1:25" x14ac:dyDescent="0.3">
      <c r="A1439">
        <v>2898</v>
      </c>
      <c r="B1439" t="s">
        <v>1458</v>
      </c>
      <c r="C1439" s="9" t="s">
        <v>5840</v>
      </c>
      <c r="D1439" s="9">
        <v>42373</v>
      </c>
      <c r="E1439" s="3" t="s">
        <v>5880</v>
      </c>
      <c r="F1439" t="s">
        <v>6465</v>
      </c>
      <c r="G1439" t="s">
        <v>6892</v>
      </c>
      <c r="H1439" t="s">
        <v>7685</v>
      </c>
      <c r="I1439" t="s">
        <v>8055</v>
      </c>
      <c r="J1439" t="s">
        <v>8057</v>
      </c>
      <c r="K1439" t="s">
        <v>8093</v>
      </c>
      <c r="L1439" t="s">
        <v>8592</v>
      </c>
      <c r="M1439">
        <v>28205</v>
      </c>
      <c r="N1439" t="s">
        <v>8637</v>
      </c>
      <c r="O1439" t="s">
        <v>9907</v>
      </c>
      <c r="P1439" t="s">
        <v>10372</v>
      </c>
      <c r="Q1439" t="s">
        <v>10389</v>
      </c>
      <c r="R1439" t="s">
        <v>11643</v>
      </c>
      <c r="S1439">
        <v>959.96799999999996</v>
      </c>
      <c r="T1439">
        <v>4</v>
      </c>
      <c r="U1439">
        <v>0.2</v>
      </c>
      <c r="V1439">
        <v>119.996</v>
      </c>
      <c r="W1439">
        <f>(Tableau1[[#This Row],[Sales]]/Tableau1[[#This Row],[Profit]])*100</f>
        <v>800</v>
      </c>
      <c r="X1439">
        <f>Tableau1[[#This Row],[Sales]]*(1-Tableau1[[#This Row],[Discount]])</f>
        <v>767.97440000000006</v>
      </c>
      <c r="Y1439">
        <f ca="1">SUMIF(Tableau1[Order ID],Tableau1[[#This Row],[Order ID]],Tableau1[[#This Row],[Sales]])</f>
        <v>542.94000000000005</v>
      </c>
    </row>
    <row r="1440" spans="1:25" x14ac:dyDescent="0.3">
      <c r="A1440">
        <v>2899</v>
      </c>
      <c r="B1440" t="s">
        <v>1459</v>
      </c>
      <c r="C1440" s="9" t="s">
        <v>5063</v>
      </c>
      <c r="D1440" s="9">
        <v>42120</v>
      </c>
      <c r="E1440" s="3" t="s">
        <v>5058</v>
      </c>
      <c r="F1440" t="s">
        <v>6465</v>
      </c>
      <c r="G1440" t="s">
        <v>7085</v>
      </c>
      <c r="H1440" t="s">
        <v>7878</v>
      </c>
      <c r="I1440" t="s">
        <v>8054</v>
      </c>
      <c r="J1440" t="s">
        <v>8057</v>
      </c>
      <c r="K1440" t="s">
        <v>8070</v>
      </c>
      <c r="L1440" t="s">
        <v>8593</v>
      </c>
      <c r="M1440">
        <v>77036</v>
      </c>
      <c r="N1440" t="s">
        <v>8639</v>
      </c>
      <c r="O1440" t="s">
        <v>8920</v>
      </c>
      <c r="P1440" t="s">
        <v>10370</v>
      </c>
      <c r="Q1440" t="s">
        <v>10374</v>
      </c>
      <c r="R1440" t="s">
        <v>10669</v>
      </c>
      <c r="S1440">
        <v>408.42200000000003</v>
      </c>
      <c r="T1440">
        <v>2</v>
      </c>
      <c r="U1440">
        <v>0.3</v>
      </c>
      <c r="V1440">
        <v>-5.8346</v>
      </c>
      <c r="W1440">
        <f>(Tableau1[[#This Row],[Sales]]/Tableau1[[#This Row],[Profit]])*100</f>
        <v>-7000</v>
      </c>
      <c r="X1440">
        <f>Tableau1[[#This Row],[Sales]]*(1-Tableau1[[#This Row],[Discount]])</f>
        <v>285.8954</v>
      </c>
      <c r="Y1440">
        <f ca="1">SUMIF(Tableau1[Order ID],Tableau1[[#This Row],[Order ID]],Tableau1[[#This Row],[Sales]])</f>
        <v>353.88</v>
      </c>
    </row>
    <row r="1441" spans="1:25" x14ac:dyDescent="0.3">
      <c r="A1441">
        <v>2900</v>
      </c>
      <c r="B1441" t="s">
        <v>1460</v>
      </c>
      <c r="C1441" s="9" t="s">
        <v>5841</v>
      </c>
      <c r="D1441" s="9">
        <v>42259</v>
      </c>
      <c r="E1441" s="3" t="s">
        <v>5044</v>
      </c>
      <c r="F1441" t="s">
        <v>6465</v>
      </c>
      <c r="G1441" t="s">
        <v>6506</v>
      </c>
      <c r="H1441" t="s">
        <v>7299</v>
      </c>
      <c r="I1441" t="s">
        <v>8054</v>
      </c>
      <c r="J1441" t="s">
        <v>8057</v>
      </c>
      <c r="K1441" t="s">
        <v>8078</v>
      </c>
      <c r="L1441" t="s">
        <v>8603</v>
      </c>
      <c r="M1441">
        <v>10035</v>
      </c>
      <c r="N1441" t="s">
        <v>8640</v>
      </c>
      <c r="O1441" t="s">
        <v>9907</v>
      </c>
      <c r="P1441" t="s">
        <v>10372</v>
      </c>
      <c r="Q1441" t="s">
        <v>10389</v>
      </c>
      <c r="R1441" t="s">
        <v>11643</v>
      </c>
      <c r="S1441">
        <v>479.98399999999998</v>
      </c>
      <c r="T1441">
        <v>2</v>
      </c>
      <c r="U1441">
        <v>0.2</v>
      </c>
      <c r="V1441">
        <v>59.997999999999998</v>
      </c>
      <c r="W1441">
        <f>(Tableau1[[#This Row],[Sales]]/Tableau1[[#This Row],[Profit]])*100</f>
        <v>800</v>
      </c>
      <c r="X1441">
        <f>Tableau1[[#This Row],[Sales]]*(1-Tableau1[[#This Row],[Discount]])</f>
        <v>383.98720000000003</v>
      </c>
      <c r="Y1441">
        <f ca="1">SUMIF(Tableau1[Order ID],Tableau1[[#This Row],[Order ID]],Tableau1[[#This Row],[Sales]])</f>
        <v>60.143999999999998</v>
      </c>
    </row>
    <row r="1442" spans="1:25" x14ac:dyDescent="0.3">
      <c r="A1442">
        <v>2902</v>
      </c>
      <c r="B1442" t="s">
        <v>1461</v>
      </c>
      <c r="C1442" s="9" t="s">
        <v>5250</v>
      </c>
      <c r="D1442" s="9">
        <v>42989</v>
      </c>
      <c r="E1442" s="3" t="s">
        <v>5205</v>
      </c>
      <c r="F1442" t="s">
        <v>6465</v>
      </c>
      <c r="G1442" t="s">
        <v>7094</v>
      </c>
      <c r="H1442" t="s">
        <v>7887</v>
      </c>
      <c r="I1442" t="s">
        <v>8056</v>
      </c>
      <c r="J1442" t="s">
        <v>8057</v>
      </c>
      <c r="K1442" t="s">
        <v>8096</v>
      </c>
      <c r="L1442" t="s">
        <v>8620</v>
      </c>
      <c r="M1442">
        <v>31907</v>
      </c>
      <c r="N1442" t="s">
        <v>8637</v>
      </c>
      <c r="O1442" t="s">
        <v>9392</v>
      </c>
      <c r="P1442" t="s">
        <v>10371</v>
      </c>
      <c r="Q1442" t="s">
        <v>10383</v>
      </c>
      <c r="R1442" t="s">
        <v>11140</v>
      </c>
      <c r="S1442">
        <v>184.66</v>
      </c>
      <c r="T1442">
        <v>7</v>
      </c>
      <c r="U1442">
        <v>0</v>
      </c>
      <c r="V1442">
        <v>84.943600000000004</v>
      </c>
      <c r="W1442">
        <f>(Tableau1[[#This Row],[Sales]]/Tableau1[[#This Row],[Profit]])*100</f>
        <v>217.39130434782606</v>
      </c>
      <c r="X1442">
        <f>Tableau1[[#This Row],[Sales]]*(1-Tableau1[[#This Row],[Discount]])</f>
        <v>184.66</v>
      </c>
      <c r="Y1442">
        <f ca="1">SUMIF(Tableau1[Order ID],Tableau1[[#This Row],[Order ID]],Tableau1[[#This Row],[Sales]])</f>
        <v>3.15</v>
      </c>
    </row>
    <row r="1443" spans="1:25" x14ac:dyDescent="0.3">
      <c r="A1443">
        <v>2903</v>
      </c>
      <c r="B1443" t="s">
        <v>1462</v>
      </c>
      <c r="C1443" s="9" t="s">
        <v>5031</v>
      </c>
      <c r="D1443" s="9">
        <v>42533</v>
      </c>
      <c r="E1443" s="3" t="s">
        <v>5056</v>
      </c>
      <c r="F1443" t="s">
        <v>6465</v>
      </c>
      <c r="G1443" t="s">
        <v>6725</v>
      </c>
      <c r="H1443" t="s">
        <v>7518</v>
      </c>
      <c r="I1443" t="s">
        <v>8054</v>
      </c>
      <c r="J1443" t="s">
        <v>8057</v>
      </c>
      <c r="K1443" t="s">
        <v>8080</v>
      </c>
      <c r="L1443" t="s">
        <v>8598</v>
      </c>
      <c r="M1443">
        <v>60610</v>
      </c>
      <c r="N1443" t="s">
        <v>8639</v>
      </c>
      <c r="O1443" t="s">
        <v>9800</v>
      </c>
      <c r="P1443" t="s">
        <v>10371</v>
      </c>
      <c r="Q1443" t="s">
        <v>10383</v>
      </c>
      <c r="R1443" t="s">
        <v>11534</v>
      </c>
      <c r="S1443">
        <v>23.12</v>
      </c>
      <c r="T1443">
        <v>5</v>
      </c>
      <c r="U1443">
        <v>0.2</v>
      </c>
      <c r="V1443">
        <v>8.3810000000000002</v>
      </c>
      <c r="W1443">
        <f>(Tableau1[[#This Row],[Sales]]/Tableau1[[#This Row],[Profit]])*100</f>
        <v>275.86206896551727</v>
      </c>
      <c r="X1443">
        <f>Tableau1[[#This Row],[Sales]]*(1-Tableau1[[#This Row],[Discount]])</f>
        <v>18.496000000000002</v>
      </c>
      <c r="Y1443">
        <f ca="1">SUMIF(Tableau1[Order ID],Tableau1[[#This Row],[Order ID]],Tableau1[[#This Row],[Sales]])</f>
        <v>599.99</v>
      </c>
    </row>
    <row r="1444" spans="1:25" x14ac:dyDescent="0.3">
      <c r="A1444">
        <v>2904</v>
      </c>
      <c r="B1444" t="s">
        <v>1463</v>
      </c>
      <c r="C1444" s="9" t="s">
        <v>5842</v>
      </c>
      <c r="D1444" s="9">
        <v>42548</v>
      </c>
      <c r="E1444" s="3" t="s">
        <v>5979</v>
      </c>
      <c r="F1444" t="s">
        <v>6465</v>
      </c>
      <c r="G1444" t="s">
        <v>7010</v>
      </c>
      <c r="H1444" t="s">
        <v>7803</v>
      </c>
      <c r="I1444" t="s">
        <v>8055</v>
      </c>
      <c r="J1444" t="s">
        <v>8057</v>
      </c>
      <c r="K1444" t="s">
        <v>8394</v>
      </c>
      <c r="L1444" t="s">
        <v>8598</v>
      </c>
      <c r="M1444">
        <v>60035</v>
      </c>
      <c r="N1444" t="s">
        <v>8639</v>
      </c>
      <c r="O1444" t="s">
        <v>9664</v>
      </c>
      <c r="P1444" t="s">
        <v>10371</v>
      </c>
      <c r="Q1444" t="s">
        <v>10383</v>
      </c>
      <c r="R1444" t="s">
        <v>11402</v>
      </c>
      <c r="S1444">
        <v>37.463999999999999</v>
      </c>
      <c r="T1444">
        <v>7</v>
      </c>
      <c r="U1444">
        <v>0.2</v>
      </c>
      <c r="V1444">
        <v>12.175800000000001</v>
      </c>
      <c r="W1444">
        <f>(Tableau1[[#This Row],[Sales]]/Tableau1[[#This Row],[Profit]])*100</f>
        <v>307.69230769230768</v>
      </c>
      <c r="X1444">
        <f>Tableau1[[#This Row],[Sales]]*(1-Tableau1[[#This Row],[Discount]])</f>
        <v>29.9712</v>
      </c>
      <c r="Y1444">
        <f ca="1">SUMIF(Tableau1[Order ID],Tableau1[[#This Row],[Order ID]],Tableau1[[#This Row],[Sales]])</f>
        <v>638.28800000000001</v>
      </c>
    </row>
    <row r="1445" spans="1:25" x14ac:dyDescent="0.3">
      <c r="A1445">
        <v>2906</v>
      </c>
      <c r="B1445" t="s">
        <v>1464</v>
      </c>
      <c r="C1445" s="9" t="s">
        <v>5497</v>
      </c>
      <c r="D1445" s="9">
        <v>41908</v>
      </c>
      <c r="E1445" s="3" t="s">
        <v>5617</v>
      </c>
      <c r="F1445" t="s">
        <v>6465</v>
      </c>
      <c r="G1445" t="s">
        <v>6505</v>
      </c>
      <c r="H1445" t="s">
        <v>7298</v>
      </c>
      <c r="I1445" t="s">
        <v>8056</v>
      </c>
      <c r="J1445" t="s">
        <v>8057</v>
      </c>
      <c r="K1445" t="s">
        <v>8062</v>
      </c>
      <c r="L1445" t="s">
        <v>8234</v>
      </c>
      <c r="M1445">
        <v>98115</v>
      </c>
      <c r="N1445" t="s">
        <v>8638</v>
      </c>
      <c r="O1445" t="s">
        <v>10020</v>
      </c>
      <c r="P1445" t="s">
        <v>10371</v>
      </c>
      <c r="Q1445" t="s">
        <v>10377</v>
      </c>
      <c r="R1445" t="s">
        <v>11758</v>
      </c>
      <c r="S1445">
        <v>310.12</v>
      </c>
      <c r="T1445">
        <v>2</v>
      </c>
      <c r="U1445">
        <v>0</v>
      </c>
      <c r="V1445">
        <v>80.631200000000007</v>
      </c>
      <c r="W1445">
        <f>(Tableau1[[#This Row],[Sales]]/Tableau1[[#This Row],[Profit]])*100</f>
        <v>384.61538461538458</v>
      </c>
      <c r="X1445">
        <f>Tableau1[[#This Row],[Sales]]*(1-Tableau1[[#This Row],[Discount]])</f>
        <v>310.12</v>
      </c>
      <c r="Y1445">
        <f ca="1">SUMIF(Tableau1[Order ID],Tableau1[[#This Row],[Order ID]],Tableau1[[#This Row],[Sales]])</f>
        <v>104.85</v>
      </c>
    </row>
    <row r="1446" spans="1:25" x14ac:dyDescent="0.3">
      <c r="A1446">
        <v>2907</v>
      </c>
      <c r="B1446" t="s">
        <v>1465</v>
      </c>
      <c r="C1446" s="9" t="s">
        <v>5162</v>
      </c>
      <c r="D1446" s="9">
        <v>43042</v>
      </c>
      <c r="E1446" s="3" t="s">
        <v>5075</v>
      </c>
      <c r="F1446" t="s">
        <v>6465</v>
      </c>
      <c r="G1446" t="s">
        <v>6819</v>
      </c>
      <c r="H1446" t="s">
        <v>7612</v>
      </c>
      <c r="I1446" t="s">
        <v>8054</v>
      </c>
      <c r="J1446" t="s">
        <v>8057</v>
      </c>
      <c r="K1446" t="s">
        <v>8074</v>
      </c>
      <c r="L1446" t="s">
        <v>8599</v>
      </c>
      <c r="M1446">
        <v>55122</v>
      </c>
      <c r="N1446" t="s">
        <v>8639</v>
      </c>
      <c r="O1446" t="s">
        <v>10021</v>
      </c>
      <c r="P1446" t="s">
        <v>10371</v>
      </c>
      <c r="Q1446" t="s">
        <v>10383</v>
      </c>
      <c r="R1446" t="s">
        <v>11759</v>
      </c>
      <c r="S1446">
        <v>8.56</v>
      </c>
      <c r="T1446">
        <v>2</v>
      </c>
      <c r="U1446">
        <v>0</v>
      </c>
      <c r="V1446">
        <v>3.8519999999999999</v>
      </c>
      <c r="W1446">
        <f>(Tableau1[[#This Row],[Sales]]/Tableau1[[#This Row],[Profit]])*100</f>
        <v>222.22222222222223</v>
      </c>
      <c r="X1446">
        <f>Tableau1[[#This Row],[Sales]]*(1-Tableau1[[#This Row],[Discount]])</f>
        <v>8.56</v>
      </c>
      <c r="Y1446">
        <f ca="1">SUMIF(Tableau1[Order ID],Tableau1[[#This Row],[Order ID]],Tableau1[[#This Row],[Sales]])</f>
        <v>71.975999999999999</v>
      </c>
    </row>
    <row r="1447" spans="1:25" x14ac:dyDescent="0.3">
      <c r="A1447">
        <v>2910</v>
      </c>
      <c r="B1447" t="s">
        <v>1466</v>
      </c>
      <c r="C1447" s="9" t="s">
        <v>5630</v>
      </c>
      <c r="D1447" s="9">
        <v>42785</v>
      </c>
      <c r="E1447" s="3" t="s">
        <v>5690</v>
      </c>
      <c r="F1447" t="s">
        <v>6465</v>
      </c>
      <c r="G1447" t="s">
        <v>6718</v>
      </c>
      <c r="H1447" t="s">
        <v>7511</v>
      </c>
      <c r="I1447" t="s">
        <v>8054</v>
      </c>
      <c r="J1447" t="s">
        <v>8057</v>
      </c>
      <c r="K1447" t="s">
        <v>8062</v>
      </c>
      <c r="L1447" t="s">
        <v>8234</v>
      </c>
      <c r="M1447">
        <v>98103</v>
      </c>
      <c r="N1447" t="s">
        <v>8638</v>
      </c>
      <c r="O1447" t="s">
        <v>9623</v>
      </c>
      <c r="P1447" t="s">
        <v>10371</v>
      </c>
      <c r="Q1447" t="s">
        <v>10386</v>
      </c>
      <c r="R1447" t="s">
        <v>11363</v>
      </c>
      <c r="S1447">
        <v>11.22</v>
      </c>
      <c r="T1447">
        <v>3</v>
      </c>
      <c r="U1447">
        <v>0</v>
      </c>
      <c r="V1447">
        <v>0.22439999999999999</v>
      </c>
      <c r="W1447">
        <f>(Tableau1[[#This Row],[Sales]]/Tableau1[[#This Row],[Profit]])*100</f>
        <v>5000.0000000000009</v>
      </c>
      <c r="X1447">
        <f>Tableau1[[#This Row],[Sales]]*(1-Tableau1[[#This Row],[Discount]])</f>
        <v>11.22</v>
      </c>
      <c r="Y1447">
        <f ca="1">SUMIF(Tableau1[Order ID],Tableau1[[#This Row],[Order ID]],Tableau1[[#This Row],[Sales]])</f>
        <v>217.76400000000001</v>
      </c>
    </row>
    <row r="1448" spans="1:25" x14ac:dyDescent="0.3">
      <c r="A1448">
        <v>2911</v>
      </c>
      <c r="B1448" t="s">
        <v>1467</v>
      </c>
      <c r="C1448" s="9" t="s">
        <v>5629</v>
      </c>
      <c r="D1448" s="9">
        <v>42313</v>
      </c>
      <c r="E1448" s="3" t="s">
        <v>5559</v>
      </c>
      <c r="F1448" t="s">
        <v>6465</v>
      </c>
      <c r="G1448" t="s">
        <v>6572</v>
      </c>
      <c r="H1448" t="s">
        <v>7365</v>
      </c>
      <c r="I1448" t="s">
        <v>8054</v>
      </c>
      <c r="J1448" t="s">
        <v>8057</v>
      </c>
      <c r="K1448" t="s">
        <v>8255</v>
      </c>
      <c r="L1448" t="s">
        <v>8591</v>
      </c>
      <c r="M1448">
        <v>33065</v>
      </c>
      <c r="N1448" t="s">
        <v>8637</v>
      </c>
      <c r="O1448" t="s">
        <v>9266</v>
      </c>
      <c r="P1448" t="s">
        <v>10371</v>
      </c>
      <c r="Q1448" t="s">
        <v>10382</v>
      </c>
      <c r="R1448" t="s">
        <v>11205</v>
      </c>
      <c r="S1448">
        <v>387.13600000000002</v>
      </c>
      <c r="T1448">
        <v>4</v>
      </c>
      <c r="U1448">
        <v>0.2</v>
      </c>
      <c r="V1448">
        <v>24.196000000000002</v>
      </c>
      <c r="W1448">
        <f>(Tableau1[[#This Row],[Sales]]/Tableau1[[#This Row],[Profit]])*100</f>
        <v>1600</v>
      </c>
      <c r="X1448">
        <f>Tableau1[[#This Row],[Sales]]*(1-Tableau1[[#This Row],[Discount]])</f>
        <v>309.70880000000005</v>
      </c>
      <c r="Y1448">
        <f ca="1">SUMIF(Tableau1[Order ID],Tableau1[[#This Row],[Order ID]],Tableau1[[#This Row],[Sales]])</f>
        <v>35</v>
      </c>
    </row>
    <row r="1449" spans="1:25" x14ac:dyDescent="0.3">
      <c r="A1449">
        <v>2912</v>
      </c>
      <c r="B1449" t="s">
        <v>1468</v>
      </c>
      <c r="C1449" s="9" t="s">
        <v>5767</v>
      </c>
      <c r="D1449" s="9">
        <v>41806</v>
      </c>
      <c r="E1449" s="3" t="s">
        <v>5291</v>
      </c>
      <c r="F1449" t="s">
        <v>6465</v>
      </c>
      <c r="G1449" t="s">
        <v>6705</v>
      </c>
      <c r="H1449" t="s">
        <v>7498</v>
      </c>
      <c r="I1449" t="s">
        <v>8054</v>
      </c>
      <c r="J1449" t="s">
        <v>8057</v>
      </c>
      <c r="K1449" t="s">
        <v>8395</v>
      </c>
      <c r="L1449" t="s">
        <v>8603</v>
      </c>
      <c r="M1449">
        <v>11550</v>
      </c>
      <c r="N1449" t="s">
        <v>8640</v>
      </c>
      <c r="O1449" t="s">
        <v>10022</v>
      </c>
      <c r="P1449" t="s">
        <v>10371</v>
      </c>
      <c r="Q1449" t="s">
        <v>10385</v>
      </c>
      <c r="R1449" t="s">
        <v>10539</v>
      </c>
      <c r="S1449">
        <v>41.4</v>
      </c>
      <c r="T1449">
        <v>5</v>
      </c>
      <c r="U1449">
        <v>0</v>
      </c>
      <c r="V1449">
        <v>19.457999999999998</v>
      </c>
      <c r="W1449">
        <f>(Tableau1[[#This Row],[Sales]]/Tableau1[[#This Row],[Profit]])*100</f>
        <v>212.7659574468085</v>
      </c>
      <c r="X1449">
        <f>Tableau1[[#This Row],[Sales]]*(1-Tableau1[[#This Row],[Discount]])</f>
        <v>41.4</v>
      </c>
      <c r="Y1449">
        <f ca="1">SUMIF(Tableau1[Order ID],Tableau1[[#This Row],[Order ID]],Tableau1[[#This Row],[Sales]])</f>
        <v>421.37200000000001</v>
      </c>
    </row>
    <row r="1450" spans="1:25" x14ac:dyDescent="0.3">
      <c r="A1450">
        <v>2915</v>
      </c>
      <c r="B1450" t="s">
        <v>1469</v>
      </c>
      <c r="C1450" s="9" t="s">
        <v>5118</v>
      </c>
      <c r="D1450" s="9">
        <v>42289</v>
      </c>
      <c r="E1450" s="3" t="s">
        <v>5902</v>
      </c>
      <c r="F1450" t="s">
        <v>6464</v>
      </c>
      <c r="G1450" t="s">
        <v>6819</v>
      </c>
      <c r="H1450" t="s">
        <v>7612</v>
      </c>
      <c r="I1450" t="s">
        <v>8054</v>
      </c>
      <c r="J1450" t="s">
        <v>8057</v>
      </c>
      <c r="K1450" t="s">
        <v>8396</v>
      </c>
      <c r="L1450" t="s">
        <v>8602</v>
      </c>
      <c r="M1450">
        <v>46060</v>
      </c>
      <c r="N1450" t="s">
        <v>8639</v>
      </c>
      <c r="O1450" t="s">
        <v>9983</v>
      </c>
      <c r="P1450" t="s">
        <v>10372</v>
      </c>
      <c r="Q1450" t="s">
        <v>10380</v>
      </c>
      <c r="R1450" t="s">
        <v>11720</v>
      </c>
      <c r="S1450">
        <v>135.72</v>
      </c>
      <c r="T1450">
        <v>3</v>
      </c>
      <c r="U1450">
        <v>0</v>
      </c>
      <c r="V1450">
        <v>35.287199999999999</v>
      </c>
      <c r="W1450">
        <f>(Tableau1[[#This Row],[Sales]]/Tableau1[[#This Row],[Profit]])*100</f>
        <v>384.61538461538464</v>
      </c>
      <c r="X1450">
        <f>Tableau1[[#This Row],[Sales]]*(1-Tableau1[[#This Row],[Discount]])</f>
        <v>135.72</v>
      </c>
      <c r="Y1450">
        <f ca="1">SUMIF(Tableau1[Order ID],Tableau1[[#This Row],[Order ID]],Tableau1[[#This Row],[Sales]])</f>
        <v>15.984</v>
      </c>
    </row>
    <row r="1451" spans="1:25" x14ac:dyDescent="0.3">
      <c r="A1451">
        <v>2918</v>
      </c>
      <c r="B1451" t="s">
        <v>1470</v>
      </c>
      <c r="C1451" s="9" t="s">
        <v>5181</v>
      </c>
      <c r="D1451" s="9">
        <v>42974</v>
      </c>
      <c r="E1451" s="3" t="s">
        <v>6348</v>
      </c>
      <c r="F1451" t="s">
        <v>6466</v>
      </c>
      <c r="G1451" t="s">
        <v>6807</v>
      </c>
      <c r="H1451" t="s">
        <v>7600</v>
      </c>
      <c r="I1451" t="s">
        <v>8054</v>
      </c>
      <c r="J1451" t="s">
        <v>8057</v>
      </c>
      <c r="K1451" t="s">
        <v>8119</v>
      </c>
      <c r="L1451" t="s">
        <v>8593</v>
      </c>
      <c r="M1451">
        <v>75220</v>
      </c>
      <c r="N1451" t="s">
        <v>8639</v>
      </c>
      <c r="O1451" t="s">
        <v>10023</v>
      </c>
      <c r="P1451" t="s">
        <v>10371</v>
      </c>
      <c r="Q1451" t="s">
        <v>10379</v>
      </c>
      <c r="R1451" t="s">
        <v>11760</v>
      </c>
      <c r="S1451">
        <v>5.952</v>
      </c>
      <c r="T1451">
        <v>1</v>
      </c>
      <c r="U1451">
        <v>0.2</v>
      </c>
      <c r="V1451">
        <v>0.372</v>
      </c>
      <c r="W1451">
        <f>(Tableau1[[#This Row],[Sales]]/Tableau1[[#This Row],[Profit]])*100</f>
        <v>1600</v>
      </c>
      <c r="X1451">
        <f>Tableau1[[#This Row],[Sales]]*(1-Tableau1[[#This Row],[Discount]])</f>
        <v>4.7616000000000005</v>
      </c>
      <c r="Y1451">
        <f ca="1">SUMIF(Tableau1[Order ID],Tableau1[[#This Row],[Order ID]],Tableau1[[#This Row],[Sales]])</f>
        <v>61.792000000000002</v>
      </c>
    </row>
    <row r="1452" spans="1:25" x14ac:dyDescent="0.3">
      <c r="A1452">
        <v>2919</v>
      </c>
      <c r="B1452" t="s">
        <v>1471</v>
      </c>
      <c r="C1452" s="9" t="s">
        <v>5843</v>
      </c>
      <c r="D1452" s="9">
        <v>42697</v>
      </c>
      <c r="E1452" s="3" t="s">
        <v>5843</v>
      </c>
      <c r="F1452" t="s">
        <v>6467</v>
      </c>
      <c r="G1452" t="s">
        <v>7092</v>
      </c>
      <c r="H1452" t="s">
        <v>7885</v>
      </c>
      <c r="I1452" t="s">
        <v>8055</v>
      </c>
      <c r="J1452" t="s">
        <v>8057</v>
      </c>
      <c r="K1452" t="s">
        <v>8068</v>
      </c>
      <c r="L1452" t="s">
        <v>8597</v>
      </c>
      <c r="M1452">
        <v>19140</v>
      </c>
      <c r="N1452" t="s">
        <v>8640</v>
      </c>
      <c r="O1452" t="s">
        <v>10005</v>
      </c>
      <c r="P1452" t="s">
        <v>10371</v>
      </c>
      <c r="Q1452" t="s">
        <v>10386</v>
      </c>
      <c r="R1452" t="s">
        <v>11743</v>
      </c>
      <c r="S1452">
        <v>15.8</v>
      </c>
      <c r="T1452">
        <v>5</v>
      </c>
      <c r="U1452">
        <v>0.2</v>
      </c>
      <c r="V1452">
        <v>2.37</v>
      </c>
      <c r="W1452">
        <f>(Tableau1[[#This Row],[Sales]]/Tableau1[[#This Row],[Profit]])*100</f>
        <v>666.66666666666674</v>
      </c>
      <c r="X1452">
        <f>Tableau1[[#This Row],[Sales]]*(1-Tableau1[[#This Row],[Discount]])</f>
        <v>12.64</v>
      </c>
      <c r="Y1452">
        <f ca="1">SUMIF(Tableau1[Order ID],Tableau1[[#This Row],[Order ID]],Tableau1[[#This Row],[Sales]])</f>
        <v>132.22399999999999</v>
      </c>
    </row>
    <row r="1453" spans="1:25" x14ac:dyDescent="0.3">
      <c r="A1453">
        <v>2922</v>
      </c>
      <c r="B1453" t="s">
        <v>1472</v>
      </c>
      <c r="C1453" s="9" t="s">
        <v>5319</v>
      </c>
      <c r="D1453" s="9">
        <v>42765</v>
      </c>
      <c r="E1453" s="3" t="s">
        <v>5319</v>
      </c>
      <c r="F1453" t="s">
        <v>6467</v>
      </c>
      <c r="G1453" t="s">
        <v>6930</v>
      </c>
      <c r="H1453" t="s">
        <v>7723</v>
      </c>
      <c r="I1453" t="s">
        <v>8054</v>
      </c>
      <c r="J1453" t="s">
        <v>8057</v>
      </c>
      <c r="K1453" t="s">
        <v>8066</v>
      </c>
      <c r="L1453" t="s">
        <v>8590</v>
      </c>
      <c r="M1453">
        <v>94109</v>
      </c>
      <c r="N1453" t="s">
        <v>8638</v>
      </c>
      <c r="O1453" t="s">
        <v>9180</v>
      </c>
      <c r="P1453" t="s">
        <v>10371</v>
      </c>
      <c r="Q1453" t="s">
        <v>10377</v>
      </c>
      <c r="R1453" t="s">
        <v>10928</v>
      </c>
      <c r="S1453">
        <v>129.30000000000001</v>
      </c>
      <c r="T1453">
        <v>2</v>
      </c>
      <c r="U1453">
        <v>0</v>
      </c>
      <c r="V1453">
        <v>6.4649999999999999</v>
      </c>
      <c r="W1453">
        <f>(Tableau1[[#This Row],[Sales]]/Tableau1[[#This Row],[Profit]])*100</f>
        <v>2000.0000000000005</v>
      </c>
      <c r="X1453">
        <f>Tableau1[[#This Row],[Sales]]*(1-Tableau1[[#This Row],[Discount]])</f>
        <v>129.30000000000001</v>
      </c>
      <c r="Y1453">
        <f ca="1">SUMIF(Tableau1[Order ID],Tableau1[[#This Row],[Order ID]],Tableau1[[#This Row],[Sales]])</f>
        <v>19.440000000000001</v>
      </c>
    </row>
    <row r="1454" spans="1:25" x14ac:dyDescent="0.3">
      <c r="A1454">
        <v>2923</v>
      </c>
      <c r="B1454" t="s">
        <v>1473</v>
      </c>
      <c r="C1454" s="9" t="s">
        <v>5702</v>
      </c>
      <c r="D1454" s="9">
        <v>42338</v>
      </c>
      <c r="E1454" s="3" t="s">
        <v>5185</v>
      </c>
      <c r="F1454" t="s">
        <v>6464</v>
      </c>
      <c r="G1454" t="s">
        <v>6957</v>
      </c>
      <c r="H1454" t="s">
        <v>7750</v>
      </c>
      <c r="I1454" t="s">
        <v>8056</v>
      </c>
      <c r="J1454" t="s">
        <v>8057</v>
      </c>
      <c r="K1454" t="s">
        <v>8147</v>
      </c>
      <c r="L1454" t="s">
        <v>8593</v>
      </c>
      <c r="M1454">
        <v>78745</v>
      </c>
      <c r="N1454" t="s">
        <v>8639</v>
      </c>
      <c r="O1454" t="s">
        <v>9248</v>
      </c>
      <c r="P1454" t="s">
        <v>10371</v>
      </c>
      <c r="Q1454" t="s">
        <v>10381</v>
      </c>
      <c r="R1454" t="s">
        <v>10997</v>
      </c>
      <c r="S1454">
        <v>3.8820000000000001</v>
      </c>
      <c r="T1454">
        <v>3</v>
      </c>
      <c r="U1454">
        <v>0.8</v>
      </c>
      <c r="V1454">
        <v>-5.8230000000000004</v>
      </c>
      <c r="W1454">
        <f>(Tableau1[[#This Row],[Sales]]/Tableau1[[#This Row],[Profit]])*100</f>
        <v>-66.666666666666657</v>
      </c>
      <c r="X1454">
        <f>Tableau1[[#This Row],[Sales]]*(1-Tableau1[[#This Row],[Discount]])</f>
        <v>0.77639999999999987</v>
      </c>
      <c r="Y1454">
        <f ca="1">SUMIF(Tableau1[Order ID],Tableau1[[#This Row],[Order ID]],Tableau1[[#This Row],[Sales]])</f>
        <v>279.95999999999998</v>
      </c>
    </row>
    <row r="1455" spans="1:25" x14ac:dyDescent="0.3">
      <c r="A1455">
        <v>2924</v>
      </c>
      <c r="B1455" t="s">
        <v>1474</v>
      </c>
      <c r="C1455" s="9" t="s">
        <v>5337</v>
      </c>
      <c r="D1455" s="9">
        <v>41818</v>
      </c>
      <c r="E1455" s="3" t="s">
        <v>6159</v>
      </c>
      <c r="F1455" t="s">
        <v>6465</v>
      </c>
      <c r="G1455" t="s">
        <v>6806</v>
      </c>
      <c r="H1455" t="s">
        <v>7599</v>
      </c>
      <c r="I1455" t="s">
        <v>8055</v>
      </c>
      <c r="J1455" t="s">
        <v>8057</v>
      </c>
      <c r="K1455" t="s">
        <v>8124</v>
      </c>
      <c r="L1455" t="s">
        <v>8600</v>
      </c>
      <c r="M1455">
        <v>48234</v>
      </c>
      <c r="N1455" t="s">
        <v>8639</v>
      </c>
      <c r="O1455" t="s">
        <v>9439</v>
      </c>
      <c r="P1455" t="s">
        <v>10371</v>
      </c>
      <c r="Q1455" t="s">
        <v>10386</v>
      </c>
      <c r="R1455" t="s">
        <v>10515</v>
      </c>
      <c r="S1455">
        <v>6.08</v>
      </c>
      <c r="T1455">
        <v>1</v>
      </c>
      <c r="U1455">
        <v>0</v>
      </c>
      <c r="V1455">
        <v>3.04</v>
      </c>
      <c r="W1455">
        <f>(Tableau1[[#This Row],[Sales]]/Tableau1[[#This Row],[Profit]])*100</f>
        <v>200</v>
      </c>
      <c r="X1455">
        <f>Tableau1[[#This Row],[Sales]]*(1-Tableau1[[#This Row],[Discount]])</f>
        <v>6.08</v>
      </c>
      <c r="Y1455">
        <f ca="1">SUMIF(Tableau1[Order ID],Tableau1[[#This Row],[Order ID]],Tableau1[[#This Row],[Sales]])</f>
        <v>26.135999999999999</v>
      </c>
    </row>
    <row r="1456" spans="1:25" x14ac:dyDescent="0.3">
      <c r="A1456">
        <v>2925</v>
      </c>
      <c r="B1456" t="s">
        <v>1475</v>
      </c>
      <c r="C1456" s="9" t="s">
        <v>5844</v>
      </c>
      <c r="D1456" s="9">
        <v>41884</v>
      </c>
      <c r="E1456" s="3" t="s">
        <v>5772</v>
      </c>
      <c r="F1456" t="s">
        <v>6466</v>
      </c>
      <c r="G1456" t="s">
        <v>7062</v>
      </c>
      <c r="H1456" t="s">
        <v>7855</v>
      </c>
      <c r="I1456" t="s">
        <v>8054</v>
      </c>
      <c r="J1456" t="s">
        <v>8057</v>
      </c>
      <c r="K1456" t="s">
        <v>8290</v>
      </c>
      <c r="L1456" t="s">
        <v>8603</v>
      </c>
      <c r="M1456">
        <v>13601</v>
      </c>
      <c r="N1456" t="s">
        <v>8640</v>
      </c>
      <c r="O1456" t="s">
        <v>9542</v>
      </c>
      <c r="P1456" t="s">
        <v>10371</v>
      </c>
      <c r="Q1456" t="s">
        <v>10382</v>
      </c>
      <c r="R1456" t="s">
        <v>11285</v>
      </c>
      <c r="S1456">
        <v>19.899999999999999</v>
      </c>
      <c r="T1456">
        <v>1</v>
      </c>
      <c r="U1456">
        <v>0</v>
      </c>
      <c r="V1456">
        <v>8.9550000000000001</v>
      </c>
      <c r="W1456">
        <f>(Tableau1[[#This Row],[Sales]]/Tableau1[[#This Row],[Profit]])*100</f>
        <v>222.2222222222222</v>
      </c>
      <c r="X1456">
        <f>Tableau1[[#This Row],[Sales]]*(1-Tableau1[[#This Row],[Discount]])</f>
        <v>19.899999999999999</v>
      </c>
      <c r="Y1456">
        <f ca="1">SUMIF(Tableau1[Order ID],Tableau1[[#This Row],[Order ID]],Tableau1[[#This Row],[Sales]])</f>
        <v>581.96</v>
      </c>
    </row>
    <row r="1457" spans="1:25" x14ac:dyDescent="0.3">
      <c r="A1457">
        <v>2927</v>
      </c>
      <c r="B1457" t="s">
        <v>1476</v>
      </c>
      <c r="C1457" s="9" t="s">
        <v>5845</v>
      </c>
      <c r="D1457" s="9">
        <v>42926</v>
      </c>
      <c r="E1457" s="3" t="s">
        <v>6193</v>
      </c>
      <c r="F1457" t="s">
        <v>6464</v>
      </c>
      <c r="G1457" t="s">
        <v>7137</v>
      </c>
      <c r="H1457" t="s">
        <v>7930</v>
      </c>
      <c r="I1457" t="s">
        <v>8054</v>
      </c>
      <c r="J1457" t="s">
        <v>8057</v>
      </c>
      <c r="K1457" t="s">
        <v>8096</v>
      </c>
      <c r="L1457" t="s">
        <v>8620</v>
      </c>
      <c r="M1457">
        <v>31907</v>
      </c>
      <c r="N1457" t="s">
        <v>8637</v>
      </c>
      <c r="O1457" t="s">
        <v>10019</v>
      </c>
      <c r="P1457" t="s">
        <v>10370</v>
      </c>
      <c r="Q1457" t="s">
        <v>10378</v>
      </c>
      <c r="R1457" t="s">
        <v>11757</v>
      </c>
      <c r="S1457">
        <v>18.84</v>
      </c>
      <c r="T1457">
        <v>3</v>
      </c>
      <c r="U1457">
        <v>0</v>
      </c>
      <c r="V1457">
        <v>7.9127999999999998</v>
      </c>
      <c r="W1457">
        <f>(Tableau1[[#This Row],[Sales]]/Tableau1[[#This Row],[Profit]])*100</f>
        <v>238.0952380952381</v>
      </c>
      <c r="X1457">
        <f>Tableau1[[#This Row],[Sales]]*(1-Tableau1[[#This Row],[Discount]])</f>
        <v>18.84</v>
      </c>
      <c r="Y1457">
        <f ca="1">SUMIF(Tableau1[Order ID],Tableau1[[#This Row],[Order ID]],Tableau1[[#This Row],[Sales]])</f>
        <v>6.2640000000000002</v>
      </c>
    </row>
    <row r="1458" spans="1:25" x14ac:dyDescent="0.3">
      <c r="A1458">
        <v>2928</v>
      </c>
      <c r="B1458" t="s">
        <v>1477</v>
      </c>
      <c r="C1458" s="9" t="s">
        <v>5430</v>
      </c>
      <c r="D1458" s="9">
        <v>42890</v>
      </c>
      <c r="E1458" s="3" t="s">
        <v>5223</v>
      </c>
      <c r="F1458" t="s">
        <v>6465</v>
      </c>
      <c r="G1458" t="s">
        <v>7032</v>
      </c>
      <c r="H1458" t="s">
        <v>7825</v>
      </c>
      <c r="I1458" t="s">
        <v>8054</v>
      </c>
      <c r="J1458" t="s">
        <v>8057</v>
      </c>
      <c r="K1458" t="s">
        <v>8397</v>
      </c>
      <c r="L1458" t="s">
        <v>8599</v>
      </c>
      <c r="M1458">
        <v>55124</v>
      </c>
      <c r="N1458" t="s">
        <v>8639</v>
      </c>
      <c r="O1458" t="s">
        <v>9436</v>
      </c>
      <c r="P1458" t="s">
        <v>10371</v>
      </c>
      <c r="Q1458" t="s">
        <v>10379</v>
      </c>
      <c r="R1458" t="s">
        <v>11182</v>
      </c>
      <c r="S1458">
        <v>8.64</v>
      </c>
      <c r="T1458">
        <v>3</v>
      </c>
      <c r="U1458">
        <v>0</v>
      </c>
      <c r="V1458">
        <v>2.5055999999999998</v>
      </c>
      <c r="W1458">
        <f>(Tableau1[[#This Row],[Sales]]/Tableau1[[#This Row],[Profit]])*100</f>
        <v>344.82758620689663</v>
      </c>
      <c r="X1458">
        <f>Tableau1[[#This Row],[Sales]]*(1-Tableau1[[#This Row],[Discount]])</f>
        <v>8.64</v>
      </c>
      <c r="Y1458">
        <f ca="1">SUMIF(Tableau1[Order ID],Tableau1[[#This Row],[Order ID]],Tableau1[[#This Row],[Sales]])</f>
        <v>57.567999999999998</v>
      </c>
    </row>
    <row r="1459" spans="1:25" x14ac:dyDescent="0.3">
      <c r="A1459">
        <v>2929</v>
      </c>
      <c r="B1459" t="s">
        <v>1478</v>
      </c>
      <c r="C1459" s="9" t="s">
        <v>5045</v>
      </c>
      <c r="D1459" s="9">
        <v>43027</v>
      </c>
      <c r="E1459" s="3" t="s">
        <v>5070</v>
      </c>
      <c r="F1459" t="s">
        <v>6465</v>
      </c>
      <c r="G1459" t="s">
        <v>6742</v>
      </c>
      <c r="H1459" t="s">
        <v>7535</v>
      </c>
      <c r="I1459" t="s">
        <v>8056</v>
      </c>
      <c r="J1459" t="s">
        <v>8057</v>
      </c>
      <c r="K1459" t="s">
        <v>8198</v>
      </c>
      <c r="L1459" t="s">
        <v>8592</v>
      </c>
      <c r="M1459">
        <v>27217</v>
      </c>
      <c r="N1459" t="s">
        <v>8637</v>
      </c>
      <c r="O1459" t="s">
        <v>8950</v>
      </c>
      <c r="P1459" t="s">
        <v>10371</v>
      </c>
      <c r="Q1459" t="s">
        <v>10381</v>
      </c>
      <c r="R1459" t="s">
        <v>10699</v>
      </c>
      <c r="S1459">
        <v>1633.1880000000001</v>
      </c>
      <c r="T1459">
        <v>4</v>
      </c>
      <c r="U1459">
        <v>0.7</v>
      </c>
      <c r="V1459">
        <v>-1306.5504000000001</v>
      </c>
      <c r="W1459">
        <f>(Tableau1[[#This Row],[Sales]]/Tableau1[[#This Row],[Profit]])*100</f>
        <v>-125</v>
      </c>
      <c r="X1459">
        <f>Tableau1[[#This Row],[Sales]]*(1-Tableau1[[#This Row],[Discount]])</f>
        <v>489.95640000000009</v>
      </c>
      <c r="Y1459">
        <f ca="1">SUMIF(Tableau1[Order ID],Tableau1[[#This Row],[Order ID]],Tableau1[[#This Row],[Sales]])</f>
        <v>32.4</v>
      </c>
    </row>
    <row r="1460" spans="1:25" x14ac:dyDescent="0.3">
      <c r="A1460">
        <v>2930</v>
      </c>
      <c r="B1460" t="s">
        <v>1479</v>
      </c>
      <c r="C1460" s="9" t="s">
        <v>5581</v>
      </c>
      <c r="D1460" s="9">
        <v>43057</v>
      </c>
      <c r="E1460" s="3" t="s">
        <v>5251</v>
      </c>
      <c r="F1460" t="s">
        <v>6465</v>
      </c>
      <c r="G1460" t="s">
        <v>6935</v>
      </c>
      <c r="H1460" t="s">
        <v>7728</v>
      </c>
      <c r="I1460" t="s">
        <v>8056</v>
      </c>
      <c r="J1460" t="s">
        <v>8057</v>
      </c>
      <c r="K1460" t="s">
        <v>8121</v>
      </c>
      <c r="L1460" t="s">
        <v>8600</v>
      </c>
      <c r="M1460">
        <v>48601</v>
      </c>
      <c r="N1460" t="s">
        <v>8639</v>
      </c>
      <c r="O1460" t="s">
        <v>9250</v>
      </c>
      <c r="P1460" t="s">
        <v>10370</v>
      </c>
      <c r="Q1460" t="s">
        <v>10378</v>
      </c>
      <c r="R1460" t="s">
        <v>10999</v>
      </c>
      <c r="S1460">
        <v>19.760000000000002</v>
      </c>
      <c r="T1460">
        <v>4</v>
      </c>
      <c r="U1460">
        <v>0</v>
      </c>
      <c r="V1460">
        <v>8.2992000000000008</v>
      </c>
      <c r="W1460">
        <f>(Tableau1[[#This Row],[Sales]]/Tableau1[[#This Row],[Profit]])*100</f>
        <v>238.0952380952381</v>
      </c>
      <c r="X1460">
        <f>Tableau1[[#This Row],[Sales]]*(1-Tableau1[[#This Row],[Discount]])</f>
        <v>19.760000000000002</v>
      </c>
      <c r="Y1460">
        <f ca="1">SUMIF(Tableau1[Order ID],Tableau1[[#This Row],[Order ID]],Tableau1[[#This Row],[Sales]])</f>
        <v>715.64</v>
      </c>
    </row>
    <row r="1461" spans="1:25" x14ac:dyDescent="0.3">
      <c r="A1461">
        <v>2931</v>
      </c>
      <c r="B1461" t="s">
        <v>1480</v>
      </c>
      <c r="C1461" s="9" t="s">
        <v>5846</v>
      </c>
      <c r="D1461" s="9">
        <v>42224</v>
      </c>
      <c r="E1461" s="3" t="s">
        <v>5846</v>
      </c>
      <c r="F1461" t="s">
        <v>6467</v>
      </c>
      <c r="G1461" t="s">
        <v>7095</v>
      </c>
      <c r="H1461" t="s">
        <v>7888</v>
      </c>
      <c r="I1461" t="s">
        <v>8054</v>
      </c>
      <c r="J1461" t="s">
        <v>8057</v>
      </c>
      <c r="K1461" t="s">
        <v>8066</v>
      </c>
      <c r="L1461" t="s">
        <v>8590</v>
      </c>
      <c r="M1461">
        <v>94109</v>
      </c>
      <c r="N1461" t="s">
        <v>8638</v>
      </c>
      <c r="O1461" t="s">
        <v>9527</v>
      </c>
      <c r="P1461" t="s">
        <v>10371</v>
      </c>
      <c r="Q1461" t="s">
        <v>10381</v>
      </c>
      <c r="R1461" t="s">
        <v>11269</v>
      </c>
      <c r="S1461">
        <v>6.6079999999999997</v>
      </c>
      <c r="T1461">
        <v>2</v>
      </c>
      <c r="U1461">
        <v>0.2</v>
      </c>
      <c r="V1461">
        <v>2.2302</v>
      </c>
      <c r="W1461">
        <f>(Tableau1[[#This Row],[Sales]]/Tableau1[[#This Row],[Profit]])*100</f>
        <v>296.2962962962963</v>
      </c>
      <c r="X1461">
        <f>Tableau1[[#This Row],[Sales]]*(1-Tableau1[[#This Row],[Discount]])</f>
        <v>5.2864000000000004</v>
      </c>
      <c r="Y1461">
        <f ca="1">SUMIF(Tableau1[Order ID],Tableau1[[#This Row],[Order ID]],Tableau1[[#This Row],[Sales]])</f>
        <v>33.488</v>
      </c>
    </row>
    <row r="1462" spans="1:25" x14ac:dyDescent="0.3">
      <c r="A1462">
        <v>2934</v>
      </c>
      <c r="B1462" t="s">
        <v>1481</v>
      </c>
      <c r="C1462" s="9" t="s">
        <v>5439</v>
      </c>
      <c r="D1462" s="9">
        <v>42710</v>
      </c>
      <c r="E1462" s="3" t="s">
        <v>5969</v>
      </c>
      <c r="F1462" t="s">
        <v>6465</v>
      </c>
      <c r="G1462" t="s">
        <v>6686</v>
      </c>
      <c r="H1462" t="s">
        <v>7479</v>
      </c>
      <c r="I1462" t="s">
        <v>8054</v>
      </c>
      <c r="J1462" t="s">
        <v>8057</v>
      </c>
      <c r="K1462" t="s">
        <v>8062</v>
      </c>
      <c r="L1462" t="s">
        <v>8234</v>
      </c>
      <c r="M1462">
        <v>98105</v>
      </c>
      <c r="N1462" t="s">
        <v>8638</v>
      </c>
      <c r="O1462" t="s">
        <v>9565</v>
      </c>
      <c r="P1462" t="s">
        <v>10372</v>
      </c>
      <c r="Q1462" t="s">
        <v>10380</v>
      </c>
      <c r="R1462" t="s">
        <v>11696</v>
      </c>
      <c r="S1462">
        <v>156.792</v>
      </c>
      <c r="T1462">
        <v>1</v>
      </c>
      <c r="U1462">
        <v>0.2</v>
      </c>
      <c r="V1462">
        <v>13.7193</v>
      </c>
      <c r="W1462">
        <f>(Tableau1[[#This Row],[Sales]]/Tableau1[[#This Row],[Profit]])*100</f>
        <v>1142.8571428571429</v>
      </c>
      <c r="X1462">
        <f>Tableau1[[#This Row],[Sales]]*(1-Tableau1[[#This Row],[Discount]])</f>
        <v>125.43360000000001</v>
      </c>
      <c r="Y1462">
        <f ca="1">SUMIF(Tableau1[Order ID],Tableau1[[#This Row],[Order ID]],Tableau1[[#This Row],[Sales]])</f>
        <v>301.95999999999998</v>
      </c>
    </row>
    <row r="1463" spans="1:25" x14ac:dyDescent="0.3">
      <c r="A1463">
        <v>2941</v>
      </c>
      <c r="B1463" t="s">
        <v>1482</v>
      </c>
      <c r="C1463" s="9" t="s">
        <v>5643</v>
      </c>
      <c r="D1463" s="9">
        <v>42819</v>
      </c>
      <c r="E1463" s="3" t="s">
        <v>5215</v>
      </c>
      <c r="F1463" t="s">
        <v>6465</v>
      </c>
      <c r="G1463" t="s">
        <v>6719</v>
      </c>
      <c r="H1463" t="s">
        <v>7512</v>
      </c>
      <c r="I1463" t="s">
        <v>8055</v>
      </c>
      <c r="J1463" t="s">
        <v>8057</v>
      </c>
      <c r="K1463" t="s">
        <v>8216</v>
      </c>
      <c r="L1463" t="s">
        <v>8594</v>
      </c>
      <c r="M1463">
        <v>53209</v>
      </c>
      <c r="N1463" t="s">
        <v>8639</v>
      </c>
      <c r="O1463" t="s">
        <v>10025</v>
      </c>
      <c r="P1463" t="s">
        <v>10370</v>
      </c>
      <c r="Q1463" t="s">
        <v>10374</v>
      </c>
      <c r="R1463" t="s">
        <v>11762</v>
      </c>
      <c r="S1463">
        <v>90.99</v>
      </c>
      <c r="T1463">
        <v>1</v>
      </c>
      <c r="U1463">
        <v>0</v>
      </c>
      <c r="V1463">
        <v>14.558400000000001</v>
      </c>
      <c r="W1463">
        <f>(Tableau1[[#This Row],[Sales]]/Tableau1[[#This Row],[Profit]])*100</f>
        <v>624.99999999999989</v>
      </c>
      <c r="X1463">
        <f>Tableau1[[#This Row],[Sales]]*(1-Tableau1[[#This Row],[Discount]])</f>
        <v>90.99</v>
      </c>
      <c r="Y1463">
        <f ca="1">SUMIF(Tableau1[Order ID],Tableau1[[#This Row],[Order ID]],Tableau1[[#This Row],[Sales]])</f>
        <v>109.92</v>
      </c>
    </row>
    <row r="1464" spans="1:25" x14ac:dyDescent="0.3">
      <c r="A1464">
        <v>2944</v>
      </c>
      <c r="B1464" t="s">
        <v>1483</v>
      </c>
      <c r="C1464" s="9" t="s">
        <v>5153</v>
      </c>
      <c r="D1464" s="9">
        <v>43058</v>
      </c>
      <c r="E1464" s="3" t="s">
        <v>5251</v>
      </c>
      <c r="F1464" t="s">
        <v>6465</v>
      </c>
      <c r="G1464" t="s">
        <v>6966</v>
      </c>
      <c r="H1464" t="s">
        <v>7759</v>
      </c>
      <c r="I1464" t="s">
        <v>8054</v>
      </c>
      <c r="J1464" t="s">
        <v>8057</v>
      </c>
      <c r="K1464" t="s">
        <v>8059</v>
      </c>
      <c r="L1464" t="s">
        <v>8590</v>
      </c>
      <c r="M1464">
        <v>90049</v>
      </c>
      <c r="N1464" t="s">
        <v>8638</v>
      </c>
      <c r="O1464" t="s">
        <v>8932</v>
      </c>
      <c r="P1464" t="s">
        <v>10371</v>
      </c>
      <c r="Q1464" t="s">
        <v>10377</v>
      </c>
      <c r="R1464" t="s">
        <v>10681</v>
      </c>
      <c r="S1464">
        <v>305.01</v>
      </c>
      <c r="T1464">
        <v>9</v>
      </c>
      <c r="U1464">
        <v>0</v>
      </c>
      <c r="V1464">
        <v>76.252499999999998</v>
      </c>
      <c r="W1464">
        <f>(Tableau1[[#This Row],[Sales]]/Tableau1[[#This Row],[Profit]])*100</f>
        <v>400</v>
      </c>
      <c r="X1464">
        <f>Tableau1[[#This Row],[Sales]]*(1-Tableau1[[#This Row],[Discount]])</f>
        <v>305.01</v>
      </c>
      <c r="Y1464">
        <f ca="1">SUMIF(Tableau1[Order ID],Tableau1[[#This Row],[Order ID]],Tableau1[[#This Row],[Sales]])</f>
        <v>4.6719999999999997</v>
      </c>
    </row>
    <row r="1465" spans="1:25" x14ac:dyDescent="0.3">
      <c r="A1465">
        <v>2946</v>
      </c>
      <c r="B1465" t="s">
        <v>1484</v>
      </c>
      <c r="C1465" s="9" t="s">
        <v>5284</v>
      </c>
      <c r="D1465" s="9">
        <v>42678</v>
      </c>
      <c r="E1465" s="3" t="s">
        <v>5762</v>
      </c>
      <c r="F1465" t="s">
        <v>6466</v>
      </c>
      <c r="G1465" t="s">
        <v>6761</v>
      </c>
      <c r="H1465" t="s">
        <v>7554</v>
      </c>
      <c r="I1465" t="s">
        <v>8054</v>
      </c>
      <c r="J1465" t="s">
        <v>8057</v>
      </c>
      <c r="K1465" t="s">
        <v>8066</v>
      </c>
      <c r="L1465" t="s">
        <v>8590</v>
      </c>
      <c r="M1465">
        <v>94122</v>
      </c>
      <c r="N1465" t="s">
        <v>8638</v>
      </c>
      <c r="O1465" t="s">
        <v>9119</v>
      </c>
      <c r="P1465" t="s">
        <v>10370</v>
      </c>
      <c r="Q1465" t="s">
        <v>10378</v>
      </c>
      <c r="R1465" t="s">
        <v>10868</v>
      </c>
      <c r="S1465">
        <v>38.29</v>
      </c>
      <c r="T1465">
        <v>7</v>
      </c>
      <c r="U1465">
        <v>0</v>
      </c>
      <c r="V1465">
        <v>16.464700000000001</v>
      </c>
      <c r="W1465">
        <f>(Tableau1[[#This Row],[Sales]]/Tableau1[[#This Row],[Profit]])*100</f>
        <v>232.55813953488368</v>
      </c>
      <c r="X1465">
        <f>Tableau1[[#This Row],[Sales]]*(1-Tableau1[[#This Row],[Discount]])</f>
        <v>38.29</v>
      </c>
      <c r="Y1465">
        <f ca="1">SUMIF(Tableau1[Order ID],Tableau1[[#This Row],[Order ID]],Tableau1[[#This Row],[Sales]])</f>
        <v>1293.4880000000001</v>
      </c>
    </row>
    <row r="1466" spans="1:25" x14ac:dyDescent="0.3">
      <c r="A1466">
        <v>2947</v>
      </c>
      <c r="B1466" t="s">
        <v>1485</v>
      </c>
      <c r="C1466" s="9" t="s">
        <v>5847</v>
      </c>
      <c r="D1466" s="9">
        <v>43083</v>
      </c>
      <c r="E1466" s="3" t="s">
        <v>5434</v>
      </c>
      <c r="F1466" t="s">
        <v>6465</v>
      </c>
      <c r="G1466" t="s">
        <v>6954</v>
      </c>
      <c r="H1466" t="s">
        <v>7747</v>
      </c>
      <c r="I1466" t="s">
        <v>8056</v>
      </c>
      <c r="J1466" t="s">
        <v>8057</v>
      </c>
      <c r="K1466" t="s">
        <v>8128</v>
      </c>
      <c r="L1466" t="s">
        <v>8590</v>
      </c>
      <c r="M1466">
        <v>92024</v>
      </c>
      <c r="N1466" t="s">
        <v>8638</v>
      </c>
      <c r="O1466" t="s">
        <v>10026</v>
      </c>
      <c r="P1466" t="s">
        <v>10370</v>
      </c>
      <c r="Q1466" t="s">
        <v>10378</v>
      </c>
      <c r="R1466" t="s">
        <v>11763</v>
      </c>
      <c r="S1466">
        <v>26.25</v>
      </c>
      <c r="T1466">
        <v>3</v>
      </c>
      <c r="U1466">
        <v>0</v>
      </c>
      <c r="V1466">
        <v>11.025</v>
      </c>
      <c r="W1466">
        <f>(Tableau1[[#This Row],[Sales]]/Tableau1[[#This Row],[Profit]])*100</f>
        <v>238.0952380952381</v>
      </c>
      <c r="X1466">
        <f>Tableau1[[#This Row],[Sales]]*(1-Tableau1[[#This Row],[Discount]])</f>
        <v>26.25</v>
      </c>
      <c r="Y1466">
        <f ca="1">SUMIF(Tableau1[Order ID],Tableau1[[#This Row],[Order ID]],Tableau1[[#This Row],[Sales]])</f>
        <v>59.76</v>
      </c>
    </row>
    <row r="1467" spans="1:25" x14ac:dyDescent="0.3">
      <c r="A1467">
        <v>2950</v>
      </c>
      <c r="B1467" t="s">
        <v>1486</v>
      </c>
      <c r="C1467" s="9" t="s">
        <v>5135</v>
      </c>
      <c r="D1467" s="9">
        <v>43051</v>
      </c>
      <c r="E1467" s="3" t="s">
        <v>5135</v>
      </c>
      <c r="F1467" t="s">
        <v>6467</v>
      </c>
      <c r="G1467" t="s">
        <v>7138</v>
      </c>
      <c r="H1467" t="s">
        <v>7931</v>
      </c>
      <c r="I1467" t="s">
        <v>8056</v>
      </c>
      <c r="J1467" t="s">
        <v>8057</v>
      </c>
      <c r="K1467" t="s">
        <v>8278</v>
      </c>
      <c r="L1467" t="s">
        <v>8604</v>
      </c>
      <c r="M1467">
        <v>85301</v>
      </c>
      <c r="N1467" t="s">
        <v>8638</v>
      </c>
      <c r="O1467" t="s">
        <v>8834</v>
      </c>
      <c r="P1467" t="s">
        <v>10372</v>
      </c>
      <c r="Q1467" t="s">
        <v>10384</v>
      </c>
      <c r="R1467" t="s">
        <v>10584</v>
      </c>
      <c r="S1467">
        <v>41.6</v>
      </c>
      <c r="T1467">
        <v>4</v>
      </c>
      <c r="U1467">
        <v>0.2</v>
      </c>
      <c r="V1467">
        <v>13</v>
      </c>
      <c r="W1467">
        <f>(Tableau1[[#This Row],[Sales]]/Tableau1[[#This Row],[Profit]])*100</f>
        <v>320</v>
      </c>
      <c r="X1467">
        <f>Tableau1[[#This Row],[Sales]]*(1-Tableau1[[#This Row],[Discount]])</f>
        <v>33.28</v>
      </c>
      <c r="Y1467">
        <f ca="1">SUMIF(Tableau1[Order ID],Tableau1[[#This Row],[Order ID]],Tableau1[[#This Row],[Sales]])</f>
        <v>11.736000000000001</v>
      </c>
    </row>
    <row r="1468" spans="1:25" x14ac:dyDescent="0.3">
      <c r="A1468">
        <v>2956</v>
      </c>
      <c r="B1468" t="s">
        <v>1487</v>
      </c>
      <c r="C1468" s="9" t="s">
        <v>5328</v>
      </c>
      <c r="D1468" s="9">
        <v>42600</v>
      </c>
      <c r="E1468" s="3" t="s">
        <v>6388</v>
      </c>
      <c r="F1468" t="s">
        <v>6465</v>
      </c>
      <c r="G1468" t="s">
        <v>6523</v>
      </c>
      <c r="H1468" t="s">
        <v>7316</v>
      </c>
      <c r="I1468" t="s">
        <v>8055</v>
      </c>
      <c r="J1468" t="s">
        <v>8057</v>
      </c>
      <c r="K1468" t="s">
        <v>8078</v>
      </c>
      <c r="L1468" t="s">
        <v>8603</v>
      </c>
      <c r="M1468">
        <v>10035</v>
      </c>
      <c r="N1468" t="s">
        <v>8640</v>
      </c>
      <c r="O1468" t="s">
        <v>9487</v>
      </c>
      <c r="P1468" t="s">
        <v>10372</v>
      </c>
      <c r="Q1468" t="s">
        <v>10380</v>
      </c>
      <c r="R1468" t="s">
        <v>11231</v>
      </c>
      <c r="S1468">
        <v>39.99</v>
      </c>
      <c r="T1468">
        <v>1</v>
      </c>
      <c r="U1468">
        <v>0</v>
      </c>
      <c r="V1468">
        <v>11.597099999999999</v>
      </c>
      <c r="W1468">
        <f>(Tableau1[[#This Row],[Sales]]/Tableau1[[#This Row],[Profit]])*100</f>
        <v>344.82758620689657</v>
      </c>
      <c r="X1468">
        <f>Tableau1[[#This Row],[Sales]]*(1-Tableau1[[#This Row],[Discount]])</f>
        <v>39.99</v>
      </c>
      <c r="Y1468">
        <f ca="1">SUMIF(Tableau1[Order ID],Tableau1[[#This Row],[Order ID]],Tableau1[[#This Row],[Sales]])</f>
        <v>192.16</v>
      </c>
    </row>
    <row r="1469" spans="1:25" x14ac:dyDescent="0.3">
      <c r="A1469">
        <v>2957</v>
      </c>
      <c r="B1469" t="s">
        <v>1488</v>
      </c>
      <c r="C1469" s="9" t="s">
        <v>5848</v>
      </c>
      <c r="D1469" s="9">
        <v>42913</v>
      </c>
      <c r="E1469" s="3" t="s">
        <v>6317</v>
      </c>
      <c r="F1469" t="s">
        <v>6465</v>
      </c>
      <c r="G1469" t="s">
        <v>7139</v>
      </c>
      <c r="H1469" t="s">
        <v>7932</v>
      </c>
      <c r="I1469" t="s">
        <v>8056</v>
      </c>
      <c r="J1469" t="s">
        <v>8057</v>
      </c>
      <c r="K1469" t="s">
        <v>8290</v>
      </c>
      <c r="L1469" t="s">
        <v>8603</v>
      </c>
      <c r="M1469">
        <v>13601</v>
      </c>
      <c r="N1469" t="s">
        <v>8640</v>
      </c>
      <c r="O1469" t="s">
        <v>9101</v>
      </c>
      <c r="P1469" t="s">
        <v>10370</v>
      </c>
      <c r="Q1469" t="s">
        <v>10374</v>
      </c>
      <c r="R1469" t="s">
        <v>10851</v>
      </c>
      <c r="S1469">
        <v>191.64599999999999</v>
      </c>
      <c r="T1469">
        <v>3</v>
      </c>
      <c r="U1469">
        <v>0.1</v>
      </c>
      <c r="V1469">
        <v>31.940999999999999</v>
      </c>
      <c r="W1469">
        <f>(Tableau1[[#This Row],[Sales]]/Tableau1[[#This Row],[Profit]])*100</f>
        <v>600</v>
      </c>
      <c r="X1469">
        <f>Tableau1[[#This Row],[Sales]]*(1-Tableau1[[#This Row],[Discount]])</f>
        <v>172.48139999999998</v>
      </c>
      <c r="Y1469">
        <f ca="1">SUMIF(Tableau1[Order ID],Tableau1[[#This Row],[Order ID]],Tableau1[[#This Row],[Sales]])</f>
        <v>28.28</v>
      </c>
    </row>
    <row r="1470" spans="1:25" x14ac:dyDescent="0.3">
      <c r="A1470">
        <v>2958</v>
      </c>
      <c r="B1470" t="s">
        <v>1489</v>
      </c>
      <c r="C1470" s="9" t="s">
        <v>5494</v>
      </c>
      <c r="D1470" s="9">
        <v>42859</v>
      </c>
      <c r="E1470" s="3" t="s">
        <v>6218</v>
      </c>
      <c r="F1470" t="s">
        <v>6465</v>
      </c>
      <c r="G1470" t="s">
        <v>6597</v>
      </c>
      <c r="H1470" t="s">
        <v>7390</v>
      </c>
      <c r="I1470" t="s">
        <v>8054</v>
      </c>
      <c r="J1470" t="s">
        <v>8057</v>
      </c>
      <c r="K1470" t="s">
        <v>8082</v>
      </c>
      <c r="L1470" t="s">
        <v>8612</v>
      </c>
      <c r="M1470">
        <v>45503</v>
      </c>
      <c r="N1470" t="s">
        <v>8640</v>
      </c>
      <c r="O1470" t="s">
        <v>8649</v>
      </c>
      <c r="P1470" t="s">
        <v>10371</v>
      </c>
      <c r="Q1470" t="s">
        <v>10381</v>
      </c>
      <c r="R1470" t="s">
        <v>10398</v>
      </c>
      <c r="S1470">
        <v>2.3130000000000002</v>
      </c>
      <c r="T1470">
        <v>1</v>
      </c>
      <c r="U1470">
        <v>0.7</v>
      </c>
      <c r="V1470">
        <v>-1.9275</v>
      </c>
      <c r="W1470">
        <f>(Tableau1[[#This Row],[Sales]]/Tableau1[[#This Row],[Profit]])*100</f>
        <v>-120.00000000000001</v>
      </c>
      <c r="X1470">
        <f>Tableau1[[#This Row],[Sales]]*(1-Tableau1[[#This Row],[Discount]])</f>
        <v>0.69390000000000018</v>
      </c>
      <c r="Y1470">
        <f ca="1">SUMIF(Tableau1[Order ID],Tableau1[[#This Row],[Order ID]],Tableau1[[#This Row],[Sales]])</f>
        <v>42.76</v>
      </c>
    </row>
    <row r="1471" spans="1:25" x14ac:dyDescent="0.3">
      <c r="A1471">
        <v>2959</v>
      </c>
      <c r="B1471" t="s">
        <v>1490</v>
      </c>
      <c r="C1471" s="9" t="s">
        <v>5130</v>
      </c>
      <c r="D1471" s="9">
        <v>42362</v>
      </c>
      <c r="E1471" s="3" t="s">
        <v>6262</v>
      </c>
      <c r="F1471" t="s">
        <v>6465</v>
      </c>
      <c r="G1471" t="s">
        <v>6914</v>
      </c>
      <c r="H1471" t="s">
        <v>7707</v>
      </c>
      <c r="I1471" t="s">
        <v>8054</v>
      </c>
      <c r="J1471" t="s">
        <v>8057</v>
      </c>
      <c r="K1471" t="s">
        <v>8059</v>
      </c>
      <c r="L1471" t="s">
        <v>8590</v>
      </c>
      <c r="M1471">
        <v>90032</v>
      </c>
      <c r="N1471" t="s">
        <v>8638</v>
      </c>
      <c r="O1471" t="s">
        <v>9410</v>
      </c>
      <c r="P1471" t="s">
        <v>10371</v>
      </c>
      <c r="Q1471" t="s">
        <v>10381</v>
      </c>
      <c r="R1471" t="s">
        <v>11158</v>
      </c>
      <c r="S1471">
        <v>19.936</v>
      </c>
      <c r="T1471">
        <v>4</v>
      </c>
      <c r="U1471">
        <v>0.2</v>
      </c>
      <c r="V1471">
        <v>7.2267999999999999</v>
      </c>
      <c r="W1471">
        <f>(Tableau1[[#This Row],[Sales]]/Tableau1[[#This Row],[Profit]])*100</f>
        <v>275.86206896551727</v>
      </c>
      <c r="X1471">
        <f>Tableau1[[#This Row],[Sales]]*(1-Tableau1[[#This Row],[Discount]])</f>
        <v>15.9488</v>
      </c>
      <c r="Y1471">
        <f ca="1">SUMIF(Tableau1[Order ID],Tableau1[[#This Row],[Order ID]],Tableau1[[#This Row],[Sales]])</f>
        <v>25.06</v>
      </c>
    </row>
    <row r="1472" spans="1:25" x14ac:dyDescent="0.3">
      <c r="A1472">
        <v>2961</v>
      </c>
      <c r="B1472" t="s">
        <v>1491</v>
      </c>
      <c r="C1472" s="9" t="s">
        <v>5496</v>
      </c>
      <c r="D1472" s="9">
        <v>42851</v>
      </c>
      <c r="E1472" s="3" t="s">
        <v>5957</v>
      </c>
      <c r="F1472" t="s">
        <v>6465</v>
      </c>
      <c r="G1472" t="s">
        <v>6646</v>
      </c>
      <c r="H1472" t="s">
        <v>7439</v>
      </c>
      <c r="I1472" t="s">
        <v>8056</v>
      </c>
      <c r="J1472" t="s">
        <v>8057</v>
      </c>
      <c r="K1472" t="s">
        <v>8062</v>
      </c>
      <c r="L1472" t="s">
        <v>8234</v>
      </c>
      <c r="M1472">
        <v>98115</v>
      </c>
      <c r="N1472" t="s">
        <v>8638</v>
      </c>
      <c r="O1472" t="s">
        <v>9585</v>
      </c>
      <c r="P1472" t="s">
        <v>10371</v>
      </c>
      <c r="Q1472" t="s">
        <v>10383</v>
      </c>
      <c r="R1472" t="s">
        <v>11327</v>
      </c>
      <c r="S1472">
        <v>20.34</v>
      </c>
      <c r="T1472">
        <v>3</v>
      </c>
      <c r="U1472">
        <v>0</v>
      </c>
      <c r="V1472">
        <v>9.3564000000000007</v>
      </c>
      <c r="W1472">
        <f>(Tableau1[[#This Row],[Sales]]/Tableau1[[#This Row],[Profit]])*100</f>
        <v>217.39130434782606</v>
      </c>
      <c r="X1472">
        <f>Tableau1[[#This Row],[Sales]]*(1-Tableau1[[#This Row],[Discount]])</f>
        <v>20.34</v>
      </c>
      <c r="Y1472">
        <f ca="1">SUMIF(Tableau1[Order ID],Tableau1[[#This Row],[Order ID]],Tableau1[[#This Row],[Sales]])</f>
        <v>2.78</v>
      </c>
    </row>
    <row r="1473" spans="1:25" x14ac:dyDescent="0.3">
      <c r="A1473">
        <v>2963</v>
      </c>
      <c r="B1473" t="s">
        <v>1492</v>
      </c>
      <c r="C1473" s="9" t="s">
        <v>5849</v>
      </c>
      <c r="D1473" s="9">
        <v>43085</v>
      </c>
      <c r="E1473" s="3" t="s">
        <v>5232</v>
      </c>
      <c r="F1473" t="s">
        <v>6464</v>
      </c>
      <c r="G1473" t="s">
        <v>7140</v>
      </c>
      <c r="H1473" t="s">
        <v>7933</v>
      </c>
      <c r="I1473" t="s">
        <v>8055</v>
      </c>
      <c r="J1473" t="s">
        <v>8057</v>
      </c>
      <c r="K1473" t="s">
        <v>8205</v>
      </c>
      <c r="L1473" t="s">
        <v>8590</v>
      </c>
      <c r="M1473">
        <v>92054</v>
      </c>
      <c r="N1473" t="s">
        <v>8638</v>
      </c>
      <c r="O1473" t="s">
        <v>8663</v>
      </c>
      <c r="P1473" t="s">
        <v>10370</v>
      </c>
      <c r="Q1473" t="s">
        <v>10374</v>
      </c>
      <c r="R1473" t="s">
        <v>10412</v>
      </c>
      <c r="S1473">
        <v>81.567999999999998</v>
      </c>
      <c r="T1473">
        <v>2</v>
      </c>
      <c r="U1473">
        <v>0.2</v>
      </c>
      <c r="V1473">
        <v>9.1763999999999992</v>
      </c>
      <c r="W1473">
        <f>(Tableau1[[#This Row],[Sales]]/Tableau1[[#This Row],[Profit]])*100</f>
        <v>888.88888888888891</v>
      </c>
      <c r="X1473">
        <f>Tableau1[[#This Row],[Sales]]*(1-Tableau1[[#This Row],[Discount]])</f>
        <v>65.254400000000004</v>
      </c>
      <c r="Y1473">
        <f ca="1">SUMIF(Tableau1[Order ID],Tableau1[[#This Row],[Order ID]],Tableau1[[#This Row],[Sales]])</f>
        <v>44.4</v>
      </c>
    </row>
    <row r="1474" spans="1:25" x14ac:dyDescent="0.3">
      <c r="A1474">
        <v>2967</v>
      </c>
      <c r="B1474" t="s">
        <v>1493</v>
      </c>
      <c r="C1474" s="9" t="s">
        <v>5452</v>
      </c>
      <c r="D1474" s="9">
        <v>42000</v>
      </c>
      <c r="E1474" s="3" t="s">
        <v>5550</v>
      </c>
      <c r="F1474" t="s">
        <v>6465</v>
      </c>
      <c r="G1474" t="s">
        <v>6944</v>
      </c>
      <c r="H1474" t="s">
        <v>7737</v>
      </c>
      <c r="I1474" t="s">
        <v>8054</v>
      </c>
      <c r="J1474" t="s">
        <v>8057</v>
      </c>
      <c r="K1474" t="s">
        <v>8300</v>
      </c>
      <c r="L1474" t="s">
        <v>8598</v>
      </c>
      <c r="M1474">
        <v>60076</v>
      </c>
      <c r="N1474" t="s">
        <v>8639</v>
      </c>
      <c r="O1474" t="s">
        <v>9597</v>
      </c>
      <c r="P1474" t="s">
        <v>10370</v>
      </c>
      <c r="Q1474" t="s">
        <v>10378</v>
      </c>
      <c r="R1474" t="s">
        <v>11338</v>
      </c>
      <c r="S1474">
        <v>32.951999999999998</v>
      </c>
      <c r="T1474">
        <v>6</v>
      </c>
      <c r="U1474">
        <v>0.6</v>
      </c>
      <c r="V1474">
        <v>-19.7712</v>
      </c>
      <c r="W1474">
        <f>(Tableau1[[#This Row],[Sales]]/Tableau1[[#This Row],[Profit]])*100</f>
        <v>-166.66666666666666</v>
      </c>
      <c r="X1474">
        <f>Tableau1[[#This Row],[Sales]]*(1-Tableau1[[#This Row],[Discount]])</f>
        <v>13.1808</v>
      </c>
      <c r="Y1474">
        <f ca="1">SUMIF(Tableau1[Order ID],Tableau1[[#This Row],[Order ID]],Tableau1[[#This Row],[Sales]])</f>
        <v>9.7799999999999994</v>
      </c>
    </row>
    <row r="1475" spans="1:25" x14ac:dyDescent="0.3">
      <c r="A1475">
        <v>2969</v>
      </c>
      <c r="B1475" t="s">
        <v>1494</v>
      </c>
      <c r="C1475" s="9" t="s">
        <v>5074</v>
      </c>
      <c r="D1475" s="9">
        <v>43045</v>
      </c>
      <c r="E1475" s="3" t="s">
        <v>5075</v>
      </c>
      <c r="F1475" t="s">
        <v>6464</v>
      </c>
      <c r="G1475" t="s">
        <v>7003</v>
      </c>
      <c r="H1475" t="s">
        <v>7796</v>
      </c>
      <c r="I1475" t="s">
        <v>8054</v>
      </c>
      <c r="J1475" t="s">
        <v>8057</v>
      </c>
      <c r="K1475" t="s">
        <v>8173</v>
      </c>
      <c r="L1475" t="s">
        <v>8592</v>
      </c>
      <c r="M1475">
        <v>28314</v>
      </c>
      <c r="N1475" t="s">
        <v>8637</v>
      </c>
      <c r="O1475" t="s">
        <v>8715</v>
      </c>
      <c r="P1475" t="s">
        <v>10371</v>
      </c>
      <c r="Q1475" t="s">
        <v>10382</v>
      </c>
      <c r="R1475" t="s">
        <v>10464</v>
      </c>
      <c r="S1475">
        <v>499.584</v>
      </c>
      <c r="T1475">
        <v>3</v>
      </c>
      <c r="U1475">
        <v>0.2</v>
      </c>
      <c r="V1475">
        <v>43.7136</v>
      </c>
      <c r="W1475">
        <f>(Tableau1[[#This Row],[Sales]]/Tableau1[[#This Row],[Profit]])*100</f>
        <v>1142.8571428571429</v>
      </c>
      <c r="X1475">
        <f>Tableau1[[#This Row],[Sales]]*(1-Tableau1[[#This Row],[Discount]])</f>
        <v>399.66720000000004</v>
      </c>
      <c r="Y1475">
        <f ca="1">SUMIF(Tableau1[Order ID],Tableau1[[#This Row],[Order ID]],Tableau1[[#This Row],[Sales]])</f>
        <v>31.56</v>
      </c>
    </row>
    <row r="1476" spans="1:25" x14ac:dyDescent="0.3">
      <c r="A1476">
        <v>2974</v>
      </c>
      <c r="B1476" t="s">
        <v>1495</v>
      </c>
      <c r="C1476" s="9" t="s">
        <v>5849</v>
      </c>
      <c r="D1476" s="9">
        <v>43085</v>
      </c>
      <c r="E1476" s="3" t="s">
        <v>5728</v>
      </c>
      <c r="F1476" t="s">
        <v>6465</v>
      </c>
      <c r="G1476" t="s">
        <v>6707</v>
      </c>
      <c r="H1476" t="s">
        <v>7500</v>
      </c>
      <c r="I1476" t="s">
        <v>8054</v>
      </c>
      <c r="J1476" t="s">
        <v>8057</v>
      </c>
      <c r="K1476" t="s">
        <v>8309</v>
      </c>
      <c r="L1476" t="s">
        <v>8614</v>
      </c>
      <c r="M1476">
        <v>74133</v>
      </c>
      <c r="N1476" t="s">
        <v>8639</v>
      </c>
      <c r="O1476" t="s">
        <v>9475</v>
      </c>
      <c r="P1476" t="s">
        <v>10371</v>
      </c>
      <c r="Q1476" t="s">
        <v>10381</v>
      </c>
      <c r="R1476" t="s">
        <v>11219</v>
      </c>
      <c r="S1476">
        <v>10.8</v>
      </c>
      <c r="T1476">
        <v>5</v>
      </c>
      <c r="U1476">
        <v>0</v>
      </c>
      <c r="V1476">
        <v>5.1840000000000002</v>
      </c>
      <c r="W1476">
        <f>(Tableau1[[#This Row],[Sales]]/Tableau1[[#This Row],[Profit]])*100</f>
        <v>208.33333333333334</v>
      </c>
      <c r="X1476">
        <f>Tableau1[[#This Row],[Sales]]*(1-Tableau1[[#This Row],[Discount]])</f>
        <v>10.8</v>
      </c>
      <c r="Y1476">
        <f ca="1">SUMIF(Tableau1[Order ID],Tableau1[[#This Row],[Order ID]],Tableau1[[#This Row],[Sales]])</f>
        <v>24.704000000000001</v>
      </c>
    </row>
    <row r="1477" spans="1:25" x14ac:dyDescent="0.3">
      <c r="A1477">
        <v>2975</v>
      </c>
      <c r="B1477" t="s">
        <v>1496</v>
      </c>
      <c r="C1477" s="9" t="s">
        <v>5850</v>
      </c>
      <c r="D1477" s="9">
        <v>42131</v>
      </c>
      <c r="E1477" s="3" t="s">
        <v>5823</v>
      </c>
      <c r="F1477" t="s">
        <v>6465</v>
      </c>
      <c r="G1477" t="s">
        <v>6633</v>
      </c>
      <c r="H1477" t="s">
        <v>7426</v>
      </c>
      <c r="I1477" t="s">
        <v>8054</v>
      </c>
      <c r="J1477" t="s">
        <v>8057</v>
      </c>
      <c r="K1477" t="s">
        <v>8293</v>
      </c>
      <c r="L1477" t="s">
        <v>8593</v>
      </c>
      <c r="M1477">
        <v>75002</v>
      </c>
      <c r="N1477" t="s">
        <v>8639</v>
      </c>
      <c r="O1477" t="s">
        <v>9239</v>
      </c>
      <c r="P1477" t="s">
        <v>10370</v>
      </c>
      <c r="Q1477" t="s">
        <v>10376</v>
      </c>
      <c r="R1477" t="s">
        <v>10988</v>
      </c>
      <c r="S1477">
        <v>244.006</v>
      </c>
      <c r="T1477">
        <v>2</v>
      </c>
      <c r="U1477">
        <v>0.3</v>
      </c>
      <c r="V1477">
        <v>-31.372199999999999</v>
      </c>
      <c r="W1477">
        <f>(Tableau1[[#This Row],[Sales]]/Tableau1[[#This Row],[Profit]])*100</f>
        <v>-777.77777777777771</v>
      </c>
      <c r="X1477">
        <f>Tableau1[[#This Row],[Sales]]*(1-Tableau1[[#This Row],[Discount]])</f>
        <v>170.80419999999998</v>
      </c>
      <c r="Y1477">
        <f ca="1">SUMIF(Tableau1[Order ID],Tableau1[[#This Row],[Order ID]],Tableau1[[#This Row],[Sales]])</f>
        <v>25.5</v>
      </c>
    </row>
    <row r="1478" spans="1:25" x14ac:dyDescent="0.3">
      <c r="A1478">
        <v>2977</v>
      </c>
      <c r="B1478" t="s">
        <v>1497</v>
      </c>
      <c r="C1478" s="9" t="s">
        <v>5799</v>
      </c>
      <c r="D1478" s="9">
        <v>43073</v>
      </c>
      <c r="E1478" s="3" t="s">
        <v>5799</v>
      </c>
      <c r="F1478" t="s">
        <v>6467</v>
      </c>
      <c r="G1478" t="s">
        <v>6469</v>
      </c>
      <c r="H1478" t="s">
        <v>7262</v>
      </c>
      <c r="I1478" t="s">
        <v>8055</v>
      </c>
      <c r="J1478" t="s">
        <v>8057</v>
      </c>
      <c r="K1478" t="s">
        <v>8068</v>
      </c>
      <c r="L1478" t="s">
        <v>8597</v>
      </c>
      <c r="M1478">
        <v>19143</v>
      </c>
      <c r="N1478" t="s">
        <v>8640</v>
      </c>
      <c r="O1478" t="s">
        <v>10032</v>
      </c>
      <c r="P1478" t="s">
        <v>10370</v>
      </c>
      <c r="Q1478" t="s">
        <v>10374</v>
      </c>
      <c r="R1478" t="s">
        <v>11769</v>
      </c>
      <c r="S1478">
        <v>188.55199999999999</v>
      </c>
      <c r="T1478">
        <v>7</v>
      </c>
      <c r="U1478">
        <v>0.3</v>
      </c>
      <c r="V1478">
        <v>-2.6936</v>
      </c>
      <c r="W1478">
        <f>(Tableau1[[#This Row],[Sales]]/Tableau1[[#This Row],[Profit]])*100</f>
        <v>-7000</v>
      </c>
      <c r="X1478">
        <f>Tableau1[[#This Row],[Sales]]*(1-Tableau1[[#This Row],[Discount]])</f>
        <v>131.98639999999997</v>
      </c>
      <c r="Y1478">
        <f ca="1">SUMIF(Tableau1[Order ID],Tableau1[[#This Row],[Order ID]],Tableau1[[#This Row],[Sales]])</f>
        <v>313.17599999999999</v>
      </c>
    </row>
    <row r="1479" spans="1:25" x14ac:dyDescent="0.3">
      <c r="A1479">
        <v>2978</v>
      </c>
      <c r="B1479" t="s">
        <v>1498</v>
      </c>
      <c r="C1479" s="9" t="s">
        <v>5651</v>
      </c>
      <c r="D1479" s="9">
        <v>43011</v>
      </c>
      <c r="E1479" s="3" t="s">
        <v>6078</v>
      </c>
      <c r="F1479" t="s">
        <v>6464</v>
      </c>
      <c r="G1479" t="s">
        <v>6800</v>
      </c>
      <c r="H1479" t="s">
        <v>7593</v>
      </c>
      <c r="I1479" t="s">
        <v>8054</v>
      </c>
      <c r="J1479" t="s">
        <v>8057</v>
      </c>
      <c r="K1479" t="s">
        <v>8088</v>
      </c>
      <c r="L1479" t="s">
        <v>8603</v>
      </c>
      <c r="M1479">
        <v>14609</v>
      </c>
      <c r="N1479" t="s">
        <v>8640</v>
      </c>
      <c r="O1479" t="s">
        <v>9606</v>
      </c>
      <c r="P1479" t="s">
        <v>10371</v>
      </c>
      <c r="Q1479" t="s">
        <v>10377</v>
      </c>
      <c r="R1479" t="s">
        <v>11347</v>
      </c>
      <c r="S1479">
        <v>22.58</v>
      </c>
      <c r="T1479">
        <v>2</v>
      </c>
      <c r="U1479">
        <v>0</v>
      </c>
      <c r="V1479">
        <v>5.8708</v>
      </c>
      <c r="W1479">
        <f>(Tableau1[[#This Row],[Sales]]/Tableau1[[#This Row],[Profit]])*100</f>
        <v>384.61538461538458</v>
      </c>
      <c r="X1479">
        <f>Tableau1[[#This Row],[Sales]]*(1-Tableau1[[#This Row],[Discount]])</f>
        <v>22.58</v>
      </c>
      <c r="Y1479">
        <f ca="1">SUMIF(Tableau1[Order ID],Tableau1[[#This Row],[Order ID]],Tableau1[[#This Row],[Sales]])</f>
        <v>1099.5</v>
      </c>
    </row>
    <row r="1480" spans="1:25" x14ac:dyDescent="0.3">
      <c r="A1480">
        <v>2979</v>
      </c>
      <c r="B1480" t="s">
        <v>1499</v>
      </c>
      <c r="C1480" s="9" t="s">
        <v>5316</v>
      </c>
      <c r="D1480" s="9">
        <v>41652</v>
      </c>
      <c r="E1480" s="3" t="s">
        <v>5390</v>
      </c>
      <c r="F1480" t="s">
        <v>6464</v>
      </c>
      <c r="G1480" t="s">
        <v>6912</v>
      </c>
      <c r="H1480" t="s">
        <v>7705</v>
      </c>
      <c r="I1480" t="s">
        <v>8054</v>
      </c>
      <c r="J1480" t="s">
        <v>8057</v>
      </c>
      <c r="K1480" t="s">
        <v>8398</v>
      </c>
      <c r="L1480" t="s">
        <v>8608</v>
      </c>
      <c r="M1480">
        <v>29464</v>
      </c>
      <c r="N1480" t="s">
        <v>8637</v>
      </c>
      <c r="O1480" t="s">
        <v>10025</v>
      </c>
      <c r="P1480" t="s">
        <v>10370</v>
      </c>
      <c r="Q1480" t="s">
        <v>10374</v>
      </c>
      <c r="R1480" t="s">
        <v>11762</v>
      </c>
      <c r="S1480">
        <v>545.94000000000005</v>
      </c>
      <c r="T1480">
        <v>6</v>
      </c>
      <c r="U1480">
        <v>0</v>
      </c>
      <c r="V1480">
        <v>87.350399999999993</v>
      </c>
      <c r="W1480">
        <f>(Tableau1[[#This Row],[Sales]]/Tableau1[[#This Row],[Profit]])*100</f>
        <v>625.00000000000011</v>
      </c>
      <c r="X1480">
        <f>Tableau1[[#This Row],[Sales]]*(1-Tableau1[[#This Row],[Discount]])</f>
        <v>545.94000000000005</v>
      </c>
      <c r="Y1480">
        <f ca="1">SUMIF(Tableau1[Order ID],Tableau1[[#This Row],[Order ID]],Tableau1[[#This Row],[Sales]])</f>
        <v>7.31</v>
      </c>
    </row>
    <row r="1481" spans="1:25" x14ac:dyDescent="0.3">
      <c r="A1481">
        <v>2980</v>
      </c>
      <c r="B1481" t="s">
        <v>1500</v>
      </c>
      <c r="C1481" s="9" t="s">
        <v>5851</v>
      </c>
      <c r="D1481" s="9">
        <v>42167</v>
      </c>
      <c r="E1481" s="3" t="s">
        <v>6389</v>
      </c>
      <c r="F1481" t="s">
        <v>6465</v>
      </c>
      <c r="G1481" t="s">
        <v>7141</v>
      </c>
      <c r="H1481" t="s">
        <v>7934</v>
      </c>
      <c r="I1481" t="s">
        <v>8054</v>
      </c>
      <c r="J1481" t="s">
        <v>8057</v>
      </c>
      <c r="K1481" t="s">
        <v>8068</v>
      </c>
      <c r="L1481" t="s">
        <v>8597</v>
      </c>
      <c r="M1481">
        <v>19134</v>
      </c>
      <c r="N1481" t="s">
        <v>8640</v>
      </c>
      <c r="O1481" t="s">
        <v>10033</v>
      </c>
      <c r="P1481" t="s">
        <v>10371</v>
      </c>
      <c r="Q1481" t="s">
        <v>10383</v>
      </c>
      <c r="R1481" t="s">
        <v>11770</v>
      </c>
      <c r="S1481">
        <v>20.736000000000001</v>
      </c>
      <c r="T1481">
        <v>4</v>
      </c>
      <c r="U1481">
        <v>0.2</v>
      </c>
      <c r="V1481">
        <v>7.2576000000000001</v>
      </c>
      <c r="W1481">
        <f>(Tableau1[[#This Row],[Sales]]/Tableau1[[#This Row],[Profit]])*100</f>
        <v>285.71428571428572</v>
      </c>
      <c r="X1481">
        <f>Tableau1[[#This Row],[Sales]]*(1-Tableau1[[#This Row],[Discount]])</f>
        <v>16.588800000000003</v>
      </c>
      <c r="Y1481">
        <f ca="1">SUMIF(Tableau1[Order ID],Tableau1[[#This Row],[Order ID]],Tableau1[[#This Row],[Sales]])</f>
        <v>25.4</v>
      </c>
    </row>
    <row r="1482" spans="1:25" x14ac:dyDescent="0.3">
      <c r="A1482">
        <v>2982</v>
      </c>
      <c r="B1482" t="s">
        <v>1501</v>
      </c>
      <c r="C1482" s="9" t="s">
        <v>5166</v>
      </c>
      <c r="D1482" s="9">
        <v>41832</v>
      </c>
      <c r="E1482" s="3" t="s">
        <v>5697</v>
      </c>
      <c r="F1482" t="s">
        <v>6465</v>
      </c>
      <c r="G1482" t="s">
        <v>6520</v>
      </c>
      <c r="H1482" t="s">
        <v>7313</v>
      </c>
      <c r="I1482" t="s">
        <v>8054</v>
      </c>
      <c r="J1482" t="s">
        <v>8057</v>
      </c>
      <c r="K1482" t="s">
        <v>8062</v>
      </c>
      <c r="L1482" t="s">
        <v>8234</v>
      </c>
      <c r="M1482">
        <v>98115</v>
      </c>
      <c r="N1482" t="s">
        <v>8638</v>
      </c>
      <c r="O1482" t="s">
        <v>10032</v>
      </c>
      <c r="P1482" t="s">
        <v>10370</v>
      </c>
      <c r="Q1482" t="s">
        <v>10374</v>
      </c>
      <c r="R1482" t="s">
        <v>11769</v>
      </c>
      <c r="S1482">
        <v>123.136</v>
      </c>
      <c r="T1482">
        <v>4</v>
      </c>
      <c r="U1482">
        <v>0.2</v>
      </c>
      <c r="V1482">
        <v>13.8528</v>
      </c>
      <c r="W1482">
        <f>(Tableau1[[#This Row],[Sales]]/Tableau1[[#This Row],[Profit]])*100</f>
        <v>888.88888888888891</v>
      </c>
      <c r="X1482">
        <f>Tableau1[[#This Row],[Sales]]*(1-Tableau1[[#This Row],[Discount]])</f>
        <v>98.508800000000008</v>
      </c>
      <c r="Y1482">
        <f ca="1">SUMIF(Tableau1[Order ID],Tableau1[[#This Row],[Order ID]],Tableau1[[#This Row],[Sales]])</f>
        <v>435.84</v>
      </c>
    </row>
    <row r="1483" spans="1:25" x14ac:dyDescent="0.3">
      <c r="A1483">
        <v>2984</v>
      </c>
      <c r="B1483" t="s">
        <v>1502</v>
      </c>
      <c r="C1483" s="9" t="s">
        <v>5806</v>
      </c>
      <c r="D1483" s="9">
        <v>41979</v>
      </c>
      <c r="E1483" s="3" t="s">
        <v>6390</v>
      </c>
      <c r="F1483" t="s">
        <v>6464</v>
      </c>
      <c r="G1483" t="s">
        <v>6521</v>
      </c>
      <c r="H1483" t="s">
        <v>7314</v>
      </c>
      <c r="I1483" t="s">
        <v>8054</v>
      </c>
      <c r="J1483" t="s">
        <v>8057</v>
      </c>
      <c r="K1483" t="s">
        <v>8082</v>
      </c>
      <c r="L1483" t="s">
        <v>8609</v>
      </c>
      <c r="M1483">
        <v>97477</v>
      </c>
      <c r="N1483" t="s">
        <v>8638</v>
      </c>
      <c r="O1483" t="s">
        <v>8964</v>
      </c>
      <c r="P1483" t="s">
        <v>10371</v>
      </c>
      <c r="Q1483" t="s">
        <v>10377</v>
      </c>
      <c r="R1483" t="s">
        <v>10713</v>
      </c>
      <c r="S1483">
        <v>53.423999999999999</v>
      </c>
      <c r="T1483">
        <v>3</v>
      </c>
      <c r="U1483">
        <v>0.2</v>
      </c>
      <c r="V1483">
        <v>4.6745999999999999</v>
      </c>
      <c r="W1483">
        <f>(Tableau1[[#This Row],[Sales]]/Tableau1[[#This Row],[Profit]])*100</f>
        <v>1142.8571428571429</v>
      </c>
      <c r="X1483">
        <f>Tableau1[[#This Row],[Sales]]*(1-Tableau1[[#This Row],[Discount]])</f>
        <v>42.739200000000004</v>
      </c>
      <c r="Y1483">
        <f ca="1">SUMIF(Tableau1[Order ID],Tableau1[[#This Row],[Order ID]],Tableau1[[#This Row],[Sales]])</f>
        <v>6.28</v>
      </c>
    </row>
    <row r="1484" spans="1:25" x14ac:dyDescent="0.3">
      <c r="A1484">
        <v>2986</v>
      </c>
      <c r="B1484" t="s">
        <v>1503</v>
      </c>
      <c r="C1484" s="9" t="s">
        <v>5852</v>
      </c>
      <c r="D1484" s="9">
        <v>42515</v>
      </c>
      <c r="E1484" s="3" t="s">
        <v>5228</v>
      </c>
      <c r="F1484" t="s">
        <v>6465</v>
      </c>
      <c r="G1484" t="s">
        <v>7142</v>
      </c>
      <c r="H1484" t="s">
        <v>7935</v>
      </c>
      <c r="I1484" t="s">
        <v>8056</v>
      </c>
      <c r="J1484" t="s">
        <v>8057</v>
      </c>
      <c r="K1484" t="s">
        <v>8096</v>
      </c>
      <c r="L1484" t="s">
        <v>8620</v>
      </c>
      <c r="M1484">
        <v>31907</v>
      </c>
      <c r="N1484" t="s">
        <v>8637</v>
      </c>
      <c r="O1484" t="s">
        <v>10034</v>
      </c>
      <c r="P1484" t="s">
        <v>10370</v>
      </c>
      <c r="Q1484" t="s">
        <v>10378</v>
      </c>
      <c r="R1484" t="s">
        <v>11771</v>
      </c>
      <c r="S1484">
        <v>24.96</v>
      </c>
      <c r="T1484">
        <v>4</v>
      </c>
      <c r="U1484">
        <v>0</v>
      </c>
      <c r="V1484">
        <v>6.24</v>
      </c>
      <c r="W1484">
        <f>(Tableau1[[#This Row],[Sales]]/Tableau1[[#This Row],[Profit]])*100</f>
        <v>400</v>
      </c>
      <c r="X1484">
        <f>Tableau1[[#This Row],[Sales]]*(1-Tableau1[[#This Row],[Discount]])</f>
        <v>24.96</v>
      </c>
      <c r="Y1484">
        <f ca="1">SUMIF(Tableau1[Order ID],Tableau1[[#This Row],[Order ID]],Tableau1[[#This Row],[Sales]])</f>
        <v>42.68</v>
      </c>
    </row>
    <row r="1485" spans="1:25" x14ac:dyDescent="0.3">
      <c r="A1485">
        <v>2989</v>
      </c>
      <c r="B1485" t="s">
        <v>1504</v>
      </c>
      <c r="C1485" s="9" t="s">
        <v>5853</v>
      </c>
      <c r="D1485" s="9">
        <v>42421</v>
      </c>
      <c r="E1485" s="3" t="s">
        <v>6391</v>
      </c>
      <c r="F1485" t="s">
        <v>6464</v>
      </c>
      <c r="G1485" t="s">
        <v>7105</v>
      </c>
      <c r="H1485" t="s">
        <v>7898</v>
      </c>
      <c r="I1485" t="s">
        <v>8055</v>
      </c>
      <c r="J1485" t="s">
        <v>8057</v>
      </c>
      <c r="K1485" t="s">
        <v>8059</v>
      </c>
      <c r="L1485" t="s">
        <v>8590</v>
      </c>
      <c r="M1485">
        <v>90032</v>
      </c>
      <c r="N1485" t="s">
        <v>8638</v>
      </c>
      <c r="O1485" t="s">
        <v>9994</v>
      </c>
      <c r="P1485" t="s">
        <v>10372</v>
      </c>
      <c r="Q1485" t="s">
        <v>10384</v>
      </c>
      <c r="R1485" t="s">
        <v>11732</v>
      </c>
      <c r="S1485">
        <v>12.99</v>
      </c>
      <c r="T1485">
        <v>1</v>
      </c>
      <c r="U1485">
        <v>0</v>
      </c>
      <c r="V1485">
        <v>0.77939999999999998</v>
      </c>
      <c r="W1485">
        <f>(Tableau1[[#This Row],[Sales]]/Tableau1[[#This Row],[Profit]])*100</f>
        <v>1666.6666666666667</v>
      </c>
      <c r="X1485">
        <f>Tableau1[[#This Row],[Sales]]*(1-Tableau1[[#This Row],[Discount]])</f>
        <v>12.99</v>
      </c>
      <c r="Y1485">
        <f ca="1">SUMIF(Tableau1[Order ID],Tableau1[[#This Row],[Order ID]],Tableau1[[#This Row],[Sales]])</f>
        <v>10.5</v>
      </c>
    </row>
    <row r="1486" spans="1:25" x14ac:dyDescent="0.3">
      <c r="A1486">
        <v>2993</v>
      </c>
      <c r="B1486" t="s">
        <v>1505</v>
      </c>
      <c r="C1486" s="9" t="s">
        <v>5854</v>
      </c>
      <c r="D1486" s="9">
        <v>42645</v>
      </c>
      <c r="E1486" s="3" t="s">
        <v>6129</v>
      </c>
      <c r="F1486" t="s">
        <v>6465</v>
      </c>
      <c r="G1486" t="s">
        <v>7108</v>
      </c>
      <c r="H1486" t="s">
        <v>7901</v>
      </c>
      <c r="I1486" t="s">
        <v>8055</v>
      </c>
      <c r="J1486" t="s">
        <v>8057</v>
      </c>
      <c r="K1486" t="s">
        <v>8078</v>
      </c>
      <c r="L1486" t="s">
        <v>8603</v>
      </c>
      <c r="M1486">
        <v>10024</v>
      </c>
      <c r="N1486" t="s">
        <v>8640</v>
      </c>
      <c r="O1486" t="s">
        <v>9187</v>
      </c>
      <c r="P1486" t="s">
        <v>10371</v>
      </c>
      <c r="Q1486" t="s">
        <v>10382</v>
      </c>
      <c r="R1486" t="s">
        <v>10936</v>
      </c>
      <c r="S1486">
        <v>61.44</v>
      </c>
      <c r="T1486">
        <v>3</v>
      </c>
      <c r="U1486">
        <v>0</v>
      </c>
      <c r="V1486">
        <v>16.588799999999999</v>
      </c>
      <c r="W1486">
        <f>(Tableau1[[#This Row],[Sales]]/Tableau1[[#This Row],[Profit]])*100</f>
        <v>370.37037037037038</v>
      </c>
      <c r="X1486">
        <f>Tableau1[[#This Row],[Sales]]*(1-Tableau1[[#This Row],[Discount]])</f>
        <v>61.44</v>
      </c>
      <c r="Y1486">
        <f ca="1">SUMIF(Tableau1[Order ID],Tableau1[[#This Row],[Order ID]],Tableau1[[#This Row],[Sales]])</f>
        <v>676.55</v>
      </c>
    </row>
    <row r="1487" spans="1:25" x14ac:dyDescent="0.3">
      <c r="A1487">
        <v>2994</v>
      </c>
      <c r="B1487" t="s">
        <v>1506</v>
      </c>
      <c r="C1487" s="9" t="s">
        <v>5855</v>
      </c>
      <c r="D1487" s="9">
        <v>42805</v>
      </c>
      <c r="E1487" s="3" t="s">
        <v>5324</v>
      </c>
      <c r="F1487" t="s">
        <v>6465</v>
      </c>
      <c r="G1487" t="s">
        <v>6545</v>
      </c>
      <c r="H1487" t="s">
        <v>7338</v>
      </c>
      <c r="I1487" t="s">
        <v>8054</v>
      </c>
      <c r="J1487" t="s">
        <v>8057</v>
      </c>
      <c r="K1487" t="s">
        <v>8124</v>
      </c>
      <c r="L1487" t="s">
        <v>8600</v>
      </c>
      <c r="M1487">
        <v>48227</v>
      </c>
      <c r="N1487" t="s">
        <v>8639</v>
      </c>
      <c r="O1487" t="s">
        <v>9775</v>
      </c>
      <c r="P1487" t="s">
        <v>10371</v>
      </c>
      <c r="Q1487" t="s">
        <v>10381</v>
      </c>
      <c r="R1487" t="s">
        <v>11510</v>
      </c>
      <c r="S1487">
        <v>895.92</v>
      </c>
      <c r="T1487">
        <v>4</v>
      </c>
      <c r="U1487">
        <v>0</v>
      </c>
      <c r="V1487">
        <v>421.08240000000001</v>
      </c>
      <c r="W1487">
        <f>(Tableau1[[#This Row],[Sales]]/Tableau1[[#This Row],[Profit]])*100</f>
        <v>212.7659574468085</v>
      </c>
      <c r="X1487">
        <f>Tableau1[[#This Row],[Sales]]*(1-Tableau1[[#This Row],[Discount]])</f>
        <v>895.92</v>
      </c>
      <c r="Y1487">
        <f ca="1">SUMIF(Tableau1[Order ID],Tableau1[[#This Row],[Order ID]],Tableau1[[#This Row],[Sales]])</f>
        <v>575.928</v>
      </c>
    </row>
    <row r="1488" spans="1:25" x14ac:dyDescent="0.3">
      <c r="A1488">
        <v>2995</v>
      </c>
      <c r="B1488" t="s">
        <v>1507</v>
      </c>
      <c r="C1488" s="9" t="s">
        <v>5399</v>
      </c>
      <c r="D1488" s="9">
        <v>42622</v>
      </c>
      <c r="E1488" s="3" t="s">
        <v>6190</v>
      </c>
      <c r="F1488" t="s">
        <v>6464</v>
      </c>
      <c r="G1488" t="s">
        <v>6715</v>
      </c>
      <c r="H1488" t="s">
        <v>7508</v>
      </c>
      <c r="I1488" t="s">
        <v>8054</v>
      </c>
      <c r="J1488" t="s">
        <v>8057</v>
      </c>
      <c r="K1488" t="s">
        <v>8338</v>
      </c>
      <c r="L1488" t="s">
        <v>8590</v>
      </c>
      <c r="M1488">
        <v>95207</v>
      </c>
      <c r="N1488" t="s">
        <v>8638</v>
      </c>
      <c r="O1488" t="s">
        <v>8706</v>
      </c>
      <c r="P1488" t="s">
        <v>10371</v>
      </c>
      <c r="Q1488" t="s">
        <v>10381</v>
      </c>
      <c r="R1488" t="s">
        <v>11772</v>
      </c>
      <c r="S1488">
        <v>55.36</v>
      </c>
      <c r="T1488">
        <v>4</v>
      </c>
      <c r="U1488">
        <v>0.2</v>
      </c>
      <c r="V1488">
        <v>18.684000000000001</v>
      </c>
      <c r="W1488">
        <f>(Tableau1[[#This Row],[Sales]]/Tableau1[[#This Row],[Profit]])*100</f>
        <v>296.2962962962963</v>
      </c>
      <c r="X1488">
        <f>Tableau1[[#This Row],[Sales]]*(1-Tableau1[[#This Row],[Discount]])</f>
        <v>44.288000000000004</v>
      </c>
      <c r="Y1488">
        <f ca="1">SUMIF(Tableau1[Order ID],Tableau1[[#This Row],[Order ID]],Tableau1[[#This Row],[Sales]])</f>
        <v>81.98</v>
      </c>
    </row>
    <row r="1489" spans="1:25" x14ac:dyDescent="0.3">
      <c r="A1489">
        <v>2996</v>
      </c>
      <c r="B1489" t="s">
        <v>1508</v>
      </c>
      <c r="C1489" s="9" t="s">
        <v>5716</v>
      </c>
      <c r="D1489" s="9">
        <v>41834</v>
      </c>
      <c r="E1489" s="3" t="s">
        <v>5639</v>
      </c>
      <c r="F1489" t="s">
        <v>6465</v>
      </c>
      <c r="G1489" t="s">
        <v>6639</v>
      </c>
      <c r="H1489" t="s">
        <v>7432</v>
      </c>
      <c r="I1489" t="s">
        <v>8054</v>
      </c>
      <c r="J1489" t="s">
        <v>8057</v>
      </c>
      <c r="K1489" t="s">
        <v>8100</v>
      </c>
      <c r="L1489" t="s">
        <v>8604</v>
      </c>
      <c r="M1489">
        <v>85023</v>
      </c>
      <c r="N1489" t="s">
        <v>8638</v>
      </c>
      <c r="O1489" t="s">
        <v>8645</v>
      </c>
      <c r="P1489" t="s">
        <v>10371</v>
      </c>
      <c r="Q1489" t="s">
        <v>10377</v>
      </c>
      <c r="R1489" t="s">
        <v>10394</v>
      </c>
      <c r="S1489">
        <v>55.92</v>
      </c>
      <c r="T1489">
        <v>5</v>
      </c>
      <c r="U1489">
        <v>0.2</v>
      </c>
      <c r="V1489">
        <v>6.2910000000000004</v>
      </c>
      <c r="W1489">
        <f>(Tableau1[[#This Row],[Sales]]/Tableau1[[#This Row],[Profit]])*100</f>
        <v>888.88888888888891</v>
      </c>
      <c r="X1489">
        <f>Tableau1[[#This Row],[Sales]]*(1-Tableau1[[#This Row],[Discount]])</f>
        <v>44.736000000000004</v>
      </c>
      <c r="Y1489">
        <f ca="1">SUMIF(Tableau1[Order ID],Tableau1[[#This Row],[Order ID]],Tableau1[[#This Row],[Sales]])</f>
        <v>240.78399999999999</v>
      </c>
    </row>
    <row r="1490" spans="1:25" x14ac:dyDescent="0.3">
      <c r="A1490">
        <v>2997</v>
      </c>
      <c r="B1490" t="s">
        <v>1509</v>
      </c>
      <c r="C1490" s="9" t="s">
        <v>5291</v>
      </c>
      <c r="D1490" s="9">
        <v>41811</v>
      </c>
      <c r="E1490" s="3" t="s">
        <v>5432</v>
      </c>
      <c r="F1490" t="s">
        <v>6465</v>
      </c>
      <c r="G1490" t="s">
        <v>6976</v>
      </c>
      <c r="H1490" t="s">
        <v>7769</v>
      </c>
      <c r="I1490" t="s">
        <v>8054</v>
      </c>
      <c r="J1490" t="s">
        <v>8057</v>
      </c>
      <c r="K1490" t="s">
        <v>8068</v>
      </c>
      <c r="L1490" t="s">
        <v>8597</v>
      </c>
      <c r="M1490">
        <v>19120</v>
      </c>
      <c r="N1490" t="s">
        <v>8640</v>
      </c>
      <c r="O1490" t="s">
        <v>9445</v>
      </c>
      <c r="P1490" t="s">
        <v>10371</v>
      </c>
      <c r="Q1490" t="s">
        <v>10385</v>
      </c>
      <c r="R1490" t="s">
        <v>10539</v>
      </c>
      <c r="S1490">
        <v>24.896000000000001</v>
      </c>
      <c r="T1490">
        <v>4</v>
      </c>
      <c r="U1490">
        <v>0.2</v>
      </c>
      <c r="V1490">
        <v>8.4024000000000001</v>
      </c>
      <c r="W1490">
        <f>(Tableau1[[#This Row],[Sales]]/Tableau1[[#This Row],[Profit]])*100</f>
        <v>296.2962962962963</v>
      </c>
      <c r="X1490">
        <f>Tableau1[[#This Row],[Sales]]*(1-Tableau1[[#This Row],[Discount]])</f>
        <v>19.916800000000002</v>
      </c>
      <c r="Y1490">
        <f ca="1">SUMIF(Tableau1[Order ID],Tableau1[[#This Row],[Order ID]],Tableau1[[#This Row],[Sales]])</f>
        <v>387.72</v>
      </c>
    </row>
    <row r="1491" spans="1:25" x14ac:dyDescent="0.3">
      <c r="A1491">
        <v>3003</v>
      </c>
      <c r="B1491" t="s">
        <v>1510</v>
      </c>
      <c r="C1491" s="9" t="s">
        <v>5791</v>
      </c>
      <c r="D1491" s="9">
        <v>42190</v>
      </c>
      <c r="E1491" s="3" t="s">
        <v>5878</v>
      </c>
      <c r="F1491" t="s">
        <v>6465</v>
      </c>
      <c r="G1491" t="s">
        <v>6631</v>
      </c>
      <c r="H1491" t="s">
        <v>7424</v>
      </c>
      <c r="I1491" t="s">
        <v>8056</v>
      </c>
      <c r="J1491" t="s">
        <v>8057</v>
      </c>
      <c r="K1491" t="s">
        <v>8399</v>
      </c>
      <c r="L1491" t="s">
        <v>8600</v>
      </c>
      <c r="M1491">
        <v>48310</v>
      </c>
      <c r="N1491" t="s">
        <v>8639</v>
      </c>
      <c r="O1491" t="s">
        <v>10036</v>
      </c>
      <c r="P1491" t="s">
        <v>10371</v>
      </c>
      <c r="Q1491" t="s">
        <v>10381</v>
      </c>
      <c r="R1491" t="s">
        <v>11774</v>
      </c>
      <c r="S1491">
        <v>19</v>
      </c>
      <c r="T1491">
        <v>5</v>
      </c>
      <c r="U1491">
        <v>0</v>
      </c>
      <c r="V1491">
        <v>8.93</v>
      </c>
      <c r="W1491">
        <f>(Tableau1[[#This Row],[Sales]]/Tableau1[[#This Row],[Profit]])*100</f>
        <v>212.7659574468085</v>
      </c>
      <c r="X1491">
        <f>Tableau1[[#This Row],[Sales]]*(1-Tableau1[[#This Row],[Discount]])</f>
        <v>19</v>
      </c>
      <c r="Y1491">
        <f ca="1">SUMIF(Tableau1[Order ID],Tableau1[[#This Row],[Order ID]],Tableau1[[#This Row],[Sales]])</f>
        <v>552</v>
      </c>
    </row>
    <row r="1492" spans="1:25" x14ac:dyDescent="0.3">
      <c r="A1492">
        <v>3004</v>
      </c>
      <c r="B1492" t="s">
        <v>1511</v>
      </c>
      <c r="C1492" s="9" t="s">
        <v>5849</v>
      </c>
      <c r="D1492" s="9">
        <v>43085</v>
      </c>
      <c r="E1492" s="3" t="s">
        <v>5361</v>
      </c>
      <c r="F1492" t="s">
        <v>6465</v>
      </c>
      <c r="G1492" t="s">
        <v>6747</v>
      </c>
      <c r="H1492" t="s">
        <v>7540</v>
      </c>
      <c r="I1492" t="s">
        <v>8056</v>
      </c>
      <c r="J1492" t="s">
        <v>8057</v>
      </c>
      <c r="K1492" t="s">
        <v>8088</v>
      </c>
      <c r="L1492" t="s">
        <v>8603</v>
      </c>
      <c r="M1492">
        <v>14609</v>
      </c>
      <c r="N1492" t="s">
        <v>8640</v>
      </c>
      <c r="O1492" t="s">
        <v>9715</v>
      </c>
      <c r="P1492" t="s">
        <v>10371</v>
      </c>
      <c r="Q1492" t="s">
        <v>10381</v>
      </c>
      <c r="R1492" t="s">
        <v>11452</v>
      </c>
      <c r="S1492">
        <v>33.375999999999998</v>
      </c>
      <c r="T1492">
        <v>4</v>
      </c>
      <c r="U1492">
        <v>0.2</v>
      </c>
      <c r="V1492">
        <v>10.43</v>
      </c>
      <c r="W1492">
        <f>(Tableau1[[#This Row],[Sales]]/Tableau1[[#This Row],[Profit]])*100</f>
        <v>320</v>
      </c>
      <c r="X1492">
        <f>Tableau1[[#This Row],[Sales]]*(1-Tableau1[[#This Row],[Discount]])</f>
        <v>26.700800000000001</v>
      </c>
      <c r="Y1492">
        <f ca="1">SUMIF(Tableau1[Order ID],Tableau1[[#This Row],[Order ID]],Tableau1[[#This Row],[Sales]])</f>
        <v>12.96</v>
      </c>
    </row>
    <row r="1493" spans="1:25" x14ac:dyDescent="0.3">
      <c r="A1493">
        <v>3005</v>
      </c>
      <c r="B1493" t="s">
        <v>1512</v>
      </c>
      <c r="C1493" s="9" t="s">
        <v>5192</v>
      </c>
      <c r="D1493" s="9">
        <v>42621</v>
      </c>
      <c r="E1493" s="3" t="s">
        <v>5575</v>
      </c>
      <c r="F1493" t="s">
        <v>6466</v>
      </c>
      <c r="G1493" t="s">
        <v>7143</v>
      </c>
      <c r="H1493" t="s">
        <v>7936</v>
      </c>
      <c r="I1493" t="s">
        <v>8056</v>
      </c>
      <c r="J1493" t="s">
        <v>8057</v>
      </c>
      <c r="K1493" t="s">
        <v>8078</v>
      </c>
      <c r="L1493" t="s">
        <v>8603</v>
      </c>
      <c r="M1493">
        <v>10011</v>
      </c>
      <c r="N1493" t="s">
        <v>8640</v>
      </c>
      <c r="O1493" t="s">
        <v>10037</v>
      </c>
      <c r="P1493" t="s">
        <v>10371</v>
      </c>
      <c r="Q1493" t="s">
        <v>10382</v>
      </c>
      <c r="R1493" t="s">
        <v>11775</v>
      </c>
      <c r="S1493">
        <v>207.48</v>
      </c>
      <c r="T1493">
        <v>1</v>
      </c>
      <c r="U1493">
        <v>0</v>
      </c>
      <c r="V1493">
        <v>62.244</v>
      </c>
      <c r="W1493">
        <f>(Tableau1[[#This Row],[Sales]]/Tableau1[[#This Row],[Profit]])*100</f>
        <v>333.33333333333331</v>
      </c>
      <c r="X1493">
        <f>Tableau1[[#This Row],[Sales]]*(1-Tableau1[[#This Row],[Discount]])</f>
        <v>207.48</v>
      </c>
      <c r="Y1493">
        <f ca="1">SUMIF(Tableau1[Order ID],Tableau1[[#This Row],[Order ID]],Tableau1[[#This Row],[Sales]])</f>
        <v>185.58</v>
      </c>
    </row>
    <row r="1494" spans="1:25" x14ac:dyDescent="0.3">
      <c r="A1494">
        <v>3006</v>
      </c>
      <c r="B1494" t="s">
        <v>1513</v>
      </c>
      <c r="C1494" s="9" t="s">
        <v>5856</v>
      </c>
      <c r="D1494" s="9">
        <v>41776</v>
      </c>
      <c r="E1494" s="3" t="s">
        <v>5401</v>
      </c>
      <c r="F1494" t="s">
        <v>6465</v>
      </c>
      <c r="G1494" t="s">
        <v>6518</v>
      </c>
      <c r="H1494" t="s">
        <v>7311</v>
      </c>
      <c r="I1494" t="s">
        <v>8056</v>
      </c>
      <c r="J1494" t="s">
        <v>8057</v>
      </c>
      <c r="K1494" t="s">
        <v>8400</v>
      </c>
      <c r="L1494" t="s">
        <v>8594</v>
      </c>
      <c r="M1494">
        <v>54703</v>
      </c>
      <c r="N1494" t="s">
        <v>8639</v>
      </c>
      <c r="O1494" t="s">
        <v>9594</v>
      </c>
      <c r="P1494" t="s">
        <v>10371</v>
      </c>
      <c r="Q1494" t="s">
        <v>10381</v>
      </c>
      <c r="R1494" t="s">
        <v>11335</v>
      </c>
      <c r="S1494">
        <v>91.68</v>
      </c>
      <c r="T1494">
        <v>3</v>
      </c>
      <c r="U1494">
        <v>0</v>
      </c>
      <c r="V1494">
        <v>45.84</v>
      </c>
      <c r="W1494">
        <f>(Tableau1[[#This Row],[Sales]]/Tableau1[[#This Row],[Profit]])*100</f>
        <v>200</v>
      </c>
      <c r="X1494">
        <f>Tableau1[[#This Row],[Sales]]*(1-Tableau1[[#This Row],[Discount]])</f>
        <v>91.68</v>
      </c>
      <c r="Y1494">
        <f ca="1">SUMIF(Tableau1[Order ID],Tableau1[[#This Row],[Order ID]],Tableau1[[#This Row],[Sales]])</f>
        <v>64.959999999999994</v>
      </c>
    </row>
    <row r="1495" spans="1:25" x14ac:dyDescent="0.3">
      <c r="A1495">
        <v>3007</v>
      </c>
      <c r="B1495" t="s">
        <v>1514</v>
      </c>
      <c r="C1495" s="9" t="s">
        <v>5149</v>
      </c>
      <c r="D1495" s="9">
        <v>43021</v>
      </c>
      <c r="E1495" s="3" t="s">
        <v>5483</v>
      </c>
      <c r="F1495" t="s">
        <v>6466</v>
      </c>
      <c r="G1495" t="s">
        <v>6725</v>
      </c>
      <c r="H1495" t="s">
        <v>7518</v>
      </c>
      <c r="I1495" t="s">
        <v>8054</v>
      </c>
      <c r="J1495" t="s">
        <v>8057</v>
      </c>
      <c r="K1495" t="s">
        <v>8078</v>
      </c>
      <c r="L1495" t="s">
        <v>8603</v>
      </c>
      <c r="M1495">
        <v>10009</v>
      </c>
      <c r="N1495" t="s">
        <v>8640</v>
      </c>
      <c r="O1495" t="s">
        <v>9700</v>
      </c>
      <c r="P1495" t="s">
        <v>10371</v>
      </c>
      <c r="Q1495" t="s">
        <v>10382</v>
      </c>
      <c r="R1495" t="s">
        <v>11438</v>
      </c>
      <c r="S1495">
        <v>904.9</v>
      </c>
      <c r="T1495">
        <v>5</v>
      </c>
      <c r="U1495">
        <v>0</v>
      </c>
      <c r="V1495">
        <v>253.37200000000001</v>
      </c>
      <c r="W1495">
        <f>(Tableau1[[#This Row],[Sales]]/Tableau1[[#This Row],[Profit]])*100</f>
        <v>357.14285714285711</v>
      </c>
      <c r="X1495">
        <f>Tableau1[[#This Row],[Sales]]*(1-Tableau1[[#This Row],[Discount]])</f>
        <v>904.9</v>
      </c>
      <c r="Y1495">
        <f ca="1">SUMIF(Tableau1[Order ID],Tableau1[[#This Row],[Order ID]],Tableau1[[#This Row],[Sales]])</f>
        <v>87.96</v>
      </c>
    </row>
    <row r="1496" spans="1:25" x14ac:dyDescent="0.3">
      <c r="A1496">
        <v>3008</v>
      </c>
      <c r="B1496" t="s">
        <v>1515</v>
      </c>
      <c r="C1496" s="9" t="s">
        <v>5775</v>
      </c>
      <c r="D1496" s="9">
        <v>41936</v>
      </c>
      <c r="E1496" s="3" t="s">
        <v>5224</v>
      </c>
      <c r="F1496" t="s">
        <v>6465</v>
      </c>
      <c r="G1496" t="s">
        <v>6679</v>
      </c>
      <c r="H1496" t="s">
        <v>7472</v>
      </c>
      <c r="I1496" t="s">
        <v>8054</v>
      </c>
      <c r="J1496" t="s">
        <v>8057</v>
      </c>
      <c r="K1496" t="s">
        <v>8335</v>
      </c>
      <c r="L1496" t="s">
        <v>8590</v>
      </c>
      <c r="M1496">
        <v>91730</v>
      </c>
      <c r="N1496" t="s">
        <v>8638</v>
      </c>
      <c r="O1496" t="s">
        <v>8912</v>
      </c>
      <c r="P1496" t="s">
        <v>10371</v>
      </c>
      <c r="Q1496" t="s">
        <v>10381</v>
      </c>
      <c r="R1496" t="s">
        <v>10661</v>
      </c>
      <c r="S1496">
        <v>34.271999999999998</v>
      </c>
      <c r="T1496">
        <v>3</v>
      </c>
      <c r="U1496">
        <v>0.2</v>
      </c>
      <c r="V1496">
        <v>11.138400000000001</v>
      </c>
      <c r="W1496">
        <f>(Tableau1[[#This Row],[Sales]]/Tableau1[[#This Row],[Profit]])*100</f>
        <v>307.69230769230768</v>
      </c>
      <c r="X1496">
        <f>Tableau1[[#This Row],[Sales]]*(1-Tableau1[[#This Row],[Discount]])</f>
        <v>27.4176</v>
      </c>
      <c r="Y1496">
        <f ca="1">SUMIF(Tableau1[Order ID],Tableau1[[#This Row],[Order ID]],Tableau1[[#This Row],[Sales]])</f>
        <v>19.760000000000002</v>
      </c>
    </row>
    <row r="1497" spans="1:25" x14ac:dyDescent="0.3">
      <c r="A1497">
        <v>3009</v>
      </c>
      <c r="B1497" t="s">
        <v>1516</v>
      </c>
      <c r="C1497" s="9" t="s">
        <v>5035</v>
      </c>
      <c r="D1497" s="9">
        <v>42709</v>
      </c>
      <c r="E1497" s="3" t="s">
        <v>5439</v>
      </c>
      <c r="F1497" t="s">
        <v>6466</v>
      </c>
      <c r="G1497" t="s">
        <v>6974</v>
      </c>
      <c r="H1497" t="s">
        <v>7767</v>
      </c>
      <c r="I1497" t="s">
        <v>8054</v>
      </c>
      <c r="J1497" t="s">
        <v>8057</v>
      </c>
      <c r="K1497" t="s">
        <v>8266</v>
      </c>
      <c r="L1497" t="s">
        <v>8589</v>
      </c>
      <c r="M1497">
        <v>42071</v>
      </c>
      <c r="N1497" t="s">
        <v>8637</v>
      </c>
      <c r="O1497" t="s">
        <v>9852</v>
      </c>
      <c r="P1497" t="s">
        <v>10370</v>
      </c>
      <c r="Q1497" t="s">
        <v>10378</v>
      </c>
      <c r="R1497" t="s">
        <v>11586</v>
      </c>
      <c r="S1497">
        <v>191.82</v>
      </c>
      <c r="T1497">
        <v>3</v>
      </c>
      <c r="U1497">
        <v>0</v>
      </c>
      <c r="V1497">
        <v>74.809799999999996</v>
      </c>
      <c r="W1497">
        <f>(Tableau1[[#This Row],[Sales]]/Tableau1[[#This Row],[Profit]])*100</f>
        <v>256.41025641025641</v>
      </c>
      <c r="X1497">
        <f>Tableau1[[#This Row],[Sales]]*(1-Tableau1[[#This Row],[Discount]])</f>
        <v>191.82</v>
      </c>
      <c r="Y1497">
        <f ca="1">SUMIF(Tableau1[Order ID],Tableau1[[#This Row],[Order ID]],Tableau1[[#This Row],[Sales]])</f>
        <v>128.85</v>
      </c>
    </row>
    <row r="1498" spans="1:25" x14ac:dyDescent="0.3">
      <c r="A1498">
        <v>3010</v>
      </c>
      <c r="B1498" t="s">
        <v>1517</v>
      </c>
      <c r="C1498" s="9" t="s">
        <v>5227</v>
      </c>
      <c r="D1498" s="9">
        <v>42576</v>
      </c>
      <c r="E1498" s="3" t="s">
        <v>5905</v>
      </c>
      <c r="F1498" t="s">
        <v>6465</v>
      </c>
      <c r="G1498" t="s">
        <v>7113</v>
      </c>
      <c r="H1498" t="s">
        <v>7906</v>
      </c>
      <c r="I1498" t="s">
        <v>8055</v>
      </c>
      <c r="J1498" t="s">
        <v>8057</v>
      </c>
      <c r="K1498" t="s">
        <v>8225</v>
      </c>
      <c r="L1498" t="s">
        <v>8612</v>
      </c>
      <c r="M1498">
        <v>43615</v>
      </c>
      <c r="N1498" t="s">
        <v>8640</v>
      </c>
      <c r="O1498" t="s">
        <v>9888</v>
      </c>
      <c r="P1498" t="s">
        <v>10371</v>
      </c>
      <c r="Q1498" t="s">
        <v>10382</v>
      </c>
      <c r="R1498" t="s">
        <v>11623</v>
      </c>
      <c r="S1498">
        <v>243.88</v>
      </c>
      <c r="T1498">
        <v>5</v>
      </c>
      <c r="U1498">
        <v>0.2</v>
      </c>
      <c r="V1498">
        <v>27.436499999999999</v>
      </c>
      <c r="W1498">
        <f>(Tableau1[[#This Row],[Sales]]/Tableau1[[#This Row],[Profit]])*100</f>
        <v>888.88888888888891</v>
      </c>
      <c r="X1498">
        <f>Tableau1[[#This Row],[Sales]]*(1-Tableau1[[#This Row],[Discount]])</f>
        <v>195.10400000000001</v>
      </c>
      <c r="Y1498">
        <f ca="1">SUMIF(Tableau1[Order ID],Tableau1[[#This Row],[Order ID]],Tableau1[[#This Row],[Sales]])</f>
        <v>68.52</v>
      </c>
    </row>
    <row r="1499" spans="1:25" x14ac:dyDescent="0.3">
      <c r="A1499">
        <v>3011</v>
      </c>
      <c r="B1499" t="s">
        <v>1518</v>
      </c>
      <c r="C1499" s="9" t="s">
        <v>5857</v>
      </c>
      <c r="D1499" s="9">
        <v>42842</v>
      </c>
      <c r="E1499" s="3" t="s">
        <v>5786</v>
      </c>
      <c r="F1499" t="s">
        <v>6465</v>
      </c>
      <c r="G1499" t="s">
        <v>7144</v>
      </c>
      <c r="H1499" t="s">
        <v>7937</v>
      </c>
      <c r="I1499" t="s">
        <v>8056</v>
      </c>
      <c r="J1499" t="s">
        <v>8057</v>
      </c>
      <c r="K1499" t="s">
        <v>8161</v>
      </c>
      <c r="L1499" t="s">
        <v>8610</v>
      </c>
      <c r="M1499">
        <v>80027</v>
      </c>
      <c r="N1499" t="s">
        <v>8638</v>
      </c>
      <c r="O1499" t="s">
        <v>9017</v>
      </c>
      <c r="P1499" t="s">
        <v>10371</v>
      </c>
      <c r="Q1499" t="s">
        <v>10381</v>
      </c>
      <c r="R1499" t="s">
        <v>10767</v>
      </c>
      <c r="S1499">
        <v>12.03</v>
      </c>
      <c r="T1499">
        <v>5</v>
      </c>
      <c r="U1499">
        <v>0.7</v>
      </c>
      <c r="V1499">
        <v>-9.2230000000000008</v>
      </c>
      <c r="W1499">
        <f>(Tableau1[[#This Row],[Sales]]/Tableau1[[#This Row],[Profit]])*100</f>
        <v>-130.43478260869563</v>
      </c>
      <c r="X1499">
        <f>Tableau1[[#This Row],[Sales]]*(1-Tableau1[[#This Row],[Discount]])</f>
        <v>3.6090000000000004</v>
      </c>
      <c r="Y1499">
        <f ca="1">SUMIF(Tableau1[Order ID],Tableau1[[#This Row],[Order ID]],Tableau1[[#This Row],[Sales]])</f>
        <v>91.96</v>
      </c>
    </row>
    <row r="1500" spans="1:25" x14ac:dyDescent="0.3">
      <c r="A1500">
        <v>3016</v>
      </c>
      <c r="B1500" t="s">
        <v>1519</v>
      </c>
      <c r="C1500" s="9" t="s">
        <v>5044</v>
      </c>
      <c r="D1500" s="9">
        <v>42264</v>
      </c>
      <c r="E1500" s="3" t="s">
        <v>5511</v>
      </c>
      <c r="F1500" t="s">
        <v>6465</v>
      </c>
      <c r="G1500" t="s">
        <v>6528</v>
      </c>
      <c r="H1500" t="s">
        <v>7321</v>
      </c>
      <c r="I1500" t="s">
        <v>8056</v>
      </c>
      <c r="J1500" t="s">
        <v>8057</v>
      </c>
      <c r="K1500" t="s">
        <v>8078</v>
      </c>
      <c r="L1500" t="s">
        <v>8603</v>
      </c>
      <c r="M1500">
        <v>10035</v>
      </c>
      <c r="N1500" t="s">
        <v>8640</v>
      </c>
      <c r="O1500" t="s">
        <v>9357</v>
      </c>
      <c r="P1500" t="s">
        <v>10370</v>
      </c>
      <c r="Q1500" t="s">
        <v>10376</v>
      </c>
      <c r="R1500" t="s">
        <v>11105</v>
      </c>
      <c r="S1500">
        <v>344.22</v>
      </c>
      <c r="T1500">
        <v>2</v>
      </c>
      <c r="U1500">
        <v>0.4</v>
      </c>
      <c r="V1500">
        <v>-103.26600000000001</v>
      </c>
      <c r="W1500">
        <f>(Tableau1[[#This Row],[Sales]]/Tableau1[[#This Row],[Profit]])*100</f>
        <v>-333.33333333333337</v>
      </c>
      <c r="X1500">
        <f>Tableau1[[#This Row],[Sales]]*(1-Tableau1[[#This Row],[Discount]])</f>
        <v>206.53200000000001</v>
      </c>
      <c r="Y1500">
        <f ca="1">SUMIF(Tableau1[Order ID],Tableau1[[#This Row],[Order ID]],Tableau1[[#This Row],[Sales]])</f>
        <v>17.34</v>
      </c>
    </row>
    <row r="1501" spans="1:25" x14ac:dyDescent="0.3">
      <c r="A1501">
        <v>3017</v>
      </c>
      <c r="B1501" t="s">
        <v>1520</v>
      </c>
      <c r="C1501" s="9" t="s">
        <v>5858</v>
      </c>
      <c r="D1501" s="9">
        <v>42605</v>
      </c>
      <c r="E1501" s="3" t="s">
        <v>5163</v>
      </c>
      <c r="F1501" t="s">
        <v>6465</v>
      </c>
      <c r="G1501" t="s">
        <v>6882</v>
      </c>
      <c r="H1501" t="s">
        <v>7675</v>
      </c>
      <c r="I1501" t="s">
        <v>8056</v>
      </c>
      <c r="J1501" t="s">
        <v>8057</v>
      </c>
      <c r="K1501" t="s">
        <v>8401</v>
      </c>
      <c r="L1501" t="s">
        <v>8593</v>
      </c>
      <c r="M1501">
        <v>78577</v>
      </c>
      <c r="N1501" t="s">
        <v>8639</v>
      </c>
      <c r="O1501" t="s">
        <v>9045</v>
      </c>
      <c r="P1501" t="s">
        <v>10371</v>
      </c>
      <c r="Q1501" t="s">
        <v>10377</v>
      </c>
      <c r="R1501" t="s">
        <v>10794</v>
      </c>
      <c r="S1501">
        <v>727.29600000000005</v>
      </c>
      <c r="T1501">
        <v>8</v>
      </c>
      <c r="U1501">
        <v>0.2</v>
      </c>
      <c r="V1501">
        <v>-172.7328</v>
      </c>
      <c r="W1501">
        <f>(Tableau1[[#This Row],[Sales]]/Tableau1[[#This Row],[Profit]])*100</f>
        <v>-421.05263157894746</v>
      </c>
      <c r="X1501">
        <f>Tableau1[[#This Row],[Sales]]*(1-Tableau1[[#This Row],[Discount]])</f>
        <v>581.83680000000004</v>
      </c>
      <c r="Y1501">
        <f ca="1">SUMIF(Tableau1[Order ID],Tableau1[[#This Row],[Order ID]],Tableau1[[#This Row],[Sales]])</f>
        <v>69.98</v>
      </c>
    </row>
    <row r="1502" spans="1:25" x14ac:dyDescent="0.3">
      <c r="A1502">
        <v>3020</v>
      </c>
      <c r="B1502" t="s">
        <v>1521</v>
      </c>
      <c r="C1502" s="9" t="s">
        <v>5657</v>
      </c>
      <c r="D1502" s="9">
        <v>42316</v>
      </c>
      <c r="E1502" s="3" t="s">
        <v>5747</v>
      </c>
      <c r="F1502" t="s">
        <v>6465</v>
      </c>
      <c r="G1502" t="s">
        <v>6651</v>
      </c>
      <c r="H1502" t="s">
        <v>7444</v>
      </c>
      <c r="I1502" t="s">
        <v>8054</v>
      </c>
      <c r="J1502" t="s">
        <v>8057</v>
      </c>
      <c r="K1502" t="s">
        <v>8065</v>
      </c>
      <c r="L1502" t="s">
        <v>8595</v>
      </c>
      <c r="M1502">
        <v>84084</v>
      </c>
      <c r="N1502" t="s">
        <v>8638</v>
      </c>
      <c r="O1502" t="s">
        <v>10038</v>
      </c>
      <c r="P1502" t="s">
        <v>10371</v>
      </c>
      <c r="Q1502" t="s">
        <v>10386</v>
      </c>
      <c r="R1502" t="s">
        <v>11776</v>
      </c>
      <c r="S1502">
        <v>5.04</v>
      </c>
      <c r="T1502">
        <v>3</v>
      </c>
      <c r="U1502">
        <v>0</v>
      </c>
      <c r="V1502">
        <v>0.2016</v>
      </c>
      <c r="W1502">
        <f>(Tableau1[[#This Row],[Sales]]/Tableau1[[#This Row],[Profit]])*100</f>
        <v>2500</v>
      </c>
      <c r="X1502">
        <f>Tableau1[[#This Row],[Sales]]*(1-Tableau1[[#This Row],[Discount]])</f>
        <v>5.04</v>
      </c>
      <c r="Y1502">
        <f ca="1">SUMIF(Tableau1[Order ID],Tableau1[[#This Row],[Order ID]],Tableau1[[#This Row],[Sales]])</f>
        <v>8.4</v>
      </c>
    </row>
    <row r="1503" spans="1:25" x14ac:dyDescent="0.3">
      <c r="A1503">
        <v>3024</v>
      </c>
      <c r="B1503" t="s">
        <v>1522</v>
      </c>
      <c r="C1503" s="9" t="s">
        <v>5731</v>
      </c>
      <c r="D1503" s="9">
        <v>43056</v>
      </c>
      <c r="E1503" s="3" t="s">
        <v>5081</v>
      </c>
      <c r="F1503" t="s">
        <v>6465</v>
      </c>
      <c r="G1503" t="s">
        <v>7145</v>
      </c>
      <c r="H1503" t="s">
        <v>7938</v>
      </c>
      <c r="I1503" t="s">
        <v>8054</v>
      </c>
      <c r="J1503" t="s">
        <v>8057</v>
      </c>
      <c r="K1503" t="s">
        <v>8238</v>
      </c>
      <c r="L1503" t="s">
        <v>8593</v>
      </c>
      <c r="M1503">
        <v>78521</v>
      </c>
      <c r="N1503" t="s">
        <v>8639</v>
      </c>
      <c r="O1503" t="s">
        <v>9859</v>
      </c>
      <c r="P1503" t="s">
        <v>10370</v>
      </c>
      <c r="Q1503" t="s">
        <v>10373</v>
      </c>
      <c r="R1503" t="s">
        <v>11594</v>
      </c>
      <c r="S1503">
        <v>327.7328</v>
      </c>
      <c r="T1503">
        <v>2</v>
      </c>
      <c r="U1503">
        <v>0.32</v>
      </c>
      <c r="V1503">
        <v>-14.4588</v>
      </c>
      <c r="W1503">
        <f>(Tableau1[[#This Row],[Sales]]/Tableau1[[#This Row],[Profit]])*100</f>
        <v>-2266.666666666667</v>
      </c>
      <c r="X1503">
        <f>Tableau1[[#This Row],[Sales]]*(1-Tableau1[[#This Row],[Discount]])</f>
        <v>222.85830399999998</v>
      </c>
      <c r="Y1503">
        <f ca="1">SUMIF(Tableau1[Order ID],Tableau1[[#This Row],[Order ID]],Tableau1[[#This Row],[Sales]])</f>
        <v>9.84</v>
      </c>
    </row>
    <row r="1504" spans="1:25" x14ac:dyDescent="0.3">
      <c r="A1504">
        <v>3025</v>
      </c>
      <c r="B1504" t="s">
        <v>1523</v>
      </c>
      <c r="C1504" s="9" t="s">
        <v>5657</v>
      </c>
      <c r="D1504" s="9">
        <v>42316</v>
      </c>
      <c r="E1504" s="3" t="s">
        <v>5080</v>
      </c>
      <c r="F1504" t="s">
        <v>6465</v>
      </c>
      <c r="G1504" t="s">
        <v>7017</v>
      </c>
      <c r="H1504" t="s">
        <v>7810</v>
      </c>
      <c r="I1504" t="s">
        <v>8054</v>
      </c>
      <c r="J1504" t="s">
        <v>8057</v>
      </c>
      <c r="K1504" t="s">
        <v>8078</v>
      </c>
      <c r="L1504" t="s">
        <v>8603</v>
      </c>
      <c r="M1504">
        <v>10011</v>
      </c>
      <c r="N1504" t="s">
        <v>8640</v>
      </c>
      <c r="O1504" t="s">
        <v>8939</v>
      </c>
      <c r="P1504" t="s">
        <v>10371</v>
      </c>
      <c r="Q1504" t="s">
        <v>10381</v>
      </c>
      <c r="R1504" t="s">
        <v>10688</v>
      </c>
      <c r="S1504">
        <v>52.271999999999998</v>
      </c>
      <c r="T1504">
        <v>11</v>
      </c>
      <c r="U1504">
        <v>0.2</v>
      </c>
      <c r="V1504">
        <v>17.6418</v>
      </c>
      <c r="W1504">
        <f>(Tableau1[[#This Row],[Sales]]/Tableau1[[#This Row],[Profit]])*100</f>
        <v>296.2962962962963</v>
      </c>
      <c r="X1504">
        <f>Tableau1[[#This Row],[Sales]]*(1-Tableau1[[#This Row],[Discount]])</f>
        <v>41.817599999999999</v>
      </c>
      <c r="Y1504">
        <f ca="1">SUMIF(Tableau1[Order ID],Tableau1[[#This Row],[Order ID]],Tableau1[[#This Row],[Sales]])</f>
        <v>21.12</v>
      </c>
    </row>
    <row r="1505" spans="1:25" x14ac:dyDescent="0.3">
      <c r="A1505">
        <v>3027</v>
      </c>
      <c r="B1505" t="s">
        <v>1524</v>
      </c>
      <c r="C1505" s="9" t="s">
        <v>5330</v>
      </c>
      <c r="D1505" s="9">
        <v>42847</v>
      </c>
      <c r="E1505" s="3" t="s">
        <v>5496</v>
      </c>
      <c r="F1505" t="s">
        <v>6465</v>
      </c>
      <c r="G1505" t="s">
        <v>6714</v>
      </c>
      <c r="H1505" t="s">
        <v>7507</v>
      </c>
      <c r="I1505" t="s">
        <v>8056</v>
      </c>
      <c r="J1505" t="s">
        <v>8057</v>
      </c>
      <c r="K1505" t="s">
        <v>8068</v>
      </c>
      <c r="L1505" t="s">
        <v>8597</v>
      </c>
      <c r="M1505">
        <v>19140</v>
      </c>
      <c r="N1505" t="s">
        <v>8640</v>
      </c>
      <c r="O1505" t="s">
        <v>9654</v>
      </c>
      <c r="P1505" t="s">
        <v>10370</v>
      </c>
      <c r="Q1505" t="s">
        <v>10378</v>
      </c>
      <c r="R1505" t="s">
        <v>11392</v>
      </c>
      <c r="S1505">
        <v>254.352</v>
      </c>
      <c r="T1505">
        <v>3</v>
      </c>
      <c r="U1505">
        <v>0.2</v>
      </c>
      <c r="V1505">
        <v>0</v>
      </c>
      <c r="W1505" t="e">
        <f>(Tableau1[[#This Row],[Sales]]/Tableau1[[#This Row],[Profit]])*100</f>
        <v>#DIV/0!</v>
      </c>
      <c r="X1505">
        <f>Tableau1[[#This Row],[Sales]]*(1-Tableau1[[#This Row],[Discount]])</f>
        <v>203.48160000000001</v>
      </c>
      <c r="Y1505">
        <f ca="1">SUMIF(Tableau1[Order ID],Tableau1[[#This Row],[Order ID]],Tableau1[[#This Row],[Sales]])</f>
        <v>15.24</v>
      </c>
    </row>
    <row r="1506" spans="1:25" x14ac:dyDescent="0.3">
      <c r="A1506">
        <v>3028</v>
      </c>
      <c r="B1506" t="s">
        <v>1525</v>
      </c>
      <c r="C1506" s="9" t="s">
        <v>5859</v>
      </c>
      <c r="D1506" s="9">
        <v>41875</v>
      </c>
      <c r="E1506" s="3" t="s">
        <v>5859</v>
      </c>
      <c r="F1506" t="s">
        <v>6467</v>
      </c>
      <c r="G1506" t="s">
        <v>6984</v>
      </c>
      <c r="H1506" t="s">
        <v>7777</v>
      </c>
      <c r="I1506" t="s">
        <v>8055</v>
      </c>
      <c r="J1506" t="s">
        <v>8057</v>
      </c>
      <c r="K1506" t="s">
        <v>8402</v>
      </c>
      <c r="L1506" t="s">
        <v>8625</v>
      </c>
      <c r="M1506">
        <v>59102</v>
      </c>
      <c r="N1506" t="s">
        <v>8638</v>
      </c>
      <c r="O1506" t="s">
        <v>10039</v>
      </c>
      <c r="P1506" t="s">
        <v>10371</v>
      </c>
      <c r="Q1506" t="s">
        <v>10381</v>
      </c>
      <c r="R1506" t="s">
        <v>11777</v>
      </c>
      <c r="S1506">
        <v>8.2880000000000003</v>
      </c>
      <c r="T1506">
        <v>2</v>
      </c>
      <c r="U1506">
        <v>0.2</v>
      </c>
      <c r="V1506">
        <v>2.6936</v>
      </c>
      <c r="W1506">
        <f>(Tableau1[[#This Row],[Sales]]/Tableau1[[#This Row],[Profit]])*100</f>
        <v>307.69230769230774</v>
      </c>
      <c r="X1506">
        <f>Tableau1[[#This Row],[Sales]]*(1-Tableau1[[#This Row],[Discount]])</f>
        <v>6.6304000000000007</v>
      </c>
      <c r="Y1506">
        <f ca="1">SUMIF(Tableau1[Order ID],Tableau1[[#This Row],[Order ID]],Tableau1[[#This Row],[Sales]])</f>
        <v>42.6</v>
      </c>
    </row>
    <row r="1507" spans="1:25" x14ac:dyDescent="0.3">
      <c r="A1507">
        <v>3029</v>
      </c>
      <c r="B1507" t="s">
        <v>1526</v>
      </c>
      <c r="C1507" s="9" t="s">
        <v>5124</v>
      </c>
      <c r="D1507" s="9">
        <v>43086</v>
      </c>
      <c r="E1507" s="3" t="s">
        <v>5232</v>
      </c>
      <c r="F1507" t="s">
        <v>6465</v>
      </c>
      <c r="G1507" t="s">
        <v>6950</v>
      </c>
      <c r="H1507" t="s">
        <v>7743</v>
      </c>
      <c r="I1507" t="s">
        <v>8054</v>
      </c>
      <c r="J1507" t="s">
        <v>8057</v>
      </c>
      <c r="K1507" t="s">
        <v>8327</v>
      </c>
      <c r="L1507" t="s">
        <v>8605</v>
      </c>
      <c r="M1507">
        <v>23320</v>
      </c>
      <c r="N1507" t="s">
        <v>8637</v>
      </c>
      <c r="O1507" t="s">
        <v>9532</v>
      </c>
      <c r="P1507" t="s">
        <v>10370</v>
      </c>
      <c r="Q1507" t="s">
        <v>10374</v>
      </c>
      <c r="R1507" t="s">
        <v>11275</v>
      </c>
      <c r="S1507">
        <v>504.9</v>
      </c>
      <c r="T1507">
        <v>5</v>
      </c>
      <c r="U1507">
        <v>0</v>
      </c>
      <c r="V1507">
        <v>80.784000000000006</v>
      </c>
      <c r="W1507">
        <f>(Tableau1[[#This Row],[Sales]]/Tableau1[[#This Row],[Profit]])*100</f>
        <v>624.99999999999989</v>
      </c>
      <c r="X1507">
        <f>Tableau1[[#This Row],[Sales]]*(1-Tableau1[[#This Row],[Discount]])</f>
        <v>504.9</v>
      </c>
      <c r="Y1507">
        <f ca="1">SUMIF(Tableau1[Order ID],Tableau1[[#This Row],[Order ID]],Tableau1[[#This Row],[Sales]])</f>
        <v>14.368</v>
      </c>
    </row>
    <row r="1508" spans="1:25" x14ac:dyDescent="0.3">
      <c r="A1508">
        <v>3030</v>
      </c>
      <c r="B1508" t="s">
        <v>1527</v>
      </c>
      <c r="C1508" s="9" t="s">
        <v>5860</v>
      </c>
      <c r="D1508" s="9">
        <v>42453</v>
      </c>
      <c r="E1508" s="3" t="s">
        <v>5493</v>
      </c>
      <c r="F1508" t="s">
        <v>6465</v>
      </c>
      <c r="G1508" t="s">
        <v>6580</v>
      </c>
      <c r="H1508" t="s">
        <v>7373</v>
      </c>
      <c r="I1508" t="s">
        <v>8055</v>
      </c>
      <c r="J1508" t="s">
        <v>8057</v>
      </c>
      <c r="K1508" t="s">
        <v>8403</v>
      </c>
      <c r="L1508" t="s">
        <v>8609</v>
      </c>
      <c r="M1508">
        <v>97030</v>
      </c>
      <c r="N1508" t="s">
        <v>8638</v>
      </c>
      <c r="O1508" t="s">
        <v>9992</v>
      </c>
      <c r="P1508" t="s">
        <v>10372</v>
      </c>
      <c r="Q1508" t="s">
        <v>10380</v>
      </c>
      <c r="R1508" t="s">
        <v>11730</v>
      </c>
      <c r="S1508">
        <v>403.16800000000001</v>
      </c>
      <c r="T1508">
        <v>4</v>
      </c>
      <c r="U1508">
        <v>0.2</v>
      </c>
      <c r="V1508">
        <v>25.198</v>
      </c>
      <c r="W1508">
        <f>(Tableau1[[#This Row],[Sales]]/Tableau1[[#This Row],[Profit]])*100</f>
        <v>1600</v>
      </c>
      <c r="X1508">
        <f>Tableau1[[#This Row],[Sales]]*(1-Tableau1[[#This Row],[Discount]])</f>
        <v>322.53440000000001</v>
      </c>
      <c r="Y1508">
        <f ca="1">SUMIF(Tableau1[Order ID],Tableau1[[#This Row],[Order ID]],Tableau1[[#This Row],[Sales]])</f>
        <v>238.15199999999999</v>
      </c>
    </row>
    <row r="1509" spans="1:25" x14ac:dyDescent="0.3">
      <c r="A1509">
        <v>3031</v>
      </c>
      <c r="B1509" t="s">
        <v>1528</v>
      </c>
      <c r="C1509" s="9" t="s">
        <v>5511</v>
      </c>
      <c r="D1509" s="9">
        <v>42268</v>
      </c>
      <c r="E1509" s="3" t="s">
        <v>5904</v>
      </c>
      <c r="F1509" t="s">
        <v>6465</v>
      </c>
      <c r="G1509" t="s">
        <v>7146</v>
      </c>
      <c r="H1509" t="s">
        <v>7939</v>
      </c>
      <c r="I1509" t="s">
        <v>8055</v>
      </c>
      <c r="J1509" t="s">
        <v>8057</v>
      </c>
      <c r="K1509" t="s">
        <v>8349</v>
      </c>
      <c r="L1509" t="s">
        <v>8600</v>
      </c>
      <c r="M1509">
        <v>48146</v>
      </c>
      <c r="N1509" t="s">
        <v>8639</v>
      </c>
      <c r="O1509" t="s">
        <v>9782</v>
      </c>
      <c r="P1509" t="s">
        <v>10370</v>
      </c>
      <c r="Q1509" t="s">
        <v>10373</v>
      </c>
      <c r="R1509" t="s">
        <v>11516</v>
      </c>
      <c r="S1509">
        <v>194.32</v>
      </c>
      <c r="T1509">
        <v>4</v>
      </c>
      <c r="U1509">
        <v>0</v>
      </c>
      <c r="V1509">
        <v>31.091200000000001</v>
      </c>
      <c r="W1509">
        <f>(Tableau1[[#This Row],[Sales]]/Tableau1[[#This Row],[Profit]])*100</f>
        <v>625</v>
      </c>
      <c r="X1509">
        <f>Tableau1[[#This Row],[Sales]]*(1-Tableau1[[#This Row],[Discount]])</f>
        <v>194.32</v>
      </c>
      <c r="Y1509">
        <f ca="1">SUMIF(Tableau1[Order ID],Tableau1[[#This Row],[Order ID]],Tableau1[[#This Row],[Sales]])</f>
        <v>16.146000000000001</v>
      </c>
    </row>
    <row r="1510" spans="1:25" x14ac:dyDescent="0.3">
      <c r="A1510">
        <v>3033</v>
      </c>
      <c r="B1510" t="s">
        <v>1529</v>
      </c>
      <c r="C1510" s="9" t="s">
        <v>5861</v>
      </c>
      <c r="D1510" s="9">
        <v>42695</v>
      </c>
      <c r="E1510" s="3" t="s">
        <v>5521</v>
      </c>
      <c r="F1510" t="s">
        <v>6465</v>
      </c>
      <c r="G1510" t="s">
        <v>6891</v>
      </c>
      <c r="H1510" t="s">
        <v>7684</v>
      </c>
      <c r="I1510" t="s">
        <v>8054</v>
      </c>
      <c r="J1510" t="s">
        <v>8057</v>
      </c>
      <c r="K1510" t="s">
        <v>8403</v>
      </c>
      <c r="L1510" t="s">
        <v>8609</v>
      </c>
      <c r="M1510">
        <v>97030</v>
      </c>
      <c r="N1510" t="s">
        <v>8638</v>
      </c>
      <c r="O1510" t="s">
        <v>9810</v>
      </c>
      <c r="P1510" t="s">
        <v>10370</v>
      </c>
      <c r="Q1510" t="s">
        <v>10374</v>
      </c>
      <c r="R1510" t="s">
        <v>11544</v>
      </c>
      <c r="S1510">
        <v>195.136</v>
      </c>
      <c r="T1510">
        <v>4</v>
      </c>
      <c r="U1510">
        <v>0.2</v>
      </c>
      <c r="V1510">
        <v>-12.196</v>
      </c>
      <c r="W1510">
        <f>(Tableau1[[#This Row],[Sales]]/Tableau1[[#This Row],[Profit]])*100</f>
        <v>-1600</v>
      </c>
      <c r="X1510">
        <f>Tableau1[[#This Row],[Sales]]*(1-Tableau1[[#This Row],[Discount]])</f>
        <v>156.1088</v>
      </c>
      <c r="Y1510">
        <f ca="1">SUMIF(Tableau1[Order ID],Tableau1[[#This Row],[Order ID]],Tableau1[[#This Row],[Sales]])</f>
        <v>57.75</v>
      </c>
    </row>
    <row r="1511" spans="1:25" x14ac:dyDescent="0.3">
      <c r="A1511">
        <v>3034</v>
      </c>
      <c r="B1511" t="s">
        <v>1530</v>
      </c>
      <c r="C1511" s="9" t="s">
        <v>5148</v>
      </c>
      <c r="D1511" s="9">
        <v>42994</v>
      </c>
      <c r="E1511" s="3" t="s">
        <v>5326</v>
      </c>
      <c r="F1511" t="s">
        <v>6465</v>
      </c>
      <c r="G1511" t="s">
        <v>6612</v>
      </c>
      <c r="H1511" t="s">
        <v>7405</v>
      </c>
      <c r="I1511" t="s">
        <v>8056</v>
      </c>
      <c r="J1511" t="s">
        <v>8057</v>
      </c>
      <c r="K1511" t="s">
        <v>8068</v>
      </c>
      <c r="L1511" t="s">
        <v>8597</v>
      </c>
      <c r="M1511">
        <v>19143</v>
      </c>
      <c r="N1511" t="s">
        <v>8640</v>
      </c>
      <c r="O1511" t="s">
        <v>9706</v>
      </c>
      <c r="P1511" t="s">
        <v>10371</v>
      </c>
      <c r="Q1511" t="s">
        <v>10383</v>
      </c>
      <c r="R1511" t="s">
        <v>11444</v>
      </c>
      <c r="S1511">
        <v>20.736000000000001</v>
      </c>
      <c r="T1511">
        <v>4</v>
      </c>
      <c r="U1511">
        <v>0.2</v>
      </c>
      <c r="V1511">
        <v>7.2576000000000001</v>
      </c>
      <c r="W1511">
        <f>(Tableau1[[#This Row],[Sales]]/Tableau1[[#This Row],[Profit]])*100</f>
        <v>285.71428571428572</v>
      </c>
      <c r="X1511">
        <f>Tableau1[[#This Row],[Sales]]*(1-Tableau1[[#This Row],[Discount]])</f>
        <v>16.588800000000003</v>
      </c>
      <c r="Y1511">
        <f ca="1">SUMIF(Tableau1[Order ID],Tableau1[[#This Row],[Order ID]],Tableau1[[#This Row],[Sales]])</f>
        <v>2.0680000000000001</v>
      </c>
    </row>
    <row r="1512" spans="1:25" x14ac:dyDescent="0.3">
      <c r="A1512">
        <v>3035</v>
      </c>
      <c r="B1512" t="s">
        <v>1531</v>
      </c>
      <c r="C1512" s="9" t="s">
        <v>5862</v>
      </c>
      <c r="D1512" s="9">
        <v>42166</v>
      </c>
      <c r="E1512" s="3" t="s">
        <v>5412</v>
      </c>
      <c r="F1512" t="s">
        <v>6465</v>
      </c>
      <c r="G1512" t="s">
        <v>6673</v>
      </c>
      <c r="H1512" t="s">
        <v>7466</v>
      </c>
      <c r="I1512" t="s">
        <v>8054</v>
      </c>
      <c r="J1512" t="s">
        <v>8057</v>
      </c>
      <c r="K1512" t="s">
        <v>8111</v>
      </c>
      <c r="L1512" t="s">
        <v>8616</v>
      </c>
      <c r="M1512">
        <v>71203</v>
      </c>
      <c r="N1512" t="s">
        <v>8637</v>
      </c>
      <c r="O1512" t="s">
        <v>9638</v>
      </c>
      <c r="P1512" t="s">
        <v>10372</v>
      </c>
      <c r="Q1512" t="s">
        <v>10384</v>
      </c>
      <c r="R1512" t="s">
        <v>11376</v>
      </c>
      <c r="S1512">
        <v>53.7</v>
      </c>
      <c r="T1512">
        <v>6</v>
      </c>
      <c r="U1512">
        <v>0</v>
      </c>
      <c r="V1512">
        <v>10.202999999999999</v>
      </c>
      <c r="W1512">
        <f>(Tableau1[[#This Row],[Sales]]/Tableau1[[#This Row],[Profit]])*100</f>
        <v>526.31578947368428</v>
      </c>
      <c r="X1512">
        <f>Tableau1[[#This Row],[Sales]]*(1-Tableau1[[#This Row],[Discount]])</f>
        <v>53.7</v>
      </c>
      <c r="Y1512">
        <f ca="1">SUMIF(Tableau1[Order ID],Tableau1[[#This Row],[Order ID]],Tableau1[[#This Row],[Sales]])</f>
        <v>27.968</v>
      </c>
    </row>
    <row r="1513" spans="1:25" x14ac:dyDescent="0.3">
      <c r="A1513">
        <v>3040</v>
      </c>
      <c r="B1513" t="s">
        <v>1532</v>
      </c>
      <c r="C1513" s="9" t="s">
        <v>5651</v>
      </c>
      <c r="D1513" s="9">
        <v>43011</v>
      </c>
      <c r="E1513" s="3" t="s">
        <v>6078</v>
      </c>
      <c r="F1513" t="s">
        <v>6465</v>
      </c>
      <c r="G1513" t="s">
        <v>6910</v>
      </c>
      <c r="H1513" t="s">
        <v>7703</v>
      </c>
      <c r="I1513" t="s">
        <v>8055</v>
      </c>
      <c r="J1513" t="s">
        <v>8057</v>
      </c>
      <c r="K1513" t="s">
        <v>8103</v>
      </c>
      <c r="L1513" t="s">
        <v>8590</v>
      </c>
      <c r="M1513">
        <v>91104</v>
      </c>
      <c r="N1513" t="s">
        <v>8638</v>
      </c>
      <c r="O1513" t="s">
        <v>9338</v>
      </c>
      <c r="P1513" t="s">
        <v>10370</v>
      </c>
      <c r="Q1513" t="s">
        <v>10376</v>
      </c>
      <c r="R1513" t="s">
        <v>11086</v>
      </c>
      <c r="S1513">
        <v>171.28800000000001</v>
      </c>
      <c r="T1513">
        <v>3</v>
      </c>
      <c r="U1513">
        <v>0.2</v>
      </c>
      <c r="V1513">
        <v>-6.4233000000000002</v>
      </c>
      <c r="W1513">
        <f>(Tableau1[[#This Row],[Sales]]/Tableau1[[#This Row],[Profit]])*100</f>
        <v>-2666.666666666667</v>
      </c>
      <c r="X1513">
        <f>Tableau1[[#This Row],[Sales]]*(1-Tableau1[[#This Row],[Discount]])</f>
        <v>137.03040000000001</v>
      </c>
      <c r="Y1513">
        <f ca="1">SUMIF(Tableau1[Order ID],Tableau1[[#This Row],[Order ID]],Tableau1[[#This Row],[Sales]])</f>
        <v>1199.96</v>
      </c>
    </row>
    <row r="1514" spans="1:25" x14ac:dyDescent="0.3">
      <c r="A1514">
        <v>3041</v>
      </c>
      <c r="B1514" t="s">
        <v>1533</v>
      </c>
      <c r="C1514" s="9" t="s">
        <v>5495</v>
      </c>
      <c r="D1514" s="9">
        <v>42495</v>
      </c>
      <c r="E1514" s="3" t="s">
        <v>5225</v>
      </c>
      <c r="F1514" t="s">
        <v>6465</v>
      </c>
      <c r="G1514" t="s">
        <v>6477</v>
      </c>
      <c r="H1514" t="s">
        <v>7270</v>
      </c>
      <c r="I1514" t="s">
        <v>8054</v>
      </c>
      <c r="J1514" t="s">
        <v>8057</v>
      </c>
      <c r="K1514" t="s">
        <v>8404</v>
      </c>
      <c r="L1514" t="s">
        <v>8606</v>
      </c>
      <c r="M1514">
        <v>37421</v>
      </c>
      <c r="N1514" t="s">
        <v>8637</v>
      </c>
      <c r="O1514" t="s">
        <v>9601</v>
      </c>
      <c r="P1514" t="s">
        <v>10370</v>
      </c>
      <c r="Q1514" t="s">
        <v>10378</v>
      </c>
      <c r="R1514" t="s">
        <v>11342</v>
      </c>
      <c r="S1514">
        <v>16.72</v>
      </c>
      <c r="T1514">
        <v>5</v>
      </c>
      <c r="U1514">
        <v>0.2</v>
      </c>
      <c r="V1514">
        <v>3.3439999999999999</v>
      </c>
      <c r="W1514">
        <f>(Tableau1[[#This Row],[Sales]]/Tableau1[[#This Row],[Profit]])*100</f>
        <v>500</v>
      </c>
      <c r="X1514">
        <f>Tableau1[[#This Row],[Sales]]*(1-Tableau1[[#This Row],[Discount]])</f>
        <v>13.375999999999999</v>
      </c>
      <c r="Y1514">
        <f ca="1">SUMIF(Tableau1[Order ID],Tableau1[[#This Row],[Order ID]],Tableau1[[#This Row],[Sales]])</f>
        <v>88.96</v>
      </c>
    </row>
    <row r="1515" spans="1:25" x14ac:dyDescent="0.3">
      <c r="A1515">
        <v>3042</v>
      </c>
      <c r="B1515" t="s">
        <v>1534</v>
      </c>
      <c r="C1515" s="9" t="s">
        <v>5250</v>
      </c>
      <c r="D1515" s="9">
        <v>42989</v>
      </c>
      <c r="E1515" s="3" t="s">
        <v>5540</v>
      </c>
      <c r="F1515" t="s">
        <v>6467</v>
      </c>
      <c r="G1515" t="s">
        <v>7048</v>
      </c>
      <c r="H1515" t="s">
        <v>7841</v>
      </c>
      <c r="I1515" t="s">
        <v>8056</v>
      </c>
      <c r="J1515" t="s">
        <v>8057</v>
      </c>
      <c r="K1515" t="s">
        <v>8143</v>
      </c>
      <c r="L1515" t="s">
        <v>8590</v>
      </c>
      <c r="M1515">
        <v>90805</v>
      </c>
      <c r="N1515" t="s">
        <v>8638</v>
      </c>
      <c r="O1515" t="s">
        <v>9465</v>
      </c>
      <c r="P1515" t="s">
        <v>10371</v>
      </c>
      <c r="Q1515" t="s">
        <v>10383</v>
      </c>
      <c r="R1515" t="s">
        <v>11209</v>
      </c>
      <c r="S1515">
        <v>12.96</v>
      </c>
      <c r="T1515">
        <v>2</v>
      </c>
      <c r="U1515">
        <v>0</v>
      </c>
      <c r="V1515">
        <v>6.2207999999999997</v>
      </c>
      <c r="W1515">
        <f>(Tableau1[[#This Row],[Sales]]/Tableau1[[#This Row],[Profit]])*100</f>
        <v>208.33333333333334</v>
      </c>
      <c r="X1515">
        <f>Tableau1[[#This Row],[Sales]]*(1-Tableau1[[#This Row],[Discount]])</f>
        <v>12.96</v>
      </c>
      <c r="Y1515">
        <f ca="1">SUMIF(Tableau1[Order ID],Tableau1[[#This Row],[Order ID]],Tableau1[[#This Row],[Sales]])</f>
        <v>17.544</v>
      </c>
    </row>
    <row r="1516" spans="1:25" x14ac:dyDescent="0.3">
      <c r="A1516">
        <v>3045</v>
      </c>
      <c r="B1516" t="s">
        <v>1535</v>
      </c>
      <c r="C1516" s="9" t="s">
        <v>5058</v>
      </c>
      <c r="D1516" s="9">
        <v>42124</v>
      </c>
      <c r="E1516" s="3" t="s">
        <v>5972</v>
      </c>
      <c r="F1516" t="s">
        <v>6464</v>
      </c>
      <c r="G1516" t="s">
        <v>7014</v>
      </c>
      <c r="H1516" t="s">
        <v>7807</v>
      </c>
      <c r="I1516" t="s">
        <v>8054</v>
      </c>
      <c r="J1516" t="s">
        <v>8057</v>
      </c>
      <c r="K1516" t="s">
        <v>8079</v>
      </c>
      <c r="L1516" t="s">
        <v>8612</v>
      </c>
      <c r="M1516">
        <v>45373</v>
      </c>
      <c r="N1516" t="s">
        <v>8640</v>
      </c>
      <c r="O1516" t="s">
        <v>9261</v>
      </c>
      <c r="P1516" t="s">
        <v>10372</v>
      </c>
      <c r="Q1516" t="s">
        <v>10380</v>
      </c>
      <c r="R1516" t="s">
        <v>11010</v>
      </c>
      <c r="S1516">
        <v>1022.97</v>
      </c>
      <c r="T1516">
        <v>5</v>
      </c>
      <c r="U1516">
        <v>0.4</v>
      </c>
      <c r="V1516">
        <v>-255.74250000000001</v>
      </c>
      <c r="W1516">
        <f>(Tableau1[[#This Row],[Sales]]/Tableau1[[#This Row],[Profit]])*100</f>
        <v>-400</v>
      </c>
      <c r="X1516">
        <f>Tableau1[[#This Row],[Sales]]*(1-Tableau1[[#This Row],[Discount]])</f>
        <v>613.78200000000004</v>
      </c>
      <c r="Y1516">
        <f ca="1">SUMIF(Tableau1[Order ID],Tableau1[[#This Row],[Order ID]],Tableau1[[#This Row],[Sales]])</f>
        <v>153.55199999999999</v>
      </c>
    </row>
    <row r="1517" spans="1:25" x14ac:dyDescent="0.3">
      <c r="A1517">
        <v>3046</v>
      </c>
      <c r="B1517" t="s">
        <v>1536</v>
      </c>
      <c r="C1517" s="9" t="s">
        <v>5074</v>
      </c>
      <c r="D1517" s="9">
        <v>43045</v>
      </c>
      <c r="E1517" s="3" t="s">
        <v>5498</v>
      </c>
      <c r="F1517" t="s">
        <v>6464</v>
      </c>
      <c r="G1517" t="s">
        <v>6722</v>
      </c>
      <c r="H1517" t="s">
        <v>7515</v>
      </c>
      <c r="I1517" t="s">
        <v>8056</v>
      </c>
      <c r="J1517" t="s">
        <v>8057</v>
      </c>
      <c r="K1517" t="s">
        <v>8089</v>
      </c>
      <c r="L1517" t="s">
        <v>8599</v>
      </c>
      <c r="M1517">
        <v>55407</v>
      </c>
      <c r="N1517" t="s">
        <v>8639</v>
      </c>
      <c r="O1517" t="s">
        <v>10043</v>
      </c>
      <c r="P1517" t="s">
        <v>10371</v>
      </c>
      <c r="Q1517" t="s">
        <v>10379</v>
      </c>
      <c r="R1517" t="s">
        <v>11781</v>
      </c>
      <c r="S1517">
        <v>13.9</v>
      </c>
      <c r="T1517">
        <v>5</v>
      </c>
      <c r="U1517">
        <v>0</v>
      </c>
      <c r="V1517">
        <v>3.6139999999999999</v>
      </c>
      <c r="W1517">
        <f>(Tableau1[[#This Row],[Sales]]/Tableau1[[#This Row],[Profit]])*100</f>
        <v>384.61538461538464</v>
      </c>
      <c r="X1517">
        <f>Tableau1[[#This Row],[Sales]]*(1-Tableau1[[#This Row],[Discount]])</f>
        <v>13.9</v>
      </c>
      <c r="Y1517">
        <f ca="1">SUMIF(Tableau1[Order ID],Tableau1[[#This Row],[Order ID]],Tableau1[[#This Row],[Sales]])</f>
        <v>151.05600000000001</v>
      </c>
    </row>
    <row r="1518" spans="1:25" x14ac:dyDescent="0.3">
      <c r="A1518">
        <v>3048</v>
      </c>
      <c r="B1518" t="s">
        <v>1537</v>
      </c>
      <c r="C1518" s="9" t="s">
        <v>5617</v>
      </c>
      <c r="D1518" s="9">
        <v>41912</v>
      </c>
      <c r="E1518" s="3" t="s">
        <v>5807</v>
      </c>
      <c r="F1518" t="s">
        <v>6465</v>
      </c>
      <c r="G1518" t="s">
        <v>6608</v>
      </c>
      <c r="H1518" t="s">
        <v>7401</v>
      </c>
      <c r="I1518" t="s">
        <v>8054</v>
      </c>
      <c r="J1518" t="s">
        <v>8057</v>
      </c>
      <c r="K1518" t="s">
        <v>8062</v>
      </c>
      <c r="L1518" t="s">
        <v>8234</v>
      </c>
      <c r="M1518">
        <v>98105</v>
      </c>
      <c r="N1518" t="s">
        <v>8638</v>
      </c>
      <c r="O1518" t="s">
        <v>8649</v>
      </c>
      <c r="P1518" t="s">
        <v>10371</v>
      </c>
      <c r="Q1518" t="s">
        <v>10381</v>
      </c>
      <c r="R1518" t="s">
        <v>10398</v>
      </c>
      <c r="S1518">
        <v>43.176000000000002</v>
      </c>
      <c r="T1518">
        <v>7</v>
      </c>
      <c r="U1518">
        <v>0.2</v>
      </c>
      <c r="V1518">
        <v>13.4925</v>
      </c>
      <c r="W1518">
        <f>(Tableau1[[#This Row],[Sales]]/Tableau1[[#This Row],[Profit]])*100</f>
        <v>320</v>
      </c>
      <c r="X1518">
        <f>Tableau1[[#This Row],[Sales]]*(1-Tableau1[[#This Row],[Discount]])</f>
        <v>34.540800000000004</v>
      </c>
      <c r="Y1518">
        <f ca="1">SUMIF(Tableau1[Order ID],Tableau1[[#This Row],[Order ID]],Tableau1[[#This Row],[Sales]])</f>
        <v>6.2160000000000002</v>
      </c>
    </row>
    <row r="1519" spans="1:25" x14ac:dyDescent="0.3">
      <c r="A1519">
        <v>3049</v>
      </c>
      <c r="B1519" t="s">
        <v>1538</v>
      </c>
      <c r="C1519" s="9" t="s">
        <v>5489</v>
      </c>
      <c r="D1519" s="9">
        <v>42827</v>
      </c>
      <c r="E1519" s="3" t="s">
        <v>6125</v>
      </c>
      <c r="F1519" t="s">
        <v>6466</v>
      </c>
      <c r="G1519" t="s">
        <v>7147</v>
      </c>
      <c r="H1519" t="s">
        <v>7940</v>
      </c>
      <c r="I1519" t="s">
        <v>8056</v>
      </c>
      <c r="J1519" t="s">
        <v>8057</v>
      </c>
      <c r="K1519" t="s">
        <v>8096</v>
      </c>
      <c r="L1519" t="s">
        <v>8620</v>
      </c>
      <c r="M1519">
        <v>31907</v>
      </c>
      <c r="N1519" t="s">
        <v>8637</v>
      </c>
      <c r="O1519" t="s">
        <v>8759</v>
      </c>
      <c r="P1519" t="s">
        <v>10370</v>
      </c>
      <c r="Q1519" t="s">
        <v>10376</v>
      </c>
      <c r="R1519" t="s">
        <v>10508</v>
      </c>
      <c r="S1519">
        <v>411.8</v>
      </c>
      <c r="T1519">
        <v>2</v>
      </c>
      <c r="U1519">
        <v>0</v>
      </c>
      <c r="V1519">
        <v>70.006</v>
      </c>
      <c r="W1519">
        <f>(Tableau1[[#This Row],[Sales]]/Tableau1[[#This Row],[Profit]])*100</f>
        <v>588.23529411764707</v>
      </c>
      <c r="X1519">
        <f>Tableau1[[#This Row],[Sales]]*(1-Tableau1[[#This Row],[Discount]])</f>
        <v>411.8</v>
      </c>
      <c r="Y1519">
        <f ca="1">SUMIF(Tableau1[Order ID],Tableau1[[#This Row],[Order ID]],Tableau1[[#This Row],[Sales]])</f>
        <v>6.48</v>
      </c>
    </row>
    <row r="1520" spans="1:25" x14ac:dyDescent="0.3">
      <c r="A1520">
        <v>3051</v>
      </c>
      <c r="B1520" t="s">
        <v>1539</v>
      </c>
      <c r="C1520" s="9" t="s">
        <v>5863</v>
      </c>
      <c r="D1520" s="9">
        <v>43014</v>
      </c>
      <c r="E1520" s="3" t="s">
        <v>6374</v>
      </c>
      <c r="F1520" t="s">
        <v>6465</v>
      </c>
      <c r="G1520" t="s">
        <v>6593</v>
      </c>
      <c r="H1520" t="s">
        <v>7386</v>
      </c>
      <c r="I1520" t="s">
        <v>8056</v>
      </c>
      <c r="J1520" t="s">
        <v>8057</v>
      </c>
      <c r="K1520" t="s">
        <v>8405</v>
      </c>
      <c r="L1520" t="s">
        <v>8633</v>
      </c>
      <c r="M1520">
        <v>83642</v>
      </c>
      <c r="N1520" t="s">
        <v>8638</v>
      </c>
      <c r="O1520" t="s">
        <v>10044</v>
      </c>
      <c r="P1520" t="s">
        <v>10370</v>
      </c>
      <c r="Q1520" t="s">
        <v>10378</v>
      </c>
      <c r="R1520" t="s">
        <v>11782</v>
      </c>
      <c r="S1520">
        <v>41.96</v>
      </c>
      <c r="T1520">
        <v>2</v>
      </c>
      <c r="U1520">
        <v>0</v>
      </c>
      <c r="V1520">
        <v>2.9371999999999998</v>
      </c>
      <c r="W1520">
        <f>(Tableau1[[#This Row],[Sales]]/Tableau1[[#This Row],[Profit]])*100</f>
        <v>1428.5714285714287</v>
      </c>
      <c r="X1520">
        <f>Tableau1[[#This Row],[Sales]]*(1-Tableau1[[#This Row],[Discount]])</f>
        <v>41.96</v>
      </c>
      <c r="Y1520">
        <f ca="1">SUMIF(Tableau1[Order ID],Tableau1[[#This Row],[Order ID]],Tableau1[[#This Row],[Sales]])</f>
        <v>272.64600000000002</v>
      </c>
    </row>
    <row r="1521" spans="1:25" x14ac:dyDescent="0.3">
      <c r="A1521">
        <v>3054</v>
      </c>
      <c r="B1521" t="s">
        <v>1540</v>
      </c>
      <c r="C1521" s="9" t="s">
        <v>5556</v>
      </c>
      <c r="D1521" s="9">
        <v>42469</v>
      </c>
      <c r="E1521" s="3" t="s">
        <v>5197</v>
      </c>
      <c r="F1521" t="s">
        <v>6464</v>
      </c>
      <c r="G1521" t="s">
        <v>7148</v>
      </c>
      <c r="H1521" t="s">
        <v>7941</v>
      </c>
      <c r="I1521" t="s">
        <v>8056</v>
      </c>
      <c r="J1521" t="s">
        <v>8057</v>
      </c>
      <c r="K1521" t="s">
        <v>8124</v>
      </c>
      <c r="L1521" t="s">
        <v>8600</v>
      </c>
      <c r="M1521">
        <v>48227</v>
      </c>
      <c r="N1521" t="s">
        <v>8639</v>
      </c>
      <c r="O1521" t="s">
        <v>9946</v>
      </c>
      <c r="P1521" t="s">
        <v>10372</v>
      </c>
      <c r="Q1521" t="s">
        <v>10380</v>
      </c>
      <c r="R1521" t="s">
        <v>11681</v>
      </c>
      <c r="S1521">
        <v>517.9</v>
      </c>
      <c r="T1521">
        <v>2</v>
      </c>
      <c r="U1521">
        <v>0</v>
      </c>
      <c r="V1521">
        <v>134.654</v>
      </c>
      <c r="W1521">
        <f>(Tableau1[[#This Row],[Sales]]/Tableau1[[#This Row],[Profit]])*100</f>
        <v>384.61538461538464</v>
      </c>
      <c r="X1521">
        <f>Tableau1[[#This Row],[Sales]]*(1-Tableau1[[#This Row],[Discount]])</f>
        <v>517.9</v>
      </c>
      <c r="Y1521">
        <f ca="1">SUMIF(Tableau1[Order ID],Tableau1[[#This Row],[Order ID]],Tableau1[[#This Row],[Sales]])</f>
        <v>13.632</v>
      </c>
    </row>
    <row r="1522" spans="1:25" x14ac:dyDescent="0.3">
      <c r="A1522">
        <v>3056</v>
      </c>
      <c r="B1522" t="s">
        <v>1541</v>
      </c>
      <c r="C1522" s="9" t="s">
        <v>5864</v>
      </c>
      <c r="D1522" s="9">
        <v>42244</v>
      </c>
      <c r="E1522" s="3" t="s">
        <v>5165</v>
      </c>
      <c r="F1522" t="s">
        <v>6465</v>
      </c>
      <c r="G1522" t="s">
        <v>6945</v>
      </c>
      <c r="H1522" t="s">
        <v>7738</v>
      </c>
      <c r="I1522" t="s">
        <v>8055</v>
      </c>
      <c r="J1522" t="s">
        <v>8057</v>
      </c>
      <c r="K1522" t="s">
        <v>8080</v>
      </c>
      <c r="L1522" t="s">
        <v>8598</v>
      </c>
      <c r="M1522">
        <v>60623</v>
      </c>
      <c r="N1522" t="s">
        <v>8639</v>
      </c>
      <c r="O1522" t="s">
        <v>9492</v>
      </c>
      <c r="P1522" t="s">
        <v>10372</v>
      </c>
      <c r="Q1522" t="s">
        <v>10389</v>
      </c>
      <c r="R1522" t="s">
        <v>11235</v>
      </c>
      <c r="S1522">
        <v>2799.96</v>
      </c>
      <c r="T1522">
        <v>5</v>
      </c>
      <c r="U1522">
        <v>0.2</v>
      </c>
      <c r="V1522">
        <v>874.98749999999995</v>
      </c>
      <c r="W1522">
        <f>(Tableau1[[#This Row],[Sales]]/Tableau1[[#This Row],[Profit]])*100</f>
        <v>320</v>
      </c>
      <c r="X1522">
        <f>Tableau1[[#This Row],[Sales]]*(1-Tableau1[[#This Row],[Discount]])</f>
        <v>2239.9680000000003</v>
      </c>
      <c r="Y1522">
        <f ca="1">SUMIF(Tableau1[Order ID],Tableau1[[#This Row],[Order ID]],Tableau1[[#This Row],[Sales]])</f>
        <v>6</v>
      </c>
    </row>
    <row r="1523" spans="1:25" x14ac:dyDescent="0.3">
      <c r="A1523">
        <v>3057</v>
      </c>
      <c r="B1523" t="s">
        <v>1542</v>
      </c>
      <c r="C1523" s="9" t="s">
        <v>5045</v>
      </c>
      <c r="D1523" s="9">
        <v>43027</v>
      </c>
      <c r="E1523" s="3" t="s">
        <v>6230</v>
      </c>
      <c r="F1523" t="s">
        <v>6464</v>
      </c>
      <c r="G1523" t="s">
        <v>6979</v>
      </c>
      <c r="H1523" t="s">
        <v>7772</v>
      </c>
      <c r="I1523" t="s">
        <v>8055</v>
      </c>
      <c r="J1523" t="s">
        <v>8057</v>
      </c>
      <c r="K1523" t="s">
        <v>8066</v>
      </c>
      <c r="L1523" t="s">
        <v>8590</v>
      </c>
      <c r="M1523">
        <v>94110</v>
      </c>
      <c r="N1523" t="s">
        <v>8638</v>
      </c>
      <c r="O1523" t="s">
        <v>9922</v>
      </c>
      <c r="P1523" t="s">
        <v>10371</v>
      </c>
      <c r="Q1523" t="s">
        <v>10385</v>
      </c>
      <c r="R1523" t="s">
        <v>11657</v>
      </c>
      <c r="S1523">
        <v>8.9600000000000009</v>
      </c>
      <c r="T1523">
        <v>2</v>
      </c>
      <c r="U1523">
        <v>0</v>
      </c>
      <c r="V1523">
        <v>4.3007999999999997</v>
      </c>
      <c r="W1523">
        <f>(Tableau1[[#This Row],[Sales]]/Tableau1[[#This Row],[Profit]])*100</f>
        <v>208.33333333333334</v>
      </c>
      <c r="X1523">
        <f>Tableau1[[#This Row],[Sales]]*(1-Tableau1[[#This Row],[Discount]])</f>
        <v>8.9600000000000009</v>
      </c>
      <c r="Y1523">
        <f ca="1">SUMIF(Tableau1[Order ID],Tableau1[[#This Row],[Order ID]],Tableau1[[#This Row],[Sales]])</f>
        <v>41.904000000000003</v>
      </c>
    </row>
    <row r="1524" spans="1:25" x14ac:dyDescent="0.3">
      <c r="A1524">
        <v>3061</v>
      </c>
      <c r="B1524" t="s">
        <v>1543</v>
      </c>
      <c r="C1524" s="9" t="s">
        <v>5107</v>
      </c>
      <c r="D1524" s="9">
        <v>42681</v>
      </c>
      <c r="E1524" s="3" t="s">
        <v>5426</v>
      </c>
      <c r="F1524" t="s">
        <v>6465</v>
      </c>
      <c r="G1524" t="s">
        <v>7132</v>
      </c>
      <c r="H1524" t="s">
        <v>7925</v>
      </c>
      <c r="I1524" t="s">
        <v>8055</v>
      </c>
      <c r="J1524" t="s">
        <v>8057</v>
      </c>
      <c r="K1524" t="s">
        <v>8104</v>
      </c>
      <c r="L1524" t="s">
        <v>8612</v>
      </c>
      <c r="M1524">
        <v>43055</v>
      </c>
      <c r="N1524" t="s">
        <v>8640</v>
      </c>
      <c r="O1524" t="s">
        <v>9818</v>
      </c>
      <c r="P1524" t="s">
        <v>10372</v>
      </c>
      <c r="Q1524" t="s">
        <v>10384</v>
      </c>
      <c r="R1524" t="s">
        <v>11551</v>
      </c>
      <c r="S1524">
        <v>119.976</v>
      </c>
      <c r="T1524">
        <v>3</v>
      </c>
      <c r="U1524">
        <v>0.2</v>
      </c>
      <c r="V1524">
        <v>22.4955</v>
      </c>
      <c r="W1524">
        <f>(Tableau1[[#This Row],[Sales]]/Tableau1[[#This Row],[Profit]])*100</f>
        <v>533.33333333333326</v>
      </c>
      <c r="X1524">
        <f>Tableau1[[#This Row],[Sales]]*(1-Tableau1[[#This Row],[Discount]])</f>
        <v>95.980800000000002</v>
      </c>
      <c r="Y1524">
        <f ca="1">SUMIF(Tableau1[Order ID],Tableau1[[#This Row],[Order ID]],Tableau1[[#This Row],[Sales]])</f>
        <v>191.976</v>
      </c>
    </row>
    <row r="1525" spans="1:25" x14ac:dyDescent="0.3">
      <c r="A1525">
        <v>3062</v>
      </c>
      <c r="B1525" t="s">
        <v>1544</v>
      </c>
      <c r="C1525" s="9" t="s">
        <v>5478</v>
      </c>
      <c r="D1525" s="9">
        <v>42797</v>
      </c>
      <c r="E1525" s="3" t="s">
        <v>5499</v>
      </c>
      <c r="F1525" t="s">
        <v>6465</v>
      </c>
      <c r="G1525" t="s">
        <v>7149</v>
      </c>
      <c r="H1525" t="s">
        <v>7942</v>
      </c>
      <c r="I1525" t="s">
        <v>8054</v>
      </c>
      <c r="J1525" t="s">
        <v>8057</v>
      </c>
      <c r="K1525" t="s">
        <v>8119</v>
      </c>
      <c r="L1525" t="s">
        <v>8593</v>
      </c>
      <c r="M1525">
        <v>75081</v>
      </c>
      <c r="N1525" t="s">
        <v>8639</v>
      </c>
      <c r="O1525" t="s">
        <v>9405</v>
      </c>
      <c r="P1525" t="s">
        <v>10371</v>
      </c>
      <c r="Q1525" t="s">
        <v>10383</v>
      </c>
      <c r="R1525" t="s">
        <v>11153</v>
      </c>
      <c r="S1525">
        <v>26.88</v>
      </c>
      <c r="T1525">
        <v>8</v>
      </c>
      <c r="U1525">
        <v>0.2</v>
      </c>
      <c r="V1525">
        <v>9.7439999999999998</v>
      </c>
      <c r="W1525">
        <f>(Tableau1[[#This Row],[Sales]]/Tableau1[[#This Row],[Profit]])*100</f>
        <v>275.86206896551727</v>
      </c>
      <c r="X1525">
        <f>Tableau1[[#This Row],[Sales]]*(1-Tableau1[[#This Row],[Discount]])</f>
        <v>21.504000000000001</v>
      </c>
      <c r="Y1525">
        <f ca="1">SUMIF(Tableau1[Order ID],Tableau1[[#This Row],[Order ID]],Tableau1[[#This Row],[Sales]])</f>
        <v>20.96</v>
      </c>
    </row>
    <row r="1526" spans="1:25" x14ac:dyDescent="0.3">
      <c r="A1526">
        <v>3063</v>
      </c>
      <c r="B1526" t="s">
        <v>1545</v>
      </c>
      <c r="C1526" s="9" t="s">
        <v>5184</v>
      </c>
      <c r="D1526" s="9">
        <v>42335</v>
      </c>
      <c r="E1526" s="3" t="s">
        <v>5269</v>
      </c>
      <c r="F1526" t="s">
        <v>6466</v>
      </c>
      <c r="G1526" t="s">
        <v>6719</v>
      </c>
      <c r="H1526" t="s">
        <v>7512</v>
      </c>
      <c r="I1526" t="s">
        <v>8055</v>
      </c>
      <c r="J1526" t="s">
        <v>8057</v>
      </c>
      <c r="K1526" t="s">
        <v>8104</v>
      </c>
      <c r="L1526" t="s">
        <v>8601</v>
      </c>
      <c r="M1526">
        <v>19711</v>
      </c>
      <c r="N1526" t="s">
        <v>8640</v>
      </c>
      <c r="O1526" t="s">
        <v>10045</v>
      </c>
      <c r="P1526" t="s">
        <v>10372</v>
      </c>
      <c r="Q1526" t="s">
        <v>10380</v>
      </c>
      <c r="R1526" t="s">
        <v>11783</v>
      </c>
      <c r="S1526">
        <v>83.97</v>
      </c>
      <c r="T1526">
        <v>3</v>
      </c>
      <c r="U1526">
        <v>0</v>
      </c>
      <c r="V1526">
        <v>23.511600000000001</v>
      </c>
      <c r="W1526">
        <f>(Tableau1[[#This Row],[Sales]]/Tableau1[[#This Row],[Profit]])*100</f>
        <v>357.14285714285711</v>
      </c>
      <c r="X1526">
        <f>Tableau1[[#This Row],[Sales]]*(1-Tableau1[[#This Row],[Discount]])</f>
        <v>83.97</v>
      </c>
      <c r="Y1526">
        <f ca="1">SUMIF(Tableau1[Order ID],Tableau1[[#This Row],[Order ID]],Tableau1[[#This Row],[Sales]])</f>
        <v>327.99599999999998</v>
      </c>
    </row>
    <row r="1527" spans="1:25" x14ac:dyDescent="0.3">
      <c r="A1527">
        <v>3065</v>
      </c>
      <c r="B1527" t="s">
        <v>1546</v>
      </c>
      <c r="C1527" s="9" t="s">
        <v>5707</v>
      </c>
      <c r="D1527" s="9">
        <v>42807</v>
      </c>
      <c r="E1527" s="3" t="s">
        <v>5287</v>
      </c>
      <c r="F1527" t="s">
        <v>6464</v>
      </c>
      <c r="G1527" t="s">
        <v>7150</v>
      </c>
      <c r="H1527" t="s">
        <v>7943</v>
      </c>
      <c r="I1527" t="s">
        <v>8056</v>
      </c>
      <c r="J1527" t="s">
        <v>8057</v>
      </c>
      <c r="K1527" t="s">
        <v>8363</v>
      </c>
      <c r="L1527" t="s">
        <v>8615</v>
      </c>
      <c r="M1527">
        <v>87105</v>
      </c>
      <c r="N1527" t="s">
        <v>8638</v>
      </c>
      <c r="O1527" t="s">
        <v>8713</v>
      </c>
      <c r="P1527" t="s">
        <v>10371</v>
      </c>
      <c r="Q1527" t="s">
        <v>10377</v>
      </c>
      <c r="R1527" t="s">
        <v>10462</v>
      </c>
      <c r="S1527">
        <v>90.8</v>
      </c>
      <c r="T1527">
        <v>8</v>
      </c>
      <c r="U1527">
        <v>0</v>
      </c>
      <c r="V1527">
        <v>25.423999999999999</v>
      </c>
      <c r="W1527">
        <f>(Tableau1[[#This Row],[Sales]]/Tableau1[[#This Row],[Profit]])*100</f>
        <v>357.14285714285711</v>
      </c>
      <c r="X1527">
        <f>Tableau1[[#This Row],[Sales]]*(1-Tableau1[[#This Row],[Discount]])</f>
        <v>90.8</v>
      </c>
      <c r="Y1527">
        <f ca="1">SUMIF(Tableau1[Order ID],Tableau1[[#This Row],[Order ID]],Tableau1[[#This Row],[Sales]])</f>
        <v>53.25</v>
      </c>
    </row>
    <row r="1528" spans="1:25" x14ac:dyDescent="0.3">
      <c r="A1528">
        <v>3070</v>
      </c>
      <c r="B1528" t="s">
        <v>1547</v>
      </c>
      <c r="C1528" s="9" t="s">
        <v>5359</v>
      </c>
      <c r="D1528" s="9">
        <v>43069</v>
      </c>
      <c r="E1528" s="3" t="s">
        <v>5359</v>
      </c>
      <c r="F1528" t="s">
        <v>6467</v>
      </c>
      <c r="G1528" t="s">
        <v>6997</v>
      </c>
      <c r="H1528" t="s">
        <v>7790</v>
      </c>
      <c r="I1528" t="s">
        <v>8056</v>
      </c>
      <c r="J1528" t="s">
        <v>8057</v>
      </c>
      <c r="K1528" t="s">
        <v>8225</v>
      </c>
      <c r="L1528" t="s">
        <v>8612</v>
      </c>
      <c r="M1528">
        <v>43615</v>
      </c>
      <c r="N1528" t="s">
        <v>8640</v>
      </c>
      <c r="O1528" t="s">
        <v>10037</v>
      </c>
      <c r="P1528" t="s">
        <v>10371</v>
      </c>
      <c r="Q1528" t="s">
        <v>10382</v>
      </c>
      <c r="R1528" t="s">
        <v>11775</v>
      </c>
      <c r="S1528">
        <v>663.93600000000004</v>
      </c>
      <c r="T1528">
        <v>4</v>
      </c>
      <c r="U1528">
        <v>0.2</v>
      </c>
      <c r="V1528">
        <v>82.992000000000004</v>
      </c>
      <c r="W1528">
        <f>(Tableau1[[#This Row],[Sales]]/Tableau1[[#This Row],[Profit]])*100</f>
        <v>800</v>
      </c>
      <c r="X1528">
        <f>Tableau1[[#This Row],[Sales]]*(1-Tableau1[[#This Row],[Discount]])</f>
        <v>531.14880000000005</v>
      </c>
      <c r="Y1528">
        <f ca="1">SUMIF(Tableau1[Order ID],Tableau1[[#This Row],[Order ID]],Tableau1[[#This Row],[Sales]])</f>
        <v>163.96</v>
      </c>
    </row>
    <row r="1529" spans="1:25" x14ac:dyDescent="0.3">
      <c r="A1529">
        <v>3071</v>
      </c>
      <c r="B1529" t="s">
        <v>1548</v>
      </c>
      <c r="C1529" s="9" t="s">
        <v>5694</v>
      </c>
      <c r="D1529" s="9">
        <v>41960</v>
      </c>
      <c r="E1529" s="3" t="s">
        <v>5784</v>
      </c>
      <c r="F1529" t="s">
        <v>6465</v>
      </c>
      <c r="G1529" t="s">
        <v>6757</v>
      </c>
      <c r="H1529" t="s">
        <v>7550</v>
      </c>
      <c r="I1529" t="s">
        <v>8055</v>
      </c>
      <c r="J1529" t="s">
        <v>8057</v>
      </c>
      <c r="K1529" t="s">
        <v>8104</v>
      </c>
      <c r="L1529" t="s">
        <v>8601</v>
      </c>
      <c r="M1529">
        <v>19711</v>
      </c>
      <c r="N1529" t="s">
        <v>8640</v>
      </c>
      <c r="O1529" t="s">
        <v>9668</v>
      </c>
      <c r="P1529" t="s">
        <v>10371</v>
      </c>
      <c r="Q1529" t="s">
        <v>10377</v>
      </c>
      <c r="R1529" t="s">
        <v>11407</v>
      </c>
      <c r="S1529">
        <v>2934.33</v>
      </c>
      <c r="T1529">
        <v>7</v>
      </c>
      <c r="U1529">
        <v>0</v>
      </c>
      <c r="V1529">
        <v>792.26909999999998</v>
      </c>
      <c r="W1529">
        <f>(Tableau1[[#This Row],[Sales]]/Tableau1[[#This Row],[Profit]])*100</f>
        <v>370.37037037037038</v>
      </c>
      <c r="X1529">
        <f>Tableau1[[#This Row],[Sales]]*(1-Tableau1[[#This Row],[Discount]])</f>
        <v>2934.33</v>
      </c>
      <c r="Y1529">
        <f ca="1">SUMIF(Tableau1[Order ID],Tableau1[[#This Row],[Order ID]],Tableau1[[#This Row],[Sales]])</f>
        <v>192.8</v>
      </c>
    </row>
    <row r="1530" spans="1:25" x14ac:dyDescent="0.3">
      <c r="A1530">
        <v>3074</v>
      </c>
      <c r="B1530" t="s">
        <v>1549</v>
      </c>
      <c r="C1530" s="9" t="s">
        <v>5865</v>
      </c>
      <c r="D1530" s="9">
        <v>42372</v>
      </c>
      <c r="E1530" s="3" t="s">
        <v>5349</v>
      </c>
      <c r="F1530" t="s">
        <v>6466</v>
      </c>
      <c r="G1530" t="s">
        <v>6703</v>
      </c>
      <c r="H1530" t="s">
        <v>7496</v>
      </c>
      <c r="I1530" t="s">
        <v>8054</v>
      </c>
      <c r="J1530" t="s">
        <v>8057</v>
      </c>
      <c r="K1530" t="s">
        <v>8059</v>
      </c>
      <c r="L1530" t="s">
        <v>8590</v>
      </c>
      <c r="M1530">
        <v>90045</v>
      </c>
      <c r="N1530" t="s">
        <v>8638</v>
      </c>
      <c r="O1530" t="s">
        <v>9861</v>
      </c>
      <c r="P1530" t="s">
        <v>10371</v>
      </c>
      <c r="Q1530" t="s">
        <v>10377</v>
      </c>
      <c r="R1530" t="s">
        <v>11596</v>
      </c>
      <c r="S1530">
        <v>114.46</v>
      </c>
      <c r="T1530">
        <v>2</v>
      </c>
      <c r="U1530">
        <v>0</v>
      </c>
      <c r="V1530">
        <v>28.614999999999998</v>
      </c>
      <c r="W1530">
        <f>(Tableau1[[#This Row],[Sales]]/Tableau1[[#This Row],[Profit]])*100</f>
        <v>400</v>
      </c>
      <c r="X1530">
        <f>Tableau1[[#This Row],[Sales]]*(1-Tableau1[[#This Row],[Discount]])</f>
        <v>114.46</v>
      </c>
      <c r="Y1530">
        <f ca="1">SUMIF(Tableau1[Order ID],Tableau1[[#This Row],[Order ID]],Tableau1[[#This Row],[Sales]])</f>
        <v>32.064</v>
      </c>
    </row>
    <row r="1531" spans="1:25" x14ac:dyDescent="0.3">
      <c r="A1531">
        <v>3075</v>
      </c>
      <c r="B1531" t="s">
        <v>1550</v>
      </c>
      <c r="C1531" s="9" t="s">
        <v>5322</v>
      </c>
      <c r="D1531" s="9">
        <v>42280</v>
      </c>
      <c r="E1531" s="3" t="s">
        <v>6079</v>
      </c>
      <c r="F1531" t="s">
        <v>6465</v>
      </c>
      <c r="G1531" t="s">
        <v>6562</v>
      </c>
      <c r="H1531" t="s">
        <v>7355</v>
      </c>
      <c r="I1531" t="s">
        <v>8054</v>
      </c>
      <c r="J1531" t="s">
        <v>8057</v>
      </c>
      <c r="K1531" t="s">
        <v>8059</v>
      </c>
      <c r="L1531" t="s">
        <v>8590</v>
      </c>
      <c r="M1531">
        <v>90032</v>
      </c>
      <c r="N1531" t="s">
        <v>8638</v>
      </c>
      <c r="O1531" t="s">
        <v>9254</v>
      </c>
      <c r="P1531" t="s">
        <v>10370</v>
      </c>
      <c r="Q1531" t="s">
        <v>10373</v>
      </c>
      <c r="R1531" t="s">
        <v>11003</v>
      </c>
      <c r="S1531">
        <v>120.666</v>
      </c>
      <c r="T1531">
        <v>2</v>
      </c>
      <c r="U1531">
        <v>0.15</v>
      </c>
      <c r="V1531">
        <v>18.454799999999999</v>
      </c>
      <c r="W1531">
        <f>(Tableau1[[#This Row],[Sales]]/Tableau1[[#This Row],[Profit]])*100</f>
        <v>653.84615384615381</v>
      </c>
      <c r="X1531">
        <f>Tableau1[[#This Row],[Sales]]*(1-Tableau1[[#This Row],[Discount]])</f>
        <v>102.56609999999999</v>
      </c>
      <c r="Y1531">
        <f ca="1">SUMIF(Tableau1[Order ID],Tableau1[[#This Row],[Order ID]],Tableau1[[#This Row],[Sales]])</f>
        <v>115.44</v>
      </c>
    </row>
    <row r="1532" spans="1:25" x14ac:dyDescent="0.3">
      <c r="A1532">
        <v>3076</v>
      </c>
      <c r="B1532" t="s">
        <v>1551</v>
      </c>
      <c r="C1532" s="9" t="s">
        <v>5866</v>
      </c>
      <c r="D1532" s="9">
        <v>41840</v>
      </c>
      <c r="E1532" s="3" t="s">
        <v>6392</v>
      </c>
      <c r="F1532" t="s">
        <v>6465</v>
      </c>
      <c r="G1532" t="s">
        <v>6922</v>
      </c>
      <c r="H1532" t="s">
        <v>7715</v>
      </c>
      <c r="I1532" t="s">
        <v>8056</v>
      </c>
      <c r="J1532" t="s">
        <v>8057</v>
      </c>
      <c r="K1532" t="s">
        <v>8119</v>
      </c>
      <c r="L1532" t="s">
        <v>8593</v>
      </c>
      <c r="M1532">
        <v>75217</v>
      </c>
      <c r="N1532" t="s">
        <v>8639</v>
      </c>
      <c r="O1532" t="s">
        <v>9016</v>
      </c>
      <c r="P1532" t="s">
        <v>10371</v>
      </c>
      <c r="Q1532" t="s">
        <v>10377</v>
      </c>
      <c r="R1532" t="s">
        <v>10766</v>
      </c>
      <c r="S1532">
        <v>342.86399999999998</v>
      </c>
      <c r="T1532">
        <v>3</v>
      </c>
      <c r="U1532">
        <v>0.2</v>
      </c>
      <c r="V1532">
        <v>38.572200000000002</v>
      </c>
      <c r="W1532">
        <f>(Tableau1[[#This Row],[Sales]]/Tableau1[[#This Row],[Profit]])*100</f>
        <v>888.8888888888888</v>
      </c>
      <c r="X1532">
        <f>Tableau1[[#This Row],[Sales]]*(1-Tableau1[[#This Row],[Discount]])</f>
        <v>274.2912</v>
      </c>
      <c r="Y1532">
        <f ca="1">SUMIF(Tableau1[Order ID],Tableau1[[#This Row],[Order ID]],Tableau1[[#This Row],[Sales]])</f>
        <v>20.07</v>
      </c>
    </row>
    <row r="1533" spans="1:25" x14ac:dyDescent="0.3">
      <c r="A1533">
        <v>3079</v>
      </c>
      <c r="B1533" t="s">
        <v>1552</v>
      </c>
      <c r="C1533" s="9" t="s">
        <v>5401</v>
      </c>
      <c r="D1533" s="9">
        <v>41780</v>
      </c>
      <c r="E1533" s="3" t="s">
        <v>5624</v>
      </c>
      <c r="F1533" t="s">
        <v>6465</v>
      </c>
      <c r="G1533" t="s">
        <v>6872</v>
      </c>
      <c r="H1533" t="s">
        <v>7665</v>
      </c>
      <c r="I1533" t="s">
        <v>8056</v>
      </c>
      <c r="J1533" t="s">
        <v>8057</v>
      </c>
      <c r="K1533" t="s">
        <v>8128</v>
      </c>
      <c r="L1533" t="s">
        <v>8590</v>
      </c>
      <c r="M1533">
        <v>92037</v>
      </c>
      <c r="N1533" t="s">
        <v>8638</v>
      </c>
      <c r="O1533" t="s">
        <v>8818</v>
      </c>
      <c r="P1533" t="s">
        <v>10371</v>
      </c>
      <c r="Q1533" t="s">
        <v>10379</v>
      </c>
      <c r="R1533" t="s">
        <v>10568</v>
      </c>
      <c r="S1533">
        <v>31.84</v>
      </c>
      <c r="T1533">
        <v>8</v>
      </c>
      <c r="U1533">
        <v>0</v>
      </c>
      <c r="V1533">
        <v>10.507199999999999</v>
      </c>
      <c r="W1533">
        <f>(Tableau1[[#This Row],[Sales]]/Tableau1[[#This Row],[Profit]])*100</f>
        <v>303.03030303030306</v>
      </c>
      <c r="X1533">
        <f>Tableau1[[#This Row],[Sales]]*(1-Tableau1[[#This Row],[Discount]])</f>
        <v>31.84</v>
      </c>
      <c r="Y1533">
        <f ca="1">SUMIF(Tableau1[Order ID],Tableau1[[#This Row],[Order ID]],Tableau1[[#This Row],[Sales]])</f>
        <v>11.76</v>
      </c>
    </row>
    <row r="1534" spans="1:25" x14ac:dyDescent="0.3">
      <c r="A1534">
        <v>3080</v>
      </c>
      <c r="B1534" t="s">
        <v>1553</v>
      </c>
      <c r="C1534" s="9" t="s">
        <v>5537</v>
      </c>
      <c r="D1534" s="9">
        <v>42982</v>
      </c>
      <c r="E1534" s="3" t="s">
        <v>5558</v>
      </c>
      <c r="F1534" t="s">
        <v>6466</v>
      </c>
      <c r="G1534" t="s">
        <v>7151</v>
      </c>
      <c r="H1534" t="s">
        <v>7944</v>
      </c>
      <c r="I1534" t="s">
        <v>8056</v>
      </c>
      <c r="J1534" t="s">
        <v>8057</v>
      </c>
      <c r="K1534" t="s">
        <v>8397</v>
      </c>
      <c r="L1534" t="s">
        <v>8590</v>
      </c>
      <c r="M1534">
        <v>92307</v>
      </c>
      <c r="N1534" t="s">
        <v>8638</v>
      </c>
      <c r="O1534" t="s">
        <v>9208</v>
      </c>
      <c r="P1534" t="s">
        <v>10371</v>
      </c>
      <c r="Q1534" t="s">
        <v>10383</v>
      </c>
      <c r="R1534" t="s">
        <v>10957</v>
      </c>
      <c r="S1534">
        <v>12.96</v>
      </c>
      <c r="T1534">
        <v>2</v>
      </c>
      <c r="U1534">
        <v>0</v>
      </c>
      <c r="V1534">
        <v>6.2207999999999997</v>
      </c>
      <c r="W1534">
        <f>(Tableau1[[#This Row],[Sales]]/Tableau1[[#This Row],[Profit]])*100</f>
        <v>208.33333333333334</v>
      </c>
      <c r="X1534">
        <f>Tableau1[[#This Row],[Sales]]*(1-Tableau1[[#This Row],[Discount]])</f>
        <v>12.96</v>
      </c>
      <c r="Y1534">
        <f ca="1">SUMIF(Tableau1[Order ID],Tableau1[[#This Row],[Order ID]],Tableau1[[#This Row],[Sales]])</f>
        <v>340.70400000000001</v>
      </c>
    </row>
    <row r="1535" spans="1:25" x14ac:dyDescent="0.3">
      <c r="A1535">
        <v>3082</v>
      </c>
      <c r="B1535" t="s">
        <v>1554</v>
      </c>
      <c r="C1535" s="9" t="s">
        <v>5867</v>
      </c>
      <c r="D1535" s="9">
        <v>42882</v>
      </c>
      <c r="E1535" s="3" t="s">
        <v>5485</v>
      </c>
      <c r="F1535" t="s">
        <v>6465</v>
      </c>
      <c r="G1535" t="s">
        <v>6576</v>
      </c>
      <c r="H1535" t="s">
        <v>7369</v>
      </c>
      <c r="I1535" t="s">
        <v>8056</v>
      </c>
      <c r="J1535" t="s">
        <v>8057</v>
      </c>
      <c r="K1535" t="s">
        <v>8161</v>
      </c>
      <c r="L1535" t="s">
        <v>8589</v>
      </c>
      <c r="M1535">
        <v>40214</v>
      </c>
      <c r="N1535" t="s">
        <v>8637</v>
      </c>
      <c r="O1535" t="s">
        <v>9325</v>
      </c>
      <c r="P1535" t="s">
        <v>10371</v>
      </c>
      <c r="Q1535" t="s">
        <v>10381</v>
      </c>
      <c r="R1535" t="s">
        <v>11074</v>
      </c>
      <c r="S1535">
        <v>58.34</v>
      </c>
      <c r="T1535">
        <v>2</v>
      </c>
      <c r="U1535">
        <v>0</v>
      </c>
      <c r="V1535">
        <v>28.0032</v>
      </c>
      <c r="W1535">
        <f>(Tableau1[[#This Row],[Sales]]/Tableau1[[#This Row],[Profit]])*100</f>
        <v>208.33333333333334</v>
      </c>
      <c r="X1535">
        <f>Tableau1[[#This Row],[Sales]]*(1-Tableau1[[#This Row],[Discount]])</f>
        <v>58.34</v>
      </c>
      <c r="Y1535">
        <f ca="1">SUMIF(Tableau1[Order ID],Tableau1[[#This Row],[Order ID]],Tableau1[[#This Row],[Sales]])</f>
        <v>1198.33</v>
      </c>
    </row>
    <row r="1536" spans="1:25" x14ac:dyDescent="0.3">
      <c r="A1536">
        <v>3084</v>
      </c>
      <c r="B1536" t="s">
        <v>1555</v>
      </c>
      <c r="C1536" s="9" t="s">
        <v>5868</v>
      </c>
      <c r="D1536" s="9">
        <v>41667</v>
      </c>
      <c r="E1536" s="3" t="s">
        <v>5541</v>
      </c>
      <c r="F1536" t="s">
        <v>6465</v>
      </c>
      <c r="G1536" t="s">
        <v>6677</v>
      </c>
      <c r="H1536" t="s">
        <v>7470</v>
      </c>
      <c r="I1536" t="s">
        <v>8054</v>
      </c>
      <c r="J1536" t="s">
        <v>8057</v>
      </c>
      <c r="K1536" t="s">
        <v>8078</v>
      </c>
      <c r="L1536" t="s">
        <v>8603</v>
      </c>
      <c r="M1536">
        <v>10024</v>
      </c>
      <c r="N1536" t="s">
        <v>8640</v>
      </c>
      <c r="O1536" t="s">
        <v>8822</v>
      </c>
      <c r="P1536" t="s">
        <v>10371</v>
      </c>
      <c r="Q1536" t="s">
        <v>10381</v>
      </c>
      <c r="R1536" t="s">
        <v>10572</v>
      </c>
      <c r="S1536">
        <v>3.9279999999999999</v>
      </c>
      <c r="T1536">
        <v>1</v>
      </c>
      <c r="U1536">
        <v>0.2</v>
      </c>
      <c r="V1536">
        <v>1.3257000000000001</v>
      </c>
      <c r="W1536">
        <f>(Tableau1[[#This Row],[Sales]]/Tableau1[[#This Row],[Profit]])*100</f>
        <v>296.2962962962963</v>
      </c>
      <c r="X1536">
        <f>Tableau1[[#This Row],[Sales]]*(1-Tableau1[[#This Row],[Discount]])</f>
        <v>3.1424000000000003</v>
      </c>
      <c r="Y1536">
        <f ca="1">SUMIF(Tableau1[Order ID],Tableau1[[#This Row],[Order ID]],Tableau1[[#This Row],[Sales]])</f>
        <v>51.968000000000004</v>
      </c>
    </row>
    <row r="1537" spans="1:25" x14ac:dyDescent="0.3">
      <c r="A1537">
        <v>3085</v>
      </c>
      <c r="B1537" t="s">
        <v>1556</v>
      </c>
      <c r="C1537" s="9" t="s">
        <v>5869</v>
      </c>
      <c r="D1537" s="9">
        <v>42775</v>
      </c>
      <c r="E1537" s="3" t="s">
        <v>6332</v>
      </c>
      <c r="F1537" t="s">
        <v>6465</v>
      </c>
      <c r="G1537" t="s">
        <v>7067</v>
      </c>
      <c r="H1537" t="s">
        <v>7860</v>
      </c>
      <c r="I1537" t="s">
        <v>8054</v>
      </c>
      <c r="J1537" t="s">
        <v>8057</v>
      </c>
      <c r="K1537" t="s">
        <v>8070</v>
      </c>
      <c r="L1537" t="s">
        <v>8593</v>
      </c>
      <c r="M1537">
        <v>77070</v>
      </c>
      <c r="N1537" t="s">
        <v>8639</v>
      </c>
      <c r="O1537" t="s">
        <v>9014</v>
      </c>
      <c r="P1537" t="s">
        <v>10371</v>
      </c>
      <c r="Q1537" t="s">
        <v>10381</v>
      </c>
      <c r="R1537" t="s">
        <v>10764</v>
      </c>
      <c r="S1537">
        <v>252.78399999999999</v>
      </c>
      <c r="T1537">
        <v>4</v>
      </c>
      <c r="U1537">
        <v>0.8</v>
      </c>
      <c r="V1537">
        <v>-417.09359999999998</v>
      </c>
      <c r="W1537">
        <f>(Tableau1[[#This Row],[Sales]]/Tableau1[[#This Row],[Profit]])*100</f>
        <v>-60.606060606060609</v>
      </c>
      <c r="X1537">
        <f>Tableau1[[#This Row],[Sales]]*(1-Tableau1[[#This Row],[Discount]])</f>
        <v>50.556799999999988</v>
      </c>
      <c r="Y1537">
        <f ca="1">SUMIF(Tableau1[Order ID],Tableau1[[#This Row],[Order ID]],Tableau1[[#This Row],[Sales]])</f>
        <v>772.68</v>
      </c>
    </row>
    <row r="1538" spans="1:25" x14ac:dyDescent="0.3">
      <c r="A1538">
        <v>3089</v>
      </c>
      <c r="B1538" t="s">
        <v>1557</v>
      </c>
      <c r="C1538" s="9" t="s">
        <v>5215</v>
      </c>
      <c r="D1538" s="9">
        <v>42825</v>
      </c>
      <c r="E1538" s="3" t="s">
        <v>5489</v>
      </c>
      <c r="F1538" t="s">
        <v>6464</v>
      </c>
      <c r="G1538" t="s">
        <v>7094</v>
      </c>
      <c r="H1538" t="s">
        <v>7887</v>
      </c>
      <c r="I1538" t="s">
        <v>8056</v>
      </c>
      <c r="J1538" t="s">
        <v>8057</v>
      </c>
      <c r="K1538" t="s">
        <v>8058</v>
      </c>
      <c r="L1538" t="s">
        <v>8589</v>
      </c>
      <c r="M1538">
        <v>42420</v>
      </c>
      <c r="N1538" t="s">
        <v>8637</v>
      </c>
      <c r="O1538" t="s">
        <v>9713</v>
      </c>
      <c r="P1538" t="s">
        <v>10370</v>
      </c>
      <c r="Q1538" t="s">
        <v>10378</v>
      </c>
      <c r="R1538" t="s">
        <v>11450</v>
      </c>
      <c r="S1538">
        <v>61</v>
      </c>
      <c r="T1538">
        <v>5</v>
      </c>
      <c r="U1538">
        <v>0</v>
      </c>
      <c r="V1538">
        <v>25.62</v>
      </c>
      <c r="W1538">
        <f>(Tableau1[[#This Row],[Sales]]/Tableau1[[#This Row],[Profit]])*100</f>
        <v>238.0952380952381</v>
      </c>
      <c r="X1538">
        <f>Tableau1[[#This Row],[Sales]]*(1-Tableau1[[#This Row],[Discount]])</f>
        <v>61</v>
      </c>
      <c r="Y1538">
        <f ca="1">SUMIF(Tableau1[Order ID],Tableau1[[#This Row],[Order ID]],Tableau1[[#This Row],[Sales]])</f>
        <v>117.456</v>
      </c>
    </row>
    <row r="1539" spans="1:25" x14ac:dyDescent="0.3">
      <c r="A1539">
        <v>3091</v>
      </c>
      <c r="B1539" t="s">
        <v>1558</v>
      </c>
      <c r="C1539" s="9" t="s">
        <v>5870</v>
      </c>
      <c r="D1539" s="9">
        <v>42432</v>
      </c>
      <c r="E1539" s="3" t="s">
        <v>5417</v>
      </c>
      <c r="F1539" t="s">
        <v>6465</v>
      </c>
      <c r="G1539" t="s">
        <v>6471</v>
      </c>
      <c r="H1539" t="s">
        <v>7264</v>
      </c>
      <c r="I1539" t="s">
        <v>8054</v>
      </c>
      <c r="J1539" t="s">
        <v>8057</v>
      </c>
      <c r="K1539" t="s">
        <v>8104</v>
      </c>
      <c r="L1539" t="s">
        <v>8601</v>
      </c>
      <c r="M1539">
        <v>19711</v>
      </c>
      <c r="N1539" t="s">
        <v>8640</v>
      </c>
      <c r="O1539" t="s">
        <v>9290</v>
      </c>
      <c r="P1539" t="s">
        <v>10371</v>
      </c>
      <c r="Q1539" t="s">
        <v>10381</v>
      </c>
      <c r="R1539" t="s">
        <v>11039</v>
      </c>
      <c r="S1539">
        <v>447.86</v>
      </c>
      <c r="T1539">
        <v>7</v>
      </c>
      <c r="U1539">
        <v>0</v>
      </c>
      <c r="V1539">
        <v>219.45140000000001</v>
      </c>
      <c r="W1539">
        <f>(Tableau1[[#This Row],[Sales]]/Tableau1[[#This Row],[Profit]])*100</f>
        <v>204.08163265306123</v>
      </c>
      <c r="X1539">
        <f>Tableau1[[#This Row],[Sales]]*(1-Tableau1[[#This Row],[Discount]])</f>
        <v>447.86</v>
      </c>
      <c r="Y1539">
        <f ca="1">SUMIF(Tableau1[Order ID],Tableau1[[#This Row],[Order ID]],Tableau1[[#This Row],[Sales]])</f>
        <v>13.36</v>
      </c>
    </row>
    <row r="1540" spans="1:25" x14ac:dyDescent="0.3">
      <c r="A1540">
        <v>3094</v>
      </c>
      <c r="B1540" t="s">
        <v>1559</v>
      </c>
      <c r="C1540" s="9" t="s">
        <v>5871</v>
      </c>
      <c r="D1540" s="9">
        <v>42239</v>
      </c>
      <c r="E1540" s="3" t="s">
        <v>5871</v>
      </c>
      <c r="F1540" t="s">
        <v>6467</v>
      </c>
      <c r="G1540" t="s">
        <v>6611</v>
      </c>
      <c r="H1540" t="s">
        <v>7404</v>
      </c>
      <c r="I1540" t="s">
        <v>8054</v>
      </c>
      <c r="J1540" t="s">
        <v>8057</v>
      </c>
      <c r="K1540" t="s">
        <v>8406</v>
      </c>
      <c r="L1540" t="s">
        <v>8598</v>
      </c>
      <c r="M1540">
        <v>60440</v>
      </c>
      <c r="N1540" t="s">
        <v>8639</v>
      </c>
      <c r="O1540" t="s">
        <v>9181</v>
      </c>
      <c r="P1540" t="s">
        <v>10371</v>
      </c>
      <c r="Q1540" t="s">
        <v>10387</v>
      </c>
      <c r="R1540" t="s">
        <v>10929</v>
      </c>
      <c r="S1540">
        <v>31.68</v>
      </c>
      <c r="T1540">
        <v>4</v>
      </c>
      <c r="U1540">
        <v>0.2</v>
      </c>
      <c r="V1540">
        <v>2.7719999999999998</v>
      </c>
      <c r="W1540">
        <f>(Tableau1[[#This Row],[Sales]]/Tableau1[[#This Row],[Profit]])*100</f>
        <v>1142.8571428571429</v>
      </c>
      <c r="X1540">
        <f>Tableau1[[#This Row],[Sales]]*(1-Tableau1[[#This Row],[Discount]])</f>
        <v>25.344000000000001</v>
      </c>
      <c r="Y1540">
        <f ca="1">SUMIF(Tableau1[Order ID],Tableau1[[#This Row],[Order ID]],Tableau1[[#This Row],[Sales]])</f>
        <v>26.7</v>
      </c>
    </row>
    <row r="1541" spans="1:25" x14ac:dyDescent="0.3">
      <c r="A1541">
        <v>3098</v>
      </c>
      <c r="B1541" t="s">
        <v>1560</v>
      </c>
      <c r="C1541" s="9" t="s">
        <v>5872</v>
      </c>
      <c r="D1541" s="9">
        <v>42852</v>
      </c>
      <c r="E1541" s="3" t="s">
        <v>5957</v>
      </c>
      <c r="F1541" t="s">
        <v>6465</v>
      </c>
      <c r="G1541" t="s">
        <v>6519</v>
      </c>
      <c r="H1541" t="s">
        <v>7312</v>
      </c>
      <c r="I1541" t="s">
        <v>8055</v>
      </c>
      <c r="J1541" t="s">
        <v>8057</v>
      </c>
      <c r="K1541" t="s">
        <v>8063</v>
      </c>
      <c r="L1541" t="s">
        <v>8593</v>
      </c>
      <c r="M1541">
        <v>76106</v>
      </c>
      <c r="N1541" t="s">
        <v>8639</v>
      </c>
      <c r="O1541" t="s">
        <v>8956</v>
      </c>
      <c r="P1541" t="s">
        <v>10371</v>
      </c>
      <c r="Q1541" t="s">
        <v>10375</v>
      </c>
      <c r="R1541" t="s">
        <v>10705</v>
      </c>
      <c r="S1541">
        <v>33.119999999999997</v>
      </c>
      <c r="T1541">
        <v>4</v>
      </c>
      <c r="U1541">
        <v>0.2</v>
      </c>
      <c r="V1541">
        <v>11.592000000000001</v>
      </c>
      <c r="W1541">
        <f>(Tableau1[[#This Row],[Sales]]/Tableau1[[#This Row],[Profit]])*100</f>
        <v>285.71428571428567</v>
      </c>
      <c r="X1541">
        <f>Tableau1[[#This Row],[Sales]]*(1-Tableau1[[#This Row],[Discount]])</f>
        <v>26.495999999999999</v>
      </c>
      <c r="Y1541">
        <f ca="1">SUMIF(Tableau1[Order ID],Tableau1[[#This Row],[Order ID]],Tableau1[[#This Row],[Sales]])</f>
        <v>403.92</v>
      </c>
    </row>
    <row r="1542" spans="1:25" x14ac:dyDescent="0.3">
      <c r="A1542">
        <v>3100</v>
      </c>
      <c r="B1542" t="s">
        <v>1561</v>
      </c>
      <c r="C1542" s="9" t="s">
        <v>5379</v>
      </c>
      <c r="D1542" s="9">
        <v>42839</v>
      </c>
      <c r="E1542" s="3" t="s">
        <v>6393</v>
      </c>
      <c r="F1542" t="s">
        <v>6465</v>
      </c>
      <c r="G1542" t="s">
        <v>6862</v>
      </c>
      <c r="H1542" t="s">
        <v>7655</v>
      </c>
      <c r="I1542" t="s">
        <v>8054</v>
      </c>
      <c r="J1542" t="s">
        <v>8057</v>
      </c>
      <c r="K1542" t="s">
        <v>8078</v>
      </c>
      <c r="L1542" t="s">
        <v>8603</v>
      </c>
      <c r="M1542">
        <v>10024</v>
      </c>
      <c r="N1542" t="s">
        <v>8640</v>
      </c>
      <c r="O1542" t="s">
        <v>9945</v>
      </c>
      <c r="P1542" t="s">
        <v>10371</v>
      </c>
      <c r="Q1542" t="s">
        <v>10381</v>
      </c>
      <c r="R1542" t="s">
        <v>10690</v>
      </c>
      <c r="S1542">
        <v>10.776</v>
      </c>
      <c r="T1542">
        <v>3</v>
      </c>
      <c r="U1542">
        <v>0.2</v>
      </c>
      <c r="V1542">
        <v>3.5022000000000002</v>
      </c>
      <c r="W1542">
        <f>(Tableau1[[#This Row],[Sales]]/Tableau1[[#This Row],[Profit]])*100</f>
        <v>307.69230769230768</v>
      </c>
      <c r="X1542">
        <f>Tableau1[[#This Row],[Sales]]*(1-Tableau1[[#This Row],[Discount]])</f>
        <v>8.6208000000000009</v>
      </c>
      <c r="Y1542">
        <f ca="1">SUMIF(Tableau1[Order ID],Tableau1[[#This Row],[Order ID]],Tableau1[[#This Row],[Sales]])</f>
        <v>70.95</v>
      </c>
    </row>
    <row r="1543" spans="1:25" x14ac:dyDescent="0.3">
      <c r="A1543">
        <v>3102</v>
      </c>
      <c r="B1543" t="s">
        <v>1562</v>
      </c>
      <c r="C1543" s="9" t="s">
        <v>5096</v>
      </c>
      <c r="D1543" s="9">
        <v>43091</v>
      </c>
      <c r="E1543" s="3" t="s">
        <v>5783</v>
      </c>
      <c r="F1543" t="s">
        <v>6464</v>
      </c>
      <c r="G1543" t="s">
        <v>7152</v>
      </c>
      <c r="H1543" t="s">
        <v>7945</v>
      </c>
      <c r="I1543" t="s">
        <v>8055</v>
      </c>
      <c r="J1543" t="s">
        <v>8057</v>
      </c>
      <c r="K1543" t="s">
        <v>8263</v>
      </c>
      <c r="L1543" t="s">
        <v>8622</v>
      </c>
      <c r="M1543">
        <v>2908</v>
      </c>
      <c r="N1543" t="s">
        <v>8640</v>
      </c>
      <c r="O1543" t="s">
        <v>9040</v>
      </c>
      <c r="P1543" t="s">
        <v>10371</v>
      </c>
      <c r="Q1543" t="s">
        <v>10387</v>
      </c>
      <c r="R1543" t="s">
        <v>10789</v>
      </c>
      <c r="S1543">
        <v>695.16</v>
      </c>
      <c r="T1543">
        <v>6</v>
      </c>
      <c r="U1543">
        <v>0</v>
      </c>
      <c r="V1543">
        <v>34.758000000000003</v>
      </c>
      <c r="W1543">
        <f>(Tableau1[[#This Row],[Sales]]/Tableau1[[#This Row],[Profit]])*100</f>
        <v>1999.9999999999995</v>
      </c>
      <c r="X1543">
        <f>Tableau1[[#This Row],[Sales]]*(1-Tableau1[[#This Row],[Discount]])</f>
        <v>695.16</v>
      </c>
      <c r="Y1543">
        <f ca="1">SUMIF(Tableau1[Order ID],Tableau1[[#This Row],[Order ID]],Tableau1[[#This Row],[Sales]])</f>
        <v>799.56</v>
      </c>
    </row>
    <row r="1544" spans="1:25" x14ac:dyDescent="0.3">
      <c r="A1544">
        <v>3104</v>
      </c>
      <c r="B1544" t="s">
        <v>1563</v>
      </c>
      <c r="C1544" s="9" t="s">
        <v>5046</v>
      </c>
      <c r="D1544" s="9">
        <v>42712</v>
      </c>
      <c r="E1544" s="3" t="s">
        <v>5969</v>
      </c>
      <c r="F1544" t="s">
        <v>6465</v>
      </c>
      <c r="G1544" t="s">
        <v>7123</v>
      </c>
      <c r="H1544" t="s">
        <v>7916</v>
      </c>
      <c r="I1544" t="s">
        <v>8056</v>
      </c>
      <c r="J1544" t="s">
        <v>8057</v>
      </c>
      <c r="K1544" t="s">
        <v>8096</v>
      </c>
      <c r="L1544" t="s">
        <v>8612</v>
      </c>
      <c r="M1544">
        <v>43229</v>
      </c>
      <c r="N1544" t="s">
        <v>8640</v>
      </c>
      <c r="O1544" t="s">
        <v>10050</v>
      </c>
      <c r="P1544" t="s">
        <v>10371</v>
      </c>
      <c r="Q1544" t="s">
        <v>10381</v>
      </c>
      <c r="R1544" t="s">
        <v>11788</v>
      </c>
      <c r="S1544">
        <v>12.957000000000001</v>
      </c>
      <c r="T1544">
        <v>7</v>
      </c>
      <c r="U1544">
        <v>0.7</v>
      </c>
      <c r="V1544">
        <v>-9.5017999999999994</v>
      </c>
      <c r="W1544">
        <f>(Tableau1[[#This Row],[Sales]]/Tableau1[[#This Row],[Profit]])*100</f>
        <v>-136.36363636363637</v>
      </c>
      <c r="X1544">
        <f>Tableau1[[#This Row],[Sales]]*(1-Tableau1[[#This Row],[Discount]])</f>
        <v>3.8871000000000007</v>
      </c>
      <c r="Y1544">
        <f ca="1">SUMIF(Tableau1[Order ID],Tableau1[[#This Row],[Order ID]],Tableau1[[#This Row],[Sales]])</f>
        <v>25.92</v>
      </c>
    </row>
    <row r="1545" spans="1:25" x14ac:dyDescent="0.3">
      <c r="A1545">
        <v>3105</v>
      </c>
      <c r="B1545" t="s">
        <v>1564</v>
      </c>
      <c r="C1545" s="9" t="s">
        <v>5751</v>
      </c>
      <c r="D1545" s="9">
        <v>42817</v>
      </c>
      <c r="E1545" s="3" t="s">
        <v>6095</v>
      </c>
      <c r="F1545" t="s">
        <v>6465</v>
      </c>
      <c r="G1545" t="s">
        <v>7153</v>
      </c>
      <c r="H1545" t="s">
        <v>7946</v>
      </c>
      <c r="I1545" t="s">
        <v>8054</v>
      </c>
      <c r="J1545" t="s">
        <v>8057</v>
      </c>
      <c r="K1545" t="s">
        <v>8078</v>
      </c>
      <c r="L1545" t="s">
        <v>8603</v>
      </c>
      <c r="M1545">
        <v>10024</v>
      </c>
      <c r="N1545" t="s">
        <v>8640</v>
      </c>
      <c r="O1545" t="s">
        <v>10051</v>
      </c>
      <c r="P1545" t="s">
        <v>10371</v>
      </c>
      <c r="Q1545" t="s">
        <v>10383</v>
      </c>
      <c r="R1545" t="s">
        <v>11789</v>
      </c>
      <c r="S1545">
        <v>25.68</v>
      </c>
      <c r="T1545">
        <v>6</v>
      </c>
      <c r="U1545">
        <v>0</v>
      </c>
      <c r="V1545">
        <v>11.555999999999999</v>
      </c>
      <c r="W1545">
        <f>(Tableau1[[#This Row],[Sales]]/Tableau1[[#This Row],[Profit]])*100</f>
        <v>222.22222222222223</v>
      </c>
      <c r="X1545">
        <f>Tableau1[[#This Row],[Sales]]*(1-Tableau1[[#This Row],[Discount]])</f>
        <v>25.68</v>
      </c>
      <c r="Y1545">
        <f ca="1">SUMIF(Tableau1[Order ID],Tableau1[[#This Row],[Order ID]],Tableau1[[#This Row],[Sales]])</f>
        <v>63.77</v>
      </c>
    </row>
    <row r="1546" spans="1:25" x14ac:dyDescent="0.3">
      <c r="A1546">
        <v>3106</v>
      </c>
      <c r="B1546" t="s">
        <v>1565</v>
      </c>
      <c r="C1546" s="9" t="s">
        <v>5227</v>
      </c>
      <c r="D1546" s="9">
        <v>42576</v>
      </c>
      <c r="E1546" s="3" t="s">
        <v>5905</v>
      </c>
      <c r="F1546" t="s">
        <v>6465</v>
      </c>
      <c r="G1546" t="s">
        <v>6643</v>
      </c>
      <c r="H1546" t="s">
        <v>7436</v>
      </c>
      <c r="I1546" t="s">
        <v>8055</v>
      </c>
      <c r="J1546" t="s">
        <v>8057</v>
      </c>
      <c r="K1546" t="s">
        <v>8070</v>
      </c>
      <c r="L1546" t="s">
        <v>8593</v>
      </c>
      <c r="M1546">
        <v>77070</v>
      </c>
      <c r="N1546" t="s">
        <v>8639</v>
      </c>
      <c r="O1546" t="s">
        <v>9146</v>
      </c>
      <c r="P1546" t="s">
        <v>10371</v>
      </c>
      <c r="Q1546" t="s">
        <v>10375</v>
      </c>
      <c r="R1546" t="s">
        <v>10895</v>
      </c>
      <c r="S1546">
        <v>15.712</v>
      </c>
      <c r="T1546">
        <v>4</v>
      </c>
      <c r="U1546">
        <v>0.2</v>
      </c>
      <c r="V1546">
        <v>5.6955999999999998</v>
      </c>
      <c r="W1546">
        <f>(Tableau1[[#This Row],[Sales]]/Tableau1[[#This Row],[Profit]])*100</f>
        <v>275.86206896551727</v>
      </c>
      <c r="X1546">
        <f>Tableau1[[#This Row],[Sales]]*(1-Tableau1[[#This Row],[Discount]])</f>
        <v>12.569600000000001</v>
      </c>
      <c r="Y1546">
        <f ca="1">SUMIF(Tableau1[Order ID],Tableau1[[#This Row],[Order ID]],Tableau1[[#This Row],[Sales]])</f>
        <v>563.91999999999996</v>
      </c>
    </row>
    <row r="1547" spans="1:25" x14ac:dyDescent="0.3">
      <c r="A1547">
        <v>3107</v>
      </c>
      <c r="B1547" t="s">
        <v>1566</v>
      </c>
      <c r="C1547" s="9" t="s">
        <v>5845</v>
      </c>
      <c r="D1547" s="9">
        <v>42926</v>
      </c>
      <c r="E1547" s="3" t="s">
        <v>6193</v>
      </c>
      <c r="F1547" t="s">
        <v>6465</v>
      </c>
      <c r="G1547" t="s">
        <v>6903</v>
      </c>
      <c r="H1547" t="s">
        <v>7696</v>
      </c>
      <c r="I1547" t="s">
        <v>8056</v>
      </c>
      <c r="J1547" t="s">
        <v>8057</v>
      </c>
      <c r="K1547" t="s">
        <v>8092</v>
      </c>
      <c r="L1547" t="s">
        <v>8598</v>
      </c>
      <c r="M1547">
        <v>60505</v>
      </c>
      <c r="N1547" t="s">
        <v>8639</v>
      </c>
      <c r="O1547" t="s">
        <v>9431</v>
      </c>
      <c r="P1547" t="s">
        <v>10371</v>
      </c>
      <c r="Q1547" t="s">
        <v>10377</v>
      </c>
      <c r="R1547" t="s">
        <v>11177</v>
      </c>
      <c r="S1547">
        <v>298.464</v>
      </c>
      <c r="T1547">
        <v>6</v>
      </c>
      <c r="U1547">
        <v>0.2</v>
      </c>
      <c r="V1547">
        <v>26.115600000000001</v>
      </c>
      <c r="W1547">
        <f>(Tableau1[[#This Row],[Sales]]/Tableau1[[#This Row],[Profit]])*100</f>
        <v>1142.8571428571429</v>
      </c>
      <c r="X1547">
        <f>Tableau1[[#This Row],[Sales]]*(1-Tableau1[[#This Row],[Discount]])</f>
        <v>238.77120000000002</v>
      </c>
      <c r="Y1547">
        <f ca="1">SUMIF(Tableau1[Order ID],Tableau1[[#This Row],[Order ID]],Tableau1[[#This Row],[Sales]])</f>
        <v>7.7119999999999997</v>
      </c>
    </row>
    <row r="1548" spans="1:25" x14ac:dyDescent="0.3">
      <c r="A1548">
        <v>3108</v>
      </c>
      <c r="B1548" t="s">
        <v>1567</v>
      </c>
      <c r="C1548" s="9" t="s">
        <v>5049</v>
      </c>
      <c r="D1548" s="9">
        <v>42568</v>
      </c>
      <c r="E1548" s="3" t="s">
        <v>5435</v>
      </c>
      <c r="F1548" t="s">
        <v>6465</v>
      </c>
      <c r="G1548" t="s">
        <v>6472</v>
      </c>
      <c r="H1548" t="s">
        <v>7265</v>
      </c>
      <c r="I1548" t="s">
        <v>8054</v>
      </c>
      <c r="J1548" t="s">
        <v>8057</v>
      </c>
      <c r="K1548" t="s">
        <v>8082</v>
      </c>
      <c r="L1548" t="s">
        <v>8613</v>
      </c>
      <c r="M1548">
        <v>65807</v>
      </c>
      <c r="N1548" t="s">
        <v>8639</v>
      </c>
      <c r="O1548" t="s">
        <v>10052</v>
      </c>
      <c r="P1548" t="s">
        <v>10371</v>
      </c>
      <c r="Q1548" t="s">
        <v>10383</v>
      </c>
      <c r="R1548" t="s">
        <v>11790</v>
      </c>
      <c r="S1548">
        <v>21.93</v>
      </c>
      <c r="T1548">
        <v>3</v>
      </c>
      <c r="U1548">
        <v>0</v>
      </c>
      <c r="V1548">
        <v>10.0878</v>
      </c>
      <c r="W1548">
        <f>(Tableau1[[#This Row],[Sales]]/Tableau1[[#This Row],[Profit]])*100</f>
        <v>217.39130434782606</v>
      </c>
      <c r="X1548">
        <f>Tableau1[[#This Row],[Sales]]*(1-Tableau1[[#This Row],[Discount]])</f>
        <v>21.93</v>
      </c>
      <c r="Y1548">
        <f ca="1">SUMIF(Tableau1[Order ID],Tableau1[[#This Row],[Order ID]],Tableau1[[#This Row],[Sales]])</f>
        <v>51.167999999999999</v>
      </c>
    </row>
    <row r="1549" spans="1:25" x14ac:dyDescent="0.3">
      <c r="A1549">
        <v>3113</v>
      </c>
      <c r="B1549" t="s">
        <v>1568</v>
      </c>
      <c r="C1549" s="9" t="s">
        <v>5858</v>
      </c>
      <c r="D1549" s="9">
        <v>42605</v>
      </c>
      <c r="E1549" s="3" t="s">
        <v>5163</v>
      </c>
      <c r="F1549" t="s">
        <v>6465</v>
      </c>
      <c r="G1549" t="s">
        <v>6942</v>
      </c>
      <c r="H1549" t="s">
        <v>7735</v>
      </c>
      <c r="I1549" t="s">
        <v>8054</v>
      </c>
      <c r="J1549" t="s">
        <v>8057</v>
      </c>
      <c r="K1549" t="s">
        <v>8062</v>
      </c>
      <c r="L1549" t="s">
        <v>8234</v>
      </c>
      <c r="M1549">
        <v>98105</v>
      </c>
      <c r="N1549" t="s">
        <v>8638</v>
      </c>
      <c r="O1549" t="s">
        <v>10053</v>
      </c>
      <c r="P1549" t="s">
        <v>10372</v>
      </c>
      <c r="Q1549" t="s">
        <v>10388</v>
      </c>
      <c r="R1549" t="s">
        <v>11791</v>
      </c>
      <c r="S1549">
        <v>837.6</v>
      </c>
      <c r="T1549">
        <v>3</v>
      </c>
      <c r="U1549">
        <v>0.2</v>
      </c>
      <c r="V1549">
        <v>62.82</v>
      </c>
      <c r="W1549">
        <f>(Tableau1[[#This Row],[Sales]]/Tableau1[[#This Row],[Profit]])*100</f>
        <v>1333.3333333333335</v>
      </c>
      <c r="X1549">
        <f>Tableau1[[#This Row],[Sales]]*(1-Tableau1[[#This Row],[Discount]])</f>
        <v>670.08</v>
      </c>
      <c r="Y1549">
        <f ca="1">SUMIF(Tableau1[Order ID],Tableau1[[#This Row],[Order ID]],Tableau1[[#This Row],[Sales]])</f>
        <v>18.239999999999998</v>
      </c>
    </row>
    <row r="1550" spans="1:25" x14ac:dyDescent="0.3">
      <c r="A1550">
        <v>3119</v>
      </c>
      <c r="B1550" t="s">
        <v>1569</v>
      </c>
      <c r="C1550" s="9" t="s">
        <v>5862</v>
      </c>
      <c r="D1550" s="9">
        <v>42167</v>
      </c>
      <c r="E1550" s="3" t="s">
        <v>5851</v>
      </c>
      <c r="F1550" t="s">
        <v>6466</v>
      </c>
      <c r="G1550" t="s">
        <v>6999</v>
      </c>
      <c r="H1550" t="s">
        <v>7792</v>
      </c>
      <c r="I1550" t="s">
        <v>8055</v>
      </c>
      <c r="J1550" t="s">
        <v>8057</v>
      </c>
      <c r="K1550" t="s">
        <v>8179</v>
      </c>
      <c r="L1550" t="s">
        <v>8591</v>
      </c>
      <c r="M1550">
        <v>33801</v>
      </c>
      <c r="N1550" t="s">
        <v>8637</v>
      </c>
      <c r="O1550" t="s">
        <v>8933</v>
      </c>
      <c r="P1550" t="s">
        <v>10370</v>
      </c>
      <c r="Q1550" t="s">
        <v>10374</v>
      </c>
      <c r="R1550" t="s">
        <v>10682</v>
      </c>
      <c r="S1550">
        <v>1123.92</v>
      </c>
      <c r="T1550">
        <v>5</v>
      </c>
      <c r="U1550">
        <v>0.2</v>
      </c>
      <c r="V1550">
        <v>-182.637</v>
      </c>
      <c r="W1550">
        <f>(Tableau1[[#This Row],[Sales]]/Tableau1[[#This Row],[Profit]])*100</f>
        <v>-615.38461538461547</v>
      </c>
      <c r="X1550">
        <f>Tableau1[[#This Row],[Sales]]*(1-Tableau1[[#This Row],[Discount]])</f>
        <v>899.13600000000008</v>
      </c>
      <c r="Y1550">
        <f ca="1">SUMIF(Tableau1[Order ID],Tableau1[[#This Row],[Order ID]],Tableau1[[#This Row],[Sales]])</f>
        <v>68.16</v>
      </c>
    </row>
    <row r="1551" spans="1:25" x14ac:dyDescent="0.3">
      <c r="A1551">
        <v>3127</v>
      </c>
      <c r="B1551" t="s">
        <v>1570</v>
      </c>
      <c r="C1551" s="9" t="s">
        <v>5595</v>
      </c>
      <c r="D1551" s="9">
        <v>42986</v>
      </c>
      <c r="E1551" s="3" t="s">
        <v>5540</v>
      </c>
      <c r="F1551" t="s">
        <v>6465</v>
      </c>
      <c r="G1551" t="s">
        <v>7154</v>
      </c>
      <c r="H1551" t="s">
        <v>7947</v>
      </c>
      <c r="I1551" t="s">
        <v>8054</v>
      </c>
      <c r="J1551" t="s">
        <v>8057</v>
      </c>
      <c r="K1551" t="s">
        <v>8068</v>
      </c>
      <c r="L1551" t="s">
        <v>8597</v>
      </c>
      <c r="M1551">
        <v>19134</v>
      </c>
      <c r="N1551" t="s">
        <v>8640</v>
      </c>
      <c r="O1551" t="s">
        <v>9486</v>
      </c>
      <c r="P1551" t="s">
        <v>10372</v>
      </c>
      <c r="Q1551" t="s">
        <v>10380</v>
      </c>
      <c r="R1551" t="s">
        <v>11793</v>
      </c>
      <c r="S1551">
        <v>258.52800000000002</v>
      </c>
      <c r="T1551">
        <v>2</v>
      </c>
      <c r="U1551">
        <v>0.4</v>
      </c>
      <c r="V1551">
        <v>-47.396799999999999</v>
      </c>
      <c r="W1551">
        <f>(Tableau1[[#This Row],[Sales]]/Tableau1[[#This Row],[Profit]])*100</f>
        <v>-545.4545454545455</v>
      </c>
      <c r="X1551">
        <f>Tableau1[[#This Row],[Sales]]*(1-Tableau1[[#This Row],[Discount]])</f>
        <v>155.11680000000001</v>
      </c>
      <c r="Y1551">
        <f ca="1">SUMIF(Tableau1[Order ID],Tableau1[[#This Row],[Order ID]],Tableau1[[#This Row],[Sales]])</f>
        <v>125.7</v>
      </c>
    </row>
    <row r="1552" spans="1:25" x14ac:dyDescent="0.3">
      <c r="A1552">
        <v>3128</v>
      </c>
      <c r="B1552" t="s">
        <v>1571</v>
      </c>
      <c r="C1552" s="9" t="s">
        <v>5310</v>
      </c>
      <c r="D1552" s="9">
        <v>43010</v>
      </c>
      <c r="E1552" s="3" t="s">
        <v>5863</v>
      </c>
      <c r="F1552" t="s">
        <v>6465</v>
      </c>
      <c r="G1552" t="s">
        <v>7137</v>
      </c>
      <c r="H1552" t="s">
        <v>7930</v>
      </c>
      <c r="I1552" t="s">
        <v>8054</v>
      </c>
      <c r="J1552" t="s">
        <v>8057</v>
      </c>
      <c r="K1552" t="s">
        <v>8078</v>
      </c>
      <c r="L1552" t="s">
        <v>8603</v>
      </c>
      <c r="M1552">
        <v>10011</v>
      </c>
      <c r="N1552" t="s">
        <v>8640</v>
      </c>
      <c r="O1552" t="s">
        <v>10055</v>
      </c>
      <c r="P1552" t="s">
        <v>10371</v>
      </c>
      <c r="Q1552" t="s">
        <v>10383</v>
      </c>
      <c r="R1552" t="s">
        <v>11794</v>
      </c>
      <c r="S1552">
        <v>49.12</v>
      </c>
      <c r="T1552">
        <v>4</v>
      </c>
      <c r="U1552">
        <v>0</v>
      </c>
      <c r="V1552">
        <v>23.086400000000001</v>
      </c>
      <c r="W1552">
        <f>(Tableau1[[#This Row],[Sales]]/Tableau1[[#This Row],[Profit]])*100</f>
        <v>212.7659574468085</v>
      </c>
      <c r="X1552">
        <f>Tableau1[[#This Row],[Sales]]*(1-Tableau1[[#This Row],[Discount]])</f>
        <v>49.12</v>
      </c>
      <c r="Y1552">
        <f ca="1">SUMIF(Tableau1[Order ID],Tableau1[[#This Row],[Order ID]],Tableau1[[#This Row],[Sales]])</f>
        <v>72.703999999999994</v>
      </c>
    </row>
    <row r="1553" spans="1:25" x14ac:dyDescent="0.3">
      <c r="A1553">
        <v>3129</v>
      </c>
      <c r="B1553" t="s">
        <v>1572</v>
      </c>
      <c r="C1553" s="9" t="s">
        <v>5787</v>
      </c>
      <c r="D1553" s="9">
        <v>41989</v>
      </c>
      <c r="E1553" s="3" t="s">
        <v>5536</v>
      </c>
      <c r="F1553" t="s">
        <v>6466</v>
      </c>
      <c r="G1553" t="s">
        <v>6853</v>
      </c>
      <c r="H1553" t="s">
        <v>7646</v>
      </c>
      <c r="I1553" t="s">
        <v>8056</v>
      </c>
      <c r="J1553" t="s">
        <v>8057</v>
      </c>
      <c r="K1553" t="s">
        <v>8059</v>
      </c>
      <c r="L1553" t="s">
        <v>8590</v>
      </c>
      <c r="M1553">
        <v>90049</v>
      </c>
      <c r="N1553" t="s">
        <v>8638</v>
      </c>
      <c r="O1553" t="s">
        <v>9265</v>
      </c>
      <c r="P1553" t="s">
        <v>10370</v>
      </c>
      <c r="Q1553" t="s">
        <v>10378</v>
      </c>
      <c r="R1553" t="s">
        <v>11014</v>
      </c>
      <c r="S1553">
        <v>44.46</v>
      </c>
      <c r="T1553">
        <v>2</v>
      </c>
      <c r="U1553">
        <v>0</v>
      </c>
      <c r="V1553">
        <v>14.671799999999999</v>
      </c>
      <c r="W1553">
        <f>(Tableau1[[#This Row],[Sales]]/Tableau1[[#This Row],[Profit]])*100</f>
        <v>303.03030303030306</v>
      </c>
      <c r="X1553">
        <f>Tableau1[[#This Row],[Sales]]*(1-Tableau1[[#This Row],[Discount]])</f>
        <v>44.46</v>
      </c>
      <c r="Y1553">
        <f ca="1">SUMIF(Tableau1[Order ID],Tableau1[[#This Row],[Order ID]],Tableau1[[#This Row],[Sales]])</f>
        <v>88.775999999999996</v>
      </c>
    </row>
    <row r="1554" spans="1:25" x14ac:dyDescent="0.3">
      <c r="A1554">
        <v>3133</v>
      </c>
      <c r="B1554" t="s">
        <v>1573</v>
      </c>
      <c r="C1554" s="9" t="s">
        <v>5859</v>
      </c>
      <c r="D1554" s="9">
        <v>41875</v>
      </c>
      <c r="E1554" s="3" t="s">
        <v>5116</v>
      </c>
      <c r="F1554" t="s">
        <v>6466</v>
      </c>
      <c r="G1554" t="s">
        <v>7155</v>
      </c>
      <c r="H1554" t="s">
        <v>7948</v>
      </c>
      <c r="I1554" t="s">
        <v>8055</v>
      </c>
      <c r="J1554" t="s">
        <v>8057</v>
      </c>
      <c r="K1554" t="s">
        <v>8205</v>
      </c>
      <c r="L1554" t="s">
        <v>8603</v>
      </c>
      <c r="M1554">
        <v>11572</v>
      </c>
      <c r="N1554" t="s">
        <v>8640</v>
      </c>
      <c r="O1554" t="s">
        <v>10056</v>
      </c>
      <c r="P1554" t="s">
        <v>10370</v>
      </c>
      <c r="Q1554" t="s">
        <v>10378</v>
      </c>
      <c r="R1554" t="s">
        <v>11795</v>
      </c>
      <c r="S1554">
        <v>13.28</v>
      </c>
      <c r="T1554">
        <v>2</v>
      </c>
      <c r="U1554">
        <v>0</v>
      </c>
      <c r="V1554">
        <v>6.3743999999999996</v>
      </c>
      <c r="W1554">
        <f>(Tableau1[[#This Row],[Sales]]/Tableau1[[#This Row],[Profit]])*100</f>
        <v>208.33333333333334</v>
      </c>
      <c r="X1554">
        <f>Tableau1[[#This Row],[Sales]]*(1-Tableau1[[#This Row],[Discount]])</f>
        <v>13.28</v>
      </c>
      <c r="Y1554">
        <f ca="1">SUMIF(Tableau1[Order ID],Tableau1[[#This Row],[Order ID]],Tableau1[[#This Row],[Sales]])</f>
        <v>30.32</v>
      </c>
    </row>
    <row r="1555" spans="1:25" x14ac:dyDescent="0.3">
      <c r="A1555">
        <v>3135</v>
      </c>
      <c r="B1555" t="s">
        <v>1574</v>
      </c>
      <c r="C1555" s="9" t="s">
        <v>5135</v>
      </c>
      <c r="D1555" s="9">
        <v>43051</v>
      </c>
      <c r="E1555" s="3" t="s">
        <v>5581</v>
      </c>
      <c r="F1555" t="s">
        <v>6465</v>
      </c>
      <c r="G1555" t="s">
        <v>6528</v>
      </c>
      <c r="H1555" t="s">
        <v>7321</v>
      </c>
      <c r="I1555" t="s">
        <v>8056</v>
      </c>
      <c r="J1555" t="s">
        <v>8057</v>
      </c>
      <c r="K1555" t="s">
        <v>8119</v>
      </c>
      <c r="L1555" t="s">
        <v>8593</v>
      </c>
      <c r="M1555">
        <v>75081</v>
      </c>
      <c r="N1555" t="s">
        <v>8639</v>
      </c>
      <c r="O1555" t="s">
        <v>9594</v>
      </c>
      <c r="P1555" t="s">
        <v>10371</v>
      </c>
      <c r="Q1555" t="s">
        <v>10381</v>
      </c>
      <c r="R1555" t="s">
        <v>11335</v>
      </c>
      <c r="S1555">
        <v>30.56</v>
      </c>
      <c r="T1555">
        <v>5</v>
      </c>
      <c r="U1555">
        <v>0.8</v>
      </c>
      <c r="V1555">
        <v>-45.84</v>
      </c>
      <c r="W1555">
        <f>(Tableau1[[#This Row],[Sales]]/Tableau1[[#This Row],[Profit]])*100</f>
        <v>-66.666666666666657</v>
      </c>
      <c r="X1555">
        <f>Tableau1[[#This Row],[Sales]]*(1-Tableau1[[#This Row],[Discount]])</f>
        <v>6.1119999999999983</v>
      </c>
      <c r="Y1555">
        <f ca="1">SUMIF(Tableau1[Order ID],Tableau1[[#This Row],[Order ID]],Tableau1[[#This Row],[Sales]])</f>
        <v>57.576000000000001</v>
      </c>
    </row>
    <row r="1556" spans="1:25" x14ac:dyDescent="0.3">
      <c r="A1556">
        <v>3141</v>
      </c>
      <c r="B1556" t="s">
        <v>1575</v>
      </c>
      <c r="C1556" s="9" t="s">
        <v>5364</v>
      </c>
      <c r="D1556" s="9">
        <v>42119</v>
      </c>
      <c r="E1556" s="3" t="s">
        <v>5182</v>
      </c>
      <c r="F1556" t="s">
        <v>6466</v>
      </c>
      <c r="G1556" t="s">
        <v>6607</v>
      </c>
      <c r="H1556" t="s">
        <v>7400</v>
      </c>
      <c r="I1556" t="s">
        <v>8054</v>
      </c>
      <c r="J1556" t="s">
        <v>8057</v>
      </c>
      <c r="K1556" t="s">
        <v>8078</v>
      </c>
      <c r="L1556" t="s">
        <v>8603</v>
      </c>
      <c r="M1556">
        <v>10035</v>
      </c>
      <c r="N1556" t="s">
        <v>8640</v>
      </c>
      <c r="O1556" t="s">
        <v>8655</v>
      </c>
      <c r="P1556" t="s">
        <v>10371</v>
      </c>
      <c r="Q1556" t="s">
        <v>10382</v>
      </c>
      <c r="R1556" t="s">
        <v>10404</v>
      </c>
      <c r="S1556">
        <v>206.43</v>
      </c>
      <c r="T1556">
        <v>3</v>
      </c>
      <c r="U1556">
        <v>0</v>
      </c>
      <c r="V1556">
        <v>90.8292</v>
      </c>
      <c r="W1556">
        <f>(Tableau1[[#This Row],[Sales]]/Tableau1[[#This Row],[Profit]])*100</f>
        <v>227.27272727272728</v>
      </c>
      <c r="X1556">
        <f>Tableau1[[#This Row],[Sales]]*(1-Tableau1[[#This Row],[Discount]])</f>
        <v>206.43</v>
      </c>
      <c r="Y1556">
        <f ca="1">SUMIF(Tableau1[Order ID],Tableau1[[#This Row],[Order ID]],Tableau1[[#This Row],[Sales]])</f>
        <v>166.5</v>
      </c>
    </row>
    <row r="1557" spans="1:25" x14ac:dyDescent="0.3">
      <c r="A1557">
        <v>3142</v>
      </c>
      <c r="B1557" t="s">
        <v>1576</v>
      </c>
      <c r="C1557" s="9" t="s">
        <v>5462</v>
      </c>
      <c r="D1557" s="9">
        <v>41977</v>
      </c>
      <c r="E1557" s="3" t="s">
        <v>5462</v>
      </c>
      <c r="F1557" t="s">
        <v>6467</v>
      </c>
      <c r="G1557" t="s">
        <v>6856</v>
      </c>
      <c r="H1557" t="s">
        <v>7649</v>
      </c>
      <c r="I1557" t="s">
        <v>8055</v>
      </c>
      <c r="J1557" t="s">
        <v>8057</v>
      </c>
      <c r="K1557" t="s">
        <v>8110</v>
      </c>
      <c r="L1557" t="s">
        <v>8593</v>
      </c>
      <c r="M1557">
        <v>78207</v>
      </c>
      <c r="N1557" t="s">
        <v>8639</v>
      </c>
      <c r="O1557" t="s">
        <v>8753</v>
      </c>
      <c r="P1557" t="s">
        <v>10371</v>
      </c>
      <c r="Q1557" t="s">
        <v>10381</v>
      </c>
      <c r="R1557" t="s">
        <v>10502</v>
      </c>
      <c r="S1557">
        <v>210.392</v>
      </c>
      <c r="T1557">
        <v>2</v>
      </c>
      <c r="U1557">
        <v>0.8</v>
      </c>
      <c r="V1557">
        <v>-336.62720000000002</v>
      </c>
      <c r="W1557">
        <f>(Tableau1[[#This Row],[Sales]]/Tableau1[[#This Row],[Profit]])*100</f>
        <v>-62.5</v>
      </c>
      <c r="X1557">
        <f>Tableau1[[#This Row],[Sales]]*(1-Tableau1[[#This Row],[Discount]])</f>
        <v>42.078399999999988</v>
      </c>
      <c r="Y1557">
        <f ca="1">SUMIF(Tableau1[Order ID],Tableau1[[#This Row],[Order ID]],Tableau1[[#This Row],[Sales]])</f>
        <v>247.44</v>
      </c>
    </row>
    <row r="1558" spans="1:25" x14ac:dyDescent="0.3">
      <c r="A1558">
        <v>3143</v>
      </c>
      <c r="B1558" t="s">
        <v>1577</v>
      </c>
      <c r="C1558" s="9" t="s">
        <v>5175</v>
      </c>
      <c r="D1558" s="9">
        <v>43003</v>
      </c>
      <c r="E1558" s="3" t="s">
        <v>6321</v>
      </c>
      <c r="F1558" t="s">
        <v>6464</v>
      </c>
      <c r="G1558" t="s">
        <v>6649</v>
      </c>
      <c r="H1558" t="s">
        <v>7442</v>
      </c>
      <c r="I1558" t="s">
        <v>8054</v>
      </c>
      <c r="J1558" t="s">
        <v>8057</v>
      </c>
      <c r="K1558" t="s">
        <v>8132</v>
      </c>
      <c r="L1558" t="s">
        <v>8612</v>
      </c>
      <c r="M1558">
        <v>45231</v>
      </c>
      <c r="N1558" t="s">
        <v>8640</v>
      </c>
      <c r="O1558" t="s">
        <v>8882</v>
      </c>
      <c r="P1558" t="s">
        <v>10372</v>
      </c>
      <c r="Q1558" t="s">
        <v>10384</v>
      </c>
      <c r="R1558" t="s">
        <v>10632</v>
      </c>
      <c r="S1558">
        <v>119.96</v>
      </c>
      <c r="T1558">
        <v>5</v>
      </c>
      <c r="U1558">
        <v>0.2</v>
      </c>
      <c r="V1558">
        <v>35.988</v>
      </c>
      <c r="W1558">
        <f>(Tableau1[[#This Row],[Sales]]/Tableau1[[#This Row],[Profit]])*100</f>
        <v>333.33333333333331</v>
      </c>
      <c r="X1558">
        <f>Tableau1[[#This Row],[Sales]]*(1-Tableau1[[#This Row],[Discount]])</f>
        <v>95.968000000000004</v>
      </c>
      <c r="Y1558">
        <f ca="1">SUMIF(Tableau1[Order ID],Tableau1[[#This Row],[Order ID]],Tableau1[[#This Row],[Sales]])</f>
        <v>25.35</v>
      </c>
    </row>
    <row r="1559" spans="1:25" x14ac:dyDescent="0.3">
      <c r="A1559">
        <v>3145</v>
      </c>
      <c r="B1559" t="s">
        <v>1578</v>
      </c>
      <c r="C1559" s="9" t="s">
        <v>5094</v>
      </c>
      <c r="D1559" s="9">
        <v>42618</v>
      </c>
      <c r="E1559" s="3" t="s">
        <v>5138</v>
      </c>
      <c r="F1559" t="s">
        <v>6465</v>
      </c>
      <c r="G1559" t="s">
        <v>6723</v>
      </c>
      <c r="H1559" t="s">
        <v>7516</v>
      </c>
      <c r="I1559" t="s">
        <v>8055</v>
      </c>
      <c r="J1559" t="s">
        <v>8057</v>
      </c>
      <c r="K1559" t="s">
        <v>8147</v>
      </c>
      <c r="L1559" t="s">
        <v>8593</v>
      </c>
      <c r="M1559">
        <v>78745</v>
      </c>
      <c r="N1559" t="s">
        <v>8639</v>
      </c>
      <c r="O1559" t="s">
        <v>9101</v>
      </c>
      <c r="P1559" t="s">
        <v>10370</v>
      </c>
      <c r="Q1559" t="s">
        <v>10374</v>
      </c>
      <c r="R1559" t="s">
        <v>10851</v>
      </c>
      <c r="S1559">
        <v>347.80200000000002</v>
      </c>
      <c r="T1559">
        <v>7</v>
      </c>
      <c r="U1559">
        <v>0.3</v>
      </c>
      <c r="V1559">
        <v>-24.843</v>
      </c>
      <c r="W1559">
        <f>(Tableau1[[#This Row],[Sales]]/Tableau1[[#This Row],[Profit]])*100</f>
        <v>-1400</v>
      </c>
      <c r="X1559">
        <f>Tableau1[[#This Row],[Sales]]*(1-Tableau1[[#This Row],[Discount]])</f>
        <v>243.4614</v>
      </c>
      <c r="Y1559">
        <f ca="1">SUMIF(Tableau1[Order ID],Tableau1[[#This Row],[Order ID]],Tableau1[[#This Row],[Sales]])</f>
        <v>43.41</v>
      </c>
    </row>
    <row r="1560" spans="1:25" x14ac:dyDescent="0.3">
      <c r="A1560">
        <v>3146</v>
      </c>
      <c r="B1560" t="s">
        <v>1579</v>
      </c>
      <c r="C1560" s="9" t="s">
        <v>5542</v>
      </c>
      <c r="D1560" s="9">
        <v>42777</v>
      </c>
      <c r="E1560" s="3" t="s">
        <v>5808</v>
      </c>
      <c r="F1560" t="s">
        <v>6464</v>
      </c>
      <c r="G1560" t="s">
        <v>7156</v>
      </c>
      <c r="H1560" t="s">
        <v>7949</v>
      </c>
      <c r="I1560" t="s">
        <v>8055</v>
      </c>
      <c r="J1560" t="s">
        <v>8057</v>
      </c>
      <c r="K1560" t="s">
        <v>8062</v>
      </c>
      <c r="L1560" t="s">
        <v>8234</v>
      </c>
      <c r="M1560">
        <v>98105</v>
      </c>
      <c r="N1560" t="s">
        <v>8638</v>
      </c>
      <c r="O1560" t="s">
        <v>10058</v>
      </c>
      <c r="P1560" t="s">
        <v>10370</v>
      </c>
      <c r="Q1560" t="s">
        <v>10374</v>
      </c>
      <c r="R1560" t="s">
        <v>11797</v>
      </c>
      <c r="S1560">
        <v>963.13599999999997</v>
      </c>
      <c r="T1560">
        <v>4</v>
      </c>
      <c r="U1560">
        <v>0.2</v>
      </c>
      <c r="V1560">
        <v>108.3528</v>
      </c>
      <c r="W1560">
        <f>(Tableau1[[#This Row],[Sales]]/Tableau1[[#This Row],[Profit]])*100</f>
        <v>888.88888888888891</v>
      </c>
      <c r="X1560">
        <f>Tableau1[[#This Row],[Sales]]*(1-Tableau1[[#This Row],[Discount]])</f>
        <v>770.50880000000006</v>
      </c>
      <c r="Y1560">
        <f ca="1">SUMIF(Tableau1[Order ID],Tableau1[[#This Row],[Order ID]],Tableau1[[#This Row],[Sales]])</f>
        <v>58.32</v>
      </c>
    </row>
    <row r="1561" spans="1:25" x14ac:dyDescent="0.3">
      <c r="A1561">
        <v>3148</v>
      </c>
      <c r="B1561" t="s">
        <v>1580</v>
      </c>
      <c r="C1561" s="9" t="s">
        <v>5509</v>
      </c>
      <c r="D1561" s="9">
        <v>41820</v>
      </c>
      <c r="E1561" s="3" t="s">
        <v>6394</v>
      </c>
      <c r="F1561" t="s">
        <v>6464</v>
      </c>
      <c r="G1561" t="s">
        <v>6723</v>
      </c>
      <c r="H1561" t="s">
        <v>7516</v>
      </c>
      <c r="I1561" t="s">
        <v>8055</v>
      </c>
      <c r="J1561" t="s">
        <v>8057</v>
      </c>
      <c r="K1561" t="s">
        <v>8059</v>
      </c>
      <c r="L1561" t="s">
        <v>8590</v>
      </c>
      <c r="M1561">
        <v>90004</v>
      </c>
      <c r="N1561" t="s">
        <v>8638</v>
      </c>
      <c r="O1561" t="s">
        <v>8947</v>
      </c>
      <c r="P1561" t="s">
        <v>10371</v>
      </c>
      <c r="Q1561" t="s">
        <v>10379</v>
      </c>
      <c r="R1561" t="s">
        <v>10696</v>
      </c>
      <c r="S1561">
        <v>32.4</v>
      </c>
      <c r="T1561">
        <v>5</v>
      </c>
      <c r="U1561">
        <v>0</v>
      </c>
      <c r="V1561">
        <v>10.368</v>
      </c>
      <c r="W1561">
        <f>(Tableau1[[#This Row],[Sales]]/Tableau1[[#This Row],[Profit]])*100</f>
        <v>312.49999999999994</v>
      </c>
      <c r="X1561">
        <f>Tableau1[[#This Row],[Sales]]*(1-Tableau1[[#This Row],[Discount]])</f>
        <v>32.4</v>
      </c>
      <c r="Y1561">
        <f ca="1">SUMIF(Tableau1[Order ID],Tableau1[[#This Row],[Order ID]],Tableau1[[#This Row],[Sales]])</f>
        <v>9.8559999999999999</v>
      </c>
    </row>
    <row r="1562" spans="1:25" x14ac:dyDescent="0.3">
      <c r="A1562">
        <v>3149</v>
      </c>
      <c r="B1562" t="s">
        <v>1581</v>
      </c>
      <c r="C1562" s="9" t="s">
        <v>5873</v>
      </c>
      <c r="D1562" s="9">
        <v>42528</v>
      </c>
      <c r="E1562" s="3" t="s">
        <v>5254</v>
      </c>
      <c r="F1562" t="s">
        <v>6466</v>
      </c>
      <c r="G1562" t="s">
        <v>6747</v>
      </c>
      <c r="H1562" t="s">
        <v>7540</v>
      </c>
      <c r="I1562" t="s">
        <v>8056</v>
      </c>
      <c r="J1562" t="s">
        <v>8057</v>
      </c>
      <c r="K1562" t="s">
        <v>8078</v>
      </c>
      <c r="L1562" t="s">
        <v>8603</v>
      </c>
      <c r="M1562">
        <v>10035</v>
      </c>
      <c r="N1562" t="s">
        <v>8640</v>
      </c>
      <c r="O1562" t="s">
        <v>9116</v>
      </c>
      <c r="P1562" t="s">
        <v>10371</v>
      </c>
      <c r="Q1562" t="s">
        <v>10383</v>
      </c>
      <c r="R1562" t="s">
        <v>10865</v>
      </c>
      <c r="S1562">
        <v>32.4</v>
      </c>
      <c r="T1562">
        <v>5</v>
      </c>
      <c r="U1562">
        <v>0</v>
      </c>
      <c r="V1562">
        <v>15.552</v>
      </c>
      <c r="W1562">
        <f>(Tableau1[[#This Row],[Sales]]/Tableau1[[#This Row],[Profit]])*100</f>
        <v>208.33333333333334</v>
      </c>
      <c r="X1562">
        <f>Tableau1[[#This Row],[Sales]]*(1-Tableau1[[#This Row],[Discount]])</f>
        <v>32.4</v>
      </c>
      <c r="Y1562">
        <f ca="1">SUMIF(Tableau1[Order ID],Tableau1[[#This Row],[Order ID]],Tableau1[[#This Row],[Sales]])</f>
        <v>384.59199999999998</v>
      </c>
    </row>
    <row r="1563" spans="1:25" x14ac:dyDescent="0.3">
      <c r="A1563">
        <v>3150</v>
      </c>
      <c r="B1563" t="s">
        <v>1582</v>
      </c>
      <c r="C1563" s="9" t="s">
        <v>5444</v>
      </c>
      <c r="D1563" s="9">
        <v>41993</v>
      </c>
      <c r="E1563" s="3" t="s">
        <v>6291</v>
      </c>
      <c r="F1563" t="s">
        <v>6465</v>
      </c>
      <c r="G1563" t="s">
        <v>6636</v>
      </c>
      <c r="H1563" t="s">
        <v>7429</v>
      </c>
      <c r="I1563" t="s">
        <v>8054</v>
      </c>
      <c r="J1563" t="s">
        <v>8057</v>
      </c>
      <c r="K1563" t="s">
        <v>8062</v>
      </c>
      <c r="L1563" t="s">
        <v>8234</v>
      </c>
      <c r="M1563">
        <v>98103</v>
      </c>
      <c r="N1563" t="s">
        <v>8638</v>
      </c>
      <c r="O1563" t="s">
        <v>8890</v>
      </c>
      <c r="P1563" t="s">
        <v>10371</v>
      </c>
      <c r="Q1563" t="s">
        <v>10375</v>
      </c>
      <c r="R1563" t="s">
        <v>10640</v>
      </c>
      <c r="S1563">
        <v>31.05</v>
      </c>
      <c r="T1563">
        <v>3</v>
      </c>
      <c r="U1563">
        <v>0</v>
      </c>
      <c r="V1563">
        <v>14.904</v>
      </c>
      <c r="W1563">
        <f>(Tableau1[[#This Row],[Sales]]/Tableau1[[#This Row],[Profit]])*100</f>
        <v>208.33333333333334</v>
      </c>
      <c r="X1563">
        <f>Tableau1[[#This Row],[Sales]]*(1-Tableau1[[#This Row],[Discount]])</f>
        <v>31.05</v>
      </c>
      <c r="Y1563">
        <f ca="1">SUMIF(Tableau1[Order ID],Tableau1[[#This Row],[Order ID]],Tableau1[[#This Row],[Sales]])</f>
        <v>11.36</v>
      </c>
    </row>
    <row r="1564" spans="1:25" x14ac:dyDescent="0.3">
      <c r="A1564">
        <v>3151</v>
      </c>
      <c r="B1564" t="s">
        <v>1583</v>
      </c>
      <c r="C1564" s="9" t="s">
        <v>5113</v>
      </c>
      <c r="D1564" s="9">
        <v>42353</v>
      </c>
      <c r="E1564" s="3" t="s">
        <v>5247</v>
      </c>
      <c r="F1564" t="s">
        <v>6466</v>
      </c>
      <c r="G1564" t="s">
        <v>6641</v>
      </c>
      <c r="H1564" t="s">
        <v>7434</v>
      </c>
      <c r="I1564" t="s">
        <v>8054</v>
      </c>
      <c r="J1564" t="s">
        <v>8057</v>
      </c>
      <c r="K1564" t="s">
        <v>8104</v>
      </c>
      <c r="L1564" t="s">
        <v>8612</v>
      </c>
      <c r="M1564">
        <v>43055</v>
      </c>
      <c r="N1564" t="s">
        <v>8640</v>
      </c>
      <c r="O1564" t="s">
        <v>9315</v>
      </c>
      <c r="P1564" t="s">
        <v>10372</v>
      </c>
      <c r="Q1564" t="s">
        <v>10384</v>
      </c>
      <c r="R1564" t="s">
        <v>11405</v>
      </c>
      <c r="S1564">
        <v>2025.36</v>
      </c>
      <c r="T1564">
        <v>6</v>
      </c>
      <c r="U1564">
        <v>0.2</v>
      </c>
      <c r="V1564">
        <v>607.60799999999995</v>
      </c>
      <c r="W1564">
        <f>(Tableau1[[#This Row],[Sales]]/Tableau1[[#This Row],[Profit]])*100</f>
        <v>333.33333333333337</v>
      </c>
      <c r="X1564">
        <f>Tableau1[[#This Row],[Sales]]*(1-Tableau1[[#This Row],[Discount]])</f>
        <v>1620.288</v>
      </c>
      <c r="Y1564">
        <f ca="1">SUMIF(Tableau1[Order ID],Tableau1[[#This Row],[Order ID]],Tableau1[[#This Row],[Sales]])</f>
        <v>41.4</v>
      </c>
    </row>
    <row r="1565" spans="1:25" x14ac:dyDescent="0.3">
      <c r="A1565">
        <v>3155</v>
      </c>
      <c r="B1565" t="s">
        <v>1584</v>
      </c>
      <c r="C1565" s="9" t="s">
        <v>5258</v>
      </c>
      <c r="D1565" s="9">
        <v>42936</v>
      </c>
      <c r="E1565" s="3" t="s">
        <v>6168</v>
      </c>
      <c r="F1565" t="s">
        <v>6465</v>
      </c>
      <c r="G1565" t="s">
        <v>6884</v>
      </c>
      <c r="H1565" t="s">
        <v>7677</v>
      </c>
      <c r="I1565" t="s">
        <v>8055</v>
      </c>
      <c r="J1565" t="s">
        <v>8057</v>
      </c>
      <c r="K1565" t="s">
        <v>8407</v>
      </c>
      <c r="L1565" t="s">
        <v>8599</v>
      </c>
      <c r="M1565">
        <v>55369</v>
      </c>
      <c r="N1565" t="s">
        <v>8639</v>
      </c>
      <c r="O1565" t="s">
        <v>10059</v>
      </c>
      <c r="P1565" t="s">
        <v>10371</v>
      </c>
      <c r="Q1565" t="s">
        <v>10381</v>
      </c>
      <c r="R1565" t="s">
        <v>11798</v>
      </c>
      <c r="S1565">
        <v>735.98</v>
      </c>
      <c r="T1565">
        <v>2</v>
      </c>
      <c r="U1565">
        <v>0</v>
      </c>
      <c r="V1565">
        <v>331.19099999999997</v>
      </c>
      <c r="W1565">
        <f>(Tableau1[[#This Row],[Sales]]/Tableau1[[#This Row],[Profit]])*100</f>
        <v>222.22222222222223</v>
      </c>
      <c r="X1565">
        <f>Tableau1[[#This Row],[Sales]]*(1-Tableau1[[#This Row],[Discount]])</f>
        <v>735.98</v>
      </c>
      <c r="Y1565">
        <f ca="1">SUMIF(Tableau1[Order ID],Tableau1[[#This Row],[Order ID]],Tableau1[[#This Row],[Sales]])</f>
        <v>34.5</v>
      </c>
    </row>
    <row r="1566" spans="1:25" x14ac:dyDescent="0.3">
      <c r="A1566">
        <v>3156</v>
      </c>
      <c r="B1566" t="s">
        <v>1585</v>
      </c>
      <c r="C1566" s="9" t="s">
        <v>5123</v>
      </c>
      <c r="D1566" s="9">
        <v>41854</v>
      </c>
      <c r="E1566" s="3" t="s">
        <v>5109</v>
      </c>
      <c r="F1566" t="s">
        <v>6464</v>
      </c>
      <c r="G1566" t="s">
        <v>7157</v>
      </c>
      <c r="H1566" t="s">
        <v>7950</v>
      </c>
      <c r="I1566" t="s">
        <v>8056</v>
      </c>
      <c r="J1566" t="s">
        <v>8057</v>
      </c>
      <c r="K1566" t="s">
        <v>8278</v>
      </c>
      <c r="L1566" t="s">
        <v>8604</v>
      </c>
      <c r="M1566">
        <v>85301</v>
      </c>
      <c r="N1566" t="s">
        <v>8638</v>
      </c>
      <c r="O1566" t="s">
        <v>9567</v>
      </c>
      <c r="P1566" t="s">
        <v>10371</v>
      </c>
      <c r="Q1566" t="s">
        <v>10383</v>
      </c>
      <c r="R1566" t="s">
        <v>11309</v>
      </c>
      <c r="S1566">
        <v>93.024000000000001</v>
      </c>
      <c r="T1566">
        <v>3</v>
      </c>
      <c r="U1566">
        <v>0.2</v>
      </c>
      <c r="V1566">
        <v>33.721200000000003</v>
      </c>
      <c r="W1566">
        <f>(Tableau1[[#This Row],[Sales]]/Tableau1[[#This Row],[Profit]])*100</f>
        <v>275.86206896551721</v>
      </c>
      <c r="X1566">
        <f>Tableau1[[#This Row],[Sales]]*(1-Tableau1[[#This Row],[Discount]])</f>
        <v>74.419200000000004</v>
      </c>
      <c r="Y1566">
        <f ca="1">SUMIF(Tableau1[Order ID],Tableau1[[#This Row],[Order ID]],Tableau1[[#This Row],[Sales]])</f>
        <v>3.488</v>
      </c>
    </row>
    <row r="1567" spans="1:25" x14ac:dyDescent="0.3">
      <c r="A1567">
        <v>3157</v>
      </c>
      <c r="B1567" t="s">
        <v>1586</v>
      </c>
      <c r="C1567" s="9" t="s">
        <v>5282</v>
      </c>
      <c r="D1567" s="9">
        <v>42240</v>
      </c>
      <c r="E1567" s="3" t="s">
        <v>5864</v>
      </c>
      <c r="F1567" t="s">
        <v>6465</v>
      </c>
      <c r="G1567" t="s">
        <v>7081</v>
      </c>
      <c r="H1567" t="s">
        <v>7874</v>
      </c>
      <c r="I1567" t="s">
        <v>8055</v>
      </c>
      <c r="J1567" t="s">
        <v>8057</v>
      </c>
      <c r="K1567" t="s">
        <v>8078</v>
      </c>
      <c r="L1567" t="s">
        <v>8603</v>
      </c>
      <c r="M1567">
        <v>10009</v>
      </c>
      <c r="N1567" t="s">
        <v>8640</v>
      </c>
      <c r="O1567" t="s">
        <v>8651</v>
      </c>
      <c r="P1567" t="s">
        <v>10370</v>
      </c>
      <c r="Q1567" t="s">
        <v>10376</v>
      </c>
      <c r="R1567" t="s">
        <v>10400</v>
      </c>
      <c r="S1567">
        <v>284.36399999999998</v>
      </c>
      <c r="T1567">
        <v>2</v>
      </c>
      <c r="U1567">
        <v>0.4</v>
      </c>
      <c r="V1567">
        <v>-75.830399999999997</v>
      </c>
      <c r="W1567">
        <f>(Tableau1[[#This Row],[Sales]]/Tableau1[[#This Row],[Profit]])*100</f>
        <v>-375</v>
      </c>
      <c r="X1567">
        <f>Tableau1[[#This Row],[Sales]]*(1-Tableau1[[#This Row],[Discount]])</f>
        <v>170.61839999999998</v>
      </c>
      <c r="Y1567">
        <f ca="1">SUMIF(Tableau1[Order ID],Tableau1[[#This Row],[Order ID]],Tableau1[[#This Row],[Sales]])</f>
        <v>39.991999999999997</v>
      </c>
    </row>
    <row r="1568" spans="1:25" x14ac:dyDescent="0.3">
      <c r="A1568">
        <v>3159</v>
      </c>
      <c r="B1568" t="s">
        <v>1587</v>
      </c>
      <c r="C1568" s="9" t="s">
        <v>5283</v>
      </c>
      <c r="D1568" s="9">
        <v>42455</v>
      </c>
      <c r="E1568" s="3" t="s">
        <v>6226</v>
      </c>
      <c r="F1568" t="s">
        <v>6466</v>
      </c>
      <c r="G1568" t="s">
        <v>6671</v>
      </c>
      <c r="H1568" t="s">
        <v>7464</v>
      </c>
      <c r="I1568" t="s">
        <v>8054</v>
      </c>
      <c r="J1568" t="s">
        <v>8057</v>
      </c>
      <c r="K1568" t="s">
        <v>8166</v>
      </c>
      <c r="L1568" t="s">
        <v>8592</v>
      </c>
      <c r="M1568">
        <v>28540</v>
      </c>
      <c r="N1568" t="s">
        <v>8637</v>
      </c>
      <c r="O1568" t="s">
        <v>9630</v>
      </c>
      <c r="P1568" t="s">
        <v>10371</v>
      </c>
      <c r="Q1568" t="s">
        <v>10377</v>
      </c>
      <c r="R1568" t="s">
        <v>11369</v>
      </c>
      <c r="S1568">
        <v>67.64</v>
      </c>
      <c r="T1568">
        <v>5</v>
      </c>
      <c r="U1568">
        <v>0.2</v>
      </c>
      <c r="V1568">
        <v>5.9184999999999999</v>
      </c>
      <c r="W1568">
        <f>(Tableau1[[#This Row],[Sales]]/Tableau1[[#This Row],[Profit]])*100</f>
        <v>1142.8571428571429</v>
      </c>
      <c r="X1568">
        <f>Tableau1[[#This Row],[Sales]]*(1-Tableau1[[#This Row],[Discount]])</f>
        <v>54.112000000000002</v>
      </c>
      <c r="Y1568">
        <f ca="1">SUMIF(Tableau1[Order ID],Tableau1[[#This Row],[Order ID]],Tableau1[[#This Row],[Sales]])</f>
        <v>12.42</v>
      </c>
    </row>
    <row r="1569" spans="1:25" x14ac:dyDescent="0.3">
      <c r="A1569">
        <v>3161</v>
      </c>
      <c r="B1569" t="s">
        <v>1588</v>
      </c>
      <c r="C1569" s="9" t="s">
        <v>5201</v>
      </c>
      <c r="D1569" s="9">
        <v>41894</v>
      </c>
      <c r="E1569" s="3" t="s">
        <v>6131</v>
      </c>
      <c r="F1569" t="s">
        <v>6464</v>
      </c>
      <c r="G1569" t="s">
        <v>7158</v>
      </c>
      <c r="H1569" t="s">
        <v>7951</v>
      </c>
      <c r="I1569" t="s">
        <v>8054</v>
      </c>
      <c r="J1569" t="s">
        <v>8057</v>
      </c>
      <c r="K1569" t="s">
        <v>8070</v>
      </c>
      <c r="L1569" t="s">
        <v>8593</v>
      </c>
      <c r="M1569">
        <v>77070</v>
      </c>
      <c r="N1569" t="s">
        <v>8639</v>
      </c>
      <c r="O1569" t="s">
        <v>10060</v>
      </c>
      <c r="P1569" t="s">
        <v>10371</v>
      </c>
      <c r="Q1569" t="s">
        <v>10381</v>
      </c>
      <c r="R1569" t="s">
        <v>11799</v>
      </c>
      <c r="S1569">
        <v>5.18</v>
      </c>
      <c r="T1569">
        <v>5</v>
      </c>
      <c r="U1569">
        <v>0.8</v>
      </c>
      <c r="V1569">
        <v>-8.0289999999999999</v>
      </c>
      <c r="W1569">
        <f>(Tableau1[[#This Row],[Sales]]/Tableau1[[#This Row],[Profit]])*100</f>
        <v>-64.516129032258064</v>
      </c>
      <c r="X1569">
        <f>Tableau1[[#This Row],[Sales]]*(1-Tableau1[[#This Row],[Discount]])</f>
        <v>1.0359999999999998</v>
      </c>
      <c r="Y1569">
        <f ca="1">SUMIF(Tableau1[Order ID],Tableau1[[#This Row],[Order ID]],Tableau1[[#This Row],[Sales]])</f>
        <v>63.823999999999998</v>
      </c>
    </row>
    <row r="1570" spans="1:25" x14ac:dyDescent="0.3">
      <c r="A1570">
        <v>3162</v>
      </c>
      <c r="B1570" t="s">
        <v>1589</v>
      </c>
      <c r="C1570" s="9" t="s">
        <v>5188</v>
      </c>
      <c r="D1570" s="9">
        <v>41903</v>
      </c>
      <c r="E1570" s="3" t="s">
        <v>5824</v>
      </c>
      <c r="F1570" t="s">
        <v>6465</v>
      </c>
      <c r="G1570" t="s">
        <v>6988</v>
      </c>
      <c r="H1570" t="s">
        <v>7781</v>
      </c>
      <c r="I1570" t="s">
        <v>8054</v>
      </c>
      <c r="J1570" t="s">
        <v>8057</v>
      </c>
      <c r="K1570" t="s">
        <v>8066</v>
      </c>
      <c r="L1570" t="s">
        <v>8590</v>
      </c>
      <c r="M1570">
        <v>94109</v>
      </c>
      <c r="N1570" t="s">
        <v>8638</v>
      </c>
      <c r="O1570" t="s">
        <v>9445</v>
      </c>
      <c r="P1570" t="s">
        <v>10371</v>
      </c>
      <c r="Q1570" t="s">
        <v>10385</v>
      </c>
      <c r="R1570" t="s">
        <v>10539</v>
      </c>
      <c r="S1570">
        <v>15.56</v>
      </c>
      <c r="T1570">
        <v>2</v>
      </c>
      <c r="U1570">
        <v>0</v>
      </c>
      <c r="V1570">
        <v>7.3132000000000001</v>
      </c>
      <c r="W1570">
        <f>(Tableau1[[#This Row],[Sales]]/Tableau1[[#This Row],[Profit]])*100</f>
        <v>212.7659574468085</v>
      </c>
      <c r="X1570">
        <f>Tableau1[[#This Row],[Sales]]*(1-Tableau1[[#This Row],[Discount]])</f>
        <v>15.56</v>
      </c>
      <c r="Y1570">
        <f ca="1">SUMIF(Tableau1[Order ID],Tableau1[[#This Row],[Order ID]],Tableau1[[#This Row],[Sales]])</f>
        <v>661.17600000000004</v>
      </c>
    </row>
    <row r="1571" spans="1:25" x14ac:dyDescent="0.3">
      <c r="A1571">
        <v>3168</v>
      </c>
      <c r="B1571" t="s">
        <v>1590</v>
      </c>
      <c r="C1571" s="9" t="s">
        <v>5547</v>
      </c>
      <c r="D1571" s="9">
        <v>42672</v>
      </c>
      <c r="E1571" s="3" t="s">
        <v>5761</v>
      </c>
      <c r="F1571" t="s">
        <v>6466</v>
      </c>
      <c r="G1571" t="s">
        <v>6615</v>
      </c>
      <c r="H1571" t="s">
        <v>7408</v>
      </c>
      <c r="I1571" t="s">
        <v>8054</v>
      </c>
      <c r="J1571" t="s">
        <v>8057</v>
      </c>
      <c r="K1571" t="s">
        <v>8248</v>
      </c>
      <c r="L1571" t="s">
        <v>8600</v>
      </c>
      <c r="M1571">
        <v>48911</v>
      </c>
      <c r="N1571" t="s">
        <v>8639</v>
      </c>
      <c r="O1571" t="s">
        <v>8914</v>
      </c>
      <c r="P1571" t="s">
        <v>10370</v>
      </c>
      <c r="Q1571" t="s">
        <v>10378</v>
      </c>
      <c r="R1571" t="s">
        <v>10663</v>
      </c>
      <c r="S1571">
        <v>67</v>
      </c>
      <c r="T1571">
        <v>5</v>
      </c>
      <c r="U1571">
        <v>0</v>
      </c>
      <c r="V1571">
        <v>32.159999999999997</v>
      </c>
      <c r="W1571">
        <f>(Tableau1[[#This Row],[Sales]]/Tableau1[[#This Row],[Profit]])*100</f>
        <v>208.33333333333334</v>
      </c>
      <c r="X1571">
        <f>Tableau1[[#This Row],[Sales]]*(1-Tableau1[[#This Row],[Discount]])</f>
        <v>67</v>
      </c>
      <c r="Y1571">
        <f ca="1">SUMIF(Tableau1[Order ID],Tableau1[[#This Row],[Order ID]],Tableau1[[#This Row],[Sales]])</f>
        <v>502.488</v>
      </c>
    </row>
    <row r="1572" spans="1:25" x14ac:dyDescent="0.3">
      <c r="A1572">
        <v>3169</v>
      </c>
      <c r="B1572" t="s">
        <v>1591</v>
      </c>
      <c r="C1572" s="9" t="s">
        <v>5346</v>
      </c>
      <c r="D1572" s="9">
        <v>42518</v>
      </c>
      <c r="E1572" s="3" t="s">
        <v>6264</v>
      </c>
      <c r="F1572" t="s">
        <v>6465</v>
      </c>
      <c r="G1572" t="s">
        <v>6637</v>
      </c>
      <c r="H1572" t="s">
        <v>7430</v>
      </c>
      <c r="I1572" t="s">
        <v>8055</v>
      </c>
      <c r="J1572" t="s">
        <v>8057</v>
      </c>
      <c r="K1572" t="s">
        <v>8373</v>
      </c>
      <c r="L1572" t="s">
        <v>8591</v>
      </c>
      <c r="M1572">
        <v>32303</v>
      </c>
      <c r="N1572" t="s">
        <v>8637</v>
      </c>
      <c r="O1572" t="s">
        <v>9810</v>
      </c>
      <c r="P1572" t="s">
        <v>10370</v>
      </c>
      <c r="Q1572" t="s">
        <v>10374</v>
      </c>
      <c r="R1572" t="s">
        <v>11544</v>
      </c>
      <c r="S1572">
        <v>390.27199999999999</v>
      </c>
      <c r="T1572">
        <v>8</v>
      </c>
      <c r="U1572">
        <v>0.2</v>
      </c>
      <c r="V1572">
        <v>-24.391999999999999</v>
      </c>
      <c r="W1572">
        <f>(Tableau1[[#This Row],[Sales]]/Tableau1[[#This Row],[Profit]])*100</f>
        <v>-1600</v>
      </c>
      <c r="X1572">
        <f>Tableau1[[#This Row],[Sales]]*(1-Tableau1[[#This Row],[Discount]])</f>
        <v>312.2176</v>
      </c>
      <c r="Y1572">
        <f ca="1">SUMIF(Tableau1[Order ID],Tableau1[[#This Row],[Order ID]],Tableau1[[#This Row],[Sales]])</f>
        <v>701.96</v>
      </c>
    </row>
    <row r="1573" spans="1:25" x14ac:dyDescent="0.3">
      <c r="A1573">
        <v>3171</v>
      </c>
      <c r="B1573" t="s">
        <v>1592</v>
      </c>
      <c r="C1573" s="9" t="s">
        <v>5232</v>
      </c>
      <c r="D1573" s="9">
        <v>43090</v>
      </c>
      <c r="E1573" s="3" t="s">
        <v>5407</v>
      </c>
      <c r="F1573" t="s">
        <v>6464</v>
      </c>
      <c r="G1573" t="s">
        <v>6475</v>
      </c>
      <c r="H1573" t="s">
        <v>7268</v>
      </c>
      <c r="I1573" t="s">
        <v>8054</v>
      </c>
      <c r="J1573" t="s">
        <v>8057</v>
      </c>
      <c r="K1573" t="s">
        <v>8087</v>
      </c>
      <c r="L1573" t="s">
        <v>8608</v>
      </c>
      <c r="M1573">
        <v>29203</v>
      </c>
      <c r="N1573" t="s">
        <v>8637</v>
      </c>
      <c r="O1573" t="s">
        <v>9980</v>
      </c>
      <c r="P1573" t="s">
        <v>10371</v>
      </c>
      <c r="Q1573" t="s">
        <v>10381</v>
      </c>
      <c r="R1573" t="s">
        <v>11717</v>
      </c>
      <c r="S1573">
        <v>23.88</v>
      </c>
      <c r="T1573">
        <v>6</v>
      </c>
      <c r="U1573">
        <v>0</v>
      </c>
      <c r="V1573">
        <v>11.223599999999999</v>
      </c>
      <c r="W1573">
        <f>(Tableau1[[#This Row],[Sales]]/Tableau1[[#This Row],[Profit]])*100</f>
        <v>212.7659574468085</v>
      </c>
      <c r="X1573">
        <f>Tableau1[[#This Row],[Sales]]*(1-Tableau1[[#This Row],[Discount]])</f>
        <v>23.88</v>
      </c>
      <c r="Y1573">
        <f ca="1">SUMIF(Tableau1[Order ID],Tableau1[[#This Row],[Order ID]],Tableau1[[#This Row],[Sales]])</f>
        <v>33.552</v>
      </c>
    </row>
    <row r="1574" spans="1:25" x14ac:dyDescent="0.3">
      <c r="A1574">
        <v>3172</v>
      </c>
      <c r="B1574" t="s">
        <v>1593</v>
      </c>
      <c r="C1574" s="9" t="s">
        <v>5874</v>
      </c>
      <c r="D1574" s="9">
        <v>42450</v>
      </c>
      <c r="E1574" s="3" t="s">
        <v>5493</v>
      </c>
      <c r="F1574" t="s">
        <v>6465</v>
      </c>
      <c r="G1574" t="s">
        <v>6914</v>
      </c>
      <c r="H1574" t="s">
        <v>7707</v>
      </c>
      <c r="I1574" t="s">
        <v>8054</v>
      </c>
      <c r="J1574" t="s">
        <v>8057</v>
      </c>
      <c r="K1574" t="s">
        <v>8080</v>
      </c>
      <c r="L1574" t="s">
        <v>8598</v>
      </c>
      <c r="M1574">
        <v>60623</v>
      </c>
      <c r="N1574" t="s">
        <v>8639</v>
      </c>
      <c r="O1574" t="s">
        <v>9360</v>
      </c>
      <c r="P1574" t="s">
        <v>10371</v>
      </c>
      <c r="Q1574" t="s">
        <v>10381</v>
      </c>
      <c r="R1574" t="s">
        <v>11107</v>
      </c>
      <c r="S1574">
        <v>3.1680000000000001</v>
      </c>
      <c r="T1574">
        <v>2</v>
      </c>
      <c r="U1574">
        <v>0.8</v>
      </c>
      <c r="V1574">
        <v>-4.7519999999999998</v>
      </c>
      <c r="W1574">
        <f>(Tableau1[[#This Row],[Sales]]/Tableau1[[#This Row],[Profit]])*100</f>
        <v>-66.666666666666671</v>
      </c>
      <c r="X1574">
        <f>Tableau1[[#This Row],[Sales]]*(1-Tableau1[[#This Row],[Discount]])</f>
        <v>0.63359999999999994</v>
      </c>
      <c r="Y1574">
        <f ca="1">SUMIF(Tableau1[Order ID],Tableau1[[#This Row],[Order ID]],Tableau1[[#This Row],[Sales]])</f>
        <v>36.36</v>
      </c>
    </row>
    <row r="1575" spans="1:25" x14ac:dyDescent="0.3">
      <c r="A1575">
        <v>3175</v>
      </c>
      <c r="B1575" t="s">
        <v>1594</v>
      </c>
      <c r="C1575" s="9" t="s">
        <v>5373</v>
      </c>
      <c r="D1575" s="9">
        <v>43050</v>
      </c>
      <c r="E1575" s="3" t="s">
        <v>5581</v>
      </c>
      <c r="F1575" t="s">
        <v>6465</v>
      </c>
      <c r="G1575" t="s">
        <v>6680</v>
      </c>
      <c r="H1575" t="s">
        <v>7473</v>
      </c>
      <c r="I1575" t="s">
        <v>8054</v>
      </c>
      <c r="J1575" t="s">
        <v>8057</v>
      </c>
      <c r="K1575" t="s">
        <v>8124</v>
      </c>
      <c r="L1575" t="s">
        <v>8600</v>
      </c>
      <c r="M1575">
        <v>48227</v>
      </c>
      <c r="N1575" t="s">
        <v>8639</v>
      </c>
      <c r="O1575" t="s">
        <v>10063</v>
      </c>
      <c r="P1575" t="s">
        <v>10371</v>
      </c>
      <c r="Q1575" t="s">
        <v>10379</v>
      </c>
      <c r="R1575" t="s">
        <v>11802</v>
      </c>
      <c r="S1575">
        <v>181.86</v>
      </c>
      <c r="T1575">
        <v>7</v>
      </c>
      <c r="U1575">
        <v>0</v>
      </c>
      <c r="V1575">
        <v>50.9208</v>
      </c>
      <c r="W1575">
        <f>(Tableau1[[#This Row],[Sales]]/Tableau1[[#This Row],[Profit]])*100</f>
        <v>357.14285714285717</v>
      </c>
      <c r="X1575">
        <f>Tableau1[[#This Row],[Sales]]*(1-Tableau1[[#This Row],[Discount]])</f>
        <v>181.86</v>
      </c>
      <c r="Y1575">
        <f ca="1">SUMIF(Tableau1[Order ID],Tableau1[[#This Row],[Order ID]],Tableau1[[#This Row],[Sales]])</f>
        <v>24.588000000000001</v>
      </c>
    </row>
    <row r="1576" spans="1:25" x14ac:dyDescent="0.3">
      <c r="A1576">
        <v>3176</v>
      </c>
      <c r="B1576" t="s">
        <v>1595</v>
      </c>
      <c r="C1576" s="9" t="s">
        <v>5427</v>
      </c>
      <c r="D1576" s="9">
        <v>43001</v>
      </c>
      <c r="E1576" s="3" t="s">
        <v>5395</v>
      </c>
      <c r="F1576" t="s">
        <v>6465</v>
      </c>
      <c r="G1576" t="s">
        <v>6743</v>
      </c>
      <c r="H1576" t="s">
        <v>7536</v>
      </c>
      <c r="I1576" t="s">
        <v>8054</v>
      </c>
      <c r="J1576" t="s">
        <v>8057</v>
      </c>
      <c r="K1576" t="s">
        <v>8357</v>
      </c>
      <c r="L1576" t="s">
        <v>8610</v>
      </c>
      <c r="M1576">
        <v>80525</v>
      </c>
      <c r="N1576" t="s">
        <v>8638</v>
      </c>
      <c r="O1576" t="s">
        <v>9401</v>
      </c>
      <c r="P1576" t="s">
        <v>10370</v>
      </c>
      <c r="Q1576" t="s">
        <v>10373</v>
      </c>
      <c r="R1576" t="s">
        <v>11149</v>
      </c>
      <c r="S1576">
        <v>180.58799999999999</v>
      </c>
      <c r="T1576">
        <v>2</v>
      </c>
      <c r="U1576">
        <v>0.7</v>
      </c>
      <c r="V1576">
        <v>-240.78399999999999</v>
      </c>
      <c r="W1576">
        <f>(Tableau1[[#This Row],[Sales]]/Tableau1[[#This Row],[Profit]])*100</f>
        <v>-75</v>
      </c>
      <c r="X1576">
        <f>Tableau1[[#This Row],[Sales]]*(1-Tableau1[[#This Row],[Discount]])</f>
        <v>54.176400000000008</v>
      </c>
      <c r="Y1576">
        <f ca="1">SUMIF(Tableau1[Order ID],Tableau1[[#This Row],[Order ID]],Tableau1[[#This Row],[Sales]])</f>
        <v>74.352000000000004</v>
      </c>
    </row>
    <row r="1577" spans="1:25" x14ac:dyDescent="0.3">
      <c r="A1577">
        <v>3178</v>
      </c>
      <c r="B1577" t="s">
        <v>1596</v>
      </c>
      <c r="C1577" s="9" t="s">
        <v>5048</v>
      </c>
      <c r="D1577" s="9">
        <v>42988</v>
      </c>
      <c r="E1577" s="3" t="s">
        <v>5048</v>
      </c>
      <c r="F1577" t="s">
        <v>6467</v>
      </c>
      <c r="G1577" t="s">
        <v>6597</v>
      </c>
      <c r="H1577" t="s">
        <v>7390</v>
      </c>
      <c r="I1577" t="s">
        <v>8054</v>
      </c>
      <c r="J1577" t="s">
        <v>8057</v>
      </c>
      <c r="K1577" t="s">
        <v>8078</v>
      </c>
      <c r="L1577" t="s">
        <v>8603</v>
      </c>
      <c r="M1577">
        <v>10024</v>
      </c>
      <c r="N1577" t="s">
        <v>8640</v>
      </c>
      <c r="O1577" t="s">
        <v>9546</v>
      </c>
      <c r="P1577" t="s">
        <v>10371</v>
      </c>
      <c r="Q1577" t="s">
        <v>10383</v>
      </c>
      <c r="R1577" t="s">
        <v>11289</v>
      </c>
      <c r="S1577">
        <v>18.760000000000002</v>
      </c>
      <c r="T1577">
        <v>2</v>
      </c>
      <c r="U1577">
        <v>0</v>
      </c>
      <c r="V1577">
        <v>9.0047999999999995</v>
      </c>
      <c r="W1577">
        <f>(Tableau1[[#This Row],[Sales]]/Tableau1[[#This Row],[Profit]])*100</f>
        <v>208.33333333333334</v>
      </c>
      <c r="X1577">
        <f>Tableau1[[#This Row],[Sales]]*(1-Tableau1[[#This Row],[Discount]])</f>
        <v>18.760000000000002</v>
      </c>
      <c r="Y1577">
        <f ca="1">SUMIF(Tableau1[Order ID],Tableau1[[#This Row],[Order ID]],Tableau1[[#This Row],[Sales]])</f>
        <v>17.584</v>
      </c>
    </row>
    <row r="1578" spans="1:25" x14ac:dyDescent="0.3">
      <c r="A1578">
        <v>3179</v>
      </c>
      <c r="B1578" t="s">
        <v>1597</v>
      </c>
      <c r="C1578" s="9" t="s">
        <v>5286</v>
      </c>
      <c r="D1578" s="9">
        <v>43074</v>
      </c>
      <c r="E1578" s="3" t="s">
        <v>5187</v>
      </c>
      <c r="F1578" t="s">
        <v>6465</v>
      </c>
      <c r="G1578" t="s">
        <v>6884</v>
      </c>
      <c r="H1578" t="s">
        <v>7677</v>
      </c>
      <c r="I1578" t="s">
        <v>8055</v>
      </c>
      <c r="J1578" t="s">
        <v>8057</v>
      </c>
      <c r="K1578" t="s">
        <v>8078</v>
      </c>
      <c r="L1578" t="s">
        <v>8603</v>
      </c>
      <c r="M1578">
        <v>10011</v>
      </c>
      <c r="N1578" t="s">
        <v>8640</v>
      </c>
      <c r="O1578" t="s">
        <v>8646</v>
      </c>
      <c r="P1578" t="s">
        <v>10370</v>
      </c>
      <c r="Q1578" t="s">
        <v>10378</v>
      </c>
      <c r="R1578" t="s">
        <v>10395</v>
      </c>
      <c r="S1578">
        <v>20.94</v>
      </c>
      <c r="T1578">
        <v>3</v>
      </c>
      <c r="U1578">
        <v>0</v>
      </c>
      <c r="V1578">
        <v>6.0726000000000004</v>
      </c>
      <c r="W1578">
        <f>(Tableau1[[#This Row],[Sales]]/Tableau1[[#This Row],[Profit]])*100</f>
        <v>344.82758620689651</v>
      </c>
      <c r="X1578">
        <f>Tableau1[[#This Row],[Sales]]*(1-Tableau1[[#This Row],[Discount]])</f>
        <v>20.94</v>
      </c>
      <c r="Y1578">
        <f ca="1">SUMIF(Tableau1[Order ID],Tableau1[[#This Row],[Order ID]],Tableau1[[#This Row],[Sales]])</f>
        <v>579.51</v>
      </c>
    </row>
    <row r="1579" spans="1:25" x14ac:dyDescent="0.3">
      <c r="A1579">
        <v>3182</v>
      </c>
      <c r="B1579" t="s">
        <v>1598</v>
      </c>
      <c r="C1579" s="9" t="s">
        <v>5075</v>
      </c>
      <c r="D1579" s="9">
        <v>43048</v>
      </c>
      <c r="E1579" s="3" t="s">
        <v>5135</v>
      </c>
      <c r="F1579" t="s">
        <v>6464</v>
      </c>
      <c r="G1579" t="s">
        <v>6780</v>
      </c>
      <c r="H1579" t="s">
        <v>7573</v>
      </c>
      <c r="I1579" t="s">
        <v>8055</v>
      </c>
      <c r="J1579" t="s">
        <v>8057</v>
      </c>
      <c r="K1579" t="s">
        <v>8087</v>
      </c>
      <c r="L1579" t="s">
        <v>8627</v>
      </c>
      <c r="M1579">
        <v>21044</v>
      </c>
      <c r="N1579" t="s">
        <v>8640</v>
      </c>
      <c r="O1579" t="s">
        <v>9168</v>
      </c>
      <c r="P1579" t="s">
        <v>10371</v>
      </c>
      <c r="Q1579" t="s">
        <v>10381</v>
      </c>
      <c r="R1579" t="s">
        <v>10917</v>
      </c>
      <c r="S1579">
        <v>9.64</v>
      </c>
      <c r="T1579">
        <v>2</v>
      </c>
      <c r="U1579">
        <v>0</v>
      </c>
      <c r="V1579">
        <v>4.4344000000000001</v>
      </c>
      <c r="W1579">
        <f>(Tableau1[[#This Row],[Sales]]/Tableau1[[#This Row],[Profit]])*100</f>
        <v>217.39130434782606</v>
      </c>
      <c r="X1579">
        <f>Tableau1[[#This Row],[Sales]]*(1-Tableau1[[#This Row],[Discount]])</f>
        <v>9.64</v>
      </c>
      <c r="Y1579">
        <f ca="1">SUMIF(Tableau1[Order ID],Tableau1[[#This Row],[Order ID]],Tableau1[[#This Row],[Sales]])</f>
        <v>39.96</v>
      </c>
    </row>
    <row r="1580" spans="1:25" x14ac:dyDescent="0.3">
      <c r="A1580">
        <v>3186</v>
      </c>
      <c r="B1580" t="s">
        <v>1599</v>
      </c>
      <c r="C1580" s="9" t="s">
        <v>5875</v>
      </c>
      <c r="D1580" s="9">
        <v>41950</v>
      </c>
      <c r="E1580" s="3" t="s">
        <v>5217</v>
      </c>
      <c r="F1580" t="s">
        <v>6466</v>
      </c>
      <c r="G1580" t="s">
        <v>7036</v>
      </c>
      <c r="H1580" t="s">
        <v>7829</v>
      </c>
      <c r="I1580" t="s">
        <v>8055</v>
      </c>
      <c r="J1580" t="s">
        <v>8057</v>
      </c>
      <c r="K1580" t="s">
        <v>8070</v>
      </c>
      <c r="L1580" t="s">
        <v>8593</v>
      </c>
      <c r="M1580">
        <v>77041</v>
      </c>
      <c r="N1580" t="s">
        <v>8639</v>
      </c>
      <c r="O1580" t="s">
        <v>9893</v>
      </c>
      <c r="P1580" t="s">
        <v>10371</v>
      </c>
      <c r="Q1580" t="s">
        <v>10381</v>
      </c>
      <c r="R1580" t="s">
        <v>11629</v>
      </c>
      <c r="S1580">
        <v>26.045999999999999</v>
      </c>
      <c r="T1580">
        <v>3</v>
      </c>
      <c r="U1580">
        <v>0.8</v>
      </c>
      <c r="V1580">
        <v>-44.278199999999998</v>
      </c>
      <c r="W1580">
        <f>(Tableau1[[#This Row],[Sales]]/Tableau1[[#This Row],[Profit]])*100</f>
        <v>-58.82352941176471</v>
      </c>
      <c r="X1580">
        <f>Tableau1[[#This Row],[Sales]]*(1-Tableau1[[#This Row],[Discount]])</f>
        <v>5.2091999999999983</v>
      </c>
      <c r="Y1580">
        <f ca="1">SUMIF(Tableau1[Order ID],Tableau1[[#This Row],[Order ID]],Tableau1[[#This Row],[Sales]])</f>
        <v>7.7519999999999998</v>
      </c>
    </row>
    <row r="1581" spans="1:25" x14ac:dyDescent="0.3">
      <c r="A1581">
        <v>3188</v>
      </c>
      <c r="B1581" t="s">
        <v>1600</v>
      </c>
      <c r="C1581" s="9" t="s">
        <v>5876</v>
      </c>
      <c r="D1581" s="9">
        <v>42806</v>
      </c>
      <c r="E1581" s="3" t="s">
        <v>5324</v>
      </c>
      <c r="F1581" t="s">
        <v>6465</v>
      </c>
      <c r="G1581" t="s">
        <v>6478</v>
      </c>
      <c r="H1581" t="s">
        <v>7271</v>
      </c>
      <c r="I1581" t="s">
        <v>8055</v>
      </c>
      <c r="J1581" t="s">
        <v>8057</v>
      </c>
      <c r="K1581" t="s">
        <v>8148</v>
      </c>
      <c r="L1581" t="s">
        <v>8619</v>
      </c>
      <c r="M1581">
        <v>1852</v>
      </c>
      <c r="N1581" t="s">
        <v>8640</v>
      </c>
      <c r="O1581" t="s">
        <v>9462</v>
      </c>
      <c r="P1581" t="s">
        <v>10372</v>
      </c>
      <c r="Q1581" t="s">
        <v>10380</v>
      </c>
      <c r="R1581" t="s">
        <v>11206</v>
      </c>
      <c r="S1581">
        <v>69.930000000000007</v>
      </c>
      <c r="T1581">
        <v>7</v>
      </c>
      <c r="U1581">
        <v>0</v>
      </c>
      <c r="V1581">
        <v>32.1678</v>
      </c>
      <c r="W1581">
        <f>(Tableau1[[#This Row],[Sales]]/Tableau1[[#This Row],[Profit]])*100</f>
        <v>217.39130434782612</v>
      </c>
      <c r="X1581">
        <f>Tableau1[[#This Row],[Sales]]*(1-Tableau1[[#This Row],[Discount]])</f>
        <v>69.930000000000007</v>
      </c>
      <c r="Y1581">
        <f ca="1">SUMIF(Tableau1[Order ID],Tableau1[[#This Row],[Order ID]],Tableau1[[#This Row],[Sales]])</f>
        <v>65.97</v>
      </c>
    </row>
    <row r="1582" spans="1:25" x14ac:dyDescent="0.3">
      <c r="A1582">
        <v>3189</v>
      </c>
      <c r="B1582" t="s">
        <v>1601</v>
      </c>
      <c r="C1582" s="9" t="s">
        <v>5209</v>
      </c>
      <c r="D1582" s="9">
        <v>43028</v>
      </c>
      <c r="E1582" s="3" t="s">
        <v>5790</v>
      </c>
      <c r="F1582" t="s">
        <v>6464</v>
      </c>
      <c r="G1582" t="s">
        <v>6536</v>
      </c>
      <c r="H1582" t="s">
        <v>7329</v>
      </c>
      <c r="I1582" t="s">
        <v>8055</v>
      </c>
      <c r="J1582" t="s">
        <v>8057</v>
      </c>
      <c r="K1582" t="s">
        <v>8408</v>
      </c>
      <c r="L1582" t="s">
        <v>8590</v>
      </c>
      <c r="M1582">
        <v>95695</v>
      </c>
      <c r="N1582" t="s">
        <v>8638</v>
      </c>
      <c r="O1582" t="s">
        <v>9759</v>
      </c>
      <c r="P1582" t="s">
        <v>10371</v>
      </c>
      <c r="Q1582" t="s">
        <v>10375</v>
      </c>
      <c r="R1582" t="s">
        <v>11494</v>
      </c>
      <c r="S1582">
        <v>3.75</v>
      </c>
      <c r="T1582">
        <v>1</v>
      </c>
      <c r="U1582">
        <v>0</v>
      </c>
      <c r="V1582">
        <v>1.8</v>
      </c>
      <c r="W1582">
        <f>(Tableau1[[#This Row],[Sales]]/Tableau1[[#This Row],[Profit]])*100</f>
        <v>208.33333333333334</v>
      </c>
      <c r="X1582">
        <f>Tableau1[[#This Row],[Sales]]*(1-Tableau1[[#This Row],[Discount]])</f>
        <v>3.75</v>
      </c>
      <c r="Y1582">
        <f ca="1">SUMIF(Tableau1[Order ID],Tableau1[[#This Row],[Order ID]],Tableau1[[#This Row],[Sales]])</f>
        <v>13.98</v>
      </c>
    </row>
    <row r="1583" spans="1:25" x14ac:dyDescent="0.3">
      <c r="A1583">
        <v>3191</v>
      </c>
      <c r="B1583" t="s">
        <v>1602</v>
      </c>
      <c r="C1583" s="9" t="s">
        <v>5047</v>
      </c>
      <c r="D1583" s="9">
        <v>42365</v>
      </c>
      <c r="E1583" s="3" t="s">
        <v>6395</v>
      </c>
      <c r="F1583" t="s">
        <v>6465</v>
      </c>
      <c r="G1583" t="s">
        <v>7128</v>
      </c>
      <c r="H1583" t="s">
        <v>7921</v>
      </c>
      <c r="I1583" t="s">
        <v>8056</v>
      </c>
      <c r="J1583" t="s">
        <v>8057</v>
      </c>
      <c r="K1583" t="s">
        <v>8080</v>
      </c>
      <c r="L1583" t="s">
        <v>8598</v>
      </c>
      <c r="M1583">
        <v>60610</v>
      </c>
      <c r="N1583" t="s">
        <v>8639</v>
      </c>
      <c r="O1583" t="s">
        <v>10066</v>
      </c>
      <c r="P1583" t="s">
        <v>10371</v>
      </c>
      <c r="Q1583" t="s">
        <v>10377</v>
      </c>
      <c r="R1583" t="s">
        <v>11804</v>
      </c>
      <c r="S1583">
        <v>12.672000000000001</v>
      </c>
      <c r="T1583">
        <v>3</v>
      </c>
      <c r="U1583">
        <v>0.2</v>
      </c>
      <c r="V1583">
        <v>-3.1680000000000001</v>
      </c>
      <c r="W1583">
        <f>(Tableau1[[#This Row],[Sales]]/Tableau1[[#This Row],[Profit]])*100</f>
        <v>-400</v>
      </c>
      <c r="X1583">
        <f>Tableau1[[#This Row],[Sales]]*(1-Tableau1[[#This Row],[Discount]])</f>
        <v>10.137600000000001</v>
      </c>
      <c r="Y1583">
        <f ca="1">SUMIF(Tableau1[Order ID],Tableau1[[#This Row],[Order ID]],Tableau1[[#This Row],[Sales]])</f>
        <v>47.04</v>
      </c>
    </row>
    <row r="1584" spans="1:25" x14ac:dyDescent="0.3">
      <c r="A1584">
        <v>3192</v>
      </c>
      <c r="B1584" t="s">
        <v>1603</v>
      </c>
      <c r="C1584" s="9" t="s">
        <v>5310</v>
      </c>
      <c r="D1584" s="9">
        <v>43010</v>
      </c>
      <c r="E1584" s="3" t="s">
        <v>6078</v>
      </c>
      <c r="F1584" t="s">
        <v>6465</v>
      </c>
      <c r="G1584" t="s">
        <v>6806</v>
      </c>
      <c r="H1584" t="s">
        <v>7599</v>
      </c>
      <c r="I1584" t="s">
        <v>8055</v>
      </c>
      <c r="J1584" t="s">
        <v>8057</v>
      </c>
      <c r="K1584" t="s">
        <v>8078</v>
      </c>
      <c r="L1584" t="s">
        <v>8603</v>
      </c>
      <c r="M1584">
        <v>10035</v>
      </c>
      <c r="N1584" t="s">
        <v>8640</v>
      </c>
      <c r="O1584" t="s">
        <v>9414</v>
      </c>
      <c r="P1584" t="s">
        <v>10372</v>
      </c>
      <c r="Q1584" t="s">
        <v>10380</v>
      </c>
      <c r="R1584" t="s">
        <v>11162</v>
      </c>
      <c r="S1584">
        <v>65.989999999999995</v>
      </c>
      <c r="T1584">
        <v>1</v>
      </c>
      <c r="U1584">
        <v>0</v>
      </c>
      <c r="V1584">
        <v>17.157399999999999</v>
      </c>
      <c r="W1584">
        <f>(Tableau1[[#This Row],[Sales]]/Tableau1[[#This Row],[Profit]])*100</f>
        <v>384.61538461538464</v>
      </c>
      <c r="X1584">
        <f>Tableau1[[#This Row],[Sales]]*(1-Tableau1[[#This Row],[Discount]])</f>
        <v>65.989999999999995</v>
      </c>
      <c r="Y1584">
        <f ca="1">SUMIF(Tableau1[Order ID],Tableau1[[#This Row],[Order ID]],Tableau1[[#This Row],[Sales]])</f>
        <v>156.512</v>
      </c>
    </row>
    <row r="1585" spans="1:25" x14ac:dyDescent="0.3">
      <c r="A1585">
        <v>3193</v>
      </c>
      <c r="B1585" t="s">
        <v>1604</v>
      </c>
      <c r="C1585" s="9" t="s">
        <v>5430</v>
      </c>
      <c r="D1585" s="9">
        <v>42890</v>
      </c>
      <c r="E1585" s="3" t="s">
        <v>5140</v>
      </c>
      <c r="F1585" t="s">
        <v>6465</v>
      </c>
      <c r="G1585" t="s">
        <v>7082</v>
      </c>
      <c r="H1585" t="s">
        <v>7875</v>
      </c>
      <c r="I1585" t="s">
        <v>8055</v>
      </c>
      <c r="J1585" t="s">
        <v>8057</v>
      </c>
      <c r="K1585" t="s">
        <v>8409</v>
      </c>
      <c r="L1585" t="s">
        <v>8593</v>
      </c>
      <c r="M1585">
        <v>77489</v>
      </c>
      <c r="N1585" t="s">
        <v>8639</v>
      </c>
      <c r="O1585" t="s">
        <v>8884</v>
      </c>
      <c r="P1585" t="s">
        <v>10371</v>
      </c>
      <c r="Q1585" t="s">
        <v>10381</v>
      </c>
      <c r="R1585" t="s">
        <v>10634</v>
      </c>
      <c r="S1585">
        <v>6.37</v>
      </c>
      <c r="T1585">
        <v>7</v>
      </c>
      <c r="U1585">
        <v>0.8</v>
      </c>
      <c r="V1585">
        <v>-9.5549999999999997</v>
      </c>
      <c r="W1585">
        <f>(Tableau1[[#This Row],[Sales]]/Tableau1[[#This Row],[Profit]])*100</f>
        <v>-66.666666666666671</v>
      </c>
      <c r="X1585">
        <f>Tableau1[[#This Row],[Sales]]*(1-Tableau1[[#This Row],[Discount]])</f>
        <v>1.2739999999999998</v>
      </c>
      <c r="Y1585">
        <f ca="1">SUMIF(Tableau1[Order ID],Tableau1[[#This Row],[Order ID]],Tableau1[[#This Row],[Sales]])</f>
        <v>24.55</v>
      </c>
    </row>
    <row r="1586" spans="1:25" x14ac:dyDescent="0.3">
      <c r="A1586">
        <v>3194</v>
      </c>
      <c r="B1586" t="s">
        <v>1605</v>
      </c>
      <c r="C1586" s="9" t="s">
        <v>5446</v>
      </c>
      <c r="D1586" s="9">
        <v>41883</v>
      </c>
      <c r="E1586" s="3" t="s">
        <v>6396</v>
      </c>
      <c r="F1586" t="s">
        <v>6466</v>
      </c>
      <c r="G1586" t="s">
        <v>7159</v>
      </c>
      <c r="H1586" t="s">
        <v>7952</v>
      </c>
      <c r="I1586" t="s">
        <v>8054</v>
      </c>
      <c r="J1586" t="s">
        <v>8057</v>
      </c>
      <c r="K1586" t="s">
        <v>8070</v>
      </c>
      <c r="L1586" t="s">
        <v>8593</v>
      </c>
      <c r="M1586">
        <v>77036</v>
      </c>
      <c r="N1586" t="s">
        <v>8639</v>
      </c>
      <c r="O1586" t="s">
        <v>9149</v>
      </c>
      <c r="P1586" t="s">
        <v>10371</v>
      </c>
      <c r="Q1586" t="s">
        <v>10381</v>
      </c>
      <c r="R1586" t="s">
        <v>10898</v>
      </c>
      <c r="S1586">
        <v>3.6480000000000001</v>
      </c>
      <c r="T1586">
        <v>3</v>
      </c>
      <c r="U1586">
        <v>0.8</v>
      </c>
      <c r="V1586">
        <v>-6.0191999999999997</v>
      </c>
      <c r="W1586">
        <f>(Tableau1[[#This Row],[Sales]]/Tableau1[[#This Row],[Profit]])*100</f>
        <v>-60.606060606060609</v>
      </c>
      <c r="X1586">
        <f>Tableau1[[#This Row],[Sales]]*(1-Tableau1[[#This Row],[Discount]])</f>
        <v>0.72959999999999992</v>
      </c>
      <c r="Y1586">
        <f ca="1">SUMIF(Tableau1[Order ID],Tableau1[[#This Row],[Order ID]],Tableau1[[#This Row],[Sales]])</f>
        <v>108.4</v>
      </c>
    </row>
    <row r="1587" spans="1:25" x14ac:dyDescent="0.3">
      <c r="A1587">
        <v>3196</v>
      </c>
      <c r="B1587" t="s">
        <v>1606</v>
      </c>
      <c r="C1587" s="9" t="s">
        <v>5620</v>
      </c>
      <c r="D1587" s="9">
        <v>42590</v>
      </c>
      <c r="E1587" s="3" t="s">
        <v>5602</v>
      </c>
      <c r="F1587" t="s">
        <v>6465</v>
      </c>
      <c r="G1587" t="s">
        <v>6943</v>
      </c>
      <c r="H1587" t="s">
        <v>7736</v>
      </c>
      <c r="I1587" t="s">
        <v>8056</v>
      </c>
      <c r="J1587" t="s">
        <v>8057</v>
      </c>
      <c r="K1587" t="s">
        <v>8083</v>
      </c>
      <c r="L1587" t="s">
        <v>8623</v>
      </c>
      <c r="M1587">
        <v>39212</v>
      </c>
      <c r="N1587" t="s">
        <v>8637</v>
      </c>
      <c r="O1587" t="s">
        <v>10067</v>
      </c>
      <c r="P1587" t="s">
        <v>10371</v>
      </c>
      <c r="Q1587" t="s">
        <v>10386</v>
      </c>
      <c r="R1587" t="s">
        <v>11805</v>
      </c>
      <c r="S1587">
        <v>23.34</v>
      </c>
      <c r="T1587">
        <v>3</v>
      </c>
      <c r="U1587">
        <v>0</v>
      </c>
      <c r="V1587">
        <v>0.2334</v>
      </c>
      <c r="W1587">
        <f>(Tableau1[[#This Row],[Sales]]/Tableau1[[#This Row],[Profit]])*100</f>
        <v>10000</v>
      </c>
      <c r="X1587">
        <f>Tableau1[[#This Row],[Sales]]*(1-Tableau1[[#This Row],[Discount]])</f>
        <v>23.34</v>
      </c>
      <c r="Y1587">
        <f ca="1">SUMIF(Tableau1[Order ID],Tableau1[[#This Row],[Order ID]],Tableau1[[#This Row],[Sales]])</f>
        <v>2.4119999999999999</v>
      </c>
    </row>
    <row r="1588" spans="1:25" x14ac:dyDescent="0.3">
      <c r="A1588">
        <v>3197</v>
      </c>
      <c r="B1588" t="s">
        <v>1607</v>
      </c>
      <c r="C1588" s="9" t="s">
        <v>5877</v>
      </c>
      <c r="D1588" s="9">
        <v>42938</v>
      </c>
      <c r="E1588" s="3" t="s">
        <v>5718</v>
      </c>
      <c r="F1588" t="s">
        <v>6465</v>
      </c>
      <c r="G1588" t="s">
        <v>6560</v>
      </c>
      <c r="H1588" t="s">
        <v>7353</v>
      </c>
      <c r="I1588" t="s">
        <v>8055</v>
      </c>
      <c r="J1588" t="s">
        <v>8057</v>
      </c>
      <c r="K1588" t="s">
        <v>8078</v>
      </c>
      <c r="L1588" t="s">
        <v>8603</v>
      </c>
      <c r="M1588">
        <v>10009</v>
      </c>
      <c r="N1588" t="s">
        <v>8640</v>
      </c>
      <c r="O1588" t="s">
        <v>8946</v>
      </c>
      <c r="P1588" t="s">
        <v>10372</v>
      </c>
      <c r="Q1588" t="s">
        <v>10380</v>
      </c>
      <c r="R1588" t="s">
        <v>10695</v>
      </c>
      <c r="S1588">
        <v>29.97</v>
      </c>
      <c r="T1588">
        <v>3</v>
      </c>
      <c r="U1588">
        <v>0</v>
      </c>
      <c r="V1588">
        <v>14.085900000000001</v>
      </c>
      <c r="W1588">
        <f>(Tableau1[[#This Row],[Sales]]/Tableau1[[#This Row],[Profit]])*100</f>
        <v>212.7659574468085</v>
      </c>
      <c r="X1588">
        <f>Tableau1[[#This Row],[Sales]]*(1-Tableau1[[#This Row],[Discount]])</f>
        <v>29.97</v>
      </c>
      <c r="Y1588">
        <f ca="1">SUMIF(Tableau1[Order ID],Tableau1[[#This Row],[Order ID]],Tableau1[[#This Row],[Sales]])</f>
        <v>83.92</v>
      </c>
    </row>
    <row r="1589" spans="1:25" x14ac:dyDescent="0.3">
      <c r="A1589">
        <v>3198</v>
      </c>
      <c r="B1589" t="s">
        <v>1608</v>
      </c>
      <c r="C1589" s="9" t="s">
        <v>5878</v>
      </c>
      <c r="D1589" s="9">
        <v>42195</v>
      </c>
      <c r="E1589" s="3" t="s">
        <v>5878</v>
      </c>
      <c r="F1589" t="s">
        <v>6467</v>
      </c>
      <c r="G1589" t="s">
        <v>6481</v>
      </c>
      <c r="H1589" t="s">
        <v>7274</v>
      </c>
      <c r="I1589" t="s">
        <v>8054</v>
      </c>
      <c r="J1589" t="s">
        <v>8057</v>
      </c>
      <c r="K1589" t="s">
        <v>8286</v>
      </c>
      <c r="L1589" t="s">
        <v>8604</v>
      </c>
      <c r="M1589">
        <v>85281</v>
      </c>
      <c r="N1589" t="s">
        <v>8638</v>
      </c>
      <c r="O1589" t="s">
        <v>9967</v>
      </c>
      <c r="P1589" t="s">
        <v>10371</v>
      </c>
      <c r="Q1589" t="s">
        <v>10381</v>
      </c>
      <c r="R1589" t="s">
        <v>11703</v>
      </c>
      <c r="S1589">
        <v>3.3660000000000001</v>
      </c>
      <c r="T1589">
        <v>3</v>
      </c>
      <c r="U1589">
        <v>0.7</v>
      </c>
      <c r="V1589">
        <v>-2.2440000000000002</v>
      </c>
      <c r="W1589">
        <f>(Tableau1[[#This Row],[Sales]]/Tableau1[[#This Row],[Profit]])*100</f>
        <v>-150</v>
      </c>
      <c r="X1589">
        <f>Tableau1[[#This Row],[Sales]]*(1-Tableau1[[#This Row],[Discount]])</f>
        <v>1.0098000000000003</v>
      </c>
      <c r="Y1589">
        <f ca="1">SUMIF(Tableau1[Order ID],Tableau1[[#This Row],[Order ID]],Tableau1[[#This Row],[Sales]])</f>
        <v>56.3</v>
      </c>
    </row>
    <row r="1590" spans="1:25" x14ac:dyDescent="0.3">
      <c r="A1590">
        <v>3199</v>
      </c>
      <c r="B1590" t="s">
        <v>1609</v>
      </c>
      <c r="C1590" s="9" t="s">
        <v>5618</v>
      </c>
      <c r="D1590" s="9">
        <v>41974</v>
      </c>
      <c r="E1590" s="3" t="s">
        <v>6065</v>
      </c>
      <c r="F1590" t="s">
        <v>6465</v>
      </c>
      <c r="G1590" t="s">
        <v>6977</v>
      </c>
      <c r="H1590" t="s">
        <v>7770</v>
      </c>
      <c r="I1590" t="s">
        <v>8054</v>
      </c>
      <c r="J1590" t="s">
        <v>8057</v>
      </c>
      <c r="K1590" t="s">
        <v>8166</v>
      </c>
      <c r="L1590" t="s">
        <v>8592</v>
      </c>
      <c r="M1590">
        <v>28540</v>
      </c>
      <c r="N1590" t="s">
        <v>8637</v>
      </c>
      <c r="O1590" t="s">
        <v>10068</v>
      </c>
      <c r="P1590" t="s">
        <v>10372</v>
      </c>
      <c r="Q1590" t="s">
        <v>10380</v>
      </c>
      <c r="R1590" t="s">
        <v>11806</v>
      </c>
      <c r="S1590">
        <v>95.968000000000004</v>
      </c>
      <c r="T1590">
        <v>4</v>
      </c>
      <c r="U1590">
        <v>0.2</v>
      </c>
      <c r="V1590">
        <v>9.5968</v>
      </c>
      <c r="W1590">
        <f>(Tableau1[[#This Row],[Sales]]/Tableau1[[#This Row],[Profit]])*100</f>
        <v>1000</v>
      </c>
      <c r="X1590">
        <f>Tableau1[[#This Row],[Sales]]*(1-Tableau1[[#This Row],[Discount]])</f>
        <v>76.774400000000014</v>
      </c>
      <c r="Y1590">
        <f ca="1">SUMIF(Tableau1[Order ID],Tableau1[[#This Row],[Order ID]],Tableau1[[#This Row],[Sales]])</f>
        <v>150.80000000000001</v>
      </c>
    </row>
    <row r="1591" spans="1:25" x14ac:dyDescent="0.3">
      <c r="A1591">
        <v>3200</v>
      </c>
      <c r="B1591" t="s">
        <v>1610</v>
      </c>
      <c r="C1591" s="9" t="s">
        <v>5434</v>
      </c>
      <c r="D1591" s="9">
        <v>43087</v>
      </c>
      <c r="E1591" s="3" t="s">
        <v>5096</v>
      </c>
      <c r="F1591" t="s">
        <v>6465</v>
      </c>
      <c r="G1591" t="s">
        <v>7160</v>
      </c>
      <c r="H1591" t="s">
        <v>7953</v>
      </c>
      <c r="I1591" t="s">
        <v>8055</v>
      </c>
      <c r="J1591" t="s">
        <v>8057</v>
      </c>
      <c r="K1591" t="s">
        <v>8068</v>
      </c>
      <c r="L1591" t="s">
        <v>8597</v>
      </c>
      <c r="M1591">
        <v>19134</v>
      </c>
      <c r="N1591" t="s">
        <v>8640</v>
      </c>
      <c r="O1591" t="s">
        <v>9985</v>
      </c>
      <c r="P1591" t="s">
        <v>10371</v>
      </c>
      <c r="Q1591" t="s">
        <v>10379</v>
      </c>
      <c r="R1591" t="s">
        <v>11722</v>
      </c>
      <c r="S1591">
        <v>18.704000000000001</v>
      </c>
      <c r="T1591">
        <v>7</v>
      </c>
      <c r="U1591">
        <v>0.2</v>
      </c>
      <c r="V1591">
        <v>2.3380000000000001</v>
      </c>
      <c r="W1591">
        <f>(Tableau1[[#This Row],[Sales]]/Tableau1[[#This Row],[Profit]])*100</f>
        <v>800</v>
      </c>
      <c r="X1591">
        <f>Tableau1[[#This Row],[Sales]]*(1-Tableau1[[#This Row],[Discount]])</f>
        <v>14.963200000000001</v>
      </c>
      <c r="Y1591">
        <f ca="1">SUMIF(Tableau1[Order ID],Tableau1[[#This Row],[Order ID]],Tableau1[[#This Row],[Sales]])</f>
        <v>133.12</v>
      </c>
    </row>
    <row r="1592" spans="1:25" x14ac:dyDescent="0.3">
      <c r="A1592">
        <v>3201</v>
      </c>
      <c r="B1592" t="s">
        <v>1611</v>
      </c>
      <c r="C1592" s="9" t="s">
        <v>5628</v>
      </c>
      <c r="D1592" s="9">
        <v>41777</v>
      </c>
      <c r="E1592" s="3" t="s">
        <v>5701</v>
      </c>
      <c r="F1592" t="s">
        <v>6464</v>
      </c>
      <c r="G1592" t="s">
        <v>6542</v>
      </c>
      <c r="H1592" t="s">
        <v>7335</v>
      </c>
      <c r="I1592" t="s">
        <v>8054</v>
      </c>
      <c r="J1592" t="s">
        <v>8057</v>
      </c>
      <c r="K1592" t="s">
        <v>8117</v>
      </c>
      <c r="L1592" t="s">
        <v>8612</v>
      </c>
      <c r="M1592">
        <v>44312</v>
      </c>
      <c r="N1592" t="s">
        <v>8640</v>
      </c>
      <c r="O1592" t="s">
        <v>9875</v>
      </c>
      <c r="P1592" t="s">
        <v>10370</v>
      </c>
      <c r="Q1592" t="s">
        <v>10378</v>
      </c>
      <c r="R1592" t="s">
        <v>11611</v>
      </c>
      <c r="S1592">
        <v>149.232</v>
      </c>
      <c r="T1592">
        <v>3</v>
      </c>
      <c r="U1592">
        <v>0.2</v>
      </c>
      <c r="V1592">
        <v>3.7307999999999999</v>
      </c>
      <c r="W1592">
        <f>(Tableau1[[#This Row],[Sales]]/Tableau1[[#This Row],[Profit]])*100</f>
        <v>4000</v>
      </c>
      <c r="X1592">
        <f>Tableau1[[#This Row],[Sales]]*(1-Tableau1[[#This Row],[Discount]])</f>
        <v>119.38560000000001</v>
      </c>
      <c r="Y1592">
        <f ca="1">SUMIF(Tableau1[Order ID],Tableau1[[#This Row],[Order ID]],Tableau1[[#This Row],[Sales]])</f>
        <v>113.568</v>
      </c>
    </row>
    <row r="1593" spans="1:25" x14ac:dyDescent="0.3">
      <c r="A1593">
        <v>3203</v>
      </c>
      <c r="B1593" t="s">
        <v>1612</v>
      </c>
      <c r="C1593" s="9" t="s">
        <v>5879</v>
      </c>
      <c r="D1593" s="9">
        <v>41953</v>
      </c>
      <c r="E1593" s="3" t="s">
        <v>5942</v>
      </c>
      <c r="F1593" t="s">
        <v>6465</v>
      </c>
      <c r="G1593" t="s">
        <v>6544</v>
      </c>
      <c r="H1593" t="s">
        <v>7337</v>
      </c>
      <c r="I1593" t="s">
        <v>8054</v>
      </c>
      <c r="J1593" t="s">
        <v>8057</v>
      </c>
      <c r="K1593" t="s">
        <v>8128</v>
      </c>
      <c r="L1593" t="s">
        <v>8590</v>
      </c>
      <c r="M1593">
        <v>92037</v>
      </c>
      <c r="N1593" t="s">
        <v>8638</v>
      </c>
      <c r="O1593" t="s">
        <v>9163</v>
      </c>
      <c r="P1593" t="s">
        <v>10372</v>
      </c>
      <c r="Q1593" t="s">
        <v>10380</v>
      </c>
      <c r="R1593" t="s">
        <v>10912</v>
      </c>
      <c r="S1593">
        <v>601.53599999999994</v>
      </c>
      <c r="T1593">
        <v>8</v>
      </c>
      <c r="U1593">
        <v>0.2</v>
      </c>
      <c r="V1593">
        <v>60.153599999999997</v>
      </c>
      <c r="W1593">
        <f>(Tableau1[[#This Row],[Sales]]/Tableau1[[#This Row],[Profit]])*100</f>
        <v>1000</v>
      </c>
      <c r="X1593">
        <f>Tableau1[[#This Row],[Sales]]*(1-Tableau1[[#This Row],[Discount]])</f>
        <v>481.22879999999998</v>
      </c>
      <c r="Y1593">
        <f ca="1">SUMIF(Tableau1[Order ID],Tableau1[[#This Row],[Order ID]],Tableau1[[#This Row],[Sales]])</f>
        <v>561.58399999999995</v>
      </c>
    </row>
    <row r="1594" spans="1:25" x14ac:dyDescent="0.3">
      <c r="A1594">
        <v>3209</v>
      </c>
      <c r="B1594" t="s">
        <v>1613</v>
      </c>
      <c r="C1594" s="9" t="s">
        <v>5880</v>
      </c>
      <c r="D1594" s="9">
        <v>42378</v>
      </c>
      <c r="E1594" s="3" t="s">
        <v>5834</v>
      </c>
      <c r="F1594" t="s">
        <v>6465</v>
      </c>
      <c r="G1594" t="s">
        <v>6624</v>
      </c>
      <c r="H1594" t="s">
        <v>7417</v>
      </c>
      <c r="I1594" t="s">
        <v>8055</v>
      </c>
      <c r="J1594" t="s">
        <v>8057</v>
      </c>
      <c r="K1594" t="s">
        <v>8259</v>
      </c>
      <c r="L1594" t="s">
        <v>8590</v>
      </c>
      <c r="M1594">
        <v>93727</v>
      </c>
      <c r="N1594" t="s">
        <v>8638</v>
      </c>
      <c r="O1594" t="s">
        <v>10069</v>
      </c>
      <c r="P1594" t="s">
        <v>10372</v>
      </c>
      <c r="Q1594" t="s">
        <v>10384</v>
      </c>
      <c r="R1594" t="s">
        <v>11807</v>
      </c>
      <c r="S1594">
        <v>349.95</v>
      </c>
      <c r="T1594">
        <v>5</v>
      </c>
      <c r="U1594">
        <v>0</v>
      </c>
      <c r="V1594">
        <v>118.983</v>
      </c>
      <c r="W1594">
        <f>(Tableau1[[#This Row],[Sales]]/Tableau1[[#This Row],[Profit]])*100</f>
        <v>294.11764705882348</v>
      </c>
      <c r="X1594">
        <f>Tableau1[[#This Row],[Sales]]*(1-Tableau1[[#This Row],[Discount]])</f>
        <v>349.95</v>
      </c>
      <c r="Y1594">
        <f ca="1">SUMIF(Tableau1[Order ID],Tableau1[[#This Row],[Order ID]],Tableau1[[#This Row],[Sales]])</f>
        <v>14.76</v>
      </c>
    </row>
    <row r="1595" spans="1:25" x14ac:dyDescent="0.3">
      <c r="A1595">
        <v>3211</v>
      </c>
      <c r="B1595" t="s">
        <v>1614</v>
      </c>
      <c r="C1595" s="9" t="s">
        <v>5615</v>
      </c>
      <c r="D1595" s="9">
        <v>43000</v>
      </c>
      <c r="E1595" s="3" t="s">
        <v>6321</v>
      </c>
      <c r="F1595" t="s">
        <v>6465</v>
      </c>
      <c r="G1595" t="s">
        <v>6532</v>
      </c>
      <c r="H1595" t="s">
        <v>7325</v>
      </c>
      <c r="I1595" t="s">
        <v>8055</v>
      </c>
      <c r="J1595" t="s">
        <v>8057</v>
      </c>
      <c r="K1595" t="s">
        <v>8410</v>
      </c>
      <c r="L1595" t="s">
        <v>8593</v>
      </c>
      <c r="M1595">
        <v>77581</v>
      </c>
      <c r="N1595" t="s">
        <v>8639</v>
      </c>
      <c r="O1595" t="s">
        <v>9035</v>
      </c>
      <c r="P1595" t="s">
        <v>10371</v>
      </c>
      <c r="Q1595" t="s">
        <v>10385</v>
      </c>
      <c r="R1595" t="s">
        <v>10539</v>
      </c>
      <c r="S1595">
        <v>13.391999999999999</v>
      </c>
      <c r="T1595">
        <v>3</v>
      </c>
      <c r="U1595">
        <v>0.2</v>
      </c>
      <c r="V1595">
        <v>5.0220000000000002</v>
      </c>
      <c r="W1595">
        <f>(Tableau1[[#This Row],[Sales]]/Tableau1[[#This Row],[Profit]])*100</f>
        <v>266.66666666666663</v>
      </c>
      <c r="X1595">
        <f>Tableau1[[#This Row],[Sales]]*(1-Tableau1[[#This Row],[Discount]])</f>
        <v>10.7136</v>
      </c>
      <c r="Y1595">
        <f ca="1">SUMIF(Tableau1[Order ID],Tableau1[[#This Row],[Order ID]],Tableau1[[#This Row],[Sales]])</f>
        <v>49.792000000000002</v>
      </c>
    </row>
    <row r="1596" spans="1:25" x14ac:dyDescent="0.3">
      <c r="A1596">
        <v>3213</v>
      </c>
      <c r="B1596" t="s">
        <v>1615</v>
      </c>
      <c r="C1596" s="9" t="s">
        <v>5881</v>
      </c>
      <c r="D1596" s="9">
        <v>41996</v>
      </c>
      <c r="E1596" s="3" t="s">
        <v>5159</v>
      </c>
      <c r="F1596" t="s">
        <v>6465</v>
      </c>
      <c r="G1596" t="s">
        <v>6695</v>
      </c>
      <c r="H1596" t="s">
        <v>7488</v>
      </c>
      <c r="I1596" t="s">
        <v>8054</v>
      </c>
      <c r="J1596" t="s">
        <v>8057</v>
      </c>
      <c r="K1596" t="s">
        <v>8160</v>
      </c>
      <c r="L1596" t="s">
        <v>8602</v>
      </c>
      <c r="M1596">
        <v>47374</v>
      </c>
      <c r="N1596" t="s">
        <v>8639</v>
      </c>
      <c r="O1596" t="s">
        <v>9175</v>
      </c>
      <c r="P1596" t="s">
        <v>10371</v>
      </c>
      <c r="Q1596" t="s">
        <v>10382</v>
      </c>
      <c r="R1596" t="s">
        <v>10923</v>
      </c>
      <c r="S1596">
        <v>207.24</v>
      </c>
      <c r="T1596">
        <v>11</v>
      </c>
      <c r="U1596">
        <v>0</v>
      </c>
      <c r="V1596">
        <v>58.027200000000001</v>
      </c>
      <c r="W1596">
        <f>(Tableau1[[#This Row],[Sales]]/Tableau1[[#This Row],[Profit]])*100</f>
        <v>357.14285714285717</v>
      </c>
      <c r="X1596">
        <f>Tableau1[[#This Row],[Sales]]*(1-Tableau1[[#This Row],[Discount]])</f>
        <v>207.24</v>
      </c>
      <c r="Y1596">
        <f ca="1">SUMIF(Tableau1[Order ID],Tableau1[[#This Row],[Order ID]],Tableau1[[#This Row],[Sales]])</f>
        <v>32.783999999999999</v>
      </c>
    </row>
    <row r="1597" spans="1:25" x14ac:dyDescent="0.3">
      <c r="A1597">
        <v>3214</v>
      </c>
      <c r="B1597" t="s">
        <v>1616</v>
      </c>
      <c r="C1597" s="9" t="s">
        <v>5469</v>
      </c>
      <c r="D1597" s="9">
        <v>42516</v>
      </c>
      <c r="E1597" s="3" t="s">
        <v>6294</v>
      </c>
      <c r="F1597" t="s">
        <v>6465</v>
      </c>
      <c r="G1597" t="s">
        <v>6728</v>
      </c>
      <c r="H1597" t="s">
        <v>7521</v>
      </c>
      <c r="I1597" t="s">
        <v>8055</v>
      </c>
      <c r="J1597" t="s">
        <v>8057</v>
      </c>
      <c r="K1597" t="s">
        <v>8068</v>
      </c>
      <c r="L1597" t="s">
        <v>8597</v>
      </c>
      <c r="M1597">
        <v>19134</v>
      </c>
      <c r="N1597" t="s">
        <v>8640</v>
      </c>
      <c r="O1597" t="s">
        <v>9473</v>
      </c>
      <c r="P1597" t="s">
        <v>10371</v>
      </c>
      <c r="Q1597" t="s">
        <v>10379</v>
      </c>
      <c r="R1597" t="s">
        <v>11217</v>
      </c>
      <c r="S1597">
        <v>1.504</v>
      </c>
      <c r="T1597">
        <v>1</v>
      </c>
      <c r="U1597">
        <v>0.2</v>
      </c>
      <c r="V1597">
        <v>0.16919999999999999</v>
      </c>
      <c r="W1597">
        <f>(Tableau1[[#This Row],[Sales]]/Tableau1[[#This Row],[Profit]])*100</f>
        <v>888.88888888888891</v>
      </c>
      <c r="X1597">
        <f>Tableau1[[#This Row],[Sales]]*(1-Tableau1[[#This Row],[Discount]])</f>
        <v>1.2032</v>
      </c>
      <c r="Y1597">
        <f ca="1">SUMIF(Tableau1[Order ID],Tableau1[[#This Row],[Order ID]],Tableau1[[#This Row],[Sales]])</f>
        <v>311.14999999999998</v>
      </c>
    </row>
    <row r="1598" spans="1:25" x14ac:dyDescent="0.3">
      <c r="A1598">
        <v>3216</v>
      </c>
      <c r="B1598" t="s">
        <v>1617</v>
      </c>
      <c r="C1598" s="9" t="s">
        <v>5171</v>
      </c>
      <c r="D1598" s="9">
        <v>42924</v>
      </c>
      <c r="E1598" s="3" t="s">
        <v>5845</v>
      </c>
      <c r="F1598" t="s">
        <v>6466</v>
      </c>
      <c r="G1598" t="s">
        <v>6832</v>
      </c>
      <c r="H1598" t="s">
        <v>7625</v>
      </c>
      <c r="I1598" t="s">
        <v>8054</v>
      </c>
      <c r="J1598" t="s">
        <v>8057</v>
      </c>
      <c r="K1598" t="s">
        <v>8411</v>
      </c>
      <c r="L1598" t="s">
        <v>8590</v>
      </c>
      <c r="M1598">
        <v>94403</v>
      </c>
      <c r="N1598" t="s">
        <v>8638</v>
      </c>
      <c r="O1598" t="s">
        <v>8689</v>
      </c>
      <c r="P1598" t="s">
        <v>10371</v>
      </c>
      <c r="Q1598" t="s">
        <v>10375</v>
      </c>
      <c r="R1598" t="s">
        <v>10438</v>
      </c>
      <c r="S1598">
        <v>75.180000000000007</v>
      </c>
      <c r="T1598">
        <v>6</v>
      </c>
      <c r="U1598">
        <v>0</v>
      </c>
      <c r="V1598">
        <v>35.334600000000002</v>
      </c>
      <c r="W1598">
        <f>(Tableau1[[#This Row],[Sales]]/Tableau1[[#This Row],[Profit]])*100</f>
        <v>212.7659574468085</v>
      </c>
      <c r="X1598">
        <f>Tableau1[[#This Row],[Sales]]*(1-Tableau1[[#This Row],[Discount]])</f>
        <v>75.180000000000007</v>
      </c>
      <c r="Y1598">
        <f ca="1">SUMIF(Tableau1[Order ID],Tableau1[[#This Row],[Order ID]],Tableau1[[#This Row],[Sales]])</f>
        <v>5.2480000000000002</v>
      </c>
    </row>
    <row r="1599" spans="1:25" x14ac:dyDescent="0.3">
      <c r="A1599">
        <v>3217</v>
      </c>
      <c r="B1599" t="s">
        <v>1618</v>
      </c>
      <c r="C1599" s="9" t="s">
        <v>5038</v>
      </c>
      <c r="D1599" s="9">
        <v>41772</v>
      </c>
      <c r="E1599" s="3" t="s">
        <v>5856</v>
      </c>
      <c r="F1599" t="s">
        <v>6465</v>
      </c>
      <c r="G1599" t="s">
        <v>6736</v>
      </c>
      <c r="H1599" t="s">
        <v>7529</v>
      </c>
      <c r="I1599" t="s">
        <v>8054</v>
      </c>
      <c r="J1599" t="s">
        <v>8057</v>
      </c>
      <c r="K1599" t="s">
        <v>8240</v>
      </c>
      <c r="L1599" t="s">
        <v>8590</v>
      </c>
      <c r="M1599">
        <v>94601</v>
      </c>
      <c r="N1599" t="s">
        <v>8638</v>
      </c>
      <c r="O1599" t="s">
        <v>9818</v>
      </c>
      <c r="P1599" t="s">
        <v>10372</v>
      </c>
      <c r="Q1599" t="s">
        <v>10384</v>
      </c>
      <c r="R1599" t="s">
        <v>11551</v>
      </c>
      <c r="S1599">
        <v>149.97</v>
      </c>
      <c r="T1599">
        <v>3</v>
      </c>
      <c r="U1599">
        <v>0</v>
      </c>
      <c r="V1599">
        <v>52.4895</v>
      </c>
      <c r="W1599">
        <f>(Tableau1[[#This Row],[Sales]]/Tableau1[[#This Row],[Profit]])*100</f>
        <v>285.71428571428572</v>
      </c>
      <c r="X1599">
        <f>Tableau1[[#This Row],[Sales]]*(1-Tableau1[[#This Row],[Discount]])</f>
        <v>149.97</v>
      </c>
      <c r="Y1599">
        <f ca="1">SUMIF(Tableau1[Order ID],Tableau1[[#This Row],[Order ID]],Tableau1[[#This Row],[Sales]])</f>
        <v>241.96</v>
      </c>
    </row>
    <row r="1600" spans="1:25" x14ac:dyDescent="0.3">
      <c r="A1600">
        <v>3218</v>
      </c>
      <c r="B1600" t="s">
        <v>1619</v>
      </c>
      <c r="C1600" s="9" t="s">
        <v>5498</v>
      </c>
      <c r="D1600" s="9">
        <v>43049</v>
      </c>
      <c r="E1600" s="3" t="s">
        <v>5703</v>
      </c>
      <c r="F1600" t="s">
        <v>6465</v>
      </c>
      <c r="G1600" t="s">
        <v>6863</v>
      </c>
      <c r="H1600" t="s">
        <v>7656</v>
      </c>
      <c r="I1600" t="s">
        <v>8055</v>
      </c>
      <c r="J1600" t="s">
        <v>8057</v>
      </c>
      <c r="K1600" t="s">
        <v>8078</v>
      </c>
      <c r="L1600" t="s">
        <v>8603</v>
      </c>
      <c r="M1600">
        <v>10024</v>
      </c>
      <c r="N1600" t="s">
        <v>8640</v>
      </c>
      <c r="O1600" t="s">
        <v>9374</v>
      </c>
      <c r="P1600" t="s">
        <v>10371</v>
      </c>
      <c r="Q1600" t="s">
        <v>10381</v>
      </c>
      <c r="R1600" t="s">
        <v>11121</v>
      </c>
      <c r="S1600">
        <v>931.17600000000004</v>
      </c>
      <c r="T1600">
        <v>3</v>
      </c>
      <c r="U1600">
        <v>0.2</v>
      </c>
      <c r="V1600">
        <v>314.27190000000002</v>
      </c>
      <c r="W1600">
        <f>(Tableau1[[#This Row],[Sales]]/Tableau1[[#This Row],[Profit]])*100</f>
        <v>296.2962962962963</v>
      </c>
      <c r="X1600">
        <f>Tableau1[[#This Row],[Sales]]*(1-Tableau1[[#This Row],[Discount]])</f>
        <v>744.94080000000008</v>
      </c>
      <c r="Y1600">
        <f ca="1">SUMIF(Tableau1[Order ID],Tableau1[[#This Row],[Order ID]],Tableau1[[#This Row],[Sales]])</f>
        <v>569.56799999999998</v>
      </c>
    </row>
    <row r="1601" spans="1:25" x14ac:dyDescent="0.3">
      <c r="A1601">
        <v>3220</v>
      </c>
      <c r="B1601" t="s">
        <v>1620</v>
      </c>
      <c r="C1601" s="9" t="s">
        <v>5683</v>
      </c>
      <c r="D1601" s="9">
        <v>42279</v>
      </c>
      <c r="E1601" s="3" t="s">
        <v>6079</v>
      </c>
      <c r="F1601" t="s">
        <v>6465</v>
      </c>
      <c r="G1601" t="s">
        <v>7155</v>
      </c>
      <c r="H1601" t="s">
        <v>7948</v>
      </c>
      <c r="I1601" t="s">
        <v>8055</v>
      </c>
      <c r="J1601" t="s">
        <v>8057</v>
      </c>
      <c r="K1601" t="s">
        <v>8138</v>
      </c>
      <c r="L1601" t="s">
        <v>8618</v>
      </c>
      <c r="M1601">
        <v>8701</v>
      </c>
      <c r="N1601" t="s">
        <v>8640</v>
      </c>
      <c r="O1601" t="s">
        <v>9822</v>
      </c>
      <c r="P1601" t="s">
        <v>10371</v>
      </c>
      <c r="Q1601" t="s">
        <v>10383</v>
      </c>
      <c r="R1601" t="s">
        <v>11555</v>
      </c>
      <c r="S1601">
        <v>94.85</v>
      </c>
      <c r="T1601">
        <v>5</v>
      </c>
      <c r="U1601">
        <v>0</v>
      </c>
      <c r="V1601">
        <v>45.527999999999999</v>
      </c>
      <c r="W1601">
        <f>(Tableau1[[#This Row],[Sales]]/Tableau1[[#This Row],[Profit]])*100</f>
        <v>208.33333333333334</v>
      </c>
      <c r="X1601">
        <f>Tableau1[[#This Row],[Sales]]*(1-Tableau1[[#This Row],[Discount]])</f>
        <v>94.85</v>
      </c>
      <c r="Y1601">
        <f ca="1">SUMIF(Tableau1[Order ID],Tableau1[[#This Row],[Order ID]],Tableau1[[#This Row],[Sales]])</f>
        <v>102.93</v>
      </c>
    </row>
    <row r="1602" spans="1:25" x14ac:dyDescent="0.3">
      <c r="A1602">
        <v>3223</v>
      </c>
      <c r="B1602" t="s">
        <v>1621</v>
      </c>
      <c r="C1602" s="9" t="s">
        <v>5882</v>
      </c>
      <c r="D1602" s="9">
        <v>41914</v>
      </c>
      <c r="E1602" s="3" t="s">
        <v>6112</v>
      </c>
      <c r="F1602" t="s">
        <v>6466</v>
      </c>
      <c r="G1602" t="s">
        <v>6488</v>
      </c>
      <c r="H1602" t="s">
        <v>7281</v>
      </c>
      <c r="I1602" t="s">
        <v>8055</v>
      </c>
      <c r="J1602" t="s">
        <v>8057</v>
      </c>
      <c r="K1602" t="s">
        <v>8286</v>
      </c>
      <c r="L1602" t="s">
        <v>8604</v>
      </c>
      <c r="M1602">
        <v>85281</v>
      </c>
      <c r="N1602" t="s">
        <v>8638</v>
      </c>
      <c r="O1602" t="s">
        <v>9612</v>
      </c>
      <c r="P1602" t="s">
        <v>10371</v>
      </c>
      <c r="Q1602" t="s">
        <v>10383</v>
      </c>
      <c r="R1602" t="s">
        <v>11352</v>
      </c>
      <c r="S1602">
        <v>9.4079999999999995</v>
      </c>
      <c r="T1602">
        <v>2</v>
      </c>
      <c r="U1602">
        <v>0.2</v>
      </c>
      <c r="V1602">
        <v>3.4104000000000001</v>
      </c>
      <c r="W1602">
        <f>(Tableau1[[#This Row],[Sales]]/Tableau1[[#This Row],[Profit]])*100</f>
        <v>275.86206896551721</v>
      </c>
      <c r="X1602">
        <f>Tableau1[[#This Row],[Sales]]*(1-Tableau1[[#This Row],[Discount]])</f>
        <v>7.5263999999999998</v>
      </c>
      <c r="Y1602">
        <f ca="1">SUMIF(Tableau1[Order ID],Tableau1[[#This Row],[Order ID]],Tableau1[[#This Row],[Sales]])</f>
        <v>83.88</v>
      </c>
    </row>
    <row r="1603" spans="1:25" x14ac:dyDescent="0.3">
      <c r="A1603">
        <v>3230</v>
      </c>
      <c r="B1603" t="s">
        <v>1622</v>
      </c>
      <c r="C1603" s="9" t="s">
        <v>5460</v>
      </c>
      <c r="D1603" s="9">
        <v>41862</v>
      </c>
      <c r="E1603" s="3" t="s">
        <v>5589</v>
      </c>
      <c r="F1603" t="s">
        <v>6465</v>
      </c>
      <c r="G1603" t="s">
        <v>6575</v>
      </c>
      <c r="H1603" t="s">
        <v>7368</v>
      </c>
      <c r="I1603" t="s">
        <v>8054</v>
      </c>
      <c r="J1603" t="s">
        <v>8057</v>
      </c>
      <c r="K1603" t="s">
        <v>8078</v>
      </c>
      <c r="L1603" t="s">
        <v>8603</v>
      </c>
      <c r="M1603">
        <v>10035</v>
      </c>
      <c r="N1603" t="s">
        <v>8640</v>
      </c>
      <c r="O1603" t="s">
        <v>9085</v>
      </c>
      <c r="P1603" t="s">
        <v>10371</v>
      </c>
      <c r="Q1603" t="s">
        <v>10377</v>
      </c>
      <c r="R1603" t="s">
        <v>10835</v>
      </c>
      <c r="S1603">
        <v>375.34</v>
      </c>
      <c r="T1603">
        <v>1</v>
      </c>
      <c r="U1603">
        <v>0</v>
      </c>
      <c r="V1603">
        <v>18.766999999999999</v>
      </c>
      <c r="W1603">
        <f>(Tableau1[[#This Row],[Sales]]/Tableau1[[#This Row],[Profit]])*100</f>
        <v>2000</v>
      </c>
      <c r="X1603">
        <f>Tableau1[[#This Row],[Sales]]*(1-Tableau1[[#This Row],[Discount]])</f>
        <v>375.34</v>
      </c>
      <c r="Y1603">
        <f ca="1">SUMIF(Tableau1[Order ID],Tableau1[[#This Row],[Order ID]],Tableau1[[#This Row],[Sales]])</f>
        <v>21.96</v>
      </c>
    </row>
    <row r="1604" spans="1:25" x14ac:dyDescent="0.3">
      <c r="A1604">
        <v>3231</v>
      </c>
      <c r="B1604" t="s">
        <v>1623</v>
      </c>
      <c r="C1604" s="9" t="s">
        <v>5883</v>
      </c>
      <c r="D1604" s="9">
        <v>42979</v>
      </c>
      <c r="E1604" s="3" t="s">
        <v>5558</v>
      </c>
      <c r="F1604" t="s">
        <v>6464</v>
      </c>
      <c r="G1604" t="s">
        <v>6670</v>
      </c>
      <c r="H1604" t="s">
        <v>7463</v>
      </c>
      <c r="I1604" t="s">
        <v>8054</v>
      </c>
      <c r="J1604" t="s">
        <v>8057</v>
      </c>
      <c r="K1604" t="s">
        <v>8078</v>
      </c>
      <c r="L1604" t="s">
        <v>8603</v>
      </c>
      <c r="M1604">
        <v>10009</v>
      </c>
      <c r="N1604" t="s">
        <v>8640</v>
      </c>
      <c r="O1604" t="s">
        <v>9536</v>
      </c>
      <c r="P1604" t="s">
        <v>10370</v>
      </c>
      <c r="Q1604" t="s">
        <v>10378</v>
      </c>
      <c r="R1604" t="s">
        <v>11279</v>
      </c>
      <c r="S1604">
        <v>114.9</v>
      </c>
      <c r="T1604">
        <v>5</v>
      </c>
      <c r="U1604">
        <v>0</v>
      </c>
      <c r="V1604">
        <v>39.066000000000003</v>
      </c>
      <c r="W1604">
        <f>(Tableau1[[#This Row],[Sales]]/Tableau1[[#This Row],[Profit]])*100</f>
        <v>294.11764705882348</v>
      </c>
      <c r="X1604">
        <f>Tableau1[[#This Row],[Sales]]*(1-Tableau1[[#This Row],[Discount]])</f>
        <v>114.9</v>
      </c>
      <c r="Y1604">
        <f ca="1">SUMIF(Tableau1[Order ID],Tableau1[[#This Row],[Order ID]],Tableau1[[#This Row],[Sales]])</f>
        <v>454.27199999999999</v>
      </c>
    </row>
    <row r="1605" spans="1:25" x14ac:dyDescent="0.3">
      <c r="A1605">
        <v>3232</v>
      </c>
      <c r="B1605" t="s">
        <v>1624</v>
      </c>
      <c r="C1605" s="9" t="s">
        <v>5543</v>
      </c>
      <c r="D1605" s="9">
        <v>42841</v>
      </c>
      <c r="E1605" s="3" t="s">
        <v>5330</v>
      </c>
      <c r="F1605" t="s">
        <v>6465</v>
      </c>
      <c r="G1605" t="s">
        <v>6912</v>
      </c>
      <c r="H1605" t="s">
        <v>7705</v>
      </c>
      <c r="I1605" t="s">
        <v>8054</v>
      </c>
      <c r="J1605" t="s">
        <v>8057</v>
      </c>
      <c r="K1605" t="s">
        <v>8070</v>
      </c>
      <c r="L1605" t="s">
        <v>8593</v>
      </c>
      <c r="M1605">
        <v>77095</v>
      </c>
      <c r="N1605" t="s">
        <v>8639</v>
      </c>
      <c r="O1605" t="s">
        <v>9893</v>
      </c>
      <c r="P1605" t="s">
        <v>10371</v>
      </c>
      <c r="Q1605" t="s">
        <v>10381</v>
      </c>
      <c r="R1605" t="s">
        <v>11629</v>
      </c>
      <c r="S1605">
        <v>26.045999999999999</v>
      </c>
      <c r="T1605">
        <v>3</v>
      </c>
      <c r="U1605">
        <v>0.8</v>
      </c>
      <c r="V1605">
        <v>-44.278199999999998</v>
      </c>
      <c r="W1605">
        <f>(Tableau1[[#This Row],[Sales]]/Tableau1[[#This Row],[Profit]])*100</f>
        <v>-58.82352941176471</v>
      </c>
      <c r="X1605">
        <f>Tableau1[[#This Row],[Sales]]*(1-Tableau1[[#This Row],[Discount]])</f>
        <v>5.2091999999999983</v>
      </c>
      <c r="Y1605">
        <f ca="1">SUMIF(Tableau1[Order ID],Tableau1[[#This Row],[Order ID]],Tableau1[[#This Row],[Sales]])</f>
        <v>8399.9760000000006</v>
      </c>
    </row>
    <row r="1606" spans="1:25" x14ac:dyDescent="0.3">
      <c r="A1606">
        <v>3235</v>
      </c>
      <c r="B1606" t="s">
        <v>1625</v>
      </c>
      <c r="C1606" s="9" t="s">
        <v>5453</v>
      </c>
      <c r="D1606" s="9">
        <v>42484</v>
      </c>
      <c r="E1606" s="3" t="s">
        <v>6283</v>
      </c>
      <c r="F1606" t="s">
        <v>6466</v>
      </c>
      <c r="G1606" t="s">
        <v>7159</v>
      </c>
      <c r="H1606" t="s">
        <v>7952</v>
      </c>
      <c r="I1606" t="s">
        <v>8054</v>
      </c>
      <c r="J1606" t="s">
        <v>8057</v>
      </c>
      <c r="K1606" t="s">
        <v>8227</v>
      </c>
      <c r="L1606" t="s">
        <v>8590</v>
      </c>
      <c r="M1606">
        <v>92503</v>
      </c>
      <c r="N1606" t="s">
        <v>8638</v>
      </c>
      <c r="O1606" t="s">
        <v>9214</v>
      </c>
      <c r="P1606" t="s">
        <v>10371</v>
      </c>
      <c r="Q1606" t="s">
        <v>10381</v>
      </c>
      <c r="R1606" t="s">
        <v>10963</v>
      </c>
      <c r="S1606">
        <v>3.984</v>
      </c>
      <c r="T1606">
        <v>1</v>
      </c>
      <c r="U1606">
        <v>0.2</v>
      </c>
      <c r="V1606">
        <v>1.3944000000000001</v>
      </c>
      <c r="W1606">
        <f>(Tableau1[[#This Row],[Sales]]/Tableau1[[#This Row],[Profit]])*100</f>
        <v>285.71428571428567</v>
      </c>
      <c r="X1606">
        <f>Tableau1[[#This Row],[Sales]]*(1-Tableau1[[#This Row],[Discount]])</f>
        <v>3.1872000000000003</v>
      </c>
      <c r="Y1606">
        <f ca="1">SUMIF(Tableau1[Order ID],Tableau1[[#This Row],[Order ID]],Tableau1[[#This Row],[Sales]])</f>
        <v>23.52</v>
      </c>
    </row>
    <row r="1607" spans="1:25" x14ac:dyDescent="0.3">
      <c r="A1607">
        <v>3236</v>
      </c>
      <c r="B1607" t="s">
        <v>1626</v>
      </c>
      <c r="C1607" s="9" t="s">
        <v>5834</v>
      </c>
      <c r="D1607" s="9">
        <v>42384</v>
      </c>
      <c r="E1607" s="3" t="s">
        <v>5834</v>
      </c>
      <c r="F1607" t="s">
        <v>6467</v>
      </c>
      <c r="G1607" t="s">
        <v>6584</v>
      </c>
      <c r="H1607" t="s">
        <v>7377</v>
      </c>
      <c r="I1607" t="s">
        <v>8054</v>
      </c>
      <c r="J1607" t="s">
        <v>8057</v>
      </c>
      <c r="K1607" t="s">
        <v>8112</v>
      </c>
      <c r="L1607" t="s">
        <v>8617</v>
      </c>
      <c r="M1607">
        <v>6824</v>
      </c>
      <c r="N1607" t="s">
        <v>8640</v>
      </c>
      <c r="O1607" t="s">
        <v>8893</v>
      </c>
      <c r="P1607" t="s">
        <v>10370</v>
      </c>
      <c r="Q1607" t="s">
        <v>10376</v>
      </c>
      <c r="R1607" t="s">
        <v>10643</v>
      </c>
      <c r="S1607">
        <v>181.797</v>
      </c>
      <c r="T1607">
        <v>1</v>
      </c>
      <c r="U1607">
        <v>0.3</v>
      </c>
      <c r="V1607">
        <v>-15.582599999999999</v>
      </c>
      <c r="W1607">
        <f>(Tableau1[[#This Row],[Sales]]/Tableau1[[#This Row],[Profit]])*100</f>
        <v>-1166.6666666666667</v>
      </c>
      <c r="X1607">
        <f>Tableau1[[#This Row],[Sales]]*(1-Tableau1[[#This Row],[Discount]])</f>
        <v>127.25789999999999</v>
      </c>
      <c r="Y1607">
        <f ca="1">SUMIF(Tableau1[Order ID],Tableau1[[#This Row],[Order ID]],Tableau1[[#This Row],[Sales]])</f>
        <v>974.98800000000006</v>
      </c>
    </row>
    <row r="1608" spans="1:25" x14ac:dyDescent="0.3">
      <c r="A1608">
        <v>3237</v>
      </c>
      <c r="B1608" t="s">
        <v>1627</v>
      </c>
      <c r="C1608" s="9" t="s">
        <v>5470</v>
      </c>
      <c r="D1608" s="9">
        <v>42492</v>
      </c>
      <c r="E1608" s="3" t="s">
        <v>5470</v>
      </c>
      <c r="F1608" t="s">
        <v>6467</v>
      </c>
      <c r="G1608" t="s">
        <v>7161</v>
      </c>
      <c r="H1608" t="s">
        <v>7954</v>
      </c>
      <c r="I1608" t="s">
        <v>8054</v>
      </c>
      <c r="J1608" t="s">
        <v>8057</v>
      </c>
      <c r="K1608" t="s">
        <v>8078</v>
      </c>
      <c r="L1608" t="s">
        <v>8603</v>
      </c>
      <c r="M1608">
        <v>10024</v>
      </c>
      <c r="N1608" t="s">
        <v>8640</v>
      </c>
      <c r="O1608" t="s">
        <v>8989</v>
      </c>
      <c r="P1608" t="s">
        <v>10371</v>
      </c>
      <c r="Q1608" t="s">
        <v>10377</v>
      </c>
      <c r="R1608" t="s">
        <v>10738</v>
      </c>
      <c r="S1608">
        <v>44.94</v>
      </c>
      <c r="T1608">
        <v>3</v>
      </c>
      <c r="U1608">
        <v>0</v>
      </c>
      <c r="V1608">
        <v>12.5832</v>
      </c>
      <c r="W1608">
        <f>(Tableau1[[#This Row],[Sales]]/Tableau1[[#This Row],[Profit]])*100</f>
        <v>357.14285714285711</v>
      </c>
      <c r="X1608">
        <f>Tableau1[[#This Row],[Sales]]*(1-Tableau1[[#This Row],[Discount]])</f>
        <v>44.94</v>
      </c>
      <c r="Y1608">
        <f ca="1">SUMIF(Tableau1[Order ID],Tableau1[[#This Row],[Order ID]],Tableau1[[#This Row],[Sales]])</f>
        <v>34.700000000000003</v>
      </c>
    </row>
    <row r="1609" spans="1:25" x14ac:dyDescent="0.3">
      <c r="A1609">
        <v>3239</v>
      </c>
      <c r="B1609" t="s">
        <v>1628</v>
      </c>
      <c r="C1609" s="9" t="s">
        <v>5103</v>
      </c>
      <c r="D1609" s="9">
        <v>42694</v>
      </c>
      <c r="E1609" s="3" t="s">
        <v>5611</v>
      </c>
      <c r="F1609" t="s">
        <v>6465</v>
      </c>
      <c r="G1609" t="s">
        <v>7162</v>
      </c>
      <c r="H1609" t="s">
        <v>7955</v>
      </c>
      <c r="I1609" t="s">
        <v>8055</v>
      </c>
      <c r="J1609" t="s">
        <v>8057</v>
      </c>
      <c r="K1609" t="s">
        <v>8070</v>
      </c>
      <c r="L1609" t="s">
        <v>8593</v>
      </c>
      <c r="M1609">
        <v>77095</v>
      </c>
      <c r="N1609" t="s">
        <v>8639</v>
      </c>
      <c r="O1609" t="s">
        <v>9795</v>
      </c>
      <c r="P1609" t="s">
        <v>10370</v>
      </c>
      <c r="Q1609" t="s">
        <v>10374</v>
      </c>
      <c r="R1609" t="s">
        <v>11529</v>
      </c>
      <c r="S1609">
        <v>318.43</v>
      </c>
      <c r="T1609">
        <v>5</v>
      </c>
      <c r="U1609">
        <v>0.3</v>
      </c>
      <c r="V1609">
        <v>-77.332999999999998</v>
      </c>
      <c r="W1609">
        <f>(Tableau1[[#This Row],[Sales]]/Tableau1[[#This Row],[Profit]])*100</f>
        <v>-411.76470588235298</v>
      </c>
      <c r="X1609">
        <f>Tableau1[[#This Row],[Sales]]*(1-Tableau1[[#This Row],[Discount]])</f>
        <v>222.90099999999998</v>
      </c>
      <c r="Y1609">
        <f ca="1">SUMIF(Tableau1[Order ID],Tableau1[[#This Row],[Order ID]],Tableau1[[#This Row],[Sales]])</f>
        <v>103.5</v>
      </c>
    </row>
    <row r="1610" spans="1:25" x14ac:dyDescent="0.3">
      <c r="A1610">
        <v>3242</v>
      </c>
      <c r="B1610" t="s">
        <v>1629</v>
      </c>
      <c r="C1610" s="9" t="s">
        <v>5884</v>
      </c>
      <c r="D1610" s="9">
        <v>42401</v>
      </c>
      <c r="E1610" s="3" t="s">
        <v>6096</v>
      </c>
      <c r="F1610" t="s">
        <v>6466</v>
      </c>
      <c r="G1610" t="s">
        <v>6784</v>
      </c>
      <c r="H1610" t="s">
        <v>7577</v>
      </c>
      <c r="I1610" t="s">
        <v>8055</v>
      </c>
      <c r="J1610" t="s">
        <v>8057</v>
      </c>
      <c r="K1610" t="s">
        <v>8139</v>
      </c>
      <c r="L1610" t="s">
        <v>8605</v>
      </c>
      <c r="M1610">
        <v>22204</v>
      </c>
      <c r="N1610" t="s">
        <v>8637</v>
      </c>
      <c r="O1610" t="s">
        <v>9606</v>
      </c>
      <c r="P1610" t="s">
        <v>10371</v>
      </c>
      <c r="Q1610" t="s">
        <v>10377</v>
      </c>
      <c r="R1610" t="s">
        <v>11347</v>
      </c>
      <c r="S1610">
        <v>56.45</v>
      </c>
      <c r="T1610">
        <v>5</v>
      </c>
      <c r="U1610">
        <v>0</v>
      </c>
      <c r="V1610">
        <v>14.677</v>
      </c>
      <c r="W1610">
        <f>(Tableau1[[#This Row],[Sales]]/Tableau1[[#This Row],[Profit]])*100</f>
        <v>384.61538461538464</v>
      </c>
      <c r="X1610">
        <f>Tableau1[[#This Row],[Sales]]*(1-Tableau1[[#This Row],[Discount]])</f>
        <v>56.45</v>
      </c>
      <c r="Y1610">
        <f ca="1">SUMIF(Tableau1[Order ID],Tableau1[[#This Row],[Order ID]],Tableau1[[#This Row],[Sales]])</f>
        <v>158.376</v>
      </c>
    </row>
    <row r="1611" spans="1:25" x14ac:dyDescent="0.3">
      <c r="A1611">
        <v>3243</v>
      </c>
      <c r="B1611" t="s">
        <v>1630</v>
      </c>
      <c r="C1611" s="9" t="s">
        <v>5215</v>
      </c>
      <c r="D1611" s="9">
        <v>42825</v>
      </c>
      <c r="E1611" s="3" t="s">
        <v>6364</v>
      </c>
      <c r="F1611" t="s">
        <v>6464</v>
      </c>
      <c r="G1611" t="s">
        <v>6751</v>
      </c>
      <c r="H1611" t="s">
        <v>7544</v>
      </c>
      <c r="I1611" t="s">
        <v>8054</v>
      </c>
      <c r="J1611" t="s">
        <v>8057</v>
      </c>
      <c r="K1611" t="s">
        <v>8080</v>
      </c>
      <c r="L1611" t="s">
        <v>8598</v>
      </c>
      <c r="M1611">
        <v>60623</v>
      </c>
      <c r="N1611" t="s">
        <v>8639</v>
      </c>
      <c r="O1611" t="s">
        <v>10039</v>
      </c>
      <c r="P1611" t="s">
        <v>10371</v>
      </c>
      <c r="Q1611" t="s">
        <v>10381</v>
      </c>
      <c r="R1611" t="s">
        <v>11777</v>
      </c>
      <c r="S1611">
        <v>13.468</v>
      </c>
      <c r="T1611">
        <v>13</v>
      </c>
      <c r="U1611">
        <v>0.8</v>
      </c>
      <c r="V1611">
        <v>-22.895600000000002</v>
      </c>
      <c r="W1611">
        <f>(Tableau1[[#This Row],[Sales]]/Tableau1[[#This Row],[Profit]])*100</f>
        <v>-58.823529411764696</v>
      </c>
      <c r="X1611">
        <f>Tableau1[[#This Row],[Sales]]*(1-Tableau1[[#This Row],[Discount]])</f>
        <v>2.6935999999999996</v>
      </c>
      <c r="Y1611">
        <f ca="1">SUMIF(Tableau1[Order ID],Tableau1[[#This Row],[Order ID]],Tableau1[[#This Row],[Sales]])</f>
        <v>56.56</v>
      </c>
    </row>
    <row r="1612" spans="1:25" x14ac:dyDescent="0.3">
      <c r="A1612">
        <v>3244</v>
      </c>
      <c r="B1612" t="s">
        <v>1631</v>
      </c>
      <c r="C1612" s="9" t="s">
        <v>5126</v>
      </c>
      <c r="D1612" s="9">
        <v>43070</v>
      </c>
      <c r="E1612" s="3" t="s">
        <v>5286</v>
      </c>
      <c r="F1612" t="s">
        <v>6465</v>
      </c>
      <c r="G1612" t="s">
        <v>7163</v>
      </c>
      <c r="H1612" t="s">
        <v>7956</v>
      </c>
      <c r="I1612" t="s">
        <v>8054</v>
      </c>
      <c r="J1612" t="s">
        <v>8057</v>
      </c>
      <c r="K1612" t="s">
        <v>8113</v>
      </c>
      <c r="L1612" t="s">
        <v>8593</v>
      </c>
      <c r="M1612">
        <v>75051</v>
      </c>
      <c r="N1612" t="s">
        <v>8639</v>
      </c>
      <c r="O1612" t="s">
        <v>10074</v>
      </c>
      <c r="P1612" t="s">
        <v>10372</v>
      </c>
      <c r="Q1612" t="s">
        <v>10380</v>
      </c>
      <c r="R1612" t="s">
        <v>11812</v>
      </c>
      <c r="S1612">
        <v>219.8</v>
      </c>
      <c r="T1612">
        <v>5</v>
      </c>
      <c r="U1612">
        <v>0.2</v>
      </c>
      <c r="V1612">
        <v>24.727499999999999</v>
      </c>
      <c r="W1612">
        <f>(Tableau1[[#This Row],[Sales]]/Tableau1[[#This Row],[Profit]])*100</f>
        <v>888.88888888888891</v>
      </c>
      <c r="X1612">
        <f>Tableau1[[#This Row],[Sales]]*(1-Tableau1[[#This Row],[Discount]])</f>
        <v>175.84000000000003</v>
      </c>
      <c r="Y1612">
        <f ca="1">SUMIF(Tableau1[Order ID],Tableau1[[#This Row],[Order ID]],Tableau1[[#This Row],[Sales]])</f>
        <v>3.76</v>
      </c>
    </row>
    <row r="1613" spans="1:25" x14ac:dyDescent="0.3">
      <c r="A1613">
        <v>3246</v>
      </c>
      <c r="B1613" t="s">
        <v>1632</v>
      </c>
      <c r="C1613" s="9" t="s">
        <v>5419</v>
      </c>
      <c r="D1613" s="9">
        <v>43079</v>
      </c>
      <c r="E1613" s="3" t="s">
        <v>6289</v>
      </c>
      <c r="F1613" t="s">
        <v>6464</v>
      </c>
      <c r="G1613" t="s">
        <v>6598</v>
      </c>
      <c r="H1613" t="s">
        <v>7391</v>
      </c>
      <c r="I1613" t="s">
        <v>8055</v>
      </c>
      <c r="J1613" t="s">
        <v>8057</v>
      </c>
      <c r="K1613" t="s">
        <v>8062</v>
      </c>
      <c r="L1613" t="s">
        <v>8234</v>
      </c>
      <c r="M1613">
        <v>98103</v>
      </c>
      <c r="N1613" t="s">
        <v>8638</v>
      </c>
      <c r="O1613" t="s">
        <v>9561</v>
      </c>
      <c r="P1613" t="s">
        <v>10372</v>
      </c>
      <c r="Q1613" t="s">
        <v>10384</v>
      </c>
      <c r="R1613" t="s">
        <v>11304</v>
      </c>
      <c r="S1613">
        <v>49.08</v>
      </c>
      <c r="T1613">
        <v>3</v>
      </c>
      <c r="U1613">
        <v>0</v>
      </c>
      <c r="V1613">
        <v>4.9080000000000004</v>
      </c>
      <c r="W1613">
        <f>(Tableau1[[#This Row],[Sales]]/Tableau1[[#This Row],[Profit]])*100</f>
        <v>999.99999999999977</v>
      </c>
      <c r="X1613">
        <f>Tableau1[[#This Row],[Sales]]*(1-Tableau1[[#This Row],[Discount]])</f>
        <v>49.08</v>
      </c>
      <c r="Y1613">
        <f ca="1">SUMIF(Tableau1[Order ID],Tableau1[[#This Row],[Order ID]],Tableau1[[#This Row],[Sales]])</f>
        <v>84.96</v>
      </c>
    </row>
    <row r="1614" spans="1:25" x14ac:dyDescent="0.3">
      <c r="A1614">
        <v>3249</v>
      </c>
      <c r="B1614" t="s">
        <v>1633</v>
      </c>
      <c r="C1614" s="9" t="s">
        <v>5072</v>
      </c>
      <c r="D1614" s="9">
        <v>42630</v>
      </c>
      <c r="E1614" s="3" t="s">
        <v>6361</v>
      </c>
      <c r="F1614" t="s">
        <v>6465</v>
      </c>
      <c r="G1614" t="s">
        <v>6787</v>
      </c>
      <c r="H1614" t="s">
        <v>7580</v>
      </c>
      <c r="I1614" t="s">
        <v>8056</v>
      </c>
      <c r="J1614" t="s">
        <v>8057</v>
      </c>
      <c r="K1614" t="s">
        <v>8062</v>
      </c>
      <c r="L1614" t="s">
        <v>8234</v>
      </c>
      <c r="M1614">
        <v>98103</v>
      </c>
      <c r="N1614" t="s">
        <v>8638</v>
      </c>
      <c r="O1614" t="s">
        <v>10028</v>
      </c>
      <c r="P1614" t="s">
        <v>10370</v>
      </c>
      <c r="Q1614" t="s">
        <v>10374</v>
      </c>
      <c r="R1614" t="s">
        <v>11765</v>
      </c>
      <c r="S1614">
        <v>113.88800000000001</v>
      </c>
      <c r="T1614">
        <v>2</v>
      </c>
      <c r="U1614">
        <v>0.2</v>
      </c>
      <c r="V1614">
        <v>9.9651999999999994</v>
      </c>
      <c r="W1614">
        <f>(Tableau1[[#This Row],[Sales]]/Tableau1[[#This Row],[Profit]])*100</f>
        <v>1142.8571428571431</v>
      </c>
      <c r="X1614">
        <f>Tableau1[[#This Row],[Sales]]*(1-Tableau1[[#This Row],[Discount]])</f>
        <v>91.110400000000013</v>
      </c>
      <c r="Y1614">
        <f ca="1">SUMIF(Tableau1[Order ID],Tableau1[[#This Row],[Order ID]],Tableau1[[#This Row],[Sales]])</f>
        <v>2079.4</v>
      </c>
    </row>
    <row r="1615" spans="1:25" x14ac:dyDescent="0.3">
      <c r="A1615">
        <v>3251</v>
      </c>
      <c r="B1615" t="s">
        <v>1634</v>
      </c>
      <c r="C1615" s="9" t="s">
        <v>5473</v>
      </c>
      <c r="D1615" s="9">
        <v>42727</v>
      </c>
      <c r="E1615" s="3" t="s">
        <v>5753</v>
      </c>
      <c r="F1615" t="s">
        <v>6465</v>
      </c>
      <c r="G1615" t="s">
        <v>7033</v>
      </c>
      <c r="H1615" t="s">
        <v>7826</v>
      </c>
      <c r="I1615" t="s">
        <v>8055</v>
      </c>
      <c r="J1615" t="s">
        <v>8057</v>
      </c>
      <c r="K1615" t="s">
        <v>8412</v>
      </c>
      <c r="L1615" t="s">
        <v>8600</v>
      </c>
      <c r="M1615">
        <v>49505</v>
      </c>
      <c r="N1615" t="s">
        <v>8639</v>
      </c>
      <c r="O1615" t="s">
        <v>9647</v>
      </c>
      <c r="P1615" t="s">
        <v>10371</v>
      </c>
      <c r="Q1615" t="s">
        <v>10386</v>
      </c>
      <c r="R1615" t="s">
        <v>11385</v>
      </c>
      <c r="S1615">
        <v>24.85</v>
      </c>
      <c r="T1615">
        <v>7</v>
      </c>
      <c r="U1615">
        <v>0</v>
      </c>
      <c r="V1615">
        <v>11.679500000000001</v>
      </c>
      <c r="W1615">
        <f>(Tableau1[[#This Row],[Sales]]/Tableau1[[#This Row],[Profit]])*100</f>
        <v>212.7659574468085</v>
      </c>
      <c r="X1615">
        <f>Tableau1[[#This Row],[Sales]]*(1-Tableau1[[#This Row],[Discount]])</f>
        <v>24.85</v>
      </c>
      <c r="Y1615">
        <f ca="1">SUMIF(Tableau1[Order ID],Tableau1[[#This Row],[Order ID]],Tableau1[[#This Row],[Sales]])</f>
        <v>100.24</v>
      </c>
    </row>
    <row r="1616" spans="1:25" x14ac:dyDescent="0.3">
      <c r="A1616">
        <v>3252</v>
      </c>
      <c r="B1616" t="s">
        <v>1635</v>
      </c>
      <c r="C1616" s="9" t="s">
        <v>5857</v>
      </c>
      <c r="D1616" s="9">
        <v>42842</v>
      </c>
      <c r="E1616" s="3" t="s">
        <v>6393</v>
      </c>
      <c r="F1616" t="s">
        <v>6466</v>
      </c>
      <c r="G1616" t="s">
        <v>7164</v>
      </c>
      <c r="H1616" t="s">
        <v>7957</v>
      </c>
      <c r="I1616" t="s">
        <v>8054</v>
      </c>
      <c r="J1616" t="s">
        <v>8057</v>
      </c>
      <c r="K1616" t="s">
        <v>8068</v>
      </c>
      <c r="L1616" t="s">
        <v>8597</v>
      </c>
      <c r="M1616">
        <v>19120</v>
      </c>
      <c r="N1616" t="s">
        <v>8640</v>
      </c>
      <c r="O1616" t="s">
        <v>9597</v>
      </c>
      <c r="P1616" t="s">
        <v>10370</v>
      </c>
      <c r="Q1616" t="s">
        <v>10378</v>
      </c>
      <c r="R1616" t="s">
        <v>11587</v>
      </c>
      <c r="S1616">
        <v>60.311999999999998</v>
      </c>
      <c r="T1616">
        <v>3</v>
      </c>
      <c r="U1616">
        <v>0.2</v>
      </c>
      <c r="V1616">
        <v>5.2773000000000003</v>
      </c>
      <c r="W1616">
        <f>(Tableau1[[#This Row],[Sales]]/Tableau1[[#This Row],[Profit]])*100</f>
        <v>1142.8571428571427</v>
      </c>
      <c r="X1616">
        <f>Tableau1[[#This Row],[Sales]]*(1-Tableau1[[#This Row],[Discount]])</f>
        <v>48.249600000000001</v>
      </c>
      <c r="Y1616">
        <f ca="1">SUMIF(Tableau1[Order ID],Tableau1[[#This Row],[Order ID]],Tableau1[[#This Row],[Sales]])</f>
        <v>61.96</v>
      </c>
    </row>
    <row r="1617" spans="1:25" x14ac:dyDescent="0.3">
      <c r="A1617">
        <v>3253</v>
      </c>
      <c r="B1617" t="s">
        <v>1636</v>
      </c>
      <c r="C1617" s="9" t="s">
        <v>5885</v>
      </c>
      <c r="D1617" s="9">
        <v>43035</v>
      </c>
      <c r="E1617" s="3" t="s">
        <v>5535</v>
      </c>
      <c r="F1617" t="s">
        <v>6464</v>
      </c>
      <c r="G1617" t="s">
        <v>6483</v>
      </c>
      <c r="H1617" t="s">
        <v>7276</v>
      </c>
      <c r="I1617" t="s">
        <v>8056</v>
      </c>
      <c r="J1617" t="s">
        <v>8057</v>
      </c>
      <c r="K1617" t="s">
        <v>8080</v>
      </c>
      <c r="L1617" t="s">
        <v>8598</v>
      </c>
      <c r="M1617">
        <v>60610</v>
      </c>
      <c r="N1617" t="s">
        <v>8639</v>
      </c>
      <c r="O1617" t="s">
        <v>9052</v>
      </c>
      <c r="P1617" t="s">
        <v>10371</v>
      </c>
      <c r="Q1617" t="s">
        <v>10379</v>
      </c>
      <c r="R1617" t="s">
        <v>10801</v>
      </c>
      <c r="S1617">
        <v>7.056</v>
      </c>
      <c r="T1617">
        <v>3</v>
      </c>
      <c r="U1617">
        <v>0.2</v>
      </c>
      <c r="V1617">
        <v>2.2050000000000001</v>
      </c>
      <c r="W1617">
        <f>(Tableau1[[#This Row],[Sales]]/Tableau1[[#This Row],[Profit]])*100</f>
        <v>320</v>
      </c>
      <c r="X1617">
        <f>Tableau1[[#This Row],[Sales]]*(1-Tableau1[[#This Row],[Discount]])</f>
        <v>5.6448</v>
      </c>
      <c r="Y1617">
        <f ca="1">SUMIF(Tableau1[Order ID],Tableau1[[#This Row],[Order ID]],Tableau1[[#This Row],[Sales]])</f>
        <v>384.76799999999997</v>
      </c>
    </row>
    <row r="1618" spans="1:25" x14ac:dyDescent="0.3">
      <c r="A1618">
        <v>3255</v>
      </c>
      <c r="B1618" t="s">
        <v>1637</v>
      </c>
      <c r="C1618" s="9" t="s">
        <v>5660</v>
      </c>
      <c r="D1618" s="9">
        <v>42559</v>
      </c>
      <c r="E1618" s="3" t="s">
        <v>5246</v>
      </c>
      <c r="F1618" t="s">
        <v>6465</v>
      </c>
      <c r="G1618" t="s">
        <v>6885</v>
      </c>
      <c r="H1618" t="s">
        <v>7678</v>
      </c>
      <c r="I1618" t="s">
        <v>8054</v>
      </c>
      <c r="J1618" t="s">
        <v>8057</v>
      </c>
      <c r="K1618" t="s">
        <v>8062</v>
      </c>
      <c r="L1618" t="s">
        <v>8234</v>
      </c>
      <c r="M1618">
        <v>98105</v>
      </c>
      <c r="N1618" t="s">
        <v>8638</v>
      </c>
      <c r="O1618" t="s">
        <v>8870</v>
      </c>
      <c r="P1618" t="s">
        <v>10372</v>
      </c>
      <c r="Q1618" t="s">
        <v>10380</v>
      </c>
      <c r="R1618" t="s">
        <v>10620</v>
      </c>
      <c r="S1618">
        <v>107.98399999999999</v>
      </c>
      <c r="T1618">
        <v>1</v>
      </c>
      <c r="U1618">
        <v>0.2</v>
      </c>
      <c r="V1618">
        <v>9.4486000000000008</v>
      </c>
      <c r="W1618">
        <f>(Tableau1[[#This Row],[Sales]]/Tableau1[[#This Row],[Profit]])*100</f>
        <v>1142.8571428571427</v>
      </c>
      <c r="X1618">
        <f>Tableau1[[#This Row],[Sales]]*(1-Tableau1[[#This Row],[Discount]])</f>
        <v>86.387200000000007</v>
      </c>
      <c r="Y1618">
        <f ca="1">SUMIF(Tableau1[Order ID],Tableau1[[#This Row],[Order ID]],Tableau1[[#This Row],[Sales]])</f>
        <v>32.4</v>
      </c>
    </row>
    <row r="1619" spans="1:25" x14ac:dyDescent="0.3">
      <c r="A1619">
        <v>3257</v>
      </c>
      <c r="B1619" t="s">
        <v>1638</v>
      </c>
      <c r="C1619" s="9" t="s">
        <v>5131</v>
      </c>
      <c r="D1619" s="9">
        <v>42225</v>
      </c>
      <c r="E1619" s="3" t="s">
        <v>6397</v>
      </c>
      <c r="F1619" t="s">
        <v>6465</v>
      </c>
      <c r="G1619" t="s">
        <v>6487</v>
      </c>
      <c r="H1619" t="s">
        <v>7280</v>
      </c>
      <c r="I1619" t="s">
        <v>8055</v>
      </c>
      <c r="J1619" t="s">
        <v>8057</v>
      </c>
      <c r="K1619" t="s">
        <v>8166</v>
      </c>
      <c r="L1619" t="s">
        <v>8591</v>
      </c>
      <c r="M1619">
        <v>32216</v>
      </c>
      <c r="N1619" t="s">
        <v>8637</v>
      </c>
      <c r="O1619" t="s">
        <v>9363</v>
      </c>
      <c r="P1619" t="s">
        <v>10371</v>
      </c>
      <c r="Q1619" t="s">
        <v>10375</v>
      </c>
      <c r="R1619" t="s">
        <v>11110</v>
      </c>
      <c r="S1619">
        <v>4.6079999999999997</v>
      </c>
      <c r="T1619">
        <v>2</v>
      </c>
      <c r="U1619">
        <v>0.2</v>
      </c>
      <c r="V1619">
        <v>1.6704000000000001</v>
      </c>
      <c r="W1619">
        <f>(Tableau1[[#This Row],[Sales]]/Tableau1[[#This Row],[Profit]])*100</f>
        <v>275.86206896551721</v>
      </c>
      <c r="X1619">
        <f>Tableau1[[#This Row],[Sales]]*(1-Tableau1[[#This Row],[Discount]])</f>
        <v>3.6863999999999999</v>
      </c>
      <c r="Y1619">
        <f ca="1">SUMIF(Tableau1[Order ID],Tableau1[[#This Row],[Order ID]],Tableau1[[#This Row],[Sales]])</f>
        <v>289.56799999999998</v>
      </c>
    </row>
    <row r="1620" spans="1:25" x14ac:dyDescent="0.3">
      <c r="A1620">
        <v>3258</v>
      </c>
      <c r="B1620" t="s">
        <v>1639</v>
      </c>
      <c r="C1620" s="9" t="s">
        <v>5040</v>
      </c>
      <c r="D1620" s="9">
        <v>42713</v>
      </c>
      <c r="E1620" s="3" t="s">
        <v>5912</v>
      </c>
      <c r="F1620" t="s">
        <v>6464</v>
      </c>
      <c r="G1620" t="s">
        <v>6928</v>
      </c>
      <c r="H1620" t="s">
        <v>7721</v>
      </c>
      <c r="I1620" t="s">
        <v>8055</v>
      </c>
      <c r="J1620" t="s">
        <v>8057</v>
      </c>
      <c r="K1620" t="s">
        <v>8105</v>
      </c>
      <c r="L1620" t="s">
        <v>8606</v>
      </c>
      <c r="M1620">
        <v>37064</v>
      </c>
      <c r="N1620" t="s">
        <v>8637</v>
      </c>
      <c r="O1620" t="s">
        <v>9571</v>
      </c>
      <c r="P1620" t="s">
        <v>10370</v>
      </c>
      <c r="Q1620" t="s">
        <v>10376</v>
      </c>
      <c r="R1620" t="s">
        <v>11314</v>
      </c>
      <c r="S1620">
        <v>79.974000000000004</v>
      </c>
      <c r="T1620">
        <v>3</v>
      </c>
      <c r="U1620">
        <v>0.4</v>
      </c>
      <c r="V1620">
        <v>-29.323799999999999</v>
      </c>
      <c r="W1620">
        <f>(Tableau1[[#This Row],[Sales]]/Tableau1[[#This Row],[Profit]])*100</f>
        <v>-272.72727272727275</v>
      </c>
      <c r="X1620">
        <f>Tableau1[[#This Row],[Sales]]*(1-Tableau1[[#This Row],[Discount]])</f>
        <v>47.984400000000001</v>
      </c>
      <c r="Y1620">
        <f ca="1">SUMIF(Tableau1[Order ID],Tableau1[[#This Row],[Order ID]],Tableau1[[#This Row],[Sales]])</f>
        <v>20.94</v>
      </c>
    </row>
    <row r="1621" spans="1:25" x14ac:dyDescent="0.3">
      <c r="A1621">
        <v>3260</v>
      </c>
      <c r="B1621" t="s">
        <v>1640</v>
      </c>
      <c r="C1621" s="9" t="s">
        <v>5403</v>
      </c>
      <c r="D1621" s="9">
        <v>42687</v>
      </c>
      <c r="E1621" s="3" t="s">
        <v>6049</v>
      </c>
      <c r="F1621" t="s">
        <v>6465</v>
      </c>
      <c r="G1621" t="s">
        <v>7165</v>
      </c>
      <c r="H1621" t="s">
        <v>7958</v>
      </c>
      <c r="I1621" t="s">
        <v>8056</v>
      </c>
      <c r="J1621" t="s">
        <v>8057</v>
      </c>
      <c r="K1621" t="s">
        <v>8394</v>
      </c>
      <c r="L1621" t="s">
        <v>8598</v>
      </c>
      <c r="M1621">
        <v>60035</v>
      </c>
      <c r="N1621" t="s">
        <v>8639</v>
      </c>
      <c r="O1621" t="s">
        <v>9087</v>
      </c>
      <c r="P1621" t="s">
        <v>10371</v>
      </c>
      <c r="Q1621" t="s">
        <v>10381</v>
      </c>
      <c r="R1621" t="s">
        <v>10837</v>
      </c>
      <c r="S1621">
        <v>3.1360000000000001</v>
      </c>
      <c r="T1621">
        <v>2</v>
      </c>
      <c r="U1621">
        <v>0.8</v>
      </c>
      <c r="V1621">
        <v>-4.7039999999999997</v>
      </c>
      <c r="W1621">
        <f>(Tableau1[[#This Row],[Sales]]/Tableau1[[#This Row],[Profit]])*100</f>
        <v>-66.666666666666671</v>
      </c>
      <c r="X1621">
        <f>Tableau1[[#This Row],[Sales]]*(1-Tableau1[[#This Row],[Discount]])</f>
        <v>0.62719999999999987</v>
      </c>
      <c r="Y1621">
        <f ca="1">SUMIF(Tableau1[Order ID],Tableau1[[#This Row],[Order ID]],Tableau1[[#This Row],[Sales]])</f>
        <v>1247.6400000000001</v>
      </c>
    </row>
    <row r="1622" spans="1:25" x14ac:dyDescent="0.3">
      <c r="A1622">
        <v>3261</v>
      </c>
      <c r="B1622" t="s">
        <v>1641</v>
      </c>
      <c r="C1622" s="9" t="s">
        <v>5717</v>
      </c>
      <c r="D1622" s="9">
        <v>41957</v>
      </c>
      <c r="E1622" s="3" t="s">
        <v>5677</v>
      </c>
      <c r="F1622" t="s">
        <v>6466</v>
      </c>
      <c r="G1622" t="s">
        <v>7166</v>
      </c>
      <c r="H1622" t="s">
        <v>7959</v>
      </c>
      <c r="I1622" t="s">
        <v>8055</v>
      </c>
      <c r="J1622" t="s">
        <v>8057</v>
      </c>
      <c r="K1622" t="s">
        <v>8103</v>
      </c>
      <c r="L1622" t="s">
        <v>8593</v>
      </c>
      <c r="M1622">
        <v>77506</v>
      </c>
      <c r="N1622" t="s">
        <v>8639</v>
      </c>
      <c r="O1622" t="s">
        <v>10076</v>
      </c>
      <c r="P1622" t="s">
        <v>10371</v>
      </c>
      <c r="Q1622" t="s">
        <v>10383</v>
      </c>
      <c r="R1622" t="s">
        <v>11814</v>
      </c>
      <c r="S1622">
        <v>20.736000000000001</v>
      </c>
      <c r="T1622">
        <v>4</v>
      </c>
      <c r="U1622">
        <v>0.2</v>
      </c>
      <c r="V1622">
        <v>7.2576000000000001</v>
      </c>
      <c r="W1622">
        <f>(Tableau1[[#This Row],[Sales]]/Tableau1[[#This Row],[Profit]])*100</f>
        <v>285.71428571428572</v>
      </c>
      <c r="X1622">
        <f>Tableau1[[#This Row],[Sales]]*(1-Tableau1[[#This Row],[Discount]])</f>
        <v>16.588800000000003</v>
      </c>
      <c r="Y1622">
        <f ca="1">SUMIF(Tableau1[Order ID],Tableau1[[#This Row],[Order ID]],Tableau1[[#This Row],[Sales]])</f>
        <v>19.135999999999999</v>
      </c>
    </row>
    <row r="1623" spans="1:25" x14ac:dyDescent="0.3">
      <c r="A1623">
        <v>3262</v>
      </c>
      <c r="B1623" t="s">
        <v>1642</v>
      </c>
      <c r="C1623" s="9" t="s">
        <v>5694</v>
      </c>
      <c r="D1623" s="9">
        <v>41960</v>
      </c>
      <c r="E1623" s="3" t="s">
        <v>5114</v>
      </c>
      <c r="F1623" t="s">
        <v>6466</v>
      </c>
      <c r="G1623" t="s">
        <v>6599</v>
      </c>
      <c r="H1623" t="s">
        <v>7392</v>
      </c>
      <c r="I1623" t="s">
        <v>8055</v>
      </c>
      <c r="J1623" t="s">
        <v>8057</v>
      </c>
      <c r="K1623" t="s">
        <v>8066</v>
      </c>
      <c r="L1623" t="s">
        <v>8590</v>
      </c>
      <c r="M1623">
        <v>94109</v>
      </c>
      <c r="N1623" t="s">
        <v>8638</v>
      </c>
      <c r="O1623" t="s">
        <v>9560</v>
      </c>
      <c r="P1623" t="s">
        <v>10372</v>
      </c>
      <c r="Q1623" t="s">
        <v>10384</v>
      </c>
      <c r="R1623" t="s">
        <v>11303</v>
      </c>
      <c r="S1623">
        <v>99.98</v>
      </c>
      <c r="T1623">
        <v>2</v>
      </c>
      <c r="U1623">
        <v>0</v>
      </c>
      <c r="V1623">
        <v>7.9984000000000002</v>
      </c>
      <c r="W1623">
        <f>(Tableau1[[#This Row],[Sales]]/Tableau1[[#This Row],[Profit]])*100</f>
        <v>1250</v>
      </c>
      <c r="X1623">
        <f>Tableau1[[#This Row],[Sales]]*(1-Tableau1[[#This Row],[Discount]])</f>
        <v>99.98</v>
      </c>
      <c r="Y1623">
        <f ca="1">SUMIF(Tableau1[Order ID],Tableau1[[#This Row],[Order ID]],Tableau1[[#This Row],[Sales]])</f>
        <v>23.88</v>
      </c>
    </row>
    <row r="1624" spans="1:25" x14ac:dyDescent="0.3">
      <c r="A1624">
        <v>3265</v>
      </c>
      <c r="B1624" t="s">
        <v>1643</v>
      </c>
      <c r="C1624" s="9" t="s">
        <v>5788</v>
      </c>
      <c r="D1624" s="9">
        <v>42433</v>
      </c>
      <c r="E1624" s="3" t="s">
        <v>5417</v>
      </c>
      <c r="F1624" t="s">
        <v>6464</v>
      </c>
      <c r="G1624" t="s">
        <v>7043</v>
      </c>
      <c r="H1624" t="s">
        <v>7836</v>
      </c>
      <c r="I1624" t="s">
        <v>8055</v>
      </c>
      <c r="J1624" t="s">
        <v>8057</v>
      </c>
      <c r="K1624" t="s">
        <v>8158</v>
      </c>
      <c r="L1624" t="s">
        <v>8591</v>
      </c>
      <c r="M1624">
        <v>33180</v>
      </c>
      <c r="N1624" t="s">
        <v>8637</v>
      </c>
      <c r="O1624" t="s">
        <v>9636</v>
      </c>
      <c r="P1624" t="s">
        <v>10371</v>
      </c>
      <c r="Q1624" t="s">
        <v>10375</v>
      </c>
      <c r="R1624" t="s">
        <v>11374</v>
      </c>
      <c r="S1624">
        <v>10.08</v>
      </c>
      <c r="T1624">
        <v>4</v>
      </c>
      <c r="U1624">
        <v>0.2</v>
      </c>
      <c r="V1624">
        <v>3.528</v>
      </c>
      <c r="W1624">
        <f>(Tableau1[[#This Row],[Sales]]/Tableau1[[#This Row],[Profit]])*100</f>
        <v>285.71428571428572</v>
      </c>
      <c r="X1624">
        <f>Tableau1[[#This Row],[Sales]]*(1-Tableau1[[#This Row],[Discount]])</f>
        <v>8.0640000000000001</v>
      </c>
      <c r="Y1624">
        <f ca="1">SUMIF(Tableau1[Order ID],Tableau1[[#This Row],[Order ID]],Tableau1[[#This Row],[Sales]])</f>
        <v>5443.96</v>
      </c>
    </row>
    <row r="1625" spans="1:25" x14ac:dyDescent="0.3">
      <c r="A1625">
        <v>3266</v>
      </c>
      <c r="B1625" t="s">
        <v>1644</v>
      </c>
      <c r="C1625" s="9" t="s">
        <v>5886</v>
      </c>
      <c r="D1625" s="9">
        <v>41923</v>
      </c>
      <c r="E1625" s="3" t="s">
        <v>5801</v>
      </c>
      <c r="F1625" t="s">
        <v>6465</v>
      </c>
      <c r="G1625" t="s">
        <v>7003</v>
      </c>
      <c r="H1625" t="s">
        <v>7796</v>
      </c>
      <c r="I1625" t="s">
        <v>8054</v>
      </c>
      <c r="J1625" t="s">
        <v>8057</v>
      </c>
      <c r="K1625" t="s">
        <v>8068</v>
      </c>
      <c r="L1625" t="s">
        <v>8597</v>
      </c>
      <c r="M1625">
        <v>19120</v>
      </c>
      <c r="N1625" t="s">
        <v>8640</v>
      </c>
      <c r="O1625" t="s">
        <v>9337</v>
      </c>
      <c r="P1625" t="s">
        <v>10371</v>
      </c>
      <c r="Q1625" t="s">
        <v>10377</v>
      </c>
      <c r="R1625" t="s">
        <v>11085</v>
      </c>
      <c r="S1625">
        <v>281.904</v>
      </c>
      <c r="T1625">
        <v>2</v>
      </c>
      <c r="U1625">
        <v>0.2</v>
      </c>
      <c r="V1625">
        <v>10.571400000000001</v>
      </c>
      <c r="W1625">
        <f>(Tableau1[[#This Row],[Sales]]/Tableau1[[#This Row],[Profit]])*100</f>
        <v>2666.6666666666665</v>
      </c>
      <c r="X1625">
        <f>Tableau1[[#This Row],[Sales]]*(1-Tableau1[[#This Row],[Discount]])</f>
        <v>225.5232</v>
      </c>
      <c r="Y1625">
        <f ca="1">SUMIF(Tableau1[Order ID],Tableau1[[#This Row],[Order ID]],Tableau1[[#This Row],[Sales]])</f>
        <v>1999.96</v>
      </c>
    </row>
    <row r="1626" spans="1:25" x14ac:dyDescent="0.3">
      <c r="A1626">
        <v>3268</v>
      </c>
      <c r="B1626" t="s">
        <v>1645</v>
      </c>
      <c r="C1626" s="9" t="s">
        <v>5887</v>
      </c>
      <c r="D1626" s="9">
        <v>41781</v>
      </c>
      <c r="E1626" s="3" t="s">
        <v>6352</v>
      </c>
      <c r="F1626" t="s">
        <v>6465</v>
      </c>
      <c r="G1626" t="s">
        <v>7167</v>
      </c>
      <c r="H1626" t="s">
        <v>7960</v>
      </c>
      <c r="I1626" t="s">
        <v>8054</v>
      </c>
      <c r="J1626" t="s">
        <v>8057</v>
      </c>
      <c r="K1626" t="s">
        <v>8085</v>
      </c>
      <c r="L1626" t="s">
        <v>8607</v>
      </c>
      <c r="M1626">
        <v>35601</v>
      </c>
      <c r="N1626" t="s">
        <v>8637</v>
      </c>
      <c r="O1626" t="s">
        <v>9324</v>
      </c>
      <c r="P1626" t="s">
        <v>10372</v>
      </c>
      <c r="Q1626" t="s">
        <v>10380</v>
      </c>
      <c r="R1626" t="s">
        <v>11073</v>
      </c>
      <c r="S1626">
        <v>135.97999999999999</v>
      </c>
      <c r="T1626">
        <v>2</v>
      </c>
      <c r="U1626">
        <v>0</v>
      </c>
      <c r="V1626">
        <v>33.994999999999997</v>
      </c>
      <c r="W1626">
        <f>(Tableau1[[#This Row],[Sales]]/Tableau1[[#This Row],[Profit]])*100</f>
        <v>400</v>
      </c>
      <c r="X1626">
        <f>Tableau1[[#This Row],[Sales]]*(1-Tableau1[[#This Row],[Discount]])</f>
        <v>135.97999999999999</v>
      </c>
      <c r="Y1626">
        <f ca="1">SUMIF(Tableau1[Order ID],Tableau1[[#This Row],[Order ID]],Tableau1[[#This Row],[Sales]])</f>
        <v>6.9359999999999999</v>
      </c>
    </row>
    <row r="1627" spans="1:25" x14ac:dyDescent="0.3">
      <c r="A1627">
        <v>3270</v>
      </c>
      <c r="B1627" t="s">
        <v>1646</v>
      </c>
      <c r="C1627" s="9" t="s">
        <v>5888</v>
      </c>
      <c r="D1627" s="9">
        <v>41835</v>
      </c>
      <c r="E1627" s="3" t="s">
        <v>5896</v>
      </c>
      <c r="F1627" t="s">
        <v>6465</v>
      </c>
      <c r="G1627" t="s">
        <v>6568</v>
      </c>
      <c r="H1627" t="s">
        <v>7361</v>
      </c>
      <c r="I1627" t="s">
        <v>8055</v>
      </c>
      <c r="J1627" t="s">
        <v>8057</v>
      </c>
      <c r="K1627" t="s">
        <v>8356</v>
      </c>
      <c r="L1627" t="s">
        <v>8632</v>
      </c>
      <c r="M1627">
        <v>57103</v>
      </c>
      <c r="N1627" t="s">
        <v>8639</v>
      </c>
      <c r="O1627" t="s">
        <v>9998</v>
      </c>
      <c r="P1627" t="s">
        <v>10372</v>
      </c>
      <c r="Q1627" t="s">
        <v>10384</v>
      </c>
      <c r="R1627" t="s">
        <v>11736</v>
      </c>
      <c r="S1627">
        <v>2.97</v>
      </c>
      <c r="T1627">
        <v>3</v>
      </c>
      <c r="U1627">
        <v>0</v>
      </c>
      <c r="V1627">
        <v>1.3068</v>
      </c>
      <c r="W1627">
        <f>(Tableau1[[#This Row],[Sales]]/Tableau1[[#This Row],[Profit]])*100</f>
        <v>227.27272727272728</v>
      </c>
      <c r="X1627">
        <f>Tableau1[[#This Row],[Sales]]*(1-Tableau1[[#This Row],[Discount]])</f>
        <v>2.97</v>
      </c>
      <c r="Y1627">
        <f ca="1">SUMIF(Tableau1[Order ID],Tableau1[[#This Row],[Order ID]],Tableau1[[#This Row],[Sales]])</f>
        <v>2152.7759999999998</v>
      </c>
    </row>
    <row r="1628" spans="1:25" x14ac:dyDescent="0.3">
      <c r="A1628">
        <v>3272</v>
      </c>
      <c r="B1628" t="s">
        <v>1647</v>
      </c>
      <c r="C1628" s="9" t="s">
        <v>5047</v>
      </c>
      <c r="D1628" s="9">
        <v>42365</v>
      </c>
      <c r="E1628" s="3" t="s">
        <v>6262</v>
      </c>
      <c r="F1628" t="s">
        <v>6464</v>
      </c>
      <c r="G1628" t="s">
        <v>7102</v>
      </c>
      <c r="H1628" t="s">
        <v>7895</v>
      </c>
      <c r="I1628" t="s">
        <v>8055</v>
      </c>
      <c r="J1628" t="s">
        <v>8057</v>
      </c>
      <c r="K1628" t="s">
        <v>8413</v>
      </c>
      <c r="L1628" t="s">
        <v>8590</v>
      </c>
      <c r="M1628">
        <v>93277</v>
      </c>
      <c r="N1628" t="s">
        <v>8638</v>
      </c>
      <c r="O1628" t="s">
        <v>9998</v>
      </c>
      <c r="P1628" t="s">
        <v>10372</v>
      </c>
      <c r="Q1628" t="s">
        <v>10384</v>
      </c>
      <c r="R1628" t="s">
        <v>11736</v>
      </c>
      <c r="S1628">
        <v>7.92</v>
      </c>
      <c r="T1628">
        <v>8</v>
      </c>
      <c r="U1628">
        <v>0</v>
      </c>
      <c r="V1628">
        <v>3.4847999999999999</v>
      </c>
      <c r="W1628">
        <f>(Tableau1[[#This Row],[Sales]]/Tableau1[[#This Row],[Profit]])*100</f>
        <v>227.27272727272728</v>
      </c>
      <c r="X1628">
        <f>Tableau1[[#This Row],[Sales]]*(1-Tableau1[[#This Row],[Discount]])</f>
        <v>7.92</v>
      </c>
      <c r="Y1628">
        <f ca="1">SUMIF(Tableau1[Order ID],Tableau1[[#This Row],[Order ID]],Tableau1[[#This Row],[Sales]])</f>
        <v>158.99</v>
      </c>
    </row>
    <row r="1629" spans="1:25" x14ac:dyDescent="0.3">
      <c r="A1629">
        <v>3273</v>
      </c>
      <c r="B1629" t="s">
        <v>1648</v>
      </c>
      <c r="C1629" s="9" t="s">
        <v>5127</v>
      </c>
      <c r="D1629" s="9">
        <v>42044</v>
      </c>
      <c r="E1629" s="3" t="s">
        <v>6160</v>
      </c>
      <c r="F1629" t="s">
        <v>6465</v>
      </c>
      <c r="G1629" t="s">
        <v>7163</v>
      </c>
      <c r="H1629" t="s">
        <v>7956</v>
      </c>
      <c r="I1629" t="s">
        <v>8054</v>
      </c>
      <c r="J1629" t="s">
        <v>8057</v>
      </c>
      <c r="K1629" t="s">
        <v>8059</v>
      </c>
      <c r="L1629" t="s">
        <v>8590</v>
      </c>
      <c r="M1629">
        <v>90049</v>
      </c>
      <c r="N1629" t="s">
        <v>8638</v>
      </c>
      <c r="O1629" t="s">
        <v>8663</v>
      </c>
      <c r="P1629" t="s">
        <v>10370</v>
      </c>
      <c r="Q1629" t="s">
        <v>10374</v>
      </c>
      <c r="R1629" t="s">
        <v>10412</v>
      </c>
      <c r="S1629">
        <v>203.92</v>
      </c>
      <c r="T1629">
        <v>5</v>
      </c>
      <c r="U1629">
        <v>0.2</v>
      </c>
      <c r="V1629">
        <v>22.940999999999999</v>
      </c>
      <c r="W1629">
        <f>(Tableau1[[#This Row],[Sales]]/Tableau1[[#This Row],[Profit]])*100</f>
        <v>888.88888888888891</v>
      </c>
      <c r="X1629">
        <f>Tableau1[[#This Row],[Sales]]*(1-Tableau1[[#This Row],[Discount]])</f>
        <v>163.136</v>
      </c>
      <c r="Y1629">
        <f ca="1">SUMIF(Tableau1[Order ID],Tableau1[[#This Row],[Order ID]],Tableau1[[#This Row],[Sales]])</f>
        <v>58.17</v>
      </c>
    </row>
    <row r="1630" spans="1:25" x14ac:dyDescent="0.3">
      <c r="A1630">
        <v>3274</v>
      </c>
      <c r="B1630" t="s">
        <v>1649</v>
      </c>
      <c r="C1630" s="9" t="s">
        <v>5570</v>
      </c>
      <c r="D1630" s="9">
        <v>42863</v>
      </c>
      <c r="E1630" s="3" t="s">
        <v>5635</v>
      </c>
      <c r="F1630" t="s">
        <v>6465</v>
      </c>
      <c r="G1630" t="s">
        <v>6858</v>
      </c>
      <c r="H1630" t="s">
        <v>7651</v>
      </c>
      <c r="I1630" t="s">
        <v>8056</v>
      </c>
      <c r="J1630" t="s">
        <v>8057</v>
      </c>
      <c r="K1630" t="s">
        <v>8059</v>
      </c>
      <c r="L1630" t="s">
        <v>8590</v>
      </c>
      <c r="M1630">
        <v>90032</v>
      </c>
      <c r="N1630" t="s">
        <v>8638</v>
      </c>
      <c r="O1630" t="s">
        <v>9492</v>
      </c>
      <c r="P1630" t="s">
        <v>10372</v>
      </c>
      <c r="Q1630" t="s">
        <v>10389</v>
      </c>
      <c r="R1630" t="s">
        <v>11235</v>
      </c>
      <c r="S1630">
        <v>3359.9520000000002</v>
      </c>
      <c r="T1630">
        <v>6</v>
      </c>
      <c r="U1630">
        <v>0.2</v>
      </c>
      <c r="V1630">
        <v>1049.9849999999999</v>
      </c>
      <c r="W1630">
        <f>(Tableau1[[#This Row],[Sales]]/Tableau1[[#This Row],[Profit]])*100</f>
        <v>320.00000000000006</v>
      </c>
      <c r="X1630">
        <f>Tableau1[[#This Row],[Sales]]*(1-Tableau1[[#This Row],[Discount]])</f>
        <v>2687.9616000000005</v>
      </c>
      <c r="Y1630">
        <f ca="1">SUMIF(Tableau1[Order ID],Tableau1[[#This Row],[Order ID]],Tableau1[[#This Row],[Sales]])</f>
        <v>155.88</v>
      </c>
    </row>
    <row r="1631" spans="1:25" x14ac:dyDescent="0.3">
      <c r="A1631">
        <v>3275</v>
      </c>
      <c r="B1631" t="s">
        <v>1650</v>
      </c>
      <c r="C1631" s="9" t="s">
        <v>5838</v>
      </c>
      <c r="D1631" s="9">
        <v>43041</v>
      </c>
      <c r="E1631" s="3" t="s">
        <v>5074</v>
      </c>
      <c r="F1631" t="s">
        <v>6465</v>
      </c>
      <c r="G1631" t="s">
        <v>6834</v>
      </c>
      <c r="H1631" t="s">
        <v>7627</v>
      </c>
      <c r="I1631" t="s">
        <v>8055</v>
      </c>
      <c r="J1631" t="s">
        <v>8057</v>
      </c>
      <c r="K1631" t="s">
        <v>8414</v>
      </c>
      <c r="L1631" t="s">
        <v>8629</v>
      </c>
      <c r="M1631">
        <v>66212</v>
      </c>
      <c r="N1631" t="s">
        <v>8639</v>
      </c>
      <c r="O1631" t="s">
        <v>9439</v>
      </c>
      <c r="P1631" t="s">
        <v>10371</v>
      </c>
      <c r="Q1631" t="s">
        <v>10386</v>
      </c>
      <c r="R1631" t="s">
        <v>10515</v>
      </c>
      <c r="S1631">
        <v>18.239999999999998</v>
      </c>
      <c r="T1631">
        <v>3</v>
      </c>
      <c r="U1631">
        <v>0</v>
      </c>
      <c r="V1631">
        <v>9.1199999999999992</v>
      </c>
      <c r="W1631">
        <f>(Tableau1[[#This Row],[Sales]]/Tableau1[[#This Row],[Profit]])*100</f>
        <v>200</v>
      </c>
      <c r="X1631">
        <f>Tableau1[[#This Row],[Sales]]*(1-Tableau1[[#This Row],[Discount]])</f>
        <v>18.239999999999998</v>
      </c>
      <c r="Y1631">
        <f ca="1">SUMIF(Tableau1[Order ID],Tableau1[[#This Row],[Order ID]],Tableau1[[#This Row],[Sales]])</f>
        <v>13.36</v>
      </c>
    </row>
    <row r="1632" spans="1:25" x14ac:dyDescent="0.3">
      <c r="A1632">
        <v>3277</v>
      </c>
      <c r="B1632" t="s">
        <v>1651</v>
      </c>
      <c r="C1632" s="9" t="s">
        <v>5297</v>
      </c>
      <c r="D1632" s="9">
        <v>41734</v>
      </c>
      <c r="E1632" s="3" t="s">
        <v>6335</v>
      </c>
      <c r="F1632" t="s">
        <v>6464</v>
      </c>
      <c r="G1632" t="s">
        <v>7088</v>
      </c>
      <c r="H1632" t="s">
        <v>7881</v>
      </c>
      <c r="I1632" t="s">
        <v>8055</v>
      </c>
      <c r="J1632" t="s">
        <v>8057</v>
      </c>
      <c r="K1632" t="s">
        <v>8224</v>
      </c>
      <c r="L1632" t="s">
        <v>8605</v>
      </c>
      <c r="M1632">
        <v>22304</v>
      </c>
      <c r="N1632" t="s">
        <v>8637</v>
      </c>
      <c r="O1632" t="s">
        <v>8980</v>
      </c>
      <c r="P1632" t="s">
        <v>10371</v>
      </c>
      <c r="Q1632" t="s">
        <v>10379</v>
      </c>
      <c r="R1632" t="s">
        <v>10729</v>
      </c>
      <c r="S1632">
        <v>22.96</v>
      </c>
      <c r="T1632">
        <v>7</v>
      </c>
      <c r="U1632">
        <v>0</v>
      </c>
      <c r="V1632">
        <v>7.5768000000000004</v>
      </c>
      <c r="W1632">
        <f>(Tableau1[[#This Row],[Sales]]/Tableau1[[#This Row],[Profit]])*100</f>
        <v>303.030303030303</v>
      </c>
      <c r="X1632">
        <f>Tableau1[[#This Row],[Sales]]*(1-Tableau1[[#This Row],[Discount]])</f>
        <v>22.96</v>
      </c>
      <c r="Y1632">
        <f ca="1">SUMIF(Tableau1[Order ID],Tableau1[[#This Row],[Order ID]],Tableau1[[#This Row],[Sales]])</f>
        <v>1522.6379999999999</v>
      </c>
    </row>
    <row r="1633" spans="1:25" x14ac:dyDescent="0.3">
      <c r="A1633">
        <v>3282</v>
      </c>
      <c r="B1633" t="s">
        <v>1652</v>
      </c>
      <c r="C1633" s="9" t="s">
        <v>5358</v>
      </c>
      <c r="D1633" s="9">
        <v>41899</v>
      </c>
      <c r="E1633" s="3" t="s">
        <v>5176</v>
      </c>
      <c r="F1633" t="s">
        <v>6465</v>
      </c>
      <c r="G1633" t="s">
        <v>6914</v>
      </c>
      <c r="H1633" t="s">
        <v>7707</v>
      </c>
      <c r="I1633" t="s">
        <v>8054</v>
      </c>
      <c r="J1633" t="s">
        <v>8057</v>
      </c>
      <c r="K1633" t="s">
        <v>8311</v>
      </c>
      <c r="L1633" t="s">
        <v>8592</v>
      </c>
      <c r="M1633">
        <v>27604</v>
      </c>
      <c r="N1633" t="s">
        <v>8637</v>
      </c>
      <c r="O1633" t="s">
        <v>9611</v>
      </c>
      <c r="P1633" t="s">
        <v>10372</v>
      </c>
      <c r="Q1633" t="s">
        <v>10384</v>
      </c>
      <c r="R1633" t="s">
        <v>11351</v>
      </c>
      <c r="S1633">
        <v>47.984000000000002</v>
      </c>
      <c r="T1633">
        <v>2</v>
      </c>
      <c r="U1633">
        <v>0.2</v>
      </c>
      <c r="V1633">
        <v>13.195600000000001</v>
      </c>
      <c r="W1633">
        <f>(Tableau1[[#This Row],[Sales]]/Tableau1[[#This Row],[Profit]])*100</f>
        <v>363.63636363636363</v>
      </c>
      <c r="X1633">
        <f>Tableau1[[#This Row],[Sales]]*(1-Tableau1[[#This Row],[Discount]])</f>
        <v>38.387200000000007</v>
      </c>
      <c r="Y1633">
        <f ca="1">SUMIF(Tableau1[Order ID],Tableau1[[#This Row],[Order ID]],Tableau1[[#This Row],[Sales]])</f>
        <v>33.619999999999997</v>
      </c>
    </row>
    <row r="1634" spans="1:25" x14ac:dyDescent="0.3">
      <c r="A1634">
        <v>3284</v>
      </c>
      <c r="B1634" t="s">
        <v>1653</v>
      </c>
      <c r="C1634" s="9" t="s">
        <v>5617</v>
      </c>
      <c r="D1634" s="9">
        <v>41912</v>
      </c>
      <c r="E1634" s="3" t="s">
        <v>5221</v>
      </c>
      <c r="F1634" t="s">
        <v>6465</v>
      </c>
      <c r="G1634" t="s">
        <v>6654</v>
      </c>
      <c r="H1634" t="s">
        <v>7447</v>
      </c>
      <c r="I1634" t="s">
        <v>8055</v>
      </c>
      <c r="J1634" t="s">
        <v>8057</v>
      </c>
      <c r="K1634" t="s">
        <v>8078</v>
      </c>
      <c r="L1634" t="s">
        <v>8603</v>
      </c>
      <c r="M1634">
        <v>10035</v>
      </c>
      <c r="N1634" t="s">
        <v>8640</v>
      </c>
      <c r="O1634" t="s">
        <v>9158</v>
      </c>
      <c r="P1634" t="s">
        <v>10370</v>
      </c>
      <c r="Q1634" t="s">
        <v>10378</v>
      </c>
      <c r="R1634" t="s">
        <v>10907</v>
      </c>
      <c r="S1634">
        <v>15.24</v>
      </c>
      <c r="T1634">
        <v>3</v>
      </c>
      <c r="U1634">
        <v>0</v>
      </c>
      <c r="V1634">
        <v>5.1816000000000004</v>
      </c>
      <c r="W1634">
        <f>(Tableau1[[#This Row],[Sales]]/Tableau1[[#This Row],[Profit]])*100</f>
        <v>294.11764705882348</v>
      </c>
      <c r="X1634">
        <f>Tableau1[[#This Row],[Sales]]*(1-Tableau1[[#This Row],[Discount]])</f>
        <v>15.24</v>
      </c>
      <c r="Y1634">
        <f ca="1">SUMIF(Tableau1[Order ID],Tableau1[[#This Row],[Order ID]],Tableau1[[#This Row],[Sales]])</f>
        <v>243.99199999999999</v>
      </c>
    </row>
    <row r="1635" spans="1:25" x14ac:dyDescent="0.3">
      <c r="A1635">
        <v>3285</v>
      </c>
      <c r="B1635" t="s">
        <v>1654</v>
      </c>
      <c r="C1635" s="9" t="s">
        <v>5201</v>
      </c>
      <c r="D1635" s="9">
        <v>41894</v>
      </c>
      <c r="E1635" s="3" t="s">
        <v>5358</v>
      </c>
      <c r="F1635" t="s">
        <v>6465</v>
      </c>
      <c r="G1635" t="s">
        <v>6782</v>
      </c>
      <c r="H1635" t="s">
        <v>7575</v>
      </c>
      <c r="I1635" t="s">
        <v>8054</v>
      </c>
      <c r="J1635" t="s">
        <v>8057</v>
      </c>
      <c r="K1635" t="s">
        <v>8112</v>
      </c>
      <c r="L1635" t="s">
        <v>8612</v>
      </c>
      <c r="M1635">
        <v>45014</v>
      </c>
      <c r="N1635" t="s">
        <v>8640</v>
      </c>
      <c r="O1635" t="s">
        <v>9098</v>
      </c>
      <c r="P1635" t="s">
        <v>10371</v>
      </c>
      <c r="Q1635" t="s">
        <v>10381</v>
      </c>
      <c r="R1635" t="s">
        <v>10848</v>
      </c>
      <c r="S1635">
        <v>63.923999999999999</v>
      </c>
      <c r="T1635">
        <v>7</v>
      </c>
      <c r="U1635">
        <v>0.7</v>
      </c>
      <c r="V1635">
        <v>-46.877600000000001</v>
      </c>
      <c r="W1635">
        <f>(Tableau1[[#This Row],[Sales]]/Tableau1[[#This Row],[Profit]])*100</f>
        <v>-136.36363636363635</v>
      </c>
      <c r="X1635">
        <f>Tableau1[[#This Row],[Sales]]*(1-Tableau1[[#This Row],[Discount]])</f>
        <v>19.177200000000003</v>
      </c>
      <c r="Y1635">
        <f ca="1">SUMIF(Tableau1[Order ID],Tableau1[[#This Row],[Order ID]],Tableau1[[#This Row],[Sales]])</f>
        <v>11.96</v>
      </c>
    </row>
    <row r="1636" spans="1:25" x14ac:dyDescent="0.3">
      <c r="A1636">
        <v>3286</v>
      </c>
      <c r="B1636" t="s">
        <v>1655</v>
      </c>
      <c r="C1636" s="9" t="s">
        <v>5327</v>
      </c>
      <c r="D1636" s="9">
        <v>42786</v>
      </c>
      <c r="E1636" s="3" t="s">
        <v>5936</v>
      </c>
      <c r="F1636" t="s">
        <v>6465</v>
      </c>
      <c r="G1636" t="s">
        <v>7123</v>
      </c>
      <c r="H1636" t="s">
        <v>7916</v>
      </c>
      <c r="I1636" t="s">
        <v>8056</v>
      </c>
      <c r="J1636" t="s">
        <v>8057</v>
      </c>
      <c r="K1636" t="s">
        <v>8312</v>
      </c>
      <c r="L1636" t="s">
        <v>8614</v>
      </c>
      <c r="M1636">
        <v>74403</v>
      </c>
      <c r="N1636" t="s">
        <v>8639</v>
      </c>
      <c r="O1636" t="s">
        <v>9444</v>
      </c>
      <c r="P1636" t="s">
        <v>10371</v>
      </c>
      <c r="Q1636" t="s">
        <v>10379</v>
      </c>
      <c r="R1636" t="s">
        <v>11189</v>
      </c>
      <c r="S1636">
        <v>6.56</v>
      </c>
      <c r="T1636">
        <v>2</v>
      </c>
      <c r="U1636">
        <v>0</v>
      </c>
      <c r="V1636">
        <v>1.9024000000000001</v>
      </c>
      <c r="W1636">
        <f>(Tableau1[[#This Row],[Sales]]/Tableau1[[#This Row],[Profit]])*100</f>
        <v>344.82758620689651</v>
      </c>
      <c r="X1636">
        <f>Tableau1[[#This Row],[Sales]]*(1-Tableau1[[#This Row],[Discount]])</f>
        <v>6.56</v>
      </c>
      <c r="Y1636">
        <f ca="1">SUMIF(Tableau1[Order ID],Tableau1[[#This Row],[Order ID]],Tableau1[[#This Row],[Sales]])</f>
        <v>1049.44</v>
      </c>
    </row>
    <row r="1637" spans="1:25" x14ac:dyDescent="0.3">
      <c r="A1637">
        <v>3288</v>
      </c>
      <c r="B1637" t="s">
        <v>1656</v>
      </c>
      <c r="C1637" s="9" t="s">
        <v>5380</v>
      </c>
      <c r="D1637" s="9">
        <v>42351</v>
      </c>
      <c r="E1637" s="3" t="s">
        <v>5113</v>
      </c>
      <c r="F1637" t="s">
        <v>6466</v>
      </c>
      <c r="G1637" t="s">
        <v>6829</v>
      </c>
      <c r="H1637" t="s">
        <v>7622</v>
      </c>
      <c r="I1637" t="s">
        <v>8054</v>
      </c>
      <c r="J1637" t="s">
        <v>8057</v>
      </c>
      <c r="K1637" t="s">
        <v>8415</v>
      </c>
      <c r="L1637" t="s">
        <v>8590</v>
      </c>
      <c r="M1637">
        <v>92592</v>
      </c>
      <c r="N1637" t="s">
        <v>8638</v>
      </c>
      <c r="O1637" t="s">
        <v>9261</v>
      </c>
      <c r="P1637" t="s">
        <v>10372</v>
      </c>
      <c r="Q1637" t="s">
        <v>10380</v>
      </c>
      <c r="R1637" t="s">
        <v>11122</v>
      </c>
      <c r="S1637">
        <v>494.37599999999998</v>
      </c>
      <c r="T1637">
        <v>3</v>
      </c>
      <c r="U1637">
        <v>0.2</v>
      </c>
      <c r="V1637">
        <v>49.437600000000003</v>
      </c>
      <c r="W1637">
        <f>(Tableau1[[#This Row],[Sales]]/Tableau1[[#This Row],[Profit]])*100</f>
        <v>999.99999999999977</v>
      </c>
      <c r="X1637">
        <f>Tableau1[[#This Row],[Sales]]*(1-Tableau1[[#This Row],[Discount]])</f>
        <v>395.50080000000003</v>
      </c>
      <c r="Y1637">
        <f ca="1">SUMIF(Tableau1[Order ID],Tableau1[[#This Row],[Order ID]],Tableau1[[#This Row],[Sales]])</f>
        <v>1007.944</v>
      </c>
    </row>
    <row r="1638" spans="1:25" x14ac:dyDescent="0.3">
      <c r="A1638">
        <v>3292</v>
      </c>
      <c r="B1638" t="s">
        <v>1657</v>
      </c>
      <c r="C1638" s="9" t="s">
        <v>5889</v>
      </c>
      <c r="D1638" s="9">
        <v>42673</v>
      </c>
      <c r="E1638" s="3" t="s">
        <v>5284</v>
      </c>
      <c r="F1638" t="s">
        <v>6465</v>
      </c>
      <c r="G1638" t="s">
        <v>7107</v>
      </c>
      <c r="H1638" t="s">
        <v>7900</v>
      </c>
      <c r="I1638" t="s">
        <v>8054</v>
      </c>
      <c r="J1638" t="s">
        <v>8057</v>
      </c>
      <c r="K1638" t="s">
        <v>8399</v>
      </c>
      <c r="L1638" t="s">
        <v>8600</v>
      </c>
      <c r="M1638">
        <v>48310</v>
      </c>
      <c r="N1638" t="s">
        <v>8639</v>
      </c>
      <c r="O1638" t="s">
        <v>9137</v>
      </c>
      <c r="P1638" t="s">
        <v>10371</v>
      </c>
      <c r="Q1638" t="s">
        <v>10379</v>
      </c>
      <c r="R1638" t="s">
        <v>10886</v>
      </c>
      <c r="S1638">
        <v>11.68</v>
      </c>
      <c r="T1638">
        <v>2</v>
      </c>
      <c r="U1638">
        <v>0</v>
      </c>
      <c r="V1638">
        <v>3.504</v>
      </c>
      <c r="W1638">
        <f>(Tableau1[[#This Row],[Sales]]/Tableau1[[#This Row],[Profit]])*100</f>
        <v>333.33333333333331</v>
      </c>
      <c r="X1638">
        <f>Tableau1[[#This Row],[Sales]]*(1-Tableau1[[#This Row],[Discount]])</f>
        <v>11.68</v>
      </c>
      <c r="Y1638">
        <f ca="1">SUMIF(Tableau1[Order ID],Tableau1[[#This Row],[Order ID]],Tableau1[[#This Row],[Sales]])</f>
        <v>179.97</v>
      </c>
    </row>
    <row r="1639" spans="1:25" x14ac:dyDescent="0.3">
      <c r="A1639">
        <v>3293</v>
      </c>
      <c r="B1639" t="s">
        <v>1658</v>
      </c>
      <c r="C1639" s="9" t="s">
        <v>5088</v>
      </c>
      <c r="D1639" s="9">
        <v>41999</v>
      </c>
      <c r="E1639" s="3" t="s">
        <v>5155</v>
      </c>
      <c r="F1639" t="s">
        <v>6465</v>
      </c>
      <c r="G1639" t="s">
        <v>6710</v>
      </c>
      <c r="H1639" t="s">
        <v>7503</v>
      </c>
      <c r="I1639" t="s">
        <v>8054</v>
      </c>
      <c r="J1639" t="s">
        <v>8057</v>
      </c>
      <c r="K1639" t="s">
        <v>8128</v>
      </c>
      <c r="L1639" t="s">
        <v>8590</v>
      </c>
      <c r="M1639">
        <v>92024</v>
      </c>
      <c r="N1639" t="s">
        <v>8638</v>
      </c>
      <c r="O1639" t="s">
        <v>8805</v>
      </c>
      <c r="P1639" t="s">
        <v>10371</v>
      </c>
      <c r="Q1639" t="s">
        <v>10387</v>
      </c>
      <c r="R1639" t="s">
        <v>10555</v>
      </c>
      <c r="S1639">
        <v>11.91</v>
      </c>
      <c r="T1639">
        <v>3</v>
      </c>
      <c r="U1639">
        <v>0</v>
      </c>
      <c r="V1639">
        <v>0.1191</v>
      </c>
      <c r="W1639">
        <f>(Tableau1[[#This Row],[Sales]]/Tableau1[[#This Row],[Profit]])*100</f>
        <v>10000</v>
      </c>
      <c r="X1639">
        <f>Tableau1[[#This Row],[Sales]]*(1-Tableau1[[#This Row],[Discount]])</f>
        <v>11.91</v>
      </c>
      <c r="Y1639">
        <f ca="1">SUMIF(Tableau1[Order ID],Tableau1[[#This Row],[Order ID]],Tableau1[[#This Row],[Sales]])</f>
        <v>9.9120000000000008</v>
      </c>
    </row>
    <row r="1640" spans="1:25" x14ac:dyDescent="0.3">
      <c r="A1640">
        <v>3295</v>
      </c>
      <c r="B1640" t="s">
        <v>1659</v>
      </c>
      <c r="C1640" s="9" t="s">
        <v>5890</v>
      </c>
      <c r="D1640" s="9">
        <v>41866</v>
      </c>
      <c r="E1640" s="3" t="s">
        <v>6398</v>
      </c>
      <c r="F1640" t="s">
        <v>6466</v>
      </c>
      <c r="G1640" t="s">
        <v>6636</v>
      </c>
      <c r="H1640" t="s">
        <v>7429</v>
      </c>
      <c r="I1640" t="s">
        <v>8054</v>
      </c>
      <c r="J1640" t="s">
        <v>8057</v>
      </c>
      <c r="K1640" t="s">
        <v>8119</v>
      </c>
      <c r="L1640" t="s">
        <v>8593</v>
      </c>
      <c r="M1640">
        <v>75081</v>
      </c>
      <c r="N1640" t="s">
        <v>8639</v>
      </c>
      <c r="O1640" t="s">
        <v>9235</v>
      </c>
      <c r="P1640" t="s">
        <v>10371</v>
      </c>
      <c r="Q1640" t="s">
        <v>10381</v>
      </c>
      <c r="R1640" t="s">
        <v>10984</v>
      </c>
      <c r="S1640">
        <v>30.96</v>
      </c>
      <c r="T1640">
        <v>8</v>
      </c>
      <c r="U1640">
        <v>0.8</v>
      </c>
      <c r="V1640">
        <v>-52.631999999999998</v>
      </c>
      <c r="W1640">
        <f>(Tableau1[[#This Row],[Sales]]/Tableau1[[#This Row],[Profit]])*100</f>
        <v>-58.82352941176471</v>
      </c>
      <c r="X1640">
        <f>Tableau1[[#This Row],[Sales]]*(1-Tableau1[[#This Row],[Discount]])</f>
        <v>6.1919999999999984</v>
      </c>
      <c r="Y1640">
        <f ca="1">SUMIF(Tableau1[Order ID],Tableau1[[#This Row],[Order ID]],Tableau1[[#This Row],[Sales]])</f>
        <v>33.567999999999998</v>
      </c>
    </row>
    <row r="1641" spans="1:25" x14ac:dyDescent="0.3">
      <c r="A1641">
        <v>3296</v>
      </c>
      <c r="B1641" t="s">
        <v>1660</v>
      </c>
      <c r="C1641" s="9" t="s">
        <v>5202</v>
      </c>
      <c r="D1641" s="9">
        <v>43009</v>
      </c>
      <c r="E1641" s="3" t="s">
        <v>5651</v>
      </c>
      <c r="F1641" t="s">
        <v>6466</v>
      </c>
      <c r="G1641" t="s">
        <v>6943</v>
      </c>
      <c r="H1641" t="s">
        <v>7736</v>
      </c>
      <c r="I1641" t="s">
        <v>8056</v>
      </c>
      <c r="J1641" t="s">
        <v>8057</v>
      </c>
      <c r="K1641" t="s">
        <v>8078</v>
      </c>
      <c r="L1641" t="s">
        <v>8603</v>
      </c>
      <c r="M1641">
        <v>10035</v>
      </c>
      <c r="N1641" t="s">
        <v>8640</v>
      </c>
      <c r="O1641" t="s">
        <v>10080</v>
      </c>
      <c r="P1641" t="s">
        <v>10372</v>
      </c>
      <c r="Q1641" t="s">
        <v>10388</v>
      </c>
      <c r="R1641" t="s">
        <v>11818</v>
      </c>
      <c r="S1641">
        <v>1704.89</v>
      </c>
      <c r="T1641">
        <v>11</v>
      </c>
      <c r="U1641">
        <v>0</v>
      </c>
      <c r="V1641">
        <v>767.20050000000003</v>
      </c>
      <c r="W1641">
        <f>(Tableau1[[#This Row],[Sales]]/Tableau1[[#This Row],[Profit]])*100</f>
        <v>222.22222222222223</v>
      </c>
      <c r="X1641">
        <f>Tableau1[[#This Row],[Sales]]*(1-Tableau1[[#This Row],[Discount]])</f>
        <v>1704.89</v>
      </c>
      <c r="Y1641">
        <f ca="1">SUMIF(Tableau1[Order ID],Tableau1[[#This Row],[Order ID]],Tableau1[[#This Row],[Sales]])</f>
        <v>11.76</v>
      </c>
    </row>
    <row r="1642" spans="1:25" x14ac:dyDescent="0.3">
      <c r="A1642">
        <v>3297</v>
      </c>
      <c r="B1642" t="s">
        <v>1661</v>
      </c>
      <c r="C1642" s="9" t="s">
        <v>5323</v>
      </c>
      <c r="D1642" s="9">
        <v>42147</v>
      </c>
      <c r="E1642" s="3" t="s">
        <v>6081</v>
      </c>
      <c r="F1642" t="s">
        <v>6465</v>
      </c>
      <c r="G1642" t="s">
        <v>6480</v>
      </c>
      <c r="H1642" t="s">
        <v>7273</v>
      </c>
      <c r="I1642" t="s">
        <v>8054</v>
      </c>
      <c r="J1642" t="s">
        <v>8057</v>
      </c>
      <c r="K1642" t="s">
        <v>8100</v>
      </c>
      <c r="L1642" t="s">
        <v>8604</v>
      </c>
      <c r="M1642">
        <v>85023</v>
      </c>
      <c r="N1642" t="s">
        <v>8638</v>
      </c>
      <c r="O1642" t="s">
        <v>9247</v>
      </c>
      <c r="P1642" t="s">
        <v>10371</v>
      </c>
      <c r="Q1642" t="s">
        <v>10381</v>
      </c>
      <c r="R1642" t="s">
        <v>10996</v>
      </c>
      <c r="S1642">
        <v>19.193999999999999</v>
      </c>
      <c r="T1642">
        <v>7</v>
      </c>
      <c r="U1642">
        <v>0.7</v>
      </c>
      <c r="V1642">
        <v>-12.795999999999999</v>
      </c>
      <c r="W1642">
        <f>(Tableau1[[#This Row],[Sales]]/Tableau1[[#This Row],[Profit]])*100</f>
        <v>-150</v>
      </c>
      <c r="X1642">
        <f>Tableau1[[#This Row],[Sales]]*(1-Tableau1[[#This Row],[Discount]])</f>
        <v>5.7582000000000004</v>
      </c>
      <c r="Y1642">
        <f ca="1">SUMIF(Tableau1[Order ID],Tableau1[[#This Row],[Order ID]],Tableau1[[#This Row],[Sales]])</f>
        <v>60.72</v>
      </c>
    </row>
    <row r="1643" spans="1:25" x14ac:dyDescent="0.3">
      <c r="A1643">
        <v>3299</v>
      </c>
      <c r="B1643" t="s">
        <v>1662</v>
      </c>
      <c r="C1643" s="9" t="s">
        <v>5703</v>
      </c>
      <c r="D1643" s="9">
        <v>43055</v>
      </c>
      <c r="E1643" s="3" t="s">
        <v>5703</v>
      </c>
      <c r="F1643" t="s">
        <v>6467</v>
      </c>
      <c r="G1643" t="s">
        <v>6828</v>
      </c>
      <c r="H1643" t="s">
        <v>7621</v>
      </c>
      <c r="I1643" t="s">
        <v>8055</v>
      </c>
      <c r="J1643" t="s">
        <v>8057</v>
      </c>
      <c r="K1643" t="s">
        <v>8066</v>
      </c>
      <c r="L1643" t="s">
        <v>8590</v>
      </c>
      <c r="M1643">
        <v>94122</v>
      </c>
      <c r="N1643" t="s">
        <v>8638</v>
      </c>
      <c r="O1643" t="s">
        <v>9740</v>
      </c>
      <c r="P1643" t="s">
        <v>10372</v>
      </c>
      <c r="Q1643" t="s">
        <v>10388</v>
      </c>
      <c r="R1643" t="s">
        <v>11477</v>
      </c>
      <c r="S1643">
        <v>1919.9760000000001</v>
      </c>
      <c r="T1643">
        <v>3</v>
      </c>
      <c r="U1643">
        <v>0.2</v>
      </c>
      <c r="V1643">
        <v>215.9973</v>
      </c>
      <c r="W1643">
        <f>(Tableau1[[#This Row],[Sales]]/Tableau1[[#This Row],[Profit]])*100</f>
        <v>888.88888888888891</v>
      </c>
      <c r="X1643">
        <f>Tableau1[[#This Row],[Sales]]*(1-Tableau1[[#This Row],[Discount]])</f>
        <v>1535.9808000000003</v>
      </c>
      <c r="Y1643">
        <f ca="1">SUMIF(Tableau1[Order ID],Tableau1[[#This Row],[Order ID]],Tableau1[[#This Row],[Sales]])</f>
        <v>5.94</v>
      </c>
    </row>
    <row r="1644" spans="1:25" x14ac:dyDescent="0.3">
      <c r="A1644">
        <v>3300</v>
      </c>
      <c r="B1644" t="s">
        <v>1663</v>
      </c>
      <c r="C1644" s="9" t="s">
        <v>5758</v>
      </c>
      <c r="D1644" s="9">
        <v>41961</v>
      </c>
      <c r="E1644" s="3" t="s">
        <v>5784</v>
      </c>
      <c r="F1644" t="s">
        <v>6465</v>
      </c>
      <c r="G1644" t="s">
        <v>6697</v>
      </c>
      <c r="H1644" t="s">
        <v>7490</v>
      </c>
      <c r="I1644" t="s">
        <v>8054</v>
      </c>
      <c r="J1644" t="s">
        <v>8057</v>
      </c>
      <c r="K1644" t="s">
        <v>8068</v>
      </c>
      <c r="L1644" t="s">
        <v>8597</v>
      </c>
      <c r="M1644">
        <v>19140</v>
      </c>
      <c r="N1644" t="s">
        <v>8640</v>
      </c>
      <c r="O1644" t="s">
        <v>8654</v>
      </c>
      <c r="P1644" t="s">
        <v>10371</v>
      </c>
      <c r="Q1644" t="s">
        <v>10381</v>
      </c>
      <c r="R1644" t="s">
        <v>10403</v>
      </c>
      <c r="S1644">
        <v>50.997</v>
      </c>
      <c r="T1644">
        <v>1</v>
      </c>
      <c r="U1644">
        <v>0.7</v>
      </c>
      <c r="V1644">
        <v>-40.797600000000003</v>
      </c>
      <c r="W1644">
        <f>(Tableau1[[#This Row],[Sales]]/Tableau1[[#This Row],[Profit]])*100</f>
        <v>-125</v>
      </c>
      <c r="X1644">
        <f>Tableau1[[#This Row],[Sales]]*(1-Tableau1[[#This Row],[Discount]])</f>
        <v>15.299100000000003</v>
      </c>
      <c r="Y1644">
        <f ca="1">SUMIF(Tableau1[Order ID],Tableau1[[#This Row],[Order ID]],Tableau1[[#This Row],[Sales]])</f>
        <v>19.295999999999999</v>
      </c>
    </row>
    <row r="1645" spans="1:25" x14ac:dyDescent="0.3">
      <c r="A1645">
        <v>3305</v>
      </c>
      <c r="B1645" t="s">
        <v>1664</v>
      </c>
      <c r="C1645" s="9" t="s">
        <v>5155</v>
      </c>
      <c r="D1645" s="9">
        <v>42003</v>
      </c>
      <c r="E1645" s="3" t="s">
        <v>6399</v>
      </c>
      <c r="F1645" t="s">
        <v>6464</v>
      </c>
      <c r="G1645" t="s">
        <v>6875</v>
      </c>
      <c r="H1645" t="s">
        <v>7668</v>
      </c>
      <c r="I1645" t="s">
        <v>8055</v>
      </c>
      <c r="J1645" t="s">
        <v>8057</v>
      </c>
      <c r="K1645" t="s">
        <v>8186</v>
      </c>
      <c r="L1645" t="s">
        <v>8593</v>
      </c>
      <c r="M1645">
        <v>78041</v>
      </c>
      <c r="N1645" t="s">
        <v>8639</v>
      </c>
      <c r="O1645" t="s">
        <v>9499</v>
      </c>
      <c r="P1645" t="s">
        <v>10371</v>
      </c>
      <c r="Q1645" t="s">
        <v>10385</v>
      </c>
      <c r="R1645" t="s">
        <v>11242</v>
      </c>
      <c r="S1645">
        <v>12.984</v>
      </c>
      <c r="T1645">
        <v>3</v>
      </c>
      <c r="U1645">
        <v>0.2</v>
      </c>
      <c r="V1645">
        <v>4.7066999999999997</v>
      </c>
      <c r="W1645">
        <f>(Tableau1[[#This Row],[Sales]]/Tableau1[[#This Row],[Profit]])*100</f>
        <v>275.86206896551727</v>
      </c>
      <c r="X1645">
        <f>Tableau1[[#This Row],[Sales]]*(1-Tableau1[[#This Row],[Discount]])</f>
        <v>10.3872</v>
      </c>
      <c r="Y1645">
        <f ca="1">SUMIF(Tableau1[Order ID],Tableau1[[#This Row],[Order ID]],Tableau1[[#This Row],[Sales]])</f>
        <v>239.666</v>
      </c>
    </row>
    <row r="1646" spans="1:25" x14ac:dyDescent="0.3">
      <c r="A1646">
        <v>3310</v>
      </c>
      <c r="B1646" t="s">
        <v>1665</v>
      </c>
      <c r="C1646" s="9" t="s">
        <v>5629</v>
      </c>
      <c r="D1646" s="9">
        <v>42313</v>
      </c>
      <c r="E1646" s="3" t="s">
        <v>6245</v>
      </c>
      <c r="F1646" t="s">
        <v>6465</v>
      </c>
      <c r="G1646" t="s">
        <v>6733</v>
      </c>
      <c r="H1646" t="s">
        <v>7526</v>
      </c>
      <c r="I1646" t="s">
        <v>8055</v>
      </c>
      <c r="J1646" t="s">
        <v>8057</v>
      </c>
      <c r="K1646" t="s">
        <v>8078</v>
      </c>
      <c r="L1646" t="s">
        <v>8603</v>
      </c>
      <c r="M1646">
        <v>10009</v>
      </c>
      <c r="N1646" t="s">
        <v>8640</v>
      </c>
      <c r="O1646" t="s">
        <v>9679</v>
      </c>
      <c r="P1646" t="s">
        <v>10371</v>
      </c>
      <c r="Q1646" t="s">
        <v>10381</v>
      </c>
      <c r="R1646" t="s">
        <v>11418</v>
      </c>
      <c r="S1646">
        <v>25.344000000000001</v>
      </c>
      <c r="T1646">
        <v>6</v>
      </c>
      <c r="U1646">
        <v>0.2</v>
      </c>
      <c r="V1646">
        <v>8.8704000000000001</v>
      </c>
      <c r="W1646">
        <f>(Tableau1[[#This Row],[Sales]]/Tableau1[[#This Row],[Profit]])*100</f>
        <v>285.71428571428572</v>
      </c>
      <c r="X1646">
        <f>Tableau1[[#This Row],[Sales]]*(1-Tableau1[[#This Row],[Discount]])</f>
        <v>20.275200000000002</v>
      </c>
      <c r="Y1646">
        <f ca="1">SUMIF(Tableau1[Order ID],Tableau1[[#This Row],[Order ID]],Tableau1[[#This Row],[Sales]])</f>
        <v>41.88</v>
      </c>
    </row>
    <row r="1647" spans="1:25" x14ac:dyDescent="0.3">
      <c r="A1647">
        <v>3311</v>
      </c>
      <c r="B1647" t="s">
        <v>1666</v>
      </c>
      <c r="C1647" s="9" t="s">
        <v>5072</v>
      </c>
      <c r="D1647" s="9">
        <v>42630</v>
      </c>
      <c r="E1647" s="3" t="s">
        <v>5927</v>
      </c>
      <c r="F1647" t="s">
        <v>6465</v>
      </c>
      <c r="G1647" t="s">
        <v>7028</v>
      </c>
      <c r="H1647" t="s">
        <v>7821</v>
      </c>
      <c r="I1647" t="s">
        <v>8054</v>
      </c>
      <c r="J1647" t="s">
        <v>8057</v>
      </c>
      <c r="K1647" t="s">
        <v>8078</v>
      </c>
      <c r="L1647" t="s">
        <v>8603</v>
      </c>
      <c r="M1647">
        <v>10035</v>
      </c>
      <c r="N1647" t="s">
        <v>8640</v>
      </c>
      <c r="O1647" t="s">
        <v>9522</v>
      </c>
      <c r="P1647" t="s">
        <v>10371</v>
      </c>
      <c r="Q1647" t="s">
        <v>10381</v>
      </c>
      <c r="R1647" t="s">
        <v>11264</v>
      </c>
      <c r="S1647">
        <v>232.4</v>
      </c>
      <c r="T1647">
        <v>5</v>
      </c>
      <c r="U1647">
        <v>0.2</v>
      </c>
      <c r="V1647">
        <v>78.435000000000002</v>
      </c>
      <c r="W1647">
        <f>(Tableau1[[#This Row],[Sales]]/Tableau1[[#This Row],[Profit]])*100</f>
        <v>296.2962962962963</v>
      </c>
      <c r="X1647">
        <f>Tableau1[[#This Row],[Sales]]*(1-Tableau1[[#This Row],[Discount]])</f>
        <v>185.92000000000002</v>
      </c>
      <c r="Y1647">
        <f ca="1">SUMIF(Tableau1[Order ID],Tableau1[[#This Row],[Order ID]],Tableau1[[#This Row],[Sales]])</f>
        <v>6999.96</v>
      </c>
    </row>
    <row r="1648" spans="1:25" x14ac:dyDescent="0.3">
      <c r="A1648">
        <v>3312</v>
      </c>
      <c r="B1648" t="s">
        <v>1667</v>
      </c>
      <c r="C1648" s="9" t="s">
        <v>5261</v>
      </c>
      <c r="D1648" s="9">
        <v>42449</v>
      </c>
      <c r="E1648" s="3" t="s">
        <v>5899</v>
      </c>
      <c r="F1648" t="s">
        <v>6464</v>
      </c>
      <c r="G1648" t="s">
        <v>7160</v>
      </c>
      <c r="H1648" t="s">
        <v>7953</v>
      </c>
      <c r="I1648" t="s">
        <v>8055</v>
      </c>
      <c r="J1648" t="s">
        <v>8057</v>
      </c>
      <c r="K1648" t="s">
        <v>8258</v>
      </c>
      <c r="L1648" t="s">
        <v>8623</v>
      </c>
      <c r="M1648">
        <v>39503</v>
      </c>
      <c r="N1648" t="s">
        <v>8637</v>
      </c>
      <c r="O1648" t="s">
        <v>9495</v>
      </c>
      <c r="P1648" t="s">
        <v>10370</v>
      </c>
      <c r="Q1648" t="s">
        <v>10378</v>
      </c>
      <c r="R1648" t="s">
        <v>11238</v>
      </c>
      <c r="S1648">
        <v>86.45</v>
      </c>
      <c r="T1648">
        <v>7</v>
      </c>
      <c r="U1648">
        <v>0</v>
      </c>
      <c r="V1648">
        <v>38.037999999999997</v>
      </c>
      <c r="W1648">
        <f>(Tableau1[[#This Row],[Sales]]/Tableau1[[#This Row],[Profit]])*100</f>
        <v>227.27272727272728</v>
      </c>
      <c r="X1648">
        <f>Tableau1[[#This Row],[Sales]]*(1-Tableau1[[#This Row],[Discount]])</f>
        <v>86.45</v>
      </c>
      <c r="Y1648">
        <f ca="1">SUMIF(Tableau1[Order ID],Tableau1[[#This Row],[Order ID]],Tableau1[[#This Row],[Sales]])</f>
        <v>279.86</v>
      </c>
    </row>
    <row r="1649" spans="1:25" x14ac:dyDescent="0.3">
      <c r="A1649">
        <v>3313</v>
      </c>
      <c r="B1649" t="s">
        <v>1668</v>
      </c>
      <c r="C1649" s="9" t="s">
        <v>5157</v>
      </c>
      <c r="D1649" s="9">
        <v>41909</v>
      </c>
      <c r="E1649" s="3" t="s">
        <v>6231</v>
      </c>
      <c r="F1649" t="s">
        <v>6465</v>
      </c>
      <c r="G1649" t="s">
        <v>6981</v>
      </c>
      <c r="H1649" t="s">
        <v>7774</v>
      </c>
      <c r="I1649" t="s">
        <v>8054</v>
      </c>
      <c r="J1649" t="s">
        <v>8057</v>
      </c>
      <c r="K1649" t="s">
        <v>8128</v>
      </c>
      <c r="L1649" t="s">
        <v>8590</v>
      </c>
      <c r="M1649">
        <v>92037</v>
      </c>
      <c r="N1649" t="s">
        <v>8638</v>
      </c>
      <c r="O1649" t="s">
        <v>8926</v>
      </c>
      <c r="P1649" t="s">
        <v>10370</v>
      </c>
      <c r="Q1649" t="s">
        <v>10374</v>
      </c>
      <c r="R1649" t="s">
        <v>10675</v>
      </c>
      <c r="S1649">
        <v>603.91999999999996</v>
      </c>
      <c r="T1649">
        <v>5</v>
      </c>
      <c r="U1649">
        <v>0.2</v>
      </c>
      <c r="V1649">
        <v>45.293999999999997</v>
      </c>
      <c r="W1649">
        <f>(Tableau1[[#This Row],[Sales]]/Tableau1[[#This Row],[Profit]])*100</f>
        <v>1333.3333333333335</v>
      </c>
      <c r="X1649">
        <f>Tableau1[[#This Row],[Sales]]*(1-Tableau1[[#This Row],[Discount]])</f>
        <v>483.13599999999997</v>
      </c>
      <c r="Y1649">
        <f ca="1">SUMIF(Tableau1[Order ID],Tableau1[[#This Row],[Order ID]],Tableau1[[#This Row],[Sales]])</f>
        <v>698.35199999999998</v>
      </c>
    </row>
    <row r="1650" spans="1:25" x14ac:dyDescent="0.3">
      <c r="A1650">
        <v>3315</v>
      </c>
      <c r="B1650" t="s">
        <v>1669</v>
      </c>
      <c r="C1650" s="9" t="s">
        <v>5195</v>
      </c>
      <c r="D1650" s="9">
        <v>43093</v>
      </c>
      <c r="E1650" s="3" t="s">
        <v>5146</v>
      </c>
      <c r="F1650" t="s">
        <v>6465</v>
      </c>
      <c r="G1650" t="s">
        <v>7111</v>
      </c>
      <c r="H1650" t="s">
        <v>7904</v>
      </c>
      <c r="I1650" t="s">
        <v>8054</v>
      </c>
      <c r="J1650" t="s">
        <v>8057</v>
      </c>
      <c r="K1650" t="s">
        <v>8205</v>
      </c>
      <c r="L1650" t="s">
        <v>8603</v>
      </c>
      <c r="M1650">
        <v>11572</v>
      </c>
      <c r="N1650" t="s">
        <v>8640</v>
      </c>
      <c r="O1650" t="s">
        <v>8926</v>
      </c>
      <c r="P1650" t="s">
        <v>10370</v>
      </c>
      <c r="Q1650" t="s">
        <v>10374</v>
      </c>
      <c r="R1650" t="s">
        <v>10675</v>
      </c>
      <c r="S1650">
        <v>271.76400000000001</v>
      </c>
      <c r="T1650">
        <v>2</v>
      </c>
      <c r="U1650">
        <v>0.1</v>
      </c>
      <c r="V1650">
        <v>48.313600000000001</v>
      </c>
      <c r="W1650">
        <f>(Tableau1[[#This Row],[Sales]]/Tableau1[[#This Row],[Profit]])*100</f>
        <v>562.5</v>
      </c>
      <c r="X1650">
        <f>Tableau1[[#This Row],[Sales]]*(1-Tableau1[[#This Row],[Discount]])</f>
        <v>244.58760000000001</v>
      </c>
      <c r="Y1650">
        <f ca="1">SUMIF(Tableau1[Order ID],Tableau1[[#This Row],[Order ID]],Tableau1[[#This Row],[Sales]])</f>
        <v>199.99</v>
      </c>
    </row>
    <row r="1651" spans="1:25" x14ac:dyDescent="0.3">
      <c r="A1651">
        <v>3317</v>
      </c>
      <c r="B1651" t="s">
        <v>1670</v>
      </c>
      <c r="C1651" s="9" t="s">
        <v>5498</v>
      </c>
      <c r="D1651" s="9">
        <v>43049</v>
      </c>
      <c r="E1651" s="3" t="s">
        <v>5970</v>
      </c>
      <c r="F1651" t="s">
        <v>6464</v>
      </c>
      <c r="G1651" t="s">
        <v>6962</v>
      </c>
      <c r="H1651" t="s">
        <v>7755</v>
      </c>
      <c r="I1651" t="s">
        <v>8055</v>
      </c>
      <c r="J1651" t="s">
        <v>8057</v>
      </c>
      <c r="K1651" t="s">
        <v>8229</v>
      </c>
      <c r="L1651" t="s">
        <v>8593</v>
      </c>
      <c r="M1651">
        <v>78664</v>
      </c>
      <c r="N1651" t="s">
        <v>8639</v>
      </c>
      <c r="O1651" t="s">
        <v>9886</v>
      </c>
      <c r="P1651" t="s">
        <v>10370</v>
      </c>
      <c r="Q1651" t="s">
        <v>10378</v>
      </c>
      <c r="R1651" t="s">
        <v>11621</v>
      </c>
      <c r="S1651">
        <v>341.96</v>
      </c>
      <c r="T1651">
        <v>5</v>
      </c>
      <c r="U1651">
        <v>0.6</v>
      </c>
      <c r="V1651">
        <v>-427.45</v>
      </c>
      <c r="W1651">
        <f>(Tableau1[[#This Row],[Sales]]/Tableau1[[#This Row],[Profit]])*100</f>
        <v>-80</v>
      </c>
      <c r="X1651">
        <f>Tableau1[[#This Row],[Sales]]*(1-Tableau1[[#This Row],[Discount]])</f>
        <v>136.78399999999999</v>
      </c>
      <c r="Y1651">
        <f ca="1">SUMIF(Tableau1[Order ID],Tableau1[[#This Row],[Order ID]],Tableau1[[#This Row],[Sales]])</f>
        <v>6.99</v>
      </c>
    </row>
    <row r="1652" spans="1:25" x14ac:dyDescent="0.3">
      <c r="A1652">
        <v>3318</v>
      </c>
      <c r="B1652" t="s">
        <v>1671</v>
      </c>
      <c r="C1652" s="9" t="s">
        <v>5891</v>
      </c>
      <c r="D1652" s="9">
        <v>42258</v>
      </c>
      <c r="E1652" s="3" t="s">
        <v>5456</v>
      </c>
      <c r="F1652" t="s">
        <v>6465</v>
      </c>
      <c r="G1652" t="s">
        <v>6524</v>
      </c>
      <c r="H1652" t="s">
        <v>7317</v>
      </c>
      <c r="I1652" t="s">
        <v>8054</v>
      </c>
      <c r="J1652" t="s">
        <v>8057</v>
      </c>
      <c r="K1652" t="s">
        <v>8114</v>
      </c>
      <c r="L1652" t="s">
        <v>8590</v>
      </c>
      <c r="M1652">
        <v>92374</v>
      </c>
      <c r="N1652" t="s">
        <v>8638</v>
      </c>
      <c r="O1652" t="s">
        <v>9249</v>
      </c>
      <c r="P1652" t="s">
        <v>10371</v>
      </c>
      <c r="Q1652" t="s">
        <v>10379</v>
      </c>
      <c r="R1652" t="s">
        <v>10998</v>
      </c>
      <c r="S1652">
        <v>181.35</v>
      </c>
      <c r="T1652">
        <v>9</v>
      </c>
      <c r="U1652">
        <v>0</v>
      </c>
      <c r="V1652">
        <v>48.964500000000001</v>
      </c>
      <c r="W1652">
        <f>(Tableau1[[#This Row],[Sales]]/Tableau1[[#This Row],[Profit]])*100</f>
        <v>370.37037037037038</v>
      </c>
      <c r="X1652">
        <f>Tableau1[[#This Row],[Sales]]*(1-Tableau1[[#This Row],[Discount]])</f>
        <v>181.35</v>
      </c>
      <c r="Y1652">
        <f ca="1">SUMIF(Tableau1[Order ID],Tableau1[[#This Row],[Order ID]],Tableau1[[#This Row],[Sales]])</f>
        <v>125.88</v>
      </c>
    </row>
    <row r="1653" spans="1:25" x14ac:dyDescent="0.3">
      <c r="A1653">
        <v>3320</v>
      </c>
      <c r="B1653" t="s">
        <v>1672</v>
      </c>
      <c r="C1653" s="9" t="s">
        <v>5444</v>
      </c>
      <c r="D1653" s="9">
        <v>41993</v>
      </c>
      <c r="E1653" s="3" t="s">
        <v>6291</v>
      </c>
      <c r="F1653" t="s">
        <v>6465</v>
      </c>
      <c r="G1653" t="s">
        <v>7168</v>
      </c>
      <c r="H1653" t="s">
        <v>7961</v>
      </c>
      <c r="I1653" t="s">
        <v>8054</v>
      </c>
      <c r="J1653" t="s">
        <v>8057</v>
      </c>
      <c r="K1653" t="s">
        <v>8087</v>
      </c>
      <c r="L1653" t="s">
        <v>8606</v>
      </c>
      <c r="M1653">
        <v>38401</v>
      </c>
      <c r="N1653" t="s">
        <v>8637</v>
      </c>
      <c r="O1653" t="s">
        <v>9631</v>
      </c>
      <c r="P1653" t="s">
        <v>10371</v>
      </c>
      <c r="Q1653" t="s">
        <v>10382</v>
      </c>
      <c r="R1653" t="s">
        <v>11370</v>
      </c>
      <c r="S1653">
        <v>43.512</v>
      </c>
      <c r="T1653">
        <v>7</v>
      </c>
      <c r="U1653">
        <v>0.2</v>
      </c>
      <c r="V1653">
        <v>3.8073000000000001</v>
      </c>
      <c r="W1653">
        <f>(Tableau1[[#This Row],[Sales]]/Tableau1[[#This Row],[Profit]])*100</f>
        <v>1142.8571428571429</v>
      </c>
      <c r="X1653">
        <f>Tableau1[[#This Row],[Sales]]*(1-Tableau1[[#This Row],[Discount]])</f>
        <v>34.809600000000003</v>
      </c>
      <c r="Y1653">
        <f ca="1">SUMIF(Tableau1[Order ID],Tableau1[[#This Row],[Order ID]],Tableau1[[#This Row],[Sales]])</f>
        <v>564.19500000000005</v>
      </c>
    </row>
    <row r="1654" spans="1:25" x14ac:dyDescent="0.3">
      <c r="A1654">
        <v>3323</v>
      </c>
      <c r="B1654" t="s">
        <v>1673</v>
      </c>
      <c r="C1654" s="9" t="s">
        <v>5892</v>
      </c>
      <c r="D1654" s="9">
        <v>42208</v>
      </c>
      <c r="E1654" s="3" t="s">
        <v>6127</v>
      </c>
      <c r="F1654" t="s">
        <v>6465</v>
      </c>
      <c r="G1654" t="s">
        <v>6742</v>
      </c>
      <c r="H1654" t="s">
        <v>7535</v>
      </c>
      <c r="I1654" t="s">
        <v>8056</v>
      </c>
      <c r="J1654" t="s">
        <v>8057</v>
      </c>
      <c r="K1654" t="s">
        <v>8078</v>
      </c>
      <c r="L1654" t="s">
        <v>8603</v>
      </c>
      <c r="M1654">
        <v>10009</v>
      </c>
      <c r="N1654" t="s">
        <v>8640</v>
      </c>
      <c r="O1654" t="s">
        <v>8650</v>
      </c>
      <c r="P1654" t="s">
        <v>10371</v>
      </c>
      <c r="Q1654" t="s">
        <v>10382</v>
      </c>
      <c r="R1654" t="s">
        <v>10399</v>
      </c>
      <c r="S1654">
        <v>68.94</v>
      </c>
      <c r="T1654">
        <v>3</v>
      </c>
      <c r="U1654">
        <v>0</v>
      </c>
      <c r="V1654">
        <v>20.681999999999999</v>
      </c>
      <c r="W1654">
        <f>(Tableau1[[#This Row],[Sales]]/Tableau1[[#This Row],[Profit]])*100</f>
        <v>333.33333333333337</v>
      </c>
      <c r="X1654">
        <f>Tableau1[[#This Row],[Sales]]*(1-Tableau1[[#This Row],[Discount]])</f>
        <v>68.94</v>
      </c>
      <c r="Y1654">
        <f ca="1">SUMIF(Tableau1[Order ID],Tableau1[[#This Row],[Order ID]],Tableau1[[#This Row],[Sales]])</f>
        <v>333.57600000000002</v>
      </c>
    </row>
    <row r="1655" spans="1:25" x14ac:dyDescent="0.3">
      <c r="A1655">
        <v>3325</v>
      </c>
      <c r="B1655" t="s">
        <v>1674</v>
      </c>
      <c r="C1655" s="9" t="s">
        <v>5037</v>
      </c>
      <c r="D1655" s="9">
        <v>41954</v>
      </c>
      <c r="E1655" s="3" t="s">
        <v>5677</v>
      </c>
      <c r="F1655" t="s">
        <v>6465</v>
      </c>
      <c r="G1655" t="s">
        <v>6498</v>
      </c>
      <c r="H1655" t="s">
        <v>7291</v>
      </c>
      <c r="I1655" t="s">
        <v>8054</v>
      </c>
      <c r="J1655" t="s">
        <v>8057</v>
      </c>
      <c r="K1655" t="s">
        <v>8070</v>
      </c>
      <c r="L1655" t="s">
        <v>8593</v>
      </c>
      <c r="M1655">
        <v>77095</v>
      </c>
      <c r="N1655" t="s">
        <v>8639</v>
      </c>
      <c r="O1655" t="s">
        <v>9764</v>
      </c>
      <c r="P1655" t="s">
        <v>10371</v>
      </c>
      <c r="Q1655" t="s">
        <v>10381</v>
      </c>
      <c r="R1655" t="s">
        <v>11499</v>
      </c>
      <c r="S1655">
        <v>896.99</v>
      </c>
      <c r="T1655">
        <v>5</v>
      </c>
      <c r="U1655">
        <v>0.8</v>
      </c>
      <c r="V1655">
        <v>-1480.0335</v>
      </c>
      <c r="W1655">
        <f>(Tableau1[[#This Row],[Sales]]/Tableau1[[#This Row],[Profit]])*100</f>
        <v>-60.606060606060609</v>
      </c>
      <c r="X1655">
        <f>Tableau1[[#This Row],[Sales]]*(1-Tableau1[[#This Row],[Discount]])</f>
        <v>179.39799999999997</v>
      </c>
      <c r="Y1655">
        <f ca="1">SUMIF(Tableau1[Order ID],Tableau1[[#This Row],[Order ID]],Tableau1[[#This Row],[Sales]])</f>
        <v>356.85</v>
      </c>
    </row>
    <row r="1656" spans="1:25" x14ac:dyDescent="0.3">
      <c r="A1656">
        <v>3332</v>
      </c>
      <c r="B1656" t="s">
        <v>1675</v>
      </c>
      <c r="C1656" s="9" t="s">
        <v>5847</v>
      </c>
      <c r="D1656" s="9">
        <v>43083</v>
      </c>
      <c r="E1656" s="3" t="s">
        <v>5728</v>
      </c>
      <c r="F1656" t="s">
        <v>6465</v>
      </c>
      <c r="G1656" t="s">
        <v>6507</v>
      </c>
      <c r="H1656" t="s">
        <v>7300</v>
      </c>
      <c r="I1656" t="s">
        <v>8056</v>
      </c>
      <c r="J1656" t="s">
        <v>8057</v>
      </c>
      <c r="K1656" t="s">
        <v>8080</v>
      </c>
      <c r="L1656" t="s">
        <v>8598</v>
      </c>
      <c r="M1656">
        <v>60653</v>
      </c>
      <c r="N1656" t="s">
        <v>8639</v>
      </c>
      <c r="O1656" t="s">
        <v>10083</v>
      </c>
      <c r="P1656" t="s">
        <v>10372</v>
      </c>
      <c r="Q1656" t="s">
        <v>10384</v>
      </c>
      <c r="R1656" t="s">
        <v>11821</v>
      </c>
      <c r="S1656">
        <v>227.976</v>
      </c>
      <c r="T1656">
        <v>3</v>
      </c>
      <c r="U1656">
        <v>0.2</v>
      </c>
      <c r="V1656">
        <v>28.497</v>
      </c>
      <c r="W1656">
        <f>(Tableau1[[#This Row],[Sales]]/Tableau1[[#This Row],[Profit]])*100</f>
        <v>800</v>
      </c>
      <c r="X1656">
        <f>Tableau1[[#This Row],[Sales]]*(1-Tableau1[[#This Row],[Discount]])</f>
        <v>182.38080000000002</v>
      </c>
      <c r="Y1656">
        <f ca="1">SUMIF(Tableau1[Order ID],Tableau1[[#This Row],[Order ID]],Tableau1[[#This Row],[Sales]])</f>
        <v>42.85</v>
      </c>
    </row>
    <row r="1657" spans="1:25" x14ac:dyDescent="0.3">
      <c r="A1657">
        <v>3335</v>
      </c>
      <c r="B1657" t="s">
        <v>1676</v>
      </c>
      <c r="C1657" s="9" t="s">
        <v>5200</v>
      </c>
      <c r="D1657" s="9">
        <v>42968</v>
      </c>
      <c r="E1657" s="3" t="s">
        <v>6059</v>
      </c>
      <c r="F1657" t="s">
        <v>6466</v>
      </c>
      <c r="G1657" t="s">
        <v>7169</v>
      </c>
      <c r="H1657" t="s">
        <v>7962</v>
      </c>
      <c r="I1657" t="s">
        <v>8054</v>
      </c>
      <c r="J1657" t="s">
        <v>8057</v>
      </c>
      <c r="K1657" t="s">
        <v>8240</v>
      </c>
      <c r="L1657" t="s">
        <v>8590</v>
      </c>
      <c r="M1657">
        <v>94601</v>
      </c>
      <c r="N1657" t="s">
        <v>8638</v>
      </c>
      <c r="O1657" t="s">
        <v>9399</v>
      </c>
      <c r="P1657" t="s">
        <v>10371</v>
      </c>
      <c r="Q1657" t="s">
        <v>10379</v>
      </c>
      <c r="R1657" t="s">
        <v>11147</v>
      </c>
      <c r="S1657">
        <v>17.12</v>
      </c>
      <c r="T1657">
        <v>4</v>
      </c>
      <c r="U1657">
        <v>0</v>
      </c>
      <c r="V1657">
        <v>4.9648000000000003</v>
      </c>
      <c r="W1657">
        <f>(Tableau1[[#This Row],[Sales]]/Tableau1[[#This Row],[Profit]])*100</f>
        <v>344.82758620689651</v>
      </c>
      <c r="X1657">
        <f>Tableau1[[#This Row],[Sales]]*(1-Tableau1[[#This Row],[Discount]])</f>
        <v>17.12</v>
      </c>
      <c r="Y1657">
        <f ca="1">SUMIF(Tableau1[Order ID],Tableau1[[#This Row],[Order ID]],Tableau1[[#This Row],[Sales]])</f>
        <v>49.567999999999998</v>
      </c>
    </row>
    <row r="1658" spans="1:25" x14ac:dyDescent="0.3">
      <c r="A1658">
        <v>3342</v>
      </c>
      <c r="B1658" t="s">
        <v>1677</v>
      </c>
      <c r="C1658" s="9" t="s">
        <v>5308</v>
      </c>
      <c r="D1658" s="9">
        <v>42609</v>
      </c>
      <c r="E1658" s="3" t="s">
        <v>5172</v>
      </c>
      <c r="F1658" t="s">
        <v>6464</v>
      </c>
      <c r="G1658" t="s">
        <v>6494</v>
      </c>
      <c r="H1658" t="s">
        <v>7287</v>
      </c>
      <c r="I1658" t="s">
        <v>8054</v>
      </c>
      <c r="J1658" t="s">
        <v>8057</v>
      </c>
      <c r="K1658" t="s">
        <v>8152</v>
      </c>
      <c r="L1658" t="s">
        <v>8619</v>
      </c>
      <c r="M1658">
        <v>2169</v>
      </c>
      <c r="N1658" t="s">
        <v>8640</v>
      </c>
      <c r="O1658" t="s">
        <v>9718</v>
      </c>
      <c r="P1658" t="s">
        <v>10371</v>
      </c>
      <c r="Q1658" t="s">
        <v>10383</v>
      </c>
      <c r="R1658" t="s">
        <v>11455</v>
      </c>
      <c r="S1658">
        <v>122.97</v>
      </c>
      <c r="T1658">
        <v>3</v>
      </c>
      <c r="U1658">
        <v>0</v>
      </c>
      <c r="V1658">
        <v>60.255299999999998</v>
      </c>
      <c r="W1658">
        <f>(Tableau1[[#This Row],[Sales]]/Tableau1[[#This Row],[Profit]])*100</f>
        <v>204.08163265306123</v>
      </c>
      <c r="X1658">
        <f>Tableau1[[#This Row],[Sales]]*(1-Tableau1[[#This Row],[Discount]])</f>
        <v>122.97</v>
      </c>
      <c r="Y1658">
        <f ca="1">SUMIF(Tableau1[Order ID],Tableau1[[#This Row],[Order ID]],Tableau1[[#This Row],[Sales]])</f>
        <v>67.959999999999994</v>
      </c>
    </row>
    <row r="1659" spans="1:25" x14ac:dyDescent="0.3">
      <c r="A1659">
        <v>3348</v>
      </c>
      <c r="B1659" t="s">
        <v>1678</v>
      </c>
      <c r="C1659" s="9" t="s">
        <v>5893</v>
      </c>
      <c r="D1659" s="9">
        <v>42229</v>
      </c>
      <c r="E1659" s="3" t="s">
        <v>6400</v>
      </c>
      <c r="F1659" t="s">
        <v>6465</v>
      </c>
      <c r="G1659" t="s">
        <v>6489</v>
      </c>
      <c r="H1659" t="s">
        <v>7282</v>
      </c>
      <c r="I1659" t="s">
        <v>8055</v>
      </c>
      <c r="J1659" t="s">
        <v>8057</v>
      </c>
      <c r="K1659" t="s">
        <v>8416</v>
      </c>
      <c r="L1659" t="s">
        <v>8590</v>
      </c>
      <c r="M1659">
        <v>92399</v>
      </c>
      <c r="N1659" t="s">
        <v>8638</v>
      </c>
      <c r="O1659" t="s">
        <v>9029</v>
      </c>
      <c r="P1659" t="s">
        <v>10371</v>
      </c>
      <c r="Q1659" t="s">
        <v>10379</v>
      </c>
      <c r="R1659" t="s">
        <v>10779</v>
      </c>
      <c r="S1659">
        <v>50.8</v>
      </c>
      <c r="T1659">
        <v>5</v>
      </c>
      <c r="U1659">
        <v>0</v>
      </c>
      <c r="V1659">
        <v>13.208</v>
      </c>
      <c r="W1659">
        <f>(Tableau1[[#This Row],[Sales]]/Tableau1[[#This Row],[Profit]])*100</f>
        <v>384.61538461538458</v>
      </c>
      <c r="X1659">
        <f>Tableau1[[#This Row],[Sales]]*(1-Tableau1[[#This Row],[Discount]])</f>
        <v>50.8</v>
      </c>
      <c r="Y1659">
        <f ca="1">SUMIF(Tableau1[Order ID],Tableau1[[#This Row],[Order ID]],Tableau1[[#This Row],[Sales]])</f>
        <v>46.872</v>
      </c>
    </row>
    <row r="1660" spans="1:25" x14ac:dyDescent="0.3">
      <c r="A1660">
        <v>3349</v>
      </c>
      <c r="B1660" t="s">
        <v>1679</v>
      </c>
      <c r="C1660" s="9" t="s">
        <v>5090</v>
      </c>
      <c r="D1660" s="9">
        <v>43044</v>
      </c>
      <c r="E1660" s="3" t="s">
        <v>5689</v>
      </c>
      <c r="F1660" t="s">
        <v>6466</v>
      </c>
      <c r="G1660" t="s">
        <v>6592</v>
      </c>
      <c r="H1660" t="s">
        <v>7385</v>
      </c>
      <c r="I1660" t="s">
        <v>8055</v>
      </c>
      <c r="J1660" t="s">
        <v>8057</v>
      </c>
      <c r="K1660" t="s">
        <v>8080</v>
      </c>
      <c r="L1660" t="s">
        <v>8598</v>
      </c>
      <c r="M1660">
        <v>60623</v>
      </c>
      <c r="N1660" t="s">
        <v>8639</v>
      </c>
      <c r="O1660" t="s">
        <v>8667</v>
      </c>
      <c r="P1660" t="s">
        <v>10371</v>
      </c>
      <c r="Q1660" t="s">
        <v>10381</v>
      </c>
      <c r="R1660" t="s">
        <v>10416</v>
      </c>
      <c r="S1660">
        <v>16.03</v>
      </c>
      <c r="T1660">
        <v>5</v>
      </c>
      <c r="U1660">
        <v>0.8</v>
      </c>
      <c r="V1660">
        <v>-25.648</v>
      </c>
      <c r="W1660">
        <f>(Tableau1[[#This Row],[Sales]]/Tableau1[[#This Row],[Profit]])*100</f>
        <v>-62.5</v>
      </c>
      <c r="X1660">
        <f>Tableau1[[#This Row],[Sales]]*(1-Tableau1[[#This Row],[Discount]])</f>
        <v>3.2059999999999995</v>
      </c>
      <c r="Y1660">
        <f ca="1">SUMIF(Tableau1[Order ID],Tableau1[[#This Row],[Order ID]],Tableau1[[#This Row],[Sales]])</f>
        <v>3.6</v>
      </c>
    </row>
    <row r="1661" spans="1:25" x14ac:dyDescent="0.3">
      <c r="A1661">
        <v>3350</v>
      </c>
      <c r="B1661" t="s">
        <v>1680</v>
      </c>
      <c r="C1661" s="9" t="s">
        <v>5894</v>
      </c>
      <c r="D1661" s="9">
        <v>42599</v>
      </c>
      <c r="E1661" s="3" t="s">
        <v>6066</v>
      </c>
      <c r="F1661" t="s">
        <v>6465</v>
      </c>
      <c r="G1661" t="s">
        <v>6860</v>
      </c>
      <c r="H1661" t="s">
        <v>7653</v>
      </c>
      <c r="I1661" t="s">
        <v>8054</v>
      </c>
      <c r="J1661" t="s">
        <v>8057</v>
      </c>
      <c r="K1661" t="s">
        <v>8062</v>
      </c>
      <c r="L1661" t="s">
        <v>8234</v>
      </c>
      <c r="M1661">
        <v>98105</v>
      </c>
      <c r="N1661" t="s">
        <v>8638</v>
      </c>
      <c r="O1661" t="s">
        <v>9316</v>
      </c>
      <c r="P1661" t="s">
        <v>10371</v>
      </c>
      <c r="Q1661" t="s">
        <v>10381</v>
      </c>
      <c r="R1661" t="s">
        <v>11065</v>
      </c>
      <c r="S1661">
        <v>15.712</v>
      </c>
      <c r="T1661">
        <v>4</v>
      </c>
      <c r="U1661">
        <v>0.2</v>
      </c>
      <c r="V1661">
        <v>5.6955999999999998</v>
      </c>
      <c r="W1661">
        <f>(Tableau1[[#This Row],[Sales]]/Tableau1[[#This Row],[Profit]])*100</f>
        <v>275.86206896551727</v>
      </c>
      <c r="X1661">
        <f>Tableau1[[#This Row],[Sales]]*(1-Tableau1[[#This Row],[Discount]])</f>
        <v>12.569600000000001</v>
      </c>
      <c r="Y1661">
        <f ca="1">SUMIF(Tableau1[Order ID],Tableau1[[#This Row],[Order ID]],Tableau1[[#This Row],[Sales]])</f>
        <v>180.01599999999999</v>
      </c>
    </row>
    <row r="1662" spans="1:25" x14ac:dyDescent="0.3">
      <c r="A1662">
        <v>3351</v>
      </c>
      <c r="B1662" t="s">
        <v>1681</v>
      </c>
      <c r="C1662" s="9" t="s">
        <v>5512</v>
      </c>
      <c r="D1662" s="9">
        <v>42730</v>
      </c>
      <c r="E1662" s="3" t="s">
        <v>5443</v>
      </c>
      <c r="F1662" t="s">
        <v>6465</v>
      </c>
      <c r="G1662" t="s">
        <v>6707</v>
      </c>
      <c r="H1662" t="s">
        <v>7500</v>
      </c>
      <c r="I1662" t="s">
        <v>8054</v>
      </c>
      <c r="J1662" t="s">
        <v>8057</v>
      </c>
      <c r="K1662" t="s">
        <v>8078</v>
      </c>
      <c r="L1662" t="s">
        <v>8603</v>
      </c>
      <c r="M1662">
        <v>10024</v>
      </c>
      <c r="N1662" t="s">
        <v>8640</v>
      </c>
      <c r="O1662" t="s">
        <v>9642</v>
      </c>
      <c r="P1662" t="s">
        <v>10372</v>
      </c>
      <c r="Q1662" t="s">
        <v>10384</v>
      </c>
      <c r="R1662" t="s">
        <v>11380</v>
      </c>
      <c r="S1662">
        <v>89.97</v>
      </c>
      <c r="T1662">
        <v>3</v>
      </c>
      <c r="U1662">
        <v>0</v>
      </c>
      <c r="V1662">
        <v>18.893699999999999</v>
      </c>
      <c r="W1662">
        <f>(Tableau1[[#This Row],[Sales]]/Tableau1[[#This Row],[Profit]])*100</f>
        <v>476.1904761904762</v>
      </c>
      <c r="X1662">
        <f>Tableau1[[#This Row],[Sales]]*(1-Tableau1[[#This Row],[Discount]])</f>
        <v>89.97</v>
      </c>
      <c r="Y1662">
        <f ca="1">SUMIF(Tableau1[Order ID],Tableau1[[#This Row],[Order ID]],Tableau1[[#This Row],[Sales]])</f>
        <v>111.96</v>
      </c>
    </row>
    <row r="1663" spans="1:25" x14ac:dyDescent="0.3">
      <c r="A1663">
        <v>3352</v>
      </c>
      <c r="B1663" t="s">
        <v>1682</v>
      </c>
      <c r="C1663" s="9" t="s">
        <v>5895</v>
      </c>
      <c r="D1663" s="9">
        <v>41905</v>
      </c>
      <c r="E1663" s="3" t="s">
        <v>5480</v>
      </c>
      <c r="F1663" t="s">
        <v>6465</v>
      </c>
      <c r="G1663" t="s">
        <v>6780</v>
      </c>
      <c r="H1663" t="s">
        <v>7573</v>
      </c>
      <c r="I1663" t="s">
        <v>8055</v>
      </c>
      <c r="J1663" t="s">
        <v>8057</v>
      </c>
      <c r="K1663" t="s">
        <v>8128</v>
      </c>
      <c r="L1663" t="s">
        <v>8590</v>
      </c>
      <c r="M1663">
        <v>92037</v>
      </c>
      <c r="N1663" t="s">
        <v>8638</v>
      </c>
      <c r="O1663" t="s">
        <v>10088</v>
      </c>
      <c r="P1663" t="s">
        <v>10370</v>
      </c>
      <c r="Q1663" t="s">
        <v>10373</v>
      </c>
      <c r="R1663" t="s">
        <v>11826</v>
      </c>
      <c r="S1663">
        <v>435.99900000000002</v>
      </c>
      <c r="T1663">
        <v>3</v>
      </c>
      <c r="U1663">
        <v>0.15</v>
      </c>
      <c r="V1663">
        <v>20.517600000000002</v>
      </c>
      <c r="W1663">
        <f>(Tableau1[[#This Row],[Sales]]/Tableau1[[#This Row],[Profit]])*100</f>
        <v>2125</v>
      </c>
      <c r="X1663">
        <f>Tableau1[[#This Row],[Sales]]*(1-Tableau1[[#This Row],[Discount]])</f>
        <v>370.59915000000001</v>
      </c>
      <c r="Y1663">
        <f ca="1">SUMIF(Tableau1[Order ID],Tableau1[[#This Row],[Order ID]],Tableau1[[#This Row],[Sales]])</f>
        <v>17.52</v>
      </c>
    </row>
    <row r="1664" spans="1:25" x14ac:dyDescent="0.3">
      <c r="A1664">
        <v>3354</v>
      </c>
      <c r="B1664" t="s">
        <v>1683</v>
      </c>
      <c r="C1664" s="9" t="s">
        <v>5896</v>
      </c>
      <c r="D1664" s="9">
        <v>41839</v>
      </c>
      <c r="E1664" s="3" t="s">
        <v>6392</v>
      </c>
      <c r="F1664" t="s">
        <v>6465</v>
      </c>
      <c r="G1664" t="s">
        <v>6587</v>
      </c>
      <c r="H1664" t="s">
        <v>7380</v>
      </c>
      <c r="I1664" t="s">
        <v>8055</v>
      </c>
      <c r="J1664" t="s">
        <v>8057</v>
      </c>
      <c r="K1664" t="s">
        <v>8097</v>
      </c>
      <c r="L1664" t="s">
        <v>8617</v>
      </c>
      <c r="M1664">
        <v>6010</v>
      </c>
      <c r="N1664" t="s">
        <v>8640</v>
      </c>
      <c r="O1664" t="s">
        <v>9739</v>
      </c>
      <c r="P1664" t="s">
        <v>10372</v>
      </c>
      <c r="Q1664" t="s">
        <v>10380</v>
      </c>
      <c r="R1664" t="s">
        <v>11476</v>
      </c>
      <c r="S1664">
        <v>359.98</v>
      </c>
      <c r="T1664">
        <v>2</v>
      </c>
      <c r="U1664">
        <v>0</v>
      </c>
      <c r="V1664">
        <v>93.594800000000006</v>
      </c>
      <c r="W1664">
        <f>(Tableau1[[#This Row],[Sales]]/Tableau1[[#This Row],[Profit]])*100</f>
        <v>384.61538461538464</v>
      </c>
      <c r="X1664">
        <f>Tableau1[[#This Row],[Sales]]*(1-Tableau1[[#This Row],[Discount]])</f>
        <v>359.98</v>
      </c>
      <c r="Y1664">
        <f ca="1">SUMIF(Tableau1[Order ID],Tableau1[[#This Row],[Order ID]],Tableau1[[#This Row],[Sales]])</f>
        <v>164.88</v>
      </c>
    </row>
    <row r="1665" spans="1:25" x14ac:dyDescent="0.3">
      <c r="A1665">
        <v>3358</v>
      </c>
      <c r="B1665" t="s">
        <v>1684</v>
      </c>
      <c r="C1665" s="9" t="s">
        <v>5240</v>
      </c>
      <c r="D1665" s="9">
        <v>42985</v>
      </c>
      <c r="E1665" s="3" t="s">
        <v>6198</v>
      </c>
      <c r="F1665" t="s">
        <v>6465</v>
      </c>
      <c r="G1665" t="s">
        <v>6844</v>
      </c>
      <c r="H1665" t="s">
        <v>7637</v>
      </c>
      <c r="I1665" t="s">
        <v>8056</v>
      </c>
      <c r="J1665" t="s">
        <v>8057</v>
      </c>
      <c r="K1665" t="s">
        <v>8080</v>
      </c>
      <c r="L1665" t="s">
        <v>8598</v>
      </c>
      <c r="M1665">
        <v>60610</v>
      </c>
      <c r="N1665" t="s">
        <v>8639</v>
      </c>
      <c r="O1665" t="s">
        <v>9488</v>
      </c>
      <c r="P1665" t="s">
        <v>10371</v>
      </c>
      <c r="Q1665" t="s">
        <v>10383</v>
      </c>
      <c r="R1665" t="s">
        <v>10422</v>
      </c>
      <c r="S1665">
        <v>73.007999999999996</v>
      </c>
      <c r="T1665">
        <v>9</v>
      </c>
      <c r="U1665">
        <v>0.2</v>
      </c>
      <c r="V1665">
        <v>26.465399999999999</v>
      </c>
      <c r="W1665">
        <f>(Tableau1[[#This Row],[Sales]]/Tableau1[[#This Row],[Profit]])*100</f>
        <v>275.86206896551721</v>
      </c>
      <c r="X1665">
        <f>Tableau1[[#This Row],[Sales]]*(1-Tableau1[[#This Row],[Discount]])</f>
        <v>58.406399999999998</v>
      </c>
      <c r="Y1665">
        <f ca="1">SUMIF(Tableau1[Order ID],Tableau1[[#This Row],[Order ID]],Tableau1[[#This Row],[Sales]])</f>
        <v>415.17599999999999</v>
      </c>
    </row>
    <row r="1666" spans="1:25" x14ac:dyDescent="0.3">
      <c r="A1666">
        <v>3359</v>
      </c>
      <c r="B1666" t="s">
        <v>1685</v>
      </c>
      <c r="C1666" s="9" t="s">
        <v>5745</v>
      </c>
      <c r="D1666" s="9">
        <v>42496</v>
      </c>
      <c r="E1666" s="3" t="s">
        <v>6150</v>
      </c>
      <c r="F1666" t="s">
        <v>6465</v>
      </c>
      <c r="G1666" t="s">
        <v>7046</v>
      </c>
      <c r="H1666" t="s">
        <v>7839</v>
      </c>
      <c r="I1666" t="s">
        <v>8054</v>
      </c>
      <c r="J1666" t="s">
        <v>8057</v>
      </c>
      <c r="K1666" t="s">
        <v>8080</v>
      </c>
      <c r="L1666" t="s">
        <v>8598</v>
      </c>
      <c r="M1666">
        <v>60610</v>
      </c>
      <c r="N1666" t="s">
        <v>8639</v>
      </c>
      <c r="O1666" t="s">
        <v>9017</v>
      </c>
      <c r="P1666" t="s">
        <v>10371</v>
      </c>
      <c r="Q1666" t="s">
        <v>10381</v>
      </c>
      <c r="R1666" t="s">
        <v>10767</v>
      </c>
      <c r="S1666">
        <v>3.2080000000000002</v>
      </c>
      <c r="T1666">
        <v>2</v>
      </c>
      <c r="U1666">
        <v>0.8</v>
      </c>
      <c r="V1666">
        <v>-5.2931999999999997</v>
      </c>
      <c r="W1666">
        <f>(Tableau1[[#This Row],[Sales]]/Tableau1[[#This Row],[Profit]])*100</f>
        <v>-60.606060606060609</v>
      </c>
      <c r="X1666">
        <f>Tableau1[[#This Row],[Sales]]*(1-Tableau1[[#This Row],[Discount]])</f>
        <v>0.64159999999999995</v>
      </c>
      <c r="Y1666">
        <f ca="1">SUMIF(Tableau1[Order ID],Tableau1[[#This Row],[Order ID]],Tableau1[[#This Row],[Sales]])</f>
        <v>163.136</v>
      </c>
    </row>
    <row r="1667" spans="1:25" x14ac:dyDescent="0.3">
      <c r="A1667">
        <v>3361</v>
      </c>
      <c r="B1667" t="s">
        <v>1686</v>
      </c>
      <c r="C1667" s="9" t="s">
        <v>5623</v>
      </c>
      <c r="D1667" s="9">
        <v>42159</v>
      </c>
      <c r="E1667" s="3" t="s">
        <v>6243</v>
      </c>
      <c r="F1667" t="s">
        <v>6464</v>
      </c>
      <c r="G1667" t="s">
        <v>6894</v>
      </c>
      <c r="H1667" t="s">
        <v>7687</v>
      </c>
      <c r="I1667" t="s">
        <v>8056</v>
      </c>
      <c r="J1667" t="s">
        <v>8057</v>
      </c>
      <c r="K1667" t="s">
        <v>8078</v>
      </c>
      <c r="L1667" t="s">
        <v>8603</v>
      </c>
      <c r="M1667">
        <v>10024</v>
      </c>
      <c r="N1667" t="s">
        <v>8640</v>
      </c>
      <c r="O1667" t="s">
        <v>8866</v>
      </c>
      <c r="P1667" t="s">
        <v>10371</v>
      </c>
      <c r="Q1667" t="s">
        <v>10383</v>
      </c>
      <c r="R1667" t="s">
        <v>10616</v>
      </c>
      <c r="S1667">
        <v>30.44</v>
      </c>
      <c r="T1667">
        <v>4</v>
      </c>
      <c r="U1667">
        <v>0</v>
      </c>
      <c r="V1667">
        <v>14.306800000000001</v>
      </c>
      <c r="W1667">
        <f>(Tableau1[[#This Row],[Sales]]/Tableau1[[#This Row],[Profit]])*100</f>
        <v>212.7659574468085</v>
      </c>
      <c r="X1667">
        <f>Tableau1[[#This Row],[Sales]]*(1-Tableau1[[#This Row],[Discount]])</f>
        <v>30.44</v>
      </c>
      <c r="Y1667">
        <f ca="1">SUMIF(Tableau1[Order ID],Tableau1[[#This Row],[Order ID]],Tableau1[[#This Row],[Sales]])</f>
        <v>519.67999999999995</v>
      </c>
    </row>
    <row r="1668" spans="1:25" x14ac:dyDescent="0.3">
      <c r="A1668">
        <v>3363</v>
      </c>
      <c r="B1668" t="s">
        <v>1687</v>
      </c>
      <c r="C1668" s="9" t="s">
        <v>5380</v>
      </c>
      <c r="D1668" s="9">
        <v>42351</v>
      </c>
      <c r="E1668" s="3" t="s">
        <v>5169</v>
      </c>
      <c r="F1668" t="s">
        <v>6465</v>
      </c>
      <c r="G1668" t="s">
        <v>7124</v>
      </c>
      <c r="H1668" t="s">
        <v>7917</v>
      </c>
      <c r="I1668" t="s">
        <v>8056</v>
      </c>
      <c r="J1668" t="s">
        <v>8057</v>
      </c>
      <c r="K1668" t="s">
        <v>8417</v>
      </c>
      <c r="L1668" t="s">
        <v>8619</v>
      </c>
      <c r="M1668">
        <v>2151</v>
      </c>
      <c r="N1668" t="s">
        <v>8640</v>
      </c>
      <c r="O1668" t="s">
        <v>9124</v>
      </c>
      <c r="P1668" t="s">
        <v>10371</v>
      </c>
      <c r="Q1668" t="s">
        <v>10383</v>
      </c>
      <c r="R1668" t="s">
        <v>10873</v>
      </c>
      <c r="S1668">
        <v>19.440000000000001</v>
      </c>
      <c r="T1668">
        <v>3</v>
      </c>
      <c r="U1668">
        <v>0</v>
      </c>
      <c r="V1668">
        <v>9.3312000000000008</v>
      </c>
      <c r="W1668">
        <f>(Tableau1[[#This Row],[Sales]]/Tableau1[[#This Row],[Profit]])*100</f>
        <v>208.33333333333334</v>
      </c>
      <c r="X1668">
        <f>Tableau1[[#This Row],[Sales]]*(1-Tableau1[[#This Row],[Discount]])</f>
        <v>19.440000000000001</v>
      </c>
      <c r="Y1668">
        <f ca="1">SUMIF(Tableau1[Order ID],Tableau1[[#This Row],[Order ID]],Tableau1[[#This Row],[Sales]])</f>
        <v>883.84</v>
      </c>
    </row>
    <row r="1669" spans="1:25" x14ac:dyDescent="0.3">
      <c r="A1669">
        <v>3365</v>
      </c>
      <c r="B1669" t="s">
        <v>1688</v>
      </c>
      <c r="C1669" s="9" t="s">
        <v>5117</v>
      </c>
      <c r="D1669" s="9">
        <v>42567</v>
      </c>
      <c r="E1669" s="3" t="s">
        <v>5457</v>
      </c>
      <c r="F1669" t="s">
        <v>6464</v>
      </c>
      <c r="G1669" t="s">
        <v>6934</v>
      </c>
      <c r="H1669" t="s">
        <v>7727</v>
      </c>
      <c r="I1669" t="s">
        <v>8055</v>
      </c>
      <c r="J1669" t="s">
        <v>8057</v>
      </c>
      <c r="K1669" t="s">
        <v>8070</v>
      </c>
      <c r="L1669" t="s">
        <v>8593</v>
      </c>
      <c r="M1669">
        <v>77036</v>
      </c>
      <c r="N1669" t="s">
        <v>8639</v>
      </c>
      <c r="O1669" t="s">
        <v>9359</v>
      </c>
      <c r="P1669" t="s">
        <v>10370</v>
      </c>
      <c r="Q1669" t="s">
        <v>10378</v>
      </c>
      <c r="R1669" t="s">
        <v>10608</v>
      </c>
      <c r="S1669">
        <v>9.5519999999999996</v>
      </c>
      <c r="T1669">
        <v>3</v>
      </c>
      <c r="U1669">
        <v>0.6</v>
      </c>
      <c r="V1669">
        <v>-3.8208000000000002</v>
      </c>
      <c r="W1669">
        <f>(Tableau1[[#This Row],[Sales]]/Tableau1[[#This Row],[Profit]])*100</f>
        <v>-249.99999999999994</v>
      </c>
      <c r="X1669">
        <f>Tableau1[[#This Row],[Sales]]*(1-Tableau1[[#This Row],[Discount]])</f>
        <v>3.8208000000000002</v>
      </c>
      <c r="Y1669">
        <f ca="1">SUMIF(Tableau1[Order ID],Tableau1[[#This Row],[Order ID]],Tableau1[[#This Row],[Sales]])</f>
        <v>9.9120000000000008</v>
      </c>
    </row>
    <row r="1670" spans="1:25" x14ac:dyDescent="0.3">
      <c r="A1670">
        <v>3366</v>
      </c>
      <c r="B1670" t="s">
        <v>1689</v>
      </c>
      <c r="C1670" s="9" t="s">
        <v>5897</v>
      </c>
      <c r="D1670" s="9">
        <v>41670</v>
      </c>
      <c r="E1670" s="3" t="s">
        <v>5593</v>
      </c>
      <c r="F1670" t="s">
        <v>6466</v>
      </c>
      <c r="G1670" t="s">
        <v>7170</v>
      </c>
      <c r="H1670" t="s">
        <v>7963</v>
      </c>
      <c r="I1670" t="s">
        <v>8054</v>
      </c>
      <c r="J1670" t="s">
        <v>8057</v>
      </c>
      <c r="K1670" t="s">
        <v>8191</v>
      </c>
      <c r="L1670" t="s">
        <v>8590</v>
      </c>
      <c r="M1670">
        <v>92691</v>
      </c>
      <c r="N1670" t="s">
        <v>8638</v>
      </c>
      <c r="O1670" t="s">
        <v>9699</v>
      </c>
      <c r="P1670" t="s">
        <v>10370</v>
      </c>
      <c r="Q1670" t="s">
        <v>10373</v>
      </c>
      <c r="R1670" t="s">
        <v>11437</v>
      </c>
      <c r="S1670">
        <v>290.666</v>
      </c>
      <c r="T1670">
        <v>2</v>
      </c>
      <c r="U1670">
        <v>0.15</v>
      </c>
      <c r="V1670">
        <v>3.4196</v>
      </c>
      <c r="W1670">
        <f>(Tableau1[[#This Row],[Sales]]/Tableau1[[#This Row],[Profit]])*100</f>
        <v>8500</v>
      </c>
      <c r="X1670">
        <f>Tableau1[[#This Row],[Sales]]*(1-Tableau1[[#This Row],[Discount]])</f>
        <v>247.06609999999998</v>
      </c>
      <c r="Y1670">
        <f ca="1">SUMIF(Tableau1[Order ID],Tableau1[[#This Row],[Order ID]],Tableau1[[#This Row],[Sales]])</f>
        <v>30</v>
      </c>
    </row>
    <row r="1671" spans="1:25" x14ac:dyDescent="0.3">
      <c r="A1671">
        <v>3367</v>
      </c>
      <c r="B1671" t="s">
        <v>1690</v>
      </c>
      <c r="C1671" s="9" t="s">
        <v>5898</v>
      </c>
      <c r="D1671" s="9">
        <v>41829</v>
      </c>
      <c r="E1671" s="3" t="s">
        <v>5888</v>
      </c>
      <c r="F1671" t="s">
        <v>6465</v>
      </c>
      <c r="G1671" t="s">
        <v>6780</v>
      </c>
      <c r="H1671" t="s">
        <v>7573</v>
      </c>
      <c r="I1671" t="s">
        <v>8055</v>
      </c>
      <c r="J1671" t="s">
        <v>8057</v>
      </c>
      <c r="K1671" t="s">
        <v>8119</v>
      </c>
      <c r="L1671" t="s">
        <v>8593</v>
      </c>
      <c r="M1671">
        <v>75217</v>
      </c>
      <c r="N1671" t="s">
        <v>8639</v>
      </c>
      <c r="O1671" t="s">
        <v>9535</v>
      </c>
      <c r="P1671" t="s">
        <v>10371</v>
      </c>
      <c r="Q1671" t="s">
        <v>10383</v>
      </c>
      <c r="R1671" t="s">
        <v>11278</v>
      </c>
      <c r="S1671">
        <v>10.368</v>
      </c>
      <c r="T1671">
        <v>2</v>
      </c>
      <c r="U1671">
        <v>0.2</v>
      </c>
      <c r="V1671">
        <v>3.6288</v>
      </c>
      <c r="W1671">
        <f>(Tableau1[[#This Row],[Sales]]/Tableau1[[#This Row],[Profit]])*100</f>
        <v>285.71428571428572</v>
      </c>
      <c r="X1671">
        <f>Tableau1[[#This Row],[Sales]]*(1-Tableau1[[#This Row],[Discount]])</f>
        <v>8.2944000000000013</v>
      </c>
      <c r="Y1671">
        <f ca="1">SUMIF(Tableau1[Order ID],Tableau1[[#This Row],[Order ID]],Tableau1[[#This Row],[Sales]])</f>
        <v>149.94999999999999</v>
      </c>
    </row>
    <row r="1672" spans="1:25" x14ac:dyDescent="0.3">
      <c r="A1672">
        <v>3369</v>
      </c>
      <c r="B1672" t="s">
        <v>1691</v>
      </c>
      <c r="C1672" s="9" t="s">
        <v>5112</v>
      </c>
      <c r="D1672" s="9">
        <v>42329</v>
      </c>
      <c r="E1672" s="3" t="s">
        <v>5695</v>
      </c>
      <c r="F1672" t="s">
        <v>6465</v>
      </c>
      <c r="G1672" t="s">
        <v>6976</v>
      </c>
      <c r="H1672" t="s">
        <v>7769</v>
      </c>
      <c r="I1672" t="s">
        <v>8054</v>
      </c>
      <c r="J1672" t="s">
        <v>8057</v>
      </c>
      <c r="K1672" t="s">
        <v>8156</v>
      </c>
      <c r="L1672" t="s">
        <v>8621</v>
      </c>
      <c r="M1672">
        <v>89115</v>
      </c>
      <c r="N1672" t="s">
        <v>8638</v>
      </c>
      <c r="O1672" t="s">
        <v>10091</v>
      </c>
      <c r="P1672" t="s">
        <v>10370</v>
      </c>
      <c r="Q1672" t="s">
        <v>10373</v>
      </c>
      <c r="R1672" t="s">
        <v>11829</v>
      </c>
      <c r="S1672">
        <v>141.96</v>
      </c>
      <c r="T1672">
        <v>2</v>
      </c>
      <c r="U1672">
        <v>0</v>
      </c>
      <c r="V1672">
        <v>41.168399999999998</v>
      </c>
      <c r="W1672">
        <f>(Tableau1[[#This Row],[Sales]]/Tableau1[[#This Row],[Profit]])*100</f>
        <v>344.82758620689657</v>
      </c>
      <c r="X1672">
        <f>Tableau1[[#This Row],[Sales]]*(1-Tableau1[[#This Row],[Discount]])</f>
        <v>141.96</v>
      </c>
      <c r="Y1672">
        <f ca="1">SUMIF(Tableau1[Order ID],Tableau1[[#This Row],[Order ID]],Tableau1[[#This Row],[Sales]])</f>
        <v>10.47</v>
      </c>
    </row>
    <row r="1673" spans="1:25" x14ac:dyDescent="0.3">
      <c r="A1673">
        <v>3371</v>
      </c>
      <c r="B1673" t="s">
        <v>1692</v>
      </c>
      <c r="C1673" s="9" t="s">
        <v>5899</v>
      </c>
      <c r="D1673" s="9">
        <v>42454</v>
      </c>
      <c r="E1673" s="3" t="s">
        <v>5899</v>
      </c>
      <c r="F1673" t="s">
        <v>6467</v>
      </c>
      <c r="G1673" t="s">
        <v>6977</v>
      </c>
      <c r="H1673" t="s">
        <v>7770</v>
      </c>
      <c r="I1673" t="s">
        <v>8054</v>
      </c>
      <c r="J1673" t="s">
        <v>8057</v>
      </c>
      <c r="K1673" t="s">
        <v>8168</v>
      </c>
      <c r="L1673" t="s">
        <v>8614</v>
      </c>
      <c r="M1673">
        <v>73071</v>
      </c>
      <c r="N1673" t="s">
        <v>8639</v>
      </c>
      <c r="O1673" t="s">
        <v>8854</v>
      </c>
      <c r="P1673" t="s">
        <v>10372</v>
      </c>
      <c r="Q1673" t="s">
        <v>10384</v>
      </c>
      <c r="R1673" t="s">
        <v>10604</v>
      </c>
      <c r="S1673">
        <v>1287.45</v>
      </c>
      <c r="T1673">
        <v>5</v>
      </c>
      <c r="U1673">
        <v>0</v>
      </c>
      <c r="V1673">
        <v>244.6155</v>
      </c>
      <c r="W1673">
        <f>(Tableau1[[#This Row],[Sales]]/Tableau1[[#This Row],[Profit]])*100</f>
        <v>526.31578947368428</v>
      </c>
      <c r="X1673">
        <f>Tableau1[[#This Row],[Sales]]*(1-Tableau1[[#This Row],[Discount]])</f>
        <v>1287.45</v>
      </c>
      <c r="Y1673">
        <f ca="1">SUMIF(Tableau1[Order ID],Tableau1[[#This Row],[Order ID]],Tableau1[[#This Row],[Sales]])</f>
        <v>50.496000000000002</v>
      </c>
    </row>
    <row r="1674" spans="1:25" x14ac:dyDescent="0.3">
      <c r="A1674">
        <v>3372</v>
      </c>
      <c r="B1674" t="s">
        <v>1693</v>
      </c>
      <c r="C1674" s="9" t="s">
        <v>5427</v>
      </c>
      <c r="D1674" s="9">
        <v>43001</v>
      </c>
      <c r="E1674" s="3" t="s">
        <v>6063</v>
      </c>
      <c r="F1674" t="s">
        <v>6465</v>
      </c>
      <c r="G1674" t="s">
        <v>6562</v>
      </c>
      <c r="H1674" t="s">
        <v>7355</v>
      </c>
      <c r="I1674" t="s">
        <v>8054</v>
      </c>
      <c r="J1674" t="s">
        <v>8057</v>
      </c>
      <c r="K1674" t="s">
        <v>8066</v>
      </c>
      <c r="L1674" t="s">
        <v>8590</v>
      </c>
      <c r="M1674">
        <v>94122</v>
      </c>
      <c r="N1674" t="s">
        <v>8638</v>
      </c>
      <c r="O1674" t="s">
        <v>9572</v>
      </c>
      <c r="P1674" t="s">
        <v>10371</v>
      </c>
      <c r="Q1674" t="s">
        <v>10381</v>
      </c>
      <c r="R1674" t="s">
        <v>11315</v>
      </c>
      <c r="S1674">
        <v>25.824000000000002</v>
      </c>
      <c r="T1674">
        <v>6</v>
      </c>
      <c r="U1674">
        <v>0.2</v>
      </c>
      <c r="V1674">
        <v>9.0383999999999993</v>
      </c>
      <c r="W1674">
        <f>(Tableau1[[#This Row],[Sales]]/Tableau1[[#This Row],[Profit]])*100</f>
        <v>285.71428571428578</v>
      </c>
      <c r="X1674">
        <f>Tableau1[[#This Row],[Sales]]*(1-Tableau1[[#This Row],[Discount]])</f>
        <v>20.659200000000002</v>
      </c>
      <c r="Y1674">
        <f ca="1">SUMIF(Tableau1[Order ID],Tableau1[[#This Row],[Order ID]],Tableau1[[#This Row],[Sales]])</f>
        <v>177.536</v>
      </c>
    </row>
    <row r="1675" spans="1:25" x14ac:dyDescent="0.3">
      <c r="A1675">
        <v>3374</v>
      </c>
      <c r="B1675" t="s">
        <v>1694</v>
      </c>
      <c r="C1675" s="9" t="s">
        <v>5814</v>
      </c>
      <c r="D1675" s="9">
        <v>42342</v>
      </c>
      <c r="E1675" s="3" t="s">
        <v>5925</v>
      </c>
      <c r="F1675" t="s">
        <v>6465</v>
      </c>
      <c r="G1675" t="s">
        <v>6470</v>
      </c>
      <c r="H1675" t="s">
        <v>7263</v>
      </c>
      <c r="I1675" t="s">
        <v>8054</v>
      </c>
      <c r="J1675" t="s">
        <v>8057</v>
      </c>
      <c r="K1675" t="s">
        <v>8395</v>
      </c>
      <c r="L1675" t="s">
        <v>8603</v>
      </c>
      <c r="M1675">
        <v>11550</v>
      </c>
      <c r="N1675" t="s">
        <v>8640</v>
      </c>
      <c r="O1675" t="s">
        <v>10031</v>
      </c>
      <c r="P1675" t="s">
        <v>10370</v>
      </c>
      <c r="Q1675" t="s">
        <v>10378</v>
      </c>
      <c r="R1675" t="s">
        <v>11768</v>
      </c>
      <c r="S1675">
        <v>28.44</v>
      </c>
      <c r="T1675">
        <v>3</v>
      </c>
      <c r="U1675">
        <v>0</v>
      </c>
      <c r="V1675">
        <v>11.375999999999999</v>
      </c>
      <c r="W1675">
        <f>(Tableau1[[#This Row],[Sales]]/Tableau1[[#This Row],[Profit]])*100</f>
        <v>250.00000000000006</v>
      </c>
      <c r="X1675">
        <f>Tableau1[[#This Row],[Sales]]*(1-Tableau1[[#This Row],[Discount]])</f>
        <v>28.44</v>
      </c>
      <c r="Y1675">
        <f ca="1">SUMIF(Tableau1[Order ID],Tableau1[[#This Row],[Order ID]],Tableau1[[#This Row],[Sales]])</f>
        <v>113.76</v>
      </c>
    </row>
    <row r="1676" spans="1:25" x14ac:dyDescent="0.3">
      <c r="A1676">
        <v>3378</v>
      </c>
      <c r="B1676" t="s">
        <v>1695</v>
      </c>
      <c r="C1676" s="9" t="s">
        <v>5504</v>
      </c>
      <c r="D1676" s="9">
        <v>42675</v>
      </c>
      <c r="E1676" s="3" t="s">
        <v>5284</v>
      </c>
      <c r="F1676" t="s">
        <v>6466</v>
      </c>
      <c r="G1676" t="s">
        <v>7171</v>
      </c>
      <c r="H1676" t="s">
        <v>7964</v>
      </c>
      <c r="I1676" t="s">
        <v>8055</v>
      </c>
      <c r="J1676" t="s">
        <v>8057</v>
      </c>
      <c r="K1676" t="s">
        <v>8418</v>
      </c>
      <c r="L1676" t="s">
        <v>8593</v>
      </c>
      <c r="M1676">
        <v>77301</v>
      </c>
      <c r="N1676" t="s">
        <v>8639</v>
      </c>
      <c r="O1676" t="s">
        <v>9613</v>
      </c>
      <c r="P1676" t="s">
        <v>10371</v>
      </c>
      <c r="Q1676" t="s">
        <v>10377</v>
      </c>
      <c r="R1676" t="s">
        <v>11830</v>
      </c>
      <c r="S1676">
        <v>111.672</v>
      </c>
      <c r="T1676">
        <v>9</v>
      </c>
      <c r="U1676">
        <v>0.2</v>
      </c>
      <c r="V1676">
        <v>6.9794999999999998</v>
      </c>
      <c r="W1676">
        <f>(Tableau1[[#This Row],[Sales]]/Tableau1[[#This Row],[Profit]])*100</f>
        <v>1600</v>
      </c>
      <c r="X1676">
        <f>Tableau1[[#This Row],[Sales]]*(1-Tableau1[[#This Row],[Discount]])</f>
        <v>89.337600000000009</v>
      </c>
      <c r="Y1676">
        <f ca="1">SUMIF(Tableau1[Order ID],Tableau1[[#This Row],[Order ID]],Tableau1[[#This Row],[Sales]])</f>
        <v>122.136</v>
      </c>
    </row>
    <row r="1677" spans="1:25" x14ac:dyDescent="0.3">
      <c r="A1677">
        <v>3379</v>
      </c>
      <c r="B1677" t="s">
        <v>1696</v>
      </c>
      <c r="C1677" s="9" t="s">
        <v>5324</v>
      </c>
      <c r="D1677" s="9">
        <v>42811</v>
      </c>
      <c r="E1677" s="3" t="s">
        <v>5738</v>
      </c>
      <c r="F1677" t="s">
        <v>6465</v>
      </c>
      <c r="G1677" t="s">
        <v>6646</v>
      </c>
      <c r="H1677" t="s">
        <v>7439</v>
      </c>
      <c r="I1677" t="s">
        <v>8056</v>
      </c>
      <c r="J1677" t="s">
        <v>8057</v>
      </c>
      <c r="K1677" t="s">
        <v>8070</v>
      </c>
      <c r="L1677" t="s">
        <v>8593</v>
      </c>
      <c r="M1677">
        <v>77095</v>
      </c>
      <c r="N1677" t="s">
        <v>8639</v>
      </c>
      <c r="O1677" t="s">
        <v>9999</v>
      </c>
      <c r="P1677" t="s">
        <v>10371</v>
      </c>
      <c r="Q1677" t="s">
        <v>10381</v>
      </c>
      <c r="R1677" t="s">
        <v>11737</v>
      </c>
      <c r="S1677">
        <v>13.776</v>
      </c>
      <c r="T1677">
        <v>6</v>
      </c>
      <c r="U1677">
        <v>0.8</v>
      </c>
      <c r="V1677">
        <v>-22.041599999999999</v>
      </c>
      <c r="W1677">
        <f>(Tableau1[[#This Row],[Sales]]/Tableau1[[#This Row],[Profit]])*100</f>
        <v>-62.5</v>
      </c>
      <c r="X1677">
        <f>Tableau1[[#This Row],[Sales]]*(1-Tableau1[[#This Row],[Discount]])</f>
        <v>2.7551999999999994</v>
      </c>
      <c r="Y1677">
        <f ca="1">SUMIF(Tableau1[Order ID],Tableau1[[#This Row],[Order ID]],Tableau1[[#This Row],[Sales]])</f>
        <v>479.952</v>
      </c>
    </row>
    <row r="1678" spans="1:25" x14ac:dyDescent="0.3">
      <c r="A1678">
        <v>3381</v>
      </c>
      <c r="B1678" t="s">
        <v>1697</v>
      </c>
      <c r="C1678" s="9" t="s">
        <v>5081</v>
      </c>
      <c r="D1678" s="9">
        <v>43062</v>
      </c>
      <c r="E1678" s="3" t="s">
        <v>5251</v>
      </c>
      <c r="F1678" t="s">
        <v>6466</v>
      </c>
      <c r="G1678" t="s">
        <v>6611</v>
      </c>
      <c r="H1678" t="s">
        <v>7404</v>
      </c>
      <c r="I1678" t="s">
        <v>8054</v>
      </c>
      <c r="J1678" t="s">
        <v>8057</v>
      </c>
      <c r="K1678" t="s">
        <v>8068</v>
      </c>
      <c r="L1678" t="s">
        <v>8597</v>
      </c>
      <c r="M1678">
        <v>19120</v>
      </c>
      <c r="N1678" t="s">
        <v>8640</v>
      </c>
      <c r="O1678" t="s">
        <v>10093</v>
      </c>
      <c r="P1678" t="s">
        <v>10370</v>
      </c>
      <c r="Q1678" t="s">
        <v>10378</v>
      </c>
      <c r="R1678" t="s">
        <v>11832</v>
      </c>
      <c r="S1678">
        <v>24.047999999999998</v>
      </c>
      <c r="T1678">
        <v>9</v>
      </c>
      <c r="U1678">
        <v>0.2</v>
      </c>
      <c r="V1678">
        <v>7.2144000000000004</v>
      </c>
      <c r="W1678">
        <f>(Tableau1[[#This Row],[Sales]]/Tableau1[[#This Row],[Profit]])*100</f>
        <v>333.33333333333331</v>
      </c>
      <c r="X1678">
        <f>Tableau1[[#This Row],[Sales]]*(1-Tableau1[[#This Row],[Discount]])</f>
        <v>19.238399999999999</v>
      </c>
      <c r="Y1678">
        <f ca="1">SUMIF(Tableau1[Order ID],Tableau1[[#This Row],[Order ID]],Tableau1[[#This Row],[Sales]])</f>
        <v>14.952</v>
      </c>
    </row>
    <row r="1679" spans="1:25" x14ac:dyDescent="0.3">
      <c r="A1679">
        <v>3382</v>
      </c>
      <c r="B1679" t="s">
        <v>1698</v>
      </c>
      <c r="C1679" s="9" t="s">
        <v>5181</v>
      </c>
      <c r="D1679" s="9">
        <v>42974</v>
      </c>
      <c r="E1679" s="3" t="s">
        <v>6348</v>
      </c>
      <c r="F1679" t="s">
        <v>6466</v>
      </c>
      <c r="G1679" t="s">
        <v>6875</v>
      </c>
      <c r="H1679" t="s">
        <v>7668</v>
      </c>
      <c r="I1679" t="s">
        <v>8055</v>
      </c>
      <c r="J1679" t="s">
        <v>8057</v>
      </c>
      <c r="K1679" t="s">
        <v>8125</v>
      </c>
      <c r="L1679" t="s">
        <v>8591</v>
      </c>
      <c r="M1679">
        <v>33614</v>
      </c>
      <c r="N1679" t="s">
        <v>8637</v>
      </c>
      <c r="O1679" t="s">
        <v>8773</v>
      </c>
      <c r="P1679" t="s">
        <v>10371</v>
      </c>
      <c r="Q1679" t="s">
        <v>10385</v>
      </c>
      <c r="R1679" t="s">
        <v>10523</v>
      </c>
      <c r="S1679">
        <v>2.8959999999999999</v>
      </c>
      <c r="T1679">
        <v>1</v>
      </c>
      <c r="U1679">
        <v>0.2</v>
      </c>
      <c r="V1679">
        <v>0.97740000000000005</v>
      </c>
      <c r="W1679">
        <f>(Tableau1[[#This Row],[Sales]]/Tableau1[[#This Row],[Profit]])*100</f>
        <v>296.2962962962963</v>
      </c>
      <c r="X1679">
        <f>Tableau1[[#This Row],[Sales]]*(1-Tableau1[[#This Row],[Discount]])</f>
        <v>2.3168000000000002</v>
      </c>
      <c r="Y1679">
        <f ca="1">SUMIF(Tableau1[Order ID],Tableau1[[#This Row],[Order ID]],Tableau1[[#This Row],[Sales]])</f>
        <v>47.4</v>
      </c>
    </row>
    <row r="1680" spans="1:25" x14ac:dyDescent="0.3">
      <c r="A1680">
        <v>3383</v>
      </c>
      <c r="B1680" t="s">
        <v>1699</v>
      </c>
      <c r="C1680" s="9" t="s">
        <v>5814</v>
      </c>
      <c r="D1680" s="9">
        <v>42342</v>
      </c>
      <c r="E1680" s="3" t="s">
        <v>5394</v>
      </c>
      <c r="F1680" t="s">
        <v>6464</v>
      </c>
      <c r="G1680" t="s">
        <v>6801</v>
      </c>
      <c r="H1680" t="s">
        <v>7594</v>
      </c>
      <c r="I1680" t="s">
        <v>8054</v>
      </c>
      <c r="J1680" t="s">
        <v>8057</v>
      </c>
      <c r="K1680" t="s">
        <v>8078</v>
      </c>
      <c r="L1680" t="s">
        <v>8603</v>
      </c>
      <c r="M1680">
        <v>10035</v>
      </c>
      <c r="N1680" t="s">
        <v>8640</v>
      </c>
      <c r="O1680" t="s">
        <v>9885</v>
      </c>
      <c r="P1680" t="s">
        <v>10371</v>
      </c>
      <c r="Q1680" t="s">
        <v>10385</v>
      </c>
      <c r="R1680" t="s">
        <v>11620</v>
      </c>
      <c r="S1680">
        <v>17.940000000000001</v>
      </c>
      <c r="T1680">
        <v>3</v>
      </c>
      <c r="U1680">
        <v>0</v>
      </c>
      <c r="V1680">
        <v>8.7905999999999995</v>
      </c>
      <c r="W1680">
        <f>(Tableau1[[#This Row],[Sales]]/Tableau1[[#This Row],[Profit]])*100</f>
        <v>204.08163265306123</v>
      </c>
      <c r="X1680">
        <f>Tableau1[[#This Row],[Sales]]*(1-Tableau1[[#This Row],[Discount]])</f>
        <v>17.940000000000001</v>
      </c>
      <c r="Y1680">
        <f ca="1">SUMIF(Tableau1[Order ID],Tableau1[[#This Row],[Order ID]],Tableau1[[#This Row],[Sales]])</f>
        <v>272.94</v>
      </c>
    </row>
    <row r="1681" spans="1:25" x14ac:dyDescent="0.3">
      <c r="A1681">
        <v>3386</v>
      </c>
      <c r="B1681" t="s">
        <v>1700</v>
      </c>
      <c r="C1681" s="9" t="s">
        <v>5596</v>
      </c>
      <c r="D1681" s="9">
        <v>43015</v>
      </c>
      <c r="E1681" s="3" t="s">
        <v>6374</v>
      </c>
      <c r="F1681" t="s">
        <v>6465</v>
      </c>
      <c r="G1681" t="s">
        <v>7124</v>
      </c>
      <c r="H1681" t="s">
        <v>7917</v>
      </c>
      <c r="I1681" t="s">
        <v>8056</v>
      </c>
      <c r="J1681" t="s">
        <v>8057</v>
      </c>
      <c r="K1681" t="s">
        <v>8093</v>
      </c>
      <c r="L1681" t="s">
        <v>8592</v>
      </c>
      <c r="M1681">
        <v>28205</v>
      </c>
      <c r="N1681" t="s">
        <v>8637</v>
      </c>
      <c r="O1681" t="s">
        <v>8881</v>
      </c>
      <c r="P1681" t="s">
        <v>10371</v>
      </c>
      <c r="Q1681" t="s">
        <v>10377</v>
      </c>
      <c r="R1681" t="s">
        <v>10631</v>
      </c>
      <c r="S1681">
        <v>580.67200000000003</v>
      </c>
      <c r="T1681">
        <v>4</v>
      </c>
      <c r="U1681">
        <v>0.2</v>
      </c>
      <c r="V1681">
        <v>65.325599999999994</v>
      </c>
      <c r="W1681">
        <f>(Tableau1[[#This Row],[Sales]]/Tableau1[[#This Row],[Profit]])*100</f>
        <v>888.88888888888891</v>
      </c>
      <c r="X1681">
        <f>Tableau1[[#This Row],[Sales]]*(1-Tableau1[[#This Row],[Discount]])</f>
        <v>464.53760000000005</v>
      </c>
      <c r="Y1681">
        <f ca="1">SUMIF(Tableau1[Order ID],Tableau1[[#This Row],[Order ID]],Tableau1[[#This Row],[Sales]])</f>
        <v>29.24</v>
      </c>
    </row>
    <row r="1682" spans="1:25" x14ac:dyDescent="0.3">
      <c r="A1682">
        <v>3391</v>
      </c>
      <c r="B1682" t="s">
        <v>1701</v>
      </c>
      <c r="C1682" s="9" t="s">
        <v>5643</v>
      </c>
      <c r="D1682" s="9">
        <v>42819</v>
      </c>
      <c r="E1682" s="3" t="s">
        <v>6013</v>
      </c>
      <c r="F1682" t="s">
        <v>6464</v>
      </c>
      <c r="G1682" t="s">
        <v>7019</v>
      </c>
      <c r="H1682" t="s">
        <v>7812</v>
      </c>
      <c r="I1682" t="s">
        <v>8054</v>
      </c>
      <c r="J1682" t="s">
        <v>8057</v>
      </c>
      <c r="K1682" t="s">
        <v>8119</v>
      </c>
      <c r="L1682" t="s">
        <v>8593</v>
      </c>
      <c r="M1682">
        <v>75081</v>
      </c>
      <c r="N1682" t="s">
        <v>8639</v>
      </c>
      <c r="O1682" t="s">
        <v>10006</v>
      </c>
      <c r="P1682" t="s">
        <v>10371</v>
      </c>
      <c r="Q1682" t="s">
        <v>10383</v>
      </c>
      <c r="R1682" t="s">
        <v>11744</v>
      </c>
      <c r="S1682">
        <v>6.8479999999999999</v>
      </c>
      <c r="T1682">
        <v>2</v>
      </c>
      <c r="U1682">
        <v>0.2</v>
      </c>
      <c r="V1682">
        <v>2.14</v>
      </c>
      <c r="W1682">
        <f>(Tableau1[[#This Row],[Sales]]/Tableau1[[#This Row],[Profit]])*100</f>
        <v>320</v>
      </c>
      <c r="X1682">
        <f>Tableau1[[#This Row],[Sales]]*(1-Tableau1[[#This Row],[Discount]])</f>
        <v>5.4784000000000006</v>
      </c>
      <c r="Y1682">
        <f ca="1">SUMIF(Tableau1[Order ID],Tableau1[[#This Row],[Order ID]],Tableau1[[#This Row],[Sales]])</f>
        <v>196.21</v>
      </c>
    </row>
    <row r="1683" spans="1:25" x14ac:dyDescent="0.3">
      <c r="A1683">
        <v>3392</v>
      </c>
      <c r="B1683" t="s">
        <v>1702</v>
      </c>
      <c r="C1683" s="9" t="s">
        <v>5158</v>
      </c>
      <c r="D1683" s="9">
        <v>41860</v>
      </c>
      <c r="E1683" s="3" t="s">
        <v>6401</v>
      </c>
      <c r="F1683" t="s">
        <v>6465</v>
      </c>
      <c r="G1683" t="s">
        <v>6845</v>
      </c>
      <c r="H1683" t="s">
        <v>7638</v>
      </c>
      <c r="I1683" t="s">
        <v>8056</v>
      </c>
      <c r="J1683" t="s">
        <v>8057</v>
      </c>
      <c r="K1683" t="s">
        <v>8062</v>
      </c>
      <c r="L1683" t="s">
        <v>8234</v>
      </c>
      <c r="M1683">
        <v>98103</v>
      </c>
      <c r="N1683" t="s">
        <v>8638</v>
      </c>
      <c r="O1683" t="s">
        <v>9261</v>
      </c>
      <c r="P1683" t="s">
        <v>10372</v>
      </c>
      <c r="Q1683" t="s">
        <v>10380</v>
      </c>
      <c r="R1683" t="s">
        <v>11010</v>
      </c>
      <c r="S1683">
        <v>1091.1679999999999</v>
      </c>
      <c r="T1683">
        <v>4</v>
      </c>
      <c r="U1683">
        <v>0.2</v>
      </c>
      <c r="V1683">
        <v>68.197999999999993</v>
      </c>
      <c r="W1683">
        <f>(Tableau1[[#This Row],[Sales]]/Tableau1[[#This Row],[Profit]])*100</f>
        <v>1600</v>
      </c>
      <c r="X1683">
        <f>Tableau1[[#This Row],[Sales]]*(1-Tableau1[[#This Row],[Discount]])</f>
        <v>872.93439999999998</v>
      </c>
      <c r="Y1683">
        <f ca="1">SUMIF(Tableau1[Order ID],Tableau1[[#This Row],[Order ID]],Tableau1[[#This Row],[Sales]])</f>
        <v>419.4</v>
      </c>
    </row>
    <row r="1684" spans="1:25" x14ac:dyDescent="0.3">
      <c r="A1684">
        <v>3394</v>
      </c>
      <c r="B1684" t="s">
        <v>1703</v>
      </c>
      <c r="C1684" s="9" t="s">
        <v>5784</v>
      </c>
      <c r="D1684" s="9">
        <v>41965</v>
      </c>
      <c r="E1684" s="3" t="s">
        <v>5671</v>
      </c>
      <c r="F1684" t="s">
        <v>6466</v>
      </c>
      <c r="G1684" t="s">
        <v>7167</v>
      </c>
      <c r="H1684" t="s">
        <v>7960</v>
      </c>
      <c r="I1684" t="s">
        <v>8054</v>
      </c>
      <c r="J1684" t="s">
        <v>8057</v>
      </c>
      <c r="K1684" t="s">
        <v>8103</v>
      </c>
      <c r="L1684" t="s">
        <v>8593</v>
      </c>
      <c r="M1684">
        <v>77506</v>
      </c>
      <c r="N1684" t="s">
        <v>8639</v>
      </c>
      <c r="O1684" t="s">
        <v>9598</v>
      </c>
      <c r="P1684" t="s">
        <v>10371</v>
      </c>
      <c r="Q1684" t="s">
        <v>10381</v>
      </c>
      <c r="R1684" t="s">
        <v>11339</v>
      </c>
      <c r="S1684">
        <v>6.9279999999999999</v>
      </c>
      <c r="T1684">
        <v>1</v>
      </c>
      <c r="U1684">
        <v>0.8</v>
      </c>
      <c r="V1684">
        <v>-11.0848</v>
      </c>
      <c r="W1684">
        <f>(Tableau1[[#This Row],[Sales]]/Tableau1[[#This Row],[Profit]])*100</f>
        <v>-62.5</v>
      </c>
      <c r="X1684">
        <f>Tableau1[[#This Row],[Sales]]*(1-Tableau1[[#This Row],[Discount]])</f>
        <v>1.3855999999999997</v>
      </c>
      <c r="Y1684">
        <f ca="1">SUMIF(Tableau1[Order ID],Tableau1[[#This Row],[Order ID]],Tableau1[[#This Row],[Sales]])</f>
        <v>17.64</v>
      </c>
    </row>
    <row r="1685" spans="1:25" x14ac:dyDescent="0.3">
      <c r="A1685">
        <v>3395</v>
      </c>
      <c r="B1685" t="s">
        <v>1704</v>
      </c>
      <c r="C1685" s="9" t="s">
        <v>5223</v>
      </c>
      <c r="D1685" s="9">
        <v>42896</v>
      </c>
      <c r="E1685" s="3" t="s">
        <v>5223</v>
      </c>
      <c r="F1685" t="s">
        <v>6467</v>
      </c>
      <c r="G1685" t="s">
        <v>6956</v>
      </c>
      <c r="H1685" t="s">
        <v>7749</v>
      </c>
      <c r="I1685" t="s">
        <v>8054</v>
      </c>
      <c r="J1685" t="s">
        <v>8057</v>
      </c>
      <c r="K1685" t="s">
        <v>8068</v>
      </c>
      <c r="L1685" t="s">
        <v>8597</v>
      </c>
      <c r="M1685">
        <v>19143</v>
      </c>
      <c r="N1685" t="s">
        <v>8640</v>
      </c>
      <c r="O1685" t="s">
        <v>9887</v>
      </c>
      <c r="P1685" t="s">
        <v>10371</v>
      </c>
      <c r="Q1685" t="s">
        <v>10383</v>
      </c>
      <c r="R1685" t="s">
        <v>11622</v>
      </c>
      <c r="S1685">
        <v>40.031999999999996</v>
      </c>
      <c r="T1685">
        <v>6</v>
      </c>
      <c r="U1685">
        <v>0.2</v>
      </c>
      <c r="V1685">
        <v>15.012</v>
      </c>
      <c r="W1685">
        <f>(Tableau1[[#This Row],[Sales]]/Tableau1[[#This Row],[Profit]])*100</f>
        <v>266.66666666666663</v>
      </c>
      <c r="X1685">
        <f>Tableau1[[#This Row],[Sales]]*(1-Tableau1[[#This Row],[Discount]])</f>
        <v>32.025599999999997</v>
      </c>
      <c r="Y1685">
        <f ca="1">SUMIF(Tableau1[Order ID],Tableau1[[#This Row],[Order ID]],Tableau1[[#This Row],[Sales]])</f>
        <v>449.91</v>
      </c>
    </row>
    <row r="1686" spans="1:25" x14ac:dyDescent="0.3">
      <c r="A1686">
        <v>3396</v>
      </c>
      <c r="B1686" t="s">
        <v>1705</v>
      </c>
      <c r="C1686" s="9" t="s">
        <v>5900</v>
      </c>
      <c r="D1686" s="9">
        <v>42917</v>
      </c>
      <c r="E1686" s="3" t="s">
        <v>5171</v>
      </c>
      <c r="F1686" t="s">
        <v>6465</v>
      </c>
      <c r="G1686" t="s">
        <v>7048</v>
      </c>
      <c r="H1686" t="s">
        <v>7841</v>
      </c>
      <c r="I1686" t="s">
        <v>8056</v>
      </c>
      <c r="J1686" t="s">
        <v>8057</v>
      </c>
      <c r="K1686" t="s">
        <v>8303</v>
      </c>
      <c r="L1686" t="s">
        <v>8602</v>
      </c>
      <c r="M1686">
        <v>46203</v>
      </c>
      <c r="N1686" t="s">
        <v>8639</v>
      </c>
      <c r="O1686" t="s">
        <v>10011</v>
      </c>
      <c r="P1686" t="s">
        <v>10371</v>
      </c>
      <c r="Q1686" t="s">
        <v>10377</v>
      </c>
      <c r="R1686" t="s">
        <v>11749</v>
      </c>
      <c r="S1686">
        <v>443.92</v>
      </c>
      <c r="T1686">
        <v>4</v>
      </c>
      <c r="U1686">
        <v>0</v>
      </c>
      <c r="V1686">
        <v>13.317600000000001</v>
      </c>
      <c r="W1686">
        <f>(Tableau1[[#This Row],[Sales]]/Tableau1[[#This Row],[Profit]])*100</f>
        <v>3333.3333333333335</v>
      </c>
      <c r="X1686">
        <f>Tableau1[[#This Row],[Sales]]*(1-Tableau1[[#This Row],[Discount]])</f>
        <v>443.92</v>
      </c>
      <c r="Y1686">
        <f ca="1">SUMIF(Tableau1[Order ID],Tableau1[[#This Row],[Order ID]],Tableau1[[#This Row],[Sales]])</f>
        <v>20.096</v>
      </c>
    </row>
    <row r="1687" spans="1:25" x14ac:dyDescent="0.3">
      <c r="A1687">
        <v>3399</v>
      </c>
      <c r="B1687" t="s">
        <v>1706</v>
      </c>
      <c r="C1687" s="9" t="s">
        <v>5901</v>
      </c>
      <c r="D1687" s="9">
        <v>41964</v>
      </c>
      <c r="E1687" s="3" t="s">
        <v>5065</v>
      </c>
      <c r="F1687" t="s">
        <v>6465</v>
      </c>
      <c r="G1687" t="s">
        <v>7172</v>
      </c>
      <c r="H1687" t="s">
        <v>7965</v>
      </c>
      <c r="I1687" t="s">
        <v>8055</v>
      </c>
      <c r="J1687" t="s">
        <v>8057</v>
      </c>
      <c r="K1687" t="s">
        <v>8160</v>
      </c>
      <c r="L1687" t="s">
        <v>8589</v>
      </c>
      <c r="M1687">
        <v>40475</v>
      </c>
      <c r="N1687" t="s">
        <v>8637</v>
      </c>
      <c r="O1687" t="s">
        <v>9307</v>
      </c>
      <c r="P1687" t="s">
        <v>10372</v>
      </c>
      <c r="Q1687" t="s">
        <v>10380</v>
      </c>
      <c r="R1687" t="s">
        <v>11056</v>
      </c>
      <c r="S1687">
        <v>36.99</v>
      </c>
      <c r="T1687">
        <v>1</v>
      </c>
      <c r="U1687">
        <v>0</v>
      </c>
      <c r="V1687">
        <v>9.9872999999999994</v>
      </c>
      <c r="W1687">
        <f>(Tableau1[[#This Row],[Sales]]/Tableau1[[#This Row],[Profit]])*100</f>
        <v>370.37037037037044</v>
      </c>
      <c r="X1687">
        <f>Tableau1[[#This Row],[Sales]]*(1-Tableau1[[#This Row],[Discount]])</f>
        <v>36.99</v>
      </c>
      <c r="Y1687">
        <f ca="1">SUMIF(Tableau1[Order ID],Tableau1[[#This Row],[Order ID]],Tableau1[[#This Row],[Sales]])</f>
        <v>140.73599999999999</v>
      </c>
    </row>
    <row r="1688" spans="1:25" x14ac:dyDescent="0.3">
      <c r="A1688">
        <v>3403</v>
      </c>
      <c r="B1688" t="s">
        <v>1707</v>
      </c>
      <c r="C1688" s="9" t="s">
        <v>5154</v>
      </c>
      <c r="D1688" s="9">
        <v>42128</v>
      </c>
      <c r="E1688" s="3" t="s">
        <v>6270</v>
      </c>
      <c r="F1688" t="s">
        <v>6466</v>
      </c>
      <c r="G1688" t="s">
        <v>6624</v>
      </c>
      <c r="H1688" t="s">
        <v>7417</v>
      </c>
      <c r="I1688" t="s">
        <v>8055</v>
      </c>
      <c r="J1688" t="s">
        <v>8057</v>
      </c>
      <c r="K1688" t="s">
        <v>8419</v>
      </c>
      <c r="L1688" t="s">
        <v>8598</v>
      </c>
      <c r="M1688">
        <v>60477</v>
      </c>
      <c r="N1688" t="s">
        <v>8639</v>
      </c>
      <c r="O1688" t="s">
        <v>9359</v>
      </c>
      <c r="P1688" t="s">
        <v>10370</v>
      </c>
      <c r="Q1688" t="s">
        <v>10378</v>
      </c>
      <c r="R1688" t="s">
        <v>10608</v>
      </c>
      <c r="S1688">
        <v>22.288</v>
      </c>
      <c r="T1688">
        <v>7</v>
      </c>
      <c r="U1688">
        <v>0.6</v>
      </c>
      <c r="V1688">
        <v>-8.9152000000000005</v>
      </c>
      <c r="W1688">
        <f>(Tableau1[[#This Row],[Sales]]/Tableau1[[#This Row],[Profit]])*100</f>
        <v>-250</v>
      </c>
      <c r="X1688">
        <f>Tableau1[[#This Row],[Sales]]*(1-Tableau1[[#This Row],[Discount]])</f>
        <v>8.9152000000000005</v>
      </c>
      <c r="Y1688">
        <f ca="1">SUMIF(Tableau1[Order ID],Tableau1[[#This Row],[Order ID]],Tableau1[[#This Row],[Sales]])</f>
        <v>9.98</v>
      </c>
    </row>
    <row r="1689" spans="1:25" x14ac:dyDescent="0.3">
      <c r="A1689">
        <v>3404</v>
      </c>
      <c r="B1689" t="s">
        <v>1708</v>
      </c>
      <c r="C1689" s="9" t="s">
        <v>5178</v>
      </c>
      <c r="D1689" s="9">
        <v>42884</v>
      </c>
      <c r="E1689" s="3" t="s">
        <v>5959</v>
      </c>
      <c r="F1689" t="s">
        <v>6465</v>
      </c>
      <c r="G1689" t="s">
        <v>6989</v>
      </c>
      <c r="H1689" t="s">
        <v>7782</v>
      </c>
      <c r="I1689" t="s">
        <v>8054</v>
      </c>
      <c r="J1689" t="s">
        <v>8057</v>
      </c>
      <c r="K1689" t="s">
        <v>8070</v>
      </c>
      <c r="L1689" t="s">
        <v>8593</v>
      </c>
      <c r="M1689">
        <v>77095</v>
      </c>
      <c r="N1689" t="s">
        <v>8639</v>
      </c>
      <c r="O1689" t="s">
        <v>10095</v>
      </c>
      <c r="P1689" t="s">
        <v>10370</v>
      </c>
      <c r="Q1689" t="s">
        <v>10378</v>
      </c>
      <c r="R1689" t="s">
        <v>11834</v>
      </c>
      <c r="S1689">
        <v>65.424000000000007</v>
      </c>
      <c r="T1689">
        <v>4</v>
      </c>
      <c r="U1689">
        <v>0.6</v>
      </c>
      <c r="V1689">
        <v>-52.339199999999998</v>
      </c>
      <c r="W1689">
        <f>(Tableau1[[#This Row],[Sales]]/Tableau1[[#This Row],[Profit]])*100</f>
        <v>-125.00000000000003</v>
      </c>
      <c r="X1689">
        <f>Tableau1[[#This Row],[Sales]]*(1-Tableau1[[#This Row],[Discount]])</f>
        <v>26.169600000000003</v>
      </c>
      <c r="Y1689">
        <f ca="1">SUMIF(Tableau1[Order ID],Tableau1[[#This Row],[Order ID]],Tableau1[[#This Row],[Sales]])</f>
        <v>21.488</v>
      </c>
    </row>
    <row r="1690" spans="1:25" x14ac:dyDescent="0.3">
      <c r="A1690">
        <v>3405</v>
      </c>
      <c r="B1690" t="s">
        <v>1709</v>
      </c>
      <c r="C1690" s="9" t="s">
        <v>5902</v>
      </c>
      <c r="D1690" s="9">
        <v>42294</v>
      </c>
      <c r="E1690" s="3" t="s">
        <v>5902</v>
      </c>
      <c r="F1690" t="s">
        <v>6467</v>
      </c>
      <c r="G1690" t="s">
        <v>6964</v>
      </c>
      <c r="H1690" t="s">
        <v>7757</v>
      </c>
      <c r="I1690" t="s">
        <v>8054</v>
      </c>
      <c r="J1690" t="s">
        <v>8057</v>
      </c>
      <c r="K1690" t="s">
        <v>8059</v>
      </c>
      <c r="L1690" t="s">
        <v>8590</v>
      </c>
      <c r="M1690">
        <v>90004</v>
      </c>
      <c r="N1690" t="s">
        <v>8638</v>
      </c>
      <c r="O1690" t="s">
        <v>8681</v>
      </c>
      <c r="P1690" t="s">
        <v>10371</v>
      </c>
      <c r="Q1690" t="s">
        <v>10377</v>
      </c>
      <c r="R1690" t="s">
        <v>10430</v>
      </c>
      <c r="S1690">
        <v>77.88</v>
      </c>
      <c r="T1690">
        <v>2</v>
      </c>
      <c r="U1690">
        <v>0</v>
      </c>
      <c r="V1690">
        <v>3.8940000000000001</v>
      </c>
      <c r="W1690">
        <f>(Tableau1[[#This Row],[Sales]]/Tableau1[[#This Row],[Profit]])*100</f>
        <v>1999.9999999999995</v>
      </c>
      <c r="X1690">
        <f>Tableau1[[#This Row],[Sales]]*(1-Tableau1[[#This Row],[Discount]])</f>
        <v>77.88</v>
      </c>
      <c r="Y1690">
        <f ca="1">SUMIF(Tableau1[Order ID],Tableau1[[#This Row],[Order ID]],Tableau1[[#This Row],[Sales]])</f>
        <v>35.445</v>
      </c>
    </row>
    <row r="1691" spans="1:25" x14ac:dyDescent="0.3">
      <c r="A1691">
        <v>3406</v>
      </c>
      <c r="B1691" t="s">
        <v>1710</v>
      </c>
      <c r="C1691" s="9" t="s">
        <v>5518</v>
      </c>
      <c r="D1691" s="9">
        <v>41752</v>
      </c>
      <c r="E1691" s="3" t="s">
        <v>6402</v>
      </c>
      <c r="F1691" t="s">
        <v>6465</v>
      </c>
      <c r="G1691" t="s">
        <v>7165</v>
      </c>
      <c r="H1691" t="s">
        <v>7958</v>
      </c>
      <c r="I1691" t="s">
        <v>8056</v>
      </c>
      <c r="J1691" t="s">
        <v>8057</v>
      </c>
      <c r="K1691" t="s">
        <v>8096</v>
      </c>
      <c r="L1691" t="s">
        <v>8612</v>
      </c>
      <c r="M1691">
        <v>43229</v>
      </c>
      <c r="N1691" t="s">
        <v>8640</v>
      </c>
      <c r="O1691" t="s">
        <v>8865</v>
      </c>
      <c r="P1691" t="s">
        <v>10370</v>
      </c>
      <c r="Q1691" t="s">
        <v>10374</v>
      </c>
      <c r="R1691" t="s">
        <v>10615</v>
      </c>
      <c r="S1691">
        <v>281.37200000000001</v>
      </c>
      <c r="T1691">
        <v>2</v>
      </c>
      <c r="U1691">
        <v>0.3</v>
      </c>
      <c r="V1691">
        <v>-12.0588</v>
      </c>
      <c r="W1691">
        <f>(Tableau1[[#This Row],[Sales]]/Tableau1[[#This Row],[Profit]])*100</f>
        <v>-2333.3333333333335</v>
      </c>
      <c r="X1691">
        <f>Tableau1[[#This Row],[Sales]]*(1-Tableau1[[#This Row],[Discount]])</f>
        <v>196.96039999999999</v>
      </c>
      <c r="Y1691">
        <f ca="1">SUMIF(Tableau1[Order ID],Tableau1[[#This Row],[Order ID]],Tableau1[[#This Row],[Sales]])</f>
        <v>9.9600000000000009</v>
      </c>
    </row>
    <row r="1692" spans="1:25" x14ac:dyDescent="0.3">
      <c r="A1692">
        <v>3410</v>
      </c>
      <c r="B1692" t="s">
        <v>1711</v>
      </c>
      <c r="C1692" s="9" t="s">
        <v>5534</v>
      </c>
      <c r="D1692" s="9">
        <v>42855</v>
      </c>
      <c r="E1692" s="3" t="s">
        <v>5666</v>
      </c>
      <c r="F1692" t="s">
        <v>6465</v>
      </c>
      <c r="G1692" t="s">
        <v>6691</v>
      </c>
      <c r="H1692" t="s">
        <v>7484</v>
      </c>
      <c r="I1692" t="s">
        <v>8054</v>
      </c>
      <c r="J1692" t="s">
        <v>8057</v>
      </c>
      <c r="K1692" t="s">
        <v>8096</v>
      </c>
      <c r="L1692" t="s">
        <v>8612</v>
      </c>
      <c r="M1692">
        <v>43229</v>
      </c>
      <c r="N1692" t="s">
        <v>8640</v>
      </c>
      <c r="O1692" t="s">
        <v>9124</v>
      </c>
      <c r="P1692" t="s">
        <v>10371</v>
      </c>
      <c r="Q1692" t="s">
        <v>10383</v>
      </c>
      <c r="R1692" t="s">
        <v>10873</v>
      </c>
      <c r="S1692">
        <v>10.368</v>
      </c>
      <c r="T1692">
        <v>2</v>
      </c>
      <c r="U1692">
        <v>0.2</v>
      </c>
      <c r="V1692">
        <v>3.6288</v>
      </c>
      <c r="W1692">
        <f>(Tableau1[[#This Row],[Sales]]/Tableau1[[#This Row],[Profit]])*100</f>
        <v>285.71428571428572</v>
      </c>
      <c r="X1692">
        <f>Tableau1[[#This Row],[Sales]]*(1-Tableau1[[#This Row],[Discount]])</f>
        <v>8.2944000000000013</v>
      </c>
      <c r="Y1692">
        <f ca="1">SUMIF(Tableau1[Order ID],Tableau1[[#This Row],[Order ID]],Tableau1[[#This Row],[Sales]])</f>
        <v>98.376000000000005</v>
      </c>
    </row>
    <row r="1693" spans="1:25" x14ac:dyDescent="0.3">
      <c r="A1693">
        <v>3411</v>
      </c>
      <c r="B1693" t="s">
        <v>1712</v>
      </c>
      <c r="C1693" s="9" t="s">
        <v>5903</v>
      </c>
      <c r="D1693" s="9">
        <v>42633</v>
      </c>
      <c r="E1693" s="3" t="s">
        <v>5476</v>
      </c>
      <c r="F1693" t="s">
        <v>6465</v>
      </c>
      <c r="G1693" t="s">
        <v>7088</v>
      </c>
      <c r="H1693" t="s">
        <v>7881</v>
      </c>
      <c r="I1693" t="s">
        <v>8055</v>
      </c>
      <c r="J1693" t="s">
        <v>8057</v>
      </c>
      <c r="K1693" t="s">
        <v>8066</v>
      </c>
      <c r="L1693" t="s">
        <v>8590</v>
      </c>
      <c r="M1693">
        <v>94122</v>
      </c>
      <c r="N1693" t="s">
        <v>8638</v>
      </c>
      <c r="O1693" t="s">
        <v>10052</v>
      </c>
      <c r="P1693" t="s">
        <v>10371</v>
      </c>
      <c r="Q1693" t="s">
        <v>10383</v>
      </c>
      <c r="R1693" t="s">
        <v>11790</v>
      </c>
      <c r="S1693">
        <v>65.790000000000006</v>
      </c>
      <c r="T1693">
        <v>9</v>
      </c>
      <c r="U1693">
        <v>0</v>
      </c>
      <c r="V1693">
        <v>30.263400000000001</v>
      </c>
      <c r="W1693">
        <f>(Tableau1[[#This Row],[Sales]]/Tableau1[[#This Row],[Profit]])*100</f>
        <v>217.39130434782612</v>
      </c>
      <c r="X1693">
        <f>Tableau1[[#This Row],[Sales]]*(1-Tableau1[[#This Row],[Discount]])</f>
        <v>65.790000000000006</v>
      </c>
      <c r="Y1693">
        <f ca="1">SUMIF(Tableau1[Order ID],Tableau1[[#This Row],[Order ID]],Tableau1[[#This Row],[Sales]])</f>
        <v>6.24</v>
      </c>
    </row>
    <row r="1694" spans="1:25" x14ac:dyDescent="0.3">
      <c r="A1694">
        <v>3416</v>
      </c>
      <c r="B1694" t="s">
        <v>1713</v>
      </c>
      <c r="C1694" s="9" t="s">
        <v>5506</v>
      </c>
      <c r="D1694" s="9">
        <v>42615</v>
      </c>
      <c r="E1694" s="3" t="s">
        <v>5506</v>
      </c>
      <c r="F1694" t="s">
        <v>6467</v>
      </c>
      <c r="G1694" t="s">
        <v>6664</v>
      </c>
      <c r="H1694" t="s">
        <v>7457</v>
      </c>
      <c r="I1694" t="s">
        <v>8054</v>
      </c>
      <c r="J1694" t="s">
        <v>8057</v>
      </c>
      <c r="K1694" t="s">
        <v>8064</v>
      </c>
      <c r="L1694" t="s">
        <v>8594</v>
      </c>
      <c r="M1694">
        <v>53711</v>
      </c>
      <c r="N1694" t="s">
        <v>8639</v>
      </c>
      <c r="O1694" t="s">
        <v>9682</v>
      </c>
      <c r="P1694" t="s">
        <v>10371</v>
      </c>
      <c r="Q1694" t="s">
        <v>10386</v>
      </c>
      <c r="R1694" t="s">
        <v>11421</v>
      </c>
      <c r="S1694">
        <v>1.81</v>
      </c>
      <c r="T1694">
        <v>1</v>
      </c>
      <c r="U1694">
        <v>0</v>
      </c>
      <c r="V1694">
        <v>0.65159999999999996</v>
      </c>
      <c r="W1694">
        <f>(Tableau1[[#This Row],[Sales]]/Tableau1[[#This Row],[Profit]])*100</f>
        <v>277.77777777777783</v>
      </c>
      <c r="X1694">
        <f>Tableau1[[#This Row],[Sales]]*(1-Tableau1[[#This Row],[Discount]])</f>
        <v>1.81</v>
      </c>
      <c r="Y1694">
        <f ca="1">SUMIF(Tableau1[Order ID],Tableau1[[#This Row],[Order ID]],Tableau1[[#This Row],[Sales]])</f>
        <v>168.1</v>
      </c>
    </row>
    <row r="1695" spans="1:25" x14ac:dyDescent="0.3">
      <c r="A1695">
        <v>3418</v>
      </c>
      <c r="B1695" t="s">
        <v>1714</v>
      </c>
      <c r="C1695" s="9" t="s">
        <v>5411</v>
      </c>
      <c r="D1695" s="9">
        <v>42121</v>
      </c>
      <c r="E1695" s="3" t="s">
        <v>5972</v>
      </c>
      <c r="F1695" t="s">
        <v>6465</v>
      </c>
      <c r="G1695" t="s">
        <v>7147</v>
      </c>
      <c r="H1695" t="s">
        <v>7940</v>
      </c>
      <c r="I1695" t="s">
        <v>8056</v>
      </c>
      <c r="J1695" t="s">
        <v>8057</v>
      </c>
      <c r="K1695" t="s">
        <v>8092</v>
      </c>
      <c r="L1695" t="s">
        <v>8610</v>
      </c>
      <c r="M1695">
        <v>80013</v>
      </c>
      <c r="N1695" t="s">
        <v>8638</v>
      </c>
      <c r="O1695" t="s">
        <v>9531</v>
      </c>
      <c r="P1695" t="s">
        <v>10371</v>
      </c>
      <c r="Q1695" t="s">
        <v>10382</v>
      </c>
      <c r="R1695" t="s">
        <v>11274</v>
      </c>
      <c r="S1695">
        <v>43.56</v>
      </c>
      <c r="T1695">
        <v>5</v>
      </c>
      <c r="U1695">
        <v>0.2</v>
      </c>
      <c r="V1695">
        <v>3.2669999999999999</v>
      </c>
      <c r="W1695">
        <f>(Tableau1[[#This Row],[Sales]]/Tableau1[[#This Row],[Profit]])*100</f>
        <v>1333.3333333333335</v>
      </c>
      <c r="X1695">
        <f>Tableau1[[#This Row],[Sales]]*(1-Tableau1[[#This Row],[Discount]])</f>
        <v>34.848000000000006</v>
      </c>
      <c r="Y1695">
        <f ca="1">SUMIF(Tableau1[Order ID],Tableau1[[#This Row],[Order ID]],Tableau1[[#This Row],[Sales]])</f>
        <v>32.479999999999997</v>
      </c>
    </row>
    <row r="1696" spans="1:25" x14ac:dyDescent="0.3">
      <c r="A1696">
        <v>3420</v>
      </c>
      <c r="B1696" t="s">
        <v>1715</v>
      </c>
      <c r="C1696" s="9" t="s">
        <v>5714</v>
      </c>
      <c r="D1696" s="9">
        <v>42253</v>
      </c>
      <c r="E1696" s="3" t="s">
        <v>6053</v>
      </c>
      <c r="F1696" t="s">
        <v>6465</v>
      </c>
      <c r="G1696" t="s">
        <v>6722</v>
      </c>
      <c r="H1696" t="s">
        <v>7515</v>
      </c>
      <c r="I1696" t="s">
        <v>8056</v>
      </c>
      <c r="J1696" t="s">
        <v>8057</v>
      </c>
      <c r="K1696" t="s">
        <v>8078</v>
      </c>
      <c r="L1696" t="s">
        <v>8603</v>
      </c>
      <c r="M1696">
        <v>10024</v>
      </c>
      <c r="N1696" t="s">
        <v>8640</v>
      </c>
      <c r="O1696" t="s">
        <v>9285</v>
      </c>
      <c r="P1696" t="s">
        <v>10370</v>
      </c>
      <c r="Q1696" t="s">
        <v>10374</v>
      </c>
      <c r="R1696" t="s">
        <v>11034</v>
      </c>
      <c r="S1696">
        <v>271.76400000000001</v>
      </c>
      <c r="T1696">
        <v>2</v>
      </c>
      <c r="U1696">
        <v>0.1</v>
      </c>
      <c r="V1696">
        <v>60.392000000000003</v>
      </c>
      <c r="W1696">
        <f>(Tableau1[[#This Row],[Sales]]/Tableau1[[#This Row],[Profit]])*100</f>
        <v>450</v>
      </c>
      <c r="X1696">
        <f>Tableau1[[#This Row],[Sales]]*(1-Tableau1[[#This Row],[Discount]])</f>
        <v>244.58760000000001</v>
      </c>
      <c r="Y1696">
        <f ca="1">SUMIF(Tableau1[Order ID],Tableau1[[#This Row],[Order ID]],Tableau1[[#This Row],[Sales]])</f>
        <v>17.48</v>
      </c>
    </row>
    <row r="1697" spans="1:25" x14ac:dyDescent="0.3">
      <c r="A1697">
        <v>3421</v>
      </c>
      <c r="B1697" t="s">
        <v>1716</v>
      </c>
      <c r="C1697" s="9" t="s">
        <v>5346</v>
      </c>
      <c r="D1697" s="9">
        <v>42518</v>
      </c>
      <c r="E1697" s="3" t="s">
        <v>6264</v>
      </c>
      <c r="F1697" t="s">
        <v>6465</v>
      </c>
      <c r="G1697" t="s">
        <v>6520</v>
      </c>
      <c r="H1697" t="s">
        <v>7313</v>
      </c>
      <c r="I1697" t="s">
        <v>8054</v>
      </c>
      <c r="J1697" t="s">
        <v>8057</v>
      </c>
      <c r="K1697" t="s">
        <v>8059</v>
      </c>
      <c r="L1697" t="s">
        <v>8590</v>
      </c>
      <c r="M1697">
        <v>90004</v>
      </c>
      <c r="N1697" t="s">
        <v>8638</v>
      </c>
      <c r="O1697" t="s">
        <v>8801</v>
      </c>
      <c r="P1697" t="s">
        <v>10371</v>
      </c>
      <c r="Q1697" t="s">
        <v>10382</v>
      </c>
      <c r="R1697" t="s">
        <v>10551</v>
      </c>
      <c r="S1697">
        <v>262.24</v>
      </c>
      <c r="T1697">
        <v>2</v>
      </c>
      <c r="U1697">
        <v>0</v>
      </c>
      <c r="V1697">
        <v>78.671999999999997</v>
      </c>
      <c r="W1697">
        <f>(Tableau1[[#This Row],[Sales]]/Tableau1[[#This Row],[Profit]])*100</f>
        <v>333.33333333333337</v>
      </c>
      <c r="X1697">
        <f>Tableau1[[#This Row],[Sales]]*(1-Tableau1[[#This Row],[Discount]])</f>
        <v>262.24</v>
      </c>
      <c r="Y1697">
        <f ca="1">SUMIF(Tableau1[Order ID],Tableau1[[#This Row],[Order ID]],Tableau1[[#This Row],[Sales]])</f>
        <v>146.04</v>
      </c>
    </row>
    <row r="1698" spans="1:25" x14ac:dyDescent="0.3">
      <c r="A1698">
        <v>3426</v>
      </c>
      <c r="B1698" t="s">
        <v>1717</v>
      </c>
      <c r="C1698" s="9" t="s">
        <v>5526</v>
      </c>
      <c r="D1698" s="9">
        <v>42271</v>
      </c>
      <c r="E1698" s="3" t="s">
        <v>5724</v>
      </c>
      <c r="F1698" t="s">
        <v>6465</v>
      </c>
      <c r="G1698" t="s">
        <v>6836</v>
      </c>
      <c r="H1698" t="s">
        <v>7629</v>
      </c>
      <c r="I1698" t="s">
        <v>8056</v>
      </c>
      <c r="J1698" t="s">
        <v>8057</v>
      </c>
      <c r="K1698" t="s">
        <v>8420</v>
      </c>
      <c r="L1698" t="s">
        <v>8611</v>
      </c>
      <c r="M1698">
        <v>52001</v>
      </c>
      <c r="N1698" t="s">
        <v>8639</v>
      </c>
      <c r="O1698" t="s">
        <v>8671</v>
      </c>
      <c r="P1698" t="s">
        <v>10371</v>
      </c>
      <c r="Q1698" t="s">
        <v>10381</v>
      </c>
      <c r="R1698" t="s">
        <v>10420</v>
      </c>
      <c r="S1698">
        <v>15.24</v>
      </c>
      <c r="T1698">
        <v>4</v>
      </c>
      <c r="U1698">
        <v>0</v>
      </c>
      <c r="V1698">
        <v>6.8579999999999997</v>
      </c>
      <c r="W1698">
        <f>(Tableau1[[#This Row],[Sales]]/Tableau1[[#This Row],[Profit]])*100</f>
        <v>222.22222222222223</v>
      </c>
      <c r="X1698">
        <f>Tableau1[[#This Row],[Sales]]*(1-Tableau1[[#This Row],[Discount]])</f>
        <v>15.24</v>
      </c>
      <c r="Y1698">
        <f ca="1">SUMIF(Tableau1[Order ID],Tableau1[[#This Row],[Order ID]],Tableau1[[#This Row],[Sales]])</f>
        <v>152.65</v>
      </c>
    </row>
    <row r="1699" spans="1:25" x14ac:dyDescent="0.3">
      <c r="A1699">
        <v>3428</v>
      </c>
      <c r="B1699" t="s">
        <v>1718</v>
      </c>
      <c r="C1699" s="9" t="s">
        <v>5475</v>
      </c>
      <c r="D1699" s="9">
        <v>42919</v>
      </c>
      <c r="E1699" s="3" t="s">
        <v>5121</v>
      </c>
      <c r="F1699" t="s">
        <v>6464</v>
      </c>
      <c r="G1699" t="s">
        <v>6917</v>
      </c>
      <c r="H1699" t="s">
        <v>7710</v>
      </c>
      <c r="I1699" t="s">
        <v>8056</v>
      </c>
      <c r="J1699" t="s">
        <v>8057</v>
      </c>
      <c r="K1699" t="s">
        <v>8210</v>
      </c>
      <c r="L1699" t="s">
        <v>8612</v>
      </c>
      <c r="M1699">
        <v>43130</v>
      </c>
      <c r="N1699" t="s">
        <v>8640</v>
      </c>
      <c r="O1699" t="s">
        <v>10096</v>
      </c>
      <c r="P1699" t="s">
        <v>10371</v>
      </c>
      <c r="Q1699" t="s">
        <v>10383</v>
      </c>
      <c r="R1699" t="s">
        <v>11835</v>
      </c>
      <c r="S1699">
        <v>32.896000000000001</v>
      </c>
      <c r="T1699">
        <v>4</v>
      </c>
      <c r="U1699">
        <v>0.2</v>
      </c>
      <c r="V1699">
        <v>11.102399999999999</v>
      </c>
      <c r="W1699">
        <f>(Tableau1[[#This Row],[Sales]]/Tableau1[[#This Row],[Profit]])*100</f>
        <v>296.2962962962963</v>
      </c>
      <c r="X1699">
        <f>Tableau1[[#This Row],[Sales]]*(1-Tableau1[[#This Row],[Discount]])</f>
        <v>26.316800000000001</v>
      </c>
      <c r="Y1699">
        <f ca="1">SUMIF(Tableau1[Order ID],Tableau1[[#This Row],[Order ID]],Tableau1[[#This Row],[Sales]])</f>
        <v>1640.7</v>
      </c>
    </row>
    <row r="1700" spans="1:25" x14ac:dyDescent="0.3">
      <c r="A1700">
        <v>3431</v>
      </c>
      <c r="B1700" t="s">
        <v>1719</v>
      </c>
      <c r="C1700" s="9" t="s">
        <v>5196</v>
      </c>
      <c r="D1700" s="9">
        <v>43077</v>
      </c>
      <c r="E1700" s="3" t="s">
        <v>5064</v>
      </c>
      <c r="F1700" t="s">
        <v>6466</v>
      </c>
      <c r="G1700" t="s">
        <v>6634</v>
      </c>
      <c r="H1700" t="s">
        <v>7427</v>
      </c>
      <c r="I1700" t="s">
        <v>8054</v>
      </c>
      <c r="J1700" t="s">
        <v>8057</v>
      </c>
      <c r="K1700" t="s">
        <v>8133</v>
      </c>
      <c r="L1700" t="s">
        <v>8590</v>
      </c>
      <c r="M1700">
        <v>90301</v>
      </c>
      <c r="N1700" t="s">
        <v>8638</v>
      </c>
      <c r="O1700" t="s">
        <v>8971</v>
      </c>
      <c r="P1700" t="s">
        <v>10371</v>
      </c>
      <c r="Q1700" t="s">
        <v>10377</v>
      </c>
      <c r="R1700" t="s">
        <v>10720</v>
      </c>
      <c r="S1700">
        <v>29.79</v>
      </c>
      <c r="T1700">
        <v>3</v>
      </c>
      <c r="U1700">
        <v>0</v>
      </c>
      <c r="V1700">
        <v>8.6390999999999991</v>
      </c>
      <c r="W1700">
        <f>(Tableau1[[#This Row],[Sales]]/Tableau1[[#This Row],[Profit]])*100</f>
        <v>344.82758620689657</v>
      </c>
      <c r="X1700">
        <f>Tableau1[[#This Row],[Sales]]*(1-Tableau1[[#This Row],[Discount]])</f>
        <v>29.79</v>
      </c>
      <c r="Y1700">
        <f ca="1">SUMIF(Tableau1[Order ID],Tableau1[[#This Row],[Order ID]],Tableau1[[#This Row],[Sales]])</f>
        <v>20.7</v>
      </c>
    </row>
    <row r="1701" spans="1:25" x14ac:dyDescent="0.3">
      <c r="A1701">
        <v>3434</v>
      </c>
      <c r="B1701" t="s">
        <v>1720</v>
      </c>
      <c r="C1701" s="9" t="s">
        <v>5286</v>
      </c>
      <c r="D1701" s="9">
        <v>43074</v>
      </c>
      <c r="E1701" s="3" t="s">
        <v>5064</v>
      </c>
      <c r="F1701" t="s">
        <v>6465</v>
      </c>
      <c r="G1701" t="s">
        <v>6737</v>
      </c>
      <c r="H1701" t="s">
        <v>7530</v>
      </c>
      <c r="I1701" t="s">
        <v>8054</v>
      </c>
      <c r="J1701" t="s">
        <v>8057</v>
      </c>
      <c r="K1701" t="s">
        <v>8292</v>
      </c>
      <c r="L1701" t="s">
        <v>8234</v>
      </c>
      <c r="M1701">
        <v>98006</v>
      </c>
      <c r="N1701" t="s">
        <v>8638</v>
      </c>
      <c r="O1701" t="s">
        <v>9919</v>
      </c>
      <c r="P1701" t="s">
        <v>10371</v>
      </c>
      <c r="Q1701" t="s">
        <v>10381</v>
      </c>
      <c r="R1701" t="s">
        <v>11654</v>
      </c>
      <c r="S1701">
        <v>24.815999999999999</v>
      </c>
      <c r="T1701">
        <v>3</v>
      </c>
      <c r="U1701">
        <v>0.2</v>
      </c>
      <c r="V1701">
        <v>8.3754000000000008</v>
      </c>
      <c r="W1701">
        <f>(Tableau1[[#This Row],[Sales]]/Tableau1[[#This Row],[Profit]])*100</f>
        <v>296.29629629629625</v>
      </c>
      <c r="X1701">
        <f>Tableau1[[#This Row],[Sales]]*(1-Tableau1[[#This Row],[Discount]])</f>
        <v>19.852800000000002</v>
      </c>
      <c r="Y1701">
        <f ca="1">SUMIF(Tableau1[Order ID],Tableau1[[#This Row],[Order ID]],Tableau1[[#This Row],[Sales]])</f>
        <v>32.04</v>
      </c>
    </row>
    <row r="1702" spans="1:25" x14ac:dyDescent="0.3">
      <c r="A1702">
        <v>3436</v>
      </c>
      <c r="B1702" t="s">
        <v>1721</v>
      </c>
      <c r="C1702" s="9" t="s">
        <v>5904</v>
      </c>
      <c r="D1702" s="9">
        <v>42274</v>
      </c>
      <c r="E1702" s="3" t="s">
        <v>6340</v>
      </c>
      <c r="F1702" t="s">
        <v>6466</v>
      </c>
      <c r="G1702" t="s">
        <v>6860</v>
      </c>
      <c r="H1702" t="s">
        <v>7653</v>
      </c>
      <c r="I1702" t="s">
        <v>8054</v>
      </c>
      <c r="J1702" t="s">
        <v>8057</v>
      </c>
      <c r="K1702" t="s">
        <v>8080</v>
      </c>
      <c r="L1702" t="s">
        <v>8598</v>
      </c>
      <c r="M1702">
        <v>60610</v>
      </c>
      <c r="N1702" t="s">
        <v>8639</v>
      </c>
      <c r="O1702" t="s">
        <v>9070</v>
      </c>
      <c r="P1702" t="s">
        <v>10371</v>
      </c>
      <c r="Q1702" t="s">
        <v>10381</v>
      </c>
      <c r="R1702" t="s">
        <v>10819</v>
      </c>
      <c r="S1702">
        <v>15.08</v>
      </c>
      <c r="T1702">
        <v>2</v>
      </c>
      <c r="U1702">
        <v>0.8</v>
      </c>
      <c r="V1702">
        <v>-22.62</v>
      </c>
      <c r="W1702">
        <f>(Tableau1[[#This Row],[Sales]]/Tableau1[[#This Row],[Profit]])*100</f>
        <v>-66.666666666666657</v>
      </c>
      <c r="X1702">
        <f>Tableau1[[#This Row],[Sales]]*(1-Tableau1[[#This Row],[Discount]])</f>
        <v>3.0159999999999991</v>
      </c>
      <c r="Y1702">
        <f ca="1">SUMIF(Tableau1[Order ID],Tableau1[[#This Row],[Order ID]],Tableau1[[#This Row],[Sales]])</f>
        <v>76.864000000000004</v>
      </c>
    </row>
    <row r="1703" spans="1:25" x14ac:dyDescent="0.3">
      <c r="A1703">
        <v>3438</v>
      </c>
      <c r="B1703" t="s">
        <v>1722</v>
      </c>
      <c r="C1703" s="9" t="s">
        <v>5535</v>
      </c>
      <c r="D1703" s="9">
        <v>43038</v>
      </c>
      <c r="E1703" s="3" t="s">
        <v>5535</v>
      </c>
      <c r="F1703" t="s">
        <v>6467</v>
      </c>
      <c r="G1703" t="s">
        <v>6830</v>
      </c>
      <c r="H1703" t="s">
        <v>7623</v>
      </c>
      <c r="I1703" t="s">
        <v>8054</v>
      </c>
      <c r="J1703" t="s">
        <v>8057</v>
      </c>
      <c r="K1703" t="s">
        <v>8119</v>
      </c>
      <c r="L1703" t="s">
        <v>8593</v>
      </c>
      <c r="M1703">
        <v>75217</v>
      </c>
      <c r="N1703" t="s">
        <v>8639</v>
      </c>
      <c r="O1703" t="s">
        <v>9150</v>
      </c>
      <c r="P1703" t="s">
        <v>10370</v>
      </c>
      <c r="Q1703" t="s">
        <v>10378</v>
      </c>
      <c r="R1703" t="s">
        <v>10899</v>
      </c>
      <c r="S1703">
        <v>16.192</v>
      </c>
      <c r="T1703">
        <v>2</v>
      </c>
      <c r="U1703">
        <v>0.6</v>
      </c>
      <c r="V1703">
        <v>-8.5007999999999999</v>
      </c>
      <c r="W1703">
        <f>(Tableau1[[#This Row],[Sales]]/Tableau1[[#This Row],[Profit]])*100</f>
        <v>-190.47619047619048</v>
      </c>
      <c r="X1703">
        <f>Tableau1[[#This Row],[Sales]]*(1-Tableau1[[#This Row],[Discount]])</f>
        <v>6.4768000000000008</v>
      </c>
      <c r="Y1703">
        <f ca="1">SUMIF(Tableau1[Order ID],Tableau1[[#This Row],[Order ID]],Tableau1[[#This Row],[Sales]])</f>
        <v>1565.88</v>
      </c>
    </row>
    <row r="1704" spans="1:25" x14ac:dyDescent="0.3">
      <c r="A1704">
        <v>3441</v>
      </c>
      <c r="B1704" t="s">
        <v>1723</v>
      </c>
      <c r="C1704" s="9" t="s">
        <v>5269</v>
      </c>
      <c r="D1704" s="9">
        <v>42337</v>
      </c>
      <c r="E1704" s="3" t="s">
        <v>5702</v>
      </c>
      <c r="F1704" t="s">
        <v>6467</v>
      </c>
      <c r="G1704" t="s">
        <v>6753</v>
      </c>
      <c r="H1704" t="s">
        <v>7546</v>
      </c>
      <c r="I1704" t="s">
        <v>8056</v>
      </c>
      <c r="J1704" t="s">
        <v>8057</v>
      </c>
      <c r="K1704" t="s">
        <v>8066</v>
      </c>
      <c r="L1704" t="s">
        <v>8590</v>
      </c>
      <c r="M1704">
        <v>94122</v>
      </c>
      <c r="N1704" t="s">
        <v>8638</v>
      </c>
      <c r="O1704" t="s">
        <v>8699</v>
      </c>
      <c r="P1704" t="s">
        <v>10371</v>
      </c>
      <c r="Q1704" t="s">
        <v>10381</v>
      </c>
      <c r="R1704" t="s">
        <v>10448</v>
      </c>
      <c r="S1704">
        <v>4.3040000000000003</v>
      </c>
      <c r="T1704">
        <v>1</v>
      </c>
      <c r="U1704">
        <v>0.2</v>
      </c>
      <c r="V1704">
        <v>1.5602</v>
      </c>
      <c r="W1704">
        <f>(Tableau1[[#This Row],[Sales]]/Tableau1[[#This Row],[Profit]])*100</f>
        <v>275.86206896551727</v>
      </c>
      <c r="X1704">
        <f>Tableau1[[#This Row],[Sales]]*(1-Tableau1[[#This Row],[Discount]])</f>
        <v>3.4432000000000005</v>
      </c>
      <c r="Y1704">
        <f ca="1">SUMIF(Tableau1[Order ID],Tableau1[[#This Row],[Order ID]],Tableau1[[#This Row],[Sales]])</f>
        <v>28.14</v>
      </c>
    </row>
    <row r="1705" spans="1:25" x14ac:dyDescent="0.3">
      <c r="A1705">
        <v>3442</v>
      </c>
      <c r="B1705" t="s">
        <v>1724</v>
      </c>
      <c r="C1705" s="9" t="s">
        <v>5548</v>
      </c>
      <c r="D1705" s="9">
        <v>41709</v>
      </c>
      <c r="E1705" s="3" t="s">
        <v>5649</v>
      </c>
      <c r="F1705" t="s">
        <v>6464</v>
      </c>
      <c r="G1705" t="s">
        <v>7035</v>
      </c>
      <c r="H1705" t="s">
        <v>7828</v>
      </c>
      <c r="I1705" t="s">
        <v>8054</v>
      </c>
      <c r="J1705" t="s">
        <v>8057</v>
      </c>
      <c r="K1705" t="s">
        <v>8078</v>
      </c>
      <c r="L1705" t="s">
        <v>8603</v>
      </c>
      <c r="M1705">
        <v>10024</v>
      </c>
      <c r="N1705" t="s">
        <v>8640</v>
      </c>
      <c r="O1705" t="s">
        <v>9188</v>
      </c>
      <c r="P1705" t="s">
        <v>10371</v>
      </c>
      <c r="Q1705" t="s">
        <v>10383</v>
      </c>
      <c r="R1705" t="s">
        <v>10937</v>
      </c>
      <c r="S1705">
        <v>108.92</v>
      </c>
      <c r="T1705">
        <v>14</v>
      </c>
      <c r="U1705">
        <v>0</v>
      </c>
      <c r="V1705">
        <v>49.014000000000003</v>
      </c>
      <c r="W1705">
        <f>(Tableau1[[#This Row],[Sales]]/Tableau1[[#This Row],[Profit]])*100</f>
        <v>222.22222222222223</v>
      </c>
      <c r="X1705">
        <f>Tableau1[[#This Row],[Sales]]*(1-Tableau1[[#This Row],[Discount]])</f>
        <v>108.92</v>
      </c>
      <c r="Y1705">
        <f ca="1">SUMIF(Tableau1[Order ID],Tableau1[[#This Row],[Order ID]],Tableau1[[#This Row],[Sales]])</f>
        <v>12.672000000000001</v>
      </c>
    </row>
    <row r="1706" spans="1:25" x14ac:dyDescent="0.3">
      <c r="A1706">
        <v>3443</v>
      </c>
      <c r="B1706" t="s">
        <v>1725</v>
      </c>
      <c r="C1706" s="9" t="s">
        <v>5153</v>
      </c>
      <c r="D1706" s="9">
        <v>43058</v>
      </c>
      <c r="E1706" s="3" t="s">
        <v>5081</v>
      </c>
      <c r="F1706" t="s">
        <v>6465</v>
      </c>
      <c r="G1706" t="s">
        <v>6719</v>
      </c>
      <c r="H1706" t="s">
        <v>7512</v>
      </c>
      <c r="I1706" t="s">
        <v>8055</v>
      </c>
      <c r="J1706" t="s">
        <v>8057</v>
      </c>
      <c r="K1706" t="s">
        <v>8078</v>
      </c>
      <c r="L1706" t="s">
        <v>8603</v>
      </c>
      <c r="M1706">
        <v>10011</v>
      </c>
      <c r="N1706" t="s">
        <v>8640</v>
      </c>
      <c r="O1706" t="s">
        <v>9035</v>
      </c>
      <c r="P1706" t="s">
        <v>10371</v>
      </c>
      <c r="Q1706" t="s">
        <v>10385</v>
      </c>
      <c r="R1706" t="s">
        <v>10539</v>
      </c>
      <c r="S1706">
        <v>16.739999999999998</v>
      </c>
      <c r="T1706">
        <v>3</v>
      </c>
      <c r="U1706">
        <v>0</v>
      </c>
      <c r="V1706">
        <v>8.3699999999999992</v>
      </c>
      <c r="W1706">
        <f>(Tableau1[[#This Row],[Sales]]/Tableau1[[#This Row],[Profit]])*100</f>
        <v>200</v>
      </c>
      <c r="X1706">
        <f>Tableau1[[#This Row],[Sales]]*(1-Tableau1[[#This Row],[Discount]])</f>
        <v>16.739999999999998</v>
      </c>
      <c r="Y1706">
        <f ca="1">SUMIF(Tableau1[Order ID],Tableau1[[#This Row],[Order ID]],Tableau1[[#This Row],[Sales]])</f>
        <v>4.9800000000000004</v>
      </c>
    </row>
    <row r="1707" spans="1:25" x14ac:dyDescent="0.3">
      <c r="A1707">
        <v>3445</v>
      </c>
      <c r="B1707" t="s">
        <v>1726</v>
      </c>
      <c r="C1707" s="9" t="s">
        <v>5905</v>
      </c>
      <c r="D1707" s="9">
        <v>42580</v>
      </c>
      <c r="E1707" s="3" t="s">
        <v>6060</v>
      </c>
      <c r="F1707" t="s">
        <v>6465</v>
      </c>
      <c r="G1707" t="s">
        <v>7173</v>
      </c>
      <c r="H1707" t="s">
        <v>7966</v>
      </c>
      <c r="I1707" t="s">
        <v>8055</v>
      </c>
      <c r="J1707" t="s">
        <v>8057</v>
      </c>
      <c r="K1707" t="s">
        <v>8068</v>
      </c>
      <c r="L1707" t="s">
        <v>8597</v>
      </c>
      <c r="M1707">
        <v>19140</v>
      </c>
      <c r="N1707" t="s">
        <v>8640</v>
      </c>
      <c r="O1707" t="s">
        <v>8685</v>
      </c>
      <c r="P1707" t="s">
        <v>10371</v>
      </c>
      <c r="Q1707" t="s">
        <v>10377</v>
      </c>
      <c r="R1707" t="s">
        <v>10434</v>
      </c>
      <c r="S1707">
        <v>84.784000000000006</v>
      </c>
      <c r="T1707">
        <v>2</v>
      </c>
      <c r="U1707">
        <v>0.2</v>
      </c>
      <c r="V1707">
        <v>-16.956800000000001</v>
      </c>
      <c r="W1707">
        <f>(Tableau1[[#This Row],[Sales]]/Tableau1[[#This Row],[Profit]])*100</f>
        <v>-500</v>
      </c>
      <c r="X1707">
        <f>Tableau1[[#This Row],[Sales]]*(1-Tableau1[[#This Row],[Discount]])</f>
        <v>67.827200000000005</v>
      </c>
      <c r="Y1707">
        <f ca="1">SUMIF(Tableau1[Order ID],Tableau1[[#This Row],[Order ID]],Tableau1[[#This Row],[Sales]])</f>
        <v>25.06</v>
      </c>
    </row>
    <row r="1708" spans="1:25" x14ac:dyDescent="0.3">
      <c r="A1708">
        <v>3446</v>
      </c>
      <c r="B1708" t="s">
        <v>1727</v>
      </c>
      <c r="C1708" s="9" t="s">
        <v>5851</v>
      </c>
      <c r="D1708" s="9">
        <v>42167</v>
      </c>
      <c r="E1708" s="3" t="s">
        <v>6389</v>
      </c>
      <c r="F1708" t="s">
        <v>6465</v>
      </c>
      <c r="G1708" t="s">
        <v>6565</v>
      </c>
      <c r="H1708" t="s">
        <v>7358</v>
      </c>
      <c r="I1708" t="s">
        <v>8054</v>
      </c>
      <c r="J1708" t="s">
        <v>8057</v>
      </c>
      <c r="K1708" t="s">
        <v>8104</v>
      </c>
      <c r="L1708" t="s">
        <v>8601</v>
      </c>
      <c r="M1708">
        <v>19711</v>
      </c>
      <c r="N1708" t="s">
        <v>8640</v>
      </c>
      <c r="O1708" t="s">
        <v>9785</v>
      </c>
      <c r="P1708" t="s">
        <v>10371</v>
      </c>
      <c r="Q1708" t="s">
        <v>10377</v>
      </c>
      <c r="R1708" t="s">
        <v>11519</v>
      </c>
      <c r="S1708">
        <v>29.9</v>
      </c>
      <c r="T1708">
        <v>5</v>
      </c>
      <c r="U1708">
        <v>0</v>
      </c>
      <c r="V1708">
        <v>5.0830000000000002</v>
      </c>
      <c r="W1708">
        <f>(Tableau1[[#This Row],[Sales]]/Tableau1[[#This Row],[Profit]])*100</f>
        <v>588.23529411764696</v>
      </c>
      <c r="X1708">
        <f>Tableau1[[#This Row],[Sales]]*(1-Tableau1[[#This Row],[Discount]])</f>
        <v>29.9</v>
      </c>
      <c r="Y1708">
        <f ca="1">SUMIF(Tableau1[Order ID],Tableau1[[#This Row],[Order ID]],Tableau1[[#This Row],[Sales]])</f>
        <v>2003.92</v>
      </c>
    </row>
    <row r="1709" spans="1:25" x14ac:dyDescent="0.3">
      <c r="A1709">
        <v>3447</v>
      </c>
      <c r="B1709" t="s">
        <v>1728</v>
      </c>
      <c r="C1709" s="9" t="s">
        <v>5906</v>
      </c>
      <c r="D1709" s="9">
        <v>42588</v>
      </c>
      <c r="E1709" s="3" t="s">
        <v>6151</v>
      </c>
      <c r="F1709" t="s">
        <v>6466</v>
      </c>
      <c r="G1709" t="s">
        <v>7174</v>
      </c>
      <c r="H1709" t="s">
        <v>7967</v>
      </c>
      <c r="I1709" t="s">
        <v>8055</v>
      </c>
      <c r="J1709" t="s">
        <v>8057</v>
      </c>
      <c r="K1709" t="s">
        <v>8078</v>
      </c>
      <c r="L1709" t="s">
        <v>8603</v>
      </c>
      <c r="M1709">
        <v>10024</v>
      </c>
      <c r="N1709" t="s">
        <v>8640</v>
      </c>
      <c r="O1709" t="s">
        <v>8894</v>
      </c>
      <c r="P1709" t="s">
        <v>10371</v>
      </c>
      <c r="Q1709" t="s">
        <v>10383</v>
      </c>
      <c r="R1709" t="s">
        <v>10422</v>
      </c>
      <c r="S1709">
        <v>70.88</v>
      </c>
      <c r="T1709">
        <v>2</v>
      </c>
      <c r="U1709">
        <v>0</v>
      </c>
      <c r="V1709">
        <v>33.313600000000001</v>
      </c>
      <c r="W1709">
        <f>(Tableau1[[#This Row],[Sales]]/Tableau1[[#This Row],[Profit]])*100</f>
        <v>212.7659574468085</v>
      </c>
      <c r="X1709">
        <f>Tableau1[[#This Row],[Sales]]*(1-Tableau1[[#This Row],[Discount]])</f>
        <v>70.88</v>
      </c>
      <c r="Y1709">
        <f ca="1">SUMIF(Tableau1[Order ID],Tableau1[[#This Row],[Order ID]],Tableau1[[#This Row],[Sales]])</f>
        <v>37.055999999999997</v>
      </c>
    </row>
    <row r="1710" spans="1:25" x14ac:dyDescent="0.3">
      <c r="A1710">
        <v>3448</v>
      </c>
      <c r="B1710" t="s">
        <v>1729</v>
      </c>
      <c r="C1710" s="9" t="s">
        <v>5562</v>
      </c>
      <c r="D1710" s="9">
        <v>42897</v>
      </c>
      <c r="E1710" s="3" t="s">
        <v>5170</v>
      </c>
      <c r="F1710" t="s">
        <v>6465</v>
      </c>
      <c r="G1710" t="s">
        <v>7075</v>
      </c>
      <c r="H1710" t="s">
        <v>7868</v>
      </c>
      <c r="I1710" t="s">
        <v>8056</v>
      </c>
      <c r="J1710" t="s">
        <v>8057</v>
      </c>
      <c r="K1710" t="s">
        <v>8167</v>
      </c>
      <c r="L1710" t="s">
        <v>8607</v>
      </c>
      <c r="M1710">
        <v>36830</v>
      </c>
      <c r="N1710" t="s">
        <v>8637</v>
      </c>
      <c r="O1710" t="s">
        <v>9473</v>
      </c>
      <c r="P1710" t="s">
        <v>10371</v>
      </c>
      <c r="Q1710" t="s">
        <v>10379</v>
      </c>
      <c r="R1710" t="s">
        <v>11217</v>
      </c>
      <c r="S1710">
        <v>3.76</v>
      </c>
      <c r="T1710">
        <v>2</v>
      </c>
      <c r="U1710">
        <v>0</v>
      </c>
      <c r="V1710">
        <v>1.0904</v>
      </c>
      <c r="W1710">
        <f>(Tableau1[[#This Row],[Sales]]/Tableau1[[#This Row],[Profit]])*100</f>
        <v>344.82758620689651</v>
      </c>
      <c r="X1710">
        <f>Tableau1[[#This Row],[Sales]]*(1-Tableau1[[#This Row],[Discount]])</f>
        <v>3.76</v>
      </c>
      <c r="Y1710">
        <f ca="1">SUMIF(Tableau1[Order ID],Tableau1[[#This Row],[Order ID]],Tableau1[[#This Row],[Sales]])</f>
        <v>95.68</v>
      </c>
    </row>
    <row r="1711" spans="1:25" x14ac:dyDescent="0.3">
      <c r="A1711">
        <v>3449</v>
      </c>
      <c r="B1711" t="s">
        <v>1730</v>
      </c>
      <c r="C1711" s="9" t="s">
        <v>5907</v>
      </c>
      <c r="D1711" s="9">
        <v>42650</v>
      </c>
      <c r="E1711" s="3" t="s">
        <v>5093</v>
      </c>
      <c r="F1711" t="s">
        <v>6465</v>
      </c>
      <c r="G1711" t="s">
        <v>7089</v>
      </c>
      <c r="H1711" t="s">
        <v>7882</v>
      </c>
      <c r="I1711" t="s">
        <v>8054</v>
      </c>
      <c r="J1711" t="s">
        <v>8057</v>
      </c>
      <c r="K1711" t="s">
        <v>8059</v>
      </c>
      <c r="L1711" t="s">
        <v>8590</v>
      </c>
      <c r="M1711">
        <v>90049</v>
      </c>
      <c r="N1711" t="s">
        <v>8638</v>
      </c>
      <c r="O1711" t="s">
        <v>9432</v>
      </c>
      <c r="P1711" t="s">
        <v>10371</v>
      </c>
      <c r="Q1711" t="s">
        <v>10381</v>
      </c>
      <c r="R1711" t="s">
        <v>11178</v>
      </c>
      <c r="S1711">
        <v>27.263999999999999</v>
      </c>
      <c r="T1711">
        <v>2</v>
      </c>
      <c r="U1711">
        <v>0.2</v>
      </c>
      <c r="V1711">
        <v>8.8607999999999993</v>
      </c>
      <c r="W1711">
        <f>(Tableau1[[#This Row],[Sales]]/Tableau1[[#This Row],[Profit]])*100</f>
        <v>307.69230769230774</v>
      </c>
      <c r="X1711">
        <f>Tableau1[[#This Row],[Sales]]*(1-Tableau1[[#This Row],[Discount]])</f>
        <v>21.811199999999999</v>
      </c>
      <c r="Y1711">
        <f ca="1">SUMIF(Tableau1[Order ID],Tableau1[[#This Row],[Order ID]],Tableau1[[#This Row],[Sales]])</f>
        <v>602.65099999999995</v>
      </c>
    </row>
    <row r="1712" spans="1:25" x14ac:dyDescent="0.3">
      <c r="A1712">
        <v>3450</v>
      </c>
      <c r="B1712" t="s">
        <v>1731</v>
      </c>
      <c r="C1712" s="9" t="s">
        <v>5108</v>
      </c>
      <c r="D1712" s="9">
        <v>41890</v>
      </c>
      <c r="E1712" s="3" t="s">
        <v>5110</v>
      </c>
      <c r="F1712" t="s">
        <v>6465</v>
      </c>
      <c r="G1712" t="s">
        <v>6971</v>
      </c>
      <c r="H1712" t="s">
        <v>7764</v>
      </c>
      <c r="I1712" t="s">
        <v>8056</v>
      </c>
      <c r="J1712" t="s">
        <v>8057</v>
      </c>
      <c r="K1712" t="s">
        <v>8066</v>
      </c>
      <c r="L1712" t="s">
        <v>8590</v>
      </c>
      <c r="M1712">
        <v>94110</v>
      </c>
      <c r="N1712" t="s">
        <v>8638</v>
      </c>
      <c r="O1712" t="s">
        <v>9788</v>
      </c>
      <c r="P1712" t="s">
        <v>10371</v>
      </c>
      <c r="Q1712" t="s">
        <v>10382</v>
      </c>
      <c r="R1712" t="s">
        <v>11522</v>
      </c>
      <c r="S1712">
        <v>56.65</v>
      </c>
      <c r="T1712">
        <v>5</v>
      </c>
      <c r="U1712">
        <v>0</v>
      </c>
      <c r="V1712">
        <v>24.359500000000001</v>
      </c>
      <c r="W1712">
        <f>(Tableau1[[#This Row],[Sales]]/Tableau1[[#This Row],[Profit]])*100</f>
        <v>232.55813953488368</v>
      </c>
      <c r="X1712">
        <f>Tableau1[[#This Row],[Sales]]*(1-Tableau1[[#This Row],[Discount]])</f>
        <v>56.65</v>
      </c>
      <c r="Y1712">
        <f ca="1">SUMIF(Tableau1[Order ID],Tableau1[[#This Row],[Order ID]],Tableau1[[#This Row],[Sales]])</f>
        <v>2399.96</v>
      </c>
    </row>
    <row r="1713" spans="1:25" x14ac:dyDescent="0.3">
      <c r="A1713">
        <v>3453</v>
      </c>
      <c r="B1713" t="s">
        <v>1732</v>
      </c>
      <c r="C1713" s="9" t="s">
        <v>5908</v>
      </c>
      <c r="D1713" s="9">
        <v>41714</v>
      </c>
      <c r="E1713" s="3" t="s">
        <v>5120</v>
      </c>
      <c r="F1713" t="s">
        <v>6464</v>
      </c>
      <c r="G1713" t="s">
        <v>7075</v>
      </c>
      <c r="H1713" t="s">
        <v>7868</v>
      </c>
      <c r="I1713" t="s">
        <v>8056</v>
      </c>
      <c r="J1713" t="s">
        <v>8057</v>
      </c>
      <c r="K1713" t="s">
        <v>8311</v>
      </c>
      <c r="L1713" t="s">
        <v>8592</v>
      </c>
      <c r="M1713">
        <v>27604</v>
      </c>
      <c r="N1713" t="s">
        <v>8637</v>
      </c>
      <c r="O1713" t="s">
        <v>10097</v>
      </c>
      <c r="P1713" t="s">
        <v>10372</v>
      </c>
      <c r="Q1713" t="s">
        <v>10380</v>
      </c>
      <c r="R1713" t="s">
        <v>11836</v>
      </c>
      <c r="S1713">
        <v>471.92</v>
      </c>
      <c r="T1713">
        <v>2</v>
      </c>
      <c r="U1713">
        <v>0.2</v>
      </c>
      <c r="V1713">
        <v>29.495000000000001</v>
      </c>
      <c r="W1713">
        <f>(Tableau1[[#This Row],[Sales]]/Tableau1[[#This Row],[Profit]])*100</f>
        <v>1600</v>
      </c>
      <c r="X1713">
        <f>Tableau1[[#This Row],[Sales]]*(1-Tableau1[[#This Row],[Discount]])</f>
        <v>377.53600000000006</v>
      </c>
      <c r="Y1713">
        <f ca="1">SUMIF(Tableau1[Order ID],Tableau1[[#This Row],[Order ID]],Tableau1[[#This Row],[Sales]])</f>
        <v>10.68</v>
      </c>
    </row>
    <row r="1714" spans="1:25" x14ac:dyDescent="0.3">
      <c r="A1714">
        <v>3454</v>
      </c>
      <c r="B1714" t="s">
        <v>1733</v>
      </c>
      <c r="C1714" s="9" t="s">
        <v>5909</v>
      </c>
      <c r="D1714" s="9">
        <v>42064</v>
      </c>
      <c r="E1714" s="3" t="s">
        <v>5086</v>
      </c>
      <c r="F1714" t="s">
        <v>6464</v>
      </c>
      <c r="G1714" t="s">
        <v>6929</v>
      </c>
      <c r="H1714" t="s">
        <v>7722</v>
      </c>
      <c r="I1714" t="s">
        <v>8054</v>
      </c>
      <c r="J1714" t="s">
        <v>8057</v>
      </c>
      <c r="K1714" t="s">
        <v>8261</v>
      </c>
      <c r="L1714" t="s">
        <v>8620</v>
      </c>
      <c r="M1714">
        <v>31204</v>
      </c>
      <c r="N1714" t="s">
        <v>8637</v>
      </c>
      <c r="O1714" t="s">
        <v>9510</v>
      </c>
      <c r="P1714" t="s">
        <v>10371</v>
      </c>
      <c r="Q1714" t="s">
        <v>10381</v>
      </c>
      <c r="R1714" t="s">
        <v>11252</v>
      </c>
      <c r="S1714">
        <v>58.72</v>
      </c>
      <c r="T1714">
        <v>4</v>
      </c>
      <c r="U1714">
        <v>0</v>
      </c>
      <c r="V1714">
        <v>27.011199999999999</v>
      </c>
      <c r="W1714">
        <f>(Tableau1[[#This Row],[Sales]]/Tableau1[[#This Row],[Profit]])*100</f>
        <v>217.39130434782606</v>
      </c>
      <c r="X1714">
        <f>Tableau1[[#This Row],[Sales]]*(1-Tableau1[[#This Row],[Discount]])</f>
        <v>58.72</v>
      </c>
      <c r="Y1714">
        <f ca="1">SUMIF(Tableau1[Order ID],Tableau1[[#This Row],[Order ID]],Tableau1[[#This Row],[Sales]])</f>
        <v>1001.5839999999999</v>
      </c>
    </row>
    <row r="1715" spans="1:25" x14ac:dyDescent="0.3">
      <c r="A1715">
        <v>3455</v>
      </c>
      <c r="B1715" t="s">
        <v>1734</v>
      </c>
      <c r="C1715" s="9" t="s">
        <v>5614</v>
      </c>
      <c r="D1715" s="9">
        <v>42194</v>
      </c>
      <c r="E1715" s="3" t="s">
        <v>6207</v>
      </c>
      <c r="F1715" t="s">
        <v>6465</v>
      </c>
      <c r="G1715" t="s">
        <v>6480</v>
      </c>
      <c r="H1715" t="s">
        <v>7273</v>
      </c>
      <c r="I1715" t="s">
        <v>8054</v>
      </c>
      <c r="J1715" t="s">
        <v>8057</v>
      </c>
      <c r="K1715" t="s">
        <v>8374</v>
      </c>
      <c r="L1715" t="s">
        <v>8606</v>
      </c>
      <c r="M1715">
        <v>37211</v>
      </c>
      <c r="N1715" t="s">
        <v>8637</v>
      </c>
      <c r="O1715" t="s">
        <v>10098</v>
      </c>
      <c r="P1715" t="s">
        <v>10371</v>
      </c>
      <c r="Q1715" t="s">
        <v>10379</v>
      </c>
      <c r="R1715" t="s">
        <v>11837</v>
      </c>
      <c r="S1715">
        <v>5.16</v>
      </c>
      <c r="T1715">
        <v>3</v>
      </c>
      <c r="U1715">
        <v>0.2</v>
      </c>
      <c r="V1715">
        <v>0.83850000000000002</v>
      </c>
      <c r="W1715">
        <f>(Tableau1[[#This Row],[Sales]]/Tableau1[[#This Row],[Profit]])*100</f>
        <v>615.38461538461547</v>
      </c>
      <c r="X1715">
        <f>Tableau1[[#This Row],[Sales]]*(1-Tableau1[[#This Row],[Discount]])</f>
        <v>4.1280000000000001</v>
      </c>
      <c r="Y1715">
        <f ca="1">SUMIF(Tableau1[Order ID],Tableau1[[#This Row],[Order ID]],Tableau1[[#This Row],[Sales]])</f>
        <v>2.5019999999999998</v>
      </c>
    </row>
    <row r="1716" spans="1:25" x14ac:dyDescent="0.3">
      <c r="A1716">
        <v>3456</v>
      </c>
      <c r="B1716" t="s">
        <v>1735</v>
      </c>
      <c r="C1716" s="9" t="s">
        <v>5910</v>
      </c>
      <c r="D1716" s="9">
        <v>42420</v>
      </c>
      <c r="E1716" s="3" t="s">
        <v>5565</v>
      </c>
      <c r="F1716" t="s">
        <v>6465</v>
      </c>
      <c r="G1716" t="s">
        <v>6585</v>
      </c>
      <c r="H1716" t="s">
        <v>7378</v>
      </c>
      <c r="I1716" t="s">
        <v>8054</v>
      </c>
      <c r="J1716" t="s">
        <v>8057</v>
      </c>
      <c r="K1716" t="s">
        <v>8374</v>
      </c>
      <c r="L1716" t="s">
        <v>8606</v>
      </c>
      <c r="M1716">
        <v>37211</v>
      </c>
      <c r="N1716" t="s">
        <v>8637</v>
      </c>
      <c r="O1716" t="s">
        <v>10099</v>
      </c>
      <c r="P1716" t="s">
        <v>10371</v>
      </c>
      <c r="Q1716" t="s">
        <v>10383</v>
      </c>
      <c r="R1716" t="s">
        <v>11838</v>
      </c>
      <c r="S1716">
        <v>16.495999999999999</v>
      </c>
      <c r="T1716">
        <v>2</v>
      </c>
      <c r="U1716">
        <v>0.2</v>
      </c>
      <c r="V1716">
        <v>5.5674000000000001</v>
      </c>
      <c r="W1716">
        <f>(Tableau1[[#This Row],[Sales]]/Tableau1[[#This Row],[Profit]])*100</f>
        <v>296.2962962962963</v>
      </c>
      <c r="X1716">
        <f>Tableau1[[#This Row],[Sales]]*(1-Tableau1[[#This Row],[Discount]])</f>
        <v>13.1968</v>
      </c>
      <c r="Y1716">
        <f ca="1">SUMIF(Tableau1[Order ID],Tableau1[[#This Row],[Order ID]],Tableau1[[#This Row],[Sales]])</f>
        <v>186.54</v>
      </c>
    </row>
    <row r="1717" spans="1:25" x14ac:dyDescent="0.3">
      <c r="A1717">
        <v>3457</v>
      </c>
      <c r="B1717" t="s">
        <v>1736</v>
      </c>
      <c r="C1717" s="9" t="s">
        <v>5148</v>
      </c>
      <c r="D1717" s="9">
        <v>42994</v>
      </c>
      <c r="E1717" s="3" t="s">
        <v>5095</v>
      </c>
      <c r="F1717" t="s">
        <v>6466</v>
      </c>
      <c r="G1717" t="s">
        <v>7016</v>
      </c>
      <c r="H1717" t="s">
        <v>7809</v>
      </c>
      <c r="I1717" t="s">
        <v>8054</v>
      </c>
      <c r="J1717" t="s">
        <v>8057</v>
      </c>
      <c r="K1717" t="s">
        <v>8068</v>
      </c>
      <c r="L1717" t="s">
        <v>8597</v>
      </c>
      <c r="M1717">
        <v>19143</v>
      </c>
      <c r="N1717" t="s">
        <v>8640</v>
      </c>
      <c r="O1717" t="s">
        <v>9611</v>
      </c>
      <c r="P1717" t="s">
        <v>10372</v>
      </c>
      <c r="Q1717" t="s">
        <v>10384</v>
      </c>
      <c r="R1717" t="s">
        <v>11351</v>
      </c>
      <c r="S1717">
        <v>71.975999999999999</v>
      </c>
      <c r="T1717">
        <v>3</v>
      </c>
      <c r="U1717">
        <v>0.2</v>
      </c>
      <c r="V1717">
        <v>19.793399999999998</v>
      </c>
      <c r="W1717">
        <f>(Tableau1[[#This Row],[Sales]]/Tableau1[[#This Row],[Profit]])*100</f>
        <v>363.63636363636368</v>
      </c>
      <c r="X1717">
        <f>Tableau1[[#This Row],[Sales]]*(1-Tableau1[[#This Row],[Discount]])</f>
        <v>57.580800000000004</v>
      </c>
      <c r="Y1717">
        <f ca="1">SUMIF(Tableau1[Order ID],Tableau1[[#This Row],[Order ID]],Tableau1[[#This Row],[Sales]])</f>
        <v>55.984000000000002</v>
      </c>
    </row>
    <row r="1718" spans="1:25" x14ac:dyDescent="0.3">
      <c r="A1718">
        <v>3462</v>
      </c>
      <c r="B1718" t="s">
        <v>1737</v>
      </c>
      <c r="C1718" s="9" t="s">
        <v>5090</v>
      </c>
      <c r="D1718" s="9">
        <v>43044</v>
      </c>
      <c r="E1718" s="3" t="s">
        <v>5498</v>
      </c>
      <c r="F1718" t="s">
        <v>6464</v>
      </c>
      <c r="G1718" t="s">
        <v>7073</v>
      </c>
      <c r="H1718" t="s">
        <v>7866</v>
      </c>
      <c r="I1718" t="s">
        <v>8055</v>
      </c>
      <c r="J1718" t="s">
        <v>8057</v>
      </c>
      <c r="K1718" t="s">
        <v>8119</v>
      </c>
      <c r="L1718" t="s">
        <v>8593</v>
      </c>
      <c r="M1718">
        <v>75081</v>
      </c>
      <c r="N1718" t="s">
        <v>8639</v>
      </c>
      <c r="O1718" t="s">
        <v>8982</v>
      </c>
      <c r="P1718" t="s">
        <v>10372</v>
      </c>
      <c r="Q1718" t="s">
        <v>10380</v>
      </c>
      <c r="R1718" t="s">
        <v>10731</v>
      </c>
      <c r="S1718">
        <v>492.76799999999997</v>
      </c>
      <c r="T1718">
        <v>4</v>
      </c>
      <c r="U1718">
        <v>0.2</v>
      </c>
      <c r="V1718">
        <v>55.436399999999999</v>
      </c>
      <c r="W1718">
        <f>(Tableau1[[#This Row],[Sales]]/Tableau1[[#This Row],[Profit]])*100</f>
        <v>888.88888888888891</v>
      </c>
      <c r="X1718">
        <f>Tableau1[[#This Row],[Sales]]*(1-Tableau1[[#This Row],[Discount]])</f>
        <v>394.21440000000001</v>
      </c>
      <c r="Y1718">
        <f ca="1">SUMIF(Tableau1[Order ID],Tableau1[[#This Row],[Order ID]],Tableau1[[#This Row],[Sales]])</f>
        <v>1403.92</v>
      </c>
    </row>
    <row r="1719" spans="1:25" x14ac:dyDescent="0.3">
      <c r="A1719">
        <v>3463</v>
      </c>
      <c r="B1719" t="s">
        <v>1738</v>
      </c>
      <c r="C1719" s="9" t="s">
        <v>5793</v>
      </c>
      <c r="D1719" s="9">
        <v>42055</v>
      </c>
      <c r="E1719" s="3" t="s">
        <v>6232</v>
      </c>
      <c r="F1719" t="s">
        <v>6464</v>
      </c>
      <c r="G1719" t="s">
        <v>7035</v>
      </c>
      <c r="H1719" t="s">
        <v>7828</v>
      </c>
      <c r="I1719" t="s">
        <v>8054</v>
      </c>
      <c r="J1719" t="s">
        <v>8057</v>
      </c>
      <c r="K1719" t="s">
        <v>8333</v>
      </c>
      <c r="L1719" t="s">
        <v>8618</v>
      </c>
      <c r="M1719">
        <v>8861</v>
      </c>
      <c r="N1719" t="s">
        <v>8640</v>
      </c>
      <c r="O1719" t="s">
        <v>9496</v>
      </c>
      <c r="P1719" t="s">
        <v>10371</v>
      </c>
      <c r="Q1719" t="s">
        <v>10379</v>
      </c>
      <c r="R1719" t="s">
        <v>11239</v>
      </c>
      <c r="S1719">
        <v>286.79000000000002</v>
      </c>
      <c r="T1719">
        <v>7</v>
      </c>
      <c r="U1719">
        <v>0</v>
      </c>
      <c r="V1719">
        <v>74.565399999999997</v>
      </c>
      <c r="W1719">
        <f>(Tableau1[[#This Row],[Sales]]/Tableau1[[#This Row],[Profit]])*100</f>
        <v>384.61538461538464</v>
      </c>
      <c r="X1719">
        <f>Tableau1[[#This Row],[Sales]]*(1-Tableau1[[#This Row],[Discount]])</f>
        <v>286.79000000000002</v>
      </c>
      <c r="Y1719">
        <f ca="1">SUMIF(Tableau1[Order ID],Tableau1[[#This Row],[Order ID]],Tableau1[[#This Row],[Sales]])</f>
        <v>24.588000000000001</v>
      </c>
    </row>
    <row r="1720" spans="1:25" x14ac:dyDescent="0.3">
      <c r="A1720">
        <v>3464</v>
      </c>
      <c r="B1720" t="s">
        <v>1739</v>
      </c>
      <c r="C1720" s="9" t="s">
        <v>5911</v>
      </c>
      <c r="D1720" s="9">
        <v>42699</v>
      </c>
      <c r="E1720" s="3" t="s">
        <v>5915</v>
      </c>
      <c r="F1720" t="s">
        <v>6465</v>
      </c>
      <c r="G1720" t="s">
        <v>7175</v>
      </c>
      <c r="H1720" t="s">
        <v>7968</v>
      </c>
      <c r="I1720" t="s">
        <v>8056</v>
      </c>
      <c r="J1720" t="s">
        <v>8057</v>
      </c>
      <c r="K1720" t="s">
        <v>8166</v>
      </c>
      <c r="L1720" t="s">
        <v>8591</v>
      </c>
      <c r="M1720">
        <v>32216</v>
      </c>
      <c r="N1720" t="s">
        <v>8637</v>
      </c>
      <c r="O1720" t="s">
        <v>8707</v>
      </c>
      <c r="P1720" t="s">
        <v>10371</v>
      </c>
      <c r="Q1720" t="s">
        <v>10383</v>
      </c>
      <c r="R1720" t="s">
        <v>10456</v>
      </c>
      <c r="S1720">
        <v>5.08</v>
      </c>
      <c r="T1720">
        <v>1</v>
      </c>
      <c r="U1720">
        <v>0.2</v>
      </c>
      <c r="V1720">
        <v>1.651</v>
      </c>
      <c r="W1720">
        <f>(Tableau1[[#This Row],[Sales]]/Tableau1[[#This Row],[Profit]])*100</f>
        <v>307.69230769230774</v>
      </c>
      <c r="X1720">
        <f>Tableau1[[#This Row],[Sales]]*(1-Tableau1[[#This Row],[Discount]])</f>
        <v>4.0640000000000001</v>
      </c>
      <c r="Y1720">
        <f ca="1">SUMIF(Tableau1[Order ID],Tableau1[[#This Row],[Order ID]],Tableau1[[#This Row],[Sales]])</f>
        <v>16.98</v>
      </c>
    </row>
    <row r="1721" spans="1:25" x14ac:dyDescent="0.3">
      <c r="A1721">
        <v>3465</v>
      </c>
      <c r="B1721" t="s">
        <v>1740</v>
      </c>
      <c r="C1721" s="9" t="s">
        <v>5764</v>
      </c>
      <c r="D1721" s="9">
        <v>43072</v>
      </c>
      <c r="E1721" s="3" t="s">
        <v>5286</v>
      </c>
      <c r="F1721" t="s">
        <v>6464</v>
      </c>
      <c r="G1721" t="s">
        <v>6912</v>
      </c>
      <c r="H1721" t="s">
        <v>7705</v>
      </c>
      <c r="I1721" t="s">
        <v>8054</v>
      </c>
      <c r="J1721" t="s">
        <v>8057</v>
      </c>
      <c r="K1721" t="s">
        <v>8166</v>
      </c>
      <c r="L1721" t="s">
        <v>8591</v>
      </c>
      <c r="M1721">
        <v>32216</v>
      </c>
      <c r="N1721" t="s">
        <v>8637</v>
      </c>
      <c r="O1721" t="s">
        <v>9480</v>
      </c>
      <c r="P1721" t="s">
        <v>10372</v>
      </c>
      <c r="Q1721" t="s">
        <v>10384</v>
      </c>
      <c r="R1721" t="s">
        <v>11224</v>
      </c>
      <c r="S1721">
        <v>47.991999999999997</v>
      </c>
      <c r="T1721">
        <v>1</v>
      </c>
      <c r="U1721">
        <v>0.2</v>
      </c>
      <c r="V1721">
        <v>7.1988000000000003</v>
      </c>
      <c r="W1721">
        <f>(Tableau1[[#This Row],[Sales]]/Tableau1[[#This Row],[Profit]])*100</f>
        <v>666.66666666666663</v>
      </c>
      <c r="X1721">
        <f>Tableau1[[#This Row],[Sales]]*(1-Tableau1[[#This Row],[Discount]])</f>
        <v>38.393599999999999</v>
      </c>
      <c r="Y1721">
        <f ca="1">SUMIF(Tableau1[Order ID],Tableau1[[#This Row],[Order ID]],Tableau1[[#This Row],[Sales]])</f>
        <v>23.66</v>
      </c>
    </row>
    <row r="1722" spans="1:25" x14ac:dyDescent="0.3">
      <c r="A1722">
        <v>3466</v>
      </c>
      <c r="B1722" t="s">
        <v>1741</v>
      </c>
      <c r="C1722" s="9" t="s">
        <v>5259</v>
      </c>
      <c r="D1722" s="9">
        <v>42257</v>
      </c>
      <c r="E1722" s="3" t="s">
        <v>5501</v>
      </c>
      <c r="F1722" t="s">
        <v>6465</v>
      </c>
      <c r="G1722" t="s">
        <v>7021</v>
      </c>
      <c r="H1722" t="s">
        <v>7814</v>
      </c>
      <c r="I1722" t="s">
        <v>8055</v>
      </c>
      <c r="J1722" t="s">
        <v>8057</v>
      </c>
      <c r="K1722" t="s">
        <v>8417</v>
      </c>
      <c r="L1722" t="s">
        <v>8619</v>
      </c>
      <c r="M1722">
        <v>2151</v>
      </c>
      <c r="N1722" t="s">
        <v>8640</v>
      </c>
      <c r="O1722" t="s">
        <v>9855</v>
      </c>
      <c r="P1722" t="s">
        <v>10371</v>
      </c>
      <c r="Q1722" t="s">
        <v>10382</v>
      </c>
      <c r="R1722" t="s">
        <v>11590</v>
      </c>
      <c r="S1722">
        <v>61.96</v>
      </c>
      <c r="T1722">
        <v>2</v>
      </c>
      <c r="U1722">
        <v>0</v>
      </c>
      <c r="V1722">
        <v>16.1096</v>
      </c>
      <c r="W1722">
        <f>(Tableau1[[#This Row],[Sales]]/Tableau1[[#This Row],[Profit]])*100</f>
        <v>384.61538461538464</v>
      </c>
      <c r="X1722">
        <f>Tableau1[[#This Row],[Sales]]*(1-Tableau1[[#This Row],[Discount]])</f>
        <v>61.96</v>
      </c>
      <c r="Y1722">
        <f ca="1">SUMIF(Tableau1[Order ID],Tableau1[[#This Row],[Order ID]],Tableau1[[#This Row],[Sales]])</f>
        <v>93.68</v>
      </c>
    </row>
    <row r="1723" spans="1:25" x14ac:dyDescent="0.3">
      <c r="A1723">
        <v>3469</v>
      </c>
      <c r="B1723" t="s">
        <v>1742</v>
      </c>
      <c r="C1723" s="9" t="s">
        <v>5912</v>
      </c>
      <c r="D1723" s="9">
        <v>42718</v>
      </c>
      <c r="E1723" s="3" t="s">
        <v>6084</v>
      </c>
      <c r="F1723" t="s">
        <v>6465</v>
      </c>
      <c r="G1723" t="s">
        <v>6734</v>
      </c>
      <c r="H1723" t="s">
        <v>7527</v>
      </c>
      <c r="I1723" t="s">
        <v>8054</v>
      </c>
      <c r="J1723" t="s">
        <v>8057</v>
      </c>
      <c r="K1723" t="s">
        <v>8083</v>
      </c>
      <c r="L1723" t="s">
        <v>8623</v>
      </c>
      <c r="M1723">
        <v>39212</v>
      </c>
      <c r="N1723" t="s">
        <v>8637</v>
      </c>
      <c r="O1723" t="s">
        <v>9958</v>
      </c>
      <c r="P1723" t="s">
        <v>10370</v>
      </c>
      <c r="Q1723" t="s">
        <v>10378</v>
      </c>
      <c r="R1723" t="s">
        <v>11693</v>
      </c>
      <c r="S1723">
        <v>133.38</v>
      </c>
      <c r="T1723">
        <v>6</v>
      </c>
      <c r="U1723">
        <v>0</v>
      </c>
      <c r="V1723">
        <v>58.687199999999997</v>
      </c>
      <c r="W1723">
        <f>(Tableau1[[#This Row],[Sales]]/Tableau1[[#This Row],[Profit]])*100</f>
        <v>227.27272727272728</v>
      </c>
      <c r="X1723">
        <f>Tableau1[[#This Row],[Sales]]*(1-Tableau1[[#This Row],[Discount]])</f>
        <v>133.38</v>
      </c>
      <c r="Y1723">
        <f ca="1">SUMIF(Tableau1[Order ID],Tableau1[[#This Row],[Order ID]],Tableau1[[#This Row],[Sales]])</f>
        <v>95.975999999999999</v>
      </c>
    </row>
    <row r="1724" spans="1:25" x14ac:dyDescent="0.3">
      <c r="A1724">
        <v>3470</v>
      </c>
      <c r="B1724" t="s">
        <v>1743</v>
      </c>
      <c r="C1724" s="9" t="s">
        <v>5774</v>
      </c>
      <c r="D1724" s="9">
        <v>42100</v>
      </c>
      <c r="E1724" s="3" t="s">
        <v>5919</v>
      </c>
      <c r="F1724" t="s">
        <v>6465</v>
      </c>
      <c r="G1724" t="s">
        <v>7176</v>
      </c>
      <c r="H1724" t="s">
        <v>7969</v>
      </c>
      <c r="I1724" t="s">
        <v>8054</v>
      </c>
      <c r="J1724" t="s">
        <v>8057</v>
      </c>
      <c r="K1724" t="s">
        <v>8166</v>
      </c>
      <c r="L1724" t="s">
        <v>8592</v>
      </c>
      <c r="M1724">
        <v>28540</v>
      </c>
      <c r="N1724" t="s">
        <v>8637</v>
      </c>
      <c r="O1724" t="s">
        <v>9301</v>
      </c>
      <c r="P1724" t="s">
        <v>10371</v>
      </c>
      <c r="Q1724" t="s">
        <v>10383</v>
      </c>
      <c r="R1724" t="s">
        <v>11050</v>
      </c>
      <c r="S1724">
        <v>47.951999999999998</v>
      </c>
      <c r="T1724">
        <v>3</v>
      </c>
      <c r="U1724">
        <v>0.2</v>
      </c>
      <c r="V1724">
        <v>16.183800000000002</v>
      </c>
      <c r="W1724">
        <f>(Tableau1[[#This Row],[Sales]]/Tableau1[[#This Row],[Profit]])*100</f>
        <v>296.29629629629625</v>
      </c>
      <c r="X1724">
        <f>Tableau1[[#This Row],[Sales]]*(1-Tableau1[[#This Row],[Discount]])</f>
        <v>38.361600000000003</v>
      </c>
      <c r="Y1724">
        <f ca="1">SUMIF(Tableau1[Order ID],Tableau1[[#This Row],[Order ID]],Tableau1[[#This Row],[Sales]])</f>
        <v>36.543999999999997</v>
      </c>
    </row>
    <row r="1725" spans="1:25" x14ac:dyDescent="0.3">
      <c r="A1725">
        <v>3471</v>
      </c>
      <c r="B1725" t="s">
        <v>1744</v>
      </c>
      <c r="C1725" s="9" t="s">
        <v>5079</v>
      </c>
      <c r="D1725" s="9">
        <v>42705</v>
      </c>
      <c r="E1725" s="3" t="s">
        <v>5035</v>
      </c>
      <c r="F1725" t="s">
        <v>6465</v>
      </c>
      <c r="G1725" t="s">
        <v>6956</v>
      </c>
      <c r="H1725" t="s">
        <v>7749</v>
      </c>
      <c r="I1725" t="s">
        <v>8054</v>
      </c>
      <c r="J1725" t="s">
        <v>8057</v>
      </c>
      <c r="K1725" t="s">
        <v>8066</v>
      </c>
      <c r="L1725" t="s">
        <v>8590</v>
      </c>
      <c r="M1725">
        <v>94122</v>
      </c>
      <c r="N1725" t="s">
        <v>8638</v>
      </c>
      <c r="O1725" t="s">
        <v>9506</v>
      </c>
      <c r="P1725" t="s">
        <v>10370</v>
      </c>
      <c r="Q1725" t="s">
        <v>10378</v>
      </c>
      <c r="R1725" t="s">
        <v>11248</v>
      </c>
      <c r="S1725">
        <v>16.739999999999998</v>
      </c>
      <c r="T1725">
        <v>2</v>
      </c>
      <c r="U1725">
        <v>0</v>
      </c>
      <c r="V1725">
        <v>4.3524000000000003</v>
      </c>
      <c r="W1725">
        <f>(Tableau1[[#This Row],[Sales]]/Tableau1[[#This Row],[Profit]])*100</f>
        <v>384.61538461538453</v>
      </c>
      <c r="X1725">
        <f>Tableau1[[#This Row],[Sales]]*(1-Tableau1[[#This Row],[Discount]])</f>
        <v>16.739999999999998</v>
      </c>
      <c r="Y1725">
        <f ca="1">SUMIF(Tableau1[Order ID],Tableau1[[#This Row],[Order ID]],Tableau1[[#This Row],[Sales]])</f>
        <v>102.36799999999999</v>
      </c>
    </row>
    <row r="1726" spans="1:25" x14ac:dyDescent="0.3">
      <c r="A1726">
        <v>3472</v>
      </c>
      <c r="B1726" t="s">
        <v>1745</v>
      </c>
      <c r="C1726" s="9" t="s">
        <v>5135</v>
      </c>
      <c r="D1726" s="9">
        <v>43051</v>
      </c>
      <c r="E1726" s="3" t="s">
        <v>5731</v>
      </c>
      <c r="F1726" t="s">
        <v>6465</v>
      </c>
      <c r="G1726" t="s">
        <v>6713</v>
      </c>
      <c r="H1726" t="s">
        <v>7506</v>
      </c>
      <c r="I1726" t="s">
        <v>8055</v>
      </c>
      <c r="J1726" t="s">
        <v>8057</v>
      </c>
      <c r="K1726" t="s">
        <v>8096</v>
      </c>
      <c r="L1726" t="s">
        <v>8612</v>
      </c>
      <c r="M1726">
        <v>43229</v>
      </c>
      <c r="N1726" t="s">
        <v>8640</v>
      </c>
      <c r="O1726" t="s">
        <v>9585</v>
      </c>
      <c r="P1726" t="s">
        <v>10371</v>
      </c>
      <c r="Q1726" t="s">
        <v>10383</v>
      </c>
      <c r="R1726" t="s">
        <v>11327</v>
      </c>
      <c r="S1726">
        <v>10.848000000000001</v>
      </c>
      <c r="T1726">
        <v>2</v>
      </c>
      <c r="U1726">
        <v>0.2</v>
      </c>
      <c r="V1726">
        <v>3.5255999999999998</v>
      </c>
      <c r="W1726">
        <f>(Tableau1[[#This Row],[Sales]]/Tableau1[[#This Row],[Profit]])*100</f>
        <v>307.69230769230774</v>
      </c>
      <c r="X1726">
        <f>Tableau1[[#This Row],[Sales]]*(1-Tableau1[[#This Row],[Discount]])</f>
        <v>8.6784000000000017</v>
      </c>
      <c r="Y1726">
        <f ca="1">SUMIF(Tableau1[Order ID],Tableau1[[#This Row],[Order ID]],Tableau1[[#This Row],[Sales]])</f>
        <v>11.12</v>
      </c>
    </row>
    <row r="1727" spans="1:25" x14ac:dyDescent="0.3">
      <c r="A1727">
        <v>3474</v>
      </c>
      <c r="B1727" t="s">
        <v>1746</v>
      </c>
      <c r="C1727" s="9" t="s">
        <v>5478</v>
      </c>
      <c r="D1727" s="9">
        <v>42797</v>
      </c>
      <c r="E1727" s="3" t="s">
        <v>5464</v>
      </c>
      <c r="F1727" t="s">
        <v>6465</v>
      </c>
      <c r="G1727" t="s">
        <v>6680</v>
      </c>
      <c r="H1727" t="s">
        <v>7473</v>
      </c>
      <c r="I1727" t="s">
        <v>8054</v>
      </c>
      <c r="J1727" t="s">
        <v>8057</v>
      </c>
      <c r="K1727" t="s">
        <v>8421</v>
      </c>
      <c r="L1727" t="s">
        <v>8600</v>
      </c>
      <c r="M1727">
        <v>48127</v>
      </c>
      <c r="N1727" t="s">
        <v>8639</v>
      </c>
      <c r="O1727" t="s">
        <v>8957</v>
      </c>
      <c r="P1727" t="s">
        <v>10370</v>
      </c>
      <c r="Q1727" t="s">
        <v>10374</v>
      </c>
      <c r="R1727" t="s">
        <v>10706</v>
      </c>
      <c r="S1727">
        <v>180.98</v>
      </c>
      <c r="T1727">
        <v>1</v>
      </c>
      <c r="U1727">
        <v>0</v>
      </c>
      <c r="V1727">
        <v>47.0548</v>
      </c>
      <c r="W1727">
        <f>(Tableau1[[#This Row],[Sales]]/Tableau1[[#This Row],[Profit]])*100</f>
        <v>384.61538461538458</v>
      </c>
      <c r="X1727">
        <f>Tableau1[[#This Row],[Sales]]*(1-Tableau1[[#This Row],[Discount]])</f>
        <v>180.98</v>
      </c>
      <c r="Y1727">
        <f ca="1">SUMIF(Tableau1[Order ID],Tableau1[[#This Row],[Order ID]],Tableau1[[#This Row],[Sales]])</f>
        <v>2.48</v>
      </c>
    </row>
    <row r="1728" spans="1:25" x14ac:dyDescent="0.3">
      <c r="A1728">
        <v>3476</v>
      </c>
      <c r="B1728" t="s">
        <v>1747</v>
      </c>
      <c r="C1728" s="9" t="s">
        <v>5611</v>
      </c>
      <c r="D1728" s="9">
        <v>42701</v>
      </c>
      <c r="E1728" s="3" t="s">
        <v>5915</v>
      </c>
      <c r="F1728" t="s">
        <v>6466</v>
      </c>
      <c r="G1728" t="s">
        <v>6806</v>
      </c>
      <c r="H1728" t="s">
        <v>7599</v>
      </c>
      <c r="I1728" t="s">
        <v>8055</v>
      </c>
      <c r="J1728" t="s">
        <v>8057</v>
      </c>
      <c r="K1728" t="s">
        <v>8414</v>
      </c>
      <c r="L1728" t="s">
        <v>8629</v>
      </c>
      <c r="M1728">
        <v>66212</v>
      </c>
      <c r="N1728" t="s">
        <v>8639</v>
      </c>
      <c r="O1728" t="s">
        <v>8698</v>
      </c>
      <c r="P1728" t="s">
        <v>10372</v>
      </c>
      <c r="Q1728" t="s">
        <v>10384</v>
      </c>
      <c r="R1728" t="s">
        <v>10447</v>
      </c>
      <c r="S1728">
        <v>34.950000000000003</v>
      </c>
      <c r="T1728">
        <v>5</v>
      </c>
      <c r="U1728">
        <v>0</v>
      </c>
      <c r="V1728">
        <v>15.378</v>
      </c>
      <c r="W1728">
        <f>(Tableau1[[#This Row],[Sales]]/Tableau1[[#This Row],[Profit]])*100</f>
        <v>227.27272727272728</v>
      </c>
      <c r="X1728">
        <f>Tableau1[[#This Row],[Sales]]*(1-Tableau1[[#This Row],[Discount]])</f>
        <v>34.950000000000003</v>
      </c>
      <c r="Y1728">
        <f ca="1">SUMIF(Tableau1[Order ID],Tableau1[[#This Row],[Order ID]],Tableau1[[#This Row],[Sales]])</f>
        <v>58.408000000000001</v>
      </c>
    </row>
    <row r="1729" spans="1:25" x14ac:dyDescent="0.3">
      <c r="A1729">
        <v>3478</v>
      </c>
      <c r="B1729" t="s">
        <v>1748</v>
      </c>
      <c r="C1729" s="9" t="s">
        <v>5913</v>
      </c>
      <c r="D1729" s="9">
        <v>41882</v>
      </c>
      <c r="E1729" s="3" t="s">
        <v>5772</v>
      </c>
      <c r="F1729" t="s">
        <v>6465</v>
      </c>
      <c r="G1729" t="s">
        <v>6549</v>
      </c>
      <c r="H1729" t="s">
        <v>7342</v>
      </c>
      <c r="I1729" t="s">
        <v>8054</v>
      </c>
      <c r="J1729" t="s">
        <v>8057</v>
      </c>
      <c r="K1729" t="s">
        <v>8422</v>
      </c>
      <c r="L1729" t="s">
        <v>8615</v>
      </c>
      <c r="M1729">
        <v>87505</v>
      </c>
      <c r="N1729" t="s">
        <v>8638</v>
      </c>
      <c r="O1729" t="s">
        <v>9963</v>
      </c>
      <c r="P1729" t="s">
        <v>10372</v>
      </c>
      <c r="Q1729" t="s">
        <v>10384</v>
      </c>
      <c r="R1729" t="s">
        <v>11699</v>
      </c>
      <c r="S1729">
        <v>92.52</v>
      </c>
      <c r="T1729">
        <v>9</v>
      </c>
      <c r="U1729">
        <v>0</v>
      </c>
      <c r="V1729">
        <v>18.504000000000001</v>
      </c>
      <c r="W1729">
        <f>(Tableau1[[#This Row],[Sales]]/Tableau1[[#This Row],[Profit]])*100</f>
        <v>499.99999999999989</v>
      </c>
      <c r="X1729">
        <f>Tableau1[[#This Row],[Sales]]*(1-Tableau1[[#This Row],[Discount]])</f>
        <v>92.52</v>
      </c>
      <c r="Y1729">
        <f ca="1">SUMIF(Tableau1[Order ID],Tableau1[[#This Row],[Order ID]],Tableau1[[#This Row],[Sales]])</f>
        <v>11.808</v>
      </c>
    </row>
    <row r="1730" spans="1:25" x14ac:dyDescent="0.3">
      <c r="A1730">
        <v>3479</v>
      </c>
      <c r="B1730" t="s">
        <v>1749</v>
      </c>
      <c r="C1730" s="9" t="s">
        <v>5046</v>
      </c>
      <c r="D1730" s="9">
        <v>42712</v>
      </c>
      <c r="E1730" s="3" t="s">
        <v>5912</v>
      </c>
      <c r="F1730" t="s">
        <v>6465</v>
      </c>
      <c r="G1730" t="s">
        <v>6875</v>
      </c>
      <c r="H1730" t="s">
        <v>7668</v>
      </c>
      <c r="I1730" t="s">
        <v>8055</v>
      </c>
      <c r="J1730" t="s">
        <v>8057</v>
      </c>
      <c r="K1730" t="s">
        <v>8066</v>
      </c>
      <c r="L1730" t="s">
        <v>8590</v>
      </c>
      <c r="M1730">
        <v>94110</v>
      </c>
      <c r="N1730" t="s">
        <v>8638</v>
      </c>
      <c r="O1730" t="s">
        <v>8659</v>
      </c>
      <c r="P1730" t="s">
        <v>10371</v>
      </c>
      <c r="Q1730" t="s">
        <v>10379</v>
      </c>
      <c r="R1730" t="s">
        <v>10408</v>
      </c>
      <c r="S1730">
        <v>8.56</v>
      </c>
      <c r="T1730">
        <v>2</v>
      </c>
      <c r="U1730">
        <v>0</v>
      </c>
      <c r="V1730">
        <v>2.4824000000000002</v>
      </c>
      <c r="W1730">
        <f>(Tableau1[[#This Row],[Sales]]/Tableau1[[#This Row],[Profit]])*100</f>
        <v>344.82758620689651</v>
      </c>
      <c r="X1730">
        <f>Tableau1[[#This Row],[Sales]]*(1-Tableau1[[#This Row],[Discount]])</f>
        <v>8.56</v>
      </c>
      <c r="Y1730">
        <f ca="1">SUMIF(Tableau1[Order ID],Tableau1[[#This Row],[Order ID]],Tableau1[[#This Row],[Sales]])</f>
        <v>36.4</v>
      </c>
    </row>
    <row r="1731" spans="1:25" x14ac:dyDescent="0.3">
      <c r="A1731">
        <v>3482</v>
      </c>
      <c r="B1731" t="s">
        <v>1750</v>
      </c>
      <c r="C1731" s="9" t="s">
        <v>5914</v>
      </c>
      <c r="D1731" s="9">
        <v>41736</v>
      </c>
      <c r="E1731" s="3" t="s">
        <v>6306</v>
      </c>
      <c r="F1731" t="s">
        <v>6466</v>
      </c>
      <c r="G1731" t="s">
        <v>6775</v>
      </c>
      <c r="H1731" t="s">
        <v>7568</v>
      </c>
      <c r="I1731" t="s">
        <v>8054</v>
      </c>
      <c r="J1731" t="s">
        <v>8057</v>
      </c>
      <c r="K1731" t="s">
        <v>8274</v>
      </c>
      <c r="L1731" t="s">
        <v>8607</v>
      </c>
      <c r="M1731">
        <v>36608</v>
      </c>
      <c r="N1731" t="s">
        <v>8637</v>
      </c>
      <c r="O1731" t="s">
        <v>9667</v>
      </c>
      <c r="P1731" t="s">
        <v>10370</v>
      </c>
      <c r="Q1731" t="s">
        <v>10378</v>
      </c>
      <c r="R1731" t="s">
        <v>11406</v>
      </c>
      <c r="S1731">
        <v>8.9600000000000009</v>
      </c>
      <c r="T1731">
        <v>2</v>
      </c>
      <c r="U1731">
        <v>0</v>
      </c>
      <c r="V1731">
        <v>2.7776000000000001</v>
      </c>
      <c r="W1731">
        <f>(Tableau1[[#This Row],[Sales]]/Tableau1[[#This Row],[Profit]])*100</f>
        <v>322.58064516129036</v>
      </c>
      <c r="X1731">
        <f>Tableau1[[#This Row],[Sales]]*(1-Tableau1[[#This Row],[Discount]])</f>
        <v>8.9600000000000009</v>
      </c>
      <c r="Y1731">
        <f ca="1">SUMIF(Tableau1[Order ID],Tableau1[[#This Row],[Order ID]],Tableau1[[#This Row],[Sales]])</f>
        <v>7.8</v>
      </c>
    </row>
    <row r="1732" spans="1:25" x14ac:dyDescent="0.3">
      <c r="A1732">
        <v>3483</v>
      </c>
      <c r="B1732" t="s">
        <v>1751</v>
      </c>
      <c r="C1732" s="9" t="s">
        <v>5039</v>
      </c>
      <c r="D1732" s="9">
        <v>41878</v>
      </c>
      <c r="E1732" s="3" t="s">
        <v>5580</v>
      </c>
      <c r="F1732" t="s">
        <v>6466</v>
      </c>
      <c r="G1732" t="s">
        <v>7034</v>
      </c>
      <c r="H1732" t="s">
        <v>7827</v>
      </c>
      <c r="I1732" t="s">
        <v>8055</v>
      </c>
      <c r="J1732" t="s">
        <v>8057</v>
      </c>
      <c r="K1732" t="s">
        <v>8082</v>
      </c>
      <c r="L1732" t="s">
        <v>8605</v>
      </c>
      <c r="M1732">
        <v>22153</v>
      </c>
      <c r="N1732" t="s">
        <v>8637</v>
      </c>
      <c r="O1732" t="s">
        <v>9723</v>
      </c>
      <c r="P1732" t="s">
        <v>10372</v>
      </c>
      <c r="Q1732" t="s">
        <v>10380</v>
      </c>
      <c r="R1732" t="s">
        <v>11460</v>
      </c>
      <c r="S1732">
        <v>579.95000000000005</v>
      </c>
      <c r="T1732">
        <v>5</v>
      </c>
      <c r="U1732">
        <v>0</v>
      </c>
      <c r="V1732">
        <v>168.18549999999999</v>
      </c>
      <c r="W1732">
        <f>(Tableau1[[#This Row],[Sales]]/Tableau1[[#This Row],[Profit]])*100</f>
        <v>344.82758620689663</v>
      </c>
      <c r="X1732">
        <f>Tableau1[[#This Row],[Sales]]*(1-Tableau1[[#This Row],[Discount]])</f>
        <v>579.95000000000005</v>
      </c>
      <c r="Y1732">
        <f ca="1">SUMIF(Tableau1[Order ID],Tableau1[[#This Row],[Order ID]],Tableau1[[#This Row],[Sales]])</f>
        <v>824.97</v>
      </c>
    </row>
    <row r="1733" spans="1:25" x14ac:dyDescent="0.3">
      <c r="A1733">
        <v>3486</v>
      </c>
      <c r="B1733" t="s">
        <v>1752</v>
      </c>
      <c r="C1733" s="9" t="s">
        <v>5177</v>
      </c>
      <c r="D1733" s="9">
        <v>42664</v>
      </c>
      <c r="E1733" s="3" t="s">
        <v>6403</v>
      </c>
      <c r="F1733" t="s">
        <v>6465</v>
      </c>
      <c r="G1733" t="s">
        <v>6969</v>
      </c>
      <c r="H1733" t="s">
        <v>7762</v>
      </c>
      <c r="I1733" t="s">
        <v>8055</v>
      </c>
      <c r="J1733" t="s">
        <v>8057</v>
      </c>
      <c r="K1733" t="s">
        <v>8104</v>
      </c>
      <c r="L1733" t="s">
        <v>8601</v>
      </c>
      <c r="M1733">
        <v>19711</v>
      </c>
      <c r="N1733" t="s">
        <v>8640</v>
      </c>
      <c r="O1733" t="s">
        <v>9524</v>
      </c>
      <c r="P1733" t="s">
        <v>10371</v>
      </c>
      <c r="Q1733" t="s">
        <v>10381</v>
      </c>
      <c r="R1733" t="s">
        <v>11266</v>
      </c>
      <c r="S1733">
        <v>7.92</v>
      </c>
      <c r="T1733">
        <v>4</v>
      </c>
      <c r="U1733">
        <v>0</v>
      </c>
      <c r="V1733">
        <v>3.5640000000000001</v>
      </c>
      <c r="W1733">
        <f>(Tableau1[[#This Row],[Sales]]/Tableau1[[#This Row],[Profit]])*100</f>
        <v>222.22222222222223</v>
      </c>
      <c r="X1733">
        <f>Tableau1[[#This Row],[Sales]]*(1-Tableau1[[#This Row],[Discount]])</f>
        <v>7.92</v>
      </c>
      <c r="Y1733">
        <f ca="1">SUMIF(Tableau1[Order ID],Tableau1[[#This Row],[Order ID]],Tableau1[[#This Row],[Sales]])</f>
        <v>12.624000000000001</v>
      </c>
    </row>
    <row r="1734" spans="1:25" x14ac:dyDescent="0.3">
      <c r="A1734">
        <v>3487</v>
      </c>
      <c r="B1734" t="s">
        <v>1753</v>
      </c>
      <c r="C1734" s="9" t="s">
        <v>5915</v>
      </c>
      <c r="D1734" s="9">
        <v>42704</v>
      </c>
      <c r="E1734" s="3" t="s">
        <v>5915</v>
      </c>
      <c r="F1734" t="s">
        <v>6467</v>
      </c>
      <c r="G1734" t="s">
        <v>6671</v>
      </c>
      <c r="H1734" t="s">
        <v>7464</v>
      </c>
      <c r="I1734" t="s">
        <v>8054</v>
      </c>
      <c r="J1734" t="s">
        <v>8057</v>
      </c>
      <c r="K1734" t="s">
        <v>8423</v>
      </c>
      <c r="L1734" t="s">
        <v>8592</v>
      </c>
      <c r="M1734">
        <v>28601</v>
      </c>
      <c r="N1734" t="s">
        <v>8637</v>
      </c>
      <c r="O1734" t="s">
        <v>9983</v>
      </c>
      <c r="P1734" t="s">
        <v>10372</v>
      </c>
      <c r="Q1734" t="s">
        <v>10380</v>
      </c>
      <c r="R1734" t="s">
        <v>11720</v>
      </c>
      <c r="S1734">
        <v>36.192</v>
      </c>
      <c r="T1734">
        <v>1</v>
      </c>
      <c r="U1734">
        <v>0.2</v>
      </c>
      <c r="V1734">
        <v>2.7143999999999999</v>
      </c>
      <c r="W1734">
        <f>(Tableau1[[#This Row],[Sales]]/Tableau1[[#This Row],[Profit]])*100</f>
        <v>1333.3333333333335</v>
      </c>
      <c r="X1734">
        <f>Tableau1[[#This Row],[Sales]]*(1-Tableau1[[#This Row],[Discount]])</f>
        <v>28.953600000000002</v>
      </c>
      <c r="Y1734">
        <f ca="1">SUMIF(Tableau1[Order ID],Tableau1[[#This Row],[Order ID]],Tableau1[[#This Row],[Sales]])</f>
        <v>5.9039999999999999</v>
      </c>
    </row>
    <row r="1735" spans="1:25" x14ac:dyDescent="0.3">
      <c r="A1735">
        <v>3488</v>
      </c>
      <c r="B1735" t="s">
        <v>1754</v>
      </c>
      <c r="C1735" s="9" t="s">
        <v>5558</v>
      </c>
      <c r="D1735" s="9">
        <v>42983</v>
      </c>
      <c r="E1735" s="3" t="s">
        <v>5250</v>
      </c>
      <c r="F1735" t="s">
        <v>6465</v>
      </c>
      <c r="G1735" t="s">
        <v>7143</v>
      </c>
      <c r="H1735" t="s">
        <v>7936</v>
      </c>
      <c r="I1735" t="s">
        <v>8056</v>
      </c>
      <c r="J1735" t="s">
        <v>8057</v>
      </c>
      <c r="K1735" t="s">
        <v>8060</v>
      </c>
      <c r="L1735" t="s">
        <v>8591</v>
      </c>
      <c r="M1735">
        <v>33311</v>
      </c>
      <c r="N1735" t="s">
        <v>8637</v>
      </c>
      <c r="O1735" t="s">
        <v>8833</v>
      </c>
      <c r="P1735" t="s">
        <v>10371</v>
      </c>
      <c r="Q1735" t="s">
        <v>10377</v>
      </c>
      <c r="R1735" t="s">
        <v>10583</v>
      </c>
      <c r="S1735">
        <v>147.184</v>
      </c>
      <c r="T1735">
        <v>2</v>
      </c>
      <c r="U1735">
        <v>0.2</v>
      </c>
      <c r="V1735">
        <v>-29.436800000000002</v>
      </c>
      <c r="W1735">
        <f>(Tableau1[[#This Row],[Sales]]/Tableau1[[#This Row],[Profit]])*100</f>
        <v>-500</v>
      </c>
      <c r="X1735">
        <f>Tableau1[[#This Row],[Sales]]*(1-Tableau1[[#This Row],[Discount]])</f>
        <v>117.74720000000001</v>
      </c>
      <c r="Y1735">
        <f ca="1">SUMIF(Tableau1[Order ID],Tableau1[[#This Row],[Order ID]],Tableau1[[#This Row],[Sales]])</f>
        <v>48.87</v>
      </c>
    </row>
    <row r="1736" spans="1:25" x14ac:dyDescent="0.3">
      <c r="A1736">
        <v>3489</v>
      </c>
      <c r="B1736" t="s">
        <v>1755</v>
      </c>
      <c r="C1736" s="9" t="s">
        <v>5770</v>
      </c>
      <c r="D1736" s="9">
        <v>42187</v>
      </c>
      <c r="E1736" s="3" t="s">
        <v>5410</v>
      </c>
      <c r="F1736" t="s">
        <v>6465</v>
      </c>
      <c r="G1736" t="s">
        <v>7052</v>
      </c>
      <c r="H1736" t="s">
        <v>7845</v>
      </c>
      <c r="I1736" t="s">
        <v>8054</v>
      </c>
      <c r="J1736" t="s">
        <v>8057</v>
      </c>
      <c r="K1736" t="s">
        <v>8424</v>
      </c>
      <c r="L1736" t="s">
        <v>8598</v>
      </c>
      <c r="M1736">
        <v>60188</v>
      </c>
      <c r="N1736" t="s">
        <v>8639</v>
      </c>
      <c r="O1736" t="s">
        <v>8920</v>
      </c>
      <c r="P1736" t="s">
        <v>10370</v>
      </c>
      <c r="Q1736" t="s">
        <v>10374</v>
      </c>
      <c r="R1736" t="s">
        <v>10669</v>
      </c>
      <c r="S1736">
        <v>408.42200000000003</v>
      </c>
      <c r="T1736">
        <v>2</v>
      </c>
      <c r="U1736">
        <v>0.3</v>
      </c>
      <c r="V1736">
        <v>-5.8346</v>
      </c>
      <c r="W1736">
        <f>(Tableau1[[#This Row],[Sales]]/Tableau1[[#This Row],[Profit]])*100</f>
        <v>-7000</v>
      </c>
      <c r="X1736">
        <f>Tableau1[[#This Row],[Sales]]*(1-Tableau1[[#This Row],[Discount]])</f>
        <v>285.8954</v>
      </c>
      <c r="Y1736">
        <f ca="1">SUMIF(Tableau1[Order ID],Tableau1[[#This Row],[Order ID]],Tableau1[[#This Row],[Sales]])</f>
        <v>5.92</v>
      </c>
    </row>
    <row r="1737" spans="1:25" x14ac:dyDescent="0.3">
      <c r="A1737">
        <v>3494</v>
      </c>
      <c r="B1737" t="s">
        <v>1756</v>
      </c>
      <c r="C1737" s="9" t="s">
        <v>5271</v>
      </c>
      <c r="D1737" s="9">
        <v>43002</v>
      </c>
      <c r="E1737" s="3" t="s">
        <v>5424</v>
      </c>
      <c r="F1737" t="s">
        <v>6465</v>
      </c>
      <c r="G1737" t="s">
        <v>6676</v>
      </c>
      <c r="H1737" t="s">
        <v>7469</v>
      </c>
      <c r="I1737" t="s">
        <v>8055</v>
      </c>
      <c r="J1737" t="s">
        <v>8057</v>
      </c>
      <c r="K1737" t="s">
        <v>8425</v>
      </c>
      <c r="L1737" t="s">
        <v>8599</v>
      </c>
      <c r="M1737">
        <v>56301</v>
      </c>
      <c r="N1737" t="s">
        <v>8639</v>
      </c>
      <c r="O1737" t="s">
        <v>10101</v>
      </c>
      <c r="P1737" t="s">
        <v>10372</v>
      </c>
      <c r="Q1737" t="s">
        <v>10384</v>
      </c>
      <c r="R1737" t="s">
        <v>11840</v>
      </c>
      <c r="S1737">
        <v>72</v>
      </c>
      <c r="T1737">
        <v>4</v>
      </c>
      <c r="U1737">
        <v>0</v>
      </c>
      <c r="V1737">
        <v>12.96</v>
      </c>
      <c r="W1737">
        <f>(Tableau1[[#This Row],[Sales]]/Tableau1[[#This Row],[Profit]])*100</f>
        <v>555.55555555555554</v>
      </c>
      <c r="X1737">
        <f>Tableau1[[#This Row],[Sales]]*(1-Tableau1[[#This Row],[Discount]])</f>
        <v>72</v>
      </c>
      <c r="Y1737">
        <f ca="1">SUMIF(Tableau1[Order ID],Tableau1[[#This Row],[Order ID]],Tableau1[[#This Row],[Sales]])</f>
        <v>1158.1199999999999</v>
      </c>
    </row>
    <row r="1738" spans="1:25" x14ac:dyDescent="0.3">
      <c r="A1738">
        <v>3497</v>
      </c>
      <c r="B1738" t="s">
        <v>1757</v>
      </c>
      <c r="C1738" s="9" t="s">
        <v>5620</v>
      </c>
      <c r="D1738" s="9">
        <v>42590</v>
      </c>
      <c r="E1738" s="3" t="s">
        <v>5273</v>
      </c>
      <c r="F1738" t="s">
        <v>6465</v>
      </c>
      <c r="G1738" t="s">
        <v>6870</v>
      </c>
      <c r="H1738" t="s">
        <v>7663</v>
      </c>
      <c r="I1738" t="s">
        <v>8056</v>
      </c>
      <c r="J1738" t="s">
        <v>8057</v>
      </c>
      <c r="K1738" t="s">
        <v>8059</v>
      </c>
      <c r="L1738" t="s">
        <v>8590</v>
      </c>
      <c r="M1738">
        <v>90036</v>
      </c>
      <c r="N1738" t="s">
        <v>8638</v>
      </c>
      <c r="O1738" t="s">
        <v>9460</v>
      </c>
      <c r="P1738" t="s">
        <v>10370</v>
      </c>
      <c r="Q1738" t="s">
        <v>10376</v>
      </c>
      <c r="R1738" t="s">
        <v>11203</v>
      </c>
      <c r="S1738">
        <v>513.024</v>
      </c>
      <c r="T1738">
        <v>2</v>
      </c>
      <c r="U1738">
        <v>0.2</v>
      </c>
      <c r="V1738">
        <v>12.8256</v>
      </c>
      <c r="W1738">
        <f>(Tableau1[[#This Row],[Sales]]/Tableau1[[#This Row],[Profit]])*100</f>
        <v>4000</v>
      </c>
      <c r="X1738">
        <f>Tableau1[[#This Row],[Sales]]*(1-Tableau1[[#This Row],[Discount]])</f>
        <v>410.41920000000005</v>
      </c>
      <c r="Y1738">
        <f ca="1">SUMIF(Tableau1[Order ID],Tableau1[[#This Row],[Order ID]],Tableau1[[#This Row],[Sales]])</f>
        <v>44.43</v>
      </c>
    </row>
    <row r="1739" spans="1:25" x14ac:dyDescent="0.3">
      <c r="A1739">
        <v>3500</v>
      </c>
      <c r="B1739" t="s">
        <v>1758</v>
      </c>
      <c r="C1739" s="9" t="s">
        <v>5351</v>
      </c>
      <c r="D1739" s="9">
        <v>42642</v>
      </c>
      <c r="E1739" s="3" t="s">
        <v>5369</v>
      </c>
      <c r="F1739" t="s">
        <v>6465</v>
      </c>
      <c r="G1739" t="s">
        <v>6768</v>
      </c>
      <c r="H1739" t="s">
        <v>7561</v>
      </c>
      <c r="I1739" t="s">
        <v>8054</v>
      </c>
      <c r="J1739" t="s">
        <v>8057</v>
      </c>
      <c r="K1739" t="s">
        <v>8274</v>
      </c>
      <c r="L1739" t="s">
        <v>8607</v>
      </c>
      <c r="M1739">
        <v>36608</v>
      </c>
      <c r="N1739" t="s">
        <v>8637</v>
      </c>
      <c r="O1739" t="s">
        <v>10069</v>
      </c>
      <c r="P1739" t="s">
        <v>10372</v>
      </c>
      <c r="Q1739" t="s">
        <v>10384</v>
      </c>
      <c r="R1739" t="s">
        <v>11807</v>
      </c>
      <c r="S1739">
        <v>209.97</v>
      </c>
      <c r="T1739">
        <v>3</v>
      </c>
      <c r="U1739">
        <v>0</v>
      </c>
      <c r="V1739">
        <v>71.389799999999994</v>
      </c>
      <c r="W1739">
        <f>(Tableau1[[#This Row],[Sales]]/Tableau1[[#This Row],[Profit]])*100</f>
        <v>294.11764705882354</v>
      </c>
      <c r="X1739">
        <f>Tableau1[[#This Row],[Sales]]*(1-Tableau1[[#This Row],[Discount]])</f>
        <v>209.97</v>
      </c>
      <c r="Y1739">
        <f ca="1">SUMIF(Tableau1[Order ID],Tableau1[[#This Row],[Order ID]],Tableau1[[#This Row],[Sales]])</f>
        <v>13.84</v>
      </c>
    </row>
    <row r="1740" spans="1:25" x14ac:dyDescent="0.3">
      <c r="A1740">
        <v>3503</v>
      </c>
      <c r="B1740" t="s">
        <v>1759</v>
      </c>
      <c r="C1740" s="9" t="s">
        <v>5348</v>
      </c>
      <c r="D1740" s="9">
        <v>42835</v>
      </c>
      <c r="E1740" s="3" t="s">
        <v>5348</v>
      </c>
      <c r="F1740" t="s">
        <v>6467</v>
      </c>
      <c r="G1740" t="s">
        <v>7177</v>
      </c>
      <c r="H1740" t="s">
        <v>7970</v>
      </c>
      <c r="I1740" t="s">
        <v>8054</v>
      </c>
      <c r="J1740" t="s">
        <v>8057</v>
      </c>
      <c r="K1740" t="s">
        <v>8147</v>
      </c>
      <c r="L1740" t="s">
        <v>8593</v>
      </c>
      <c r="M1740">
        <v>78745</v>
      </c>
      <c r="N1740" t="s">
        <v>8639</v>
      </c>
      <c r="O1740" t="s">
        <v>9136</v>
      </c>
      <c r="P1740" t="s">
        <v>10371</v>
      </c>
      <c r="Q1740" t="s">
        <v>10383</v>
      </c>
      <c r="R1740" t="s">
        <v>10885</v>
      </c>
      <c r="S1740">
        <v>10.368</v>
      </c>
      <c r="T1740">
        <v>2</v>
      </c>
      <c r="U1740">
        <v>0.2</v>
      </c>
      <c r="V1740">
        <v>3.6288</v>
      </c>
      <c r="W1740">
        <f>(Tableau1[[#This Row],[Sales]]/Tableau1[[#This Row],[Profit]])*100</f>
        <v>285.71428571428572</v>
      </c>
      <c r="X1740">
        <f>Tableau1[[#This Row],[Sales]]*(1-Tableau1[[#This Row],[Discount]])</f>
        <v>8.2944000000000013</v>
      </c>
      <c r="Y1740">
        <f ca="1">SUMIF(Tableau1[Order ID],Tableau1[[#This Row],[Order ID]],Tableau1[[#This Row],[Sales]])</f>
        <v>208.44</v>
      </c>
    </row>
    <row r="1741" spans="1:25" x14ac:dyDescent="0.3">
      <c r="A1741">
        <v>3505</v>
      </c>
      <c r="B1741" t="s">
        <v>1760</v>
      </c>
      <c r="C1741" s="9" t="s">
        <v>5152</v>
      </c>
      <c r="D1741" s="9">
        <v>42722</v>
      </c>
      <c r="E1741" s="3" t="s">
        <v>5917</v>
      </c>
      <c r="F1741" t="s">
        <v>6464</v>
      </c>
      <c r="G1741" t="s">
        <v>6919</v>
      </c>
      <c r="H1741" t="s">
        <v>7712</v>
      </c>
      <c r="I1741" t="s">
        <v>8056</v>
      </c>
      <c r="J1741" t="s">
        <v>8057</v>
      </c>
      <c r="K1741" t="s">
        <v>8078</v>
      </c>
      <c r="L1741" t="s">
        <v>8603</v>
      </c>
      <c r="M1741">
        <v>10009</v>
      </c>
      <c r="N1741" t="s">
        <v>8640</v>
      </c>
      <c r="O1741" t="s">
        <v>9508</v>
      </c>
      <c r="P1741" t="s">
        <v>10371</v>
      </c>
      <c r="Q1741" t="s">
        <v>10377</v>
      </c>
      <c r="R1741" t="s">
        <v>11250</v>
      </c>
      <c r="S1741">
        <v>900.08</v>
      </c>
      <c r="T1741">
        <v>4</v>
      </c>
      <c r="U1741">
        <v>0</v>
      </c>
      <c r="V1741">
        <v>117.0104</v>
      </c>
      <c r="W1741">
        <f>(Tableau1[[#This Row],[Sales]]/Tableau1[[#This Row],[Profit]])*100</f>
        <v>769.23076923076928</v>
      </c>
      <c r="X1741">
        <f>Tableau1[[#This Row],[Sales]]*(1-Tableau1[[#This Row],[Discount]])</f>
        <v>900.08</v>
      </c>
      <c r="Y1741">
        <f ca="1">SUMIF(Tableau1[Order ID],Tableau1[[#This Row],[Order ID]],Tableau1[[#This Row],[Sales]])</f>
        <v>289.24</v>
      </c>
    </row>
    <row r="1742" spans="1:25" x14ac:dyDescent="0.3">
      <c r="A1742">
        <v>3506</v>
      </c>
      <c r="B1742" t="s">
        <v>1761</v>
      </c>
      <c r="C1742" s="9" t="s">
        <v>5916</v>
      </c>
      <c r="D1742" s="9">
        <v>41810</v>
      </c>
      <c r="E1742" s="3" t="s">
        <v>6248</v>
      </c>
      <c r="F1742" t="s">
        <v>6465</v>
      </c>
      <c r="G1742" t="s">
        <v>7178</v>
      </c>
      <c r="H1742" t="s">
        <v>7971</v>
      </c>
      <c r="I1742" t="s">
        <v>8054</v>
      </c>
      <c r="J1742" t="s">
        <v>8057</v>
      </c>
      <c r="K1742" t="s">
        <v>8301</v>
      </c>
      <c r="L1742" t="s">
        <v>8593</v>
      </c>
      <c r="M1742">
        <v>75023</v>
      </c>
      <c r="N1742" t="s">
        <v>8639</v>
      </c>
      <c r="O1742" t="s">
        <v>9949</v>
      </c>
      <c r="P1742" t="s">
        <v>10372</v>
      </c>
      <c r="Q1742" t="s">
        <v>10380</v>
      </c>
      <c r="R1742" t="s">
        <v>11684</v>
      </c>
      <c r="S1742">
        <v>201.584</v>
      </c>
      <c r="T1742">
        <v>2</v>
      </c>
      <c r="U1742">
        <v>0.2</v>
      </c>
      <c r="V1742">
        <v>20.1584</v>
      </c>
      <c r="W1742">
        <f>(Tableau1[[#This Row],[Sales]]/Tableau1[[#This Row],[Profit]])*100</f>
        <v>1000</v>
      </c>
      <c r="X1742">
        <f>Tableau1[[#This Row],[Sales]]*(1-Tableau1[[#This Row],[Discount]])</f>
        <v>161.2672</v>
      </c>
      <c r="Y1742">
        <f ca="1">SUMIF(Tableau1[Order ID],Tableau1[[#This Row],[Order ID]],Tableau1[[#This Row],[Sales]])</f>
        <v>205.16399999999999</v>
      </c>
    </row>
    <row r="1743" spans="1:25" x14ac:dyDescent="0.3">
      <c r="A1743">
        <v>3513</v>
      </c>
      <c r="B1743" t="s">
        <v>1762</v>
      </c>
      <c r="C1743" s="9" t="s">
        <v>5537</v>
      </c>
      <c r="D1743" s="9">
        <v>42982</v>
      </c>
      <c r="E1743" s="3" t="s">
        <v>6309</v>
      </c>
      <c r="F1743" t="s">
        <v>6466</v>
      </c>
      <c r="G1743" t="s">
        <v>6772</v>
      </c>
      <c r="H1743" t="s">
        <v>7565</v>
      </c>
      <c r="I1743" t="s">
        <v>8055</v>
      </c>
      <c r="J1743" t="s">
        <v>8057</v>
      </c>
      <c r="K1743" t="s">
        <v>8080</v>
      </c>
      <c r="L1743" t="s">
        <v>8598</v>
      </c>
      <c r="M1743">
        <v>60653</v>
      </c>
      <c r="N1743" t="s">
        <v>8639</v>
      </c>
      <c r="O1743" t="s">
        <v>10104</v>
      </c>
      <c r="P1743" t="s">
        <v>10370</v>
      </c>
      <c r="Q1743" t="s">
        <v>10373</v>
      </c>
      <c r="R1743" t="s">
        <v>11843</v>
      </c>
      <c r="S1743">
        <v>825.17399999999998</v>
      </c>
      <c r="T1743">
        <v>9</v>
      </c>
      <c r="U1743">
        <v>0.3</v>
      </c>
      <c r="V1743">
        <v>-117.88200000000001</v>
      </c>
      <c r="W1743">
        <f>(Tableau1[[#This Row],[Sales]]/Tableau1[[#This Row],[Profit]])*100</f>
        <v>-699.99999999999989</v>
      </c>
      <c r="X1743">
        <f>Tableau1[[#This Row],[Sales]]*(1-Tableau1[[#This Row],[Discount]])</f>
        <v>577.62179999999989</v>
      </c>
      <c r="Y1743">
        <f ca="1">SUMIF(Tableau1[Order ID],Tableau1[[#This Row],[Order ID]],Tableau1[[#This Row],[Sales]])</f>
        <v>12.827999999999999</v>
      </c>
    </row>
    <row r="1744" spans="1:25" x14ac:dyDescent="0.3">
      <c r="A1744">
        <v>3516</v>
      </c>
      <c r="B1744" t="s">
        <v>1763</v>
      </c>
      <c r="C1744" s="9" t="s">
        <v>5917</v>
      </c>
      <c r="D1744" s="9">
        <v>42724</v>
      </c>
      <c r="E1744" s="3" t="s">
        <v>5465</v>
      </c>
      <c r="F1744" t="s">
        <v>6465</v>
      </c>
      <c r="G1744" t="s">
        <v>7029</v>
      </c>
      <c r="H1744" t="s">
        <v>7822</v>
      </c>
      <c r="I1744" t="s">
        <v>8054</v>
      </c>
      <c r="J1744" t="s">
        <v>8057</v>
      </c>
      <c r="K1744" t="s">
        <v>8083</v>
      </c>
      <c r="L1744" t="s">
        <v>8623</v>
      </c>
      <c r="M1744">
        <v>39212</v>
      </c>
      <c r="N1744" t="s">
        <v>8637</v>
      </c>
      <c r="O1744" t="s">
        <v>8813</v>
      </c>
      <c r="P1744" t="s">
        <v>10372</v>
      </c>
      <c r="Q1744" t="s">
        <v>10384</v>
      </c>
      <c r="R1744" t="s">
        <v>10563</v>
      </c>
      <c r="S1744">
        <v>66.3</v>
      </c>
      <c r="T1744">
        <v>3</v>
      </c>
      <c r="U1744">
        <v>0</v>
      </c>
      <c r="V1744">
        <v>8.6189999999999998</v>
      </c>
      <c r="W1744">
        <f>(Tableau1[[#This Row],[Sales]]/Tableau1[[#This Row],[Profit]])*100</f>
        <v>769.23076923076928</v>
      </c>
      <c r="X1744">
        <f>Tableau1[[#This Row],[Sales]]*(1-Tableau1[[#This Row],[Discount]])</f>
        <v>66.3</v>
      </c>
      <c r="Y1744">
        <f ca="1">SUMIF(Tableau1[Order ID],Tableau1[[#This Row],[Order ID]],Tableau1[[#This Row],[Sales]])</f>
        <v>148.25700000000001</v>
      </c>
    </row>
    <row r="1745" spans="1:25" x14ac:dyDescent="0.3">
      <c r="A1745">
        <v>3517</v>
      </c>
      <c r="B1745" t="s">
        <v>1764</v>
      </c>
      <c r="C1745" s="9" t="s">
        <v>5918</v>
      </c>
      <c r="D1745" s="9">
        <v>42591</v>
      </c>
      <c r="E1745" s="3" t="s">
        <v>5429</v>
      </c>
      <c r="F1745" t="s">
        <v>6466</v>
      </c>
      <c r="G1745" t="s">
        <v>6534</v>
      </c>
      <c r="H1745" t="s">
        <v>7327</v>
      </c>
      <c r="I1745" t="s">
        <v>8054</v>
      </c>
      <c r="J1745" t="s">
        <v>8057</v>
      </c>
      <c r="K1745" t="s">
        <v>8173</v>
      </c>
      <c r="L1745" t="s">
        <v>8592</v>
      </c>
      <c r="M1745">
        <v>28314</v>
      </c>
      <c r="N1745" t="s">
        <v>8637</v>
      </c>
      <c r="O1745" t="s">
        <v>9607</v>
      </c>
      <c r="P1745" t="s">
        <v>10371</v>
      </c>
      <c r="Q1745" t="s">
        <v>10383</v>
      </c>
      <c r="R1745" t="s">
        <v>11348</v>
      </c>
      <c r="S1745">
        <v>30.815999999999999</v>
      </c>
      <c r="T1745">
        <v>9</v>
      </c>
      <c r="U1745">
        <v>0.2</v>
      </c>
      <c r="V1745">
        <v>9.6300000000000008</v>
      </c>
      <c r="W1745">
        <f>(Tableau1[[#This Row],[Sales]]/Tableau1[[#This Row],[Profit]])*100</f>
        <v>320</v>
      </c>
      <c r="X1745">
        <f>Tableau1[[#This Row],[Sales]]*(1-Tableau1[[#This Row],[Discount]])</f>
        <v>24.652799999999999</v>
      </c>
      <c r="Y1745">
        <f ca="1">SUMIF(Tableau1[Order ID],Tableau1[[#This Row],[Order ID]],Tableau1[[#This Row],[Sales]])</f>
        <v>25.83</v>
      </c>
    </row>
    <row r="1746" spans="1:25" x14ac:dyDescent="0.3">
      <c r="A1746">
        <v>3520</v>
      </c>
      <c r="B1746" t="s">
        <v>1765</v>
      </c>
      <c r="C1746" s="9" t="s">
        <v>5167</v>
      </c>
      <c r="D1746" s="9">
        <v>42177</v>
      </c>
      <c r="E1746" s="3" t="s">
        <v>5638</v>
      </c>
      <c r="F1746" t="s">
        <v>6466</v>
      </c>
      <c r="G1746" t="s">
        <v>7143</v>
      </c>
      <c r="H1746" t="s">
        <v>7936</v>
      </c>
      <c r="I1746" t="s">
        <v>8056</v>
      </c>
      <c r="J1746" t="s">
        <v>8057</v>
      </c>
      <c r="K1746" t="s">
        <v>8092</v>
      </c>
      <c r="L1746" t="s">
        <v>8598</v>
      </c>
      <c r="M1746">
        <v>60505</v>
      </c>
      <c r="N1746" t="s">
        <v>8639</v>
      </c>
      <c r="O1746" t="s">
        <v>9917</v>
      </c>
      <c r="P1746" t="s">
        <v>10370</v>
      </c>
      <c r="Q1746" t="s">
        <v>10376</v>
      </c>
      <c r="R1746" t="s">
        <v>11652</v>
      </c>
      <c r="S1746">
        <v>796.42499999999995</v>
      </c>
      <c r="T1746">
        <v>7</v>
      </c>
      <c r="U1746">
        <v>0.5</v>
      </c>
      <c r="V1746">
        <v>-525.64049999999997</v>
      </c>
      <c r="W1746">
        <f>(Tableau1[[#This Row],[Sales]]/Tableau1[[#This Row],[Profit]])*100</f>
        <v>-151.5151515151515</v>
      </c>
      <c r="X1746">
        <f>Tableau1[[#This Row],[Sales]]*(1-Tableau1[[#This Row],[Discount]])</f>
        <v>398.21249999999998</v>
      </c>
      <c r="Y1746">
        <f ca="1">SUMIF(Tableau1[Order ID],Tableau1[[#This Row],[Order ID]],Tableau1[[#This Row],[Sales]])</f>
        <v>227.46</v>
      </c>
    </row>
    <row r="1747" spans="1:25" x14ac:dyDescent="0.3">
      <c r="A1747">
        <v>3521</v>
      </c>
      <c r="B1747" t="s">
        <v>1766</v>
      </c>
      <c r="C1747" s="9" t="s">
        <v>5919</v>
      </c>
      <c r="D1747" s="9">
        <v>42104</v>
      </c>
      <c r="E1747" s="3" t="s">
        <v>6308</v>
      </c>
      <c r="F1747" t="s">
        <v>6465</v>
      </c>
      <c r="G1747" t="s">
        <v>7146</v>
      </c>
      <c r="H1747" t="s">
        <v>7939</v>
      </c>
      <c r="I1747" t="s">
        <v>8055</v>
      </c>
      <c r="J1747" t="s">
        <v>8057</v>
      </c>
      <c r="K1747" t="s">
        <v>8359</v>
      </c>
      <c r="L1747" t="s">
        <v>8590</v>
      </c>
      <c r="M1747">
        <v>95823</v>
      </c>
      <c r="N1747" t="s">
        <v>8638</v>
      </c>
      <c r="O1747" t="s">
        <v>9017</v>
      </c>
      <c r="P1747" t="s">
        <v>10371</v>
      </c>
      <c r="Q1747" t="s">
        <v>10381</v>
      </c>
      <c r="R1747" t="s">
        <v>10767</v>
      </c>
      <c r="S1747">
        <v>12.832000000000001</v>
      </c>
      <c r="T1747">
        <v>2</v>
      </c>
      <c r="U1747">
        <v>0.2</v>
      </c>
      <c r="V1747">
        <v>4.3308</v>
      </c>
      <c r="W1747">
        <f>(Tableau1[[#This Row],[Sales]]/Tableau1[[#This Row],[Profit]])*100</f>
        <v>296.2962962962963</v>
      </c>
      <c r="X1747">
        <f>Tableau1[[#This Row],[Sales]]*(1-Tableau1[[#This Row],[Discount]])</f>
        <v>10.265600000000001</v>
      </c>
      <c r="Y1747">
        <f ca="1">SUMIF(Tableau1[Order ID],Tableau1[[#This Row],[Order ID]],Tableau1[[#This Row],[Sales]])</f>
        <v>33.9</v>
      </c>
    </row>
    <row r="1748" spans="1:25" x14ac:dyDescent="0.3">
      <c r="A1748">
        <v>3522</v>
      </c>
      <c r="B1748" t="s">
        <v>1767</v>
      </c>
      <c r="C1748" s="9" t="s">
        <v>5861</v>
      </c>
      <c r="D1748" s="9">
        <v>42695</v>
      </c>
      <c r="E1748" s="3" t="s">
        <v>5911</v>
      </c>
      <c r="F1748" t="s">
        <v>6464</v>
      </c>
      <c r="G1748" t="s">
        <v>7132</v>
      </c>
      <c r="H1748" t="s">
        <v>7925</v>
      </c>
      <c r="I1748" t="s">
        <v>8055</v>
      </c>
      <c r="J1748" t="s">
        <v>8057</v>
      </c>
      <c r="K1748" t="s">
        <v>8154</v>
      </c>
      <c r="L1748" t="s">
        <v>8611</v>
      </c>
      <c r="M1748">
        <v>50315</v>
      </c>
      <c r="N1748" t="s">
        <v>8639</v>
      </c>
      <c r="O1748" t="s">
        <v>9003</v>
      </c>
      <c r="P1748" t="s">
        <v>10371</v>
      </c>
      <c r="Q1748" t="s">
        <v>10383</v>
      </c>
      <c r="R1748" t="s">
        <v>10753</v>
      </c>
      <c r="S1748">
        <v>40.46</v>
      </c>
      <c r="T1748">
        <v>7</v>
      </c>
      <c r="U1748">
        <v>0</v>
      </c>
      <c r="V1748">
        <v>19.825399999999998</v>
      </c>
      <c r="W1748">
        <f>(Tableau1[[#This Row],[Sales]]/Tableau1[[#This Row],[Profit]])*100</f>
        <v>204.08163265306123</v>
      </c>
      <c r="X1748">
        <f>Tableau1[[#This Row],[Sales]]*(1-Tableau1[[#This Row],[Discount]])</f>
        <v>40.46</v>
      </c>
      <c r="Y1748">
        <f ca="1">SUMIF(Tableau1[Order ID],Tableau1[[#This Row],[Order ID]],Tableau1[[#This Row],[Sales]])</f>
        <v>523.39200000000005</v>
      </c>
    </row>
    <row r="1749" spans="1:25" x14ac:dyDescent="0.3">
      <c r="A1749">
        <v>3524</v>
      </c>
      <c r="B1749" t="s">
        <v>1768</v>
      </c>
      <c r="C1749" s="9" t="s">
        <v>5094</v>
      </c>
      <c r="D1749" s="9">
        <v>42618</v>
      </c>
      <c r="E1749" s="3" t="s">
        <v>5575</v>
      </c>
      <c r="F1749" t="s">
        <v>6465</v>
      </c>
      <c r="G1749" t="s">
        <v>6972</v>
      </c>
      <c r="H1749" t="s">
        <v>7765</v>
      </c>
      <c r="I1749" t="s">
        <v>8055</v>
      </c>
      <c r="J1749" t="s">
        <v>8057</v>
      </c>
      <c r="K1749" t="s">
        <v>8128</v>
      </c>
      <c r="L1749" t="s">
        <v>8590</v>
      </c>
      <c r="M1749">
        <v>92105</v>
      </c>
      <c r="N1749" t="s">
        <v>8638</v>
      </c>
      <c r="O1749" t="s">
        <v>8811</v>
      </c>
      <c r="P1749" t="s">
        <v>10372</v>
      </c>
      <c r="Q1749" t="s">
        <v>10384</v>
      </c>
      <c r="R1749" t="s">
        <v>10561</v>
      </c>
      <c r="S1749">
        <v>116</v>
      </c>
      <c r="T1749">
        <v>8</v>
      </c>
      <c r="U1749">
        <v>0</v>
      </c>
      <c r="V1749">
        <v>29</v>
      </c>
      <c r="W1749">
        <f>(Tableau1[[#This Row],[Sales]]/Tableau1[[#This Row],[Profit]])*100</f>
        <v>400</v>
      </c>
      <c r="X1749">
        <f>Tableau1[[#This Row],[Sales]]*(1-Tableau1[[#This Row],[Discount]])</f>
        <v>116</v>
      </c>
      <c r="Y1749">
        <f ca="1">SUMIF(Tableau1[Order ID],Tableau1[[#This Row],[Order ID]],Tableau1[[#This Row],[Sales]])</f>
        <v>12.96</v>
      </c>
    </row>
    <row r="1750" spans="1:25" x14ac:dyDescent="0.3">
      <c r="A1750">
        <v>3525</v>
      </c>
      <c r="B1750" t="s">
        <v>1769</v>
      </c>
      <c r="C1750" s="9" t="s">
        <v>5420</v>
      </c>
      <c r="D1750" s="9">
        <v>42698</v>
      </c>
      <c r="E1750" s="3" t="s">
        <v>5115</v>
      </c>
      <c r="F1750" t="s">
        <v>6465</v>
      </c>
      <c r="G1750" t="s">
        <v>7122</v>
      </c>
      <c r="H1750" t="s">
        <v>7915</v>
      </c>
      <c r="I1750" t="s">
        <v>8054</v>
      </c>
      <c r="J1750" t="s">
        <v>8057</v>
      </c>
      <c r="K1750" t="s">
        <v>8119</v>
      </c>
      <c r="L1750" t="s">
        <v>8593</v>
      </c>
      <c r="M1750">
        <v>75081</v>
      </c>
      <c r="N1750" t="s">
        <v>8639</v>
      </c>
      <c r="O1750" t="s">
        <v>10105</v>
      </c>
      <c r="P1750" t="s">
        <v>10372</v>
      </c>
      <c r="Q1750" t="s">
        <v>10380</v>
      </c>
      <c r="R1750" t="s">
        <v>11844</v>
      </c>
      <c r="S1750">
        <v>657.55200000000002</v>
      </c>
      <c r="T1750">
        <v>6</v>
      </c>
      <c r="U1750">
        <v>0.2</v>
      </c>
      <c r="V1750">
        <v>49.316400000000002</v>
      </c>
      <c r="W1750">
        <f>(Tableau1[[#This Row],[Sales]]/Tableau1[[#This Row],[Profit]])*100</f>
        <v>1333.3333333333335</v>
      </c>
      <c r="X1750">
        <f>Tableau1[[#This Row],[Sales]]*(1-Tableau1[[#This Row],[Discount]])</f>
        <v>526.04160000000002</v>
      </c>
      <c r="Y1750">
        <f ca="1">SUMIF(Tableau1[Order ID],Tableau1[[#This Row],[Order ID]],Tableau1[[#This Row],[Sales]])</f>
        <v>599.97</v>
      </c>
    </row>
    <row r="1751" spans="1:25" x14ac:dyDescent="0.3">
      <c r="A1751">
        <v>3526</v>
      </c>
      <c r="B1751" t="s">
        <v>1770</v>
      </c>
      <c r="C1751" s="9" t="s">
        <v>5419</v>
      </c>
      <c r="D1751" s="9">
        <v>43079</v>
      </c>
      <c r="E1751" s="3" t="s">
        <v>5964</v>
      </c>
      <c r="F1751" t="s">
        <v>6464</v>
      </c>
      <c r="G1751" t="s">
        <v>7179</v>
      </c>
      <c r="H1751" t="s">
        <v>7972</v>
      </c>
      <c r="I1751" t="s">
        <v>8056</v>
      </c>
      <c r="J1751" t="s">
        <v>8057</v>
      </c>
      <c r="K1751" t="s">
        <v>8083</v>
      </c>
      <c r="L1751" t="s">
        <v>8623</v>
      </c>
      <c r="M1751">
        <v>39212</v>
      </c>
      <c r="N1751" t="s">
        <v>8637</v>
      </c>
      <c r="O1751" t="s">
        <v>9274</v>
      </c>
      <c r="P1751" t="s">
        <v>10372</v>
      </c>
      <c r="Q1751" t="s">
        <v>10384</v>
      </c>
      <c r="R1751" t="s">
        <v>11023</v>
      </c>
      <c r="S1751">
        <v>599.97</v>
      </c>
      <c r="T1751">
        <v>3</v>
      </c>
      <c r="U1751">
        <v>0</v>
      </c>
      <c r="V1751">
        <v>257.9871</v>
      </c>
      <c r="W1751">
        <f>(Tableau1[[#This Row],[Sales]]/Tableau1[[#This Row],[Profit]])*100</f>
        <v>232.55813953488374</v>
      </c>
      <c r="X1751">
        <f>Tableau1[[#This Row],[Sales]]*(1-Tableau1[[#This Row],[Discount]])</f>
        <v>599.97</v>
      </c>
      <c r="Y1751">
        <f ca="1">SUMIF(Tableau1[Order ID],Tableau1[[#This Row],[Order ID]],Tableau1[[#This Row],[Sales]])</f>
        <v>99.591999999999999</v>
      </c>
    </row>
    <row r="1752" spans="1:25" x14ac:dyDescent="0.3">
      <c r="A1752">
        <v>3529</v>
      </c>
      <c r="B1752" t="s">
        <v>1771</v>
      </c>
      <c r="C1752" s="9" t="s">
        <v>5920</v>
      </c>
      <c r="D1752" s="9">
        <v>42545</v>
      </c>
      <c r="E1752" s="3" t="s">
        <v>5652</v>
      </c>
      <c r="F1752" t="s">
        <v>6465</v>
      </c>
      <c r="G1752" t="s">
        <v>6685</v>
      </c>
      <c r="H1752" t="s">
        <v>7478</v>
      </c>
      <c r="I1752" t="s">
        <v>8054</v>
      </c>
      <c r="J1752" t="s">
        <v>8057</v>
      </c>
      <c r="K1752" t="s">
        <v>8128</v>
      </c>
      <c r="L1752" t="s">
        <v>8590</v>
      </c>
      <c r="M1752">
        <v>92024</v>
      </c>
      <c r="N1752" t="s">
        <v>8638</v>
      </c>
      <c r="O1752" t="s">
        <v>9956</v>
      </c>
      <c r="P1752" t="s">
        <v>10372</v>
      </c>
      <c r="Q1752" t="s">
        <v>10380</v>
      </c>
      <c r="R1752" t="s">
        <v>11691</v>
      </c>
      <c r="S1752">
        <v>38.24</v>
      </c>
      <c r="T1752">
        <v>4</v>
      </c>
      <c r="U1752">
        <v>0.2</v>
      </c>
      <c r="V1752">
        <v>-9.56</v>
      </c>
      <c r="W1752">
        <f>(Tableau1[[#This Row],[Sales]]/Tableau1[[#This Row],[Profit]])*100</f>
        <v>-400</v>
      </c>
      <c r="X1752">
        <f>Tableau1[[#This Row],[Sales]]*(1-Tableau1[[#This Row],[Discount]])</f>
        <v>30.592000000000002</v>
      </c>
      <c r="Y1752">
        <f ca="1">SUMIF(Tableau1[Order ID],Tableau1[[#This Row],[Order ID]],Tableau1[[#This Row],[Sales]])</f>
        <v>14.576000000000001</v>
      </c>
    </row>
    <row r="1753" spans="1:25" x14ac:dyDescent="0.3">
      <c r="A1753">
        <v>3530</v>
      </c>
      <c r="B1753" t="s">
        <v>1772</v>
      </c>
      <c r="C1753" s="9" t="s">
        <v>5044</v>
      </c>
      <c r="D1753" s="9">
        <v>42264</v>
      </c>
      <c r="E1753" s="3" t="s">
        <v>6382</v>
      </c>
      <c r="F1753" t="s">
        <v>6465</v>
      </c>
      <c r="G1753" t="s">
        <v>7059</v>
      </c>
      <c r="H1753" t="s">
        <v>7852</v>
      </c>
      <c r="I1753" t="s">
        <v>8054</v>
      </c>
      <c r="J1753" t="s">
        <v>8057</v>
      </c>
      <c r="K1753" t="s">
        <v>8391</v>
      </c>
      <c r="L1753" t="s">
        <v>8591</v>
      </c>
      <c r="M1753">
        <v>32839</v>
      </c>
      <c r="N1753" t="s">
        <v>8637</v>
      </c>
      <c r="O1753" t="s">
        <v>9104</v>
      </c>
      <c r="P1753" t="s">
        <v>10372</v>
      </c>
      <c r="Q1753" t="s">
        <v>10384</v>
      </c>
      <c r="R1753" t="s">
        <v>10854</v>
      </c>
      <c r="S1753">
        <v>87.168000000000006</v>
      </c>
      <c r="T1753">
        <v>3</v>
      </c>
      <c r="U1753">
        <v>0.2</v>
      </c>
      <c r="V1753">
        <v>10.896000000000001</v>
      </c>
      <c r="W1753">
        <f>(Tableau1[[#This Row],[Sales]]/Tableau1[[#This Row],[Profit]])*100</f>
        <v>800</v>
      </c>
      <c r="X1753">
        <f>Tableau1[[#This Row],[Sales]]*(1-Tableau1[[#This Row],[Discount]])</f>
        <v>69.734400000000008</v>
      </c>
      <c r="Y1753">
        <f ca="1">SUMIF(Tableau1[Order ID],Tableau1[[#This Row],[Order ID]],Tableau1[[#This Row],[Sales]])</f>
        <v>12.144</v>
      </c>
    </row>
    <row r="1754" spans="1:25" x14ac:dyDescent="0.3">
      <c r="A1754">
        <v>3531</v>
      </c>
      <c r="B1754" t="s">
        <v>1773</v>
      </c>
      <c r="C1754" s="9" t="s">
        <v>5318</v>
      </c>
      <c r="D1754" s="9">
        <v>42509</v>
      </c>
      <c r="E1754" s="3" t="s">
        <v>5484</v>
      </c>
      <c r="F1754" t="s">
        <v>6465</v>
      </c>
      <c r="G1754" t="s">
        <v>7000</v>
      </c>
      <c r="H1754" t="s">
        <v>7793</v>
      </c>
      <c r="I1754" t="s">
        <v>8055</v>
      </c>
      <c r="J1754" t="s">
        <v>8057</v>
      </c>
      <c r="K1754" t="s">
        <v>8298</v>
      </c>
      <c r="L1754" t="s">
        <v>8602</v>
      </c>
      <c r="M1754">
        <v>47905</v>
      </c>
      <c r="N1754" t="s">
        <v>8639</v>
      </c>
      <c r="O1754" t="s">
        <v>8659</v>
      </c>
      <c r="P1754" t="s">
        <v>10371</v>
      </c>
      <c r="Q1754" t="s">
        <v>10379</v>
      </c>
      <c r="R1754" t="s">
        <v>10408</v>
      </c>
      <c r="S1754">
        <v>21.4</v>
      </c>
      <c r="T1754">
        <v>5</v>
      </c>
      <c r="U1754">
        <v>0</v>
      </c>
      <c r="V1754">
        <v>6.2060000000000004</v>
      </c>
      <c r="W1754">
        <f>(Tableau1[[#This Row],[Sales]]/Tableau1[[#This Row],[Profit]])*100</f>
        <v>344.82758620689651</v>
      </c>
      <c r="X1754">
        <f>Tableau1[[#This Row],[Sales]]*(1-Tableau1[[#This Row],[Discount]])</f>
        <v>21.4</v>
      </c>
      <c r="Y1754">
        <f ca="1">SUMIF(Tableau1[Order ID],Tableau1[[#This Row],[Order ID]],Tableau1[[#This Row],[Sales]])</f>
        <v>6.2080000000000002</v>
      </c>
    </row>
    <row r="1755" spans="1:25" x14ac:dyDescent="0.3">
      <c r="A1755">
        <v>3532</v>
      </c>
      <c r="B1755" t="s">
        <v>1774</v>
      </c>
      <c r="C1755" s="9" t="s">
        <v>5346</v>
      </c>
      <c r="D1755" s="9">
        <v>42518</v>
      </c>
      <c r="E1755" s="3" t="s">
        <v>5346</v>
      </c>
      <c r="F1755" t="s">
        <v>6467</v>
      </c>
      <c r="G1755" t="s">
        <v>7021</v>
      </c>
      <c r="H1755" t="s">
        <v>7814</v>
      </c>
      <c r="I1755" t="s">
        <v>8055</v>
      </c>
      <c r="J1755" t="s">
        <v>8057</v>
      </c>
      <c r="K1755" t="s">
        <v>8078</v>
      </c>
      <c r="L1755" t="s">
        <v>8603</v>
      </c>
      <c r="M1755">
        <v>10035</v>
      </c>
      <c r="N1755" t="s">
        <v>8640</v>
      </c>
      <c r="O1755" t="s">
        <v>8771</v>
      </c>
      <c r="P1755" t="s">
        <v>10371</v>
      </c>
      <c r="Q1755" t="s">
        <v>10387</v>
      </c>
      <c r="R1755" t="s">
        <v>10521</v>
      </c>
      <c r="S1755">
        <v>54.9</v>
      </c>
      <c r="T1755">
        <v>5</v>
      </c>
      <c r="U1755">
        <v>0</v>
      </c>
      <c r="V1755">
        <v>15.372</v>
      </c>
      <c r="W1755">
        <f>(Tableau1[[#This Row],[Sales]]/Tableau1[[#This Row],[Profit]])*100</f>
        <v>357.14285714285711</v>
      </c>
      <c r="X1755">
        <f>Tableau1[[#This Row],[Sales]]*(1-Tableau1[[#This Row],[Discount]])</f>
        <v>54.9</v>
      </c>
      <c r="Y1755">
        <f ca="1">SUMIF(Tableau1[Order ID],Tableau1[[#This Row],[Order ID]],Tableau1[[#This Row],[Sales]])</f>
        <v>1261.33</v>
      </c>
    </row>
    <row r="1756" spans="1:25" x14ac:dyDescent="0.3">
      <c r="A1756">
        <v>3533</v>
      </c>
      <c r="B1756" t="s">
        <v>1775</v>
      </c>
      <c r="C1756" s="9" t="s">
        <v>5921</v>
      </c>
      <c r="D1756" s="9">
        <v>41747</v>
      </c>
      <c r="E1756" s="3" t="s">
        <v>5518</v>
      </c>
      <c r="F1756" t="s">
        <v>6465</v>
      </c>
      <c r="G1756" t="s">
        <v>6720</v>
      </c>
      <c r="H1756" t="s">
        <v>7513</v>
      </c>
      <c r="I1756" t="s">
        <v>8054</v>
      </c>
      <c r="J1756" t="s">
        <v>8057</v>
      </c>
      <c r="K1756" t="s">
        <v>8059</v>
      </c>
      <c r="L1756" t="s">
        <v>8590</v>
      </c>
      <c r="M1756">
        <v>90049</v>
      </c>
      <c r="N1756" t="s">
        <v>8638</v>
      </c>
      <c r="O1756" t="s">
        <v>10107</v>
      </c>
      <c r="P1756" t="s">
        <v>10372</v>
      </c>
      <c r="Q1756" t="s">
        <v>10388</v>
      </c>
      <c r="R1756" t="s">
        <v>11846</v>
      </c>
      <c r="S1756">
        <v>287.96800000000002</v>
      </c>
      <c r="T1756">
        <v>4</v>
      </c>
      <c r="U1756">
        <v>0.2</v>
      </c>
      <c r="V1756">
        <v>97.1892</v>
      </c>
      <c r="W1756">
        <f>(Tableau1[[#This Row],[Sales]]/Tableau1[[#This Row],[Profit]])*100</f>
        <v>296.2962962962963</v>
      </c>
      <c r="X1756">
        <f>Tableau1[[#This Row],[Sales]]*(1-Tableau1[[#This Row],[Discount]])</f>
        <v>230.37440000000004</v>
      </c>
      <c r="Y1756">
        <f ca="1">SUMIF(Tableau1[Order ID],Tableau1[[#This Row],[Order ID]],Tableau1[[#This Row],[Sales]])</f>
        <v>1.964</v>
      </c>
    </row>
    <row r="1757" spans="1:25" x14ac:dyDescent="0.3">
      <c r="A1757">
        <v>3537</v>
      </c>
      <c r="B1757" t="s">
        <v>1776</v>
      </c>
      <c r="C1757" s="9" t="s">
        <v>5056</v>
      </c>
      <c r="D1757" s="9">
        <v>42538</v>
      </c>
      <c r="E1757" s="3" t="s">
        <v>5053</v>
      </c>
      <c r="F1757" t="s">
        <v>6464</v>
      </c>
      <c r="G1757" t="s">
        <v>6716</v>
      </c>
      <c r="H1757" t="s">
        <v>7509</v>
      </c>
      <c r="I1757" t="s">
        <v>8054</v>
      </c>
      <c r="J1757" t="s">
        <v>8057</v>
      </c>
      <c r="K1757" t="s">
        <v>8078</v>
      </c>
      <c r="L1757" t="s">
        <v>8603</v>
      </c>
      <c r="M1757">
        <v>10024</v>
      </c>
      <c r="N1757" t="s">
        <v>8640</v>
      </c>
      <c r="O1757" t="s">
        <v>9627</v>
      </c>
      <c r="P1757" t="s">
        <v>10371</v>
      </c>
      <c r="Q1757" t="s">
        <v>10377</v>
      </c>
      <c r="R1757" t="s">
        <v>11367</v>
      </c>
      <c r="S1757">
        <v>40.74</v>
      </c>
      <c r="T1757">
        <v>3</v>
      </c>
      <c r="U1757">
        <v>0</v>
      </c>
      <c r="V1757">
        <v>0.40739999999999998</v>
      </c>
      <c r="W1757">
        <f>(Tableau1[[#This Row],[Sales]]/Tableau1[[#This Row],[Profit]])*100</f>
        <v>10000.000000000002</v>
      </c>
      <c r="X1757">
        <f>Tableau1[[#This Row],[Sales]]*(1-Tableau1[[#This Row],[Discount]])</f>
        <v>40.74</v>
      </c>
      <c r="Y1757">
        <f ca="1">SUMIF(Tableau1[Order ID],Tableau1[[#This Row],[Order ID]],Tableau1[[#This Row],[Sales]])</f>
        <v>9.2479999999999993</v>
      </c>
    </row>
    <row r="1758" spans="1:25" x14ac:dyDescent="0.3">
      <c r="A1758">
        <v>3538</v>
      </c>
      <c r="B1758" t="s">
        <v>1777</v>
      </c>
      <c r="C1758" s="9" t="s">
        <v>5339</v>
      </c>
      <c r="D1758" s="9">
        <v>41768</v>
      </c>
      <c r="E1758" s="3" t="s">
        <v>5339</v>
      </c>
      <c r="F1758" t="s">
        <v>6467</v>
      </c>
      <c r="G1758" t="s">
        <v>6583</v>
      </c>
      <c r="H1758" t="s">
        <v>7376</v>
      </c>
      <c r="I1758" t="s">
        <v>8055</v>
      </c>
      <c r="J1758" t="s">
        <v>8057</v>
      </c>
      <c r="K1758" t="s">
        <v>8058</v>
      </c>
      <c r="L1758" t="s">
        <v>8589</v>
      </c>
      <c r="M1758">
        <v>42420</v>
      </c>
      <c r="N1758" t="s">
        <v>8637</v>
      </c>
      <c r="O1758" t="s">
        <v>8658</v>
      </c>
      <c r="P1758" t="s">
        <v>10371</v>
      </c>
      <c r="Q1758" t="s">
        <v>10377</v>
      </c>
      <c r="R1758" t="s">
        <v>10407</v>
      </c>
      <c r="S1758">
        <v>83.25</v>
      </c>
      <c r="T1758">
        <v>3</v>
      </c>
      <c r="U1758">
        <v>0</v>
      </c>
      <c r="V1758">
        <v>14.984999999999999</v>
      </c>
      <c r="W1758">
        <f>(Tableau1[[#This Row],[Sales]]/Tableau1[[#This Row],[Profit]])*100</f>
        <v>555.55555555555554</v>
      </c>
      <c r="X1758">
        <f>Tableau1[[#This Row],[Sales]]*(1-Tableau1[[#This Row],[Discount]])</f>
        <v>83.25</v>
      </c>
      <c r="Y1758">
        <f ca="1">SUMIF(Tableau1[Order ID],Tableau1[[#This Row],[Order ID]],Tableau1[[#This Row],[Sales]])</f>
        <v>54.9</v>
      </c>
    </row>
    <row r="1759" spans="1:25" x14ac:dyDescent="0.3">
      <c r="A1759">
        <v>3542</v>
      </c>
      <c r="B1759" t="s">
        <v>1778</v>
      </c>
      <c r="C1759" s="9" t="s">
        <v>5061</v>
      </c>
      <c r="D1759" s="9">
        <v>42631</v>
      </c>
      <c r="E1759" s="3" t="s">
        <v>5903</v>
      </c>
      <c r="F1759" t="s">
        <v>6466</v>
      </c>
      <c r="G1759" t="s">
        <v>6745</v>
      </c>
      <c r="H1759" t="s">
        <v>7538</v>
      </c>
      <c r="I1759" t="s">
        <v>8054</v>
      </c>
      <c r="J1759" t="s">
        <v>8057</v>
      </c>
      <c r="K1759" t="s">
        <v>8096</v>
      </c>
      <c r="L1759" t="s">
        <v>8612</v>
      </c>
      <c r="M1759">
        <v>43229</v>
      </c>
      <c r="N1759" t="s">
        <v>8640</v>
      </c>
      <c r="O1759" t="s">
        <v>9927</v>
      </c>
      <c r="P1759" t="s">
        <v>10370</v>
      </c>
      <c r="Q1759" t="s">
        <v>10378</v>
      </c>
      <c r="R1759" t="s">
        <v>11662</v>
      </c>
      <c r="S1759">
        <v>5.3520000000000003</v>
      </c>
      <c r="T1759">
        <v>3</v>
      </c>
      <c r="U1759">
        <v>0.2</v>
      </c>
      <c r="V1759">
        <v>1.6055999999999999</v>
      </c>
      <c r="W1759">
        <f>(Tableau1[[#This Row],[Sales]]/Tableau1[[#This Row],[Profit]])*100</f>
        <v>333.33333333333337</v>
      </c>
      <c r="X1759">
        <f>Tableau1[[#This Row],[Sales]]*(1-Tableau1[[#This Row],[Discount]])</f>
        <v>4.2816000000000001</v>
      </c>
      <c r="Y1759">
        <f ca="1">SUMIF(Tableau1[Order ID],Tableau1[[#This Row],[Order ID]],Tableau1[[#This Row],[Sales]])</f>
        <v>3.52</v>
      </c>
    </row>
    <row r="1760" spans="1:25" x14ac:dyDescent="0.3">
      <c r="A1760">
        <v>3545</v>
      </c>
      <c r="B1760" t="s">
        <v>1779</v>
      </c>
      <c r="C1760" s="9" t="s">
        <v>5361</v>
      </c>
      <c r="D1760" s="9">
        <v>43092</v>
      </c>
      <c r="E1760" s="3" t="s">
        <v>5083</v>
      </c>
      <c r="F1760" t="s">
        <v>6464</v>
      </c>
      <c r="G1760" t="s">
        <v>6930</v>
      </c>
      <c r="H1760" t="s">
        <v>7723</v>
      </c>
      <c r="I1760" t="s">
        <v>8054</v>
      </c>
      <c r="J1760" t="s">
        <v>8057</v>
      </c>
      <c r="K1760" t="s">
        <v>8342</v>
      </c>
      <c r="L1760" t="s">
        <v>8593</v>
      </c>
      <c r="M1760">
        <v>77840</v>
      </c>
      <c r="N1760" t="s">
        <v>8639</v>
      </c>
      <c r="O1760" t="s">
        <v>9650</v>
      </c>
      <c r="P1760" t="s">
        <v>10371</v>
      </c>
      <c r="Q1760" t="s">
        <v>10383</v>
      </c>
      <c r="R1760" t="s">
        <v>11388</v>
      </c>
      <c r="S1760">
        <v>28.672000000000001</v>
      </c>
      <c r="T1760">
        <v>8</v>
      </c>
      <c r="U1760">
        <v>0.2</v>
      </c>
      <c r="V1760">
        <v>10.393599999999999</v>
      </c>
      <c r="W1760">
        <f>(Tableau1[[#This Row],[Sales]]/Tableau1[[#This Row],[Profit]])*100</f>
        <v>275.86206896551727</v>
      </c>
      <c r="X1760">
        <f>Tableau1[[#This Row],[Sales]]*(1-Tableau1[[#This Row],[Discount]])</f>
        <v>22.937600000000003</v>
      </c>
      <c r="Y1760">
        <f ca="1">SUMIF(Tableau1[Order ID],Tableau1[[#This Row],[Order ID]],Tableau1[[#This Row],[Sales]])</f>
        <v>99.87</v>
      </c>
    </row>
    <row r="1761" spans="1:25" x14ac:dyDescent="0.3">
      <c r="A1761">
        <v>3547</v>
      </c>
      <c r="B1761" t="s">
        <v>1780</v>
      </c>
      <c r="C1761" s="9" t="s">
        <v>5535</v>
      </c>
      <c r="D1761" s="9">
        <v>43038</v>
      </c>
      <c r="E1761" s="3" t="s">
        <v>5782</v>
      </c>
      <c r="F1761" t="s">
        <v>6466</v>
      </c>
      <c r="G1761" t="s">
        <v>6747</v>
      </c>
      <c r="H1761" t="s">
        <v>7540</v>
      </c>
      <c r="I1761" t="s">
        <v>8056</v>
      </c>
      <c r="J1761" t="s">
        <v>8057</v>
      </c>
      <c r="K1761" t="s">
        <v>8160</v>
      </c>
      <c r="L1761" t="s">
        <v>8589</v>
      </c>
      <c r="M1761">
        <v>40475</v>
      </c>
      <c r="N1761" t="s">
        <v>8637</v>
      </c>
      <c r="O1761" t="s">
        <v>9091</v>
      </c>
      <c r="P1761" t="s">
        <v>10371</v>
      </c>
      <c r="Q1761" t="s">
        <v>10377</v>
      </c>
      <c r="R1761" t="s">
        <v>10841</v>
      </c>
      <c r="S1761">
        <v>105.98</v>
      </c>
      <c r="T1761">
        <v>7</v>
      </c>
      <c r="U1761">
        <v>0</v>
      </c>
      <c r="V1761">
        <v>4.2392000000000003</v>
      </c>
      <c r="W1761">
        <f>(Tableau1[[#This Row],[Sales]]/Tableau1[[#This Row],[Profit]])*100</f>
        <v>2500</v>
      </c>
      <c r="X1761">
        <f>Tableau1[[#This Row],[Sales]]*(1-Tableau1[[#This Row],[Discount]])</f>
        <v>105.98</v>
      </c>
      <c r="Y1761">
        <f ca="1">SUMIF(Tableau1[Order ID],Tableau1[[#This Row],[Order ID]],Tableau1[[#This Row],[Sales]])</f>
        <v>119.96</v>
      </c>
    </row>
    <row r="1762" spans="1:25" x14ac:dyDescent="0.3">
      <c r="A1762">
        <v>3551</v>
      </c>
      <c r="B1762" t="s">
        <v>1781</v>
      </c>
      <c r="C1762" s="9" t="s">
        <v>5922</v>
      </c>
      <c r="D1762" s="9">
        <v>42458</v>
      </c>
      <c r="E1762" s="3" t="s">
        <v>6227</v>
      </c>
      <c r="F1762" t="s">
        <v>6464</v>
      </c>
      <c r="G1762" t="s">
        <v>6935</v>
      </c>
      <c r="H1762" t="s">
        <v>7728</v>
      </c>
      <c r="I1762" t="s">
        <v>8056</v>
      </c>
      <c r="J1762" t="s">
        <v>8057</v>
      </c>
      <c r="K1762" t="s">
        <v>8080</v>
      </c>
      <c r="L1762" t="s">
        <v>8598</v>
      </c>
      <c r="M1762">
        <v>60653</v>
      </c>
      <c r="N1762" t="s">
        <v>8639</v>
      </c>
      <c r="O1762" t="s">
        <v>9822</v>
      </c>
      <c r="P1762" t="s">
        <v>10371</v>
      </c>
      <c r="Q1762" t="s">
        <v>10383</v>
      </c>
      <c r="R1762" t="s">
        <v>11555</v>
      </c>
      <c r="S1762">
        <v>45.527999999999999</v>
      </c>
      <c r="T1762">
        <v>3</v>
      </c>
      <c r="U1762">
        <v>0.2</v>
      </c>
      <c r="V1762">
        <v>15.934799999999999</v>
      </c>
      <c r="W1762">
        <f>(Tableau1[[#This Row],[Sales]]/Tableau1[[#This Row],[Profit]])*100</f>
        <v>285.71428571428572</v>
      </c>
      <c r="X1762">
        <f>Tableau1[[#This Row],[Sales]]*(1-Tableau1[[#This Row],[Discount]])</f>
        <v>36.422400000000003</v>
      </c>
      <c r="Y1762">
        <f ca="1">SUMIF(Tableau1[Order ID],Tableau1[[#This Row],[Order ID]],Tableau1[[#This Row],[Sales]])</f>
        <v>479.952</v>
      </c>
    </row>
    <row r="1763" spans="1:25" x14ac:dyDescent="0.3">
      <c r="A1763">
        <v>3554</v>
      </c>
      <c r="B1763" t="s">
        <v>1782</v>
      </c>
      <c r="C1763" s="9" t="s">
        <v>5081</v>
      </c>
      <c r="D1763" s="9">
        <v>43062</v>
      </c>
      <c r="E1763" s="3" t="s">
        <v>5230</v>
      </c>
      <c r="F1763" t="s">
        <v>6464</v>
      </c>
      <c r="G1763" t="s">
        <v>6863</v>
      </c>
      <c r="H1763" t="s">
        <v>7656</v>
      </c>
      <c r="I1763" t="s">
        <v>8055</v>
      </c>
      <c r="J1763" t="s">
        <v>8057</v>
      </c>
      <c r="K1763" t="s">
        <v>8068</v>
      </c>
      <c r="L1763" t="s">
        <v>8597</v>
      </c>
      <c r="M1763">
        <v>19120</v>
      </c>
      <c r="N1763" t="s">
        <v>8640</v>
      </c>
      <c r="O1763" t="s">
        <v>9071</v>
      </c>
      <c r="P1763" t="s">
        <v>10371</v>
      </c>
      <c r="Q1763" t="s">
        <v>10381</v>
      </c>
      <c r="R1763" t="s">
        <v>10820</v>
      </c>
      <c r="S1763">
        <v>7.476</v>
      </c>
      <c r="T1763">
        <v>1</v>
      </c>
      <c r="U1763">
        <v>0.7</v>
      </c>
      <c r="V1763">
        <v>-5.9808000000000003</v>
      </c>
      <c r="W1763">
        <f>(Tableau1[[#This Row],[Sales]]/Tableau1[[#This Row],[Profit]])*100</f>
        <v>-125</v>
      </c>
      <c r="X1763">
        <f>Tableau1[[#This Row],[Sales]]*(1-Tableau1[[#This Row],[Discount]])</f>
        <v>2.2428000000000003</v>
      </c>
      <c r="Y1763">
        <f ca="1">SUMIF(Tableau1[Order ID],Tableau1[[#This Row],[Order ID]],Tableau1[[#This Row],[Sales]])</f>
        <v>318.95999999999998</v>
      </c>
    </row>
    <row r="1764" spans="1:25" x14ac:dyDescent="0.3">
      <c r="A1764">
        <v>3555</v>
      </c>
      <c r="B1764" t="s">
        <v>1783</v>
      </c>
      <c r="C1764" s="9" t="s">
        <v>5923</v>
      </c>
      <c r="D1764" s="9">
        <v>41721</v>
      </c>
      <c r="E1764" s="3" t="s">
        <v>5989</v>
      </c>
      <c r="F1764" t="s">
        <v>6464</v>
      </c>
      <c r="G1764" t="s">
        <v>6490</v>
      </c>
      <c r="H1764" t="s">
        <v>7283</v>
      </c>
      <c r="I1764" t="s">
        <v>8054</v>
      </c>
      <c r="J1764" t="s">
        <v>8057</v>
      </c>
      <c r="K1764" t="s">
        <v>8059</v>
      </c>
      <c r="L1764" t="s">
        <v>8590</v>
      </c>
      <c r="M1764">
        <v>90036</v>
      </c>
      <c r="N1764" t="s">
        <v>8638</v>
      </c>
      <c r="O1764" t="s">
        <v>9170</v>
      </c>
      <c r="P1764" t="s">
        <v>10371</v>
      </c>
      <c r="Q1764" t="s">
        <v>10377</v>
      </c>
      <c r="R1764" t="s">
        <v>10919</v>
      </c>
      <c r="S1764">
        <v>330.4</v>
      </c>
      <c r="T1764">
        <v>2</v>
      </c>
      <c r="U1764">
        <v>0</v>
      </c>
      <c r="V1764">
        <v>85.903999999999996</v>
      </c>
      <c r="W1764">
        <f>(Tableau1[[#This Row],[Sales]]/Tableau1[[#This Row],[Profit]])*100</f>
        <v>384.61538461538464</v>
      </c>
      <c r="X1764">
        <f>Tableau1[[#This Row],[Sales]]*(1-Tableau1[[#This Row],[Discount]])</f>
        <v>330.4</v>
      </c>
      <c r="Y1764">
        <f ca="1">SUMIF(Tableau1[Order ID],Tableau1[[#This Row],[Order ID]],Tableau1[[#This Row],[Sales]])</f>
        <v>23.472000000000001</v>
      </c>
    </row>
    <row r="1765" spans="1:25" x14ac:dyDescent="0.3">
      <c r="A1765">
        <v>3557</v>
      </c>
      <c r="B1765" t="s">
        <v>1784</v>
      </c>
      <c r="C1765" s="9" t="s">
        <v>5126</v>
      </c>
      <c r="D1765" s="9">
        <v>43070</v>
      </c>
      <c r="E1765" s="3" t="s">
        <v>5286</v>
      </c>
      <c r="F1765" t="s">
        <v>6465</v>
      </c>
      <c r="G1765" t="s">
        <v>6610</v>
      </c>
      <c r="H1765" t="s">
        <v>7403</v>
      </c>
      <c r="I1765" t="s">
        <v>8054</v>
      </c>
      <c r="J1765" t="s">
        <v>8057</v>
      </c>
      <c r="K1765" t="s">
        <v>8059</v>
      </c>
      <c r="L1765" t="s">
        <v>8590</v>
      </c>
      <c r="M1765">
        <v>90008</v>
      </c>
      <c r="N1765" t="s">
        <v>8638</v>
      </c>
      <c r="O1765" t="s">
        <v>9441</v>
      </c>
      <c r="P1765" t="s">
        <v>10371</v>
      </c>
      <c r="Q1765" t="s">
        <v>10383</v>
      </c>
      <c r="R1765" t="s">
        <v>11186</v>
      </c>
      <c r="S1765">
        <v>45.36</v>
      </c>
      <c r="T1765">
        <v>7</v>
      </c>
      <c r="U1765">
        <v>0</v>
      </c>
      <c r="V1765">
        <v>21.7728</v>
      </c>
      <c r="W1765">
        <f>(Tableau1[[#This Row],[Sales]]/Tableau1[[#This Row],[Profit]])*100</f>
        <v>208.33333333333334</v>
      </c>
      <c r="X1765">
        <f>Tableau1[[#This Row],[Sales]]*(1-Tableau1[[#This Row],[Discount]])</f>
        <v>45.36</v>
      </c>
      <c r="Y1765">
        <f ca="1">SUMIF(Tableau1[Order ID],Tableau1[[#This Row],[Order ID]],Tableau1[[#This Row],[Sales]])</f>
        <v>6.57</v>
      </c>
    </row>
    <row r="1766" spans="1:25" x14ac:dyDescent="0.3">
      <c r="A1766">
        <v>3559</v>
      </c>
      <c r="B1766" t="s">
        <v>1785</v>
      </c>
      <c r="C1766" s="9" t="s">
        <v>5689</v>
      </c>
      <c r="D1766" s="9">
        <v>43046</v>
      </c>
      <c r="E1766" s="3" t="s">
        <v>5135</v>
      </c>
      <c r="F1766" t="s">
        <v>6465</v>
      </c>
      <c r="G1766" t="s">
        <v>7168</v>
      </c>
      <c r="H1766" t="s">
        <v>7961</v>
      </c>
      <c r="I1766" t="s">
        <v>8054</v>
      </c>
      <c r="J1766" t="s">
        <v>8057</v>
      </c>
      <c r="K1766" t="s">
        <v>8066</v>
      </c>
      <c r="L1766" t="s">
        <v>8590</v>
      </c>
      <c r="M1766">
        <v>94122</v>
      </c>
      <c r="N1766" t="s">
        <v>8638</v>
      </c>
      <c r="O1766" t="s">
        <v>9866</v>
      </c>
      <c r="P1766" t="s">
        <v>10371</v>
      </c>
      <c r="Q1766" t="s">
        <v>10381</v>
      </c>
      <c r="R1766" t="s">
        <v>11601</v>
      </c>
      <c r="S1766">
        <v>21.792000000000002</v>
      </c>
      <c r="T1766">
        <v>4</v>
      </c>
      <c r="U1766">
        <v>0.2</v>
      </c>
      <c r="V1766">
        <v>7.6272000000000002</v>
      </c>
      <c r="W1766">
        <f>(Tableau1[[#This Row],[Sales]]/Tableau1[[#This Row],[Profit]])*100</f>
        <v>285.71428571428572</v>
      </c>
      <c r="X1766">
        <f>Tableau1[[#This Row],[Sales]]*(1-Tableau1[[#This Row],[Discount]])</f>
        <v>17.433600000000002</v>
      </c>
      <c r="Y1766">
        <f ca="1">SUMIF(Tableau1[Order ID],Tableau1[[#This Row],[Order ID]],Tableau1[[#This Row],[Sales]])</f>
        <v>760.11599999999999</v>
      </c>
    </row>
    <row r="1767" spans="1:25" x14ac:dyDescent="0.3">
      <c r="A1767">
        <v>3561</v>
      </c>
      <c r="B1767" t="s">
        <v>1786</v>
      </c>
      <c r="C1767" s="9" t="s">
        <v>5537</v>
      </c>
      <c r="D1767" s="9">
        <v>42982</v>
      </c>
      <c r="E1767" s="3" t="s">
        <v>5458</v>
      </c>
      <c r="F1767" t="s">
        <v>6464</v>
      </c>
      <c r="G1767" t="s">
        <v>6666</v>
      </c>
      <c r="H1767" t="s">
        <v>7459</v>
      </c>
      <c r="I1767" t="s">
        <v>8054</v>
      </c>
      <c r="J1767" t="s">
        <v>8057</v>
      </c>
      <c r="K1767" t="s">
        <v>8117</v>
      </c>
      <c r="L1767" t="s">
        <v>8612</v>
      </c>
      <c r="M1767">
        <v>44312</v>
      </c>
      <c r="N1767" t="s">
        <v>8640</v>
      </c>
      <c r="O1767" t="s">
        <v>9299</v>
      </c>
      <c r="P1767" t="s">
        <v>10371</v>
      </c>
      <c r="Q1767" t="s">
        <v>10379</v>
      </c>
      <c r="R1767" t="s">
        <v>11048</v>
      </c>
      <c r="S1767">
        <v>8.2560000000000002</v>
      </c>
      <c r="T1767">
        <v>4</v>
      </c>
      <c r="U1767">
        <v>0.2</v>
      </c>
      <c r="V1767">
        <v>0.61919999999999997</v>
      </c>
      <c r="W1767">
        <f>(Tableau1[[#This Row],[Sales]]/Tableau1[[#This Row],[Profit]])*100</f>
        <v>1333.3333333333335</v>
      </c>
      <c r="X1767">
        <f>Tableau1[[#This Row],[Sales]]*(1-Tableau1[[#This Row],[Discount]])</f>
        <v>6.6048000000000009</v>
      </c>
      <c r="Y1767">
        <f ca="1">SUMIF(Tableau1[Order ID],Tableau1[[#This Row],[Order ID]],Tableau1[[#This Row],[Sales]])</f>
        <v>1685.88</v>
      </c>
    </row>
    <row r="1768" spans="1:25" x14ac:dyDescent="0.3">
      <c r="A1768">
        <v>3565</v>
      </c>
      <c r="B1768" t="s">
        <v>1787</v>
      </c>
      <c r="C1768" s="9" t="s">
        <v>5924</v>
      </c>
      <c r="D1768" s="9">
        <v>42554</v>
      </c>
      <c r="E1768" s="3" t="s">
        <v>6404</v>
      </c>
      <c r="F1768" t="s">
        <v>6466</v>
      </c>
      <c r="G1768" t="s">
        <v>6618</v>
      </c>
      <c r="H1768" t="s">
        <v>7411</v>
      </c>
      <c r="I1768" t="s">
        <v>8054</v>
      </c>
      <c r="J1768" t="s">
        <v>8057</v>
      </c>
      <c r="K1768" t="s">
        <v>8059</v>
      </c>
      <c r="L1768" t="s">
        <v>8590</v>
      </c>
      <c r="M1768">
        <v>90049</v>
      </c>
      <c r="N1768" t="s">
        <v>8638</v>
      </c>
      <c r="O1768" t="s">
        <v>10112</v>
      </c>
      <c r="P1768" t="s">
        <v>10371</v>
      </c>
      <c r="Q1768" t="s">
        <v>10383</v>
      </c>
      <c r="R1768" t="s">
        <v>11851</v>
      </c>
      <c r="S1768">
        <v>12.96</v>
      </c>
      <c r="T1768">
        <v>2</v>
      </c>
      <c r="U1768">
        <v>0</v>
      </c>
      <c r="V1768">
        <v>6.2207999999999997</v>
      </c>
      <c r="W1768">
        <f>(Tableau1[[#This Row],[Sales]]/Tableau1[[#This Row],[Profit]])*100</f>
        <v>208.33333333333334</v>
      </c>
      <c r="X1768">
        <f>Tableau1[[#This Row],[Sales]]*(1-Tableau1[[#This Row],[Discount]])</f>
        <v>12.96</v>
      </c>
      <c r="Y1768">
        <f ca="1">SUMIF(Tableau1[Order ID],Tableau1[[#This Row],[Order ID]],Tableau1[[#This Row],[Sales]])</f>
        <v>17.940000000000001</v>
      </c>
    </row>
    <row r="1769" spans="1:25" x14ac:dyDescent="0.3">
      <c r="A1769">
        <v>3567</v>
      </c>
      <c r="B1769" t="s">
        <v>1788</v>
      </c>
      <c r="C1769" s="9" t="s">
        <v>5240</v>
      </c>
      <c r="D1769" s="9">
        <v>42985</v>
      </c>
      <c r="E1769" s="3" t="s">
        <v>5062</v>
      </c>
      <c r="F1769" t="s">
        <v>6465</v>
      </c>
      <c r="G1769" t="s">
        <v>6840</v>
      </c>
      <c r="H1769" t="s">
        <v>7633</v>
      </c>
      <c r="I1769" t="s">
        <v>8056</v>
      </c>
      <c r="J1769" t="s">
        <v>8057</v>
      </c>
      <c r="K1769" t="s">
        <v>8102</v>
      </c>
      <c r="L1769" t="s">
        <v>8613</v>
      </c>
      <c r="M1769">
        <v>64055</v>
      </c>
      <c r="N1769" t="s">
        <v>8639</v>
      </c>
      <c r="O1769" t="s">
        <v>8753</v>
      </c>
      <c r="P1769" t="s">
        <v>10371</v>
      </c>
      <c r="Q1769" t="s">
        <v>10381</v>
      </c>
      <c r="R1769" t="s">
        <v>10502</v>
      </c>
      <c r="S1769">
        <v>1577.94</v>
      </c>
      <c r="T1769">
        <v>3</v>
      </c>
      <c r="U1769">
        <v>0</v>
      </c>
      <c r="V1769">
        <v>757.41120000000001</v>
      </c>
      <c r="W1769">
        <f>(Tableau1[[#This Row],[Sales]]/Tableau1[[#This Row],[Profit]])*100</f>
        <v>208.33333333333334</v>
      </c>
      <c r="X1769">
        <f>Tableau1[[#This Row],[Sales]]*(1-Tableau1[[#This Row],[Discount]])</f>
        <v>1577.94</v>
      </c>
      <c r="Y1769">
        <f ca="1">SUMIF(Tableau1[Order ID],Tableau1[[#This Row],[Order ID]],Tableau1[[#This Row],[Sales]])</f>
        <v>67.194000000000003</v>
      </c>
    </row>
    <row r="1770" spans="1:25" x14ac:dyDescent="0.3">
      <c r="A1770">
        <v>3568</v>
      </c>
      <c r="B1770" t="s">
        <v>1789</v>
      </c>
      <c r="C1770" s="9" t="s">
        <v>5399</v>
      </c>
      <c r="D1770" s="9">
        <v>42622</v>
      </c>
      <c r="E1770" s="3" t="s">
        <v>5779</v>
      </c>
      <c r="F1770" t="s">
        <v>6464</v>
      </c>
      <c r="G1770" t="s">
        <v>7094</v>
      </c>
      <c r="H1770" t="s">
        <v>7887</v>
      </c>
      <c r="I1770" t="s">
        <v>8056</v>
      </c>
      <c r="J1770" t="s">
        <v>8057</v>
      </c>
      <c r="K1770" t="s">
        <v>8119</v>
      </c>
      <c r="L1770" t="s">
        <v>8593</v>
      </c>
      <c r="M1770">
        <v>75220</v>
      </c>
      <c r="N1770" t="s">
        <v>8639</v>
      </c>
      <c r="O1770" t="s">
        <v>10013</v>
      </c>
      <c r="P1770" t="s">
        <v>10370</v>
      </c>
      <c r="Q1770" t="s">
        <v>10378</v>
      </c>
      <c r="R1770" t="s">
        <v>11751</v>
      </c>
      <c r="S1770">
        <v>15.007999999999999</v>
      </c>
      <c r="T1770">
        <v>4</v>
      </c>
      <c r="U1770">
        <v>0.6</v>
      </c>
      <c r="V1770">
        <v>-12.006399999999999</v>
      </c>
      <c r="W1770">
        <f>(Tableau1[[#This Row],[Sales]]/Tableau1[[#This Row],[Profit]])*100</f>
        <v>-125</v>
      </c>
      <c r="X1770">
        <f>Tableau1[[#This Row],[Sales]]*(1-Tableau1[[#This Row],[Discount]])</f>
        <v>6.0031999999999996</v>
      </c>
      <c r="Y1770">
        <f ca="1">SUMIF(Tableau1[Order ID],Tableau1[[#This Row],[Order ID]],Tableau1[[#This Row],[Sales]])</f>
        <v>10.02</v>
      </c>
    </row>
    <row r="1771" spans="1:25" x14ac:dyDescent="0.3">
      <c r="A1771">
        <v>3569</v>
      </c>
      <c r="B1771" t="s">
        <v>1790</v>
      </c>
      <c r="C1771" s="9" t="s">
        <v>5475</v>
      </c>
      <c r="D1771" s="9">
        <v>42919</v>
      </c>
      <c r="E1771" s="3" t="s">
        <v>5475</v>
      </c>
      <c r="F1771" t="s">
        <v>6467</v>
      </c>
      <c r="G1771" t="s">
        <v>6550</v>
      </c>
      <c r="H1771" t="s">
        <v>7343</v>
      </c>
      <c r="I1771" t="s">
        <v>8056</v>
      </c>
      <c r="J1771" t="s">
        <v>8057</v>
      </c>
      <c r="K1771" t="s">
        <v>8062</v>
      </c>
      <c r="L1771" t="s">
        <v>8234</v>
      </c>
      <c r="M1771">
        <v>98105</v>
      </c>
      <c r="N1771" t="s">
        <v>8638</v>
      </c>
      <c r="O1771" t="s">
        <v>8882</v>
      </c>
      <c r="P1771" t="s">
        <v>10372</v>
      </c>
      <c r="Q1771" t="s">
        <v>10384</v>
      </c>
      <c r="R1771" t="s">
        <v>10632</v>
      </c>
      <c r="S1771">
        <v>59.98</v>
      </c>
      <c r="T1771">
        <v>2</v>
      </c>
      <c r="U1771">
        <v>0</v>
      </c>
      <c r="V1771">
        <v>26.391200000000001</v>
      </c>
      <c r="W1771">
        <f>(Tableau1[[#This Row],[Sales]]/Tableau1[[#This Row],[Profit]])*100</f>
        <v>227.27272727272725</v>
      </c>
      <c r="X1771">
        <f>Tableau1[[#This Row],[Sales]]*(1-Tableau1[[#This Row],[Discount]])</f>
        <v>59.98</v>
      </c>
      <c r="Y1771">
        <f ca="1">SUMIF(Tableau1[Order ID],Tableau1[[#This Row],[Order ID]],Tableau1[[#This Row],[Sales]])</f>
        <v>16.45</v>
      </c>
    </row>
    <row r="1772" spans="1:25" x14ac:dyDescent="0.3">
      <c r="A1772">
        <v>3573</v>
      </c>
      <c r="B1772" t="s">
        <v>1791</v>
      </c>
      <c r="C1772" s="9" t="s">
        <v>5252</v>
      </c>
      <c r="D1772" s="9">
        <v>42915</v>
      </c>
      <c r="E1772" s="3" t="s">
        <v>6317</v>
      </c>
      <c r="F1772" t="s">
        <v>6465</v>
      </c>
      <c r="G1772" t="s">
        <v>7180</v>
      </c>
      <c r="H1772" t="s">
        <v>7973</v>
      </c>
      <c r="I1772" t="s">
        <v>8055</v>
      </c>
      <c r="J1772" t="s">
        <v>8057</v>
      </c>
      <c r="K1772" t="s">
        <v>8337</v>
      </c>
      <c r="L1772" t="s">
        <v>8593</v>
      </c>
      <c r="M1772">
        <v>75150</v>
      </c>
      <c r="N1772" t="s">
        <v>8639</v>
      </c>
      <c r="O1772" t="s">
        <v>9267</v>
      </c>
      <c r="P1772" t="s">
        <v>10371</v>
      </c>
      <c r="Q1772" t="s">
        <v>10383</v>
      </c>
      <c r="R1772" t="s">
        <v>11016</v>
      </c>
      <c r="S1772">
        <v>5.1840000000000002</v>
      </c>
      <c r="T1772">
        <v>1</v>
      </c>
      <c r="U1772">
        <v>0.2</v>
      </c>
      <c r="V1772">
        <v>1.8144</v>
      </c>
      <c r="W1772">
        <f>(Tableau1[[#This Row],[Sales]]/Tableau1[[#This Row],[Profit]])*100</f>
        <v>285.71428571428572</v>
      </c>
      <c r="X1772">
        <f>Tableau1[[#This Row],[Sales]]*(1-Tableau1[[#This Row],[Discount]])</f>
        <v>4.1472000000000007</v>
      </c>
      <c r="Y1772">
        <f ca="1">SUMIF(Tableau1[Order ID],Tableau1[[#This Row],[Order ID]],Tableau1[[#This Row],[Sales]])</f>
        <v>257.94</v>
      </c>
    </row>
    <row r="1773" spans="1:25" x14ac:dyDescent="0.3">
      <c r="A1773">
        <v>3574</v>
      </c>
      <c r="B1773" t="s">
        <v>1792</v>
      </c>
      <c r="C1773" s="9" t="s">
        <v>5813</v>
      </c>
      <c r="D1773" s="9">
        <v>42954</v>
      </c>
      <c r="E1773" s="3" t="s">
        <v>5831</v>
      </c>
      <c r="F1773" t="s">
        <v>6465</v>
      </c>
      <c r="G1773" t="s">
        <v>6995</v>
      </c>
      <c r="H1773" t="s">
        <v>7788</v>
      </c>
      <c r="I1773" t="s">
        <v>8054</v>
      </c>
      <c r="J1773" t="s">
        <v>8057</v>
      </c>
      <c r="K1773" t="s">
        <v>8143</v>
      </c>
      <c r="L1773" t="s">
        <v>8603</v>
      </c>
      <c r="M1773">
        <v>11561</v>
      </c>
      <c r="N1773" t="s">
        <v>8640</v>
      </c>
      <c r="O1773" t="s">
        <v>8877</v>
      </c>
      <c r="P1773" t="s">
        <v>10371</v>
      </c>
      <c r="Q1773" t="s">
        <v>10379</v>
      </c>
      <c r="R1773" t="s">
        <v>10627</v>
      </c>
      <c r="S1773">
        <v>11.68</v>
      </c>
      <c r="T1773">
        <v>2</v>
      </c>
      <c r="U1773">
        <v>0</v>
      </c>
      <c r="V1773">
        <v>5.4896000000000003</v>
      </c>
      <c r="W1773">
        <f>(Tableau1[[#This Row],[Sales]]/Tableau1[[#This Row],[Profit]])*100</f>
        <v>212.7659574468085</v>
      </c>
      <c r="X1773">
        <f>Tableau1[[#This Row],[Sales]]*(1-Tableau1[[#This Row],[Discount]])</f>
        <v>11.68</v>
      </c>
      <c r="Y1773">
        <f ca="1">SUMIF(Tableau1[Order ID],Tableau1[[#This Row],[Order ID]],Tableau1[[#This Row],[Sales]])</f>
        <v>113.52</v>
      </c>
    </row>
    <row r="1774" spans="1:25" x14ac:dyDescent="0.3">
      <c r="A1774">
        <v>3576</v>
      </c>
      <c r="B1774" t="s">
        <v>1793</v>
      </c>
      <c r="C1774" s="9" t="s">
        <v>5561</v>
      </c>
      <c r="D1774" s="9">
        <v>42082</v>
      </c>
      <c r="E1774" s="3" t="s">
        <v>5569</v>
      </c>
      <c r="F1774" t="s">
        <v>6465</v>
      </c>
      <c r="G1774" t="s">
        <v>6887</v>
      </c>
      <c r="H1774" t="s">
        <v>7680</v>
      </c>
      <c r="I1774" t="s">
        <v>8054</v>
      </c>
      <c r="J1774" t="s">
        <v>8057</v>
      </c>
      <c r="K1774" t="s">
        <v>8426</v>
      </c>
      <c r="L1774" t="s">
        <v>8591</v>
      </c>
      <c r="M1774">
        <v>33161</v>
      </c>
      <c r="N1774" t="s">
        <v>8637</v>
      </c>
      <c r="O1774" t="s">
        <v>9291</v>
      </c>
      <c r="P1774" t="s">
        <v>10371</v>
      </c>
      <c r="Q1774" t="s">
        <v>10383</v>
      </c>
      <c r="R1774" t="s">
        <v>11040</v>
      </c>
      <c r="S1774">
        <v>14.496</v>
      </c>
      <c r="T1774">
        <v>3</v>
      </c>
      <c r="U1774">
        <v>0.2</v>
      </c>
      <c r="V1774">
        <v>4.8924000000000003</v>
      </c>
      <c r="W1774">
        <f>(Tableau1[[#This Row],[Sales]]/Tableau1[[#This Row],[Profit]])*100</f>
        <v>296.2962962962963</v>
      </c>
      <c r="X1774">
        <f>Tableau1[[#This Row],[Sales]]*(1-Tableau1[[#This Row],[Discount]])</f>
        <v>11.596800000000002</v>
      </c>
      <c r="Y1774">
        <f ca="1">SUMIF(Tableau1[Order ID],Tableau1[[#This Row],[Order ID]],Tableau1[[#This Row],[Sales]])</f>
        <v>776.85</v>
      </c>
    </row>
    <row r="1775" spans="1:25" x14ac:dyDescent="0.3">
      <c r="A1775">
        <v>3577</v>
      </c>
      <c r="B1775" t="s">
        <v>1794</v>
      </c>
      <c r="C1775" s="9" t="s">
        <v>5873</v>
      </c>
      <c r="D1775" s="9">
        <v>42528</v>
      </c>
      <c r="E1775" s="3" t="s">
        <v>5755</v>
      </c>
      <c r="F1775" t="s">
        <v>6465</v>
      </c>
      <c r="G1775" t="s">
        <v>6554</v>
      </c>
      <c r="H1775" t="s">
        <v>7347</v>
      </c>
      <c r="I1775" t="s">
        <v>8056</v>
      </c>
      <c r="J1775" t="s">
        <v>8057</v>
      </c>
      <c r="K1775" t="s">
        <v>8387</v>
      </c>
      <c r="L1775" t="s">
        <v>8590</v>
      </c>
      <c r="M1775">
        <v>93309</v>
      </c>
      <c r="N1775" t="s">
        <v>8638</v>
      </c>
      <c r="O1775" t="s">
        <v>9193</v>
      </c>
      <c r="P1775" t="s">
        <v>10371</v>
      </c>
      <c r="Q1775" t="s">
        <v>10381</v>
      </c>
      <c r="R1775" t="s">
        <v>10942</v>
      </c>
      <c r="S1775">
        <v>4.7839999999999998</v>
      </c>
      <c r="T1775">
        <v>1</v>
      </c>
      <c r="U1775">
        <v>0.2</v>
      </c>
      <c r="V1775">
        <v>1.5548</v>
      </c>
      <c r="W1775">
        <f>(Tableau1[[#This Row],[Sales]]/Tableau1[[#This Row],[Profit]])*100</f>
        <v>307.69230769230774</v>
      </c>
      <c r="X1775">
        <f>Tableau1[[#This Row],[Sales]]*(1-Tableau1[[#This Row],[Discount]])</f>
        <v>3.8271999999999999</v>
      </c>
      <c r="Y1775">
        <f ca="1">SUMIF(Tableau1[Order ID],Tableau1[[#This Row],[Order ID]],Tableau1[[#This Row],[Sales]])</f>
        <v>971.88</v>
      </c>
    </row>
    <row r="1776" spans="1:25" x14ac:dyDescent="0.3">
      <c r="A1776">
        <v>3579</v>
      </c>
      <c r="B1776" t="s">
        <v>1795</v>
      </c>
      <c r="C1776" s="9" t="s">
        <v>5227</v>
      </c>
      <c r="D1776" s="9">
        <v>42576</v>
      </c>
      <c r="E1776" s="3" t="s">
        <v>5905</v>
      </c>
      <c r="F1776" t="s">
        <v>6465</v>
      </c>
      <c r="G1776" t="s">
        <v>6831</v>
      </c>
      <c r="H1776" t="s">
        <v>7624</v>
      </c>
      <c r="I1776" t="s">
        <v>8054</v>
      </c>
      <c r="J1776" t="s">
        <v>8057</v>
      </c>
      <c r="K1776" t="s">
        <v>8083</v>
      </c>
      <c r="L1776" t="s">
        <v>8623</v>
      </c>
      <c r="M1776">
        <v>39212</v>
      </c>
      <c r="N1776" t="s">
        <v>8637</v>
      </c>
      <c r="O1776" t="s">
        <v>10114</v>
      </c>
      <c r="P1776" t="s">
        <v>10371</v>
      </c>
      <c r="Q1776" t="s">
        <v>10377</v>
      </c>
      <c r="R1776" t="s">
        <v>11852</v>
      </c>
      <c r="S1776">
        <v>7.89</v>
      </c>
      <c r="T1776">
        <v>1</v>
      </c>
      <c r="U1776">
        <v>0</v>
      </c>
      <c r="V1776">
        <v>0.31559999999999999</v>
      </c>
      <c r="W1776">
        <f>(Tableau1[[#This Row],[Sales]]/Tableau1[[#This Row],[Profit]])*100</f>
        <v>2500</v>
      </c>
      <c r="X1776">
        <f>Tableau1[[#This Row],[Sales]]*(1-Tableau1[[#This Row],[Discount]])</f>
        <v>7.89</v>
      </c>
      <c r="Y1776">
        <f ca="1">SUMIF(Tableau1[Order ID],Tableau1[[#This Row],[Order ID]],Tableau1[[#This Row],[Sales]])</f>
        <v>182.55</v>
      </c>
    </row>
    <row r="1777" spans="1:25" x14ac:dyDescent="0.3">
      <c r="A1777">
        <v>3582</v>
      </c>
      <c r="B1777" t="s">
        <v>1796</v>
      </c>
      <c r="C1777" s="9" t="s">
        <v>5202</v>
      </c>
      <c r="D1777" s="9">
        <v>43009</v>
      </c>
      <c r="E1777" s="3" t="s">
        <v>5596</v>
      </c>
      <c r="F1777" t="s">
        <v>6465</v>
      </c>
      <c r="G1777" t="s">
        <v>6522</v>
      </c>
      <c r="H1777" t="s">
        <v>7315</v>
      </c>
      <c r="I1777" t="s">
        <v>8054</v>
      </c>
      <c r="J1777" t="s">
        <v>8057</v>
      </c>
      <c r="K1777" t="s">
        <v>8067</v>
      </c>
      <c r="L1777" t="s">
        <v>8596</v>
      </c>
      <c r="M1777">
        <v>68025</v>
      </c>
      <c r="N1777" t="s">
        <v>8639</v>
      </c>
      <c r="O1777" t="s">
        <v>9523</v>
      </c>
      <c r="P1777" t="s">
        <v>10371</v>
      </c>
      <c r="Q1777" t="s">
        <v>10383</v>
      </c>
      <c r="R1777" t="s">
        <v>11265</v>
      </c>
      <c r="S1777">
        <v>104.85</v>
      </c>
      <c r="T1777">
        <v>1</v>
      </c>
      <c r="U1777">
        <v>0</v>
      </c>
      <c r="V1777">
        <v>50.328000000000003</v>
      </c>
      <c r="W1777">
        <f>(Tableau1[[#This Row],[Sales]]/Tableau1[[#This Row],[Profit]])*100</f>
        <v>208.33333333333331</v>
      </c>
      <c r="X1777">
        <f>Tableau1[[#This Row],[Sales]]*(1-Tableau1[[#This Row],[Discount]])</f>
        <v>104.85</v>
      </c>
      <c r="Y1777">
        <f ca="1">SUMIF(Tableau1[Order ID],Tableau1[[#This Row],[Order ID]],Tableau1[[#This Row],[Sales]])</f>
        <v>53.088000000000001</v>
      </c>
    </row>
    <row r="1778" spans="1:25" x14ac:dyDescent="0.3">
      <c r="A1778">
        <v>3583</v>
      </c>
      <c r="B1778" t="s">
        <v>1797</v>
      </c>
      <c r="C1778" s="9" t="s">
        <v>5925</v>
      </c>
      <c r="D1778" s="9">
        <v>42348</v>
      </c>
      <c r="E1778" s="3" t="s">
        <v>6165</v>
      </c>
      <c r="F1778" t="s">
        <v>6465</v>
      </c>
      <c r="G1778" t="s">
        <v>6938</v>
      </c>
      <c r="H1778" t="s">
        <v>7731</v>
      </c>
      <c r="I1778" t="s">
        <v>8055</v>
      </c>
      <c r="J1778" t="s">
        <v>8057</v>
      </c>
      <c r="K1778" t="s">
        <v>8083</v>
      </c>
      <c r="L1778" t="s">
        <v>8600</v>
      </c>
      <c r="M1778">
        <v>49201</v>
      </c>
      <c r="N1778" t="s">
        <v>8639</v>
      </c>
      <c r="O1778" t="s">
        <v>8768</v>
      </c>
      <c r="P1778" t="s">
        <v>10371</v>
      </c>
      <c r="Q1778" t="s">
        <v>10379</v>
      </c>
      <c r="R1778" t="s">
        <v>11853</v>
      </c>
      <c r="S1778">
        <v>3.9</v>
      </c>
      <c r="T1778">
        <v>2</v>
      </c>
      <c r="U1778">
        <v>0</v>
      </c>
      <c r="V1778">
        <v>1.5209999999999999</v>
      </c>
      <c r="W1778">
        <f>(Tableau1[[#This Row],[Sales]]/Tableau1[[#This Row],[Profit]])*100</f>
        <v>256.41025641025641</v>
      </c>
      <c r="X1778">
        <f>Tableau1[[#This Row],[Sales]]*(1-Tableau1[[#This Row],[Discount]])</f>
        <v>3.9</v>
      </c>
      <c r="Y1778">
        <f ca="1">SUMIF(Tableau1[Order ID],Tableau1[[#This Row],[Order ID]],Tableau1[[#This Row],[Sales]])</f>
        <v>4.91</v>
      </c>
    </row>
    <row r="1779" spans="1:25" x14ac:dyDescent="0.3">
      <c r="A1779">
        <v>3587</v>
      </c>
      <c r="B1779" t="s">
        <v>1798</v>
      </c>
      <c r="C1779" s="9" t="s">
        <v>5243</v>
      </c>
      <c r="D1779" s="9">
        <v>42981</v>
      </c>
      <c r="E1779" s="3" t="s">
        <v>5595</v>
      </c>
      <c r="F1779" t="s">
        <v>6465</v>
      </c>
      <c r="G1779" t="s">
        <v>7104</v>
      </c>
      <c r="H1779" t="s">
        <v>7897</v>
      </c>
      <c r="I1779" t="s">
        <v>8055</v>
      </c>
      <c r="J1779" t="s">
        <v>8057</v>
      </c>
      <c r="K1779" t="s">
        <v>8066</v>
      </c>
      <c r="L1779" t="s">
        <v>8590</v>
      </c>
      <c r="M1779">
        <v>94122</v>
      </c>
      <c r="N1779" t="s">
        <v>8638</v>
      </c>
      <c r="O1779" t="s">
        <v>8717</v>
      </c>
      <c r="P1779" t="s">
        <v>10371</v>
      </c>
      <c r="Q1779" t="s">
        <v>10379</v>
      </c>
      <c r="R1779" t="s">
        <v>10466</v>
      </c>
      <c r="S1779">
        <v>5.96</v>
      </c>
      <c r="T1779">
        <v>2</v>
      </c>
      <c r="U1779">
        <v>0</v>
      </c>
      <c r="V1779">
        <v>1.6688000000000001</v>
      </c>
      <c r="W1779">
        <f>(Tableau1[[#This Row],[Sales]]/Tableau1[[#This Row],[Profit]])*100</f>
        <v>357.14285714285711</v>
      </c>
      <c r="X1779">
        <f>Tableau1[[#This Row],[Sales]]*(1-Tableau1[[#This Row],[Discount]])</f>
        <v>5.96</v>
      </c>
      <c r="Y1779">
        <f ca="1">SUMIF(Tableau1[Order ID],Tableau1[[#This Row],[Order ID]],Tableau1[[#This Row],[Sales]])</f>
        <v>222.38399999999999</v>
      </c>
    </row>
    <row r="1780" spans="1:25" x14ac:dyDescent="0.3">
      <c r="A1780">
        <v>3588</v>
      </c>
      <c r="B1780" t="s">
        <v>1799</v>
      </c>
      <c r="C1780" s="9" t="s">
        <v>5271</v>
      </c>
      <c r="D1780" s="9">
        <v>43002</v>
      </c>
      <c r="E1780" s="3" t="s">
        <v>5424</v>
      </c>
      <c r="F1780" t="s">
        <v>6465</v>
      </c>
      <c r="G1780" t="s">
        <v>6882</v>
      </c>
      <c r="H1780" t="s">
        <v>7675</v>
      </c>
      <c r="I1780" t="s">
        <v>8056</v>
      </c>
      <c r="J1780" t="s">
        <v>8057</v>
      </c>
      <c r="K1780" t="s">
        <v>8210</v>
      </c>
      <c r="L1780" t="s">
        <v>8612</v>
      </c>
      <c r="M1780">
        <v>43130</v>
      </c>
      <c r="N1780" t="s">
        <v>8640</v>
      </c>
      <c r="O1780" t="s">
        <v>9738</v>
      </c>
      <c r="P1780" t="s">
        <v>10372</v>
      </c>
      <c r="Q1780" t="s">
        <v>10380</v>
      </c>
      <c r="R1780" t="s">
        <v>11475</v>
      </c>
      <c r="S1780">
        <v>1169.694</v>
      </c>
      <c r="T1780">
        <v>3</v>
      </c>
      <c r="U1780">
        <v>0.4</v>
      </c>
      <c r="V1780">
        <v>-253.43369999999999</v>
      </c>
      <c r="W1780">
        <f>(Tableau1[[#This Row],[Sales]]/Tableau1[[#This Row],[Profit]])*100</f>
        <v>-461.5384615384616</v>
      </c>
      <c r="X1780">
        <f>Tableau1[[#This Row],[Sales]]*(1-Tableau1[[#This Row],[Discount]])</f>
        <v>701.81639999999993</v>
      </c>
      <c r="Y1780">
        <f ca="1">SUMIF(Tableau1[Order ID],Tableau1[[#This Row],[Order ID]],Tableau1[[#This Row],[Sales]])</f>
        <v>247.84</v>
      </c>
    </row>
    <row r="1781" spans="1:25" x14ac:dyDescent="0.3">
      <c r="A1781">
        <v>3589</v>
      </c>
      <c r="B1781" t="s">
        <v>1800</v>
      </c>
      <c r="C1781" s="9" t="s">
        <v>5514</v>
      </c>
      <c r="D1781" s="9">
        <v>43088</v>
      </c>
      <c r="E1781" s="3" t="s">
        <v>5232</v>
      </c>
      <c r="F1781" t="s">
        <v>6466</v>
      </c>
      <c r="G1781" t="s">
        <v>7017</v>
      </c>
      <c r="H1781" t="s">
        <v>7810</v>
      </c>
      <c r="I1781" t="s">
        <v>8054</v>
      </c>
      <c r="J1781" t="s">
        <v>8057</v>
      </c>
      <c r="K1781" t="s">
        <v>8298</v>
      </c>
      <c r="L1781" t="s">
        <v>8616</v>
      </c>
      <c r="M1781">
        <v>70506</v>
      </c>
      <c r="N1781" t="s">
        <v>8637</v>
      </c>
      <c r="O1781" t="s">
        <v>9092</v>
      </c>
      <c r="P1781" t="s">
        <v>10371</v>
      </c>
      <c r="Q1781" t="s">
        <v>10387</v>
      </c>
      <c r="R1781" t="s">
        <v>10842</v>
      </c>
      <c r="S1781">
        <v>1665.62</v>
      </c>
      <c r="T1781">
        <v>2</v>
      </c>
      <c r="U1781">
        <v>0</v>
      </c>
      <c r="V1781">
        <v>33.312399999999997</v>
      </c>
      <c r="W1781">
        <f>(Tableau1[[#This Row],[Sales]]/Tableau1[[#This Row],[Profit]])*100</f>
        <v>5000</v>
      </c>
      <c r="X1781">
        <f>Tableau1[[#This Row],[Sales]]*(1-Tableau1[[#This Row],[Discount]])</f>
        <v>1665.62</v>
      </c>
      <c r="Y1781">
        <f ca="1">SUMIF(Tableau1[Order ID],Tableau1[[#This Row],[Order ID]],Tableau1[[#This Row],[Sales]])</f>
        <v>11.52</v>
      </c>
    </row>
    <row r="1782" spans="1:25" x14ac:dyDescent="0.3">
      <c r="A1782">
        <v>3590</v>
      </c>
      <c r="B1782" t="s">
        <v>1801</v>
      </c>
      <c r="C1782" s="9" t="s">
        <v>5251</v>
      </c>
      <c r="D1782" s="9">
        <v>43063</v>
      </c>
      <c r="E1782" s="3" t="s">
        <v>5359</v>
      </c>
      <c r="F1782" t="s">
        <v>6465</v>
      </c>
      <c r="G1782" t="s">
        <v>6554</v>
      </c>
      <c r="H1782" t="s">
        <v>7347</v>
      </c>
      <c r="I1782" t="s">
        <v>8056</v>
      </c>
      <c r="J1782" t="s">
        <v>8057</v>
      </c>
      <c r="K1782" t="s">
        <v>8160</v>
      </c>
      <c r="L1782" t="s">
        <v>8589</v>
      </c>
      <c r="M1782">
        <v>40475</v>
      </c>
      <c r="N1782" t="s">
        <v>8637</v>
      </c>
      <c r="O1782" t="s">
        <v>9237</v>
      </c>
      <c r="P1782" t="s">
        <v>10371</v>
      </c>
      <c r="Q1782" t="s">
        <v>10381</v>
      </c>
      <c r="R1782" t="s">
        <v>10986</v>
      </c>
      <c r="S1782">
        <v>2.88</v>
      </c>
      <c r="T1782">
        <v>1</v>
      </c>
      <c r="U1782">
        <v>0</v>
      </c>
      <c r="V1782">
        <v>1.4112</v>
      </c>
      <c r="W1782">
        <f>(Tableau1[[#This Row],[Sales]]/Tableau1[[#This Row],[Profit]])*100</f>
        <v>204.08163265306123</v>
      </c>
      <c r="X1782">
        <f>Tableau1[[#This Row],[Sales]]*(1-Tableau1[[#This Row],[Discount]])</f>
        <v>2.88</v>
      </c>
      <c r="Y1782">
        <f ca="1">SUMIF(Tableau1[Order ID],Tableau1[[#This Row],[Order ID]],Tableau1[[#This Row],[Sales]])</f>
        <v>107.97</v>
      </c>
    </row>
    <row r="1783" spans="1:25" x14ac:dyDescent="0.3">
      <c r="A1783">
        <v>3592</v>
      </c>
      <c r="B1783" t="s">
        <v>1802</v>
      </c>
      <c r="C1783" s="9" t="s">
        <v>5766</v>
      </c>
      <c r="D1783" s="9">
        <v>41986</v>
      </c>
      <c r="E1783" s="3" t="s">
        <v>5564</v>
      </c>
      <c r="F1783" t="s">
        <v>6464</v>
      </c>
      <c r="G1783" t="s">
        <v>6735</v>
      </c>
      <c r="H1783" t="s">
        <v>7528</v>
      </c>
      <c r="I1783" t="s">
        <v>8054</v>
      </c>
      <c r="J1783" t="s">
        <v>8057</v>
      </c>
      <c r="K1783" t="s">
        <v>8070</v>
      </c>
      <c r="L1783" t="s">
        <v>8593</v>
      </c>
      <c r="M1783">
        <v>77070</v>
      </c>
      <c r="N1783" t="s">
        <v>8639</v>
      </c>
      <c r="O1783" t="s">
        <v>9128</v>
      </c>
      <c r="P1783" t="s">
        <v>10371</v>
      </c>
      <c r="Q1783" t="s">
        <v>10387</v>
      </c>
      <c r="R1783" t="s">
        <v>10877</v>
      </c>
      <c r="S1783">
        <v>2.92</v>
      </c>
      <c r="T1783">
        <v>1</v>
      </c>
      <c r="U1783">
        <v>0.2</v>
      </c>
      <c r="V1783">
        <v>0.36499999999999999</v>
      </c>
      <c r="W1783">
        <f>(Tableau1[[#This Row],[Sales]]/Tableau1[[#This Row],[Profit]])*100</f>
        <v>800</v>
      </c>
      <c r="X1783">
        <f>Tableau1[[#This Row],[Sales]]*(1-Tableau1[[#This Row],[Discount]])</f>
        <v>2.3359999999999999</v>
      </c>
      <c r="Y1783">
        <f ca="1">SUMIF(Tableau1[Order ID],Tableau1[[#This Row],[Order ID]],Tableau1[[#This Row],[Sales]])</f>
        <v>2.202</v>
      </c>
    </row>
    <row r="1784" spans="1:25" x14ac:dyDescent="0.3">
      <c r="A1784">
        <v>3593</v>
      </c>
      <c r="B1784" t="s">
        <v>1803</v>
      </c>
      <c r="C1784" s="9" t="s">
        <v>5035</v>
      </c>
      <c r="D1784" s="9">
        <v>42709</v>
      </c>
      <c r="E1784" s="3" t="s">
        <v>6316</v>
      </c>
      <c r="F1784" t="s">
        <v>6464</v>
      </c>
      <c r="G1784" t="s">
        <v>6974</v>
      </c>
      <c r="H1784" t="s">
        <v>7767</v>
      </c>
      <c r="I1784" t="s">
        <v>8054</v>
      </c>
      <c r="J1784" t="s">
        <v>8057</v>
      </c>
      <c r="K1784" t="s">
        <v>8078</v>
      </c>
      <c r="L1784" t="s">
        <v>8603</v>
      </c>
      <c r="M1784">
        <v>10024</v>
      </c>
      <c r="N1784" t="s">
        <v>8640</v>
      </c>
      <c r="O1784" t="s">
        <v>10020</v>
      </c>
      <c r="P1784" t="s">
        <v>10371</v>
      </c>
      <c r="Q1784" t="s">
        <v>10377</v>
      </c>
      <c r="R1784" t="s">
        <v>11758</v>
      </c>
      <c r="S1784">
        <v>465.18</v>
      </c>
      <c r="T1784">
        <v>3</v>
      </c>
      <c r="U1784">
        <v>0</v>
      </c>
      <c r="V1784">
        <v>120.9468</v>
      </c>
      <c r="W1784">
        <f>(Tableau1[[#This Row],[Sales]]/Tableau1[[#This Row],[Profit]])*100</f>
        <v>384.61538461538464</v>
      </c>
      <c r="X1784">
        <f>Tableau1[[#This Row],[Sales]]*(1-Tableau1[[#This Row],[Discount]])</f>
        <v>465.18</v>
      </c>
      <c r="Y1784">
        <f ca="1">SUMIF(Tableau1[Order ID],Tableau1[[#This Row],[Order ID]],Tableau1[[#This Row],[Sales]])</f>
        <v>12.78</v>
      </c>
    </row>
    <row r="1785" spans="1:25" x14ac:dyDescent="0.3">
      <c r="A1785">
        <v>3594</v>
      </c>
      <c r="B1785" t="s">
        <v>1804</v>
      </c>
      <c r="C1785" s="9" t="s">
        <v>5138</v>
      </c>
      <c r="D1785" s="9">
        <v>42624</v>
      </c>
      <c r="E1785" s="3" t="s">
        <v>5072</v>
      </c>
      <c r="F1785" t="s">
        <v>6465</v>
      </c>
      <c r="G1785" t="s">
        <v>6593</v>
      </c>
      <c r="H1785" t="s">
        <v>7386</v>
      </c>
      <c r="I1785" t="s">
        <v>8056</v>
      </c>
      <c r="J1785" t="s">
        <v>8057</v>
      </c>
      <c r="K1785" t="s">
        <v>8225</v>
      </c>
      <c r="L1785" t="s">
        <v>8612</v>
      </c>
      <c r="M1785">
        <v>43615</v>
      </c>
      <c r="N1785" t="s">
        <v>8640</v>
      </c>
      <c r="O1785" t="s">
        <v>9071</v>
      </c>
      <c r="P1785" t="s">
        <v>10371</v>
      </c>
      <c r="Q1785" t="s">
        <v>10381</v>
      </c>
      <c r="R1785" t="s">
        <v>10820</v>
      </c>
      <c r="S1785">
        <v>22.428000000000001</v>
      </c>
      <c r="T1785">
        <v>3</v>
      </c>
      <c r="U1785">
        <v>0.7</v>
      </c>
      <c r="V1785">
        <v>-17.942399999999999</v>
      </c>
      <c r="W1785">
        <f>(Tableau1[[#This Row],[Sales]]/Tableau1[[#This Row],[Profit]])*100</f>
        <v>-125</v>
      </c>
      <c r="X1785">
        <f>Tableau1[[#This Row],[Sales]]*(1-Tableau1[[#This Row],[Discount]])</f>
        <v>6.7284000000000015</v>
      </c>
      <c r="Y1785">
        <f ca="1">SUMIF(Tableau1[Order ID],Tableau1[[#This Row],[Order ID]],Tableau1[[#This Row],[Sales]])</f>
        <v>23.24</v>
      </c>
    </row>
    <row r="1786" spans="1:25" x14ac:dyDescent="0.3">
      <c r="A1786">
        <v>3596</v>
      </c>
      <c r="B1786" t="s">
        <v>1805</v>
      </c>
      <c r="C1786" s="9" t="s">
        <v>5064</v>
      </c>
      <c r="D1786" s="9">
        <v>43078</v>
      </c>
      <c r="E1786" s="3" t="s">
        <v>5964</v>
      </c>
      <c r="F1786" t="s">
        <v>6465</v>
      </c>
      <c r="G1786" t="s">
        <v>6834</v>
      </c>
      <c r="H1786" t="s">
        <v>7627</v>
      </c>
      <c r="I1786" t="s">
        <v>8055</v>
      </c>
      <c r="J1786" t="s">
        <v>8057</v>
      </c>
      <c r="K1786" t="s">
        <v>8068</v>
      </c>
      <c r="L1786" t="s">
        <v>8597</v>
      </c>
      <c r="M1786">
        <v>19143</v>
      </c>
      <c r="N1786" t="s">
        <v>8640</v>
      </c>
      <c r="O1786" t="s">
        <v>8980</v>
      </c>
      <c r="P1786" t="s">
        <v>10371</v>
      </c>
      <c r="Q1786" t="s">
        <v>10379</v>
      </c>
      <c r="R1786" t="s">
        <v>10729</v>
      </c>
      <c r="S1786">
        <v>2.6240000000000001</v>
      </c>
      <c r="T1786">
        <v>1</v>
      </c>
      <c r="U1786">
        <v>0.2</v>
      </c>
      <c r="V1786">
        <v>0.4264</v>
      </c>
      <c r="W1786">
        <f>(Tableau1[[#This Row],[Sales]]/Tableau1[[#This Row],[Profit]])*100</f>
        <v>615.38461538461547</v>
      </c>
      <c r="X1786">
        <f>Tableau1[[#This Row],[Sales]]*(1-Tableau1[[#This Row],[Discount]])</f>
        <v>2.0992000000000002</v>
      </c>
      <c r="Y1786">
        <f ca="1">SUMIF(Tableau1[Order ID],Tableau1[[#This Row],[Order ID]],Tableau1[[#This Row],[Sales]])</f>
        <v>5.5519999999999996</v>
      </c>
    </row>
    <row r="1787" spans="1:25" x14ac:dyDescent="0.3">
      <c r="A1787">
        <v>3597</v>
      </c>
      <c r="B1787" t="s">
        <v>1806</v>
      </c>
      <c r="C1787" s="9" t="s">
        <v>5370</v>
      </c>
      <c r="D1787" s="9">
        <v>41891</v>
      </c>
      <c r="E1787" s="3" t="s">
        <v>5110</v>
      </c>
      <c r="F1787" t="s">
        <v>6464</v>
      </c>
      <c r="G1787" t="s">
        <v>6563</v>
      </c>
      <c r="H1787" t="s">
        <v>7356</v>
      </c>
      <c r="I1787" t="s">
        <v>8054</v>
      </c>
      <c r="J1787" t="s">
        <v>8057</v>
      </c>
      <c r="K1787" t="s">
        <v>8068</v>
      </c>
      <c r="L1787" t="s">
        <v>8597</v>
      </c>
      <c r="M1787">
        <v>19140</v>
      </c>
      <c r="N1787" t="s">
        <v>8640</v>
      </c>
      <c r="O1787" t="s">
        <v>9358</v>
      </c>
      <c r="P1787" t="s">
        <v>10371</v>
      </c>
      <c r="Q1787" t="s">
        <v>10383</v>
      </c>
      <c r="R1787" t="s">
        <v>11106</v>
      </c>
      <c r="S1787">
        <v>15.552</v>
      </c>
      <c r="T1787">
        <v>3</v>
      </c>
      <c r="U1787">
        <v>0.2</v>
      </c>
      <c r="V1787">
        <v>5.4432</v>
      </c>
      <c r="W1787">
        <f>(Tableau1[[#This Row],[Sales]]/Tableau1[[#This Row],[Profit]])*100</f>
        <v>285.71428571428572</v>
      </c>
      <c r="X1787">
        <f>Tableau1[[#This Row],[Sales]]*(1-Tableau1[[#This Row],[Discount]])</f>
        <v>12.441600000000001</v>
      </c>
      <c r="Y1787">
        <f ca="1">SUMIF(Tableau1[Order ID],Tableau1[[#This Row],[Order ID]],Tableau1[[#This Row],[Sales]])</f>
        <v>5.3879999999999999</v>
      </c>
    </row>
    <row r="1788" spans="1:25" x14ac:dyDescent="0.3">
      <c r="A1788">
        <v>3601</v>
      </c>
      <c r="B1788" t="s">
        <v>1807</v>
      </c>
      <c r="C1788" s="9" t="s">
        <v>5365</v>
      </c>
      <c r="D1788" s="9">
        <v>42912</v>
      </c>
      <c r="E1788" s="3" t="s">
        <v>5190</v>
      </c>
      <c r="F1788" t="s">
        <v>6465</v>
      </c>
      <c r="G1788" t="s">
        <v>6881</v>
      </c>
      <c r="H1788" t="s">
        <v>7674</v>
      </c>
      <c r="I1788" t="s">
        <v>8054</v>
      </c>
      <c r="J1788" t="s">
        <v>8057</v>
      </c>
      <c r="K1788" t="s">
        <v>8118</v>
      </c>
      <c r="L1788" t="s">
        <v>8610</v>
      </c>
      <c r="M1788">
        <v>80219</v>
      </c>
      <c r="N1788" t="s">
        <v>8638</v>
      </c>
      <c r="O1788" t="s">
        <v>9480</v>
      </c>
      <c r="P1788" t="s">
        <v>10372</v>
      </c>
      <c r="Q1788" t="s">
        <v>10384</v>
      </c>
      <c r="R1788" t="s">
        <v>11224</v>
      </c>
      <c r="S1788">
        <v>431.928</v>
      </c>
      <c r="T1788">
        <v>9</v>
      </c>
      <c r="U1788">
        <v>0.2</v>
      </c>
      <c r="V1788">
        <v>64.789199999999994</v>
      </c>
      <c r="W1788">
        <f>(Tableau1[[#This Row],[Sales]]/Tableau1[[#This Row],[Profit]])*100</f>
        <v>666.66666666666674</v>
      </c>
      <c r="X1788">
        <f>Tableau1[[#This Row],[Sales]]*(1-Tableau1[[#This Row],[Discount]])</f>
        <v>345.54240000000004</v>
      </c>
      <c r="Y1788">
        <f ca="1">SUMIF(Tableau1[Order ID],Tableau1[[#This Row],[Order ID]],Tableau1[[#This Row],[Sales]])</f>
        <v>19.54</v>
      </c>
    </row>
    <row r="1789" spans="1:25" x14ac:dyDescent="0.3">
      <c r="A1789">
        <v>3602</v>
      </c>
      <c r="B1789" t="s">
        <v>1808</v>
      </c>
      <c r="C1789" s="9" t="s">
        <v>5694</v>
      </c>
      <c r="D1789" s="9">
        <v>41960</v>
      </c>
      <c r="E1789" s="3" t="s">
        <v>5186</v>
      </c>
      <c r="F1789" t="s">
        <v>6465</v>
      </c>
      <c r="G1789" t="s">
        <v>7181</v>
      </c>
      <c r="H1789" t="s">
        <v>7974</v>
      </c>
      <c r="I1789" t="s">
        <v>8054</v>
      </c>
      <c r="J1789" t="s">
        <v>8057</v>
      </c>
      <c r="K1789" t="s">
        <v>8068</v>
      </c>
      <c r="L1789" t="s">
        <v>8597</v>
      </c>
      <c r="M1789">
        <v>19143</v>
      </c>
      <c r="N1789" t="s">
        <v>8640</v>
      </c>
      <c r="O1789" t="s">
        <v>9188</v>
      </c>
      <c r="P1789" t="s">
        <v>10371</v>
      </c>
      <c r="Q1789" t="s">
        <v>10383</v>
      </c>
      <c r="R1789" t="s">
        <v>10937</v>
      </c>
      <c r="S1789">
        <v>12.448</v>
      </c>
      <c r="T1789">
        <v>2</v>
      </c>
      <c r="U1789">
        <v>0.2</v>
      </c>
      <c r="V1789">
        <v>3.89</v>
      </c>
      <c r="W1789">
        <f>(Tableau1[[#This Row],[Sales]]/Tableau1[[#This Row],[Profit]])*100</f>
        <v>320</v>
      </c>
      <c r="X1789">
        <f>Tableau1[[#This Row],[Sales]]*(1-Tableau1[[#This Row],[Discount]])</f>
        <v>9.958400000000001</v>
      </c>
      <c r="Y1789">
        <f ca="1">SUMIF(Tableau1[Order ID],Tableau1[[#This Row],[Order ID]],Tableau1[[#This Row],[Sales]])</f>
        <v>11.96</v>
      </c>
    </row>
    <row r="1790" spans="1:25" x14ac:dyDescent="0.3">
      <c r="A1790">
        <v>3604</v>
      </c>
      <c r="B1790" t="s">
        <v>1809</v>
      </c>
      <c r="C1790" s="9" t="s">
        <v>5200</v>
      </c>
      <c r="D1790" s="9">
        <v>42968</v>
      </c>
      <c r="E1790" s="3" t="s">
        <v>5181</v>
      </c>
      <c r="F1790" t="s">
        <v>6465</v>
      </c>
      <c r="G1790" t="s">
        <v>6742</v>
      </c>
      <c r="H1790" t="s">
        <v>7535</v>
      </c>
      <c r="I1790" t="s">
        <v>8056</v>
      </c>
      <c r="J1790" t="s">
        <v>8057</v>
      </c>
      <c r="K1790" t="s">
        <v>8087</v>
      </c>
      <c r="L1790" t="s">
        <v>8627</v>
      </c>
      <c r="M1790">
        <v>21044</v>
      </c>
      <c r="N1790" t="s">
        <v>8640</v>
      </c>
      <c r="O1790" t="s">
        <v>9074</v>
      </c>
      <c r="P1790" t="s">
        <v>10371</v>
      </c>
      <c r="Q1790" t="s">
        <v>10383</v>
      </c>
      <c r="R1790" t="s">
        <v>11563</v>
      </c>
      <c r="S1790">
        <v>277.39999999999998</v>
      </c>
      <c r="T1790">
        <v>5</v>
      </c>
      <c r="U1790">
        <v>0</v>
      </c>
      <c r="V1790">
        <v>133.15199999999999</v>
      </c>
      <c r="W1790">
        <f>(Tableau1[[#This Row],[Sales]]/Tableau1[[#This Row],[Profit]])*100</f>
        <v>208.33333333333334</v>
      </c>
      <c r="X1790">
        <f>Tableau1[[#This Row],[Sales]]*(1-Tableau1[[#This Row],[Discount]])</f>
        <v>277.39999999999998</v>
      </c>
      <c r="Y1790">
        <f ca="1">SUMIF(Tableau1[Order ID],Tableau1[[#This Row],[Order ID]],Tableau1[[#This Row],[Sales]])</f>
        <v>756.8</v>
      </c>
    </row>
    <row r="1791" spans="1:25" x14ac:dyDescent="0.3">
      <c r="A1791">
        <v>3607</v>
      </c>
      <c r="B1791" t="s">
        <v>1810</v>
      </c>
      <c r="C1791" s="9" t="s">
        <v>5329</v>
      </c>
      <c r="D1791" s="9">
        <v>42441</v>
      </c>
      <c r="E1791" s="3" t="s">
        <v>6274</v>
      </c>
      <c r="F1791" t="s">
        <v>6464</v>
      </c>
      <c r="G1791" t="s">
        <v>6710</v>
      </c>
      <c r="H1791" t="s">
        <v>7503</v>
      </c>
      <c r="I1791" t="s">
        <v>8054</v>
      </c>
      <c r="J1791" t="s">
        <v>8057</v>
      </c>
      <c r="K1791" t="s">
        <v>8078</v>
      </c>
      <c r="L1791" t="s">
        <v>8603</v>
      </c>
      <c r="M1791">
        <v>10024</v>
      </c>
      <c r="N1791" t="s">
        <v>8640</v>
      </c>
      <c r="O1791" t="s">
        <v>9326</v>
      </c>
      <c r="P1791" t="s">
        <v>10371</v>
      </c>
      <c r="Q1791" t="s">
        <v>10385</v>
      </c>
      <c r="R1791" t="s">
        <v>10539</v>
      </c>
      <c r="S1791">
        <v>29.34</v>
      </c>
      <c r="T1791">
        <v>3</v>
      </c>
      <c r="U1791">
        <v>0</v>
      </c>
      <c r="V1791">
        <v>13.4964</v>
      </c>
      <c r="W1791">
        <f>(Tableau1[[#This Row],[Sales]]/Tableau1[[#This Row],[Profit]])*100</f>
        <v>217.39130434782606</v>
      </c>
      <c r="X1791">
        <f>Tableau1[[#This Row],[Sales]]*(1-Tableau1[[#This Row],[Discount]])</f>
        <v>29.34</v>
      </c>
      <c r="Y1791">
        <f ca="1">SUMIF(Tableau1[Order ID],Tableau1[[#This Row],[Order ID]],Tableau1[[#This Row],[Sales]])</f>
        <v>6.08</v>
      </c>
    </row>
    <row r="1792" spans="1:25" x14ac:dyDescent="0.3">
      <c r="A1792">
        <v>3608</v>
      </c>
      <c r="B1792" t="s">
        <v>1811</v>
      </c>
      <c r="C1792" s="9" t="s">
        <v>5895</v>
      </c>
      <c r="D1792" s="9">
        <v>41905</v>
      </c>
      <c r="E1792" s="3" t="s">
        <v>5480</v>
      </c>
      <c r="F1792" t="s">
        <v>6464</v>
      </c>
      <c r="G1792" t="s">
        <v>6929</v>
      </c>
      <c r="H1792" t="s">
        <v>7722</v>
      </c>
      <c r="I1792" t="s">
        <v>8054</v>
      </c>
      <c r="J1792" t="s">
        <v>8057</v>
      </c>
      <c r="K1792" t="s">
        <v>8078</v>
      </c>
      <c r="L1792" t="s">
        <v>8603</v>
      </c>
      <c r="M1792">
        <v>10035</v>
      </c>
      <c r="N1792" t="s">
        <v>8640</v>
      </c>
      <c r="O1792" t="s">
        <v>9522</v>
      </c>
      <c r="P1792" t="s">
        <v>10371</v>
      </c>
      <c r="Q1792" t="s">
        <v>10381</v>
      </c>
      <c r="R1792" t="s">
        <v>11264</v>
      </c>
      <c r="S1792">
        <v>139.44</v>
      </c>
      <c r="T1792">
        <v>3</v>
      </c>
      <c r="U1792">
        <v>0.2</v>
      </c>
      <c r="V1792">
        <v>47.061</v>
      </c>
      <c r="W1792">
        <f>(Tableau1[[#This Row],[Sales]]/Tableau1[[#This Row],[Profit]])*100</f>
        <v>296.2962962962963</v>
      </c>
      <c r="X1792">
        <f>Tableau1[[#This Row],[Sales]]*(1-Tableau1[[#This Row],[Discount]])</f>
        <v>111.55200000000001</v>
      </c>
      <c r="Y1792">
        <f ca="1">SUMIF(Tableau1[Order ID],Tableau1[[#This Row],[Order ID]],Tableau1[[#This Row],[Sales]])</f>
        <v>2.9119999999999999</v>
      </c>
    </row>
    <row r="1793" spans="1:25" x14ac:dyDescent="0.3">
      <c r="A1793">
        <v>3609</v>
      </c>
      <c r="B1793" t="s">
        <v>1812</v>
      </c>
      <c r="C1793" s="9" t="s">
        <v>5612</v>
      </c>
      <c r="D1793" s="9">
        <v>41757</v>
      </c>
      <c r="E1793" s="3" t="s">
        <v>5553</v>
      </c>
      <c r="F1793" t="s">
        <v>6465</v>
      </c>
      <c r="G1793" t="s">
        <v>6802</v>
      </c>
      <c r="H1793" t="s">
        <v>7595</v>
      </c>
      <c r="I1793" t="s">
        <v>8055</v>
      </c>
      <c r="J1793" t="s">
        <v>8057</v>
      </c>
      <c r="K1793" t="s">
        <v>8104</v>
      </c>
      <c r="L1793" t="s">
        <v>8612</v>
      </c>
      <c r="M1793">
        <v>43055</v>
      </c>
      <c r="N1793" t="s">
        <v>8640</v>
      </c>
      <c r="O1793" t="s">
        <v>9363</v>
      </c>
      <c r="P1793" t="s">
        <v>10371</v>
      </c>
      <c r="Q1793" t="s">
        <v>10375</v>
      </c>
      <c r="R1793" t="s">
        <v>11110</v>
      </c>
      <c r="S1793">
        <v>6.9119999999999999</v>
      </c>
      <c r="T1793">
        <v>3</v>
      </c>
      <c r="U1793">
        <v>0.2</v>
      </c>
      <c r="V1793">
        <v>2.5055999999999998</v>
      </c>
      <c r="W1793">
        <f>(Tableau1[[#This Row],[Sales]]/Tableau1[[#This Row],[Profit]])*100</f>
        <v>275.86206896551727</v>
      </c>
      <c r="X1793">
        <f>Tableau1[[#This Row],[Sales]]*(1-Tableau1[[#This Row],[Discount]])</f>
        <v>5.5296000000000003</v>
      </c>
      <c r="Y1793">
        <f ca="1">SUMIF(Tableau1[Order ID],Tableau1[[#This Row],[Order ID]],Tableau1[[#This Row],[Sales]])</f>
        <v>14.73</v>
      </c>
    </row>
    <row r="1794" spans="1:25" x14ac:dyDescent="0.3">
      <c r="A1794">
        <v>3612</v>
      </c>
      <c r="B1794" t="s">
        <v>1813</v>
      </c>
      <c r="C1794" s="9" t="s">
        <v>5926</v>
      </c>
      <c r="D1794" s="9">
        <v>42703</v>
      </c>
      <c r="E1794" s="3" t="s">
        <v>5079</v>
      </c>
      <c r="F1794" t="s">
        <v>6464</v>
      </c>
      <c r="G1794" t="s">
        <v>7182</v>
      </c>
      <c r="H1794" t="s">
        <v>7975</v>
      </c>
      <c r="I1794" t="s">
        <v>8055</v>
      </c>
      <c r="J1794" t="s">
        <v>8057</v>
      </c>
      <c r="K1794" t="s">
        <v>8119</v>
      </c>
      <c r="L1794" t="s">
        <v>8593</v>
      </c>
      <c r="M1794">
        <v>75217</v>
      </c>
      <c r="N1794" t="s">
        <v>8639</v>
      </c>
      <c r="O1794" t="s">
        <v>9894</v>
      </c>
      <c r="P1794" t="s">
        <v>10372</v>
      </c>
      <c r="Q1794" t="s">
        <v>10384</v>
      </c>
      <c r="R1794" t="s">
        <v>11630</v>
      </c>
      <c r="S1794">
        <v>58.415999999999997</v>
      </c>
      <c r="T1794">
        <v>2</v>
      </c>
      <c r="U1794">
        <v>0.2</v>
      </c>
      <c r="V1794">
        <v>16.794599999999999</v>
      </c>
      <c r="W1794">
        <f>(Tableau1[[#This Row],[Sales]]/Tableau1[[#This Row],[Profit]])*100</f>
        <v>347.82608695652175</v>
      </c>
      <c r="X1794">
        <f>Tableau1[[#This Row],[Sales]]*(1-Tableau1[[#This Row],[Discount]])</f>
        <v>46.732799999999997</v>
      </c>
      <c r="Y1794">
        <f ca="1">SUMIF(Tableau1[Order ID],Tableau1[[#This Row],[Order ID]],Tableau1[[#This Row],[Sales]])</f>
        <v>8.82</v>
      </c>
    </row>
    <row r="1795" spans="1:25" x14ac:dyDescent="0.3">
      <c r="A1795">
        <v>3613</v>
      </c>
      <c r="B1795" t="s">
        <v>1814</v>
      </c>
      <c r="C1795" s="9" t="s">
        <v>5185</v>
      </c>
      <c r="D1795" s="9">
        <v>42341</v>
      </c>
      <c r="E1795" s="3" t="s">
        <v>5605</v>
      </c>
      <c r="F1795" t="s">
        <v>6465</v>
      </c>
      <c r="G1795" t="s">
        <v>6905</v>
      </c>
      <c r="H1795" t="s">
        <v>7698</v>
      </c>
      <c r="I1795" t="s">
        <v>8056</v>
      </c>
      <c r="J1795" t="s">
        <v>8057</v>
      </c>
      <c r="K1795" t="s">
        <v>8068</v>
      </c>
      <c r="L1795" t="s">
        <v>8597</v>
      </c>
      <c r="M1795">
        <v>19134</v>
      </c>
      <c r="N1795" t="s">
        <v>8640</v>
      </c>
      <c r="O1795" t="s">
        <v>10096</v>
      </c>
      <c r="P1795" t="s">
        <v>10371</v>
      </c>
      <c r="Q1795" t="s">
        <v>10383</v>
      </c>
      <c r="R1795" t="s">
        <v>11835</v>
      </c>
      <c r="S1795">
        <v>16.448</v>
      </c>
      <c r="T1795">
        <v>2</v>
      </c>
      <c r="U1795">
        <v>0.2</v>
      </c>
      <c r="V1795">
        <v>5.5511999999999997</v>
      </c>
      <c r="W1795">
        <f>(Tableau1[[#This Row],[Sales]]/Tableau1[[#This Row],[Profit]])*100</f>
        <v>296.2962962962963</v>
      </c>
      <c r="X1795">
        <f>Tableau1[[#This Row],[Sales]]*(1-Tableau1[[#This Row],[Discount]])</f>
        <v>13.1584</v>
      </c>
      <c r="Y1795">
        <f ca="1">SUMIF(Tableau1[Order ID],Tableau1[[#This Row],[Order ID]],Tableau1[[#This Row],[Sales]])</f>
        <v>137.94</v>
      </c>
    </row>
    <row r="1796" spans="1:25" x14ac:dyDescent="0.3">
      <c r="A1796">
        <v>3615</v>
      </c>
      <c r="B1796" t="s">
        <v>1815</v>
      </c>
      <c r="C1796" s="9" t="s">
        <v>5153</v>
      </c>
      <c r="D1796" s="9">
        <v>43058</v>
      </c>
      <c r="E1796" s="3" t="s">
        <v>5640</v>
      </c>
      <c r="F1796" t="s">
        <v>6466</v>
      </c>
      <c r="G1796" t="s">
        <v>6502</v>
      </c>
      <c r="H1796" t="s">
        <v>7295</v>
      </c>
      <c r="I1796" t="s">
        <v>8055</v>
      </c>
      <c r="J1796" t="s">
        <v>8057</v>
      </c>
      <c r="K1796" t="s">
        <v>8110</v>
      </c>
      <c r="L1796" t="s">
        <v>8593</v>
      </c>
      <c r="M1796">
        <v>78207</v>
      </c>
      <c r="N1796" t="s">
        <v>8639</v>
      </c>
      <c r="O1796" t="s">
        <v>9574</v>
      </c>
      <c r="P1796" t="s">
        <v>10370</v>
      </c>
      <c r="Q1796" t="s">
        <v>10376</v>
      </c>
      <c r="R1796" t="s">
        <v>11317</v>
      </c>
      <c r="S1796">
        <v>718.11599999999999</v>
      </c>
      <c r="T1796">
        <v>6</v>
      </c>
      <c r="U1796">
        <v>0.3</v>
      </c>
      <c r="V1796">
        <v>-71.811599999999999</v>
      </c>
      <c r="W1796">
        <f>(Tableau1[[#This Row],[Sales]]/Tableau1[[#This Row],[Profit]])*100</f>
        <v>-1000</v>
      </c>
      <c r="X1796">
        <f>Tableau1[[#This Row],[Sales]]*(1-Tableau1[[#This Row],[Discount]])</f>
        <v>502.68119999999993</v>
      </c>
      <c r="Y1796">
        <f ca="1">SUMIF(Tableau1[Order ID],Tableau1[[#This Row],[Order ID]],Tableau1[[#This Row],[Sales]])</f>
        <v>110.376</v>
      </c>
    </row>
    <row r="1797" spans="1:25" x14ac:dyDescent="0.3">
      <c r="A1797">
        <v>3617</v>
      </c>
      <c r="B1797" t="s">
        <v>1816</v>
      </c>
      <c r="C1797" s="9" t="s">
        <v>5094</v>
      </c>
      <c r="D1797" s="9">
        <v>42618</v>
      </c>
      <c r="E1797" s="3" t="s">
        <v>5399</v>
      </c>
      <c r="F1797" t="s">
        <v>6465</v>
      </c>
      <c r="G1797" t="s">
        <v>6677</v>
      </c>
      <c r="H1797" t="s">
        <v>7470</v>
      </c>
      <c r="I1797" t="s">
        <v>8054</v>
      </c>
      <c r="J1797" t="s">
        <v>8057</v>
      </c>
      <c r="K1797" t="s">
        <v>8068</v>
      </c>
      <c r="L1797" t="s">
        <v>8597</v>
      </c>
      <c r="M1797">
        <v>19120</v>
      </c>
      <c r="N1797" t="s">
        <v>8640</v>
      </c>
      <c r="O1797" t="s">
        <v>8688</v>
      </c>
      <c r="P1797" t="s">
        <v>10371</v>
      </c>
      <c r="Q1797" t="s">
        <v>10381</v>
      </c>
      <c r="R1797" t="s">
        <v>10437</v>
      </c>
      <c r="S1797">
        <v>9.5549999999999997</v>
      </c>
      <c r="T1797">
        <v>5</v>
      </c>
      <c r="U1797">
        <v>0.7</v>
      </c>
      <c r="V1797">
        <v>-7.3254999999999999</v>
      </c>
      <c r="W1797">
        <f>(Tableau1[[#This Row],[Sales]]/Tableau1[[#This Row],[Profit]])*100</f>
        <v>-130.43478260869566</v>
      </c>
      <c r="X1797">
        <f>Tableau1[[#This Row],[Sales]]*(1-Tableau1[[#This Row],[Discount]])</f>
        <v>2.8665000000000003</v>
      </c>
      <c r="Y1797">
        <f ca="1">SUMIF(Tableau1[Order ID],Tableau1[[#This Row],[Order ID]],Tableau1[[#This Row],[Sales]])</f>
        <v>89.712000000000003</v>
      </c>
    </row>
    <row r="1798" spans="1:25" x14ac:dyDescent="0.3">
      <c r="A1798">
        <v>3618</v>
      </c>
      <c r="B1798" t="s">
        <v>1817</v>
      </c>
      <c r="C1798" s="9" t="s">
        <v>5537</v>
      </c>
      <c r="D1798" s="9">
        <v>42982</v>
      </c>
      <c r="E1798" s="3" t="s">
        <v>5595</v>
      </c>
      <c r="F1798" t="s">
        <v>6465</v>
      </c>
      <c r="G1798" t="s">
        <v>6735</v>
      </c>
      <c r="H1798" t="s">
        <v>7528</v>
      </c>
      <c r="I1798" t="s">
        <v>8054</v>
      </c>
      <c r="J1798" t="s">
        <v>8057</v>
      </c>
      <c r="K1798" t="s">
        <v>8059</v>
      </c>
      <c r="L1798" t="s">
        <v>8590</v>
      </c>
      <c r="M1798">
        <v>90004</v>
      </c>
      <c r="N1798" t="s">
        <v>8638</v>
      </c>
      <c r="O1798" t="s">
        <v>9192</v>
      </c>
      <c r="P1798" t="s">
        <v>10371</v>
      </c>
      <c r="Q1798" t="s">
        <v>10381</v>
      </c>
      <c r="R1798" t="s">
        <v>10941</v>
      </c>
      <c r="S1798">
        <v>487.98399999999998</v>
      </c>
      <c r="T1798">
        <v>2</v>
      </c>
      <c r="U1798">
        <v>0.2</v>
      </c>
      <c r="V1798">
        <v>152.495</v>
      </c>
      <c r="W1798">
        <f>(Tableau1[[#This Row],[Sales]]/Tableau1[[#This Row],[Profit]])*100</f>
        <v>320</v>
      </c>
      <c r="X1798">
        <f>Tableau1[[#This Row],[Sales]]*(1-Tableau1[[#This Row],[Discount]])</f>
        <v>390.38720000000001</v>
      </c>
      <c r="Y1798">
        <f ca="1">SUMIF(Tableau1[Order ID],Tableau1[[#This Row],[Order ID]],Tableau1[[#This Row],[Sales]])</f>
        <v>113.6</v>
      </c>
    </row>
    <row r="1799" spans="1:25" x14ac:dyDescent="0.3">
      <c r="A1799">
        <v>3621</v>
      </c>
      <c r="B1799" t="s">
        <v>1818</v>
      </c>
      <c r="C1799" s="9" t="s">
        <v>5927</v>
      </c>
      <c r="D1799" s="9">
        <v>42635</v>
      </c>
      <c r="E1799" s="3" t="s">
        <v>5351</v>
      </c>
      <c r="F1799" t="s">
        <v>6465</v>
      </c>
      <c r="G1799" t="s">
        <v>6532</v>
      </c>
      <c r="H1799" t="s">
        <v>7325</v>
      </c>
      <c r="I1799" t="s">
        <v>8055</v>
      </c>
      <c r="J1799" t="s">
        <v>8057</v>
      </c>
      <c r="K1799" t="s">
        <v>8272</v>
      </c>
      <c r="L1799" t="s">
        <v>8606</v>
      </c>
      <c r="M1799">
        <v>37167</v>
      </c>
      <c r="N1799" t="s">
        <v>8637</v>
      </c>
      <c r="O1799" t="s">
        <v>9962</v>
      </c>
      <c r="P1799" t="s">
        <v>10371</v>
      </c>
      <c r="Q1799" t="s">
        <v>10379</v>
      </c>
      <c r="R1799" t="s">
        <v>11698</v>
      </c>
      <c r="S1799">
        <v>40.776000000000003</v>
      </c>
      <c r="T1799">
        <v>3</v>
      </c>
      <c r="U1799">
        <v>0.2</v>
      </c>
      <c r="V1799">
        <v>4.5872999999999999</v>
      </c>
      <c r="W1799">
        <f>(Tableau1[[#This Row],[Sales]]/Tableau1[[#This Row],[Profit]])*100</f>
        <v>888.88888888888891</v>
      </c>
      <c r="X1799">
        <f>Tableau1[[#This Row],[Sales]]*(1-Tableau1[[#This Row],[Discount]])</f>
        <v>32.620800000000003</v>
      </c>
      <c r="Y1799">
        <f ca="1">SUMIF(Tableau1[Order ID],Tableau1[[#This Row],[Order ID]],Tableau1[[#This Row],[Sales]])</f>
        <v>341.99099999999999</v>
      </c>
    </row>
    <row r="1800" spans="1:25" x14ac:dyDescent="0.3">
      <c r="A1800">
        <v>3623</v>
      </c>
      <c r="B1800" t="s">
        <v>1819</v>
      </c>
      <c r="C1800" s="9" t="s">
        <v>5110</v>
      </c>
      <c r="D1800" s="9">
        <v>41896</v>
      </c>
      <c r="E1800" s="3" t="s">
        <v>5141</v>
      </c>
      <c r="F1800" t="s">
        <v>6465</v>
      </c>
      <c r="G1800" t="s">
        <v>7015</v>
      </c>
      <c r="H1800" t="s">
        <v>7808</v>
      </c>
      <c r="I1800" t="s">
        <v>8054</v>
      </c>
      <c r="J1800" t="s">
        <v>8057</v>
      </c>
      <c r="K1800" t="s">
        <v>8261</v>
      </c>
      <c r="L1800" t="s">
        <v>8620</v>
      </c>
      <c r="M1800">
        <v>31204</v>
      </c>
      <c r="N1800" t="s">
        <v>8637</v>
      </c>
      <c r="O1800" t="s">
        <v>9736</v>
      </c>
      <c r="P1800" t="s">
        <v>10370</v>
      </c>
      <c r="Q1800" t="s">
        <v>10378</v>
      </c>
      <c r="R1800" t="s">
        <v>11473</v>
      </c>
      <c r="S1800">
        <v>142.4</v>
      </c>
      <c r="T1800">
        <v>5</v>
      </c>
      <c r="U1800">
        <v>0</v>
      </c>
      <c r="V1800">
        <v>52.688000000000002</v>
      </c>
      <c r="W1800">
        <f>(Tableau1[[#This Row],[Sales]]/Tableau1[[#This Row],[Profit]])*100</f>
        <v>270.27027027027026</v>
      </c>
      <c r="X1800">
        <f>Tableau1[[#This Row],[Sales]]*(1-Tableau1[[#This Row],[Discount]])</f>
        <v>142.4</v>
      </c>
      <c r="Y1800">
        <f ca="1">SUMIF(Tableau1[Order ID],Tableau1[[#This Row],[Order ID]],Tableau1[[#This Row],[Sales]])</f>
        <v>66.36</v>
      </c>
    </row>
    <row r="1801" spans="1:25" x14ac:dyDescent="0.3">
      <c r="A1801">
        <v>3625</v>
      </c>
      <c r="B1801" t="s">
        <v>1820</v>
      </c>
      <c r="C1801" s="9" t="s">
        <v>5270</v>
      </c>
      <c r="D1801" s="9">
        <v>42874</v>
      </c>
      <c r="E1801" s="3" t="s">
        <v>5397</v>
      </c>
      <c r="F1801" t="s">
        <v>6464</v>
      </c>
      <c r="G1801" t="s">
        <v>7072</v>
      </c>
      <c r="H1801" t="s">
        <v>7865</v>
      </c>
      <c r="I1801" t="s">
        <v>8056</v>
      </c>
      <c r="J1801" t="s">
        <v>8057</v>
      </c>
      <c r="K1801" t="s">
        <v>8066</v>
      </c>
      <c r="L1801" t="s">
        <v>8590</v>
      </c>
      <c r="M1801">
        <v>94109</v>
      </c>
      <c r="N1801" t="s">
        <v>8638</v>
      </c>
      <c r="O1801" t="s">
        <v>9101</v>
      </c>
      <c r="P1801" t="s">
        <v>10370</v>
      </c>
      <c r="Q1801" t="s">
        <v>10374</v>
      </c>
      <c r="R1801" t="s">
        <v>10851</v>
      </c>
      <c r="S1801">
        <v>681.40800000000002</v>
      </c>
      <c r="T1801">
        <v>12</v>
      </c>
      <c r="U1801">
        <v>0.2</v>
      </c>
      <c r="V1801">
        <v>42.588000000000001</v>
      </c>
      <c r="W1801">
        <f>(Tableau1[[#This Row],[Sales]]/Tableau1[[#This Row],[Profit]])*100</f>
        <v>1600</v>
      </c>
      <c r="X1801">
        <f>Tableau1[[#This Row],[Sales]]*(1-Tableau1[[#This Row],[Discount]])</f>
        <v>545.12639999999999</v>
      </c>
      <c r="Y1801">
        <f ca="1">SUMIF(Tableau1[Order ID],Tableau1[[#This Row],[Order ID]],Tableau1[[#This Row],[Sales]])</f>
        <v>49.56</v>
      </c>
    </row>
    <row r="1802" spans="1:25" x14ac:dyDescent="0.3">
      <c r="A1802">
        <v>3629</v>
      </c>
      <c r="B1802" t="s">
        <v>1821</v>
      </c>
      <c r="C1802" s="9" t="s">
        <v>5158</v>
      </c>
      <c r="D1802" s="9">
        <v>41860</v>
      </c>
      <c r="E1802" s="3" t="s">
        <v>6401</v>
      </c>
      <c r="F1802" t="s">
        <v>6465</v>
      </c>
      <c r="G1802" t="s">
        <v>6566</v>
      </c>
      <c r="H1802" t="s">
        <v>7359</v>
      </c>
      <c r="I1802" t="s">
        <v>8054</v>
      </c>
      <c r="J1802" t="s">
        <v>8057</v>
      </c>
      <c r="K1802" t="s">
        <v>8062</v>
      </c>
      <c r="L1802" t="s">
        <v>8234</v>
      </c>
      <c r="M1802">
        <v>98103</v>
      </c>
      <c r="N1802" t="s">
        <v>8638</v>
      </c>
      <c r="O1802" t="s">
        <v>10059</v>
      </c>
      <c r="P1802" t="s">
        <v>10371</v>
      </c>
      <c r="Q1802" t="s">
        <v>10381</v>
      </c>
      <c r="R1802" t="s">
        <v>11798</v>
      </c>
      <c r="S1802">
        <v>2060.7440000000001</v>
      </c>
      <c r="T1802">
        <v>7</v>
      </c>
      <c r="U1802">
        <v>0.2</v>
      </c>
      <c r="V1802">
        <v>643.98249999999996</v>
      </c>
      <c r="W1802">
        <f>(Tableau1[[#This Row],[Sales]]/Tableau1[[#This Row],[Profit]])*100</f>
        <v>320.00000000000006</v>
      </c>
      <c r="X1802">
        <f>Tableau1[[#This Row],[Sales]]*(1-Tableau1[[#This Row],[Discount]])</f>
        <v>1648.5952000000002</v>
      </c>
      <c r="Y1802">
        <f ca="1">SUMIF(Tableau1[Order ID],Tableau1[[#This Row],[Order ID]],Tableau1[[#This Row],[Sales]])</f>
        <v>15.12</v>
      </c>
    </row>
    <row r="1803" spans="1:25" x14ac:dyDescent="0.3">
      <c r="A1803">
        <v>3630</v>
      </c>
      <c r="B1803" t="s">
        <v>1822</v>
      </c>
      <c r="C1803" s="9" t="s">
        <v>5230</v>
      </c>
      <c r="D1803" s="9">
        <v>43065</v>
      </c>
      <c r="E1803" s="3" t="s">
        <v>5359</v>
      </c>
      <c r="F1803" t="s">
        <v>6465</v>
      </c>
      <c r="G1803" t="s">
        <v>7034</v>
      </c>
      <c r="H1803" t="s">
        <v>7827</v>
      </c>
      <c r="I1803" t="s">
        <v>8055</v>
      </c>
      <c r="J1803" t="s">
        <v>8057</v>
      </c>
      <c r="K1803" t="s">
        <v>8096</v>
      </c>
      <c r="L1803" t="s">
        <v>8612</v>
      </c>
      <c r="M1803">
        <v>43229</v>
      </c>
      <c r="N1803" t="s">
        <v>8640</v>
      </c>
      <c r="O1803" t="s">
        <v>9704</v>
      </c>
      <c r="P1803" t="s">
        <v>10371</v>
      </c>
      <c r="Q1803" t="s">
        <v>10382</v>
      </c>
      <c r="R1803" t="s">
        <v>11442</v>
      </c>
      <c r="S1803">
        <v>52.271999999999998</v>
      </c>
      <c r="T1803">
        <v>3</v>
      </c>
      <c r="U1803">
        <v>0.2</v>
      </c>
      <c r="V1803">
        <v>9.8010000000000002</v>
      </c>
      <c r="W1803">
        <f>(Tableau1[[#This Row],[Sales]]/Tableau1[[#This Row],[Profit]])*100</f>
        <v>533.33333333333326</v>
      </c>
      <c r="X1803">
        <f>Tableau1[[#This Row],[Sales]]*(1-Tableau1[[#This Row],[Discount]])</f>
        <v>41.817599999999999</v>
      </c>
      <c r="Y1803">
        <f ca="1">SUMIF(Tableau1[Order ID],Tableau1[[#This Row],[Order ID]],Tableau1[[#This Row],[Sales]])</f>
        <v>9.2159999999999993</v>
      </c>
    </row>
    <row r="1804" spans="1:25" x14ac:dyDescent="0.3">
      <c r="A1804">
        <v>3632</v>
      </c>
      <c r="B1804" t="s">
        <v>1823</v>
      </c>
      <c r="C1804" s="9" t="s">
        <v>5928</v>
      </c>
      <c r="D1804" s="9">
        <v>42858</v>
      </c>
      <c r="E1804" s="3" t="s">
        <v>5570</v>
      </c>
      <c r="F1804" t="s">
        <v>6464</v>
      </c>
      <c r="G1804" t="s">
        <v>7183</v>
      </c>
      <c r="H1804" t="s">
        <v>7976</v>
      </c>
      <c r="I1804" t="s">
        <v>8055</v>
      </c>
      <c r="J1804" t="s">
        <v>8057</v>
      </c>
      <c r="K1804" t="s">
        <v>8059</v>
      </c>
      <c r="L1804" t="s">
        <v>8590</v>
      </c>
      <c r="M1804">
        <v>90004</v>
      </c>
      <c r="N1804" t="s">
        <v>8638</v>
      </c>
      <c r="O1804" t="s">
        <v>9746</v>
      </c>
      <c r="P1804" t="s">
        <v>10371</v>
      </c>
      <c r="Q1804" t="s">
        <v>10377</v>
      </c>
      <c r="R1804" t="s">
        <v>11483</v>
      </c>
      <c r="S1804">
        <v>69.52</v>
      </c>
      <c r="T1804">
        <v>2</v>
      </c>
      <c r="U1804">
        <v>0</v>
      </c>
      <c r="V1804">
        <v>19.465599999999998</v>
      </c>
      <c r="W1804">
        <f>(Tableau1[[#This Row],[Sales]]/Tableau1[[#This Row],[Profit]])*100</f>
        <v>357.14285714285717</v>
      </c>
      <c r="X1804">
        <f>Tableau1[[#This Row],[Sales]]*(1-Tableau1[[#This Row],[Discount]])</f>
        <v>69.52</v>
      </c>
      <c r="Y1804">
        <f ca="1">SUMIF(Tableau1[Order ID],Tableau1[[#This Row],[Order ID]],Tableau1[[#This Row],[Sales]])</f>
        <v>364.74</v>
      </c>
    </row>
    <row r="1805" spans="1:25" x14ac:dyDescent="0.3">
      <c r="A1805">
        <v>3634</v>
      </c>
      <c r="B1805" t="s">
        <v>1824</v>
      </c>
      <c r="C1805" s="9" t="s">
        <v>5368</v>
      </c>
      <c r="D1805" s="9">
        <v>42684</v>
      </c>
      <c r="E1805" s="3" t="s">
        <v>5726</v>
      </c>
      <c r="F1805" t="s">
        <v>6465</v>
      </c>
      <c r="G1805" t="s">
        <v>6920</v>
      </c>
      <c r="H1805" t="s">
        <v>7713</v>
      </c>
      <c r="I1805" t="s">
        <v>8056</v>
      </c>
      <c r="J1805" t="s">
        <v>8057</v>
      </c>
      <c r="K1805" t="s">
        <v>8082</v>
      </c>
      <c r="L1805" t="s">
        <v>8612</v>
      </c>
      <c r="M1805">
        <v>45503</v>
      </c>
      <c r="N1805" t="s">
        <v>8640</v>
      </c>
      <c r="O1805" t="s">
        <v>9363</v>
      </c>
      <c r="P1805" t="s">
        <v>10371</v>
      </c>
      <c r="Q1805" t="s">
        <v>10375</v>
      </c>
      <c r="R1805" t="s">
        <v>11110</v>
      </c>
      <c r="S1805">
        <v>9.2159999999999993</v>
      </c>
      <c r="T1805">
        <v>4</v>
      </c>
      <c r="U1805">
        <v>0.2</v>
      </c>
      <c r="V1805">
        <v>3.3408000000000002</v>
      </c>
      <c r="W1805">
        <f>(Tableau1[[#This Row],[Sales]]/Tableau1[[#This Row],[Profit]])*100</f>
        <v>275.86206896551721</v>
      </c>
      <c r="X1805">
        <f>Tableau1[[#This Row],[Sales]]*(1-Tableau1[[#This Row],[Discount]])</f>
        <v>7.3727999999999998</v>
      </c>
      <c r="Y1805">
        <f ca="1">SUMIF(Tableau1[Order ID],Tableau1[[#This Row],[Order ID]],Tableau1[[#This Row],[Sales]])</f>
        <v>32.700000000000003</v>
      </c>
    </row>
    <row r="1806" spans="1:25" x14ac:dyDescent="0.3">
      <c r="A1806">
        <v>3643</v>
      </c>
      <c r="B1806" t="s">
        <v>1825</v>
      </c>
      <c r="C1806" s="9" t="s">
        <v>5444</v>
      </c>
      <c r="D1806" s="9">
        <v>41993</v>
      </c>
      <c r="E1806" s="3" t="s">
        <v>5881</v>
      </c>
      <c r="F1806" t="s">
        <v>6464</v>
      </c>
      <c r="G1806" t="s">
        <v>6734</v>
      </c>
      <c r="H1806" t="s">
        <v>7527</v>
      </c>
      <c r="I1806" t="s">
        <v>8054</v>
      </c>
      <c r="J1806" t="s">
        <v>8057</v>
      </c>
      <c r="K1806" t="s">
        <v>8059</v>
      </c>
      <c r="L1806" t="s">
        <v>8590</v>
      </c>
      <c r="M1806">
        <v>90008</v>
      </c>
      <c r="N1806" t="s">
        <v>8638</v>
      </c>
      <c r="O1806" t="s">
        <v>9192</v>
      </c>
      <c r="P1806" t="s">
        <v>10371</v>
      </c>
      <c r="Q1806" t="s">
        <v>10381</v>
      </c>
      <c r="R1806" t="s">
        <v>10941</v>
      </c>
      <c r="S1806">
        <v>487.98399999999998</v>
      </c>
      <c r="T1806">
        <v>2</v>
      </c>
      <c r="U1806">
        <v>0.2</v>
      </c>
      <c r="V1806">
        <v>152.495</v>
      </c>
      <c r="W1806">
        <f>(Tableau1[[#This Row],[Sales]]/Tableau1[[#This Row],[Profit]])*100</f>
        <v>320</v>
      </c>
      <c r="X1806">
        <f>Tableau1[[#This Row],[Sales]]*(1-Tableau1[[#This Row],[Discount]])</f>
        <v>390.38720000000001</v>
      </c>
      <c r="Y1806">
        <f ca="1">SUMIF(Tableau1[Order ID],Tableau1[[#This Row],[Order ID]],Tableau1[[#This Row],[Sales]])</f>
        <v>155.37200000000001</v>
      </c>
    </row>
    <row r="1807" spans="1:25" x14ac:dyDescent="0.3">
      <c r="A1807">
        <v>3647</v>
      </c>
      <c r="B1807" t="s">
        <v>1826</v>
      </c>
      <c r="C1807" s="9" t="s">
        <v>5769</v>
      </c>
      <c r="D1807" s="9">
        <v>41845</v>
      </c>
      <c r="E1807" s="3" t="s">
        <v>5953</v>
      </c>
      <c r="F1807" t="s">
        <v>6464</v>
      </c>
      <c r="G1807" t="s">
        <v>7133</v>
      </c>
      <c r="H1807" t="s">
        <v>7926</v>
      </c>
      <c r="I1807" t="s">
        <v>8056</v>
      </c>
      <c r="J1807" t="s">
        <v>8057</v>
      </c>
      <c r="K1807" t="s">
        <v>8059</v>
      </c>
      <c r="L1807" t="s">
        <v>8590</v>
      </c>
      <c r="M1807">
        <v>90045</v>
      </c>
      <c r="N1807" t="s">
        <v>8638</v>
      </c>
      <c r="O1807" t="s">
        <v>9346</v>
      </c>
      <c r="P1807" t="s">
        <v>10371</v>
      </c>
      <c r="Q1807" t="s">
        <v>10383</v>
      </c>
      <c r="R1807" t="s">
        <v>11861</v>
      </c>
      <c r="S1807">
        <v>6.48</v>
      </c>
      <c r="T1807">
        <v>1</v>
      </c>
      <c r="U1807">
        <v>0</v>
      </c>
      <c r="V1807">
        <v>3.1751999999999998</v>
      </c>
      <c r="W1807">
        <f>(Tableau1[[#This Row],[Sales]]/Tableau1[[#This Row],[Profit]])*100</f>
        <v>204.08163265306123</v>
      </c>
      <c r="X1807">
        <f>Tableau1[[#This Row],[Sales]]*(1-Tableau1[[#This Row],[Discount]])</f>
        <v>6.48</v>
      </c>
      <c r="Y1807">
        <f ca="1">SUMIF(Tableau1[Order ID],Tableau1[[#This Row],[Order ID]],Tableau1[[#This Row],[Sales]])</f>
        <v>89.567999999999998</v>
      </c>
    </row>
    <row r="1808" spans="1:25" x14ac:dyDescent="0.3">
      <c r="A1808">
        <v>3649</v>
      </c>
      <c r="B1808" t="s">
        <v>1827</v>
      </c>
      <c r="C1808" s="9" t="s">
        <v>5036</v>
      </c>
      <c r="D1808" s="9">
        <v>42330</v>
      </c>
      <c r="E1808" s="3" t="s">
        <v>5184</v>
      </c>
      <c r="F1808" t="s">
        <v>6465</v>
      </c>
      <c r="G1808" t="s">
        <v>6975</v>
      </c>
      <c r="H1808" t="s">
        <v>7768</v>
      </c>
      <c r="I1808" t="s">
        <v>8054</v>
      </c>
      <c r="J1808" t="s">
        <v>8057</v>
      </c>
      <c r="K1808" t="s">
        <v>8084</v>
      </c>
      <c r="L1808" t="s">
        <v>8606</v>
      </c>
      <c r="M1808">
        <v>38109</v>
      </c>
      <c r="N1808" t="s">
        <v>8637</v>
      </c>
      <c r="O1808" t="s">
        <v>9316</v>
      </c>
      <c r="P1808" t="s">
        <v>10371</v>
      </c>
      <c r="Q1808" t="s">
        <v>10381</v>
      </c>
      <c r="R1808" t="s">
        <v>11065</v>
      </c>
      <c r="S1808">
        <v>2.9460000000000002</v>
      </c>
      <c r="T1808">
        <v>2</v>
      </c>
      <c r="U1808">
        <v>0.7</v>
      </c>
      <c r="V1808">
        <v>-2.0621999999999998</v>
      </c>
      <c r="W1808">
        <f>(Tableau1[[#This Row],[Sales]]/Tableau1[[#This Row],[Profit]])*100</f>
        <v>-142.85714285714289</v>
      </c>
      <c r="X1808">
        <f>Tableau1[[#This Row],[Sales]]*(1-Tableau1[[#This Row],[Discount]])</f>
        <v>0.88380000000000014</v>
      </c>
      <c r="Y1808">
        <f ca="1">SUMIF(Tableau1[Order ID],Tableau1[[#This Row],[Order ID]],Tableau1[[#This Row],[Sales]])</f>
        <v>20.608000000000001</v>
      </c>
    </row>
    <row r="1809" spans="1:25" x14ac:dyDescent="0.3">
      <c r="A1809">
        <v>3651</v>
      </c>
      <c r="B1809" t="s">
        <v>1828</v>
      </c>
      <c r="C1809" s="9" t="s">
        <v>5064</v>
      </c>
      <c r="D1809" s="9">
        <v>43078</v>
      </c>
      <c r="E1809" s="3" t="s">
        <v>5187</v>
      </c>
      <c r="F1809" t="s">
        <v>6464</v>
      </c>
      <c r="G1809" t="s">
        <v>6671</v>
      </c>
      <c r="H1809" t="s">
        <v>7464</v>
      </c>
      <c r="I1809" t="s">
        <v>8054</v>
      </c>
      <c r="J1809" t="s">
        <v>8057</v>
      </c>
      <c r="K1809" t="s">
        <v>8124</v>
      </c>
      <c r="L1809" t="s">
        <v>8600</v>
      </c>
      <c r="M1809">
        <v>48234</v>
      </c>
      <c r="N1809" t="s">
        <v>8639</v>
      </c>
      <c r="O1809" t="s">
        <v>10122</v>
      </c>
      <c r="P1809" t="s">
        <v>10372</v>
      </c>
      <c r="Q1809" t="s">
        <v>10384</v>
      </c>
      <c r="R1809" t="s">
        <v>11863</v>
      </c>
      <c r="S1809">
        <v>104.88</v>
      </c>
      <c r="T1809">
        <v>6</v>
      </c>
      <c r="U1809">
        <v>0</v>
      </c>
      <c r="V1809">
        <v>41.951999999999998</v>
      </c>
      <c r="W1809">
        <f>(Tableau1[[#This Row],[Sales]]/Tableau1[[#This Row],[Profit]])*100</f>
        <v>250</v>
      </c>
      <c r="X1809">
        <f>Tableau1[[#This Row],[Sales]]*(1-Tableau1[[#This Row],[Discount]])</f>
        <v>104.88</v>
      </c>
      <c r="Y1809">
        <f ca="1">SUMIF(Tableau1[Order ID],Tableau1[[#This Row],[Order ID]],Tableau1[[#This Row],[Sales]])</f>
        <v>799.92</v>
      </c>
    </row>
    <row r="1810" spans="1:25" x14ac:dyDescent="0.3">
      <c r="A1810">
        <v>3655</v>
      </c>
      <c r="B1810" t="s">
        <v>1829</v>
      </c>
      <c r="C1810" s="9" t="s">
        <v>5545</v>
      </c>
      <c r="D1810" s="9">
        <v>42978</v>
      </c>
      <c r="E1810" s="3" t="s">
        <v>5558</v>
      </c>
      <c r="F1810" t="s">
        <v>6465</v>
      </c>
      <c r="G1810" t="s">
        <v>6687</v>
      </c>
      <c r="H1810" t="s">
        <v>7480</v>
      </c>
      <c r="I1810" t="s">
        <v>8054</v>
      </c>
      <c r="J1810" t="s">
        <v>8057</v>
      </c>
      <c r="K1810" t="s">
        <v>8162</v>
      </c>
      <c r="L1810" t="s">
        <v>8602</v>
      </c>
      <c r="M1810">
        <v>46226</v>
      </c>
      <c r="N1810" t="s">
        <v>8639</v>
      </c>
      <c r="O1810" t="s">
        <v>9177</v>
      </c>
      <c r="P1810" t="s">
        <v>10371</v>
      </c>
      <c r="Q1810" t="s">
        <v>10382</v>
      </c>
      <c r="R1810" t="s">
        <v>10925</v>
      </c>
      <c r="S1810">
        <v>638.73</v>
      </c>
      <c r="T1810">
        <v>9</v>
      </c>
      <c r="U1810">
        <v>0</v>
      </c>
      <c r="V1810">
        <v>166.06979999999999</v>
      </c>
      <c r="W1810">
        <f>(Tableau1[[#This Row],[Sales]]/Tableau1[[#This Row],[Profit]])*100</f>
        <v>384.61538461538464</v>
      </c>
      <c r="X1810">
        <f>Tableau1[[#This Row],[Sales]]*(1-Tableau1[[#This Row],[Discount]])</f>
        <v>638.73</v>
      </c>
      <c r="Y1810">
        <f ca="1">SUMIF(Tableau1[Order ID],Tableau1[[#This Row],[Order ID]],Tableau1[[#This Row],[Sales]])</f>
        <v>185.52799999999999</v>
      </c>
    </row>
    <row r="1811" spans="1:25" x14ac:dyDescent="0.3">
      <c r="A1811">
        <v>3656</v>
      </c>
      <c r="B1811" t="s">
        <v>1830</v>
      </c>
      <c r="C1811" s="9" t="s">
        <v>5588</v>
      </c>
      <c r="D1811" s="9">
        <v>42849</v>
      </c>
      <c r="E1811" s="3" t="s">
        <v>5534</v>
      </c>
      <c r="F1811" t="s">
        <v>6465</v>
      </c>
      <c r="G1811" t="s">
        <v>6759</v>
      </c>
      <c r="H1811" t="s">
        <v>7552</v>
      </c>
      <c r="I1811" t="s">
        <v>8055</v>
      </c>
      <c r="J1811" t="s">
        <v>8057</v>
      </c>
      <c r="K1811" t="s">
        <v>8166</v>
      </c>
      <c r="L1811" t="s">
        <v>8591</v>
      </c>
      <c r="M1811">
        <v>32216</v>
      </c>
      <c r="N1811" t="s">
        <v>8637</v>
      </c>
      <c r="O1811" t="s">
        <v>9637</v>
      </c>
      <c r="P1811" t="s">
        <v>10371</v>
      </c>
      <c r="Q1811" t="s">
        <v>10377</v>
      </c>
      <c r="R1811" t="s">
        <v>11375</v>
      </c>
      <c r="S1811">
        <v>113.568</v>
      </c>
      <c r="T1811">
        <v>2</v>
      </c>
      <c r="U1811">
        <v>0.2</v>
      </c>
      <c r="V1811">
        <v>-21.294</v>
      </c>
      <c r="W1811">
        <f>(Tableau1[[#This Row],[Sales]]/Tableau1[[#This Row],[Profit]])*100</f>
        <v>-533.33333333333326</v>
      </c>
      <c r="X1811">
        <f>Tableau1[[#This Row],[Sales]]*(1-Tableau1[[#This Row],[Discount]])</f>
        <v>90.854399999999998</v>
      </c>
      <c r="Y1811">
        <f ca="1">SUMIF(Tableau1[Order ID],Tableau1[[#This Row],[Order ID]],Tableau1[[#This Row],[Sales]])</f>
        <v>599.98500000000001</v>
      </c>
    </row>
    <row r="1812" spans="1:25" x14ac:dyDescent="0.3">
      <c r="A1812">
        <v>3657</v>
      </c>
      <c r="B1812" t="s">
        <v>1831</v>
      </c>
      <c r="C1812" s="9" t="s">
        <v>5595</v>
      </c>
      <c r="D1812" s="9">
        <v>42986</v>
      </c>
      <c r="E1812" s="3" t="s">
        <v>5062</v>
      </c>
      <c r="F1812" t="s">
        <v>6465</v>
      </c>
      <c r="G1812" t="s">
        <v>7055</v>
      </c>
      <c r="H1812" t="s">
        <v>7848</v>
      </c>
      <c r="I1812" t="s">
        <v>8055</v>
      </c>
      <c r="J1812" t="s">
        <v>8057</v>
      </c>
      <c r="K1812" t="s">
        <v>8123</v>
      </c>
      <c r="L1812" t="s">
        <v>8612</v>
      </c>
      <c r="M1812">
        <v>43017</v>
      </c>
      <c r="N1812" t="s">
        <v>8640</v>
      </c>
      <c r="O1812" t="s">
        <v>10123</v>
      </c>
      <c r="P1812" t="s">
        <v>10372</v>
      </c>
      <c r="Q1812" t="s">
        <v>10384</v>
      </c>
      <c r="R1812" t="s">
        <v>11864</v>
      </c>
      <c r="S1812">
        <v>9.0960000000000001</v>
      </c>
      <c r="T1812">
        <v>1</v>
      </c>
      <c r="U1812">
        <v>0.2</v>
      </c>
      <c r="V1812">
        <v>1.7055</v>
      </c>
      <c r="W1812">
        <f>(Tableau1[[#This Row],[Sales]]/Tableau1[[#This Row],[Profit]])*100</f>
        <v>533.33333333333326</v>
      </c>
      <c r="X1812">
        <f>Tableau1[[#This Row],[Sales]]*(1-Tableau1[[#This Row],[Discount]])</f>
        <v>7.2768000000000006</v>
      </c>
      <c r="Y1812">
        <f ca="1">SUMIF(Tableau1[Order ID],Tableau1[[#This Row],[Order ID]],Tableau1[[#This Row],[Sales]])</f>
        <v>25.92</v>
      </c>
    </row>
    <row r="1813" spans="1:25" x14ac:dyDescent="0.3">
      <c r="A1813">
        <v>3658</v>
      </c>
      <c r="B1813" t="s">
        <v>1832</v>
      </c>
      <c r="C1813" s="9" t="s">
        <v>5929</v>
      </c>
      <c r="D1813" s="9">
        <v>42075</v>
      </c>
      <c r="E1813" s="3" t="s">
        <v>5781</v>
      </c>
      <c r="F1813" t="s">
        <v>6465</v>
      </c>
      <c r="G1813" t="s">
        <v>6962</v>
      </c>
      <c r="H1813" t="s">
        <v>7755</v>
      </c>
      <c r="I1813" t="s">
        <v>8055</v>
      </c>
      <c r="J1813" t="s">
        <v>8057</v>
      </c>
      <c r="K1813" t="s">
        <v>8427</v>
      </c>
      <c r="L1813" t="s">
        <v>8591</v>
      </c>
      <c r="M1813">
        <v>33317</v>
      </c>
      <c r="N1813" t="s">
        <v>8637</v>
      </c>
      <c r="O1813" t="s">
        <v>8773</v>
      </c>
      <c r="P1813" t="s">
        <v>10371</v>
      </c>
      <c r="Q1813" t="s">
        <v>10385</v>
      </c>
      <c r="R1813" t="s">
        <v>10523</v>
      </c>
      <c r="S1813">
        <v>8.6880000000000006</v>
      </c>
      <c r="T1813">
        <v>3</v>
      </c>
      <c r="U1813">
        <v>0.2</v>
      </c>
      <c r="V1813">
        <v>2.9321999999999999</v>
      </c>
      <c r="W1813">
        <f>(Tableau1[[#This Row],[Sales]]/Tableau1[[#This Row],[Profit]])*100</f>
        <v>296.2962962962963</v>
      </c>
      <c r="X1813">
        <f>Tableau1[[#This Row],[Sales]]*(1-Tableau1[[#This Row],[Discount]])</f>
        <v>6.950400000000001</v>
      </c>
      <c r="Y1813">
        <f ca="1">SUMIF(Tableau1[Order ID],Tableau1[[#This Row],[Order ID]],Tableau1[[#This Row],[Sales]])</f>
        <v>6.9</v>
      </c>
    </row>
    <row r="1814" spans="1:25" x14ac:dyDescent="0.3">
      <c r="A1814">
        <v>3661</v>
      </c>
      <c r="B1814" t="s">
        <v>1833</v>
      </c>
      <c r="C1814" s="9" t="s">
        <v>5457</v>
      </c>
      <c r="D1814" s="9">
        <v>42569</v>
      </c>
      <c r="E1814" s="3" t="s">
        <v>5340</v>
      </c>
      <c r="F1814" t="s">
        <v>6465</v>
      </c>
      <c r="G1814" t="s">
        <v>7155</v>
      </c>
      <c r="H1814" t="s">
        <v>7948</v>
      </c>
      <c r="I1814" t="s">
        <v>8055</v>
      </c>
      <c r="J1814" t="s">
        <v>8057</v>
      </c>
      <c r="K1814" t="s">
        <v>8278</v>
      </c>
      <c r="L1814" t="s">
        <v>8604</v>
      </c>
      <c r="M1814">
        <v>85301</v>
      </c>
      <c r="N1814" t="s">
        <v>8638</v>
      </c>
      <c r="O1814" t="s">
        <v>10125</v>
      </c>
      <c r="P1814" t="s">
        <v>10371</v>
      </c>
      <c r="Q1814" t="s">
        <v>10387</v>
      </c>
      <c r="R1814" t="s">
        <v>11866</v>
      </c>
      <c r="S1814">
        <v>33.799999999999997</v>
      </c>
      <c r="T1814">
        <v>5</v>
      </c>
      <c r="U1814">
        <v>0.2</v>
      </c>
      <c r="V1814">
        <v>4.2249999999999996</v>
      </c>
      <c r="W1814">
        <f>(Tableau1[[#This Row],[Sales]]/Tableau1[[#This Row],[Profit]])*100</f>
        <v>800</v>
      </c>
      <c r="X1814">
        <f>Tableau1[[#This Row],[Sales]]*(1-Tableau1[[#This Row],[Discount]])</f>
        <v>27.04</v>
      </c>
      <c r="Y1814">
        <f ca="1">SUMIF(Tableau1[Order ID],Tableau1[[#This Row],[Order ID]],Tableau1[[#This Row],[Sales]])</f>
        <v>305.01</v>
      </c>
    </row>
    <row r="1815" spans="1:25" x14ac:dyDescent="0.3">
      <c r="A1815">
        <v>3662</v>
      </c>
      <c r="B1815" t="s">
        <v>1834</v>
      </c>
      <c r="C1815" s="9" t="s">
        <v>5930</v>
      </c>
      <c r="D1815" s="9">
        <v>42534</v>
      </c>
      <c r="E1815" s="3" t="s">
        <v>6115</v>
      </c>
      <c r="F1815" t="s">
        <v>6464</v>
      </c>
      <c r="G1815" t="s">
        <v>6805</v>
      </c>
      <c r="H1815" t="s">
        <v>7598</v>
      </c>
      <c r="I1815" t="s">
        <v>8056</v>
      </c>
      <c r="J1815" t="s">
        <v>8057</v>
      </c>
      <c r="K1815" t="s">
        <v>8083</v>
      </c>
      <c r="L1815" t="s">
        <v>8600</v>
      </c>
      <c r="M1815">
        <v>49201</v>
      </c>
      <c r="N1815" t="s">
        <v>8639</v>
      </c>
      <c r="O1815" t="s">
        <v>10110</v>
      </c>
      <c r="P1815" t="s">
        <v>10372</v>
      </c>
      <c r="Q1815" t="s">
        <v>10380</v>
      </c>
      <c r="R1815" t="s">
        <v>11849</v>
      </c>
      <c r="S1815">
        <v>377.97</v>
      </c>
      <c r="T1815">
        <v>3</v>
      </c>
      <c r="U1815">
        <v>0</v>
      </c>
      <c r="V1815">
        <v>94.492500000000007</v>
      </c>
      <c r="W1815">
        <f>(Tableau1[[#This Row],[Sales]]/Tableau1[[#This Row],[Profit]])*100</f>
        <v>400</v>
      </c>
      <c r="X1815">
        <f>Tableau1[[#This Row],[Sales]]*(1-Tableau1[[#This Row],[Discount]])</f>
        <v>377.97</v>
      </c>
      <c r="Y1815">
        <f ca="1">SUMIF(Tableau1[Order ID],Tableau1[[#This Row],[Order ID]],Tableau1[[#This Row],[Sales]])</f>
        <v>59.99</v>
      </c>
    </row>
    <row r="1816" spans="1:25" x14ac:dyDescent="0.3">
      <c r="A1816">
        <v>3663</v>
      </c>
      <c r="B1816" t="s">
        <v>1835</v>
      </c>
      <c r="C1816" s="9" t="s">
        <v>5475</v>
      </c>
      <c r="D1816" s="9">
        <v>42919</v>
      </c>
      <c r="E1816" s="3" t="s">
        <v>5392</v>
      </c>
      <c r="F1816" t="s">
        <v>6465</v>
      </c>
      <c r="G1816" t="s">
        <v>6554</v>
      </c>
      <c r="H1816" t="s">
        <v>7347</v>
      </c>
      <c r="I1816" t="s">
        <v>8056</v>
      </c>
      <c r="J1816" t="s">
        <v>8057</v>
      </c>
      <c r="K1816" t="s">
        <v>8152</v>
      </c>
      <c r="L1816" t="s">
        <v>8619</v>
      </c>
      <c r="M1816">
        <v>2169</v>
      </c>
      <c r="N1816" t="s">
        <v>8640</v>
      </c>
      <c r="O1816" t="s">
        <v>9705</v>
      </c>
      <c r="P1816" t="s">
        <v>10372</v>
      </c>
      <c r="Q1816" t="s">
        <v>10384</v>
      </c>
      <c r="R1816" t="s">
        <v>11443</v>
      </c>
      <c r="S1816">
        <v>258.89999999999998</v>
      </c>
      <c r="T1816">
        <v>10</v>
      </c>
      <c r="U1816">
        <v>0</v>
      </c>
      <c r="V1816">
        <v>93.203999999999994</v>
      </c>
      <c r="W1816">
        <f>(Tableau1[[#This Row],[Sales]]/Tableau1[[#This Row],[Profit]])*100</f>
        <v>277.77777777777777</v>
      </c>
      <c r="X1816">
        <f>Tableau1[[#This Row],[Sales]]*(1-Tableau1[[#This Row],[Discount]])</f>
        <v>258.89999999999998</v>
      </c>
      <c r="Y1816">
        <f ca="1">SUMIF(Tableau1[Order ID],Tableau1[[#This Row],[Order ID]],Tableau1[[#This Row],[Sales]])</f>
        <v>37.840000000000003</v>
      </c>
    </row>
    <row r="1817" spans="1:25" x14ac:dyDescent="0.3">
      <c r="A1817">
        <v>3665</v>
      </c>
      <c r="B1817" t="s">
        <v>1836</v>
      </c>
      <c r="C1817" s="9" t="s">
        <v>5619</v>
      </c>
      <c r="D1817" s="9">
        <v>41981</v>
      </c>
      <c r="E1817" s="3" t="s">
        <v>5766</v>
      </c>
      <c r="F1817" t="s">
        <v>6465</v>
      </c>
      <c r="G1817" t="s">
        <v>7089</v>
      </c>
      <c r="H1817" t="s">
        <v>7882</v>
      </c>
      <c r="I1817" t="s">
        <v>8054</v>
      </c>
      <c r="J1817" t="s">
        <v>8057</v>
      </c>
      <c r="K1817" t="s">
        <v>8185</v>
      </c>
      <c r="L1817" t="s">
        <v>8609</v>
      </c>
      <c r="M1817">
        <v>97301</v>
      </c>
      <c r="N1817" t="s">
        <v>8638</v>
      </c>
      <c r="O1817" t="s">
        <v>9262</v>
      </c>
      <c r="P1817" t="s">
        <v>10371</v>
      </c>
      <c r="Q1817" t="s">
        <v>10375</v>
      </c>
      <c r="R1817" t="s">
        <v>11011</v>
      </c>
      <c r="S1817">
        <v>27.888000000000002</v>
      </c>
      <c r="T1817">
        <v>7</v>
      </c>
      <c r="U1817">
        <v>0.2</v>
      </c>
      <c r="V1817">
        <v>9.0635999999999992</v>
      </c>
      <c r="W1817">
        <f>(Tableau1[[#This Row],[Sales]]/Tableau1[[#This Row],[Profit]])*100</f>
        <v>307.69230769230774</v>
      </c>
      <c r="X1817">
        <f>Tableau1[[#This Row],[Sales]]*(1-Tableau1[[#This Row],[Discount]])</f>
        <v>22.310400000000001</v>
      </c>
      <c r="Y1817">
        <f ca="1">SUMIF(Tableau1[Order ID],Tableau1[[#This Row],[Order ID]],Tableau1[[#This Row],[Sales]])</f>
        <v>292.10000000000002</v>
      </c>
    </row>
    <row r="1818" spans="1:25" x14ac:dyDescent="0.3">
      <c r="A1818">
        <v>3673</v>
      </c>
      <c r="B1818" t="s">
        <v>1837</v>
      </c>
      <c r="C1818" s="9" t="s">
        <v>5173</v>
      </c>
      <c r="D1818" s="9">
        <v>42468</v>
      </c>
      <c r="E1818" s="3" t="s">
        <v>5197</v>
      </c>
      <c r="F1818" t="s">
        <v>6465</v>
      </c>
      <c r="G1818" t="s">
        <v>6726</v>
      </c>
      <c r="H1818" t="s">
        <v>7519</v>
      </c>
      <c r="I1818" t="s">
        <v>8056</v>
      </c>
      <c r="J1818" t="s">
        <v>8057</v>
      </c>
      <c r="K1818" t="s">
        <v>8079</v>
      </c>
      <c r="L1818" t="s">
        <v>8612</v>
      </c>
      <c r="M1818">
        <v>45373</v>
      </c>
      <c r="N1818" t="s">
        <v>8640</v>
      </c>
      <c r="O1818" t="s">
        <v>10041</v>
      </c>
      <c r="P1818" t="s">
        <v>10371</v>
      </c>
      <c r="Q1818" t="s">
        <v>10385</v>
      </c>
      <c r="R1818" t="s">
        <v>11779</v>
      </c>
      <c r="S1818">
        <v>8.8719999999999999</v>
      </c>
      <c r="T1818">
        <v>1</v>
      </c>
      <c r="U1818">
        <v>0.2</v>
      </c>
      <c r="V1818">
        <v>3.2161</v>
      </c>
      <c r="W1818">
        <f>(Tableau1[[#This Row],[Sales]]/Tableau1[[#This Row],[Profit]])*100</f>
        <v>275.86206896551727</v>
      </c>
      <c r="X1818">
        <f>Tableau1[[#This Row],[Sales]]*(1-Tableau1[[#This Row],[Discount]])</f>
        <v>7.0975999999999999</v>
      </c>
      <c r="Y1818">
        <f ca="1">SUMIF(Tableau1[Order ID],Tableau1[[#This Row],[Order ID]],Tableau1[[#This Row],[Sales]])</f>
        <v>890.84100000000001</v>
      </c>
    </row>
    <row r="1819" spans="1:25" x14ac:dyDescent="0.3">
      <c r="A1819">
        <v>3675</v>
      </c>
      <c r="B1819" t="s">
        <v>1838</v>
      </c>
      <c r="C1819" s="9" t="s">
        <v>5074</v>
      </c>
      <c r="D1819" s="9">
        <v>43045</v>
      </c>
      <c r="E1819" s="3" t="s">
        <v>5373</v>
      </c>
      <c r="F1819" t="s">
        <v>6465</v>
      </c>
      <c r="G1819" t="s">
        <v>7054</v>
      </c>
      <c r="H1819" t="s">
        <v>7847</v>
      </c>
      <c r="I1819" t="s">
        <v>8054</v>
      </c>
      <c r="J1819" t="s">
        <v>8057</v>
      </c>
      <c r="K1819" t="s">
        <v>8068</v>
      </c>
      <c r="L1819" t="s">
        <v>8597</v>
      </c>
      <c r="M1819">
        <v>19143</v>
      </c>
      <c r="N1819" t="s">
        <v>8640</v>
      </c>
      <c r="O1819" t="s">
        <v>9795</v>
      </c>
      <c r="P1819" t="s">
        <v>10370</v>
      </c>
      <c r="Q1819" t="s">
        <v>10374</v>
      </c>
      <c r="R1819" t="s">
        <v>11529</v>
      </c>
      <c r="S1819">
        <v>127.372</v>
      </c>
      <c r="T1819">
        <v>2</v>
      </c>
      <c r="U1819">
        <v>0.3</v>
      </c>
      <c r="V1819">
        <v>-30.933199999999999</v>
      </c>
      <c r="W1819">
        <f>(Tableau1[[#This Row],[Sales]]/Tableau1[[#This Row],[Profit]])*100</f>
        <v>-411.76470588235298</v>
      </c>
      <c r="X1819">
        <f>Tableau1[[#This Row],[Sales]]*(1-Tableau1[[#This Row],[Discount]])</f>
        <v>89.160399999999996</v>
      </c>
      <c r="Y1819">
        <f ca="1">SUMIF(Tableau1[Order ID],Tableau1[[#This Row],[Order ID]],Tableau1[[#This Row],[Sales]])</f>
        <v>14.13</v>
      </c>
    </row>
    <row r="1820" spans="1:25" x14ac:dyDescent="0.3">
      <c r="A1820">
        <v>3677</v>
      </c>
      <c r="B1820" t="s">
        <v>1839</v>
      </c>
      <c r="C1820" s="9" t="s">
        <v>5931</v>
      </c>
      <c r="D1820" s="9">
        <v>42343</v>
      </c>
      <c r="E1820" s="3" t="s">
        <v>5394</v>
      </c>
      <c r="F1820" t="s">
        <v>6465</v>
      </c>
      <c r="G1820" t="s">
        <v>7056</v>
      </c>
      <c r="H1820" t="s">
        <v>7849</v>
      </c>
      <c r="I1820" t="s">
        <v>8055</v>
      </c>
      <c r="J1820" t="s">
        <v>8057</v>
      </c>
      <c r="K1820" t="s">
        <v>8128</v>
      </c>
      <c r="L1820" t="s">
        <v>8590</v>
      </c>
      <c r="M1820">
        <v>92105</v>
      </c>
      <c r="N1820" t="s">
        <v>8638</v>
      </c>
      <c r="O1820" t="s">
        <v>9265</v>
      </c>
      <c r="P1820" t="s">
        <v>10370</v>
      </c>
      <c r="Q1820" t="s">
        <v>10378</v>
      </c>
      <c r="R1820" t="s">
        <v>11014</v>
      </c>
      <c r="S1820">
        <v>44.46</v>
      </c>
      <c r="T1820">
        <v>2</v>
      </c>
      <c r="U1820">
        <v>0</v>
      </c>
      <c r="V1820">
        <v>14.671799999999999</v>
      </c>
      <c r="W1820">
        <f>(Tableau1[[#This Row],[Sales]]/Tableau1[[#This Row],[Profit]])*100</f>
        <v>303.03030303030306</v>
      </c>
      <c r="X1820">
        <f>Tableau1[[#This Row],[Sales]]*(1-Tableau1[[#This Row],[Discount]])</f>
        <v>44.46</v>
      </c>
      <c r="Y1820">
        <f ca="1">SUMIF(Tableau1[Order ID],Tableau1[[#This Row],[Order ID]],Tableau1[[#This Row],[Sales]])</f>
        <v>1.8720000000000001</v>
      </c>
    </row>
    <row r="1821" spans="1:25" x14ac:dyDescent="0.3">
      <c r="A1821">
        <v>3678</v>
      </c>
      <c r="B1821" t="s">
        <v>1840</v>
      </c>
      <c r="C1821" s="9" t="s">
        <v>5614</v>
      </c>
      <c r="D1821" s="9">
        <v>42194</v>
      </c>
      <c r="E1821" s="3" t="s">
        <v>6207</v>
      </c>
      <c r="F1821" t="s">
        <v>6465</v>
      </c>
      <c r="G1821" t="s">
        <v>7005</v>
      </c>
      <c r="H1821" t="s">
        <v>7798</v>
      </c>
      <c r="I1821" t="s">
        <v>8054</v>
      </c>
      <c r="J1821" t="s">
        <v>8057</v>
      </c>
      <c r="K1821" t="s">
        <v>8241</v>
      </c>
      <c r="L1821" t="s">
        <v>8627</v>
      </c>
      <c r="M1821">
        <v>20735</v>
      </c>
      <c r="N1821" t="s">
        <v>8640</v>
      </c>
      <c r="O1821" t="s">
        <v>10005</v>
      </c>
      <c r="P1821" t="s">
        <v>10371</v>
      </c>
      <c r="Q1821" t="s">
        <v>10386</v>
      </c>
      <c r="R1821" t="s">
        <v>11743</v>
      </c>
      <c r="S1821">
        <v>15.8</v>
      </c>
      <c r="T1821">
        <v>4</v>
      </c>
      <c r="U1821">
        <v>0</v>
      </c>
      <c r="V1821">
        <v>5.056</v>
      </c>
      <c r="W1821">
        <f>(Tableau1[[#This Row],[Sales]]/Tableau1[[#This Row],[Profit]])*100</f>
        <v>312.5</v>
      </c>
      <c r="X1821">
        <f>Tableau1[[#This Row],[Sales]]*(1-Tableau1[[#This Row],[Discount]])</f>
        <v>15.8</v>
      </c>
      <c r="Y1821">
        <f ca="1">SUMIF(Tableau1[Order ID],Tableau1[[#This Row],[Order ID]],Tableau1[[#This Row],[Sales]])</f>
        <v>43.92</v>
      </c>
    </row>
    <row r="1822" spans="1:25" x14ac:dyDescent="0.3">
      <c r="A1822">
        <v>3687</v>
      </c>
      <c r="B1822" t="s">
        <v>1841</v>
      </c>
      <c r="C1822" s="9" t="s">
        <v>5210</v>
      </c>
      <c r="D1822" s="9">
        <v>42717</v>
      </c>
      <c r="E1822" s="3" t="s">
        <v>6084</v>
      </c>
      <c r="F1822" t="s">
        <v>6465</v>
      </c>
      <c r="G1822" t="s">
        <v>6677</v>
      </c>
      <c r="H1822" t="s">
        <v>7470</v>
      </c>
      <c r="I1822" t="s">
        <v>8054</v>
      </c>
      <c r="J1822" t="s">
        <v>8057</v>
      </c>
      <c r="K1822" t="s">
        <v>8227</v>
      </c>
      <c r="L1822" t="s">
        <v>8590</v>
      </c>
      <c r="M1822">
        <v>92503</v>
      </c>
      <c r="N1822" t="s">
        <v>8638</v>
      </c>
      <c r="O1822" t="s">
        <v>8980</v>
      </c>
      <c r="P1822" t="s">
        <v>10371</v>
      </c>
      <c r="Q1822" t="s">
        <v>10379</v>
      </c>
      <c r="R1822" t="s">
        <v>10729</v>
      </c>
      <c r="S1822">
        <v>9.84</v>
      </c>
      <c r="T1822">
        <v>3</v>
      </c>
      <c r="U1822">
        <v>0</v>
      </c>
      <c r="V1822">
        <v>3.2471999999999999</v>
      </c>
      <c r="W1822">
        <f>(Tableau1[[#This Row],[Sales]]/Tableau1[[#This Row],[Profit]])*100</f>
        <v>303.030303030303</v>
      </c>
      <c r="X1822">
        <f>Tableau1[[#This Row],[Sales]]*(1-Tableau1[[#This Row],[Discount]])</f>
        <v>9.84</v>
      </c>
      <c r="Y1822">
        <f ca="1">SUMIF(Tableau1[Order ID],Tableau1[[#This Row],[Order ID]],Tableau1[[#This Row],[Sales]])</f>
        <v>19.608000000000001</v>
      </c>
    </row>
    <row r="1823" spans="1:25" x14ac:dyDescent="0.3">
      <c r="A1823">
        <v>3688</v>
      </c>
      <c r="B1823" t="s">
        <v>1842</v>
      </c>
      <c r="C1823" s="9" t="s">
        <v>5274</v>
      </c>
      <c r="D1823" s="9">
        <v>42510</v>
      </c>
      <c r="E1823" s="3" t="s">
        <v>6042</v>
      </c>
      <c r="F1823" t="s">
        <v>6465</v>
      </c>
      <c r="G1823" t="s">
        <v>6671</v>
      </c>
      <c r="H1823" t="s">
        <v>7464</v>
      </c>
      <c r="I1823" t="s">
        <v>8054</v>
      </c>
      <c r="J1823" t="s">
        <v>8057</v>
      </c>
      <c r="K1823" t="s">
        <v>8428</v>
      </c>
      <c r="L1823" t="s">
        <v>8591</v>
      </c>
      <c r="M1823">
        <v>34952</v>
      </c>
      <c r="N1823" t="s">
        <v>8637</v>
      </c>
      <c r="O1823" t="s">
        <v>8941</v>
      </c>
      <c r="P1823" t="s">
        <v>10371</v>
      </c>
      <c r="Q1823" t="s">
        <v>10381</v>
      </c>
      <c r="R1823" t="s">
        <v>10690</v>
      </c>
      <c r="S1823">
        <v>2.694</v>
      </c>
      <c r="T1823">
        <v>2</v>
      </c>
      <c r="U1823">
        <v>0.7</v>
      </c>
      <c r="V1823">
        <v>-2.2450000000000001</v>
      </c>
      <c r="W1823">
        <f>(Tableau1[[#This Row],[Sales]]/Tableau1[[#This Row],[Profit]])*100</f>
        <v>-120</v>
      </c>
      <c r="X1823">
        <f>Tableau1[[#This Row],[Sales]]*(1-Tableau1[[#This Row],[Discount]])</f>
        <v>0.80820000000000014</v>
      </c>
      <c r="Y1823">
        <f ca="1">SUMIF(Tableau1[Order ID],Tableau1[[#This Row],[Order ID]],Tableau1[[#This Row],[Sales]])</f>
        <v>8.9039999999999999</v>
      </c>
    </row>
    <row r="1824" spans="1:25" x14ac:dyDescent="0.3">
      <c r="A1824">
        <v>3689</v>
      </c>
      <c r="B1824" t="s">
        <v>1843</v>
      </c>
      <c r="C1824" s="9" t="s">
        <v>5485</v>
      </c>
      <c r="D1824" s="9">
        <v>42888</v>
      </c>
      <c r="E1824" s="3" t="s">
        <v>5959</v>
      </c>
      <c r="F1824" t="s">
        <v>6464</v>
      </c>
      <c r="G1824" t="s">
        <v>6625</v>
      </c>
      <c r="H1824" t="s">
        <v>7418</v>
      </c>
      <c r="I1824" t="s">
        <v>8054</v>
      </c>
      <c r="J1824" t="s">
        <v>8057</v>
      </c>
      <c r="K1824" t="s">
        <v>8181</v>
      </c>
      <c r="L1824" t="s">
        <v>8604</v>
      </c>
      <c r="M1824">
        <v>85204</v>
      </c>
      <c r="N1824" t="s">
        <v>8638</v>
      </c>
      <c r="O1824" t="s">
        <v>8855</v>
      </c>
      <c r="P1824" t="s">
        <v>10371</v>
      </c>
      <c r="Q1824" t="s">
        <v>10383</v>
      </c>
      <c r="R1824" t="s">
        <v>10605</v>
      </c>
      <c r="S1824">
        <v>25.344000000000001</v>
      </c>
      <c r="T1824">
        <v>6</v>
      </c>
      <c r="U1824">
        <v>0.2</v>
      </c>
      <c r="V1824">
        <v>7.92</v>
      </c>
      <c r="W1824">
        <f>(Tableau1[[#This Row],[Sales]]/Tableau1[[#This Row],[Profit]])*100</f>
        <v>320</v>
      </c>
      <c r="X1824">
        <f>Tableau1[[#This Row],[Sales]]*(1-Tableau1[[#This Row],[Discount]])</f>
        <v>20.275200000000002</v>
      </c>
      <c r="Y1824">
        <f ca="1">SUMIF(Tableau1[Order ID],Tableau1[[#This Row],[Order ID]],Tableau1[[#This Row],[Sales]])</f>
        <v>400.8</v>
      </c>
    </row>
    <row r="1825" spans="1:25" x14ac:dyDescent="0.3">
      <c r="A1825">
        <v>3691</v>
      </c>
      <c r="B1825" t="s">
        <v>1844</v>
      </c>
      <c r="C1825" s="9" t="s">
        <v>5658</v>
      </c>
      <c r="D1825" s="9">
        <v>42307</v>
      </c>
      <c r="E1825" s="3" t="s">
        <v>5151</v>
      </c>
      <c r="F1825" t="s">
        <v>6464</v>
      </c>
      <c r="G1825" t="s">
        <v>6603</v>
      </c>
      <c r="H1825" t="s">
        <v>7396</v>
      </c>
      <c r="I1825" t="s">
        <v>8055</v>
      </c>
      <c r="J1825" t="s">
        <v>8057</v>
      </c>
      <c r="K1825" t="s">
        <v>8118</v>
      </c>
      <c r="L1825" t="s">
        <v>8610</v>
      </c>
      <c r="M1825">
        <v>80219</v>
      </c>
      <c r="N1825" t="s">
        <v>8638</v>
      </c>
      <c r="O1825" t="s">
        <v>9895</v>
      </c>
      <c r="P1825" t="s">
        <v>10372</v>
      </c>
      <c r="Q1825" t="s">
        <v>10388</v>
      </c>
      <c r="R1825" t="s">
        <v>11631</v>
      </c>
      <c r="S1825">
        <v>59.994</v>
      </c>
      <c r="T1825">
        <v>2</v>
      </c>
      <c r="U1825">
        <v>0.7</v>
      </c>
      <c r="V1825">
        <v>-45.995399999999997</v>
      </c>
      <c r="W1825">
        <f>(Tableau1[[#This Row],[Sales]]/Tableau1[[#This Row],[Profit]])*100</f>
        <v>-130.43478260869566</v>
      </c>
      <c r="X1825">
        <f>Tableau1[[#This Row],[Sales]]*(1-Tableau1[[#This Row],[Discount]])</f>
        <v>17.998200000000004</v>
      </c>
      <c r="Y1825">
        <f ca="1">SUMIF(Tableau1[Order ID],Tableau1[[#This Row],[Order ID]],Tableau1[[#This Row],[Sales]])</f>
        <v>22.751999999999999</v>
      </c>
    </row>
    <row r="1826" spans="1:25" x14ac:dyDescent="0.3">
      <c r="A1826">
        <v>3695</v>
      </c>
      <c r="B1826" t="s">
        <v>1845</v>
      </c>
      <c r="C1826" s="9" t="s">
        <v>5710</v>
      </c>
      <c r="D1826" s="9">
        <v>42658</v>
      </c>
      <c r="E1826" s="3" t="s">
        <v>5231</v>
      </c>
      <c r="F1826" t="s">
        <v>6465</v>
      </c>
      <c r="G1826" t="s">
        <v>6893</v>
      </c>
      <c r="H1826" t="s">
        <v>7686</v>
      </c>
      <c r="I1826" t="s">
        <v>8055</v>
      </c>
      <c r="J1826" t="s">
        <v>8057</v>
      </c>
      <c r="K1826" t="s">
        <v>8082</v>
      </c>
      <c r="L1826" t="s">
        <v>8605</v>
      </c>
      <c r="M1826">
        <v>22153</v>
      </c>
      <c r="N1826" t="s">
        <v>8637</v>
      </c>
      <c r="O1826" t="s">
        <v>9784</v>
      </c>
      <c r="P1826" t="s">
        <v>10371</v>
      </c>
      <c r="Q1826" t="s">
        <v>10381</v>
      </c>
      <c r="R1826" t="s">
        <v>11518</v>
      </c>
      <c r="S1826">
        <v>232.96</v>
      </c>
      <c r="T1826">
        <v>7</v>
      </c>
      <c r="U1826">
        <v>0</v>
      </c>
      <c r="V1826">
        <v>116.48</v>
      </c>
      <c r="W1826">
        <f>(Tableau1[[#This Row],[Sales]]/Tableau1[[#This Row],[Profit]])*100</f>
        <v>200</v>
      </c>
      <c r="X1826">
        <f>Tableau1[[#This Row],[Sales]]*(1-Tableau1[[#This Row],[Discount]])</f>
        <v>232.96</v>
      </c>
      <c r="Y1826">
        <f ca="1">SUMIF(Tableau1[Order ID],Tableau1[[#This Row],[Order ID]],Tableau1[[#This Row],[Sales]])</f>
        <v>67.36</v>
      </c>
    </row>
    <row r="1827" spans="1:25" x14ac:dyDescent="0.3">
      <c r="A1827">
        <v>3698</v>
      </c>
      <c r="B1827" t="s">
        <v>1846</v>
      </c>
      <c r="C1827" s="9" t="s">
        <v>5932</v>
      </c>
      <c r="D1827" s="9">
        <v>42327</v>
      </c>
      <c r="E1827" s="3" t="s">
        <v>5112</v>
      </c>
      <c r="F1827" t="s">
        <v>6464</v>
      </c>
      <c r="G1827" t="s">
        <v>7147</v>
      </c>
      <c r="H1827" t="s">
        <v>7940</v>
      </c>
      <c r="I1827" t="s">
        <v>8056</v>
      </c>
      <c r="J1827" t="s">
        <v>8057</v>
      </c>
      <c r="K1827" t="s">
        <v>8062</v>
      </c>
      <c r="L1827" t="s">
        <v>8234</v>
      </c>
      <c r="M1827">
        <v>98115</v>
      </c>
      <c r="N1827" t="s">
        <v>8638</v>
      </c>
      <c r="O1827" t="s">
        <v>10029</v>
      </c>
      <c r="P1827" t="s">
        <v>10370</v>
      </c>
      <c r="Q1827" t="s">
        <v>10378</v>
      </c>
      <c r="R1827" t="s">
        <v>11766</v>
      </c>
      <c r="S1827">
        <v>141.96</v>
      </c>
      <c r="T1827">
        <v>2</v>
      </c>
      <c r="U1827">
        <v>0</v>
      </c>
      <c r="V1827">
        <v>22.7136</v>
      </c>
      <c r="W1827">
        <f>(Tableau1[[#This Row],[Sales]]/Tableau1[[#This Row],[Profit]])*100</f>
        <v>625.00000000000011</v>
      </c>
      <c r="X1827">
        <f>Tableau1[[#This Row],[Sales]]*(1-Tableau1[[#This Row],[Discount]])</f>
        <v>141.96</v>
      </c>
      <c r="Y1827">
        <f ca="1">SUMIF(Tableau1[Order ID],Tableau1[[#This Row],[Order ID]],Tableau1[[#This Row],[Sales]])</f>
        <v>15.51</v>
      </c>
    </row>
    <row r="1828" spans="1:25" x14ac:dyDescent="0.3">
      <c r="A1828">
        <v>3699</v>
      </c>
      <c r="B1828" t="s">
        <v>1847</v>
      </c>
      <c r="C1828" s="9" t="s">
        <v>5133</v>
      </c>
      <c r="D1828" s="9">
        <v>41895</v>
      </c>
      <c r="E1828" s="3" t="s">
        <v>5358</v>
      </c>
      <c r="F1828" t="s">
        <v>6465</v>
      </c>
      <c r="G1828" t="s">
        <v>6489</v>
      </c>
      <c r="H1828" t="s">
        <v>7282</v>
      </c>
      <c r="I1828" t="s">
        <v>8055</v>
      </c>
      <c r="J1828" t="s">
        <v>8057</v>
      </c>
      <c r="K1828" t="s">
        <v>8286</v>
      </c>
      <c r="L1828" t="s">
        <v>8604</v>
      </c>
      <c r="M1828">
        <v>85281</v>
      </c>
      <c r="N1828" t="s">
        <v>8638</v>
      </c>
      <c r="O1828" t="s">
        <v>10133</v>
      </c>
      <c r="P1828" t="s">
        <v>10371</v>
      </c>
      <c r="Q1828" t="s">
        <v>10377</v>
      </c>
      <c r="R1828" t="s">
        <v>11874</v>
      </c>
      <c r="S1828">
        <v>79.400000000000006</v>
      </c>
      <c r="T1828">
        <v>5</v>
      </c>
      <c r="U1828">
        <v>0.2</v>
      </c>
      <c r="V1828">
        <v>5.9550000000000001</v>
      </c>
      <c r="W1828">
        <f>(Tableau1[[#This Row],[Sales]]/Tableau1[[#This Row],[Profit]])*100</f>
        <v>1333.3333333333335</v>
      </c>
      <c r="X1828">
        <f>Tableau1[[#This Row],[Sales]]*(1-Tableau1[[#This Row],[Discount]])</f>
        <v>63.52000000000001</v>
      </c>
      <c r="Y1828">
        <f ca="1">SUMIF(Tableau1[Order ID],Tableau1[[#This Row],[Order ID]],Tableau1[[#This Row],[Sales]])</f>
        <v>5.76</v>
      </c>
    </row>
    <row r="1829" spans="1:25" x14ac:dyDescent="0.3">
      <c r="A1829">
        <v>3700</v>
      </c>
      <c r="B1829" t="s">
        <v>1848</v>
      </c>
      <c r="C1829" s="9" t="s">
        <v>5068</v>
      </c>
      <c r="D1829" s="9">
        <v>43052</v>
      </c>
      <c r="E1829" s="3" t="s">
        <v>5581</v>
      </c>
      <c r="F1829" t="s">
        <v>6464</v>
      </c>
      <c r="G1829" t="s">
        <v>6525</v>
      </c>
      <c r="H1829" t="s">
        <v>7318</v>
      </c>
      <c r="I1829" t="s">
        <v>8056</v>
      </c>
      <c r="J1829" t="s">
        <v>8057</v>
      </c>
      <c r="K1829" t="s">
        <v>8239</v>
      </c>
      <c r="L1829" t="s">
        <v>8603</v>
      </c>
      <c r="M1829">
        <v>10701</v>
      </c>
      <c r="N1829" t="s">
        <v>8640</v>
      </c>
      <c r="O1829" t="s">
        <v>9006</v>
      </c>
      <c r="P1829" t="s">
        <v>10372</v>
      </c>
      <c r="Q1829" t="s">
        <v>10384</v>
      </c>
      <c r="R1829" t="s">
        <v>10756</v>
      </c>
      <c r="S1829">
        <v>163.96</v>
      </c>
      <c r="T1829">
        <v>4</v>
      </c>
      <c r="U1829">
        <v>0</v>
      </c>
      <c r="V1829">
        <v>70.502799999999993</v>
      </c>
      <c r="W1829">
        <f>(Tableau1[[#This Row],[Sales]]/Tableau1[[#This Row],[Profit]])*100</f>
        <v>232.55813953488374</v>
      </c>
      <c r="X1829">
        <f>Tableau1[[#This Row],[Sales]]*(1-Tableau1[[#This Row],[Discount]])</f>
        <v>163.96</v>
      </c>
      <c r="Y1829">
        <f ca="1">SUMIF(Tableau1[Order ID],Tableau1[[#This Row],[Order ID]],Tableau1[[#This Row],[Sales]])</f>
        <v>191.88</v>
      </c>
    </row>
    <row r="1830" spans="1:25" x14ac:dyDescent="0.3">
      <c r="A1830">
        <v>3701</v>
      </c>
      <c r="B1830" t="s">
        <v>1849</v>
      </c>
      <c r="C1830" s="9" t="s">
        <v>5195</v>
      </c>
      <c r="D1830" s="9">
        <v>43093</v>
      </c>
      <c r="E1830" s="3" t="s">
        <v>5644</v>
      </c>
      <c r="F1830" t="s">
        <v>6465</v>
      </c>
      <c r="G1830" t="s">
        <v>7024</v>
      </c>
      <c r="H1830" t="s">
        <v>7817</v>
      </c>
      <c r="I1830" t="s">
        <v>8055</v>
      </c>
      <c r="J1830" t="s">
        <v>8057</v>
      </c>
      <c r="K1830" t="s">
        <v>8088</v>
      </c>
      <c r="L1830" t="s">
        <v>8603</v>
      </c>
      <c r="M1830">
        <v>14609</v>
      </c>
      <c r="N1830" t="s">
        <v>8640</v>
      </c>
      <c r="O1830" t="s">
        <v>9381</v>
      </c>
      <c r="P1830" t="s">
        <v>10370</v>
      </c>
      <c r="Q1830" t="s">
        <v>10378</v>
      </c>
      <c r="R1830" t="s">
        <v>11129</v>
      </c>
      <c r="S1830">
        <v>37.93</v>
      </c>
      <c r="T1830">
        <v>1</v>
      </c>
      <c r="U1830">
        <v>0</v>
      </c>
      <c r="V1830">
        <v>6.8273999999999999</v>
      </c>
      <c r="W1830">
        <f>(Tableau1[[#This Row],[Sales]]/Tableau1[[#This Row],[Profit]])*100</f>
        <v>555.55555555555554</v>
      </c>
      <c r="X1830">
        <f>Tableau1[[#This Row],[Sales]]*(1-Tableau1[[#This Row],[Discount]])</f>
        <v>37.93</v>
      </c>
      <c r="Y1830">
        <f ca="1">SUMIF(Tableau1[Order ID],Tableau1[[#This Row],[Order ID]],Tableau1[[#This Row],[Sales]])</f>
        <v>176.77199999999999</v>
      </c>
    </row>
    <row r="1831" spans="1:25" x14ac:dyDescent="0.3">
      <c r="A1831">
        <v>3702</v>
      </c>
      <c r="B1831" t="s">
        <v>1850</v>
      </c>
      <c r="C1831" s="9" t="s">
        <v>5880</v>
      </c>
      <c r="D1831" s="9">
        <v>42378</v>
      </c>
      <c r="E1831" s="3" t="s">
        <v>6313</v>
      </c>
      <c r="F1831" t="s">
        <v>6464</v>
      </c>
      <c r="G1831" t="s">
        <v>7184</v>
      </c>
      <c r="H1831" t="s">
        <v>7977</v>
      </c>
      <c r="I1831" t="s">
        <v>8055</v>
      </c>
      <c r="J1831" t="s">
        <v>8057</v>
      </c>
      <c r="K1831" t="s">
        <v>8225</v>
      </c>
      <c r="L1831" t="s">
        <v>8612</v>
      </c>
      <c r="M1831">
        <v>43615</v>
      </c>
      <c r="N1831" t="s">
        <v>8640</v>
      </c>
      <c r="O1831" t="s">
        <v>10031</v>
      </c>
      <c r="P1831" t="s">
        <v>10370</v>
      </c>
      <c r="Q1831" t="s">
        <v>10378</v>
      </c>
      <c r="R1831" t="s">
        <v>11768</v>
      </c>
      <c r="S1831">
        <v>15.167999999999999</v>
      </c>
      <c r="T1831">
        <v>2</v>
      </c>
      <c r="U1831">
        <v>0.2</v>
      </c>
      <c r="V1831">
        <v>3.7919999999999998</v>
      </c>
      <c r="W1831">
        <f>(Tableau1[[#This Row],[Sales]]/Tableau1[[#This Row],[Profit]])*100</f>
        <v>400</v>
      </c>
      <c r="X1831">
        <f>Tableau1[[#This Row],[Sales]]*(1-Tableau1[[#This Row],[Discount]])</f>
        <v>12.134399999999999</v>
      </c>
      <c r="Y1831">
        <f ca="1">SUMIF(Tableau1[Order ID],Tableau1[[#This Row],[Order ID]],Tableau1[[#This Row],[Sales]])</f>
        <v>111.79</v>
      </c>
    </row>
    <row r="1832" spans="1:25" x14ac:dyDescent="0.3">
      <c r="A1832">
        <v>3703</v>
      </c>
      <c r="B1832" t="s">
        <v>1851</v>
      </c>
      <c r="C1832" s="9" t="s">
        <v>5415</v>
      </c>
      <c r="D1832" s="9">
        <v>42168</v>
      </c>
      <c r="E1832" s="3" t="s">
        <v>6004</v>
      </c>
      <c r="F1832" t="s">
        <v>6465</v>
      </c>
      <c r="G1832" t="s">
        <v>7172</v>
      </c>
      <c r="H1832" t="s">
        <v>7965</v>
      </c>
      <c r="I1832" t="s">
        <v>8055</v>
      </c>
      <c r="J1832" t="s">
        <v>8057</v>
      </c>
      <c r="K1832" t="s">
        <v>8085</v>
      </c>
      <c r="L1832" t="s">
        <v>8607</v>
      </c>
      <c r="M1832">
        <v>35601</v>
      </c>
      <c r="N1832" t="s">
        <v>8637</v>
      </c>
      <c r="O1832" t="s">
        <v>10119</v>
      </c>
      <c r="P1832" t="s">
        <v>10371</v>
      </c>
      <c r="Q1832" t="s">
        <v>10379</v>
      </c>
      <c r="R1832" t="s">
        <v>11859</v>
      </c>
      <c r="S1832">
        <v>24.78</v>
      </c>
      <c r="T1832">
        <v>6</v>
      </c>
      <c r="U1832">
        <v>0</v>
      </c>
      <c r="V1832">
        <v>6.9383999999999997</v>
      </c>
      <c r="W1832">
        <f>(Tableau1[[#This Row],[Sales]]/Tableau1[[#This Row],[Profit]])*100</f>
        <v>357.14285714285717</v>
      </c>
      <c r="X1832">
        <f>Tableau1[[#This Row],[Sales]]*(1-Tableau1[[#This Row],[Discount]])</f>
        <v>24.78</v>
      </c>
      <c r="Y1832">
        <f ca="1">SUMIF(Tableau1[Order ID],Tableau1[[#This Row],[Order ID]],Tableau1[[#This Row],[Sales]])</f>
        <v>16.52</v>
      </c>
    </row>
    <row r="1833" spans="1:25" x14ac:dyDescent="0.3">
      <c r="A1833">
        <v>3707</v>
      </c>
      <c r="B1833" t="s">
        <v>1852</v>
      </c>
      <c r="C1833" s="9" t="s">
        <v>5287</v>
      </c>
      <c r="D1833" s="9">
        <v>42812</v>
      </c>
      <c r="E1833" s="3" t="s">
        <v>6375</v>
      </c>
      <c r="F1833" t="s">
        <v>6465</v>
      </c>
      <c r="G1833" t="s">
        <v>7101</v>
      </c>
      <c r="H1833" t="s">
        <v>7894</v>
      </c>
      <c r="I1833" t="s">
        <v>8054</v>
      </c>
      <c r="J1833" t="s">
        <v>8057</v>
      </c>
      <c r="K1833" t="s">
        <v>8119</v>
      </c>
      <c r="L1833" t="s">
        <v>8593</v>
      </c>
      <c r="M1833">
        <v>75220</v>
      </c>
      <c r="N1833" t="s">
        <v>8639</v>
      </c>
      <c r="O1833" t="s">
        <v>9662</v>
      </c>
      <c r="P1833" t="s">
        <v>10371</v>
      </c>
      <c r="Q1833" t="s">
        <v>10379</v>
      </c>
      <c r="R1833" t="s">
        <v>11400</v>
      </c>
      <c r="S1833">
        <v>23.832000000000001</v>
      </c>
      <c r="T1833">
        <v>3</v>
      </c>
      <c r="U1833">
        <v>0.2</v>
      </c>
      <c r="V1833">
        <v>6.5537999999999998</v>
      </c>
      <c r="W1833">
        <f>(Tableau1[[#This Row],[Sales]]/Tableau1[[#This Row],[Profit]])*100</f>
        <v>363.63636363636368</v>
      </c>
      <c r="X1833">
        <f>Tableau1[[#This Row],[Sales]]*(1-Tableau1[[#This Row],[Discount]])</f>
        <v>19.0656</v>
      </c>
      <c r="Y1833">
        <f ca="1">SUMIF(Tableau1[Order ID],Tableau1[[#This Row],[Order ID]],Tableau1[[#This Row],[Sales]])</f>
        <v>116.4</v>
      </c>
    </row>
    <row r="1834" spans="1:25" x14ac:dyDescent="0.3">
      <c r="A1834">
        <v>3708</v>
      </c>
      <c r="B1834" t="s">
        <v>1853</v>
      </c>
      <c r="C1834" s="9" t="s">
        <v>5563</v>
      </c>
      <c r="D1834" s="9">
        <v>41966</v>
      </c>
      <c r="E1834" s="3" t="s">
        <v>5531</v>
      </c>
      <c r="F1834" t="s">
        <v>6465</v>
      </c>
      <c r="G1834" t="s">
        <v>6632</v>
      </c>
      <c r="H1834" t="s">
        <v>7425</v>
      </c>
      <c r="I1834" t="s">
        <v>8055</v>
      </c>
      <c r="J1834" t="s">
        <v>8057</v>
      </c>
      <c r="K1834" t="s">
        <v>8337</v>
      </c>
      <c r="L1834" t="s">
        <v>8593</v>
      </c>
      <c r="M1834">
        <v>75150</v>
      </c>
      <c r="N1834" t="s">
        <v>8639</v>
      </c>
      <c r="O1834" t="s">
        <v>9359</v>
      </c>
      <c r="P1834" t="s">
        <v>10370</v>
      </c>
      <c r="Q1834" t="s">
        <v>10378</v>
      </c>
      <c r="R1834" t="s">
        <v>10608</v>
      </c>
      <c r="S1834">
        <v>6.3680000000000003</v>
      </c>
      <c r="T1834">
        <v>2</v>
      </c>
      <c r="U1834">
        <v>0.6</v>
      </c>
      <c r="V1834">
        <v>-2.5472000000000001</v>
      </c>
      <c r="W1834">
        <f>(Tableau1[[#This Row],[Sales]]/Tableau1[[#This Row],[Profit]])*100</f>
        <v>-250</v>
      </c>
      <c r="X1834">
        <f>Tableau1[[#This Row],[Sales]]*(1-Tableau1[[#This Row],[Discount]])</f>
        <v>2.5472000000000001</v>
      </c>
      <c r="Y1834">
        <f ca="1">SUMIF(Tableau1[Order ID],Tableau1[[#This Row],[Order ID]],Tableau1[[#This Row],[Sales]])</f>
        <v>251.964</v>
      </c>
    </row>
    <row r="1835" spans="1:25" x14ac:dyDescent="0.3">
      <c r="A1835">
        <v>3711</v>
      </c>
      <c r="B1835" t="s">
        <v>1854</v>
      </c>
      <c r="C1835" s="9" t="s">
        <v>5483</v>
      </c>
      <c r="D1835" s="9">
        <v>43023</v>
      </c>
      <c r="E1835" s="3" t="s">
        <v>5191</v>
      </c>
      <c r="F1835" t="s">
        <v>6466</v>
      </c>
      <c r="G1835" t="s">
        <v>6744</v>
      </c>
      <c r="H1835" t="s">
        <v>7537</v>
      </c>
      <c r="I1835" t="s">
        <v>8055</v>
      </c>
      <c r="J1835" t="s">
        <v>8057</v>
      </c>
      <c r="K1835" t="s">
        <v>8059</v>
      </c>
      <c r="L1835" t="s">
        <v>8590</v>
      </c>
      <c r="M1835">
        <v>90045</v>
      </c>
      <c r="N1835" t="s">
        <v>8638</v>
      </c>
      <c r="O1835" t="s">
        <v>8851</v>
      </c>
      <c r="P1835" t="s">
        <v>10370</v>
      </c>
      <c r="Q1835" t="s">
        <v>10376</v>
      </c>
      <c r="R1835" t="s">
        <v>10601</v>
      </c>
      <c r="S1835">
        <v>510.24</v>
      </c>
      <c r="T1835">
        <v>3</v>
      </c>
      <c r="U1835">
        <v>0.2</v>
      </c>
      <c r="V1835">
        <v>6.3780000000000001</v>
      </c>
      <c r="W1835">
        <f>(Tableau1[[#This Row],[Sales]]/Tableau1[[#This Row],[Profit]])*100</f>
        <v>8000</v>
      </c>
      <c r="X1835">
        <f>Tableau1[[#This Row],[Sales]]*(1-Tableau1[[#This Row],[Discount]])</f>
        <v>408.19200000000001</v>
      </c>
      <c r="Y1835">
        <f ca="1">SUMIF(Tableau1[Order ID],Tableau1[[#This Row],[Order ID]],Tableau1[[#This Row],[Sales]])</f>
        <v>340.18200000000002</v>
      </c>
    </row>
    <row r="1836" spans="1:25" x14ac:dyDescent="0.3">
      <c r="A1836">
        <v>3713</v>
      </c>
      <c r="B1836" t="s">
        <v>1855</v>
      </c>
      <c r="C1836" s="9" t="s">
        <v>5111</v>
      </c>
      <c r="D1836" s="9">
        <v>42846</v>
      </c>
      <c r="E1836" s="3" t="s">
        <v>5588</v>
      </c>
      <c r="F1836" t="s">
        <v>6466</v>
      </c>
      <c r="G1836" t="s">
        <v>6995</v>
      </c>
      <c r="H1836" t="s">
        <v>7788</v>
      </c>
      <c r="I1836" t="s">
        <v>8054</v>
      </c>
      <c r="J1836" t="s">
        <v>8057</v>
      </c>
      <c r="K1836" t="s">
        <v>8062</v>
      </c>
      <c r="L1836" t="s">
        <v>8234</v>
      </c>
      <c r="M1836">
        <v>98103</v>
      </c>
      <c r="N1836" t="s">
        <v>8638</v>
      </c>
      <c r="O1836" t="s">
        <v>10134</v>
      </c>
      <c r="P1836" t="s">
        <v>10372</v>
      </c>
      <c r="Q1836" t="s">
        <v>10384</v>
      </c>
      <c r="R1836" t="s">
        <v>11875</v>
      </c>
      <c r="S1836">
        <v>11.54</v>
      </c>
      <c r="T1836">
        <v>1</v>
      </c>
      <c r="U1836">
        <v>0</v>
      </c>
      <c r="V1836">
        <v>3.4620000000000002</v>
      </c>
      <c r="W1836">
        <f>(Tableau1[[#This Row],[Sales]]/Tableau1[[#This Row],[Profit]])*100</f>
        <v>333.33333333333331</v>
      </c>
      <c r="X1836">
        <f>Tableau1[[#This Row],[Sales]]*(1-Tableau1[[#This Row],[Discount]])</f>
        <v>11.54</v>
      </c>
      <c r="Y1836">
        <f ca="1">SUMIF(Tableau1[Order ID],Tableau1[[#This Row],[Order ID]],Tableau1[[#This Row],[Sales]])</f>
        <v>4.6079999999999997</v>
      </c>
    </row>
    <row r="1837" spans="1:25" x14ac:dyDescent="0.3">
      <c r="A1837">
        <v>3715</v>
      </c>
      <c r="B1837" t="s">
        <v>1856</v>
      </c>
      <c r="C1837" s="9" t="s">
        <v>5619</v>
      </c>
      <c r="D1837" s="9">
        <v>41981</v>
      </c>
      <c r="E1837" s="3" t="s">
        <v>5355</v>
      </c>
      <c r="F1837" t="s">
        <v>6464</v>
      </c>
      <c r="G1837" t="s">
        <v>7068</v>
      </c>
      <c r="H1837" t="s">
        <v>7861</v>
      </c>
      <c r="I1837" t="s">
        <v>8054</v>
      </c>
      <c r="J1837" t="s">
        <v>8057</v>
      </c>
      <c r="K1837" t="s">
        <v>8233</v>
      </c>
      <c r="L1837" t="s">
        <v>8234</v>
      </c>
      <c r="M1837">
        <v>98502</v>
      </c>
      <c r="N1837" t="s">
        <v>8638</v>
      </c>
      <c r="O1837" t="s">
        <v>9223</v>
      </c>
      <c r="P1837" t="s">
        <v>10371</v>
      </c>
      <c r="Q1837" t="s">
        <v>10383</v>
      </c>
      <c r="R1837" t="s">
        <v>10972</v>
      </c>
      <c r="S1837">
        <v>45.68</v>
      </c>
      <c r="T1837">
        <v>2</v>
      </c>
      <c r="U1837">
        <v>0</v>
      </c>
      <c r="V1837">
        <v>21.012799999999999</v>
      </c>
      <c r="W1837">
        <f>(Tableau1[[#This Row],[Sales]]/Tableau1[[#This Row],[Profit]])*100</f>
        <v>217.39130434782612</v>
      </c>
      <c r="X1837">
        <f>Tableau1[[#This Row],[Sales]]*(1-Tableau1[[#This Row],[Discount]])</f>
        <v>45.68</v>
      </c>
      <c r="Y1837">
        <f ca="1">SUMIF(Tableau1[Order ID],Tableau1[[#This Row],[Order ID]],Tableau1[[#This Row],[Sales]])</f>
        <v>153.78</v>
      </c>
    </row>
    <row r="1838" spans="1:25" x14ac:dyDescent="0.3">
      <c r="A1838">
        <v>3717</v>
      </c>
      <c r="B1838" t="s">
        <v>1857</v>
      </c>
      <c r="C1838" s="9" t="s">
        <v>5178</v>
      </c>
      <c r="D1838" s="9">
        <v>42884</v>
      </c>
      <c r="E1838" s="3" t="s">
        <v>5485</v>
      </c>
      <c r="F1838" t="s">
        <v>6465</v>
      </c>
      <c r="G1838" t="s">
        <v>6738</v>
      </c>
      <c r="H1838" t="s">
        <v>7531</v>
      </c>
      <c r="I1838" t="s">
        <v>8056</v>
      </c>
      <c r="J1838" t="s">
        <v>8057</v>
      </c>
      <c r="K1838" t="s">
        <v>8213</v>
      </c>
      <c r="L1838" t="s">
        <v>8596</v>
      </c>
      <c r="M1838">
        <v>68104</v>
      </c>
      <c r="N1838" t="s">
        <v>8639</v>
      </c>
      <c r="O1838" t="s">
        <v>9802</v>
      </c>
      <c r="P1838" t="s">
        <v>10371</v>
      </c>
      <c r="Q1838" t="s">
        <v>10386</v>
      </c>
      <c r="R1838" t="s">
        <v>11536</v>
      </c>
      <c r="S1838">
        <v>23.55</v>
      </c>
      <c r="T1838">
        <v>5</v>
      </c>
      <c r="U1838">
        <v>0</v>
      </c>
      <c r="V1838">
        <v>1.1775</v>
      </c>
      <c r="W1838">
        <f>(Tableau1[[#This Row],[Sales]]/Tableau1[[#This Row],[Profit]])*100</f>
        <v>2000</v>
      </c>
      <c r="X1838">
        <f>Tableau1[[#This Row],[Sales]]*(1-Tableau1[[#This Row],[Discount]])</f>
        <v>23.55</v>
      </c>
      <c r="Y1838">
        <f ca="1">SUMIF(Tableau1[Order ID],Tableau1[[#This Row],[Order ID]],Tableau1[[#This Row],[Sales]])</f>
        <v>54.335999999999999</v>
      </c>
    </row>
    <row r="1839" spans="1:25" x14ac:dyDescent="0.3">
      <c r="A1839">
        <v>3718</v>
      </c>
      <c r="B1839" t="s">
        <v>1858</v>
      </c>
      <c r="C1839" s="9" t="s">
        <v>5281</v>
      </c>
      <c r="D1839" s="9">
        <v>42632</v>
      </c>
      <c r="E1839" s="3" t="s">
        <v>5743</v>
      </c>
      <c r="F1839" t="s">
        <v>6465</v>
      </c>
      <c r="G1839" t="s">
        <v>6704</v>
      </c>
      <c r="H1839" t="s">
        <v>7497</v>
      </c>
      <c r="I1839" t="s">
        <v>8054</v>
      </c>
      <c r="J1839" t="s">
        <v>8057</v>
      </c>
      <c r="K1839" t="s">
        <v>8096</v>
      </c>
      <c r="L1839" t="s">
        <v>8620</v>
      </c>
      <c r="M1839">
        <v>31907</v>
      </c>
      <c r="N1839" t="s">
        <v>8637</v>
      </c>
      <c r="O1839" t="s">
        <v>10135</v>
      </c>
      <c r="P1839" t="s">
        <v>10371</v>
      </c>
      <c r="Q1839" t="s">
        <v>10387</v>
      </c>
      <c r="R1839" t="s">
        <v>11876</v>
      </c>
      <c r="S1839">
        <v>5.04</v>
      </c>
      <c r="T1839">
        <v>2</v>
      </c>
      <c r="U1839">
        <v>0</v>
      </c>
      <c r="V1839">
        <v>0.1512</v>
      </c>
      <c r="W1839">
        <f>(Tableau1[[#This Row],[Sales]]/Tableau1[[#This Row],[Profit]])*100</f>
        <v>3333.3333333333335</v>
      </c>
      <c r="X1839">
        <f>Tableau1[[#This Row],[Sales]]*(1-Tableau1[[#This Row],[Discount]])</f>
        <v>5.04</v>
      </c>
      <c r="Y1839">
        <f ca="1">SUMIF(Tableau1[Order ID],Tableau1[[#This Row],[Order ID]],Tableau1[[#This Row],[Sales]])</f>
        <v>10.272</v>
      </c>
    </row>
    <row r="1840" spans="1:25" x14ac:dyDescent="0.3">
      <c r="A1840">
        <v>3720</v>
      </c>
      <c r="B1840" t="s">
        <v>1859</v>
      </c>
      <c r="C1840" s="9" t="s">
        <v>5072</v>
      </c>
      <c r="D1840" s="9">
        <v>42630</v>
      </c>
      <c r="E1840" s="3" t="s">
        <v>5743</v>
      </c>
      <c r="F1840" t="s">
        <v>6465</v>
      </c>
      <c r="G1840" t="s">
        <v>6497</v>
      </c>
      <c r="H1840" t="s">
        <v>7290</v>
      </c>
      <c r="I1840" t="s">
        <v>8055</v>
      </c>
      <c r="J1840" t="s">
        <v>8057</v>
      </c>
      <c r="K1840" t="s">
        <v>8096</v>
      </c>
      <c r="L1840" t="s">
        <v>8602</v>
      </c>
      <c r="M1840">
        <v>47201</v>
      </c>
      <c r="N1840" t="s">
        <v>8639</v>
      </c>
      <c r="O1840" t="s">
        <v>8795</v>
      </c>
      <c r="P1840" t="s">
        <v>10371</v>
      </c>
      <c r="Q1840" t="s">
        <v>10379</v>
      </c>
      <c r="R1840" t="s">
        <v>10545</v>
      </c>
      <c r="S1840">
        <v>33.4</v>
      </c>
      <c r="T1840">
        <v>5</v>
      </c>
      <c r="U1840">
        <v>0</v>
      </c>
      <c r="V1840">
        <v>12.358000000000001</v>
      </c>
      <c r="W1840">
        <f>(Tableau1[[#This Row],[Sales]]/Tableau1[[#This Row],[Profit]])*100</f>
        <v>270.27027027027026</v>
      </c>
      <c r="X1840">
        <f>Tableau1[[#This Row],[Sales]]*(1-Tableau1[[#This Row],[Discount]])</f>
        <v>33.4</v>
      </c>
      <c r="Y1840">
        <f ca="1">SUMIF(Tableau1[Order ID],Tableau1[[#This Row],[Order ID]],Tableau1[[#This Row],[Sales]])</f>
        <v>390.36799999999999</v>
      </c>
    </row>
    <row r="1841" spans="1:25" x14ac:dyDescent="0.3">
      <c r="A1841">
        <v>3721</v>
      </c>
      <c r="B1841" t="s">
        <v>1860</v>
      </c>
      <c r="C1841" s="9" t="s">
        <v>5917</v>
      </c>
      <c r="D1841" s="9">
        <v>42724</v>
      </c>
      <c r="E1841" s="3" t="s">
        <v>5465</v>
      </c>
      <c r="F1841" t="s">
        <v>6465</v>
      </c>
      <c r="G1841" t="s">
        <v>6905</v>
      </c>
      <c r="H1841" t="s">
        <v>7698</v>
      </c>
      <c r="I1841" t="s">
        <v>8056</v>
      </c>
      <c r="J1841" t="s">
        <v>8057</v>
      </c>
      <c r="K1841" t="s">
        <v>8083</v>
      </c>
      <c r="L1841" t="s">
        <v>8623</v>
      </c>
      <c r="M1841">
        <v>39212</v>
      </c>
      <c r="N1841" t="s">
        <v>8637</v>
      </c>
      <c r="O1841" t="s">
        <v>8919</v>
      </c>
      <c r="P1841" t="s">
        <v>10370</v>
      </c>
      <c r="Q1841" t="s">
        <v>10378</v>
      </c>
      <c r="R1841" t="s">
        <v>10668</v>
      </c>
      <c r="S1841">
        <v>18.920000000000002</v>
      </c>
      <c r="T1841">
        <v>4</v>
      </c>
      <c r="U1841">
        <v>0</v>
      </c>
      <c r="V1841">
        <v>7.3788</v>
      </c>
      <c r="W1841">
        <f>(Tableau1[[#This Row],[Sales]]/Tableau1[[#This Row],[Profit]])*100</f>
        <v>256.41025641025641</v>
      </c>
      <c r="X1841">
        <f>Tableau1[[#This Row],[Sales]]*(1-Tableau1[[#This Row],[Discount]])</f>
        <v>18.920000000000002</v>
      </c>
      <c r="Y1841">
        <f ca="1">SUMIF(Tableau1[Order ID],Tableau1[[#This Row],[Order ID]],Tableau1[[#This Row],[Sales]])</f>
        <v>15.7</v>
      </c>
    </row>
    <row r="1842" spans="1:25" x14ac:dyDescent="0.3">
      <c r="A1842">
        <v>3723</v>
      </c>
      <c r="B1842" t="s">
        <v>1861</v>
      </c>
      <c r="C1842" s="9" t="s">
        <v>5933</v>
      </c>
      <c r="D1842" s="9">
        <v>43061</v>
      </c>
      <c r="E1842" s="3" t="s">
        <v>5230</v>
      </c>
      <c r="F1842" t="s">
        <v>6465</v>
      </c>
      <c r="G1842" t="s">
        <v>6851</v>
      </c>
      <c r="H1842" t="s">
        <v>7644</v>
      </c>
      <c r="I1842" t="s">
        <v>8054</v>
      </c>
      <c r="J1842" t="s">
        <v>8057</v>
      </c>
      <c r="K1842" t="s">
        <v>8070</v>
      </c>
      <c r="L1842" t="s">
        <v>8593</v>
      </c>
      <c r="M1842">
        <v>77070</v>
      </c>
      <c r="N1842" t="s">
        <v>8639</v>
      </c>
      <c r="O1842" t="s">
        <v>8945</v>
      </c>
      <c r="P1842" t="s">
        <v>10371</v>
      </c>
      <c r="Q1842" t="s">
        <v>10379</v>
      </c>
      <c r="R1842" t="s">
        <v>10694</v>
      </c>
      <c r="S1842">
        <v>35.712000000000003</v>
      </c>
      <c r="T1842">
        <v>8</v>
      </c>
      <c r="U1842">
        <v>0.2</v>
      </c>
      <c r="V1842">
        <v>2.2320000000000002</v>
      </c>
      <c r="W1842">
        <f>(Tableau1[[#This Row],[Sales]]/Tableau1[[#This Row],[Profit]])*100</f>
        <v>1600</v>
      </c>
      <c r="X1842">
        <f>Tableau1[[#This Row],[Sales]]*(1-Tableau1[[#This Row],[Discount]])</f>
        <v>28.569600000000005</v>
      </c>
      <c r="Y1842">
        <f ca="1">SUMIF(Tableau1[Order ID],Tableau1[[#This Row],[Order ID]],Tableau1[[#This Row],[Sales]])</f>
        <v>795.40800000000002</v>
      </c>
    </row>
    <row r="1843" spans="1:25" x14ac:dyDescent="0.3">
      <c r="A1843">
        <v>3724</v>
      </c>
      <c r="B1843" t="s">
        <v>1862</v>
      </c>
      <c r="C1843" s="9" t="s">
        <v>5155</v>
      </c>
      <c r="D1843" s="9">
        <v>42003</v>
      </c>
      <c r="E1843" s="3" t="s">
        <v>6068</v>
      </c>
      <c r="F1843" t="s">
        <v>6465</v>
      </c>
      <c r="G1843" t="s">
        <v>7184</v>
      </c>
      <c r="H1843" t="s">
        <v>7977</v>
      </c>
      <c r="I1843" t="s">
        <v>8055</v>
      </c>
      <c r="J1843" t="s">
        <v>8057</v>
      </c>
      <c r="K1843" t="s">
        <v>8100</v>
      </c>
      <c r="L1843" t="s">
        <v>8604</v>
      </c>
      <c r="M1843">
        <v>85023</v>
      </c>
      <c r="N1843" t="s">
        <v>8638</v>
      </c>
      <c r="O1843" t="s">
        <v>10059</v>
      </c>
      <c r="P1843" t="s">
        <v>10371</v>
      </c>
      <c r="Q1843" t="s">
        <v>10381</v>
      </c>
      <c r="R1843" t="s">
        <v>11798</v>
      </c>
      <c r="S1843">
        <v>551.98500000000001</v>
      </c>
      <c r="T1843">
        <v>5</v>
      </c>
      <c r="U1843">
        <v>0.7</v>
      </c>
      <c r="V1843">
        <v>-459.98750000000001</v>
      </c>
      <c r="W1843">
        <f>(Tableau1[[#This Row],[Sales]]/Tableau1[[#This Row],[Profit]])*100</f>
        <v>-120</v>
      </c>
      <c r="X1843">
        <f>Tableau1[[#This Row],[Sales]]*(1-Tableau1[[#This Row],[Discount]])</f>
        <v>165.59550000000002</v>
      </c>
      <c r="Y1843">
        <f ca="1">SUMIF(Tableau1[Order ID],Tableau1[[#This Row],[Order ID]],Tableau1[[#This Row],[Sales]])</f>
        <v>43.13</v>
      </c>
    </row>
    <row r="1844" spans="1:25" x14ac:dyDescent="0.3">
      <c r="A1844">
        <v>3725</v>
      </c>
      <c r="B1844" t="s">
        <v>1863</v>
      </c>
      <c r="C1844" s="9" t="s">
        <v>5385</v>
      </c>
      <c r="D1844" s="9">
        <v>42828</v>
      </c>
      <c r="E1844" s="3" t="s">
        <v>6364</v>
      </c>
      <c r="F1844" t="s">
        <v>6466</v>
      </c>
      <c r="G1844" t="s">
        <v>6661</v>
      </c>
      <c r="H1844" t="s">
        <v>7454</v>
      </c>
      <c r="I1844" t="s">
        <v>8054</v>
      </c>
      <c r="J1844" t="s">
        <v>8057</v>
      </c>
      <c r="K1844" t="s">
        <v>8080</v>
      </c>
      <c r="L1844" t="s">
        <v>8598</v>
      </c>
      <c r="M1844">
        <v>60653</v>
      </c>
      <c r="N1844" t="s">
        <v>8639</v>
      </c>
      <c r="O1844" t="s">
        <v>9052</v>
      </c>
      <c r="P1844" t="s">
        <v>10371</v>
      </c>
      <c r="Q1844" t="s">
        <v>10379</v>
      </c>
      <c r="R1844" t="s">
        <v>10801</v>
      </c>
      <c r="S1844">
        <v>7.056</v>
      </c>
      <c r="T1844">
        <v>3</v>
      </c>
      <c r="U1844">
        <v>0.2</v>
      </c>
      <c r="V1844">
        <v>2.2050000000000001</v>
      </c>
      <c r="W1844">
        <f>(Tableau1[[#This Row],[Sales]]/Tableau1[[#This Row],[Profit]])*100</f>
        <v>320</v>
      </c>
      <c r="X1844">
        <f>Tableau1[[#This Row],[Sales]]*(1-Tableau1[[#This Row],[Discount]])</f>
        <v>5.6448</v>
      </c>
      <c r="Y1844">
        <f ca="1">SUMIF(Tableau1[Order ID],Tableau1[[#This Row],[Order ID]],Tableau1[[#This Row],[Sales]])</f>
        <v>509.95749999999998</v>
      </c>
    </row>
    <row r="1845" spans="1:25" x14ac:dyDescent="0.3">
      <c r="A1845">
        <v>3726</v>
      </c>
      <c r="B1845" t="s">
        <v>1864</v>
      </c>
      <c r="C1845" s="9" t="s">
        <v>5512</v>
      </c>
      <c r="D1845" s="9">
        <v>42730</v>
      </c>
      <c r="E1845" s="3" t="s">
        <v>5490</v>
      </c>
      <c r="F1845" t="s">
        <v>6465</v>
      </c>
      <c r="G1845" t="s">
        <v>6532</v>
      </c>
      <c r="H1845" t="s">
        <v>7325</v>
      </c>
      <c r="I1845" t="s">
        <v>8055</v>
      </c>
      <c r="J1845" t="s">
        <v>8057</v>
      </c>
      <c r="K1845" t="s">
        <v>8118</v>
      </c>
      <c r="L1845" t="s">
        <v>8610</v>
      </c>
      <c r="M1845">
        <v>80219</v>
      </c>
      <c r="N1845" t="s">
        <v>8638</v>
      </c>
      <c r="O1845" t="s">
        <v>9851</v>
      </c>
      <c r="P1845" t="s">
        <v>10371</v>
      </c>
      <c r="Q1845" t="s">
        <v>10382</v>
      </c>
      <c r="R1845" t="s">
        <v>11585</v>
      </c>
      <c r="S1845">
        <v>18.72</v>
      </c>
      <c r="T1845">
        <v>2</v>
      </c>
      <c r="U1845">
        <v>0.2</v>
      </c>
      <c r="V1845">
        <v>3.51</v>
      </c>
      <c r="W1845">
        <f>(Tableau1[[#This Row],[Sales]]/Tableau1[[#This Row],[Profit]])*100</f>
        <v>533.33333333333326</v>
      </c>
      <c r="X1845">
        <f>Tableau1[[#This Row],[Sales]]*(1-Tableau1[[#This Row],[Discount]])</f>
        <v>14.975999999999999</v>
      </c>
      <c r="Y1845">
        <f ca="1">SUMIF(Tableau1[Order ID],Tableau1[[#This Row],[Order ID]],Tableau1[[#This Row],[Sales]])</f>
        <v>167.84</v>
      </c>
    </row>
    <row r="1846" spans="1:25" x14ac:dyDescent="0.3">
      <c r="A1846">
        <v>3727</v>
      </c>
      <c r="B1846" t="s">
        <v>1865</v>
      </c>
      <c r="C1846" s="9" t="s">
        <v>5440</v>
      </c>
      <c r="D1846" s="9">
        <v>42526</v>
      </c>
      <c r="E1846" s="3" t="s">
        <v>5755</v>
      </c>
      <c r="F1846" t="s">
        <v>6465</v>
      </c>
      <c r="G1846" t="s">
        <v>7006</v>
      </c>
      <c r="H1846" t="s">
        <v>7799</v>
      </c>
      <c r="I1846" t="s">
        <v>8054</v>
      </c>
      <c r="J1846" t="s">
        <v>8057</v>
      </c>
      <c r="K1846" t="s">
        <v>8104</v>
      </c>
      <c r="L1846" t="s">
        <v>8601</v>
      </c>
      <c r="M1846">
        <v>19711</v>
      </c>
      <c r="N1846" t="s">
        <v>8640</v>
      </c>
      <c r="O1846" t="s">
        <v>9353</v>
      </c>
      <c r="P1846" t="s">
        <v>10371</v>
      </c>
      <c r="Q1846" t="s">
        <v>10377</v>
      </c>
      <c r="R1846" t="s">
        <v>11101</v>
      </c>
      <c r="S1846">
        <v>360.38</v>
      </c>
      <c r="T1846">
        <v>2</v>
      </c>
      <c r="U1846">
        <v>0</v>
      </c>
      <c r="V1846">
        <v>93.698800000000006</v>
      </c>
      <c r="W1846">
        <f>(Tableau1[[#This Row],[Sales]]/Tableau1[[#This Row],[Profit]])*100</f>
        <v>384.61538461538458</v>
      </c>
      <c r="X1846">
        <f>Tableau1[[#This Row],[Sales]]*(1-Tableau1[[#This Row],[Discount]])</f>
        <v>360.38</v>
      </c>
      <c r="Y1846">
        <f ca="1">SUMIF(Tableau1[Order ID],Tableau1[[#This Row],[Order ID]],Tableau1[[#This Row],[Sales]])</f>
        <v>99.98</v>
      </c>
    </row>
    <row r="1847" spans="1:25" x14ac:dyDescent="0.3">
      <c r="A1847">
        <v>3730</v>
      </c>
      <c r="B1847" t="s">
        <v>1866</v>
      </c>
      <c r="C1847" s="9" t="s">
        <v>5257</v>
      </c>
      <c r="D1847" s="9">
        <v>42265</v>
      </c>
      <c r="E1847" s="3" t="s">
        <v>6382</v>
      </c>
      <c r="F1847" t="s">
        <v>6465</v>
      </c>
      <c r="G1847" t="s">
        <v>6643</v>
      </c>
      <c r="H1847" t="s">
        <v>7436</v>
      </c>
      <c r="I1847" t="s">
        <v>8055</v>
      </c>
      <c r="J1847" t="s">
        <v>8057</v>
      </c>
      <c r="K1847" t="s">
        <v>8241</v>
      </c>
      <c r="L1847" t="s">
        <v>8627</v>
      </c>
      <c r="M1847">
        <v>20735</v>
      </c>
      <c r="N1847" t="s">
        <v>8640</v>
      </c>
      <c r="O1847" t="s">
        <v>9613</v>
      </c>
      <c r="P1847" t="s">
        <v>10371</v>
      </c>
      <c r="Q1847" t="s">
        <v>10377</v>
      </c>
      <c r="R1847" t="s">
        <v>11353</v>
      </c>
      <c r="S1847">
        <v>41.96</v>
      </c>
      <c r="T1847">
        <v>2</v>
      </c>
      <c r="U1847">
        <v>0</v>
      </c>
      <c r="V1847">
        <v>7.9724000000000004</v>
      </c>
      <c r="W1847">
        <f>(Tableau1[[#This Row],[Sales]]/Tableau1[[#This Row],[Profit]])*100</f>
        <v>526.31578947368416</v>
      </c>
      <c r="X1847">
        <f>Tableau1[[#This Row],[Sales]]*(1-Tableau1[[#This Row],[Discount]])</f>
        <v>41.96</v>
      </c>
      <c r="Y1847">
        <f ca="1">SUMIF(Tableau1[Order ID],Tableau1[[#This Row],[Order ID]],Tableau1[[#This Row],[Sales]])</f>
        <v>386.68</v>
      </c>
    </row>
    <row r="1848" spans="1:25" x14ac:dyDescent="0.3">
      <c r="A1848">
        <v>3735</v>
      </c>
      <c r="B1848" t="s">
        <v>1867</v>
      </c>
      <c r="C1848" s="9" t="s">
        <v>5934</v>
      </c>
      <c r="D1848" s="9">
        <v>42800</v>
      </c>
      <c r="E1848" s="3" t="s">
        <v>5855</v>
      </c>
      <c r="F1848" t="s">
        <v>6464</v>
      </c>
      <c r="G1848" t="s">
        <v>7185</v>
      </c>
      <c r="H1848" t="s">
        <v>7978</v>
      </c>
      <c r="I1848" t="s">
        <v>8054</v>
      </c>
      <c r="J1848" t="s">
        <v>8057</v>
      </c>
      <c r="K1848" t="s">
        <v>8078</v>
      </c>
      <c r="L1848" t="s">
        <v>8603</v>
      </c>
      <c r="M1848">
        <v>10011</v>
      </c>
      <c r="N1848" t="s">
        <v>8640</v>
      </c>
      <c r="O1848" t="s">
        <v>8782</v>
      </c>
      <c r="P1848" t="s">
        <v>10371</v>
      </c>
      <c r="Q1848" t="s">
        <v>10383</v>
      </c>
      <c r="R1848" t="s">
        <v>10532</v>
      </c>
      <c r="S1848">
        <v>26.38</v>
      </c>
      <c r="T1848">
        <v>1</v>
      </c>
      <c r="U1848">
        <v>0</v>
      </c>
      <c r="V1848">
        <v>12.1348</v>
      </c>
      <c r="W1848">
        <f>(Tableau1[[#This Row],[Sales]]/Tableau1[[#This Row],[Profit]])*100</f>
        <v>217.39130434782606</v>
      </c>
      <c r="X1848">
        <f>Tableau1[[#This Row],[Sales]]*(1-Tableau1[[#This Row],[Discount]])</f>
        <v>26.38</v>
      </c>
      <c r="Y1848">
        <f ca="1">SUMIF(Tableau1[Order ID],Tableau1[[#This Row],[Order ID]],Tableau1[[#This Row],[Sales]])</f>
        <v>85.245999999999995</v>
      </c>
    </row>
    <row r="1849" spans="1:25" x14ac:dyDescent="0.3">
      <c r="A1849">
        <v>3737</v>
      </c>
      <c r="B1849" t="s">
        <v>1868</v>
      </c>
      <c r="C1849" s="9" t="s">
        <v>5746</v>
      </c>
      <c r="D1849" s="9">
        <v>42446</v>
      </c>
      <c r="E1849" s="3" t="s">
        <v>5746</v>
      </c>
      <c r="F1849" t="s">
        <v>6467</v>
      </c>
      <c r="G1849" t="s">
        <v>7186</v>
      </c>
      <c r="H1849" t="s">
        <v>7979</v>
      </c>
      <c r="I1849" t="s">
        <v>8054</v>
      </c>
      <c r="J1849" t="s">
        <v>8057</v>
      </c>
      <c r="K1849" t="s">
        <v>8104</v>
      </c>
      <c r="L1849" t="s">
        <v>8601</v>
      </c>
      <c r="M1849">
        <v>19711</v>
      </c>
      <c r="N1849" t="s">
        <v>8640</v>
      </c>
      <c r="O1849" t="s">
        <v>9990</v>
      </c>
      <c r="P1849" t="s">
        <v>10372</v>
      </c>
      <c r="Q1849" t="s">
        <v>10380</v>
      </c>
      <c r="R1849" t="s">
        <v>11728</v>
      </c>
      <c r="S1849">
        <v>129.97999999999999</v>
      </c>
      <c r="T1849">
        <v>2</v>
      </c>
      <c r="U1849">
        <v>0</v>
      </c>
      <c r="V1849">
        <v>62.3904</v>
      </c>
      <c r="W1849">
        <f>(Tableau1[[#This Row],[Sales]]/Tableau1[[#This Row],[Profit]])*100</f>
        <v>208.33333333333331</v>
      </c>
      <c r="X1849">
        <f>Tableau1[[#This Row],[Sales]]*(1-Tableau1[[#This Row],[Discount]])</f>
        <v>129.97999999999999</v>
      </c>
      <c r="Y1849">
        <f ca="1">SUMIF(Tableau1[Order ID],Tableau1[[#This Row],[Order ID]],Tableau1[[#This Row],[Sales]])</f>
        <v>4.4640000000000004</v>
      </c>
    </row>
    <row r="1850" spans="1:25" x14ac:dyDescent="0.3">
      <c r="A1850">
        <v>3739</v>
      </c>
      <c r="B1850" t="s">
        <v>1869</v>
      </c>
      <c r="C1850" s="9" t="s">
        <v>5040</v>
      </c>
      <c r="D1850" s="9">
        <v>42713</v>
      </c>
      <c r="E1850" s="3" t="s">
        <v>5210</v>
      </c>
      <c r="F1850" t="s">
        <v>6465</v>
      </c>
      <c r="G1850" t="s">
        <v>6577</v>
      </c>
      <c r="H1850" t="s">
        <v>7370</v>
      </c>
      <c r="I1850" t="s">
        <v>8054</v>
      </c>
      <c r="J1850" t="s">
        <v>8057</v>
      </c>
      <c r="K1850" t="s">
        <v>8083</v>
      </c>
      <c r="L1850" t="s">
        <v>8600</v>
      </c>
      <c r="M1850">
        <v>49201</v>
      </c>
      <c r="N1850" t="s">
        <v>8639</v>
      </c>
      <c r="O1850" t="s">
        <v>8687</v>
      </c>
      <c r="P1850" t="s">
        <v>10372</v>
      </c>
      <c r="Q1850" t="s">
        <v>10380</v>
      </c>
      <c r="R1850" t="s">
        <v>10436</v>
      </c>
      <c r="S1850">
        <v>10.9</v>
      </c>
      <c r="T1850">
        <v>1</v>
      </c>
      <c r="U1850">
        <v>0</v>
      </c>
      <c r="V1850">
        <v>3.052</v>
      </c>
      <c r="W1850">
        <f>(Tableau1[[#This Row],[Sales]]/Tableau1[[#This Row],[Profit]])*100</f>
        <v>357.14285714285717</v>
      </c>
      <c r="X1850">
        <f>Tableau1[[#This Row],[Sales]]*(1-Tableau1[[#This Row],[Discount]])</f>
        <v>10.9</v>
      </c>
      <c r="Y1850">
        <f ca="1">SUMIF(Tableau1[Order ID],Tableau1[[#This Row],[Order ID]],Tableau1[[#This Row],[Sales]])</f>
        <v>21.36</v>
      </c>
    </row>
    <row r="1851" spans="1:25" x14ac:dyDescent="0.3">
      <c r="A1851">
        <v>3742</v>
      </c>
      <c r="B1851" t="s">
        <v>1870</v>
      </c>
      <c r="C1851" s="9" t="s">
        <v>5834</v>
      </c>
      <c r="D1851" s="9">
        <v>42384</v>
      </c>
      <c r="E1851" s="3" t="s">
        <v>5833</v>
      </c>
      <c r="F1851" t="s">
        <v>6465</v>
      </c>
      <c r="G1851" t="s">
        <v>7044</v>
      </c>
      <c r="H1851" t="s">
        <v>7837</v>
      </c>
      <c r="I1851" t="s">
        <v>8054</v>
      </c>
      <c r="J1851" t="s">
        <v>8057</v>
      </c>
      <c r="K1851" t="s">
        <v>8078</v>
      </c>
      <c r="L1851" t="s">
        <v>8603</v>
      </c>
      <c r="M1851">
        <v>10011</v>
      </c>
      <c r="N1851" t="s">
        <v>8640</v>
      </c>
      <c r="O1851" t="s">
        <v>8952</v>
      </c>
      <c r="P1851" t="s">
        <v>10371</v>
      </c>
      <c r="Q1851" t="s">
        <v>10385</v>
      </c>
      <c r="R1851" t="s">
        <v>10701</v>
      </c>
      <c r="S1851">
        <v>16.52</v>
      </c>
      <c r="T1851">
        <v>4</v>
      </c>
      <c r="U1851">
        <v>0</v>
      </c>
      <c r="V1851">
        <v>7.5991999999999997</v>
      </c>
      <c r="W1851">
        <f>(Tableau1[[#This Row],[Sales]]/Tableau1[[#This Row],[Profit]])*100</f>
        <v>217.39130434782606</v>
      </c>
      <c r="X1851">
        <f>Tableau1[[#This Row],[Sales]]*(1-Tableau1[[#This Row],[Discount]])</f>
        <v>16.52</v>
      </c>
      <c r="Y1851">
        <f ca="1">SUMIF(Tableau1[Order ID],Tableau1[[#This Row],[Order ID]],Tableau1[[#This Row],[Sales]])</f>
        <v>18.72</v>
      </c>
    </row>
    <row r="1852" spans="1:25" x14ac:dyDescent="0.3">
      <c r="A1852">
        <v>3745</v>
      </c>
      <c r="B1852" t="s">
        <v>1871</v>
      </c>
      <c r="C1852" s="9" t="s">
        <v>5775</v>
      </c>
      <c r="D1852" s="9">
        <v>41936</v>
      </c>
      <c r="E1852" s="3" t="s">
        <v>5775</v>
      </c>
      <c r="F1852" t="s">
        <v>6467</v>
      </c>
      <c r="G1852" t="s">
        <v>6743</v>
      </c>
      <c r="H1852" t="s">
        <v>7536</v>
      </c>
      <c r="I1852" t="s">
        <v>8054</v>
      </c>
      <c r="J1852" t="s">
        <v>8057</v>
      </c>
      <c r="K1852" t="s">
        <v>8429</v>
      </c>
      <c r="L1852" t="s">
        <v>8608</v>
      </c>
      <c r="M1852">
        <v>29730</v>
      </c>
      <c r="N1852" t="s">
        <v>8637</v>
      </c>
      <c r="O1852" t="s">
        <v>10005</v>
      </c>
      <c r="P1852" t="s">
        <v>10371</v>
      </c>
      <c r="Q1852" t="s">
        <v>10386</v>
      </c>
      <c r="R1852" t="s">
        <v>11743</v>
      </c>
      <c r="S1852">
        <v>11.85</v>
      </c>
      <c r="T1852">
        <v>3</v>
      </c>
      <c r="U1852">
        <v>0</v>
      </c>
      <c r="V1852">
        <v>3.7919999999999998</v>
      </c>
      <c r="W1852">
        <f>(Tableau1[[#This Row],[Sales]]/Tableau1[[#This Row],[Profit]])*100</f>
        <v>312.5</v>
      </c>
      <c r="X1852">
        <f>Tableau1[[#This Row],[Sales]]*(1-Tableau1[[#This Row],[Discount]])</f>
        <v>11.85</v>
      </c>
      <c r="Y1852">
        <f ca="1">SUMIF(Tableau1[Order ID],Tableau1[[#This Row],[Order ID]],Tableau1[[#This Row],[Sales]])</f>
        <v>10.688000000000001</v>
      </c>
    </row>
    <row r="1853" spans="1:25" x14ac:dyDescent="0.3">
      <c r="A1853">
        <v>3746</v>
      </c>
      <c r="B1853" t="s">
        <v>1872</v>
      </c>
      <c r="C1853" s="9" t="s">
        <v>5743</v>
      </c>
      <c r="D1853" s="9">
        <v>42636</v>
      </c>
      <c r="E1853" s="3" t="s">
        <v>5180</v>
      </c>
      <c r="F1853" t="s">
        <v>6464</v>
      </c>
      <c r="G1853" t="s">
        <v>6622</v>
      </c>
      <c r="H1853" t="s">
        <v>7415</v>
      </c>
      <c r="I1853" t="s">
        <v>8054</v>
      </c>
      <c r="J1853" t="s">
        <v>8057</v>
      </c>
      <c r="K1853" t="s">
        <v>8096</v>
      </c>
      <c r="L1853" t="s">
        <v>8620</v>
      </c>
      <c r="M1853">
        <v>31907</v>
      </c>
      <c r="N1853" t="s">
        <v>8637</v>
      </c>
      <c r="O1853" t="s">
        <v>9022</v>
      </c>
      <c r="P1853" t="s">
        <v>10371</v>
      </c>
      <c r="Q1853" t="s">
        <v>10377</v>
      </c>
      <c r="R1853" t="s">
        <v>10772</v>
      </c>
      <c r="S1853">
        <v>118.25</v>
      </c>
      <c r="T1853">
        <v>5</v>
      </c>
      <c r="U1853">
        <v>0</v>
      </c>
      <c r="V1853">
        <v>34.292499999999997</v>
      </c>
      <c r="W1853">
        <f>(Tableau1[[#This Row],[Sales]]/Tableau1[[#This Row],[Profit]])*100</f>
        <v>344.82758620689657</v>
      </c>
      <c r="X1853">
        <f>Tableau1[[#This Row],[Sales]]*(1-Tableau1[[#This Row],[Discount]])</f>
        <v>118.25</v>
      </c>
      <c r="Y1853">
        <f ca="1">SUMIF(Tableau1[Order ID],Tableau1[[#This Row],[Order ID]],Tableau1[[#This Row],[Sales]])</f>
        <v>88.92</v>
      </c>
    </row>
    <row r="1854" spans="1:25" x14ac:dyDescent="0.3">
      <c r="A1854">
        <v>3748</v>
      </c>
      <c r="B1854" t="s">
        <v>1873</v>
      </c>
      <c r="C1854" s="9" t="s">
        <v>5181</v>
      </c>
      <c r="D1854" s="9">
        <v>42974</v>
      </c>
      <c r="E1854" s="3" t="s">
        <v>5665</v>
      </c>
      <c r="F1854" t="s">
        <v>6464</v>
      </c>
      <c r="G1854" t="s">
        <v>6580</v>
      </c>
      <c r="H1854" t="s">
        <v>7373</v>
      </c>
      <c r="I1854" t="s">
        <v>8055</v>
      </c>
      <c r="J1854" t="s">
        <v>8057</v>
      </c>
      <c r="K1854" t="s">
        <v>8133</v>
      </c>
      <c r="L1854" t="s">
        <v>8590</v>
      </c>
      <c r="M1854">
        <v>90301</v>
      </c>
      <c r="N1854" t="s">
        <v>8638</v>
      </c>
      <c r="O1854" t="s">
        <v>9665</v>
      </c>
      <c r="P1854" t="s">
        <v>10370</v>
      </c>
      <c r="Q1854" t="s">
        <v>10378</v>
      </c>
      <c r="R1854" t="s">
        <v>11403</v>
      </c>
      <c r="S1854">
        <v>198.46</v>
      </c>
      <c r="T1854">
        <v>2</v>
      </c>
      <c r="U1854">
        <v>0</v>
      </c>
      <c r="V1854">
        <v>99.23</v>
      </c>
      <c r="W1854">
        <f>(Tableau1[[#This Row],[Sales]]/Tableau1[[#This Row],[Profit]])*100</f>
        <v>200</v>
      </c>
      <c r="X1854">
        <f>Tableau1[[#This Row],[Sales]]*(1-Tableau1[[#This Row],[Discount]])</f>
        <v>198.46</v>
      </c>
      <c r="Y1854">
        <f ca="1">SUMIF(Tableau1[Order ID],Tableau1[[#This Row],[Order ID]],Tableau1[[#This Row],[Sales]])</f>
        <v>148.47999999999999</v>
      </c>
    </row>
    <row r="1855" spans="1:25" x14ac:dyDescent="0.3">
      <c r="A1855">
        <v>3756</v>
      </c>
      <c r="B1855" t="s">
        <v>1874</v>
      </c>
      <c r="C1855" s="9" t="s">
        <v>5870</v>
      </c>
      <c r="D1855" s="9">
        <v>42432</v>
      </c>
      <c r="E1855" s="3" t="s">
        <v>6223</v>
      </c>
      <c r="F1855" t="s">
        <v>6466</v>
      </c>
      <c r="G1855" t="s">
        <v>7152</v>
      </c>
      <c r="H1855" t="s">
        <v>7945</v>
      </c>
      <c r="I1855" t="s">
        <v>8055</v>
      </c>
      <c r="J1855" t="s">
        <v>8057</v>
      </c>
      <c r="K1855" t="s">
        <v>8430</v>
      </c>
      <c r="L1855" t="s">
        <v>8593</v>
      </c>
      <c r="M1855">
        <v>79762</v>
      </c>
      <c r="N1855" t="s">
        <v>8639</v>
      </c>
      <c r="O1855" t="s">
        <v>9437</v>
      </c>
      <c r="P1855" t="s">
        <v>10371</v>
      </c>
      <c r="Q1855" t="s">
        <v>10383</v>
      </c>
      <c r="R1855" t="s">
        <v>11183</v>
      </c>
      <c r="S1855">
        <v>42.783999999999999</v>
      </c>
      <c r="T1855">
        <v>7</v>
      </c>
      <c r="U1855">
        <v>0.2</v>
      </c>
      <c r="V1855">
        <v>15.5092</v>
      </c>
      <c r="W1855">
        <f>(Tableau1[[#This Row],[Sales]]/Tableau1[[#This Row],[Profit]])*100</f>
        <v>275.86206896551721</v>
      </c>
      <c r="X1855">
        <f>Tableau1[[#This Row],[Sales]]*(1-Tableau1[[#This Row],[Discount]])</f>
        <v>34.227200000000003</v>
      </c>
      <c r="Y1855">
        <f ca="1">SUMIF(Tableau1[Order ID],Tableau1[[#This Row],[Order ID]],Tableau1[[#This Row],[Sales]])</f>
        <v>569.64</v>
      </c>
    </row>
    <row r="1856" spans="1:25" x14ac:dyDescent="0.3">
      <c r="A1856">
        <v>3758</v>
      </c>
      <c r="B1856" t="s">
        <v>1875</v>
      </c>
      <c r="C1856" s="9" t="s">
        <v>5935</v>
      </c>
      <c r="D1856" s="9">
        <v>42429</v>
      </c>
      <c r="E1856" s="3" t="s">
        <v>5788</v>
      </c>
      <c r="F1856" t="s">
        <v>6465</v>
      </c>
      <c r="G1856" t="s">
        <v>6516</v>
      </c>
      <c r="H1856" t="s">
        <v>7309</v>
      </c>
      <c r="I1856" t="s">
        <v>8054</v>
      </c>
      <c r="J1856" t="s">
        <v>8057</v>
      </c>
      <c r="K1856" t="s">
        <v>8104</v>
      </c>
      <c r="L1856" t="s">
        <v>8612</v>
      </c>
      <c r="M1856">
        <v>43055</v>
      </c>
      <c r="N1856" t="s">
        <v>8640</v>
      </c>
      <c r="O1856" t="s">
        <v>10061</v>
      </c>
      <c r="P1856" t="s">
        <v>10371</v>
      </c>
      <c r="Q1856" t="s">
        <v>10379</v>
      </c>
      <c r="R1856" t="s">
        <v>11800</v>
      </c>
      <c r="S1856">
        <v>111.104</v>
      </c>
      <c r="T1856">
        <v>7</v>
      </c>
      <c r="U1856">
        <v>0.2</v>
      </c>
      <c r="V1856">
        <v>8.3328000000000007</v>
      </c>
      <c r="W1856">
        <f>(Tableau1[[#This Row],[Sales]]/Tableau1[[#This Row],[Profit]])*100</f>
        <v>1333.3333333333333</v>
      </c>
      <c r="X1856">
        <f>Tableau1[[#This Row],[Sales]]*(1-Tableau1[[#This Row],[Discount]])</f>
        <v>88.883200000000002</v>
      </c>
      <c r="Y1856">
        <f ca="1">SUMIF(Tableau1[Order ID],Tableau1[[#This Row],[Order ID]],Tableau1[[#This Row],[Sales]])</f>
        <v>538.91999999999996</v>
      </c>
    </row>
    <row r="1857" spans="1:25" x14ac:dyDescent="0.3">
      <c r="A1857">
        <v>3759</v>
      </c>
      <c r="B1857" t="s">
        <v>1876</v>
      </c>
      <c r="C1857" s="9" t="s">
        <v>5257</v>
      </c>
      <c r="D1857" s="9">
        <v>42265</v>
      </c>
      <c r="E1857" s="3" t="s">
        <v>6382</v>
      </c>
      <c r="F1857" t="s">
        <v>6465</v>
      </c>
      <c r="G1857" t="s">
        <v>6802</v>
      </c>
      <c r="H1857" t="s">
        <v>7595</v>
      </c>
      <c r="I1857" t="s">
        <v>8055</v>
      </c>
      <c r="J1857" t="s">
        <v>8057</v>
      </c>
      <c r="K1857" t="s">
        <v>8059</v>
      </c>
      <c r="L1857" t="s">
        <v>8590</v>
      </c>
      <c r="M1857">
        <v>90049</v>
      </c>
      <c r="N1857" t="s">
        <v>8638</v>
      </c>
      <c r="O1857" t="s">
        <v>8877</v>
      </c>
      <c r="P1857" t="s">
        <v>10371</v>
      </c>
      <c r="Q1857" t="s">
        <v>10379</v>
      </c>
      <c r="R1857" t="s">
        <v>10627</v>
      </c>
      <c r="S1857">
        <v>11.68</v>
      </c>
      <c r="T1857">
        <v>2</v>
      </c>
      <c r="U1857">
        <v>0</v>
      </c>
      <c r="V1857">
        <v>5.4896000000000003</v>
      </c>
      <c r="W1857">
        <f>(Tableau1[[#This Row],[Sales]]/Tableau1[[#This Row],[Profit]])*100</f>
        <v>212.7659574468085</v>
      </c>
      <c r="X1857">
        <f>Tableau1[[#This Row],[Sales]]*(1-Tableau1[[#This Row],[Discount]])</f>
        <v>11.68</v>
      </c>
      <c r="Y1857">
        <f ca="1">SUMIF(Tableau1[Order ID],Tableau1[[#This Row],[Order ID]],Tableau1[[#This Row],[Sales]])</f>
        <v>87.84</v>
      </c>
    </row>
    <row r="1858" spans="1:25" x14ac:dyDescent="0.3">
      <c r="A1858">
        <v>3762</v>
      </c>
      <c r="B1858" t="s">
        <v>1877</v>
      </c>
      <c r="C1858" s="9" t="s">
        <v>5635</v>
      </c>
      <c r="D1858" s="9">
        <v>42867</v>
      </c>
      <c r="E1858" s="3" t="s">
        <v>6378</v>
      </c>
      <c r="F1858" t="s">
        <v>6465</v>
      </c>
      <c r="G1858" t="s">
        <v>6705</v>
      </c>
      <c r="H1858" t="s">
        <v>7498</v>
      </c>
      <c r="I1858" t="s">
        <v>8054</v>
      </c>
      <c r="J1858" t="s">
        <v>8057</v>
      </c>
      <c r="K1858" t="s">
        <v>8289</v>
      </c>
      <c r="L1858" t="s">
        <v>8619</v>
      </c>
      <c r="M1858">
        <v>2149</v>
      </c>
      <c r="N1858" t="s">
        <v>8640</v>
      </c>
      <c r="O1858" t="s">
        <v>8798</v>
      </c>
      <c r="P1858" t="s">
        <v>10371</v>
      </c>
      <c r="Q1858" t="s">
        <v>10383</v>
      </c>
      <c r="R1858" t="s">
        <v>11627</v>
      </c>
      <c r="S1858">
        <v>87.6</v>
      </c>
      <c r="T1858">
        <v>5</v>
      </c>
      <c r="U1858">
        <v>0</v>
      </c>
      <c r="V1858">
        <v>42.048000000000002</v>
      </c>
      <c r="W1858">
        <f>(Tableau1[[#This Row],[Sales]]/Tableau1[[#This Row],[Profit]])*100</f>
        <v>208.33333333333331</v>
      </c>
      <c r="X1858">
        <f>Tableau1[[#This Row],[Sales]]*(1-Tableau1[[#This Row],[Discount]])</f>
        <v>87.6</v>
      </c>
      <c r="Y1858">
        <f ca="1">SUMIF(Tableau1[Order ID],Tableau1[[#This Row],[Order ID]],Tableau1[[#This Row],[Sales]])</f>
        <v>14.94</v>
      </c>
    </row>
    <row r="1859" spans="1:25" x14ac:dyDescent="0.3">
      <c r="A1859">
        <v>3763</v>
      </c>
      <c r="B1859" t="s">
        <v>1878</v>
      </c>
      <c r="C1859" s="9" t="s">
        <v>5602</v>
      </c>
      <c r="D1859" s="9">
        <v>42595</v>
      </c>
      <c r="E1859" s="3" t="s">
        <v>5328</v>
      </c>
      <c r="F1859" t="s">
        <v>6464</v>
      </c>
      <c r="G1859" t="s">
        <v>6846</v>
      </c>
      <c r="H1859" t="s">
        <v>7639</v>
      </c>
      <c r="I1859" t="s">
        <v>8055</v>
      </c>
      <c r="J1859" t="s">
        <v>8057</v>
      </c>
      <c r="K1859" t="s">
        <v>8431</v>
      </c>
      <c r="L1859" t="s">
        <v>8594</v>
      </c>
      <c r="M1859">
        <v>53214</v>
      </c>
      <c r="N1859" t="s">
        <v>8639</v>
      </c>
      <c r="O1859" t="s">
        <v>9057</v>
      </c>
      <c r="P1859" t="s">
        <v>10370</v>
      </c>
      <c r="Q1859" t="s">
        <v>10373</v>
      </c>
      <c r="R1859" t="s">
        <v>10806</v>
      </c>
      <c r="S1859">
        <v>241.96</v>
      </c>
      <c r="T1859">
        <v>2</v>
      </c>
      <c r="U1859">
        <v>0</v>
      </c>
      <c r="V1859">
        <v>24.196000000000002</v>
      </c>
      <c r="W1859">
        <f>(Tableau1[[#This Row],[Sales]]/Tableau1[[#This Row],[Profit]])*100</f>
        <v>1000</v>
      </c>
      <c r="X1859">
        <f>Tableau1[[#This Row],[Sales]]*(1-Tableau1[[#This Row],[Discount]])</f>
        <v>241.96</v>
      </c>
      <c r="Y1859">
        <f ca="1">SUMIF(Tableau1[Order ID],Tableau1[[#This Row],[Order ID]],Tableau1[[#This Row],[Sales]])</f>
        <v>1499.95</v>
      </c>
    </row>
    <row r="1860" spans="1:25" x14ac:dyDescent="0.3">
      <c r="A1860">
        <v>3765</v>
      </c>
      <c r="B1860" t="s">
        <v>1879</v>
      </c>
      <c r="C1860" s="9" t="s">
        <v>5936</v>
      </c>
      <c r="D1860" s="9">
        <v>42791</v>
      </c>
      <c r="E1860" s="3" t="s">
        <v>5610</v>
      </c>
      <c r="F1860" t="s">
        <v>6465</v>
      </c>
      <c r="G1860" t="s">
        <v>7127</v>
      </c>
      <c r="H1860" t="s">
        <v>7920</v>
      </c>
      <c r="I1860" t="s">
        <v>8054</v>
      </c>
      <c r="J1860" t="s">
        <v>8057</v>
      </c>
      <c r="K1860" t="s">
        <v>8080</v>
      </c>
      <c r="L1860" t="s">
        <v>8598</v>
      </c>
      <c r="M1860">
        <v>60623</v>
      </c>
      <c r="N1860" t="s">
        <v>8639</v>
      </c>
      <c r="O1860" t="s">
        <v>8736</v>
      </c>
      <c r="P1860" t="s">
        <v>10371</v>
      </c>
      <c r="Q1860" t="s">
        <v>10381</v>
      </c>
      <c r="R1860" t="s">
        <v>10485</v>
      </c>
      <c r="S1860">
        <v>1.788</v>
      </c>
      <c r="T1860">
        <v>3</v>
      </c>
      <c r="U1860">
        <v>0.8</v>
      </c>
      <c r="V1860">
        <v>-3.0396000000000001</v>
      </c>
      <c r="W1860">
        <f>(Tableau1[[#This Row],[Sales]]/Tableau1[[#This Row],[Profit]])*100</f>
        <v>-58.82352941176471</v>
      </c>
      <c r="X1860">
        <f>Tableau1[[#This Row],[Sales]]*(1-Tableau1[[#This Row],[Discount]])</f>
        <v>0.35759999999999992</v>
      </c>
      <c r="Y1860">
        <f ca="1">SUMIF(Tableau1[Order ID],Tableau1[[#This Row],[Order ID]],Tableau1[[#This Row],[Sales]])</f>
        <v>2573.8200000000002</v>
      </c>
    </row>
    <row r="1861" spans="1:25" x14ac:dyDescent="0.3">
      <c r="A1861">
        <v>3766</v>
      </c>
      <c r="B1861" t="s">
        <v>1880</v>
      </c>
      <c r="C1861" s="9" t="s">
        <v>5874</v>
      </c>
      <c r="D1861" s="9">
        <v>42450</v>
      </c>
      <c r="E1861" s="3" t="s">
        <v>5899</v>
      </c>
      <c r="F1861" t="s">
        <v>6465</v>
      </c>
      <c r="G1861" t="s">
        <v>7146</v>
      </c>
      <c r="H1861" t="s">
        <v>7939</v>
      </c>
      <c r="I1861" t="s">
        <v>8055</v>
      </c>
      <c r="J1861" t="s">
        <v>8057</v>
      </c>
      <c r="K1861" t="s">
        <v>8070</v>
      </c>
      <c r="L1861" t="s">
        <v>8593</v>
      </c>
      <c r="M1861">
        <v>77036</v>
      </c>
      <c r="N1861" t="s">
        <v>8639</v>
      </c>
      <c r="O1861" t="s">
        <v>9757</v>
      </c>
      <c r="P1861" t="s">
        <v>10370</v>
      </c>
      <c r="Q1861" t="s">
        <v>10376</v>
      </c>
      <c r="R1861" t="s">
        <v>11493</v>
      </c>
      <c r="S1861">
        <v>99.372</v>
      </c>
      <c r="T1861">
        <v>2</v>
      </c>
      <c r="U1861">
        <v>0.3</v>
      </c>
      <c r="V1861">
        <v>-1.4196</v>
      </c>
      <c r="W1861">
        <f>(Tableau1[[#This Row],[Sales]]/Tableau1[[#This Row],[Profit]])*100</f>
        <v>-7000</v>
      </c>
      <c r="X1861">
        <f>Tableau1[[#This Row],[Sales]]*(1-Tableau1[[#This Row],[Discount]])</f>
        <v>69.560400000000001</v>
      </c>
      <c r="Y1861">
        <f ca="1">SUMIF(Tableau1[Order ID],Tableau1[[#This Row],[Order ID]],Tableau1[[#This Row],[Sales]])</f>
        <v>18.463999999999999</v>
      </c>
    </row>
    <row r="1862" spans="1:25" x14ac:dyDescent="0.3">
      <c r="A1862">
        <v>3768</v>
      </c>
      <c r="B1862" t="s">
        <v>1881</v>
      </c>
      <c r="C1862" s="9" t="s">
        <v>5605</v>
      </c>
      <c r="D1862" s="9">
        <v>42346</v>
      </c>
      <c r="E1862" s="3" t="s">
        <v>5925</v>
      </c>
      <c r="F1862" t="s">
        <v>6464</v>
      </c>
      <c r="G1862" t="s">
        <v>6810</v>
      </c>
      <c r="H1862" t="s">
        <v>7603</v>
      </c>
      <c r="I1862" t="s">
        <v>8056</v>
      </c>
      <c r="J1862" t="s">
        <v>8057</v>
      </c>
      <c r="K1862" t="s">
        <v>8070</v>
      </c>
      <c r="L1862" t="s">
        <v>8593</v>
      </c>
      <c r="M1862">
        <v>77036</v>
      </c>
      <c r="N1862" t="s">
        <v>8639</v>
      </c>
      <c r="O1862" t="s">
        <v>8810</v>
      </c>
      <c r="P1862" t="s">
        <v>10372</v>
      </c>
      <c r="Q1862" t="s">
        <v>10380</v>
      </c>
      <c r="R1862" t="s">
        <v>10560</v>
      </c>
      <c r="S1862">
        <v>119.96</v>
      </c>
      <c r="T1862">
        <v>5</v>
      </c>
      <c r="U1862">
        <v>0.2</v>
      </c>
      <c r="V1862">
        <v>11.996</v>
      </c>
      <c r="W1862">
        <f>(Tableau1[[#This Row],[Sales]]/Tableau1[[#This Row],[Profit]])*100</f>
        <v>1000</v>
      </c>
      <c r="X1862">
        <f>Tableau1[[#This Row],[Sales]]*(1-Tableau1[[#This Row],[Discount]])</f>
        <v>95.968000000000004</v>
      </c>
      <c r="Y1862">
        <f ca="1">SUMIF(Tableau1[Order ID],Tableau1[[#This Row],[Order ID]],Tableau1[[#This Row],[Sales]])</f>
        <v>2.48</v>
      </c>
    </row>
    <row r="1863" spans="1:25" x14ac:dyDescent="0.3">
      <c r="A1863">
        <v>3769</v>
      </c>
      <c r="B1863" t="s">
        <v>1882</v>
      </c>
      <c r="C1863" s="9" t="s">
        <v>5787</v>
      </c>
      <c r="D1863" s="9">
        <v>41989</v>
      </c>
      <c r="E1863" s="3" t="s">
        <v>5444</v>
      </c>
      <c r="F1863" t="s">
        <v>6464</v>
      </c>
      <c r="G1863" t="s">
        <v>6478</v>
      </c>
      <c r="H1863" t="s">
        <v>7271</v>
      </c>
      <c r="I1863" t="s">
        <v>8055</v>
      </c>
      <c r="J1863" t="s">
        <v>8057</v>
      </c>
      <c r="K1863" t="s">
        <v>8204</v>
      </c>
      <c r="L1863" t="s">
        <v>8591</v>
      </c>
      <c r="M1863">
        <v>33012</v>
      </c>
      <c r="N1863" t="s">
        <v>8637</v>
      </c>
      <c r="O1863" t="s">
        <v>9743</v>
      </c>
      <c r="P1863" t="s">
        <v>10370</v>
      </c>
      <c r="Q1863" t="s">
        <v>10374</v>
      </c>
      <c r="R1863" t="s">
        <v>11480</v>
      </c>
      <c r="S1863">
        <v>1013.832</v>
      </c>
      <c r="T1863">
        <v>9</v>
      </c>
      <c r="U1863">
        <v>0.2</v>
      </c>
      <c r="V1863">
        <v>101.3832</v>
      </c>
      <c r="W1863">
        <f>(Tableau1[[#This Row],[Sales]]/Tableau1[[#This Row],[Profit]])*100</f>
        <v>1000</v>
      </c>
      <c r="X1863">
        <f>Tableau1[[#This Row],[Sales]]*(1-Tableau1[[#This Row],[Discount]])</f>
        <v>811.06560000000002</v>
      </c>
      <c r="Y1863">
        <f ca="1">SUMIF(Tableau1[Order ID],Tableau1[[#This Row],[Order ID]],Tableau1[[#This Row],[Sales]])</f>
        <v>12.96</v>
      </c>
    </row>
    <row r="1864" spans="1:25" x14ac:dyDescent="0.3">
      <c r="A1864">
        <v>3771</v>
      </c>
      <c r="B1864" t="s">
        <v>1883</v>
      </c>
      <c r="C1864" s="9" t="s">
        <v>5937</v>
      </c>
      <c r="D1864" s="9">
        <v>42721</v>
      </c>
      <c r="E1864" s="3" t="s">
        <v>6405</v>
      </c>
      <c r="F1864" t="s">
        <v>6465</v>
      </c>
      <c r="G1864" t="s">
        <v>6848</v>
      </c>
      <c r="H1864" t="s">
        <v>7641</v>
      </c>
      <c r="I1864" t="s">
        <v>8054</v>
      </c>
      <c r="J1864" t="s">
        <v>8057</v>
      </c>
      <c r="K1864" t="s">
        <v>8066</v>
      </c>
      <c r="L1864" t="s">
        <v>8590</v>
      </c>
      <c r="M1864">
        <v>94122</v>
      </c>
      <c r="N1864" t="s">
        <v>8638</v>
      </c>
      <c r="O1864" t="s">
        <v>9115</v>
      </c>
      <c r="P1864" t="s">
        <v>10370</v>
      </c>
      <c r="Q1864" t="s">
        <v>10376</v>
      </c>
      <c r="R1864" t="s">
        <v>10864</v>
      </c>
      <c r="S1864">
        <v>2003.52</v>
      </c>
      <c r="T1864">
        <v>6</v>
      </c>
      <c r="U1864">
        <v>0.2</v>
      </c>
      <c r="V1864">
        <v>-325.572</v>
      </c>
      <c r="W1864">
        <f>(Tableau1[[#This Row],[Sales]]/Tableau1[[#This Row],[Profit]])*100</f>
        <v>-615.38461538461536</v>
      </c>
      <c r="X1864">
        <f>Tableau1[[#This Row],[Sales]]*(1-Tableau1[[#This Row],[Discount]])</f>
        <v>1602.816</v>
      </c>
      <c r="Y1864">
        <f ca="1">SUMIF(Tableau1[Order ID],Tableau1[[#This Row],[Order ID]],Tableau1[[#This Row],[Sales]])</f>
        <v>119.94</v>
      </c>
    </row>
    <row r="1865" spans="1:25" x14ac:dyDescent="0.3">
      <c r="A1865">
        <v>3772</v>
      </c>
      <c r="B1865" t="s">
        <v>1884</v>
      </c>
      <c r="C1865" s="9" t="s">
        <v>5566</v>
      </c>
      <c r="D1865" s="9">
        <v>42502</v>
      </c>
      <c r="E1865" s="3" t="s">
        <v>5654</v>
      </c>
      <c r="F1865" t="s">
        <v>6465</v>
      </c>
      <c r="G1865" t="s">
        <v>6992</v>
      </c>
      <c r="H1865" t="s">
        <v>7785</v>
      </c>
      <c r="I1865" t="s">
        <v>8055</v>
      </c>
      <c r="J1865" t="s">
        <v>8057</v>
      </c>
      <c r="K1865" t="s">
        <v>8068</v>
      </c>
      <c r="L1865" t="s">
        <v>8597</v>
      </c>
      <c r="M1865">
        <v>19140</v>
      </c>
      <c r="N1865" t="s">
        <v>8640</v>
      </c>
      <c r="O1865" t="s">
        <v>8869</v>
      </c>
      <c r="P1865" t="s">
        <v>10371</v>
      </c>
      <c r="Q1865" t="s">
        <v>10377</v>
      </c>
      <c r="R1865" t="s">
        <v>10619</v>
      </c>
      <c r="S1865">
        <v>82.367999999999995</v>
      </c>
      <c r="T1865">
        <v>2</v>
      </c>
      <c r="U1865">
        <v>0.2</v>
      </c>
      <c r="V1865">
        <v>-19.5624</v>
      </c>
      <c r="W1865">
        <f>(Tableau1[[#This Row],[Sales]]/Tableau1[[#This Row],[Profit]])*100</f>
        <v>-421.05263157894734</v>
      </c>
      <c r="X1865">
        <f>Tableau1[[#This Row],[Sales]]*(1-Tableau1[[#This Row],[Discount]])</f>
        <v>65.894400000000005</v>
      </c>
      <c r="Y1865">
        <f ca="1">SUMIF(Tableau1[Order ID],Tableau1[[#This Row],[Order ID]],Tableau1[[#This Row],[Sales]])</f>
        <v>4.4480000000000004</v>
      </c>
    </row>
    <row r="1866" spans="1:25" x14ac:dyDescent="0.3">
      <c r="A1866">
        <v>3773</v>
      </c>
      <c r="B1866" t="s">
        <v>1885</v>
      </c>
      <c r="C1866" s="9" t="s">
        <v>5938</v>
      </c>
      <c r="D1866" s="9">
        <v>41857</v>
      </c>
      <c r="E1866" s="3" t="s">
        <v>5460</v>
      </c>
      <c r="F1866" t="s">
        <v>6464</v>
      </c>
      <c r="G1866" t="s">
        <v>6756</v>
      </c>
      <c r="H1866" t="s">
        <v>7549</v>
      </c>
      <c r="I1866" t="s">
        <v>8054</v>
      </c>
      <c r="J1866" t="s">
        <v>8057</v>
      </c>
      <c r="K1866" t="s">
        <v>8087</v>
      </c>
      <c r="L1866" t="s">
        <v>8608</v>
      </c>
      <c r="M1866">
        <v>29203</v>
      </c>
      <c r="N1866" t="s">
        <v>8637</v>
      </c>
      <c r="O1866" t="s">
        <v>9519</v>
      </c>
      <c r="P1866" t="s">
        <v>10372</v>
      </c>
      <c r="Q1866" t="s">
        <v>10384</v>
      </c>
      <c r="R1866" t="s">
        <v>11261</v>
      </c>
      <c r="S1866">
        <v>62.91</v>
      </c>
      <c r="T1866">
        <v>3</v>
      </c>
      <c r="U1866">
        <v>0</v>
      </c>
      <c r="V1866">
        <v>22.647600000000001</v>
      </c>
      <c r="W1866">
        <f>(Tableau1[[#This Row],[Sales]]/Tableau1[[#This Row],[Profit]])*100</f>
        <v>277.77777777777777</v>
      </c>
      <c r="X1866">
        <f>Tableau1[[#This Row],[Sales]]*(1-Tableau1[[#This Row],[Discount]])</f>
        <v>62.91</v>
      </c>
      <c r="Y1866">
        <f ca="1">SUMIF(Tableau1[Order ID],Tableau1[[#This Row],[Order ID]],Tableau1[[#This Row],[Sales]])</f>
        <v>23.36</v>
      </c>
    </row>
    <row r="1867" spans="1:25" x14ac:dyDescent="0.3">
      <c r="A1867">
        <v>3774</v>
      </c>
      <c r="B1867" t="s">
        <v>1886</v>
      </c>
      <c r="C1867" s="9" t="s">
        <v>5939</v>
      </c>
      <c r="D1867" s="9">
        <v>41740</v>
      </c>
      <c r="E1867" s="3" t="s">
        <v>5168</v>
      </c>
      <c r="F1867" t="s">
        <v>6464</v>
      </c>
      <c r="G1867" t="s">
        <v>6739</v>
      </c>
      <c r="H1867" t="s">
        <v>7532</v>
      </c>
      <c r="I1867" t="s">
        <v>8054</v>
      </c>
      <c r="J1867" t="s">
        <v>8057</v>
      </c>
      <c r="K1867" t="s">
        <v>8158</v>
      </c>
      <c r="L1867" t="s">
        <v>8591</v>
      </c>
      <c r="M1867">
        <v>33180</v>
      </c>
      <c r="N1867" t="s">
        <v>8637</v>
      </c>
      <c r="O1867" t="s">
        <v>10138</v>
      </c>
      <c r="P1867" t="s">
        <v>10371</v>
      </c>
      <c r="Q1867" t="s">
        <v>10386</v>
      </c>
      <c r="R1867" t="s">
        <v>11879</v>
      </c>
      <c r="S1867">
        <v>6.9119999999999999</v>
      </c>
      <c r="T1867">
        <v>3</v>
      </c>
      <c r="U1867">
        <v>0.2</v>
      </c>
      <c r="V1867">
        <v>2.3328000000000002</v>
      </c>
      <c r="W1867">
        <f>(Tableau1[[#This Row],[Sales]]/Tableau1[[#This Row],[Profit]])*100</f>
        <v>296.2962962962963</v>
      </c>
      <c r="X1867">
        <f>Tableau1[[#This Row],[Sales]]*(1-Tableau1[[#This Row],[Discount]])</f>
        <v>5.5296000000000003</v>
      </c>
      <c r="Y1867">
        <f ca="1">SUMIF(Tableau1[Order ID],Tableau1[[#This Row],[Order ID]],Tableau1[[#This Row],[Sales]])</f>
        <v>46.384</v>
      </c>
    </row>
    <row r="1868" spans="1:25" x14ac:dyDescent="0.3">
      <c r="A1868">
        <v>3778</v>
      </c>
      <c r="B1868" t="s">
        <v>1887</v>
      </c>
      <c r="C1868" s="9" t="s">
        <v>5940</v>
      </c>
      <c r="D1868" s="9">
        <v>42127</v>
      </c>
      <c r="E1868" s="3" t="s">
        <v>5442</v>
      </c>
      <c r="F1868" t="s">
        <v>6465</v>
      </c>
      <c r="G1868" t="s">
        <v>7142</v>
      </c>
      <c r="H1868" t="s">
        <v>7935</v>
      </c>
      <c r="I1868" t="s">
        <v>8056</v>
      </c>
      <c r="J1868" t="s">
        <v>8057</v>
      </c>
      <c r="K1868" t="s">
        <v>8432</v>
      </c>
      <c r="L1868" t="s">
        <v>8590</v>
      </c>
      <c r="M1868">
        <v>91911</v>
      </c>
      <c r="N1868" t="s">
        <v>8638</v>
      </c>
      <c r="O1868" t="s">
        <v>9899</v>
      </c>
      <c r="P1868" t="s">
        <v>10370</v>
      </c>
      <c r="Q1868" t="s">
        <v>10378</v>
      </c>
      <c r="R1868" t="s">
        <v>11635</v>
      </c>
      <c r="S1868">
        <v>665.88</v>
      </c>
      <c r="T1868">
        <v>6</v>
      </c>
      <c r="U1868">
        <v>0</v>
      </c>
      <c r="V1868">
        <v>106.5408</v>
      </c>
      <c r="W1868">
        <f>(Tableau1[[#This Row],[Sales]]/Tableau1[[#This Row],[Profit]])*100</f>
        <v>625</v>
      </c>
      <c r="X1868">
        <f>Tableau1[[#This Row],[Sales]]*(1-Tableau1[[#This Row],[Discount]])</f>
        <v>665.88</v>
      </c>
      <c r="Y1868">
        <f ca="1">SUMIF(Tableau1[Order ID],Tableau1[[#This Row],[Order ID]],Tableau1[[#This Row],[Sales]])</f>
        <v>29.36</v>
      </c>
    </row>
    <row r="1869" spans="1:25" x14ac:dyDescent="0.3">
      <c r="A1869">
        <v>3779</v>
      </c>
      <c r="B1869" t="s">
        <v>1888</v>
      </c>
      <c r="C1869" s="9" t="s">
        <v>5359</v>
      </c>
      <c r="D1869" s="9">
        <v>43069</v>
      </c>
      <c r="E1869" s="3" t="s">
        <v>5604</v>
      </c>
      <c r="F1869" t="s">
        <v>6464</v>
      </c>
      <c r="G1869" t="s">
        <v>6511</v>
      </c>
      <c r="H1869" t="s">
        <v>7304</v>
      </c>
      <c r="I1869" t="s">
        <v>8056</v>
      </c>
      <c r="J1869" t="s">
        <v>8057</v>
      </c>
      <c r="K1869" t="s">
        <v>8158</v>
      </c>
      <c r="L1869" t="s">
        <v>8591</v>
      </c>
      <c r="M1869">
        <v>33180</v>
      </c>
      <c r="N1869" t="s">
        <v>8637</v>
      </c>
      <c r="O1869" t="s">
        <v>9590</v>
      </c>
      <c r="P1869" t="s">
        <v>10372</v>
      </c>
      <c r="Q1869" t="s">
        <v>10380</v>
      </c>
      <c r="R1869" t="s">
        <v>11331</v>
      </c>
      <c r="S1869">
        <v>71.975999999999999</v>
      </c>
      <c r="T1869">
        <v>3</v>
      </c>
      <c r="U1869">
        <v>0.2</v>
      </c>
      <c r="V1869">
        <v>8.9969999999999999</v>
      </c>
      <c r="W1869">
        <f>(Tableau1[[#This Row],[Sales]]/Tableau1[[#This Row],[Profit]])*100</f>
        <v>800</v>
      </c>
      <c r="X1869">
        <f>Tableau1[[#This Row],[Sales]]*(1-Tableau1[[#This Row],[Discount]])</f>
        <v>57.580800000000004</v>
      </c>
      <c r="Y1869">
        <f ca="1">SUMIF(Tableau1[Order ID],Tableau1[[#This Row],[Order ID]],Tableau1[[#This Row],[Sales]])</f>
        <v>21.728000000000002</v>
      </c>
    </row>
    <row r="1870" spans="1:25" x14ac:dyDescent="0.3">
      <c r="A1870">
        <v>3780</v>
      </c>
      <c r="B1870" t="s">
        <v>1889</v>
      </c>
      <c r="C1870" s="9" t="s">
        <v>5941</v>
      </c>
      <c r="D1870" s="9">
        <v>42782</v>
      </c>
      <c r="E1870" s="3" t="s">
        <v>5327</v>
      </c>
      <c r="F1870" t="s">
        <v>6465</v>
      </c>
      <c r="G1870" t="s">
        <v>6634</v>
      </c>
      <c r="H1870" t="s">
        <v>7427</v>
      </c>
      <c r="I1870" t="s">
        <v>8054</v>
      </c>
      <c r="J1870" t="s">
        <v>8057</v>
      </c>
      <c r="K1870" t="s">
        <v>8078</v>
      </c>
      <c r="L1870" t="s">
        <v>8603</v>
      </c>
      <c r="M1870">
        <v>10035</v>
      </c>
      <c r="N1870" t="s">
        <v>8640</v>
      </c>
      <c r="O1870" t="s">
        <v>9050</v>
      </c>
      <c r="P1870" t="s">
        <v>10371</v>
      </c>
      <c r="Q1870" t="s">
        <v>10383</v>
      </c>
      <c r="R1870" t="s">
        <v>10799</v>
      </c>
      <c r="S1870">
        <v>37.94</v>
      </c>
      <c r="T1870">
        <v>2</v>
      </c>
      <c r="U1870">
        <v>0</v>
      </c>
      <c r="V1870">
        <v>18.211200000000002</v>
      </c>
      <c r="W1870">
        <f>(Tableau1[[#This Row],[Sales]]/Tableau1[[#This Row],[Profit]])*100</f>
        <v>208.33333333333331</v>
      </c>
      <c r="X1870">
        <f>Tableau1[[#This Row],[Sales]]*(1-Tableau1[[#This Row],[Discount]])</f>
        <v>37.94</v>
      </c>
      <c r="Y1870">
        <f ca="1">SUMIF(Tableau1[Order ID],Tableau1[[#This Row],[Order ID]],Tableau1[[#This Row],[Sales]])</f>
        <v>266.35199999999998</v>
      </c>
    </row>
    <row r="1871" spans="1:25" x14ac:dyDescent="0.3">
      <c r="A1871">
        <v>3781</v>
      </c>
      <c r="B1871" t="s">
        <v>1890</v>
      </c>
      <c r="C1871" s="9" t="s">
        <v>5942</v>
      </c>
      <c r="D1871" s="9">
        <v>41959</v>
      </c>
      <c r="E1871" s="3" t="s">
        <v>6194</v>
      </c>
      <c r="F1871" t="s">
        <v>6465</v>
      </c>
      <c r="G1871" t="s">
        <v>7031</v>
      </c>
      <c r="H1871" t="s">
        <v>7824</v>
      </c>
      <c r="I1871" t="s">
        <v>8056</v>
      </c>
      <c r="J1871" t="s">
        <v>8057</v>
      </c>
      <c r="K1871" t="s">
        <v>8433</v>
      </c>
      <c r="L1871" t="s">
        <v>8629</v>
      </c>
      <c r="M1871">
        <v>66502</v>
      </c>
      <c r="N1871" t="s">
        <v>8639</v>
      </c>
      <c r="O1871" t="s">
        <v>9669</v>
      </c>
      <c r="P1871" t="s">
        <v>10372</v>
      </c>
      <c r="Q1871" t="s">
        <v>10380</v>
      </c>
      <c r="R1871" t="s">
        <v>11408</v>
      </c>
      <c r="S1871">
        <v>273.95999999999998</v>
      </c>
      <c r="T1871">
        <v>2</v>
      </c>
      <c r="U1871">
        <v>0</v>
      </c>
      <c r="V1871">
        <v>10.958399999999999</v>
      </c>
      <c r="W1871">
        <f>(Tableau1[[#This Row],[Sales]]/Tableau1[[#This Row],[Profit]])*100</f>
        <v>2500</v>
      </c>
      <c r="X1871">
        <f>Tableau1[[#This Row],[Sales]]*(1-Tableau1[[#This Row],[Discount]])</f>
        <v>273.95999999999998</v>
      </c>
      <c r="Y1871">
        <f ca="1">SUMIF(Tableau1[Order ID],Tableau1[[#This Row],[Order ID]],Tableau1[[#This Row],[Sales]])</f>
        <v>29.7</v>
      </c>
    </row>
    <row r="1872" spans="1:25" x14ac:dyDescent="0.3">
      <c r="A1872">
        <v>3782</v>
      </c>
      <c r="B1872" t="s">
        <v>1891</v>
      </c>
      <c r="C1872" s="9" t="s">
        <v>5614</v>
      </c>
      <c r="D1872" s="9">
        <v>42194</v>
      </c>
      <c r="E1872" s="3" t="s">
        <v>6207</v>
      </c>
      <c r="F1872" t="s">
        <v>6464</v>
      </c>
      <c r="G1872" t="s">
        <v>6898</v>
      </c>
      <c r="H1872" t="s">
        <v>7691</v>
      </c>
      <c r="I1872" t="s">
        <v>8054</v>
      </c>
      <c r="J1872" t="s">
        <v>8057</v>
      </c>
      <c r="K1872" t="s">
        <v>8068</v>
      </c>
      <c r="L1872" t="s">
        <v>8597</v>
      </c>
      <c r="M1872">
        <v>19120</v>
      </c>
      <c r="N1872" t="s">
        <v>8640</v>
      </c>
      <c r="O1872" t="s">
        <v>9914</v>
      </c>
      <c r="P1872" t="s">
        <v>10372</v>
      </c>
      <c r="Q1872" t="s">
        <v>10380</v>
      </c>
      <c r="R1872" t="s">
        <v>11649</v>
      </c>
      <c r="S1872">
        <v>269.98200000000003</v>
      </c>
      <c r="T1872">
        <v>3</v>
      </c>
      <c r="U1872">
        <v>0.4</v>
      </c>
      <c r="V1872">
        <v>40.497300000000003</v>
      </c>
      <c r="W1872">
        <f>(Tableau1[[#This Row],[Sales]]/Tableau1[[#This Row],[Profit]])*100</f>
        <v>666.66666666666674</v>
      </c>
      <c r="X1872">
        <f>Tableau1[[#This Row],[Sales]]*(1-Tableau1[[#This Row],[Discount]])</f>
        <v>161.98920000000001</v>
      </c>
      <c r="Y1872">
        <f ca="1">SUMIF(Tableau1[Order ID],Tableau1[[#This Row],[Order ID]],Tableau1[[#This Row],[Sales]])</f>
        <v>70.88</v>
      </c>
    </row>
    <row r="1873" spans="1:25" x14ac:dyDescent="0.3">
      <c r="A1873">
        <v>3783</v>
      </c>
      <c r="B1873" t="s">
        <v>1892</v>
      </c>
      <c r="C1873" s="9" t="s">
        <v>5068</v>
      </c>
      <c r="D1873" s="9">
        <v>43052</v>
      </c>
      <c r="E1873" s="3" t="s">
        <v>5703</v>
      </c>
      <c r="F1873" t="s">
        <v>6464</v>
      </c>
      <c r="G1873" t="s">
        <v>6906</v>
      </c>
      <c r="H1873" t="s">
        <v>7699</v>
      </c>
      <c r="I1873" t="s">
        <v>8054</v>
      </c>
      <c r="J1873" t="s">
        <v>8057</v>
      </c>
      <c r="K1873" t="s">
        <v>8084</v>
      </c>
      <c r="L1873" t="s">
        <v>8606</v>
      </c>
      <c r="M1873">
        <v>38109</v>
      </c>
      <c r="N1873" t="s">
        <v>8637</v>
      </c>
      <c r="O1873" t="s">
        <v>9694</v>
      </c>
      <c r="P1873" t="s">
        <v>10371</v>
      </c>
      <c r="Q1873" t="s">
        <v>10383</v>
      </c>
      <c r="R1873" t="s">
        <v>11432</v>
      </c>
      <c r="S1873">
        <v>8.9039999999999999</v>
      </c>
      <c r="T1873">
        <v>3</v>
      </c>
      <c r="U1873">
        <v>0.2</v>
      </c>
      <c r="V1873">
        <v>3.339</v>
      </c>
      <c r="W1873">
        <f>(Tableau1[[#This Row],[Sales]]/Tableau1[[#This Row],[Profit]])*100</f>
        <v>266.66666666666663</v>
      </c>
      <c r="X1873">
        <f>Tableau1[[#This Row],[Sales]]*(1-Tableau1[[#This Row],[Discount]])</f>
        <v>7.1232000000000006</v>
      </c>
      <c r="Y1873">
        <f ca="1">SUMIF(Tableau1[Order ID],Tableau1[[#This Row],[Order ID]],Tableau1[[#This Row],[Sales]])</f>
        <v>719.952</v>
      </c>
    </row>
    <row r="1874" spans="1:25" x14ac:dyDescent="0.3">
      <c r="A1874">
        <v>3785</v>
      </c>
      <c r="B1874" t="s">
        <v>1893</v>
      </c>
      <c r="C1874" s="9" t="s">
        <v>5719</v>
      </c>
      <c r="D1874" s="9">
        <v>42947</v>
      </c>
      <c r="E1874" s="3" t="s">
        <v>6048</v>
      </c>
      <c r="F1874" t="s">
        <v>6465</v>
      </c>
      <c r="G1874" t="s">
        <v>6726</v>
      </c>
      <c r="H1874" t="s">
        <v>7519</v>
      </c>
      <c r="I1874" t="s">
        <v>8056</v>
      </c>
      <c r="J1874" t="s">
        <v>8057</v>
      </c>
      <c r="K1874" t="s">
        <v>8060</v>
      </c>
      <c r="L1874" t="s">
        <v>8591</v>
      </c>
      <c r="M1874">
        <v>33311</v>
      </c>
      <c r="N1874" t="s">
        <v>8637</v>
      </c>
      <c r="O1874" t="s">
        <v>9705</v>
      </c>
      <c r="P1874" t="s">
        <v>10372</v>
      </c>
      <c r="Q1874" t="s">
        <v>10384</v>
      </c>
      <c r="R1874" t="s">
        <v>11443</v>
      </c>
      <c r="S1874">
        <v>41.423999999999999</v>
      </c>
      <c r="T1874">
        <v>2</v>
      </c>
      <c r="U1874">
        <v>0.2</v>
      </c>
      <c r="V1874">
        <v>8.2848000000000006</v>
      </c>
      <c r="W1874">
        <f>(Tableau1[[#This Row],[Sales]]/Tableau1[[#This Row],[Profit]])*100</f>
        <v>500</v>
      </c>
      <c r="X1874">
        <f>Tableau1[[#This Row],[Sales]]*(1-Tableau1[[#This Row],[Discount]])</f>
        <v>33.139200000000002</v>
      </c>
      <c r="Y1874">
        <f ca="1">SUMIF(Tableau1[Order ID],Tableau1[[#This Row],[Order ID]],Tableau1[[#This Row],[Sales]])</f>
        <v>34.74</v>
      </c>
    </row>
    <row r="1875" spans="1:25" x14ac:dyDescent="0.3">
      <c r="A1875">
        <v>3786</v>
      </c>
      <c r="B1875" t="s">
        <v>1894</v>
      </c>
      <c r="C1875" s="9" t="s">
        <v>5407</v>
      </c>
      <c r="D1875" s="9">
        <v>43095</v>
      </c>
      <c r="E1875" s="3" t="s">
        <v>5277</v>
      </c>
      <c r="F1875" t="s">
        <v>6465</v>
      </c>
      <c r="G1875" t="s">
        <v>6894</v>
      </c>
      <c r="H1875" t="s">
        <v>7687</v>
      </c>
      <c r="I1875" t="s">
        <v>8056</v>
      </c>
      <c r="J1875" t="s">
        <v>8057</v>
      </c>
      <c r="K1875" t="s">
        <v>8096</v>
      </c>
      <c r="L1875" t="s">
        <v>8612</v>
      </c>
      <c r="M1875">
        <v>43229</v>
      </c>
      <c r="N1875" t="s">
        <v>8640</v>
      </c>
      <c r="O1875" t="s">
        <v>10140</v>
      </c>
      <c r="P1875" t="s">
        <v>10371</v>
      </c>
      <c r="Q1875" t="s">
        <v>10381</v>
      </c>
      <c r="R1875" t="s">
        <v>11881</v>
      </c>
      <c r="S1875">
        <v>3.1320000000000001</v>
      </c>
      <c r="T1875">
        <v>2</v>
      </c>
      <c r="U1875">
        <v>0.7</v>
      </c>
      <c r="V1875">
        <v>-2.61</v>
      </c>
      <c r="W1875">
        <f>(Tableau1[[#This Row],[Sales]]/Tableau1[[#This Row],[Profit]])*100</f>
        <v>-120.00000000000001</v>
      </c>
      <c r="X1875">
        <f>Tableau1[[#This Row],[Sales]]*(1-Tableau1[[#This Row],[Discount]])</f>
        <v>0.93960000000000021</v>
      </c>
      <c r="Y1875">
        <f ca="1">SUMIF(Tableau1[Order ID],Tableau1[[#This Row],[Order ID]],Tableau1[[#This Row],[Sales]])</f>
        <v>158.28</v>
      </c>
    </row>
    <row r="1876" spans="1:25" x14ac:dyDescent="0.3">
      <c r="A1876">
        <v>3787</v>
      </c>
      <c r="B1876" t="s">
        <v>1895</v>
      </c>
      <c r="C1876" s="9" t="s">
        <v>5761</v>
      </c>
      <c r="D1876" s="9">
        <v>42674</v>
      </c>
      <c r="E1876" s="3" t="s">
        <v>5284</v>
      </c>
      <c r="F1876" t="s">
        <v>6465</v>
      </c>
      <c r="G1876" t="s">
        <v>6531</v>
      </c>
      <c r="H1876" t="s">
        <v>7324</v>
      </c>
      <c r="I1876" t="s">
        <v>8055</v>
      </c>
      <c r="J1876" t="s">
        <v>8057</v>
      </c>
      <c r="K1876" t="s">
        <v>8059</v>
      </c>
      <c r="L1876" t="s">
        <v>8590</v>
      </c>
      <c r="M1876">
        <v>90045</v>
      </c>
      <c r="N1876" t="s">
        <v>8638</v>
      </c>
      <c r="O1876" t="s">
        <v>10020</v>
      </c>
      <c r="P1876" t="s">
        <v>10371</v>
      </c>
      <c r="Q1876" t="s">
        <v>10377</v>
      </c>
      <c r="R1876" t="s">
        <v>11758</v>
      </c>
      <c r="S1876">
        <v>1085.42</v>
      </c>
      <c r="T1876">
        <v>7</v>
      </c>
      <c r="U1876">
        <v>0</v>
      </c>
      <c r="V1876">
        <v>282.20920000000001</v>
      </c>
      <c r="W1876">
        <f>(Tableau1[[#This Row],[Sales]]/Tableau1[[#This Row],[Profit]])*100</f>
        <v>384.61538461538464</v>
      </c>
      <c r="X1876">
        <f>Tableau1[[#This Row],[Sales]]*(1-Tableau1[[#This Row],[Discount]])</f>
        <v>1085.42</v>
      </c>
      <c r="Y1876">
        <f ca="1">SUMIF(Tableau1[Order ID],Tableau1[[#This Row],[Order ID]],Tableau1[[#This Row],[Sales]])</f>
        <v>170.786</v>
      </c>
    </row>
    <row r="1877" spans="1:25" x14ac:dyDescent="0.3">
      <c r="A1877">
        <v>3788</v>
      </c>
      <c r="B1877" t="s">
        <v>1896</v>
      </c>
      <c r="C1877" s="9" t="s">
        <v>5943</v>
      </c>
      <c r="D1877" s="9">
        <v>42617</v>
      </c>
      <c r="E1877" s="3" t="s">
        <v>5399</v>
      </c>
      <c r="F1877" t="s">
        <v>6465</v>
      </c>
      <c r="G1877" t="s">
        <v>7050</v>
      </c>
      <c r="H1877" t="s">
        <v>7843</v>
      </c>
      <c r="I1877" t="s">
        <v>8054</v>
      </c>
      <c r="J1877" t="s">
        <v>8057</v>
      </c>
      <c r="K1877" t="s">
        <v>8070</v>
      </c>
      <c r="L1877" t="s">
        <v>8593</v>
      </c>
      <c r="M1877">
        <v>77041</v>
      </c>
      <c r="N1877" t="s">
        <v>8639</v>
      </c>
      <c r="O1877" t="s">
        <v>8918</v>
      </c>
      <c r="P1877" t="s">
        <v>10371</v>
      </c>
      <c r="Q1877" t="s">
        <v>10379</v>
      </c>
      <c r="R1877" t="s">
        <v>10667</v>
      </c>
      <c r="S1877">
        <v>3.9119999999999999</v>
      </c>
      <c r="T1877">
        <v>1</v>
      </c>
      <c r="U1877">
        <v>0.2</v>
      </c>
      <c r="V1877">
        <v>1.0268999999999999</v>
      </c>
      <c r="W1877">
        <f>(Tableau1[[#This Row],[Sales]]/Tableau1[[#This Row],[Profit]])*100</f>
        <v>380.95238095238096</v>
      </c>
      <c r="X1877">
        <f>Tableau1[[#This Row],[Sales]]*(1-Tableau1[[#This Row],[Discount]])</f>
        <v>3.1295999999999999</v>
      </c>
      <c r="Y1877">
        <f ca="1">SUMIF(Tableau1[Order ID],Tableau1[[#This Row],[Order ID]],Tableau1[[#This Row],[Sales]])</f>
        <v>63.823999999999998</v>
      </c>
    </row>
    <row r="1878" spans="1:25" x14ac:dyDescent="0.3">
      <c r="A1878">
        <v>3790</v>
      </c>
      <c r="B1878" t="s">
        <v>1897</v>
      </c>
      <c r="C1878" s="9" t="s">
        <v>5794</v>
      </c>
      <c r="D1878" s="9">
        <v>42477</v>
      </c>
      <c r="E1878" s="3" t="s">
        <v>5468</v>
      </c>
      <c r="F1878" t="s">
        <v>6465</v>
      </c>
      <c r="G1878" t="s">
        <v>7148</v>
      </c>
      <c r="H1878" t="s">
        <v>7941</v>
      </c>
      <c r="I1878" t="s">
        <v>8056</v>
      </c>
      <c r="J1878" t="s">
        <v>8057</v>
      </c>
      <c r="K1878" t="s">
        <v>8213</v>
      </c>
      <c r="L1878" t="s">
        <v>8596</v>
      </c>
      <c r="M1878">
        <v>68104</v>
      </c>
      <c r="N1878" t="s">
        <v>8639</v>
      </c>
      <c r="O1878" t="s">
        <v>8832</v>
      </c>
      <c r="P1878" t="s">
        <v>10371</v>
      </c>
      <c r="Q1878" t="s">
        <v>10386</v>
      </c>
      <c r="R1878" t="s">
        <v>10582</v>
      </c>
      <c r="S1878">
        <v>29.05</v>
      </c>
      <c r="T1878">
        <v>5</v>
      </c>
      <c r="U1878">
        <v>0</v>
      </c>
      <c r="V1878">
        <v>9.0054999999999996</v>
      </c>
      <c r="W1878">
        <f>(Tableau1[[#This Row],[Sales]]/Tableau1[[#This Row],[Profit]])*100</f>
        <v>322.58064516129036</v>
      </c>
      <c r="X1878">
        <f>Tableau1[[#This Row],[Sales]]*(1-Tableau1[[#This Row],[Discount]])</f>
        <v>29.05</v>
      </c>
      <c r="Y1878">
        <f ca="1">SUMIF(Tableau1[Order ID],Tableau1[[#This Row],[Order ID]],Tableau1[[#This Row],[Sales]])</f>
        <v>47.975999999999999</v>
      </c>
    </row>
    <row r="1879" spans="1:25" x14ac:dyDescent="0.3">
      <c r="A1879">
        <v>3791</v>
      </c>
      <c r="B1879" t="s">
        <v>1898</v>
      </c>
      <c r="C1879" s="9" t="s">
        <v>5290</v>
      </c>
      <c r="D1879" s="9">
        <v>41825</v>
      </c>
      <c r="E1879" s="3" t="s">
        <v>5414</v>
      </c>
      <c r="F1879" t="s">
        <v>6465</v>
      </c>
      <c r="G1879" t="s">
        <v>6971</v>
      </c>
      <c r="H1879" t="s">
        <v>7764</v>
      </c>
      <c r="I1879" t="s">
        <v>8056</v>
      </c>
      <c r="J1879" t="s">
        <v>8057</v>
      </c>
      <c r="K1879" t="s">
        <v>8059</v>
      </c>
      <c r="L1879" t="s">
        <v>8590</v>
      </c>
      <c r="M1879">
        <v>90004</v>
      </c>
      <c r="N1879" t="s">
        <v>8638</v>
      </c>
      <c r="O1879" t="s">
        <v>9070</v>
      </c>
      <c r="P1879" t="s">
        <v>10371</v>
      </c>
      <c r="Q1879" t="s">
        <v>10381</v>
      </c>
      <c r="R1879" t="s">
        <v>10819</v>
      </c>
      <c r="S1879">
        <v>180.96</v>
      </c>
      <c r="T1879">
        <v>6</v>
      </c>
      <c r="U1879">
        <v>0.2</v>
      </c>
      <c r="V1879">
        <v>67.86</v>
      </c>
      <c r="W1879">
        <f>(Tableau1[[#This Row],[Sales]]/Tableau1[[#This Row],[Profit]])*100</f>
        <v>266.66666666666669</v>
      </c>
      <c r="X1879">
        <f>Tableau1[[#This Row],[Sales]]*(1-Tableau1[[#This Row],[Discount]])</f>
        <v>144.768</v>
      </c>
      <c r="Y1879">
        <f ca="1">SUMIF(Tableau1[Order ID],Tableau1[[#This Row],[Order ID]],Tableau1[[#This Row],[Sales]])</f>
        <v>194.7</v>
      </c>
    </row>
    <row r="1880" spans="1:25" x14ac:dyDescent="0.3">
      <c r="A1880">
        <v>3792</v>
      </c>
      <c r="B1880" t="s">
        <v>1899</v>
      </c>
      <c r="C1880" s="9" t="s">
        <v>5944</v>
      </c>
      <c r="D1880" s="9">
        <v>42062</v>
      </c>
      <c r="E1880" s="3" t="s">
        <v>5132</v>
      </c>
      <c r="F1880" t="s">
        <v>6466</v>
      </c>
      <c r="G1880" t="s">
        <v>6855</v>
      </c>
      <c r="H1880" t="s">
        <v>7648</v>
      </c>
      <c r="I1880" t="s">
        <v>8055</v>
      </c>
      <c r="J1880" t="s">
        <v>8057</v>
      </c>
      <c r="K1880" t="s">
        <v>8434</v>
      </c>
      <c r="L1880" t="s">
        <v>8597</v>
      </c>
      <c r="M1880">
        <v>16602</v>
      </c>
      <c r="N1880" t="s">
        <v>8640</v>
      </c>
      <c r="O1880" t="s">
        <v>8822</v>
      </c>
      <c r="P1880" t="s">
        <v>10371</v>
      </c>
      <c r="Q1880" t="s">
        <v>10381</v>
      </c>
      <c r="R1880" t="s">
        <v>10572</v>
      </c>
      <c r="S1880">
        <v>4.4189999999999996</v>
      </c>
      <c r="T1880">
        <v>3</v>
      </c>
      <c r="U1880">
        <v>0.7</v>
      </c>
      <c r="V1880">
        <v>-3.3879000000000001</v>
      </c>
      <c r="W1880">
        <f>(Tableau1[[#This Row],[Sales]]/Tableau1[[#This Row],[Profit]])*100</f>
        <v>-130.43478260869563</v>
      </c>
      <c r="X1880">
        <f>Tableau1[[#This Row],[Sales]]*(1-Tableau1[[#This Row],[Discount]])</f>
        <v>1.3257000000000001</v>
      </c>
      <c r="Y1880">
        <f ca="1">SUMIF(Tableau1[Order ID],Tableau1[[#This Row],[Order ID]],Tableau1[[#This Row],[Sales]])</f>
        <v>41.94</v>
      </c>
    </row>
    <row r="1881" spans="1:25" x14ac:dyDescent="0.3">
      <c r="A1881">
        <v>3794</v>
      </c>
      <c r="B1881" t="s">
        <v>1900</v>
      </c>
      <c r="C1881" s="9" t="s">
        <v>5184</v>
      </c>
      <c r="D1881" s="9">
        <v>42335</v>
      </c>
      <c r="E1881" s="3" t="s">
        <v>5524</v>
      </c>
      <c r="F1881" t="s">
        <v>6465</v>
      </c>
      <c r="G1881" t="s">
        <v>6656</v>
      </c>
      <c r="H1881" t="s">
        <v>7449</v>
      </c>
      <c r="I1881" t="s">
        <v>8054</v>
      </c>
      <c r="J1881" t="s">
        <v>8057</v>
      </c>
      <c r="K1881" t="s">
        <v>8078</v>
      </c>
      <c r="L1881" t="s">
        <v>8603</v>
      </c>
      <c r="M1881">
        <v>10024</v>
      </c>
      <c r="N1881" t="s">
        <v>8640</v>
      </c>
      <c r="O1881" t="s">
        <v>9662</v>
      </c>
      <c r="P1881" t="s">
        <v>10371</v>
      </c>
      <c r="Q1881" t="s">
        <v>10379</v>
      </c>
      <c r="R1881" t="s">
        <v>11400</v>
      </c>
      <c r="S1881">
        <v>29.79</v>
      </c>
      <c r="T1881">
        <v>3</v>
      </c>
      <c r="U1881">
        <v>0</v>
      </c>
      <c r="V1881">
        <v>12.511799999999999</v>
      </c>
      <c r="W1881">
        <f>(Tableau1[[#This Row],[Sales]]/Tableau1[[#This Row],[Profit]])*100</f>
        <v>238.0952380952381</v>
      </c>
      <c r="X1881">
        <f>Tableau1[[#This Row],[Sales]]*(1-Tableau1[[#This Row],[Discount]])</f>
        <v>29.79</v>
      </c>
      <c r="Y1881">
        <f ca="1">SUMIF(Tableau1[Order ID],Tableau1[[#This Row],[Order ID]],Tableau1[[#This Row],[Sales]])</f>
        <v>2625.12</v>
      </c>
    </row>
    <row r="1882" spans="1:25" x14ac:dyDescent="0.3">
      <c r="A1882">
        <v>3795</v>
      </c>
      <c r="B1882" t="s">
        <v>1901</v>
      </c>
      <c r="C1882" s="9" t="s">
        <v>5945</v>
      </c>
      <c r="D1882" s="9">
        <v>41666</v>
      </c>
      <c r="E1882" s="3" t="s">
        <v>5593</v>
      </c>
      <c r="F1882" t="s">
        <v>6465</v>
      </c>
      <c r="G1882" t="s">
        <v>7187</v>
      </c>
      <c r="H1882" t="s">
        <v>7980</v>
      </c>
      <c r="I1882" t="s">
        <v>8054</v>
      </c>
      <c r="J1882" t="s">
        <v>8057</v>
      </c>
      <c r="K1882" t="s">
        <v>8128</v>
      </c>
      <c r="L1882" t="s">
        <v>8590</v>
      </c>
      <c r="M1882">
        <v>92037</v>
      </c>
      <c r="N1882" t="s">
        <v>8638</v>
      </c>
      <c r="O1882" t="s">
        <v>9861</v>
      </c>
      <c r="P1882" t="s">
        <v>10371</v>
      </c>
      <c r="Q1882" t="s">
        <v>10377</v>
      </c>
      <c r="R1882" t="s">
        <v>11596</v>
      </c>
      <c r="S1882">
        <v>57.23</v>
      </c>
      <c r="T1882">
        <v>1</v>
      </c>
      <c r="U1882">
        <v>0</v>
      </c>
      <c r="V1882">
        <v>14.307499999999999</v>
      </c>
      <c r="W1882">
        <f>(Tableau1[[#This Row],[Sales]]/Tableau1[[#This Row],[Profit]])*100</f>
        <v>400</v>
      </c>
      <c r="X1882">
        <f>Tableau1[[#This Row],[Sales]]*(1-Tableau1[[#This Row],[Discount]])</f>
        <v>57.23</v>
      </c>
      <c r="Y1882">
        <f ca="1">SUMIF(Tableau1[Order ID],Tableau1[[#This Row],[Order ID]],Tableau1[[#This Row],[Sales]])</f>
        <v>127.764</v>
      </c>
    </row>
    <row r="1883" spans="1:25" x14ac:dyDescent="0.3">
      <c r="A1883">
        <v>3798</v>
      </c>
      <c r="B1883" t="s">
        <v>1902</v>
      </c>
      <c r="C1883" s="9" t="s">
        <v>5427</v>
      </c>
      <c r="D1883" s="9">
        <v>43001</v>
      </c>
      <c r="E1883" s="3" t="s">
        <v>6016</v>
      </c>
      <c r="F1883" t="s">
        <v>6466</v>
      </c>
      <c r="G1883" t="s">
        <v>7116</v>
      </c>
      <c r="H1883" t="s">
        <v>7909</v>
      </c>
      <c r="I1883" t="s">
        <v>8054</v>
      </c>
      <c r="J1883" t="s">
        <v>8057</v>
      </c>
      <c r="K1883" t="s">
        <v>8158</v>
      </c>
      <c r="L1883" t="s">
        <v>8591</v>
      </c>
      <c r="M1883">
        <v>33178</v>
      </c>
      <c r="N1883" t="s">
        <v>8637</v>
      </c>
      <c r="O1883" t="s">
        <v>9279</v>
      </c>
      <c r="P1883" t="s">
        <v>10371</v>
      </c>
      <c r="Q1883" t="s">
        <v>10383</v>
      </c>
      <c r="R1883" t="s">
        <v>11028</v>
      </c>
      <c r="S1883">
        <v>251.64</v>
      </c>
      <c r="T1883">
        <v>3</v>
      </c>
      <c r="U1883">
        <v>0.2</v>
      </c>
      <c r="V1883">
        <v>88.073999999999998</v>
      </c>
      <c r="W1883">
        <f>(Tableau1[[#This Row],[Sales]]/Tableau1[[#This Row],[Profit]])*100</f>
        <v>285.71428571428572</v>
      </c>
      <c r="X1883">
        <f>Tableau1[[#This Row],[Sales]]*(1-Tableau1[[#This Row],[Discount]])</f>
        <v>201.31200000000001</v>
      </c>
      <c r="Y1883">
        <f ca="1">SUMIF(Tableau1[Order ID],Tableau1[[#This Row],[Order ID]],Tableau1[[#This Row],[Sales]])</f>
        <v>17.309999999999999</v>
      </c>
    </row>
    <row r="1884" spans="1:25" x14ac:dyDescent="0.3">
      <c r="A1884">
        <v>3799</v>
      </c>
      <c r="B1884" t="s">
        <v>1903</v>
      </c>
      <c r="C1884" s="9" t="s">
        <v>5289</v>
      </c>
      <c r="D1884" s="9">
        <v>43043</v>
      </c>
      <c r="E1884" s="3" t="s">
        <v>5090</v>
      </c>
      <c r="F1884" t="s">
        <v>6466</v>
      </c>
      <c r="G1884" t="s">
        <v>6594</v>
      </c>
      <c r="H1884" t="s">
        <v>7387</v>
      </c>
      <c r="I1884" t="s">
        <v>8055</v>
      </c>
      <c r="J1884" t="s">
        <v>8057</v>
      </c>
      <c r="K1884" t="s">
        <v>8305</v>
      </c>
      <c r="L1884" t="s">
        <v>8592</v>
      </c>
      <c r="M1884">
        <v>27405</v>
      </c>
      <c r="N1884" t="s">
        <v>8637</v>
      </c>
      <c r="O1884" t="s">
        <v>8943</v>
      </c>
      <c r="P1884" t="s">
        <v>10370</v>
      </c>
      <c r="Q1884" t="s">
        <v>10376</v>
      </c>
      <c r="R1884" t="s">
        <v>10692</v>
      </c>
      <c r="S1884">
        <v>523.76400000000001</v>
      </c>
      <c r="T1884">
        <v>3</v>
      </c>
      <c r="U1884">
        <v>0.4</v>
      </c>
      <c r="V1884">
        <v>-192.04679999999999</v>
      </c>
      <c r="W1884">
        <f>(Tableau1[[#This Row],[Sales]]/Tableau1[[#This Row],[Profit]])*100</f>
        <v>-272.72727272727275</v>
      </c>
      <c r="X1884">
        <f>Tableau1[[#This Row],[Sales]]*(1-Tableau1[[#This Row],[Discount]])</f>
        <v>314.25839999999999</v>
      </c>
      <c r="Y1884">
        <f ca="1">SUMIF(Tableau1[Order ID],Tableau1[[#This Row],[Order ID]],Tableau1[[#This Row],[Sales]])</f>
        <v>58.247999999999998</v>
      </c>
    </row>
    <row r="1885" spans="1:25" x14ac:dyDescent="0.3">
      <c r="A1885">
        <v>3801</v>
      </c>
      <c r="B1885" t="s">
        <v>1904</v>
      </c>
      <c r="C1885" s="9" t="s">
        <v>5530</v>
      </c>
      <c r="D1885" s="9">
        <v>42657</v>
      </c>
      <c r="E1885" s="3" t="s">
        <v>5231</v>
      </c>
      <c r="F1885" t="s">
        <v>6465</v>
      </c>
      <c r="G1885" t="s">
        <v>7188</v>
      </c>
      <c r="H1885" t="s">
        <v>7981</v>
      </c>
      <c r="I1885" t="s">
        <v>8054</v>
      </c>
      <c r="J1885" t="s">
        <v>8057</v>
      </c>
      <c r="K1885" t="s">
        <v>8166</v>
      </c>
      <c r="L1885" t="s">
        <v>8592</v>
      </c>
      <c r="M1885">
        <v>28540</v>
      </c>
      <c r="N1885" t="s">
        <v>8637</v>
      </c>
      <c r="O1885" t="s">
        <v>10143</v>
      </c>
      <c r="P1885" t="s">
        <v>10370</v>
      </c>
      <c r="Q1885" t="s">
        <v>10374</v>
      </c>
      <c r="R1885" t="s">
        <v>11884</v>
      </c>
      <c r="S1885">
        <v>102.592</v>
      </c>
      <c r="T1885">
        <v>1</v>
      </c>
      <c r="U1885">
        <v>0.2</v>
      </c>
      <c r="V1885">
        <v>10.2592</v>
      </c>
      <c r="W1885">
        <f>(Tableau1[[#This Row],[Sales]]/Tableau1[[#This Row],[Profit]])*100</f>
        <v>1000</v>
      </c>
      <c r="X1885">
        <f>Tableau1[[#This Row],[Sales]]*(1-Tableau1[[#This Row],[Discount]])</f>
        <v>82.073599999999999</v>
      </c>
      <c r="Y1885">
        <f ca="1">SUMIF(Tableau1[Order ID],Tableau1[[#This Row],[Order ID]],Tableau1[[#This Row],[Sales]])</f>
        <v>225.57599999999999</v>
      </c>
    </row>
    <row r="1886" spans="1:25" x14ac:dyDescent="0.3">
      <c r="A1886">
        <v>3807</v>
      </c>
      <c r="B1886" t="s">
        <v>1905</v>
      </c>
      <c r="C1886" s="9" t="s">
        <v>5798</v>
      </c>
      <c r="D1886" s="9">
        <v>42320</v>
      </c>
      <c r="E1886" s="3" t="s">
        <v>5932</v>
      </c>
      <c r="F1886" t="s">
        <v>6465</v>
      </c>
      <c r="G1886" t="s">
        <v>7174</v>
      </c>
      <c r="H1886" t="s">
        <v>7967</v>
      </c>
      <c r="I1886" t="s">
        <v>8055</v>
      </c>
      <c r="J1886" t="s">
        <v>8057</v>
      </c>
      <c r="K1886" t="s">
        <v>8427</v>
      </c>
      <c r="L1886" t="s">
        <v>8591</v>
      </c>
      <c r="M1886">
        <v>33317</v>
      </c>
      <c r="N1886" t="s">
        <v>8637</v>
      </c>
      <c r="O1886" t="s">
        <v>9081</v>
      </c>
      <c r="P1886" t="s">
        <v>10371</v>
      </c>
      <c r="Q1886" t="s">
        <v>10379</v>
      </c>
      <c r="R1886" t="s">
        <v>10831</v>
      </c>
      <c r="S1886">
        <v>11.76</v>
      </c>
      <c r="T1886">
        <v>5</v>
      </c>
      <c r="U1886">
        <v>0.2</v>
      </c>
      <c r="V1886">
        <v>1.323</v>
      </c>
      <c r="W1886">
        <f>(Tableau1[[#This Row],[Sales]]/Tableau1[[#This Row],[Profit]])*100</f>
        <v>888.88888888888891</v>
      </c>
      <c r="X1886">
        <f>Tableau1[[#This Row],[Sales]]*(1-Tableau1[[#This Row],[Discount]])</f>
        <v>9.4079999999999995</v>
      </c>
      <c r="Y1886">
        <f ca="1">SUMIF(Tableau1[Order ID],Tableau1[[#This Row],[Order ID]],Tableau1[[#This Row],[Sales]])</f>
        <v>12.96</v>
      </c>
    </row>
    <row r="1887" spans="1:25" x14ac:dyDescent="0.3">
      <c r="A1887">
        <v>3813</v>
      </c>
      <c r="B1887" t="s">
        <v>1906</v>
      </c>
      <c r="C1887" s="9" t="s">
        <v>5946</v>
      </c>
      <c r="D1887" s="9">
        <v>42799</v>
      </c>
      <c r="E1887" s="3" t="s">
        <v>5946</v>
      </c>
      <c r="F1887" t="s">
        <v>6467</v>
      </c>
      <c r="G1887" t="s">
        <v>6475</v>
      </c>
      <c r="H1887" t="s">
        <v>7268</v>
      </c>
      <c r="I1887" t="s">
        <v>8054</v>
      </c>
      <c r="J1887" t="s">
        <v>8057</v>
      </c>
      <c r="K1887" t="s">
        <v>8216</v>
      </c>
      <c r="L1887" t="s">
        <v>8594</v>
      </c>
      <c r="M1887">
        <v>53209</v>
      </c>
      <c r="N1887" t="s">
        <v>8639</v>
      </c>
      <c r="O1887" t="s">
        <v>10145</v>
      </c>
      <c r="P1887" t="s">
        <v>10371</v>
      </c>
      <c r="Q1887" t="s">
        <v>10375</v>
      </c>
      <c r="R1887" t="s">
        <v>11886</v>
      </c>
      <c r="S1887">
        <v>25.06</v>
      </c>
      <c r="T1887">
        <v>2</v>
      </c>
      <c r="U1887">
        <v>0</v>
      </c>
      <c r="V1887">
        <v>11.7782</v>
      </c>
      <c r="W1887">
        <f>(Tableau1[[#This Row],[Sales]]/Tableau1[[#This Row],[Profit]])*100</f>
        <v>212.7659574468085</v>
      </c>
      <c r="X1887">
        <f>Tableau1[[#This Row],[Sales]]*(1-Tableau1[[#This Row],[Discount]])</f>
        <v>25.06</v>
      </c>
      <c r="Y1887">
        <f ca="1">SUMIF(Tableau1[Order ID],Tableau1[[#This Row],[Order ID]],Tableau1[[#This Row],[Sales]])</f>
        <v>264.32</v>
      </c>
    </row>
    <row r="1888" spans="1:25" x14ac:dyDescent="0.3">
      <c r="A1888">
        <v>3814</v>
      </c>
      <c r="B1888" t="s">
        <v>1907</v>
      </c>
      <c r="C1888" s="9" t="s">
        <v>5629</v>
      </c>
      <c r="D1888" s="9">
        <v>42313</v>
      </c>
      <c r="E1888" s="3" t="s">
        <v>5559</v>
      </c>
      <c r="F1888" t="s">
        <v>6465</v>
      </c>
      <c r="G1888" t="s">
        <v>6627</v>
      </c>
      <c r="H1888" t="s">
        <v>7420</v>
      </c>
      <c r="I1888" t="s">
        <v>8054</v>
      </c>
      <c r="J1888" t="s">
        <v>8057</v>
      </c>
      <c r="K1888" t="s">
        <v>8152</v>
      </c>
      <c r="L1888" t="s">
        <v>8598</v>
      </c>
      <c r="M1888">
        <v>62301</v>
      </c>
      <c r="N1888" t="s">
        <v>8639</v>
      </c>
      <c r="O1888" t="s">
        <v>9240</v>
      </c>
      <c r="P1888" t="s">
        <v>10371</v>
      </c>
      <c r="Q1888" t="s">
        <v>10375</v>
      </c>
      <c r="R1888" t="s">
        <v>10989</v>
      </c>
      <c r="S1888">
        <v>19.824000000000002</v>
      </c>
      <c r="T1888">
        <v>6</v>
      </c>
      <c r="U1888">
        <v>0.2</v>
      </c>
      <c r="V1888">
        <v>6.4428000000000001</v>
      </c>
      <c r="W1888">
        <f>(Tableau1[[#This Row],[Sales]]/Tableau1[[#This Row],[Profit]])*100</f>
        <v>307.69230769230774</v>
      </c>
      <c r="X1888">
        <f>Tableau1[[#This Row],[Sales]]*(1-Tableau1[[#This Row],[Discount]])</f>
        <v>15.859200000000001</v>
      </c>
      <c r="Y1888">
        <f ca="1">SUMIF(Tableau1[Order ID],Tableau1[[#This Row],[Order ID]],Tableau1[[#This Row],[Sales]])</f>
        <v>19.440000000000001</v>
      </c>
    </row>
    <row r="1889" spans="1:25" x14ac:dyDescent="0.3">
      <c r="A1889">
        <v>3815</v>
      </c>
      <c r="B1889" t="s">
        <v>1908</v>
      </c>
      <c r="C1889" s="9" t="s">
        <v>5660</v>
      </c>
      <c r="D1889" s="9">
        <v>42559</v>
      </c>
      <c r="E1889" s="3" t="s">
        <v>5660</v>
      </c>
      <c r="F1889" t="s">
        <v>6467</v>
      </c>
      <c r="G1889" t="s">
        <v>6477</v>
      </c>
      <c r="H1889" t="s">
        <v>7270</v>
      </c>
      <c r="I1889" t="s">
        <v>8054</v>
      </c>
      <c r="J1889" t="s">
        <v>8057</v>
      </c>
      <c r="K1889" t="s">
        <v>8166</v>
      </c>
      <c r="L1889" t="s">
        <v>8591</v>
      </c>
      <c r="M1889">
        <v>32216</v>
      </c>
      <c r="N1889" t="s">
        <v>8637</v>
      </c>
      <c r="O1889" t="s">
        <v>9753</v>
      </c>
      <c r="P1889" t="s">
        <v>10372</v>
      </c>
      <c r="Q1889" t="s">
        <v>10380</v>
      </c>
      <c r="R1889" t="s">
        <v>11489</v>
      </c>
      <c r="S1889">
        <v>823.96</v>
      </c>
      <c r="T1889">
        <v>5</v>
      </c>
      <c r="U1889">
        <v>0.2</v>
      </c>
      <c r="V1889">
        <v>51.497500000000002</v>
      </c>
      <c r="W1889">
        <f>(Tableau1[[#This Row],[Sales]]/Tableau1[[#This Row],[Profit]])*100</f>
        <v>1600</v>
      </c>
      <c r="X1889">
        <f>Tableau1[[#This Row],[Sales]]*(1-Tableau1[[#This Row],[Discount]])</f>
        <v>659.16800000000012</v>
      </c>
      <c r="Y1889">
        <f ca="1">SUMIF(Tableau1[Order ID],Tableau1[[#This Row],[Order ID]],Tableau1[[#This Row],[Sales]])</f>
        <v>14.91</v>
      </c>
    </row>
    <row r="1890" spans="1:25" x14ac:dyDescent="0.3">
      <c r="A1890">
        <v>3817</v>
      </c>
      <c r="B1890" t="s">
        <v>1909</v>
      </c>
      <c r="C1890" s="9" t="s">
        <v>5456</v>
      </c>
      <c r="D1890" s="9">
        <v>42262</v>
      </c>
      <c r="E1890" s="3" t="s">
        <v>5474</v>
      </c>
      <c r="F1890" t="s">
        <v>6465</v>
      </c>
      <c r="G1890" t="s">
        <v>6976</v>
      </c>
      <c r="H1890" t="s">
        <v>7769</v>
      </c>
      <c r="I1890" t="s">
        <v>8054</v>
      </c>
      <c r="J1890" t="s">
        <v>8057</v>
      </c>
      <c r="K1890" t="s">
        <v>8274</v>
      </c>
      <c r="L1890" t="s">
        <v>8607</v>
      </c>
      <c r="M1890">
        <v>36608</v>
      </c>
      <c r="N1890" t="s">
        <v>8637</v>
      </c>
      <c r="O1890" t="s">
        <v>9960</v>
      </c>
      <c r="P1890" t="s">
        <v>10370</v>
      </c>
      <c r="Q1890" t="s">
        <v>10376</v>
      </c>
      <c r="R1890" t="s">
        <v>11695</v>
      </c>
      <c r="S1890">
        <v>801.96</v>
      </c>
      <c r="T1890">
        <v>2</v>
      </c>
      <c r="U1890">
        <v>0</v>
      </c>
      <c r="V1890">
        <v>200.49</v>
      </c>
      <c r="W1890">
        <f>(Tableau1[[#This Row],[Sales]]/Tableau1[[#This Row],[Profit]])*100</f>
        <v>400</v>
      </c>
      <c r="X1890">
        <f>Tableau1[[#This Row],[Sales]]*(1-Tableau1[[#This Row],[Discount]])</f>
        <v>801.96</v>
      </c>
      <c r="Y1890">
        <f ca="1">SUMIF(Tableau1[Order ID],Tableau1[[#This Row],[Order ID]],Tableau1[[#This Row],[Sales]])</f>
        <v>18.54</v>
      </c>
    </row>
    <row r="1891" spans="1:25" x14ac:dyDescent="0.3">
      <c r="A1891">
        <v>3820</v>
      </c>
      <c r="B1891" t="s">
        <v>1910</v>
      </c>
      <c r="C1891" s="9" t="s">
        <v>5479</v>
      </c>
      <c r="D1891" s="9">
        <v>43017</v>
      </c>
      <c r="E1891" s="3" t="s">
        <v>5366</v>
      </c>
      <c r="F1891" t="s">
        <v>6465</v>
      </c>
      <c r="G1891" t="s">
        <v>7136</v>
      </c>
      <c r="H1891" t="s">
        <v>7929</v>
      </c>
      <c r="I1891" t="s">
        <v>8054</v>
      </c>
      <c r="J1891" t="s">
        <v>8057</v>
      </c>
      <c r="K1891" t="s">
        <v>8078</v>
      </c>
      <c r="L1891" t="s">
        <v>8603</v>
      </c>
      <c r="M1891">
        <v>10024</v>
      </c>
      <c r="N1891" t="s">
        <v>8640</v>
      </c>
      <c r="O1891" t="s">
        <v>9483</v>
      </c>
      <c r="P1891" t="s">
        <v>10371</v>
      </c>
      <c r="Q1891" t="s">
        <v>10381</v>
      </c>
      <c r="R1891" t="s">
        <v>11227</v>
      </c>
      <c r="S1891">
        <v>12.816000000000001</v>
      </c>
      <c r="T1891">
        <v>3</v>
      </c>
      <c r="U1891">
        <v>0.2</v>
      </c>
      <c r="V1891">
        <v>4.3254000000000001</v>
      </c>
      <c r="W1891">
        <f>(Tableau1[[#This Row],[Sales]]/Tableau1[[#This Row],[Profit]])*100</f>
        <v>296.2962962962963</v>
      </c>
      <c r="X1891">
        <f>Tableau1[[#This Row],[Sales]]*(1-Tableau1[[#This Row],[Discount]])</f>
        <v>10.252800000000001</v>
      </c>
      <c r="Y1891">
        <f ca="1">SUMIF(Tableau1[Order ID],Tableau1[[#This Row],[Order ID]],Tableau1[[#This Row],[Sales]])</f>
        <v>539.91999999999996</v>
      </c>
    </row>
    <row r="1892" spans="1:25" x14ac:dyDescent="0.3">
      <c r="A1892">
        <v>3824</v>
      </c>
      <c r="B1892" t="s">
        <v>1911</v>
      </c>
      <c r="C1892" s="9" t="s">
        <v>5501</v>
      </c>
      <c r="D1892" s="9">
        <v>42261</v>
      </c>
      <c r="E1892" s="3" t="s">
        <v>5257</v>
      </c>
      <c r="F1892" t="s">
        <v>6465</v>
      </c>
      <c r="G1892" t="s">
        <v>6998</v>
      </c>
      <c r="H1892" t="s">
        <v>7791</v>
      </c>
      <c r="I1892" t="s">
        <v>8054</v>
      </c>
      <c r="J1892" t="s">
        <v>8057</v>
      </c>
      <c r="K1892" t="s">
        <v>8078</v>
      </c>
      <c r="L1892" t="s">
        <v>8603</v>
      </c>
      <c r="M1892">
        <v>10011</v>
      </c>
      <c r="N1892" t="s">
        <v>8640</v>
      </c>
      <c r="O1892" t="s">
        <v>9170</v>
      </c>
      <c r="P1892" t="s">
        <v>10371</v>
      </c>
      <c r="Q1892" t="s">
        <v>10377</v>
      </c>
      <c r="R1892" t="s">
        <v>10919</v>
      </c>
      <c r="S1892">
        <v>991.2</v>
      </c>
      <c r="T1892">
        <v>6</v>
      </c>
      <c r="U1892">
        <v>0</v>
      </c>
      <c r="V1892">
        <v>257.71199999999999</v>
      </c>
      <c r="W1892">
        <f>(Tableau1[[#This Row],[Sales]]/Tableau1[[#This Row],[Profit]])*100</f>
        <v>384.61538461538464</v>
      </c>
      <c r="X1892">
        <f>Tableau1[[#This Row],[Sales]]*(1-Tableau1[[#This Row],[Discount]])</f>
        <v>991.2</v>
      </c>
      <c r="Y1892">
        <f ca="1">SUMIF(Tableau1[Order ID],Tableau1[[#This Row],[Order ID]],Tableau1[[#This Row],[Sales]])</f>
        <v>850.5</v>
      </c>
    </row>
    <row r="1893" spans="1:25" x14ac:dyDescent="0.3">
      <c r="A1893">
        <v>3827</v>
      </c>
      <c r="B1893" t="s">
        <v>1912</v>
      </c>
      <c r="C1893" s="9" t="s">
        <v>5303</v>
      </c>
      <c r="D1893" s="9">
        <v>41919</v>
      </c>
      <c r="E1893" s="3" t="s">
        <v>5066</v>
      </c>
      <c r="F1893" t="s">
        <v>6465</v>
      </c>
      <c r="G1893" t="s">
        <v>6657</v>
      </c>
      <c r="H1893" t="s">
        <v>7450</v>
      </c>
      <c r="I1893" t="s">
        <v>8055</v>
      </c>
      <c r="J1893" t="s">
        <v>8057</v>
      </c>
      <c r="K1893" t="s">
        <v>8119</v>
      </c>
      <c r="L1893" t="s">
        <v>8593</v>
      </c>
      <c r="M1893">
        <v>75217</v>
      </c>
      <c r="N1893" t="s">
        <v>8639</v>
      </c>
      <c r="O1893" t="s">
        <v>8867</v>
      </c>
      <c r="P1893" t="s">
        <v>10371</v>
      </c>
      <c r="Q1893" t="s">
        <v>10377</v>
      </c>
      <c r="R1893" t="s">
        <v>10617</v>
      </c>
      <c r="S1893">
        <v>107.44</v>
      </c>
      <c r="T1893">
        <v>10</v>
      </c>
      <c r="U1893">
        <v>0.2</v>
      </c>
      <c r="V1893">
        <v>10.744</v>
      </c>
      <c r="W1893">
        <f>(Tableau1[[#This Row],[Sales]]/Tableau1[[#This Row],[Profit]])*100</f>
        <v>1000</v>
      </c>
      <c r="X1893">
        <f>Tableau1[[#This Row],[Sales]]*(1-Tableau1[[#This Row],[Discount]])</f>
        <v>85.951999999999998</v>
      </c>
      <c r="Y1893">
        <f ca="1">SUMIF(Tableau1[Order ID],Tableau1[[#This Row],[Order ID]],Tableau1[[#This Row],[Sales]])</f>
        <v>335.72</v>
      </c>
    </row>
    <row r="1894" spans="1:25" x14ac:dyDescent="0.3">
      <c r="A1894">
        <v>3828</v>
      </c>
      <c r="B1894" t="s">
        <v>1913</v>
      </c>
      <c r="C1894" s="9" t="s">
        <v>5947</v>
      </c>
      <c r="D1894" s="9">
        <v>42862</v>
      </c>
      <c r="E1894" s="3" t="s">
        <v>5973</v>
      </c>
      <c r="F1894" t="s">
        <v>6465</v>
      </c>
      <c r="G1894" t="s">
        <v>6927</v>
      </c>
      <c r="H1894" t="s">
        <v>7720</v>
      </c>
      <c r="I1894" t="s">
        <v>8055</v>
      </c>
      <c r="J1894" t="s">
        <v>8057</v>
      </c>
      <c r="K1894" t="s">
        <v>8124</v>
      </c>
      <c r="L1894" t="s">
        <v>8600</v>
      </c>
      <c r="M1894">
        <v>48234</v>
      </c>
      <c r="N1894" t="s">
        <v>8639</v>
      </c>
      <c r="O1894" t="s">
        <v>8920</v>
      </c>
      <c r="P1894" t="s">
        <v>10370</v>
      </c>
      <c r="Q1894" t="s">
        <v>10374</v>
      </c>
      <c r="R1894" t="s">
        <v>10669</v>
      </c>
      <c r="S1894">
        <v>1458.65</v>
      </c>
      <c r="T1894">
        <v>5</v>
      </c>
      <c r="U1894">
        <v>0</v>
      </c>
      <c r="V1894">
        <v>423.00850000000003</v>
      </c>
      <c r="W1894">
        <f>(Tableau1[[#This Row],[Sales]]/Tableau1[[#This Row],[Profit]])*100</f>
        <v>344.82758620689651</v>
      </c>
      <c r="X1894">
        <f>Tableau1[[#This Row],[Sales]]*(1-Tableau1[[#This Row],[Discount]])</f>
        <v>1458.65</v>
      </c>
      <c r="Y1894">
        <f ca="1">SUMIF(Tableau1[Order ID],Tableau1[[#This Row],[Order ID]],Tableau1[[#This Row],[Sales]])</f>
        <v>59.52</v>
      </c>
    </row>
    <row r="1895" spans="1:25" x14ac:dyDescent="0.3">
      <c r="A1895">
        <v>3832</v>
      </c>
      <c r="B1895" t="s">
        <v>1914</v>
      </c>
      <c r="C1895" s="9" t="s">
        <v>5747</v>
      </c>
      <c r="D1895" s="9">
        <v>42322</v>
      </c>
      <c r="E1895" s="3" t="s">
        <v>5932</v>
      </c>
      <c r="F1895" t="s">
        <v>6465</v>
      </c>
      <c r="G1895" t="s">
        <v>7189</v>
      </c>
      <c r="H1895" t="s">
        <v>7982</v>
      </c>
      <c r="I1895" t="s">
        <v>8054</v>
      </c>
      <c r="J1895" t="s">
        <v>8057</v>
      </c>
      <c r="K1895" t="s">
        <v>8076</v>
      </c>
      <c r="L1895" t="s">
        <v>8601</v>
      </c>
      <c r="M1895">
        <v>19901</v>
      </c>
      <c r="N1895" t="s">
        <v>8640</v>
      </c>
      <c r="O1895" t="s">
        <v>8853</v>
      </c>
      <c r="P1895" t="s">
        <v>10370</v>
      </c>
      <c r="Q1895" t="s">
        <v>10378</v>
      </c>
      <c r="R1895" t="s">
        <v>11888</v>
      </c>
      <c r="S1895">
        <v>76.14</v>
      </c>
      <c r="T1895">
        <v>3</v>
      </c>
      <c r="U1895">
        <v>0</v>
      </c>
      <c r="V1895">
        <v>26.649000000000001</v>
      </c>
      <c r="W1895">
        <f>(Tableau1[[#This Row],[Sales]]/Tableau1[[#This Row],[Profit]])*100</f>
        <v>285.71428571428572</v>
      </c>
      <c r="X1895">
        <f>Tableau1[[#This Row],[Sales]]*(1-Tableau1[[#This Row],[Discount]])</f>
        <v>76.14</v>
      </c>
      <c r="Y1895">
        <f ca="1">SUMIF(Tableau1[Order ID],Tableau1[[#This Row],[Order ID]],Tableau1[[#This Row],[Sales]])</f>
        <v>892.22400000000005</v>
      </c>
    </row>
    <row r="1896" spans="1:25" x14ac:dyDescent="0.3">
      <c r="A1896">
        <v>3834</v>
      </c>
      <c r="B1896" t="s">
        <v>1915</v>
      </c>
      <c r="C1896" s="9" t="s">
        <v>5186</v>
      </c>
      <c r="D1896" s="9">
        <v>41967</v>
      </c>
      <c r="E1896" s="3" t="s">
        <v>5186</v>
      </c>
      <c r="F1896" t="s">
        <v>6467</v>
      </c>
      <c r="G1896" t="s">
        <v>6969</v>
      </c>
      <c r="H1896" t="s">
        <v>7762</v>
      </c>
      <c r="I1896" t="s">
        <v>8055</v>
      </c>
      <c r="J1896" t="s">
        <v>8057</v>
      </c>
      <c r="K1896" t="s">
        <v>8096</v>
      </c>
      <c r="L1896" t="s">
        <v>8612</v>
      </c>
      <c r="M1896">
        <v>43229</v>
      </c>
      <c r="N1896" t="s">
        <v>8640</v>
      </c>
      <c r="O1896" t="s">
        <v>9371</v>
      </c>
      <c r="P1896" t="s">
        <v>10372</v>
      </c>
      <c r="Q1896" t="s">
        <v>10380</v>
      </c>
      <c r="R1896" t="s">
        <v>11118</v>
      </c>
      <c r="S1896">
        <v>1049.97</v>
      </c>
      <c r="T1896">
        <v>5</v>
      </c>
      <c r="U1896">
        <v>0.4</v>
      </c>
      <c r="V1896">
        <v>-209.994</v>
      </c>
      <c r="W1896">
        <f>(Tableau1[[#This Row],[Sales]]/Tableau1[[#This Row],[Profit]])*100</f>
        <v>-500</v>
      </c>
      <c r="X1896">
        <f>Tableau1[[#This Row],[Sales]]*(1-Tableau1[[#This Row],[Discount]])</f>
        <v>629.98199999999997</v>
      </c>
      <c r="Y1896">
        <f ca="1">SUMIF(Tableau1[Order ID],Tableau1[[#This Row],[Order ID]],Tableau1[[#This Row],[Sales]])</f>
        <v>4.5439999999999996</v>
      </c>
    </row>
    <row r="1897" spans="1:25" x14ac:dyDescent="0.3">
      <c r="A1897">
        <v>3836</v>
      </c>
      <c r="B1897" t="s">
        <v>1916</v>
      </c>
      <c r="C1897" s="9" t="s">
        <v>5948</v>
      </c>
      <c r="D1897" s="9">
        <v>41737</v>
      </c>
      <c r="E1897" s="3" t="s">
        <v>6196</v>
      </c>
      <c r="F1897" t="s">
        <v>6465</v>
      </c>
      <c r="G1897" t="s">
        <v>6955</v>
      </c>
      <c r="H1897" t="s">
        <v>7748</v>
      </c>
      <c r="I1897" t="s">
        <v>8055</v>
      </c>
      <c r="J1897" t="s">
        <v>8057</v>
      </c>
      <c r="K1897" t="s">
        <v>8278</v>
      </c>
      <c r="L1897" t="s">
        <v>8604</v>
      </c>
      <c r="M1897">
        <v>85301</v>
      </c>
      <c r="N1897" t="s">
        <v>8638</v>
      </c>
      <c r="O1897" t="s">
        <v>9678</v>
      </c>
      <c r="P1897" t="s">
        <v>10371</v>
      </c>
      <c r="Q1897" t="s">
        <v>10386</v>
      </c>
      <c r="R1897" t="s">
        <v>11417</v>
      </c>
      <c r="S1897">
        <v>2.3679999999999999</v>
      </c>
      <c r="T1897">
        <v>2</v>
      </c>
      <c r="U1897">
        <v>0.2</v>
      </c>
      <c r="V1897">
        <v>0.82879999999999998</v>
      </c>
      <c r="W1897">
        <f>(Tableau1[[#This Row],[Sales]]/Tableau1[[#This Row],[Profit]])*100</f>
        <v>285.71428571428572</v>
      </c>
      <c r="X1897">
        <f>Tableau1[[#This Row],[Sales]]*(1-Tableau1[[#This Row],[Discount]])</f>
        <v>1.8944000000000001</v>
      </c>
      <c r="Y1897">
        <f ca="1">SUMIF(Tableau1[Order ID],Tableau1[[#This Row],[Order ID]],Tableau1[[#This Row],[Sales]])</f>
        <v>119.44799999999999</v>
      </c>
    </row>
    <row r="1898" spans="1:25" x14ac:dyDescent="0.3">
      <c r="A1898">
        <v>3838</v>
      </c>
      <c r="B1898" t="s">
        <v>1917</v>
      </c>
      <c r="C1898" s="9" t="s">
        <v>5741</v>
      </c>
      <c r="D1898" s="9">
        <v>41846</v>
      </c>
      <c r="E1898" s="3" t="s">
        <v>6124</v>
      </c>
      <c r="F1898" t="s">
        <v>6465</v>
      </c>
      <c r="G1898" t="s">
        <v>6495</v>
      </c>
      <c r="H1898" t="s">
        <v>7288</v>
      </c>
      <c r="I1898" t="s">
        <v>8054</v>
      </c>
      <c r="J1898" t="s">
        <v>8057</v>
      </c>
      <c r="K1898" t="s">
        <v>8284</v>
      </c>
      <c r="L1898" t="s">
        <v>8621</v>
      </c>
      <c r="M1898">
        <v>89031</v>
      </c>
      <c r="N1898" t="s">
        <v>8638</v>
      </c>
      <c r="O1898" t="s">
        <v>9059</v>
      </c>
      <c r="P1898" t="s">
        <v>10372</v>
      </c>
      <c r="Q1898" t="s">
        <v>10380</v>
      </c>
      <c r="R1898" t="s">
        <v>10808</v>
      </c>
      <c r="S1898">
        <v>911.98400000000004</v>
      </c>
      <c r="T1898">
        <v>2</v>
      </c>
      <c r="U1898">
        <v>0.2</v>
      </c>
      <c r="V1898">
        <v>113.998</v>
      </c>
      <c r="W1898">
        <f>(Tableau1[[#This Row],[Sales]]/Tableau1[[#This Row],[Profit]])*100</f>
        <v>800</v>
      </c>
      <c r="X1898">
        <f>Tableau1[[#This Row],[Sales]]*(1-Tableau1[[#This Row],[Discount]])</f>
        <v>729.58720000000005</v>
      </c>
      <c r="Y1898">
        <f ca="1">SUMIF(Tableau1[Order ID],Tableau1[[#This Row],[Order ID]],Tableau1[[#This Row],[Sales]])</f>
        <v>80.959999999999994</v>
      </c>
    </row>
    <row r="1899" spans="1:25" x14ac:dyDescent="0.3">
      <c r="A1899">
        <v>3842</v>
      </c>
      <c r="B1899" t="s">
        <v>1918</v>
      </c>
      <c r="C1899" s="9" t="s">
        <v>5815</v>
      </c>
      <c r="D1899" s="9">
        <v>41798</v>
      </c>
      <c r="E1899" s="3" t="s">
        <v>6406</v>
      </c>
      <c r="F1899" t="s">
        <v>6465</v>
      </c>
      <c r="G1899" t="s">
        <v>7190</v>
      </c>
      <c r="H1899" t="s">
        <v>7983</v>
      </c>
      <c r="I1899" t="s">
        <v>8055</v>
      </c>
      <c r="J1899" t="s">
        <v>8057</v>
      </c>
      <c r="K1899" t="s">
        <v>8097</v>
      </c>
      <c r="L1899" t="s">
        <v>8606</v>
      </c>
      <c r="M1899">
        <v>37620</v>
      </c>
      <c r="N1899" t="s">
        <v>8637</v>
      </c>
      <c r="O1899" t="s">
        <v>9101</v>
      </c>
      <c r="P1899" t="s">
        <v>10370</v>
      </c>
      <c r="Q1899" t="s">
        <v>10374</v>
      </c>
      <c r="R1899" t="s">
        <v>10851</v>
      </c>
      <c r="S1899">
        <v>170.352</v>
      </c>
      <c r="T1899">
        <v>3</v>
      </c>
      <c r="U1899">
        <v>0.2</v>
      </c>
      <c r="V1899">
        <v>10.647</v>
      </c>
      <c r="W1899">
        <f>(Tableau1[[#This Row],[Sales]]/Tableau1[[#This Row],[Profit]])*100</f>
        <v>1600</v>
      </c>
      <c r="X1899">
        <f>Tableau1[[#This Row],[Sales]]*(1-Tableau1[[#This Row],[Discount]])</f>
        <v>136.2816</v>
      </c>
      <c r="Y1899">
        <f ca="1">SUMIF(Tableau1[Order ID],Tableau1[[#This Row],[Order ID]],Tableau1[[#This Row],[Sales]])</f>
        <v>76.775999999999996</v>
      </c>
    </row>
    <row r="1900" spans="1:25" x14ac:dyDescent="0.3">
      <c r="A1900">
        <v>3843</v>
      </c>
      <c r="B1900" t="s">
        <v>1919</v>
      </c>
      <c r="C1900" s="9" t="s">
        <v>5949</v>
      </c>
      <c r="D1900" s="9">
        <v>41940</v>
      </c>
      <c r="E1900" s="3" t="s">
        <v>5686</v>
      </c>
      <c r="F1900" t="s">
        <v>6466</v>
      </c>
      <c r="G1900" t="s">
        <v>6945</v>
      </c>
      <c r="H1900" t="s">
        <v>7738</v>
      </c>
      <c r="I1900" t="s">
        <v>8055</v>
      </c>
      <c r="J1900" t="s">
        <v>8057</v>
      </c>
      <c r="K1900" t="s">
        <v>8059</v>
      </c>
      <c r="L1900" t="s">
        <v>8590</v>
      </c>
      <c r="M1900">
        <v>90049</v>
      </c>
      <c r="N1900" t="s">
        <v>8638</v>
      </c>
      <c r="O1900" t="s">
        <v>8941</v>
      </c>
      <c r="P1900" t="s">
        <v>10371</v>
      </c>
      <c r="Q1900" t="s">
        <v>10381</v>
      </c>
      <c r="R1900" t="s">
        <v>10690</v>
      </c>
      <c r="S1900">
        <v>7.1840000000000002</v>
      </c>
      <c r="T1900">
        <v>2</v>
      </c>
      <c r="U1900">
        <v>0.2</v>
      </c>
      <c r="V1900">
        <v>2.2450000000000001</v>
      </c>
      <c r="W1900">
        <f>(Tableau1[[#This Row],[Sales]]/Tableau1[[#This Row],[Profit]])*100</f>
        <v>320</v>
      </c>
      <c r="X1900">
        <f>Tableau1[[#This Row],[Sales]]*(1-Tableau1[[#This Row],[Discount]])</f>
        <v>5.7472000000000003</v>
      </c>
      <c r="Y1900">
        <f ca="1">SUMIF(Tableau1[Order ID],Tableau1[[#This Row],[Order ID]],Tableau1[[#This Row],[Sales]])</f>
        <v>76.727999999999994</v>
      </c>
    </row>
    <row r="1901" spans="1:25" x14ac:dyDescent="0.3">
      <c r="A1901">
        <v>3848</v>
      </c>
      <c r="B1901" t="s">
        <v>1920</v>
      </c>
      <c r="C1901" s="9" t="s">
        <v>5950</v>
      </c>
      <c r="D1901" s="9">
        <v>43064</v>
      </c>
      <c r="E1901" s="3" t="s">
        <v>5374</v>
      </c>
      <c r="F1901" t="s">
        <v>6464</v>
      </c>
      <c r="G1901" t="s">
        <v>6917</v>
      </c>
      <c r="H1901" t="s">
        <v>7710</v>
      </c>
      <c r="I1901" t="s">
        <v>8056</v>
      </c>
      <c r="J1901" t="s">
        <v>8057</v>
      </c>
      <c r="K1901" t="s">
        <v>8163</v>
      </c>
      <c r="L1901" t="s">
        <v>8600</v>
      </c>
      <c r="M1901">
        <v>48187</v>
      </c>
      <c r="N1901" t="s">
        <v>8639</v>
      </c>
      <c r="O1901" t="s">
        <v>9366</v>
      </c>
      <c r="P1901" t="s">
        <v>10371</v>
      </c>
      <c r="Q1901" t="s">
        <v>10377</v>
      </c>
      <c r="R1901" t="s">
        <v>11113</v>
      </c>
      <c r="S1901">
        <v>501.81</v>
      </c>
      <c r="T1901">
        <v>3</v>
      </c>
      <c r="U1901">
        <v>0</v>
      </c>
      <c r="V1901">
        <v>0</v>
      </c>
      <c r="W1901" t="e">
        <f>(Tableau1[[#This Row],[Sales]]/Tableau1[[#This Row],[Profit]])*100</f>
        <v>#DIV/0!</v>
      </c>
      <c r="X1901">
        <f>Tableau1[[#This Row],[Sales]]*(1-Tableau1[[#This Row],[Discount]])</f>
        <v>501.81</v>
      </c>
      <c r="Y1901">
        <f ca="1">SUMIF(Tableau1[Order ID],Tableau1[[#This Row],[Order ID]],Tableau1[[#This Row],[Sales]])</f>
        <v>15.92</v>
      </c>
    </row>
    <row r="1902" spans="1:25" x14ac:dyDescent="0.3">
      <c r="A1902">
        <v>3849</v>
      </c>
      <c r="B1902" t="s">
        <v>1921</v>
      </c>
      <c r="C1902" s="9" t="s">
        <v>5615</v>
      </c>
      <c r="D1902" s="9">
        <v>43000</v>
      </c>
      <c r="E1902" s="3" t="s">
        <v>5427</v>
      </c>
      <c r="F1902" t="s">
        <v>6466</v>
      </c>
      <c r="G1902" t="s">
        <v>6500</v>
      </c>
      <c r="H1902" t="s">
        <v>7293</v>
      </c>
      <c r="I1902" t="s">
        <v>8054</v>
      </c>
      <c r="J1902" t="s">
        <v>8057</v>
      </c>
      <c r="K1902" t="s">
        <v>8173</v>
      </c>
      <c r="L1902" t="s">
        <v>8624</v>
      </c>
      <c r="M1902">
        <v>72701</v>
      </c>
      <c r="N1902" t="s">
        <v>8637</v>
      </c>
      <c r="O1902" t="s">
        <v>10149</v>
      </c>
      <c r="P1902" t="s">
        <v>10371</v>
      </c>
      <c r="Q1902" t="s">
        <v>10381</v>
      </c>
      <c r="R1902" t="s">
        <v>11891</v>
      </c>
      <c r="S1902">
        <v>691.96</v>
      </c>
      <c r="T1902">
        <v>4</v>
      </c>
      <c r="U1902">
        <v>0</v>
      </c>
      <c r="V1902">
        <v>318.30160000000001</v>
      </c>
      <c r="W1902">
        <f>(Tableau1[[#This Row],[Sales]]/Tableau1[[#This Row],[Profit]])*100</f>
        <v>217.39130434782606</v>
      </c>
      <c r="X1902">
        <f>Tableau1[[#This Row],[Sales]]*(1-Tableau1[[#This Row],[Discount]])</f>
        <v>691.96</v>
      </c>
      <c r="Y1902">
        <f ca="1">SUMIF(Tableau1[Order ID],Tableau1[[#This Row],[Order ID]],Tableau1[[#This Row],[Sales]])</f>
        <v>30.4</v>
      </c>
    </row>
    <row r="1903" spans="1:25" x14ac:dyDescent="0.3">
      <c r="A1903">
        <v>3851</v>
      </c>
      <c r="B1903" t="s">
        <v>1922</v>
      </c>
      <c r="C1903" s="9" t="s">
        <v>5814</v>
      </c>
      <c r="D1903" s="9">
        <v>42342</v>
      </c>
      <c r="E1903" s="3" t="s">
        <v>5394</v>
      </c>
      <c r="F1903" t="s">
        <v>6465</v>
      </c>
      <c r="G1903" t="s">
        <v>6567</v>
      </c>
      <c r="H1903" t="s">
        <v>7360</v>
      </c>
      <c r="I1903" t="s">
        <v>8055</v>
      </c>
      <c r="J1903" t="s">
        <v>8057</v>
      </c>
      <c r="K1903" t="s">
        <v>8082</v>
      </c>
      <c r="L1903" t="s">
        <v>8613</v>
      </c>
      <c r="M1903">
        <v>65807</v>
      </c>
      <c r="N1903" t="s">
        <v>8639</v>
      </c>
      <c r="O1903" t="s">
        <v>8948</v>
      </c>
      <c r="P1903" t="s">
        <v>10371</v>
      </c>
      <c r="Q1903" t="s">
        <v>10383</v>
      </c>
      <c r="R1903" t="s">
        <v>10697</v>
      </c>
      <c r="S1903">
        <v>85.96</v>
      </c>
      <c r="T1903">
        <v>7</v>
      </c>
      <c r="U1903">
        <v>0</v>
      </c>
      <c r="V1903">
        <v>40.401200000000003</v>
      </c>
      <c r="W1903">
        <f>(Tableau1[[#This Row],[Sales]]/Tableau1[[#This Row],[Profit]])*100</f>
        <v>212.76595744680847</v>
      </c>
      <c r="X1903">
        <f>Tableau1[[#This Row],[Sales]]*(1-Tableau1[[#This Row],[Discount]])</f>
        <v>85.96</v>
      </c>
      <c r="Y1903">
        <f ca="1">SUMIF(Tableau1[Order ID],Tableau1[[#This Row],[Order ID]],Tableau1[[#This Row],[Sales]])</f>
        <v>152.94</v>
      </c>
    </row>
    <row r="1904" spans="1:25" x14ac:dyDescent="0.3">
      <c r="A1904">
        <v>3852</v>
      </c>
      <c r="B1904" t="s">
        <v>1923</v>
      </c>
      <c r="C1904" s="9" t="s">
        <v>5511</v>
      </c>
      <c r="D1904" s="9">
        <v>42268</v>
      </c>
      <c r="E1904" s="3" t="s">
        <v>5511</v>
      </c>
      <c r="F1904" t="s">
        <v>6467</v>
      </c>
      <c r="G1904" t="s">
        <v>7191</v>
      </c>
      <c r="H1904" t="s">
        <v>7984</v>
      </c>
      <c r="I1904" t="s">
        <v>8056</v>
      </c>
      <c r="J1904" t="s">
        <v>8057</v>
      </c>
      <c r="K1904" t="s">
        <v>8152</v>
      </c>
      <c r="L1904" t="s">
        <v>8619</v>
      </c>
      <c r="M1904">
        <v>2169</v>
      </c>
      <c r="N1904" t="s">
        <v>8640</v>
      </c>
      <c r="O1904" t="s">
        <v>8739</v>
      </c>
      <c r="P1904" t="s">
        <v>10370</v>
      </c>
      <c r="Q1904" t="s">
        <v>10378</v>
      </c>
      <c r="R1904" t="s">
        <v>10488</v>
      </c>
      <c r="S1904">
        <v>85.3</v>
      </c>
      <c r="T1904">
        <v>2</v>
      </c>
      <c r="U1904">
        <v>0</v>
      </c>
      <c r="V1904">
        <v>14.500999999999999</v>
      </c>
      <c r="W1904">
        <f>(Tableau1[[#This Row],[Sales]]/Tableau1[[#This Row],[Profit]])*100</f>
        <v>588.23529411764707</v>
      </c>
      <c r="X1904">
        <f>Tableau1[[#This Row],[Sales]]*(1-Tableau1[[#This Row],[Discount]])</f>
        <v>85.3</v>
      </c>
      <c r="Y1904">
        <f ca="1">SUMIF(Tableau1[Order ID],Tableau1[[#This Row],[Order ID]],Tableau1[[#This Row],[Sales]])</f>
        <v>195.64</v>
      </c>
    </row>
    <row r="1905" spans="1:25" x14ac:dyDescent="0.3">
      <c r="A1905">
        <v>3853</v>
      </c>
      <c r="B1905" t="s">
        <v>1924</v>
      </c>
      <c r="C1905" s="9" t="s">
        <v>5230</v>
      </c>
      <c r="D1905" s="9">
        <v>43065</v>
      </c>
      <c r="E1905" s="3" t="s">
        <v>6191</v>
      </c>
      <c r="F1905" t="s">
        <v>6466</v>
      </c>
      <c r="G1905" t="s">
        <v>6618</v>
      </c>
      <c r="H1905" t="s">
        <v>7411</v>
      </c>
      <c r="I1905" t="s">
        <v>8054</v>
      </c>
      <c r="J1905" t="s">
        <v>8057</v>
      </c>
      <c r="K1905" t="s">
        <v>8237</v>
      </c>
      <c r="L1905" t="s">
        <v>8598</v>
      </c>
      <c r="M1905">
        <v>61107</v>
      </c>
      <c r="N1905" t="s">
        <v>8639</v>
      </c>
      <c r="O1905" t="s">
        <v>8935</v>
      </c>
      <c r="P1905" t="s">
        <v>10371</v>
      </c>
      <c r="Q1905" t="s">
        <v>10381</v>
      </c>
      <c r="R1905" t="s">
        <v>10684</v>
      </c>
      <c r="S1905">
        <v>33.567999999999998</v>
      </c>
      <c r="T1905">
        <v>8</v>
      </c>
      <c r="U1905">
        <v>0.8</v>
      </c>
      <c r="V1905">
        <v>-53.708799999999997</v>
      </c>
      <c r="W1905">
        <f>(Tableau1[[#This Row],[Sales]]/Tableau1[[#This Row],[Profit]])*100</f>
        <v>-62.5</v>
      </c>
      <c r="X1905">
        <f>Tableau1[[#This Row],[Sales]]*(1-Tableau1[[#This Row],[Discount]])</f>
        <v>6.7135999999999978</v>
      </c>
      <c r="Y1905">
        <f ca="1">SUMIF(Tableau1[Order ID],Tableau1[[#This Row],[Order ID]],Tableau1[[#This Row],[Sales]])</f>
        <v>26.423999999999999</v>
      </c>
    </row>
    <row r="1906" spans="1:25" x14ac:dyDescent="0.3">
      <c r="A1906">
        <v>3854</v>
      </c>
      <c r="B1906" t="s">
        <v>1925</v>
      </c>
      <c r="C1906" s="9" t="s">
        <v>5951</v>
      </c>
      <c r="D1906" s="9">
        <v>42892</v>
      </c>
      <c r="E1906" s="3" t="s">
        <v>5223</v>
      </c>
      <c r="F1906" t="s">
        <v>6465</v>
      </c>
      <c r="G1906" t="s">
        <v>7157</v>
      </c>
      <c r="H1906" t="s">
        <v>7950</v>
      </c>
      <c r="I1906" t="s">
        <v>8056</v>
      </c>
      <c r="J1906" t="s">
        <v>8057</v>
      </c>
      <c r="K1906" t="s">
        <v>8066</v>
      </c>
      <c r="L1906" t="s">
        <v>8590</v>
      </c>
      <c r="M1906">
        <v>94122</v>
      </c>
      <c r="N1906" t="s">
        <v>8638</v>
      </c>
      <c r="O1906" t="s">
        <v>10150</v>
      </c>
      <c r="P1906" t="s">
        <v>10370</v>
      </c>
      <c r="Q1906" t="s">
        <v>10378</v>
      </c>
      <c r="R1906" t="s">
        <v>11892</v>
      </c>
      <c r="S1906">
        <v>4.95</v>
      </c>
      <c r="T1906">
        <v>1</v>
      </c>
      <c r="U1906">
        <v>0</v>
      </c>
      <c r="V1906">
        <v>2.1779999999999999</v>
      </c>
      <c r="W1906">
        <f>(Tableau1[[#This Row],[Sales]]/Tableau1[[#This Row],[Profit]])*100</f>
        <v>227.27272727272728</v>
      </c>
      <c r="X1906">
        <f>Tableau1[[#This Row],[Sales]]*(1-Tableau1[[#This Row],[Discount]])</f>
        <v>4.95</v>
      </c>
      <c r="Y1906">
        <f ca="1">SUMIF(Tableau1[Order ID],Tableau1[[#This Row],[Order ID]],Tableau1[[#This Row],[Sales]])</f>
        <v>179.94</v>
      </c>
    </row>
    <row r="1907" spans="1:25" x14ac:dyDescent="0.3">
      <c r="A1907">
        <v>3856</v>
      </c>
      <c r="B1907" t="s">
        <v>1926</v>
      </c>
      <c r="C1907" s="9" t="s">
        <v>5466</v>
      </c>
      <c r="D1907" s="9">
        <v>43031</v>
      </c>
      <c r="E1907" s="3" t="s">
        <v>5990</v>
      </c>
      <c r="F1907" t="s">
        <v>6464</v>
      </c>
      <c r="G1907" t="s">
        <v>7129</v>
      </c>
      <c r="H1907" t="s">
        <v>7922</v>
      </c>
      <c r="I1907" t="s">
        <v>8054</v>
      </c>
      <c r="J1907" t="s">
        <v>8057</v>
      </c>
      <c r="K1907" t="s">
        <v>8110</v>
      </c>
      <c r="L1907" t="s">
        <v>8593</v>
      </c>
      <c r="M1907">
        <v>78207</v>
      </c>
      <c r="N1907" t="s">
        <v>8639</v>
      </c>
      <c r="O1907" t="s">
        <v>9588</v>
      </c>
      <c r="P1907" t="s">
        <v>10371</v>
      </c>
      <c r="Q1907" t="s">
        <v>10381</v>
      </c>
      <c r="R1907" t="s">
        <v>10688</v>
      </c>
      <c r="S1907">
        <v>3.5640000000000001</v>
      </c>
      <c r="T1907">
        <v>3</v>
      </c>
      <c r="U1907">
        <v>0.8</v>
      </c>
      <c r="V1907">
        <v>-6.2370000000000001</v>
      </c>
      <c r="W1907">
        <f>(Tableau1[[#This Row],[Sales]]/Tableau1[[#This Row],[Profit]])*100</f>
        <v>-57.142857142857139</v>
      </c>
      <c r="X1907">
        <f>Tableau1[[#This Row],[Sales]]*(1-Tableau1[[#This Row],[Discount]])</f>
        <v>0.71279999999999988</v>
      </c>
      <c r="Y1907">
        <f ca="1">SUMIF(Tableau1[Order ID],Tableau1[[#This Row],[Order ID]],Tableau1[[#This Row],[Sales]])</f>
        <v>167.88800000000001</v>
      </c>
    </row>
    <row r="1908" spans="1:25" x14ac:dyDescent="0.3">
      <c r="A1908">
        <v>3859</v>
      </c>
      <c r="B1908" t="s">
        <v>1927</v>
      </c>
      <c r="C1908" s="9" t="s">
        <v>5444</v>
      </c>
      <c r="D1908" s="9">
        <v>41993</v>
      </c>
      <c r="E1908" s="3" t="s">
        <v>5444</v>
      </c>
      <c r="F1908" t="s">
        <v>6467</v>
      </c>
      <c r="G1908" t="s">
        <v>7114</v>
      </c>
      <c r="H1908" t="s">
        <v>7907</v>
      </c>
      <c r="I1908" t="s">
        <v>8054</v>
      </c>
      <c r="J1908" t="s">
        <v>8057</v>
      </c>
      <c r="K1908" t="s">
        <v>8435</v>
      </c>
      <c r="L1908" t="s">
        <v>8610</v>
      </c>
      <c r="M1908">
        <v>80229</v>
      </c>
      <c r="N1908" t="s">
        <v>8638</v>
      </c>
      <c r="O1908" t="s">
        <v>10151</v>
      </c>
      <c r="P1908" t="s">
        <v>10372</v>
      </c>
      <c r="Q1908" t="s">
        <v>10384</v>
      </c>
      <c r="R1908" t="s">
        <v>11893</v>
      </c>
      <c r="S1908">
        <v>447.94400000000002</v>
      </c>
      <c r="T1908">
        <v>7</v>
      </c>
      <c r="U1908">
        <v>0.2</v>
      </c>
      <c r="V1908">
        <v>89.588800000000006</v>
      </c>
      <c r="W1908">
        <f>(Tableau1[[#This Row],[Sales]]/Tableau1[[#This Row],[Profit]])*100</f>
        <v>500</v>
      </c>
      <c r="X1908">
        <f>Tableau1[[#This Row],[Sales]]*(1-Tableau1[[#This Row],[Discount]])</f>
        <v>358.35520000000002</v>
      </c>
      <c r="Y1908">
        <f ca="1">SUMIF(Tableau1[Order ID],Tableau1[[#This Row],[Order ID]],Tableau1[[#This Row],[Sales]])</f>
        <v>1199.98</v>
      </c>
    </row>
    <row r="1909" spans="1:25" x14ac:dyDescent="0.3">
      <c r="A1909">
        <v>3860</v>
      </c>
      <c r="B1909" t="s">
        <v>1928</v>
      </c>
      <c r="C1909" s="9" t="s">
        <v>5952</v>
      </c>
      <c r="D1909" s="9">
        <v>42783</v>
      </c>
      <c r="E1909" s="3" t="s">
        <v>6407</v>
      </c>
      <c r="F1909" t="s">
        <v>6465</v>
      </c>
      <c r="G1909" t="s">
        <v>6919</v>
      </c>
      <c r="H1909" t="s">
        <v>7712</v>
      </c>
      <c r="I1909" t="s">
        <v>8056</v>
      </c>
      <c r="J1909" t="s">
        <v>8057</v>
      </c>
      <c r="K1909" t="s">
        <v>8080</v>
      </c>
      <c r="L1909" t="s">
        <v>8598</v>
      </c>
      <c r="M1909">
        <v>60653</v>
      </c>
      <c r="N1909" t="s">
        <v>8639</v>
      </c>
      <c r="O1909" t="s">
        <v>9460</v>
      </c>
      <c r="P1909" t="s">
        <v>10370</v>
      </c>
      <c r="Q1909" t="s">
        <v>10376</v>
      </c>
      <c r="R1909" t="s">
        <v>11203</v>
      </c>
      <c r="S1909">
        <v>480.96</v>
      </c>
      <c r="T1909">
        <v>3</v>
      </c>
      <c r="U1909">
        <v>0.5</v>
      </c>
      <c r="V1909">
        <v>-269.33760000000001</v>
      </c>
      <c r="W1909">
        <f>(Tableau1[[#This Row],[Sales]]/Tableau1[[#This Row],[Profit]])*100</f>
        <v>-178.57142857142856</v>
      </c>
      <c r="X1909">
        <f>Tableau1[[#This Row],[Sales]]*(1-Tableau1[[#This Row],[Discount]])</f>
        <v>240.48</v>
      </c>
      <c r="Y1909">
        <f ca="1">SUMIF(Tableau1[Order ID],Tableau1[[#This Row],[Order ID]],Tableau1[[#This Row],[Sales]])</f>
        <v>11.68</v>
      </c>
    </row>
    <row r="1910" spans="1:25" x14ac:dyDescent="0.3">
      <c r="A1910">
        <v>3862</v>
      </c>
      <c r="B1910" t="s">
        <v>1929</v>
      </c>
      <c r="C1910" s="9" t="s">
        <v>5553</v>
      </c>
      <c r="D1910" s="9">
        <v>41762</v>
      </c>
      <c r="E1910" s="3" t="s">
        <v>6055</v>
      </c>
      <c r="F1910" t="s">
        <v>6465</v>
      </c>
      <c r="G1910" t="s">
        <v>7188</v>
      </c>
      <c r="H1910" t="s">
        <v>7981</v>
      </c>
      <c r="I1910" t="s">
        <v>8054</v>
      </c>
      <c r="J1910" t="s">
        <v>8057</v>
      </c>
      <c r="K1910" t="s">
        <v>8239</v>
      </c>
      <c r="L1910" t="s">
        <v>8603</v>
      </c>
      <c r="M1910">
        <v>10701</v>
      </c>
      <c r="N1910" t="s">
        <v>8640</v>
      </c>
      <c r="O1910" t="s">
        <v>10153</v>
      </c>
      <c r="P1910" t="s">
        <v>10371</v>
      </c>
      <c r="Q1910" t="s">
        <v>10381</v>
      </c>
      <c r="R1910" t="s">
        <v>11895</v>
      </c>
      <c r="S1910">
        <v>40.176000000000002</v>
      </c>
      <c r="T1910">
        <v>3</v>
      </c>
      <c r="U1910">
        <v>0.2</v>
      </c>
      <c r="V1910">
        <v>14.563800000000001</v>
      </c>
      <c r="W1910">
        <f>(Tableau1[[#This Row],[Sales]]/Tableau1[[#This Row],[Profit]])*100</f>
        <v>275.86206896551727</v>
      </c>
      <c r="X1910">
        <f>Tableau1[[#This Row],[Sales]]*(1-Tableau1[[#This Row],[Discount]])</f>
        <v>32.140800000000006</v>
      </c>
      <c r="Y1910">
        <f ca="1">SUMIF(Tableau1[Order ID],Tableau1[[#This Row],[Order ID]],Tableau1[[#This Row],[Sales]])</f>
        <v>87.8</v>
      </c>
    </row>
    <row r="1911" spans="1:25" x14ac:dyDescent="0.3">
      <c r="A1911">
        <v>3864</v>
      </c>
      <c r="B1911" t="s">
        <v>1930</v>
      </c>
      <c r="C1911" s="9" t="s">
        <v>5191</v>
      </c>
      <c r="D1911" s="9">
        <v>43025</v>
      </c>
      <c r="E1911" s="3" t="s">
        <v>5045</v>
      </c>
      <c r="F1911" t="s">
        <v>6464</v>
      </c>
      <c r="G1911" t="s">
        <v>6663</v>
      </c>
      <c r="H1911" t="s">
        <v>7456</v>
      </c>
      <c r="I1911" t="s">
        <v>8054</v>
      </c>
      <c r="J1911" t="s">
        <v>8057</v>
      </c>
      <c r="K1911" t="s">
        <v>8128</v>
      </c>
      <c r="L1911" t="s">
        <v>8590</v>
      </c>
      <c r="M1911">
        <v>92037</v>
      </c>
      <c r="N1911" t="s">
        <v>8638</v>
      </c>
      <c r="O1911" t="s">
        <v>10154</v>
      </c>
      <c r="P1911" t="s">
        <v>10371</v>
      </c>
      <c r="Q1911" t="s">
        <v>10379</v>
      </c>
      <c r="R1911" t="s">
        <v>11896</v>
      </c>
      <c r="S1911">
        <v>10.64</v>
      </c>
      <c r="T1911">
        <v>4</v>
      </c>
      <c r="U1911">
        <v>0</v>
      </c>
      <c r="V1911">
        <v>2.7664</v>
      </c>
      <c r="W1911">
        <f>(Tableau1[[#This Row],[Sales]]/Tableau1[[#This Row],[Profit]])*100</f>
        <v>384.61538461538464</v>
      </c>
      <c r="X1911">
        <f>Tableau1[[#This Row],[Sales]]*(1-Tableau1[[#This Row],[Discount]])</f>
        <v>10.64</v>
      </c>
      <c r="Y1911">
        <f ca="1">SUMIF(Tableau1[Order ID],Tableau1[[#This Row],[Order ID]],Tableau1[[#This Row],[Sales]])</f>
        <v>250.26</v>
      </c>
    </row>
    <row r="1912" spans="1:25" x14ac:dyDescent="0.3">
      <c r="A1912">
        <v>3865</v>
      </c>
      <c r="B1912" t="s">
        <v>1931</v>
      </c>
      <c r="C1912" s="9" t="s">
        <v>5139</v>
      </c>
      <c r="D1912" s="9">
        <v>42336</v>
      </c>
      <c r="E1912" s="3" t="s">
        <v>5185</v>
      </c>
      <c r="F1912" t="s">
        <v>6465</v>
      </c>
      <c r="G1912" t="s">
        <v>6530</v>
      </c>
      <c r="H1912" t="s">
        <v>7323</v>
      </c>
      <c r="I1912" t="s">
        <v>8054</v>
      </c>
      <c r="J1912" t="s">
        <v>8057</v>
      </c>
      <c r="K1912" t="s">
        <v>8436</v>
      </c>
      <c r="L1912" t="s">
        <v>8598</v>
      </c>
      <c r="M1912">
        <v>61821</v>
      </c>
      <c r="N1912" t="s">
        <v>8639</v>
      </c>
      <c r="O1912" t="s">
        <v>10155</v>
      </c>
      <c r="P1912" t="s">
        <v>10370</v>
      </c>
      <c r="Q1912" t="s">
        <v>10378</v>
      </c>
      <c r="R1912" t="s">
        <v>11897</v>
      </c>
      <c r="S1912">
        <v>151.96</v>
      </c>
      <c r="T1912">
        <v>5</v>
      </c>
      <c r="U1912">
        <v>0.6</v>
      </c>
      <c r="V1912">
        <v>-182.352</v>
      </c>
      <c r="W1912">
        <f>(Tableau1[[#This Row],[Sales]]/Tableau1[[#This Row],[Profit]])*100</f>
        <v>-83.333333333333343</v>
      </c>
      <c r="X1912">
        <f>Tableau1[[#This Row],[Sales]]*(1-Tableau1[[#This Row],[Discount]])</f>
        <v>60.784000000000006</v>
      </c>
      <c r="Y1912">
        <f ca="1">SUMIF(Tableau1[Order ID],Tableau1[[#This Row],[Order ID]],Tableau1[[#This Row],[Sales]])</f>
        <v>29.6</v>
      </c>
    </row>
    <row r="1913" spans="1:25" x14ac:dyDescent="0.3">
      <c r="A1913">
        <v>3866</v>
      </c>
      <c r="B1913" t="s">
        <v>1932</v>
      </c>
      <c r="C1913" s="9" t="s">
        <v>5953</v>
      </c>
      <c r="D1913" s="9">
        <v>41847</v>
      </c>
      <c r="E1913" s="3" t="s">
        <v>6408</v>
      </c>
      <c r="F1913" t="s">
        <v>6464</v>
      </c>
      <c r="G1913" t="s">
        <v>7011</v>
      </c>
      <c r="H1913" t="s">
        <v>7804</v>
      </c>
      <c r="I1913" t="s">
        <v>8054</v>
      </c>
      <c r="J1913" t="s">
        <v>8057</v>
      </c>
      <c r="K1913" t="s">
        <v>8066</v>
      </c>
      <c r="L1913" t="s">
        <v>8590</v>
      </c>
      <c r="M1913">
        <v>94122</v>
      </c>
      <c r="N1913" t="s">
        <v>8638</v>
      </c>
      <c r="O1913" t="s">
        <v>9787</v>
      </c>
      <c r="P1913" t="s">
        <v>10372</v>
      </c>
      <c r="Q1913" t="s">
        <v>10384</v>
      </c>
      <c r="R1913" t="s">
        <v>11521</v>
      </c>
      <c r="S1913">
        <v>238</v>
      </c>
      <c r="T1913">
        <v>2</v>
      </c>
      <c r="U1913">
        <v>0</v>
      </c>
      <c r="V1913">
        <v>38.08</v>
      </c>
      <c r="W1913">
        <f>(Tableau1[[#This Row],[Sales]]/Tableau1[[#This Row],[Profit]])*100</f>
        <v>625</v>
      </c>
      <c r="X1913">
        <f>Tableau1[[#This Row],[Sales]]*(1-Tableau1[[#This Row],[Discount]])</f>
        <v>238</v>
      </c>
      <c r="Y1913">
        <f ca="1">SUMIF(Tableau1[Order ID],Tableau1[[#This Row],[Order ID]],Tableau1[[#This Row],[Sales]])</f>
        <v>59.52</v>
      </c>
    </row>
    <row r="1914" spans="1:25" x14ac:dyDescent="0.3">
      <c r="A1914">
        <v>3867</v>
      </c>
      <c r="B1914" t="s">
        <v>1933</v>
      </c>
      <c r="C1914" s="9" t="s">
        <v>5786</v>
      </c>
      <c r="D1914" s="9">
        <v>42848</v>
      </c>
      <c r="E1914" s="3" t="s">
        <v>6046</v>
      </c>
      <c r="F1914" t="s">
        <v>6464</v>
      </c>
      <c r="G1914" t="s">
        <v>6721</v>
      </c>
      <c r="H1914" t="s">
        <v>7514</v>
      </c>
      <c r="I1914" t="s">
        <v>8054</v>
      </c>
      <c r="J1914" t="s">
        <v>8057</v>
      </c>
      <c r="K1914" t="s">
        <v>8162</v>
      </c>
      <c r="L1914" t="s">
        <v>8602</v>
      </c>
      <c r="M1914">
        <v>46226</v>
      </c>
      <c r="N1914" t="s">
        <v>8639</v>
      </c>
      <c r="O1914" t="s">
        <v>9705</v>
      </c>
      <c r="P1914" t="s">
        <v>10372</v>
      </c>
      <c r="Q1914" t="s">
        <v>10384</v>
      </c>
      <c r="R1914" t="s">
        <v>11443</v>
      </c>
      <c r="S1914">
        <v>155.34</v>
      </c>
      <c r="T1914">
        <v>6</v>
      </c>
      <c r="U1914">
        <v>0</v>
      </c>
      <c r="V1914">
        <v>55.922400000000003</v>
      </c>
      <c r="W1914">
        <f>(Tableau1[[#This Row],[Sales]]/Tableau1[[#This Row],[Profit]])*100</f>
        <v>277.77777777777777</v>
      </c>
      <c r="X1914">
        <f>Tableau1[[#This Row],[Sales]]*(1-Tableau1[[#This Row],[Discount]])</f>
        <v>155.34</v>
      </c>
      <c r="Y1914">
        <f ca="1">SUMIF(Tableau1[Order ID],Tableau1[[#This Row],[Order ID]],Tableau1[[#This Row],[Sales]])</f>
        <v>179.886</v>
      </c>
    </row>
    <row r="1915" spans="1:25" x14ac:dyDescent="0.3">
      <c r="A1915">
        <v>3868</v>
      </c>
      <c r="B1915" t="s">
        <v>1934</v>
      </c>
      <c r="C1915" s="9" t="s">
        <v>5954</v>
      </c>
      <c r="D1915" s="9">
        <v>42300</v>
      </c>
      <c r="E1915" s="3" t="s">
        <v>6409</v>
      </c>
      <c r="F1915" t="s">
        <v>6464</v>
      </c>
      <c r="G1915" t="s">
        <v>6750</v>
      </c>
      <c r="H1915" t="s">
        <v>7543</v>
      </c>
      <c r="I1915" t="s">
        <v>8054</v>
      </c>
      <c r="J1915" t="s">
        <v>8057</v>
      </c>
      <c r="K1915" t="s">
        <v>8128</v>
      </c>
      <c r="L1915" t="s">
        <v>8590</v>
      </c>
      <c r="M1915">
        <v>92105</v>
      </c>
      <c r="N1915" t="s">
        <v>8638</v>
      </c>
      <c r="O1915" t="s">
        <v>9298</v>
      </c>
      <c r="P1915" t="s">
        <v>10372</v>
      </c>
      <c r="Q1915" t="s">
        <v>10384</v>
      </c>
      <c r="R1915" t="s">
        <v>11047</v>
      </c>
      <c r="S1915">
        <v>148.32</v>
      </c>
      <c r="T1915">
        <v>9</v>
      </c>
      <c r="U1915">
        <v>0</v>
      </c>
      <c r="V1915">
        <v>63.7776</v>
      </c>
      <c r="W1915">
        <f>(Tableau1[[#This Row],[Sales]]/Tableau1[[#This Row],[Profit]])*100</f>
        <v>232.55813953488368</v>
      </c>
      <c r="X1915">
        <f>Tableau1[[#This Row],[Sales]]*(1-Tableau1[[#This Row],[Discount]])</f>
        <v>148.32</v>
      </c>
      <c r="Y1915">
        <f ca="1">SUMIF(Tableau1[Order ID],Tableau1[[#This Row],[Order ID]],Tableau1[[#This Row],[Sales]])</f>
        <v>17.52</v>
      </c>
    </row>
    <row r="1916" spans="1:25" x14ac:dyDescent="0.3">
      <c r="A1916">
        <v>3874</v>
      </c>
      <c r="B1916" t="s">
        <v>1935</v>
      </c>
      <c r="C1916" s="9" t="s">
        <v>5094</v>
      </c>
      <c r="D1916" s="9">
        <v>42618</v>
      </c>
      <c r="E1916" s="3" t="s">
        <v>6273</v>
      </c>
      <c r="F1916" t="s">
        <v>6464</v>
      </c>
      <c r="G1916" t="s">
        <v>7129</v>
      </c>
      <c r="H1916" t="s">
        <v>7922</v>
      </c>
      <c r="I1916" t="s">
        <v>8054</v>
      </c>
      <c r="J1916" t="s">
        <v>8057</v>
      </c>
      <c r="K1916" t="s">
        <v>8329</v>
      </c>
      <c r="L1916" t="s">
        <v>8606</v>
      </c>
      <c r="M1916">
        <v>37604</v>
      </c>
      <c r="N1916" t="s">
        <v>8637</v>
      </c>
      <c r="O1916" t="s">
        <v>9326</v>
      </c>
      <c r="P1916" t="s">
        <v>10371</v>
      </c>
      <c r="Q1916" t="s">
        <v>10385</v>
      </c>
      <c r="R1916" t="s">
        <v>10539</v>
      </c>
      <c r="S1916">
        <v>23.472000000000001</v>
      </c>
      <c r="T1916">
        <v>3</v>
      </c>
      <c r="U1916">
        <v>0.2</v>
      </c>
      <c r="V1916">
        <v>7.6284000000000001</v>
      </c>
      <c r="W1916">
        <f>(Tableau1[[#This Row],[Sales]]/Tableau1[[#This Row],[Profit]])*100</f>
        <v>307.69230769230774</v>
      </c>
      <c r="X1916">
        <f>Tableau1[[#This Row],[Sales]]*(1-Tableau1[[#This Row],[Discount]])</f>
        <v>18.777600000000003</v>
      </c>
      <c r="Y1916">
        <f ca="1">SUMIF(Tableau1[Order ID],Tableau1[[#This Row],[Order ID]],Tableau1[[#This Row],[Sales]])</f>
        <v>431.976</v>
      </c>
    </row>
    <row r="1917" spans="1:25" x14ac:dyDescent="0.3">
      <c r="A1917">
        <v>3878</v>
      </c>
      <c r="B1917" t="s">
        <v>1936</v>
      </c>
      <c r="C1917" s="9" t="s">
        <v>5129</v>
      </c>
      <c r="D1917" s="9">
        <v>42671</v>
      </c>
      <c r="E1917" s="3" t="s">
        <v>6292</v>
      </c>
      <c r="F1917" t="s">
        <v>6465</v>
      </c>
      <c r="G1917" t="s">
        <v>6680</v>
      </c>
      <c r="H1917" t="s">
        <v>7473</v>
      </c>
      <c r="I1917" t="s">
        <v>8054</v>
      </c>
      <c r="J1917" t="s">
        <v>8057</v>
      </c>
      <c r="K1917" t="s">
        <v>8125</v>
      </c>
      <c r="L1917" t="s">
        <v>8591</v>
      </c>
      <c r="M1917">
        <v>33614</v>
      </c>
      <c r="N1917" t="s">
        <v>8637</v>
      </c>
      <c r="O1917" t="s">
        <v>9584</v>
      </c>
      <c r="P1917" t="s">
        <v>10371</v>
      </c>
      <c r="Q1917" t="s">
        <v>10381</v>
      </c>
      <c r="R1917" t="s">
        <v>11326</v>
      </c>
      <c r="S1917">
        <v>38.19</v>
      </c>
      <c r="T1917">
        <v>5</v>
      </c>
      <c r="U1917">
        <v>0.7</v>
      </c>
      <c r="V1917">
        <v>-26.733000000000001</v>
      </c>
      <c r="W1917">
        <f>(Tableau1[[#This Row],[Sales]]/Tableau1[[#This Row],[Profit]])*100</f>
        <v>-142.85714285714283</v>
      </c>
      <c r="X1917">
        <f>Tableau1[[#This Row],[Sales]]*(1-Tableau1[[#This Row],[Discount]])</f>
        <v>11.457000000000001</v>
      </c>
      <c r="Y1917">
        <f ca="1">SUMIF(Tableau1[Order ID],Tableau1[[#This Row],[Order ID]],Tableau1[[#This Row],[Sales]])</f>
        <v>114.848</v>
      </c>
    </row>
    <row r="1918" spans="1:25" x14ac:dyDescent="0.3">
      <c r="A1918">
        <v>3879</v>
      </c>
      <c r="B1918" t="s">
        <v>1937</v>
      </c>
      <c r="C1918" s="9" t="s">
        <v>5297</v>
      </c>
      <c r="D1918" s="9">
        <v>41734</v>
      </c>
      <c r="E1918" s="3" t="s">
        <v>5914</v>
      </c>
      <c r="F1918" t="s">
        <v>6466</v>
      </c>
      <c r="G1918" t="s">
        <v>6657</v>
      </c>
      <c r="H1918" t="s">
        <v>7450</v>
      </c>
      <c r="I1918" t="s">
        <v>8055</v>
      </c>
      <c r="J1918" t="s">
        <v>8057</v>
      </c>
      <c r="K1918" t="s">
        <v>8085</v>
      </c>
      <c r="L1918" t="s">
        <v>8598</v>
      </c>
      <c r="M1918">
        <v>62521</v>
      </c>
      <c r="N1918" t="s">
        <v>8639</v>
      </c>
      <c r="O1918" t="s">
        <v>8807</v>
      </c>
      <c r="P1918" t="s">
        <v>10371</v>
      </c>
      <c r="Q1918" t="s">
        <v>10377</v>
      </c>
      <c r="R1918" t="s">
        <v>10557</v>
      </c>
      <c r="S1918">
        <v>49.631999999999998</v>
      </c>
      <c r="T1918">
        <v>4</v>
      </c>
      <c r="U1918">
        <v>0.2</v>
      </c>
      <c r="V1918">
        <v>3.7223999999999999</v>
      </c>
      <c r="W1918">
        <f>(Tableau1[[#This Row],[Sales]]/Tableau1[[#This Row],[Profit]])*100</f>
        <v>1333.3333333333333</v>
      </c>
      <c r="X1918">
        <f>Tableau1[[#This Row],[Sales]]*(1-Tableau1[[#This Row],[Discount]])</f>
        <v>39.705600000000004</v>
      </c>
      <c r="Y1918">
        <f ca="1">SUMIF(Tableau1[Order ID],Tableau1[[#This Row],[Order ID]],Tableau1[[#This Row],[Sales]])</f>
        <v>15.231999999999999</v>
      </c>
    </row>
    <row r="1919" spans="1:25" x14ac:dyDescent="0.3">
      <c r="A1919">
        <v>3881</v>
      </c>
      <c r="B1919" t="s">
        <v>1938</v>
      </c>
      <c r="C1919" s="9" t="s">
        <v>5955</v>
      </c>
      <c r="D1919" s="9">
        <v>42170</v>
      </c>
      <c r="E1919" s="3" t="s">
        <v>5812</v>
      </c>
      <c r="F1919" t="s">
        <v>6465</v>
      </c>
      <c r="G1919" t="s">
        <v>7192</v>
      </c>
      <c r="H1919" t="s">
        <v>7985</v>
      </c>
      <c r="I1919" t="s">
        <v>8054</v>
      </c>
      <c r="J1919" t="s">
        <v>8057</v>
      </c>
      <c r="K1919" t="s">
        <v>8081</v>
      </c>
      <c r="L1919" t="s">
        <v>8604</v>
      </c>
      <c r="M1919">
        <v>85234</v>
      </c>
      <c r="N1919" t="s">
        <v>8638</v>
      </c>
      <c r="O1919" t="s">
        <v>9936</v>
      </c>
      <c r="P1919" t="s">
        <v>10371</v>
      </c>
      <c r="Q1919" t="s">
        <v>10383</v>
      </c>
      <c r="R1919" t="s">
        <v>11672</v>
      </c>
      <c r="S1919">
        <v>9.5679999999999996</v>
      </c>
      <c r="T1919">
        <v>2</v>
      </c>
      <c r="U1919">
        <v>0.2</v>
      </c>
      <c r="V1919">
        <v>2.99</v>
      </c>
      <c r="W1919">
        <f>(Tableau1[[#This Row],[Sales]]/Tableau1[[#This Row],[Profit]])*100</f>
        <v>320</v>
      </c>
      <c r="X1919">
        <f>Tableau1[[#This Row],[Sales]]*(1-Tableau1[[#This Row],[Discount]])</f>
        <v>7.6543999999999999</v>
      </c>
      <c r="Y1919">
        <f ca="1">SUMIF(Tableau1[Order ID],Tableau1[[#This Row],[Order ID]],Tableau1[[#This Row],[Sales]])</f>
        <v>19.440000000000001</v>
      </c>
    </row>
    <row r="1920" spans="1:25" x14ac:dyDescent="0.3">
      <c r="A1920">
        <v>3885</v>
      </c>
      <c r="B1920" t="s">
        <v>1939</v>
      </c>
      <c r="C1920" s="9" t="s">
        <v>5290</v>
      </c>
      <c r="D1920" s="9">
        <v>41825</v>
      </c>
      <c r="E1920" s="3" t="s">
        <v>5166</v>
      </c>
      <c r="F1920" t="s">
        <v>6465</v>
      </c>
      <c r="G1920" t="s">
        <v>7162</v>
      </c>
      <c r="H1920" t="s">
        <v>7955</v>
      </c>
      <c r="I1920" t="s">
        <v>8055</v>
      </c>
      <c r="J1920" t="s">
        <v>8057</v>
      </c>
      <c r="K1920" t="s">
        <v>8347</v>
      </c>
      <c r="L1920" t="s">
        <v>8606</v>
      </c>
      <c r="M1920">
        <v>37918</v>
      </c>
      <c r="N1920" t="s">
        <v>8637</v>
      </c>
      <c r="O1920" t="s">
        <v>8647</v>
      </c>
      <c r="P1920" t="s">
        <v>10371</v>
      </c>
      <c r="Q1920" t="s">
        <v>10379</v>
      </c>
      <c r="R1920" t="s">
        <v>10396</v>
      </c>
      <c r="S1920">
        <v>4.3680000000000003</v>
      </c>
      <c r="T1920">
        <v>3</v>
      </c>
      <c r="U1920">
        <v>0.2</v>
      </c>
      <c r="V1920">
        <v>0.38219999999999998</v>
      </c>
      <c r="W1920">
        <f>(Tableau1[[#This Row],[Sales]]/Tableau1[[#This Row],[Profit]])*100</f>
        <v>1142.8571428571431</v>
      </c>
      <c r="X1920">
        <f>Tableau1[[#This Row],[Sales]]*(1-Tableau1[[#This Row],[Discount]])</f>
        <v>3.4944000000000006</v>
      </c>
      <c r="Y1920">
        <f ca="1">SUMIF(Tableau1[Order ID],Tableau1[[#This Row],[Order ID]],Tableau1[[#This Row],[Sales]])</f>
        <v>12.672000000000001</v>
      </c>
    </row>
    <row r="1921" spans="1:25" x14ac:dyDescent="0.3">
      <c r="A1921">
        <v>3886</v>
      </c>
      <c r="B1921" t="s">
        <v>1940</v>
      </c>
      <c r="C1921" s="9" t="s">
        <v>5956</v>
      </c>
      <c r="D1921" s="9">
        <v>42764</v>
      </c>
      <c r="E1921" s="3" t="s">
        <v>5092</v>
      </c>
      <c r="F1921" t="s">
        <v>6465</v>
      </c>
      <c r="G1921" t="s">
        <v>6710</v>
      </c>
      <c r="H1921" t="s">
        <v>7503</v>
      </c>
      <c r="I1921" t="s">
        <v>8054</v>
      </c>
      <c r="J1921" t="s">
        <v>8057</v>
      </c>
      <c r="K1921" t="s">
        <v>8080</v>
      </c>
      <c r="L1921" t="s">
        <v>8598</v>
      </c>
      <c r="M1921">
        <v>60653</v>
      </c>
      <c r="N1921" t="s">
        <v>8639</v>
      </c>
      <c r="O1921" t="s">
        <v>8916</v>
      </c>
      <c r="P1921" t="s">
        <v>10371</v>
      </c>
      <c r="Q1921" t="s">
        <v>10381</v>
      </c>
      <c r="R1921" t="s">
        <v>10665</v>
      </c>
      <c r="S1921">
        <v>12.128</v>
      </c>
      <c r="T1921">
        <v>4</v>
      </c>
      <c r="U1921">
        <v>0.8</v>
      </c>
      <c r="V1921">
        <v>-20.617599999999999</v>
      </c>
      <c r="W1921">
        <f>(Tableau1[[#This Row],[Sales]]/Tableau1[[#This Row],[Profit]])*100</f>
        <v>-58.82352941176471</v>
      </c>
      <c r="X1921">
        <f>Tableau1[[#This Row],[Sales]]*(1-Tableau1[[#This Row],[Discount]])</f>
        <v>2.4255999999999993</v>
      </c>
      <c r="Y1921">
        <f ca="1">SUMIF(Tableau1[Order ID],Tableau1[[#This Row],[Order ID]],Tableau1[[#This Row],[Sales]])</f>
        <v>6.58</v>
      </c>
    </row>
    <row r="1922" spans="1:25" x14ac:dyDescent="0.3">
      <c r="A1922">
        <v>3887</v>
      </c>
      <c r="B1922" t="s">
        <v>1941</v>
      </c>
      <c r="C1922" s="9" t="s">
        <v>5870</v>
      </c>
      <c r="D1922" s="9">
        <v>42432</v>
      </c>
      <c r="E1922" s="3" t="s">
        <v>5417</v>
      </c>
      <c r="F1922" t="s">
        <v>6464</v>
      </c>
      <c r="G1922" t="s">
        <v>6581</v>
      </c>
      <c r="H1922" t="s">
        <v>7374</v>
      </c>
      <c r="I1922" t="s">
        <v>8054</v>
      </c>
      <c r="J1922" t="s">
        <v>8057</v>
      </c>
      <c r="K1922" t="s">
        <v>8099</v>
      </c>
      <c r="L1922" t="s">
        <v>8602</v>
      </c>
      <c r="M1922">
        <v>47401</v>
      </c>
      <c r="N1922" t="s">
        <v>8639</v>
      </c>
      <c r="O1922" t="s">
        <v>10077</v>
      </c>
      <c r="P1922" t="s">
        <v>10372</v>
      </c>
      <c r="Q1922" t="s">
        <v>10380</v>
      </c>
      <c r="R1922" t="s">
        <v>11815</v>
      </c>
      <c r="S1922">
        <v>134.85</v>
      </c>
      <c r="T1922">
        <v>3</v>
      </c>
      <c r="U1922">
        <v>0</v>
      </c>
      <c r="V1922">
        <v>37.758000000000003</v>
      </c>
      <c r="W1922">
        <f>(Tableau1[[#This Row],[Sales]]/Tableau1[[#This Row],[Profit]])*100</f>
        <v>357.14285714285711</v>
      </c>
      <c r="X1922">
        <f>Tableau1[[#This Row],[Sales]]*(1-Tableau1[[#This Row],[Discount]])</f>
        <v>134.85</v>
      </c>
      <c r="Y1922">
        <f ca="1">SUMIF(Tableau1[Order ID],Tableau1[[#This Row],[Order ID]],Tableau1[[#This Row],[Sales]])</f>
        <v>25.92</v>
      </c>
    </row>
    <row r="1923" spans="1:25" x14ac:dyDescent="0.3">
      <c r="A1923">
        <v>3888</v>
      </c>
      <c r="B1923" t="s">
        <v>1942</v>
      </c>
      <c r="C1923" s="9" t="s">
        <v>5300</v>
      </c>
      <c r="D1923" s="9">
        <v>41792</v>
      </c>
      <c r="E1923" s="3" t="s">
        <v>5601</v>
      </c>
      <c r="F1923" t="s">
        <v>6465</v>
      </c>
      <c r="G1923" t="s">
        <v>7115</v>
      </c>
      <c r="H1923" t="s">
        <v>7908</v>
      </c>
      <c r="I1923" t="s">
        <v>8054</v>
      </c>
      <c r="J1923" t="s">
        <v>8057</v>
      </c>
      <c r="K1923" t="s">
        <v>8243</v>
      </c>
      <c r="L1923" t="s">
        <v>8620</v>
      </c>
      <c r="M1923">
        <v>30076</v>
      </c>
      <c r="N1923" t="s">
        <v>8637</v>
      </c>
      <c r="O1923" t="s">
        <v>9838</v>
      </c>
      <c r="P1923" t="s">
        <v>10371</v>
      </c>
      <c r="Q1923" t="s">
        <v>10379</v>
      </c>
      <c r="R1923" t="s">
        <v>11572</v>
      </c>
      <c r="S1923">
        <v>8.56</v>
      </c>
      <c r="T1923">
        <v>2</v>
      </c>
      <c r="U1923">
        <v>0</v>
      </c>
      <c r="V1923">
        <v>2.6536</v>
      </c>
      <c r="W1923">
        <f>(Tableau1[[#This Row],[Sales]]/Tableau1[[#This Row],[Profit]])*100</f>
        <v>322.58064516129036</v>
      </c>
      <c r="X1923">
        <f>Tableau1[[#This Row],[Sales]]*(1-Tableau1[[#This Row],[Discount]])</f>
        <v>8.56</v>
      </c>
      <c r="Y1923">
        <f ca="1">SUMIF(Tableau1[Order ID],Tableau1[[#This Row],[Order ID]],Tableau1[[#This Row],[Sales]])</f>
        <v>25.488</v>
      </c>
    </row>
    <row r="1924" spans="1:25" x14ac:dyDescent="0.3">
      <c r="A1924">
        <v>3891</v>
      </c>
      <c r="B1924" t="s">
        <v>1943</v>
      </c>
      <c r="C1924" s="9" t="s">
        <v>5420</v>
      </c>
      <c r="D1924" s="9">
        <v>42698</v>
      </c>
      <c r="E1924" s="3" t="s">
        <v>5915</v>
      </c>
      <c r="F1924" t="s">
        <v>6465</v>
      </c>
      <c r="G1924" t="s">
        <v>6601</v>
      </c>
      <c r="H1924" t="s">
        <v>7394</v>
      </c>
      <c r="I1924" t="s">
        <v>8055</v>
      </c>
      <c r="J1924" t="s">
        <v>8057</v>
      </c>
      <c r="K1924" t="s">
        <v>8059</v>
      </c>
      <c r="L1924" t="s">
        <v>8590</v>
      </c>
      <c r="M1924">
        <v>90036</v>
      </c>
      <c r="N1924" t="s">
        <v>8638</v>
      </c>
      <c r="O1924" t="s">
        <v>9378</v>
      </c>
      <c r="P1924" t="s">
        <v>10372</v>
      </c>
      <c r="Q1924" t="s">
        <v>10384</v>
      </c>
      <c r="R1924" t="s">
        <v>11126</v>
      </c>
      <c r="S1924">
        <v>659.9</v>
      </c>
      <c r="T1924">
        <v>2</v>
      </c>
      <c r="U1924">
        <v>0</v>
      </c>
      <c r="V1924">
        <v>217.767</v>
      </c>
      <c r="W1924">
        <f>(Tableau1[[#This Row],[Sales]]/Tableau1[[#This Row],[Profit]])*100</f>
        <v>303.030303030303</v>
      </c>
      <c r="X1924">
        <f>Tableau1[[#This Row],[Sales]]*(1-Tableau1[[#This Row],[Discount]])</f>
        <v>659.9</v>
      </c>
      <c r="Y1924">
        <f ca="1">SUMIF(Tableau1[Order ID],Tableau1[[#This Row],[Order ID]],Tableau1[[#This Row],[Sales]])</f>
        <v>60.84</v>
      </c>
    </row>
    <row r="1925" spans="1:25" x14ac:dyDescent="0.3">
      <c r="A1925">
        <v>3894</v>
      </c>
      <c r="B1925" t="s">
        <v>1944</v>
      </c>
      <c r="C1925" s="9" t="s">
        <v>5368</v>
      </c>
      <c r="D1925" s="9">
        <v>42684</v>
      </c>
      <c r="E1925" s="3" t="s">
        <v>5726</v>
      </c>
      <c r="F1925" t="s">
        <v>6465</v>
      </c>
      <c r="G1925" t="s">
        <v>6942</v>
      </c>
      <c r="H1925" t="s">
        <v>7735</v>
      </c>
      <c r="I1925" t="s">
        <v>8054</v>
      </c>
      <c r="J1925" t="s">
        <v>8057</v>
      </c>
      <c r="K1925" t="s">
        <v>8070</v>
      </c>
      <c r="L1925" t="s">
        <v>8593</v>
      </c>
      <c r="M1925">
        <v>77036</v>
      </c>
      <c r="N1925" t="s">
        <v>8639</v>
      </c>
      <c r="O1925" t="s">
        <v>9271</v>
      </c>
      <c r="P1925" t="s">
        <v>10372</v>
      </c>
      <c r="Q1925" t="s">
        <v>10384</v>
      </c>
      <c r="R1925" t="s">
        <v>11020</v>
      </c>
      <c r="S1925">
        <v>279.94400000000002</v>
      </c>
      <c r="T1925">
        <v>7</v>
      </c>
      <c r="U1925">
        <v>0.2</v>
      </c>
      <c r="V1925">
        <v>48.990200000000002</v>
      </c>
      <c r="W1925">
        <f>(Tableau1[[#This Row],[Sales]]/Tableau1[[#This Row],[Profit]])*100</f>
        <v>571.42857142857144</v>
      </c>
      <c r="X1925">
        <f>Tableau1[[#This Row],[Sales]]*(1-Tableau1[[#This Row],[Discount]])</f>
        <v>223.95520000000002</v>
      </c>
      <c r="Y1925">
        <f ca="1">SUMIF(Tableau1[Order ID],Tableau1[[#This Row],[Order ID]],Tableau1[[#This Row],[Sales]])</f>
        <v>3.008</v>
      </c>
    </row>
    <row r="1926" spans="1:25" x14ac:dyDescent="0.3">
      <c r="A1926">
        <v>3895</v>
      </c>
      <c r="B1926" t="s">
        <v>1945</v>
      </c>
      <c r="C1926" s="9" t="s">
        <v>5784</v>
      </c>
      <c r="D1926" s="9">
        <v>41965</v>
      </c>
      <c r="E1926" s="3" t="s">
        <v>5713</v>
      </c>
      <c r="F1926" t="s">
        <v>6465</v>
      </c>
      <c r="G1926" t="s">
        <v>7147</v>
      </c>
      <c r="H1926" t="s">
        <v>7940</v>
      </c>
      <c r="I1926" t="s">
        <v>8056</v>
      </c>
      <c r="J1926" t="s">
        <v>8057</v>
      </c>
      <c r="K1926" t="s">
        <v>8406</v>
      </c>
      <c r="L1926" t="s">
        <v>8598</v>
      </c>
      <c r="M1926">
        <v>60440</v>
      </c>
      <c r="N1926" t="s">
        <v>8639</v>
      </c>
      <c r="O1926" t="s">
        <v>9815</v>
      </c>
      <c r="P1926" t="s">
        <v>10371</v>
      </c>
      <c r="Q1926" t="s">
        <v>10381</v>
      </c>
      <c r="R1926" t="s">
        <v>11548</v>
      </c>
      <c r="S1926">
        <v>9.98</v>
      </c>
      <c r="T1926">
        <v>5</v>
      </c>
      <c r="U1926">
        <v>0.8</v>
      </c>
      <c r="V1926">
        <v>-16.466999999999999</v>
      </c>
      <c r="W1926">
        <f>(Tableau1[[#This Row],[Sales]]/Tableau1[[#This Row],[Profit]])*100</f>
        <v>-60.606060606060609</v>
      </c>
      <c r="X1926">
        <f>Tableau1[[#This Row],[Sales]]*(1-Tableau1[[#This Row],[Discount]])</f>
        <v>1.9959999999999996</v>
      </c>
      <c r="Y1926">
        <f ca="1">SUMIF(Tableau1[Order ID],Tableau1[[#This Row],[Order ID]],Tableau1[[#This Row],[Sales]])</f>
        <v>43.6</v>
      </c>
    </row>
    <row r="1927" spans="1:25" x14ac:dyDescent="0.3">
      <c r="A1927">
        <v>3896</v>
      </c>
      <c r="B1927" t="s">
        <v>1946</v>
      </c>
      <c r="C1927" s="9" t="s">
        <v>5957</v>
      </c>
      <c r="D1927" s="9">
        <v>42856</v>
      </c>
      <c r="E1927" s="3" t="s">
        <v>6054</v>
      </c>
      <c r="F1927" t="s">
        <v>6465</v>
      </c>
      <c r="G1927" t="s">
        <v>6787</v>
      </c>
      <c r="H1927" t="s">
        <v>7580</v>
      </c>
      <c r="I1927" t="s">
        <v>8056</v>
      </c>
      <c r="J1927" t="s">
        <v>8057</v>
      </c>
      <c r="K1927" t="s">
        <v>8437</v>
      </c>
      <c r="L1927" t="s">
        <v>8624</v>
      </c>
      <c r="M1927">
        <v>71854</v>
      </c>
      <c r="N1927" t="s">
        <v>8637</v>
      </c>
      <c r="O1927" t="s">
        <v>10157</v>
      </c>
      <c r="P1927" t="s">
        <v>10372</v>
      </c>
      <c r="Q1927" t="s">
        <v>10384</v>
      </c>
      <c r="R1927" t="s">
        <v>11899</v>
      </c>
      <c r="S1927">
        <v>48.9</v>
      </c>
      <c r="T1927">
        <v>5</v>
      </c>
      <c r="U1927">
        <v>0</v>
      </c>
      <c r="V1927">
        <v>18.093</v>
      </c>
      <c r="W1927">
        <f>(Tableau1[[#This Row],[Sales]]/Tableau1[[#This Row],[Profit]])*100</f>
        <v>270.27027027027026</v>
      </c>
      <c r="X1927">
        <f>Tableau1[[#This Row],[Sales]]*(1-Tableau1[[#This Row],[Discount]])</f>
        <v>48.9</v>
      </c>
      <c r="Y1927">
        <f ca="1">SUMIF(Tableau1[Order ID],Tableau1[[#This Row],[Order ID]],Tableau1[[#This Row],[Sales]])</f>
        <v>42.207999999999998</v>
      </c>
    </row>
    <row r="1928" spans="1:25" x14ac:dyDescent="0.3">
      <c r="A1928">
        <v>3897</v>
      </c>
      <c r="B1928" t="s">
        <v>1947</v>
      </c>
      <c r="C1928" s="9" t="s">
        <v>5256</v>
      </c>
      <c r="D1928" s="9">
        <v>43076</v>
      </c>
      <c r="E1928" s="3" t="s">
        <v>6289</v>
      </c>
      <c r="F1928" t="s">
        <v>6465</v>
      </c>
      <c r="G1928" t="s">
        <v>6571</v>
      </c>
      <c r="H1928" t="s">
        <v>7364</v>
      </c>
      <c r="I1928" t="s">
        <v>8055</v>
      </c>
      <c r="J1928" t="s">
        <v>8057</v>
      </c>
      <c r="K1928" t="s">
        <v>8110</v>
      </c>
      <c r="L1928" t="s">
        <v>8593</v>
      </c>
      <c r="M1928">
        <v>78207</v>
      </c>
      <c r="N1928" t="s">
        <v>8639</v>
      </c>
      <c r="O1928" t="s">
        <v>9678</v>
      </c>
      <c r="P1928" t="s">
        <v>10371</v>
      </c>
      <c r="Q1928" t="s">
        <v>10386</v>
      </c>
      <c r="R1928" t="s">
        <v>11417</v>
      </c>
      <c r="S1928">
        <v>3.552</v>
      </c>
      <c r="T1928">
        <v>3</v>
      </c>
      <c r="U1928">
        <v>0.2</v>
      </c>
      <c r="V1928">
        <v>1.2432000000000001</v>
      </c>
      <c r="W1928">
        <f>(Tableau1[[#This Row],[Sales]]/Tableau1[[#This Row],[Profit]])*100</f>
        <v>285.71428571428572</v>
      </c>
      <c r="X1928">
        <f>Tableau1[[#This Row],[Sales]]*(1-Tableau1[[#This Row],[Discount]])</f>
        <v>2.8416000000000001</v>
      </c>
      <c r="Y1928">
        <f ca="1">SUMIF(Tableau1[Order ID],Tableau1[[#This Row],[Order ID]],Tableau1[[#This Row],[Sales]])</f>
        <v>2.2240000000000002</v>
      </c>
    </row>
    <row r="1929" spans="1:25" x14ac:dyDescent="0.3">
      <c r="A1929">
        <v>3899</v>
      </c>
      <c r="B1929" t="s">
        <v>1948</v>
      </c>
      <c r="C1929" s="9" t="s">
        <v>5359</v>
      </c>
      <c r="D1929" s="9">
        <v>43069</v>
      </c>
      <c r="E1929" s="3" t="s">
        <v>5799</v>
      </c>
      <c r="F1929" t="s">
        <v>6465</v>
      </c>
      <c r="G1929" t="s">
        <v>7029</v>
      </c>
      <c r="H1929" t="s">
        <v>7822</v>
      </c>
      <c r="I1929" t="s">
        <v>8054</v>
      </c>
      <c r="J1929" t="s">
        <v>8057</v>
      </c>
      <c r="K1929" t="s">
        <v>8438</v>
      </c>
      <c r="L1929" t="s">
        <v>8593</v>
      </c>
      <c r="M1929">
        <v>78539</v>
      </c>
      <c r="N1929" t="s">
        <v>8639</v>
      </c>
      <c r="O1929" t="s">
        <v>9678</v>
      </c>
      <c r="P1929" t="s">
        <v>10371</v>
      </c>
      <c r="Q1929" t="s">
        <v>10386</v>
      </c>
      <c r="R1929" t="s">
        <v>11417</v>
      </c>
      <c r="S1929">
        <v>2.3679999999999999</v>
      </c>
      <c r="T1929">
        <v>2</v>
      </c>
      <c r="U1929">
        <v>0.2</v>
      </c>
      <c r="V1929">
        <v>0.82879999999999998</v>
      </c>
      <c r="W1929">
        <f>(Tableau1[[#This Row],[Sales]]/Tableau1[[#This Row],[Profit]])*100</f>
        <v>285.71428571428572</v>
      </c>
      <c r="X1929">
        <f>Tableau1[[#This Row],[Sales]]*(1-Tableau1[[#This Row],[Discount]])</f>
        <v>1.8944000000000001</v>
      </c>
      <c r="Y1929">
        <f ca="1">SUMIF(Tableau1[Order ID],Tableau1[[#This Row],[Order ID]],Tableau1[[#This Row],[Sales]])</f>
        <v>17.52</v>
      </c>
    </row>
    <row r="1930" spans="1:25" x14ac:dyDescent="0.3">
      <c r="A1930">
        <v>3900</v>
      </c>
      <c r="B1930" t="s">
        <v>1949</v>
      </c>
      <c r="C1930" s="9" t="s">
        <v>5256</v>
      </c>
      <c r="D1930" s="9">
        <v>43076</v>
      </c>
      <c r="E1930" s="3" t="s">
        <v>5064</v>
      </c>
      <c r="F1930" t="s">
        <v>6466</v>
      </c>
      <c r="G1930" t="s">
        <v>6597</v>
      </c>
      <c r="H1930" t="s">
        <v>7390</v>
      </c>
      <c r="I1930" t="s">
        <v>8054</v>
      </c>
      <c r="J1930" t="s">
        <v>8057</v>
      </c>
      <c r="K1930" t="s">
        <v>8225</v>
      </c>
      <c r="L1930" t="s">
        <v>8612</v>
      </c>
      <c r="M1930">
        <v>43615</v>
      </c>
      <c r="N1930" t="s">
        <v>8640</v>
      </c>
      <c r="O1930" t="s">
        <v>9055</v>
      </c>
      <c r="P1930" t="s">
        <v>10372</v>
      </c>
      <c r="Q1930" t="s">
        <v>10384</v>
      </c>
      <c r="R1930" t="s">
        <v>10804</v>
      </c>
      <c r="S1930">
        <v>127.98399999999999</v>
      </c>
      <c r="T1930">
        <v>2</v>
      </c>
      <c r="U1930">
        <v>0.2</v>
      </c>
      <c r="V1930">
        <v>25.596800000000002</v>
      </c>
      <c r="W1930">
        <f>(Tableau1[[#This Row],[Sales]]/Tableau1[[#This Row],[Profit]])*100</f>
        <v>499.99999999999989</v>
      </c>
      <c r="X1930">
        <f>Tableau1[[#This Row],[Sales]]*(1-Tableau1[[#This Row],[Discount]])</f>
        <v>102.38720000000001</v>
      </c>
      <c r="Y1930">
        <f ca="1">SUMIF(Tableau1[Order ID],Tableau1[[#This Row],[Order ID]],Tableau1[[#This Row],[Sales]])</f>
        <v>26.72</v>
      </c>
    </row>
    <row r="1931" spans="1:25" x14ac:dyDescent="0.3">
      <c r="A1931">
        <v>3901</v>
      </c>
      <c r="B1931" t="s">
        <v>1950</v>
      </c>
      <c r="C1931" s="9" t="s">
        <v>5958</v>
      </c>
      <c r="D1931" s="9">
        <v>42007</v>
      </c>
      <c r="E1931" s="3" t="s">
        <v>6410</v>
      </c>
      <c r="F1931" t="s">
        <v>6465</v>
      </c>
      <c r="G1931" t="s">
        <v>6713</v>
      </c>
      <c r="H1931" t="s">
        <v>7506</v>
      </c>
      <c r="I1931" t="s">
        <v>8055</v>
      </c>
      <c r="J1931" t="s">
        <v>8057</v>
      </c>
      <c r="K1931" t="s">
        <v>8439</v>
      </c>
      <c r="L1931" t="s">
        <v>8593</v>
      </c>
      <c r="M1931">
        <v>77520</v>
      </c>
      <c r="N1931" t="s">
        <v>8639</v>
      </c>
      <c r="O1931" t="s">
        <v>8924</v>
      </c>
      <c r="P1931" t="s">
        <v>10371</v>
      </c>
      <c r="Q1931" t="s">
        <v>10383</v>
      </c>
      <c r="R1931" t="s">
        <v>10673</v>
      </c>
      <c r="S1931">
        <v>10.368</v>
      </c>
      <c r="T1931">
        <v>2</v>
      </c>
      <c r="U1931">
        <v>0.2</v>
      </c>
      <c r="V1931">
        <v>3.6288</v>
      </c>
      <c r="W1931">
        <f>(Tableau1[[#This Row],[Sales]]/Tableau1[[#This Row],[Profit]])*100</f>
        <v>285.71428571428572</v>
      </c>
      <c r="X1931">
        <f>Tableau1[[#This Row],[Sales]]*(1-Tableau1[[#This Row],[Discount]])</f>
        <v>8.2944000000000013</v>
      </c>
      <c r="Y1931">
        <f ca="1">SUMIF(Tableau1[Order ID],Tableau1[[#This Row],[Order ID]],Tableau1[[#This Row],[Sales]])</f>
        <v>456.58800000000002</v>
      </c>
    </row>
    <row r="1932" spans="1:25" x14ac:dyDescent="0.3">
      <c r="A1932">
        <v>3902</v>
      </c>
      <c r="B1932" t="s">
        <v>1951</v>
      </c>
      <c r="C1932" s="9" t="s">
        <v>5747</v>
      </c>
      <c r="D1932" s="9">
        <v>42322</v>
      </c>
      <c r="E1932" s="3" t="s">
        <v>5342</v>
      </c>
      <c r="F1932" t="s">
        <v>6465</v>
      </c>
      <c r="G1932" t="s">
        <v>6535</v>
      </c>
      <c r="H1932" t="s">
        <v>7328</v>
      </c>
      <c r="I1932" t="s">
        <v>8056</v>
      </c>
      <c r="J1932" t="s">
        <v>8057</v>
      </c>
      <c r="K1932" t="s">
        <v>8068</v>
      </c>
      <c r="L1932" t="s">
        <v>8597</v>
      </c>
      <c r="M1932">
        <v>19143</v>
      </c>
      <c r="N1932" t="s">
        <v>8640</v>
      </c>
      <c r="O1932" t="s">
        <v>10158</v>
      </c>
      <c r="P1932" t="s">
        <v>10372</v>
      </c>
      <c r="Q1932" t="s">
        <v>10384</v>
      </c>
      <c r="R1932" t="s">
        <v>11900</v>
      </c>
      <c r="S1932">
        <v>47.984000000000002</v>
      </c>
      <c r="T1932">
        <v>2</v>
      </c>
      <c r="U1932">
        <v>0.2</v>
      </c>
      <c r="V1932">
        <v>-1.1996</v>
      </c>
      <c r="W1932">
        <f>(Tableau1[[#This Row],[Sales]]/Tableau1[[#This Row],[Profit]])*100</f>
        <v>-4000</v>
      </c>
      <c r="X1932">
        <f>Tableau1[[#This Row],[Sales]]*(1-Tableau1[[#This Row],[Discount]])</f>
        <v>38.387200000000007</v>
      </c>
      <c r="Y1932">
        <f ca="1">SUMIF(Tableau1[Order ID],Tableau1[[#This Row],[Order ID]],Tableau1[[#This Row],[Sales]])</f>
        <v>10.98</v>
      </c>
    </row>
    <row r="1933" spans="1:25" x14ac:dyDescent="0.3">
      <c r="A1933">
        <v>3903</v>
      </c>
      <c r="B1933" t="s">
        <v>1952</v>
      </c>
      <c r="C1933" s="9" t="s">
        <v>5683</v>
      </c>
      <c r="D1933" s="9">
        <v>42279</v>
      </c>
      <c r="E1933" s="3" t="s">
        <v>6322</v>
      </c>
      <c r="F1933" t="s">
        <v>6464</v>
      </c>
      <c r="G1933" t="s">
        <v>6505</v>
      </c>
      <c r="H1933" t="s">
        <v>7298</v>
      </c>
      <c r="I1933" t="s">
        <v>8056</v>
      </c>
      <c r="J1933" t="s">
        <v>8057</v>
      </c>
      <c r="K1933" t="s">
        <v>8059</v>
      </c>
      <c r="L1933" t="s">
        <v>8590</v>
      </c>
      <c r="M1933">
        <v>90045</v>
      </c>
      <c r="N1933" t="s">
        <v>8638</v>
      </c>
      <c r="O1933" t="s">
        <v>9805</v>
      </c>
      <c r="P1933" t="s">
        <v>10371</v>
      </c>
      <c r="Q1933" t="s">
        <v>10377</v>
      </c>
      <c r="R1933" t="s">
        <v>11539</v>
      </c>
      <c r="S1933">
        <v>270.33999999999997</v>
      </c>
      <c r="T1933">
        <v>14</v>
      </c>
      <c r="U1933">
        <v>0</v>
      </c>
      <c r="V1933">
        <v>75.6952</v>
      </c>
      <c r="W1933">
        <f>(Tableau1[[#This Row],[Sales]]/Tableau1[[#This Row],[Profit]])*100</f>
        <v>357.14285714285711</v>
      </c>
      <c r="X1933">
        <f>Tableau1[[#This Row],[Sales]]*(1-Tableau1[[#This Row],[Discount]])</f>
        <v>270.33999999999997</v>
      </c>
      <c r="Y1933">
        <f ca="1">SUMIF(Tableau1[Order ID],Tableau1[[#This Row],[Order ID]],Tableau1[[#This Row],[Sales]])</f>
        <v>8.5679999999999996</v>
      </c>
    </row>
    <row r="1934" spans="1:25" x14ac:dyDescent="0.3">
      <c r="A1934">
        <v>3904</v>
      </c>
      <c r="B1934" t="s">
        <v>1953</v>
      </c>
      <c r="C1934" s="9" t="s">
        <v>5087</v>
      </c>
      <c r="D1934" s="9">
        <v>42099</v>
      </c>
      <c r="E1934" s="3" t="s">
        <v>5919</v>
      </c>
      <c r="F1934" t="s">
        <v>6465</v>
      </c>
      <c r="G1934" t="s">
        <v>7193</v>
      </c>
      <c r="H1934" t="s">
        <v>7986</v>
      </c>
      <c r="I1934" t="s">
        <v>8056</v>
      </c>
      <c r="J1934" t="s">
        <v>8057</v>
      </c>
      <c r="K1934" t="s">
        <v>8068</v>
      </c>
      <c r="L1934" t="s">
        <v>8597</v>
      </c>
      <c r="M1934">
        <v>19143</v>
      </c>
      <c r="N1934" t="s">
        <v>8640</v>
      </c>
      <c r="O1934" t="s">
        <v>9879</v>
      </c>
      <c r="P1934" t="s">
        <v>10371</v>
      </c>
      <c r="Q1934" t="s">
        <v>10382</v>
      </c>
      <c r="R1934" t="s">
        <v>11614</v>
      </c>
      <c r="S1934">
        <v>98.111999999999995</v>
      </c>
      <c r="T1934">
        <v>7</v>
      </c>
      <c r="U1934">
        <v>0.2</v>
      </c>
      <c r="V1934">
        <v>18.396000000000001</v>
      </c>
      <c r="W1934">
        <f>(Tableau1[[#This Row],[Sales]]/Tableau1[[#This Row],[Profit]])*100</f>
        <v>533.33333333333326</v>
      </c>
      <c r="X1934">
        <f>Tableau1[[#This Row],[Sales]]*(1-Tableau1[[#This Row],[Discount]])</f>
        <v>78.489599999999996</v>
      </c>
      <c r="Y1934">
        <f ca="1">SUMIF(Tableau1[Order ID],Tableau1[[#This Row],[Order ID]],Tableau1[[#This Row],[Sales]])</f>
        <v>25.06</v>
      </c>
    </row>
    <row r="1935" spans="1:25" x14ac:dyDescent="0.3">
      <c r="A1935">
        <v>3912</v>
      </c>
      <c r="B1935" t="s">
        <v>1954</v>
      </c>
      <c r="C1935" s="9" t="s">
        <v>5959</v>
      </c>
      <c r="D1935" s="9">
        <v>42891</v>
      </c>
      <c r="E1935" s="3" t="s">
        <v>5951</v>
      </c>
      <c r="F1935" t="s">
        <v>6466</v>
      </c>
      <c r="G1935" t="s">
        <v>6923</v>
      </c>
      <c r="H1935" t="s">
        <v>7716</v>
      </c>
      <c r="I1935" t="s">
        <v>8054</v>
      </c>
      <c r="J1935" t="s">
        <v>8057</v>
      </c>
      <c r="K1935" t="s">
        <v>8410</v>
      </c>
      <c r="L1935" t="s">
        <v>8593</v>
      </c>
      <c r="M1935">
        <v>77581</v>
      </c>
      <c r="N1935" t="s">
        <v>8639</v>
      </c>
      <c r="O1935" t="s">
        <v>10160</v>
      </c>
      <c r="P1935" t="s">
        <v>10372</v>
      </c>
      <c r="Q1935" t="s">
        <v>10380</v>
      </c>
      <c r="R1935" t="s">
        <v>11902</v>
      </c>
      <c r="S1935">
        <v>470.37599999999998</v>
      </c>
      <c r="T1935">
        <v>3</v>
      </c>
      <c r="U1935">
        <v>0.2</v>
      </c>
      <c r="V1935">
        <v>52.917299999999997</v>
      </c>
      <c r="W1935">
        <f>(Tableau1[[#This Row],[Sales]]/Tableau1[[#This Row],[Profit]])*100</f>
        <v>888.88888888888891</v>
      </c>
      <c r="X1935">
        <f>Tableau1[[#This Row],[Sales]]*(1-Tableau1[[#This Row],[Discount]])</f>
        <v>376.30079999999998</v>
      </c>
      <c r="Y1935">
        <f ca="1">SUMIF(Tableau1[Order ID],Tableau1[[#This Row],[Order ID]],Tableau1[[#This Row],[Sales]])</f>
        <v>4.8419999999999996</v>
      </c>
    </row>
    <row r="1936" spans="1:25" x14ac:dyDescent="0.3">
      <c r="A1936">
        <v>3913</v>
      </c>
      <c r="B1936" t="s">
        <v>1955</v>
      </c>
      <c r="C1936" s="9" t="s">
        <v>5095</v>
      </c>
      <c r="D1936" s="9">
        <v>42996</v>
      </c>
      <c r="E1936" s="3" t="s">
        <v>5175</v>
      </c>
      <c r="F1936" t="s">
        <v>6465</v>
      </c>
      <c r="G1936" t="s">
        <v>6620</v>
      </c>
      <c r="H1936" t="s">
        <v>7413</v>
      </c>
      <c r="I1936" t="s">
        <v>8055</v>
      </c>
      <c r="J1936" t="s">
        <v>8057</v>
      </c>
      <c r="K1936" t="s">
        <v>8078</v>
      </c>
      <c r="L1936" t="s">
        <v>8603</v>
      </c>
      <c r="M1936">
        <v>10035</v>
      </c>
      <c r="N1936" t="s">
        <v>8640</v>
      </c>
      <c r="O1936" t="s">
        <v>9586</v>
      </c>
      <c r="P1936" t="s">
        <v>10371</v>
      </c>
      <c r="Q1936" t="s">
        <v>10383</v>
      </c>
      <c r="R1936" t="s">
        <v>11328</v>
      </c>
      <c r="S1936">
        <v>19.440000000000001</v>
      </c>
      <c r="T1936">
        <v>3</v>
      </c>
      <c r="U1936">
        <v>0</v>
      </c>
      <c r="V1936">
        <v>9.3312000000000008</v>
      </c>
      <c r="W1936">
        <f>(Tableau1[[#This Row],[Sales]]/Tableau1[[#This Row],[Profit]])*100</f>
        <v>208.33333333333334</v>
      </c>
      <c r="X1936">
        <f>Tableau1[[#This Row],[Sales]]*(1-Tableau1[[#This Row],[Discount]])</f>
        <v>19.440000000000001</v>
      </c>
      <c r="Y1936">
        <f ca="1">SUMIF(Tableau1[Order ID],Tableau1[[#This Row],[Order ID]],Tableau1[[#This Row],[Sales]])</f>
        <v>39.984000000000002</v>
      </c>
    </row>
    <row r="1937" spans="1:25" x14ac:dyDescent="0.3">
      <c r="A1937">
        <v>3915</v>
      </c>
      <c r="B1937" t="s">
        <v>1956</v>
      </c>
      <c r="C1937" s="9" t="s">
        <v>5960</v>
      </c>
      <c r="D1937" s="9">
        <v>42934</v>
      </c>
      <c r="E1937" s="3" t="s">
        <v>5313</v>
      </c>
      <c r="F1937" t="s">
        <v>6465</v>
      </c>
      <c r="G1937" t="s">
        <v>7054</v>
      </c>
      <c r="H1937" t="s">
        <v>7847</v>
      </c>
      <c r="I1937" t="s">
        <v>8054</v>
      </c>
      <c r="J1937" t="s">
        <v>8057</v>
      </c>
      <c r="K1937" t="s">
        <v>8100</v>
      </c>
      <c r="L1937" t="s">
        <v>8604</v>
      </c>
      <c r="M1937">
        <v>85023</v>
      </c>
      <c r="N1937" t="s">
        <v>8638</v>
      </c>
      <c r="O1937" t="s">
        <v>9460</v>
      </c>
      <c r="P1937" t="s">
        <v>10370</v>
      </c>
      <c r="Q1937" t="s">
        <v>10376</v>
      </c>
      <c r="R1937" t="s">
        <v>11203</v>
      </c>
      <c r="S1937">
        <v>801.6</v>
      </c>
      <c r="T1937">
        <v>5</v>
      </c>
      <c r="U1937">
        <v>0.5</v>
      </c>
      <c r="V1937">
        <v>-448.89600000000002</v>
      </c>
      <c r="W1937">
        <f>(Tableau1[[#This Row],[Sales]]/Tableau1[[#This Row],[Profit]])*100</f>
        <v>-178.57142857142858</v>
      </c>
      <c r="X1937">
        <f>Tableau1[[#This Row],[Sales]]*(1-Tableau1[[#This Row],[Discount]])</f>
        <v>400.8</v>
      </c>
      <c r="Y1937">
        <f ca="1">SUMIF(Tableau1[Order ID],Tableau1[[#This Row],[Order ID]],Tableau1[[#This Row],[Sales]])</f>
        <v>307.16800000000001</v>
      </c>
    </row>
    <row r="1938" spans="1:25" x14ac:dyDescent="0.3">
      <c r="A1938">
        <v>3920</v>
      </c>
      <c r="B1938" t="s">
        <v>1957</v>
      </c>
      <c r="C1938" s="9" t="s">
        <v>5524</v>
      </c>
      <c r="D1938" s="9">
        <v>42339</v>
      </c>
      <c r="E1938" s="3" t="s">
        <v>5244</v>
      </c>
      <c r="F1938" t="s">
        <v>6465</v>
      </c>
      <c r="G1938" t="s">
        <v>6938</v>
      </c>
      <c r="H1938" t="s">
        <v>7731</v>
      </c>
      <c r="I1938" t="s">
        <v>8055</v>
      </c>
      <c r="J1938" t="s">
        <v>8057</v>
      </c>
      <c r="K1938" t="s">
        <v>8327</v>
      </c>
      <c r="L1938" t="s">
        <v>8605</v>
      </c>
      <c r="M1938">
        <v>23320</v>
      </c>
      <c r="N1938" t="s">
        <v>8637</v>
      </c>
      <c r="O1938" t="s">
        <v>9048</v>
      </c>
      <c r="P1938" t="s">
        <v>10371</v>
      </c>
      <c r="Q1938" t="s">
        <v>10377</v>
      </c>
      <c r="R1938" t="s">
        <v>10797</v>
      </c>
      <c r="S1938">
        <v>61.68</v>
      </c>
      <c r="T1938">
        <v>4</v>
      </c>
      <c r="U1938">
        <v>0</v>
      </c>
      <c r="V1938">
        <v>16.653600000000001</v>
      </c>
      <c r="W1938">
        <f>(Tableau1[[#This Row],[Sales]]/Tableau1[[#This Row],[Profit]])*100</f>
        <v>370.37037037037038</v>
      </c>
      <c r="X1938">
        <f>Tableau1[[#This Row],[Sales]]*(1-Tableau1[[#This Row],[Discount]])</f>
        <v>61.68</v>
      </c>
      <c r="Y1938">
        <f ca="1">SUMIF(Tableau1[Order ID],Tableau1[[#This Row],[Order ID]],Tableau1[[#This Row],[Sales]])</f>
        <v>47.01</v>
      </c>
    </row>
    <row r="1939" spans="1:25" x14ac:dyDescent="0.3">
      <c r="A1939">
        <v>3922</v>
      </c>
      <c r="B1939" t="s">
        <v>1958</v>
      </c>
      <c r="C1939" s="9" t="s">
        <v>5961</v>
      </c>
      <c r="D1939" s="9">
        <v>42549</v>
      </c>
      <c r="E1939" s="3" t="s">
        <v>5445</v>
      </c>
      <c r="F1939" t="s">
        <v>6464</v>
      </c>
      <c r="G1939" t="s">
        <v>6756</v>
      </c>
      <c r="H1939" t="s">
        <v>7549</v>
      </c>
      <c r="I1939" t="s">
        <v>8054</v>
      </c>
      <c r="J1939" t="s">
        <v>8057</v>
      </c>
      <c r="K1939" t="s">
        <v>8080</v>
      </c>
      <c r="L1939" t="s">
        <v>8598</v>
      </c>
      <c r="M1939">
        <v>60610</v>
      </c>
      <c r="N1939" t="s">
        <v>8639</v>
      </c>
      <c r="O1939" t="s">
        <v>10062</v>
      </c>
      <c r="P1939" t="s">
        <v>10372</v>
      </c>
      <c r="Q1939" t="s">
        <v>10380</v>
      </c>
      <c r="R1939" t="s">
        <v>11801</v>
      </c>
      <c r="S1939">
        <v>359.976</v>
      </c>
      <c r="T1939">
        <v>3</v>
      </c>
      <c r="U1939">
        <v>0.2</v>
      </c>
      <c r="V1939">
        <v>35.997599999999998</v>
      </c>
      <c r="W1939">
        <f>(Tableau1[[#This Row],[Sales]]/Tableau1[[#This Row],[Profit]])*100</f>
        <v>1000</v>
      </c>
      <c r="X1939">
        <f>Tableau1[[#This Row],[Sales]]*(1-Tableau1[[#This Row],[Discount]])</f>
        <v>287.98079999999999</v>
      </c>
      <c r="Y1939">
        <f ca="1">SUMIF(Tableau1[Order ID],Tableau1[[#This Row],[Order ID]],Tableau1[[#This Row],[Sales]])</f>
        <v>40.479999999999997</v>
      </c>
    </row>
    <row r="1940" spans="1:25" x14ac:dyDescent="0.3">
      <c r="A1940">
        <v>3923</v>
      </c>
      <c r="B1940" t="s">
        <v>1959</v>
      </c>
      <c r="C1940" s="9" t="s">
        <v>5765</v>
      </c>
      <c r="D1940" s="9">
        <v>42975</v>
      </c>
      <c r="E1940" s="3" t="s">
        <v>5883</v>
      </c>
      <c r="F1940" t="s">
        <v>6465</v>
      </c>
      <c r="G1940" t="s">
        <v>6721</v>
      </c>
      <c r="H1940" t="s">
        <v>7514</v>
      </c>
      <c r="I1940" t="s">
        <v>8054</v>
      </c>
      <c r="J1940" t="s">
        <v>8057</v>
      </c>
      <c r="K1940" t="s">
        <v>8080</v>
      </c>
      <c r="L1940" t="s">
        <v>8598</v>
      </c>
      <c r="M1940">
        <v>60623</v>
      </c>
      <c r="N1940" t="s">
        <v>8639</v>
      </c>
      <c r="O1940" t="s">
        <v>8855</v>
      </c>
      <c r="P1940" t="s">
        <v>10371</v>
      </c>
      <c r="Q1940" t="s">
        <v>10383</v>
      </c>
      <c r="R1940" t="s">
        <v>10605</v>
      </c>
      <c r="S1940">
        <v>25.344000000000001</v>
      </c>
      <c r="T1940">
        <v>6</v>
      </c>
      <c r="U1940">
        <v>0.2</v>
      </c>
      <c r="V1940">
        <v>7.92</v>
      </c>
      <c r="W1940">
        <f>(Tableau1[[#This Row],[Sales]]/Tableau1[[#This Row],[Profit]])*100</f>
        <v>320</v>
      </c>
      <c r="X1940">
        <f>Tableau1[[#This Row],[Sales]]*(1-Tableau1[[#This Row],[Discount]])</f>
        <v>20.275200000000002</v>
      </c>
      <c r="Y1940">
        <f ca="1">SUMIF(Tableau1[Order ID],Tableau1[[#This Row],[Order ID]],Tableau1[[#This Row],[Sales]])</f>
        <v>30.827999999999999</v>
      </c>
    </row>
    <row r="1941" spans="1:25" x14ac:dyDescent="0.3">
      <c r="A1941">
        <v>3925</v>
      </c>
      <c r="B1941" t="s">
        <v>1960</v>
      </c>
      <c r="C1941" s="9" t="s">
        <v>5358</v>
      </c>
      <c r="D1941" s="9">
        <v>41899</v>
      </c>
      <c r="E1941" s="3" t="s">
        <v>5188</v>
      </c>
      <c r="F1941" t="s">
        <v>6465</v>
      </c>
      <c r="G1941" t="s">
        <v>6670</v>
      </c>
      <c r="H1941" t="s">
        <v>7463</v>
      </c>
      <c r="I1941" t="s">
        <v>8054</v>
      </c>
      <c r="J1941" t="s">
        <v>8057</v>
      </c>
      <c r="K1941" t="s">
        <v>8062</v>
      </c>
      <c r="L1941" t="s">
        <v>8234</v>
      </c>
      <c r="M1941">
        <v>98103</v>
      </c>
      <c r="N1941" t="s">
        <v>8638</v>
      </c>
      <c r="O1941" t="s">
        <v>9091</v>
      </c>
      <c r="P1941" t="s">
        <v>10371</v>
      </c>
      <c r="Q1941" t="s">
        <v>10377</v>
      </c>
      <c r="R1941" t="s">
        <v>10841</v>
      </c>
      <c r="S1941">
        <v>30.28</v>
      </c>
      <c r="T1941">
        <v>2</v>
      </c>
      <c r="U1941">
        <v>0</v>
      </c>
      <c r="V1941">
        <v>1.2112000000000001</v>
      </c>
      <c r="W1941">
        <f>(Tableau1[[#This Row],[Sales]]/Tableau1[[#This Row],[Profit]])*100</f>
        <v>2500</v>
      </c>
      <c r="X1941">
        <f>Tableau1[[#This Row],[Sales]]*(1-Tableau1[[#This Row],[Discount]])</f>
        <v>30.28</v>
      </c>
      <c r="Y1941">
        <f ca="1">SUMIF(Tableau1[Order ID],Tableau1[[#This Row],[Order ID]],Tableau1[[#This Row],[Sales]])</f>
        <v>1497.6659999999999</v>
      </c>
    </row>
    <row r="1942" spans="1:25" x14ac:dyDescent="0.3">
      <c r="A1942">
        <v>3929</v>
      </c>
      <c r="B1942" t="s">
        <v>1961</v>
      </c>
      <c r="C1942" s="9" t="s">
        <v>5590</v>
      </c>
      <c r="D1942" s="9">
        <v>42443</v>
      </c>
      <c r="E1942" s="3" t="s">
        <v>5746</v>
      </c>
      <c r="F1942" t="s">
        <v>6466</v>
      </c>
      <c r="G1942" t="s">
        <v>6833</v>
      </c>
      <c r="H1942" t="s">
        <v>7626</v>
      </c>
      <c r="I1942" t="s">
        <v>8054</v>
      </c>
      <c r="J1942" t="s">
        <v>8057</v>
      </c>
      <c r="K1942" t="s">
        <v>8150</v>
      </c>
      <c r="L1942" t="s">
        <v>8593</v>
      </c>
      <c r="M1942">
        <v>78550</v>
      </c>
      <c r="N1942" t="s">
        <v>8639</v>
      </c>
      <c r="O1942" t="s">
        <v>9254</v>
      </c>
      <c r="P1942" t="s">
        <v>10370</v>
      </c>
      <c r="Q1942" t="s">
        <v>10373</v>
      </c>
      <c r="R1942" t="s">
        <v>11003</v>
      </c>
      <c r="S1942">
        <v>241.33199999999999</v>
      </c>
      <c r="T1942">
        <v>5</v>
      </c>
      <c r="U1942">
        <v>0.32</v>
      </c>
      <c r="V1942">
        <v>-14.196</v>
      </c>
      <c r="W1942">
        <f>(Tableau1[[#This Row],[Sales]]/Tableau1[[#This Row],[Profit]])*100</f>
        <v>-1700</v>
      </c>
      <c r="X1942">
        <f>Tableau1[[#This Row],[Sales]]*(1-Tableau1[[#This Row],[Discount]])</f>
        <v>164.10575999999998</v>
      </c>
      <c r="Y1942">
        <f ca="1">SUMIF(Tableau1[Order ID],Tableau1[[#This Row],[Order ID]],Tableau1[[#This Row],[Sales]])</f>
        <v>11.84</v>
      </c>
    </row>
    <row r="1943" spans="1:25" x14ac:dyDescent="0.3">
      <c r="A1943">
        <v>3932</v>
      </c>
      <c r="B1943" t="s">
        <v>1962</v>
      </c>
      <c r="C1943" s="9" t="s">
        <v>5400</v>
      </c>
      <c r="D1943" s="9">
        <v>42608</v>
      </c>
      <c r="E1943" s="3" t="s">
        <v>5506</v>
      </c>
      <c r="F1943" t="s">
        <v>6465</v>
      </c>
      <c r="G1943" t="s">
        <v>6968</v>
      </c>
      <c r="H1943" t="s">
        <v>7761</v>
      </c>
      <c r="I1943" t="s">
        <v>8055</v>
      </c>
      <c r="J1943" t="s">
        <v>8057</v>
      </c>
      <c r="K1943" t="s">
        <v>8068</v>
      </c>
      <c r="L1943" t="s">
        <v>8597</v>
      </c>
      <c r="M1943">
        <v>19140</v>
      </c>
      <c r="N1943" t="s">
        <v>8640</v>
      </c>
      <c r="O1943" t="s">
        <v>10162</v>
      </c>
      <c r="P1943" t="s">
        <v>10371</v>
      </c>
      <c r="Q1943" t="s">
        <v>10379</v>
      </c>
      <c r="R1943" t="s">
        <v>11904</v>
      </c>
      <c r="S1943">
        <v>5.4720000000000004</v>
      </c>
      <c r="T1943">
        <v>3</v>
      </c>
      <c r="U1943">
        <v>0.2</v>
      </c>
      <c r="V1943">
        <v>1.6415999999999999</v>
      </c>
      <c r="W1943">
        <f>(Tableau1[[#This Row],[Sales]]/Tableau1[[#This Row],[Profit]])*100</f>
        <v>333.33333333333337</v>
      </c>
      <c r="X1943">
        <f>Tableau1[[#This Row],[Sales]]*(1-Tableau1[[#This Row],[Discount]])</f>
        <v>4.3776000000000002</v>
      </c>
      <c r="Y1943">
        <f ca="1">SUMIF(Tableau1[Order ID],Tableau1[[#This Row],[Order ID]],Tableau1[[#This Row],[Sales]])</f>
        <v>111.672</v>
      </c>
    </row>
    <row r="1944" spans="1:25" x14ac:dyDescent="0.3">
      <c r="A1944">
        <v>3934</v>
      </c>
      <c r="B1944" t="s">
        <v>1963</v>
      </c>
      <c r="C1944" s="9" t="s">
        <v>5294</v>
      </c>
      <c r="D1944" s="9">
        <v>42980</v>
      </c>
      <c r="E1944" s="3" t="s">
        <v>5595</v>
      </c>
      <c r="F1944" t="s">
        <v>6465</v>
      </c>
      <c r="G1944" t="s">
        <v>6965</v>
      </c>
      <c r="H1944" t="s">
        <v>7758</v>
      </c>
      <c r="I1944" t="s">
        <v>8054</v>
      </c>
      <c r="J1944" t="s">
        <v>8057</v>
      </c>
      <c r="K1944" t="s">
        <v>8387</v>
      </c>
      <c r="L1944" t="s">
        <v>8590</v>
      </c>
      <c r="M1944">
        <v>93309</v>
      </c>
      <c r="N1944" t="s">
        <v>8638</v>
      </c>
      <c r="O1944" t="s">
        <v>9473</v>
      </c>
      <c r="P1944" t="s">
        <v>10371</v>
      </c>
      <c r="Q1944" t="s">
        <v>10379</v>
      </c>
      <c r="R1944" t="s">
        <v>11217</v>
      </c>
      <c r="S1944">
        <v>9.4</v>
      </c>
      <c r="T1944">
        <v>5</v>
      </c>
      <c r="U1944">
        <v>0</v>
      </c>
      <c r="V1944">
        <v>2.726</v>
      </c>
      <c r="W1944">
        <f>(Tableau1[[#This Row],[Sales]]/Tableau1[[#This Row],[Profit]])*100</f>
        <v>344.82758620689657</v>
      </c>
      <c r="X1944">
        <f>Tableau1[[#This Row],[Sales]]*(1-Tableau1[[#This Row],[Discount]])</f>
        <v>9.4</v>
      </c>
      <c r="Y1944">
        <f ca="1">SUMIF(Tableau1[Order ID],Tableau1[[#This Row],[Order ID]],Tableau1[[#This Row],[Sales]])</f>
        <v>232.88</v>
      </c>
    </row>
    <row r="1945" spans="1:25" x14ac:dyDescent="0.3">
      <c r="A1945">
        <v>3937</v>
      </c>
      <c r="B1945" t="s">
        <v>1964</v>
      </c>
      <c r="C1945" s="9" t="s">
        <v>5412</v>
      </c>
      <c r="D1945" s="9">
        <v>42171</v>
      </c>
      <c r="E1945" s="3" t="s">
        <v>5812</v>
      </c>
      <c r="F1945" t="s">
        <v>6465</v>
      </c>
      <c r="G1945" t="s">
        <v>7189</v>
      </c>
      <c r="H1945" t="s">
        <v>7982</v>
      </c>
      <c r="I1945" t="s">
        <v>8054</v>
      </c>
      <c r="J1945" t="s">
        <v>8057</v>
      </c>
      <c r="K1945" t="s">
        <v>8113</v>
      </c>
      <c r="L1945" t="s">
        <v>8593</v>
      </c>
      <c r="M1945">
        <v>75051</v>
      </c>
      <c r="N1945" t="s">
        <v>8639</v>
      </c>
      <c r="O1945" t="s">
        <v>10163</v>
      </c>
      <c r="P1945" t="s">
        <v>10371</v>
      </c>
      <c r="Q1945" t="s">
        <v>10385</v>
      </c>
      <c r="R1945" t="s">
        <v>10539</v>
      </c>
      <c r="S1945">
        <v>28.751999999999999</v>
      </c>
      <c r="T1945">
        <v>3</v>
      </c>
      <c r="U1945">
        <v>0.2</v>
      </c>
      <c r="V1945">
        <v>9.3444000000000003</v>
      </c>
      <c r="W1945">
        <f>(Tableau1[[#This Row],[Sales]]/Tableau1[[#This Row],[Profit]])*100</f>
        <v>307.69230769230768</v>
      </c>
      <c r="X1945">
        <f>Tableau1[[#This Row],[Sales]]*(1-Tableau1[[#This Row],[Discount]])</f>
        <v>23.0016</v>
      </c>
      <c r="Y1945">
        <f ca="1">SUMIF(Tableau1[Order ID],Tableau1[[#This Row],[Order ID]],Tableau1[[#This Row],[Sales]])</f>
        <v>508.76799999999997</v>
      </c>
    </row>
    <row r="1946" spans="1:25" x14ac:dyDescent="0.3">
      <c r="A1946">
        <v>3940</v>
      </c>
      <c r="B1946" t="s">
        <v>1965</v>
      </c>
      <c r="C1946" s="9" t="s">
        <v>5137</v>
      </c>
      <c r="D1946" s="9">
        <v>42714</v>
      </c>
      <c r="E1946" s="3" t="s">
        <v>5137</v>
      </c>
      <c r="F1946" t="s">
        <v>6467</v>
      </c>
      <c r="G1946" t="s">
        <v>7176</v>
      </c>
      <c r="H1946" t="s">
        <v>7969</v>
      </c>
      <c r="I1946" t="s">
        <v>8054</v>
      </c>
      <c r="J1946" t="s">
        <v>8057</v>
      </c>
      <c r="K1946" t="s">
        <v>8440</v>
      </c>
      <c r="L1946" t="s">
        <v>8602</v>
      </c>
      <c r="M1946">
        <v>46142</v>
      </c>
      <c r="N1946" t="s">
        <v>8639</v>
      </c>
      <c r="O1946" t="s">
        <v>9090</v>
      </c>
      <c r="P1946" t="s">
        <v>10370</v>
      </c>
      <c r="Q1946" t="s">
        <v>10374</v>
      </c>
      <c r="R1946" t="s">
        <v>10840</v>
      </c>
      <c r="S1946">
        <v>1424.9</v>
      </c>
      <c r="T1946">
        <v>5</v>
      </c>
      <c r="U1946">
        <v>0</v>
      </c>
      <c r="V1946">
        <v>356.22500000000002</v>
      </c>
      <c r="W1946">
        <f>(Tableau1[[#This Row],[Sales]]/Tableau1[[#This Row],[Profit]])*100</f>
        <v>400</v>
      </c>
      <c r="X1946">
        <f>Tableau1[[#This Row],[Sales]]*(1-Tableau1[[#This Row],[Discount]])</f>
        <v>1424.9</v>
      </c>
      <c r="Y1946">
        <f ca="1">SUMIF(Tableau1[Order ID],Tableau1[[#This Row],[Order ID]],Tableau1[[#This Row],[Sales]])</f>
        <v>19.135999999999999</v>
      </c>
    </row>
    <row r="1947" spans="1:25" x14ac:dyDescent="0.3">
      <c r="A1947">
        <v>3941</v>
      </c>
      <c r="B1947" t="s">
        <v>1966</v>
      </c>
      <c r="C1947" s="9" t="s">
        <v>5826</v>
      </c>
      <c r="D1947" s="9">
        <v>42873</v>
      </c>
      <c r="E1947" s="3" t="s">
        <v>6009</v>
      </c>
      <c r="F1947" t="s">
        <v>6465</v>
      </c>
      <c r="G1947" t="s">
        <v>6826</v>
      </c>
      <c r="H1947" t="s">
        <v>7619</v>
      </c>
      <c r="I1947" t="s">
        <v>8054</v>
      </c>
      <c r="J1947" t="s">
        <v>8057</v>
      </c>
      <c r="K1947" t="s">
        <v>8078</v>
      </c>
      <c r="L1947" t="s">
        <v>8603</v>
      </c>
      <c r="M1947">
        <v>10024</v>
      </c>
      <c r="N1947" t="s">
        <v>8640</v>
      </c>
      <c r="O1947" t="s">
        <v>9622</v>
      </c>
      <c r="P1947" t="s">
        <v>10370</v>
      </c>
      <c r="Q1947" t="s">
        <v>10378</v>
      </c>
      <c r="R1947" t="s">
        <v>11362</v>
      </c>
      <c r="S1947">
        <v>14.56</v>
      </c>
      <c r="T1947">
        <v>2</v>
      </c>
      <c r="U1947">
        <v>0</v>
      </c>
      <c r="V1947">
        <v>6.2607999999999997</v>
      </c>
      <c r="W1947">
        <f>(Tableau1[[#This Row],[Sales]]/Tableau1[[#This Row],[Profit]])*100</f>
        <v>232.55813953488374</v>
      </c>
      <c r="X1947">
        <f>Tableau1[[#This Row],[Sales]]*(1-Tableau1[[#This Row],[Discount]])</f>
        <v>14.56</v>
      </c>
      <c r="Y1947">
        <f ca="1">SUMIF(Tableau1[Order ID],Tableau1[[#This Row],[Order ID]],Tableau1[[#This Row],[Sales]])</f>
        <v>241.56800000000001</v>
      </c>
    </row>
    <row r="1948" spans="1:25" x14ac:dyDescent="0.3">
      <c r="A1948">
        <v>3943</v>
      </c>
      <c r="B1948" t="s">
        <v>1967</v>
      </c>
      <c r="C1948" s="9" t="s">
        <v>5867</v>
      </c>
      <c r="D1948" s="9">
        <v>42882</v>
      </c>
      <c r="E1948" s="3" t="s">
        <v>5178</v>
      </c>
      <c r="F1948" t="s">
        <v>6464</v>
      </c>
      <c r="G1948" t="s">
        <v>6481</v>
      </c>
      <c r="H1948" t="s">
        <v>7274</v>
      </c>
      <c r="I1948" t="s">
        <v>8054</v>
      </c>
      <c r="J1948" t="s">
        <v>8057</v>
      </c>
      <c r="K1948" t="s">
        <v>8084</v>
      </c>
      <c r="L1948" t="s">
        <v>8606</v>
      </c>
      <c r="M1948">
        <v>38109</v>
      </c>
      <c r="N1948" t="s">
        <v>8637</v>
      </c>
      <c r="O1948" t="s">
        <v>9391</v>
      </c>
      <c r="P1948" t="s">
        <v>10371</v>
      </c>
      <c r="Q1948" t="s">
        <v>10383</v>
      </c>
      <c r="R1948" t="s">
        <v>11139</v>
      </c>
      <c r="S1948">
        <v>25.92</v>
      </c>
      <c r="T1948">
        <v>5</v>
      </c>
      <c r="U1948">
        <v>0.2</v>
      </c>
      <c r="V1948">
        <v>9.0719999999999992</v>
      </c>
      <c r="W1948">
        <f>(Tableau1[[#This Row],[Sales]]/Tableau1[[#This Row],[Profit]])*100</f>
        <v>285.71428571428578</v>
      </c>
      <c r="X1948">
        <f>Tableau1[[#This Row],[Sales]]*(1-Tableau1[[#This Row],[Discount]])</f>
        <v>20.736000000000004</v>
      </c>
      <c r="Y1948">
        <f ca="1">SUMIF(Tableau1[Order ID],Tableau1[[#This Row],[Order ID]],Tableau1[[#This Row],[Sales]])</f>
        <v>6.12</v>
      </c>
    </row>
    <row r="1949" spans="1:25" x14ac:dyDescent="0.3">
      <c r="A1949">
        <v>3944</v>
      </c>
      <c r="B1949" t="s">
        <v>1968</v>
      </c>
      <c r="C1949" s="9" t="s">
        <v>5691</v>
      </c>
      <c r="D1949" s="9">
        <v>42544</v>
      </c>
      <c r="E1949" s="3" t="s">
        <v>6216</v>
      </c>
      <c r="F1949" t="s">
        <v>6465</v>
      </c>
      <c r="G1949" t="s">
        <v>7194</v>
      </c>
      <c r="H1949" t="s">
        <v>7987</v>
      </c>
      <c r="I1949" t="s">
        <v>8054</v>
      </c>
      <c r="J1949" t="s">
        <v>8057</v>
      </c>
      <c r="K1949" t="s">
        <v>8256</v>
      </c>
      <c r="L1949" t="s">
        <v>8603</v>
      </c>
      <c r="M1949">
        <v>14215</v>
      </c>
      <c r="N1949" t="s">
        <v>8640</v>
      </c>
      <c r="O1949" t="s">
        <v>9993</v>
      </c>
      <c r="P1949" t="s">
        <v>10371</v>
      </c>
      <c r="Q1949" t="s">
        <v>10387</v>
      </c>
      <c r="R1949" t="s">
        <v>11731</v>
      </c>
      <c r="S1949">
        <v>835.17</v>
      </c>
      <c r="T1949">
        <v>7</v>
      </c>
      <c r="U1949">
        <v>0</v>
      </c>
      <c r="V1949">
        <v>16.703399999999998</v>
      </c>
      <c r="W1949">
        <f>(Tableau1[[#This Row],[Sales]]/Tableau1[[#This Row],[Profit]])*100</f>
        <v>5000</v>
      </c>
      <c r="X1949">
        <f>Tableau1[[#This Row],[Sales]]*(1-Tableau1[[#This Row],[Discount]])</f>
        <v>835.17</v>
      </c>
      <c r="Y1949">
        <f ca="1">SUMIF(Tableau1[Order ID],Tableau1[[#This Row],[Order ID]],Tableau1[[#This Row],[Sales]])</f>
        <v>58.05</v>
      </c>
    </row>
    <row r="1950" spans="1:25" x14ac:dyDescent="0.3">
      <c r="A1950">
        <v>3945</v>
      </c>
      <c r="B1950" t="s">
        <v>1969</v>
      </c>
      <c r="C1950" s="9" t="s">
        <v>5488</v>
      </c>
      <c r="D1950" s="9">
        <v>42506</v>
      </c>
      <c r="E1950" s="3" t="s">
        <v>5236</v>
      </c>
      <c r="F1950" t="s">
        <v>6464</v>
      </c>
      <c r="G1950" t="s">
        <v>6625</v>
      </c>
      <c r="H1950" t="s">
        <v>7418</v>
      </c>
      <c r="I1950" t="s">
        <v>8054</v>
      </c>
      <c r="J1950" t="s">
        <v>8057</v>
      </c>
      <c r="K1950" t="s">
        <v>8059</v>
      </c>
      <c r="L1950" t="s">
        <v>8590</v>
      </c>
      <c r="M1950">
        <v>90036</v>
      </c>
      <c r="N1950" t="s">
        <v>8638</v>
      </c>
      <c r="O1950" t="s">
        <v>9232</v>
      </c>
      <c r="P1950" t="s">
        <v>10371</v>
      </c>
      <c r="Q1950" t="s">
        <v>10383</v>
      </c>
      <c r="R1950" t="s">
        <v>10981</v>
      </c>
      <c r="S1950">
        <v>17.34</v>
      </c>
      <c r="T1950">
        <v>3</v>
      </c>
      <c r="U1950">
        <v>0</v>
      </c>
      <c r="V1950">
        <v>8.4966000000000008</v>
      </c>
      <c r="W1950">
        <f>(Tableau1[[#This Row],[Sales]]/Tableau1[[#This Row],[Profit]])*100</f>
        <v>204.08163265306118</v>
      </c>
      <c r="X1950">
        <f>Tableau1[[#This Row],[Sales]]*(1-Tableau1[[#This Row],[Discount]])</f>
        <v>17.34</v>
      </c>
      <c r="Y1950">
        <f ca="1">SUMIF(Tableau1[Order ID],Tableau1[[#This Row],[Order ID]],Tableau1[[#This Row],[Sales]])</f>
        <v>154.9</v>
      </c>
    </row>
    <row r="1951" spans="1:25" x14ac:dyDescent="0.3">
      <c r="A1951">
        <v>3946</v>
      </c>
      <c r="B1951" t="s">
        <v>1970</v>
      </c>
      <c r="C1951" s="9" t="s">
        <v>5581</v>
      </c>
      <c r="D1951" s="9">
        <v>43057</v>
      </c>
      <c r="E1951" s="3" t="s">
        <v>5081</v>
      </c>
      <c r="F1951" t="s">
        <v>6465</v>
      </c>
      <c r="G1951" t="s">
        <v>7046</v>
      </c>
      <c r="H1951" t="s">
        <v>7839</v>
      </c>
      <c r="I1951" t="s">
        <v>8054</v>
      </c>
      <c r="J1951" t="s">
        <v>8057</v>
      </c>
      <c r="K1951" t="s">
        <v>8246</v>
      </c>
      <c r="L1951" t="s">
        <v>8591</v>
      </c>
      <c r="M1951">
        <v>33030</v>
      </c>
      <c r="N1951" t="s">
        <v>8637</v>
      </c>
      <c r="O1951" t="s">
        <v>10048</v>
      </c>
      <c r="P1951" t="s">
        <v>10371</v>
      </c>
      <c r="Q1951" t="s">
        <v>10383</v>
      </c>
      <c r="R1951" t="s">
        <v>11786</v>
      </c>
      <c r="S1951">
        <v>44.384</v>
      </c>
      <c r="T1951">
        <v>1</v>
      </c>
      <c r="U1951">
        <v>0.2</v>
      </c>
      <c r="V1951">
        <v>15.5344</v>
      </c>
      <c r="W1951">
        <f>(Tableau1[[#This Row],[Sales]]/Tableau1[[#This Row],[Profit]])*100</f>
        <v>285.71428571428572</v>
      </c>
      <c r="X1951">
        <f>Tableau1[[#This Row],[Sales]]*(1-Tableau1[[#This Row],[Discount]])</f>
        <v>35.507200000000005</v>
      </c>
      <c r="Y1951">
        <f ca="1">SUMIF(Tableau1[Order ID],Tableau1[[#This Row],[Order ID]],Tableau1[[#This Row],[Sales]])</f>
        <v>18.936</v>
      </c>
    </row>
    <row r="1952" spans="1:25" x14ac:dyDescent="0.3">
      <c r="A1952">
        <v>3948</v>
      </c>
      <c r="B1952" t="s">
        <v>1971</v>
      </c>
      <c r="C1952" s="9" t="s">
        <v>5771</v>
      </c>
      <c r="D1952" s="9">
        <v>42692</v>
      </c>
      <c r="E1952" s="3" t="s">
        <v>5471</v>
      </c>
      <c r="F1952" t="s">
        <v>6465</v>
      </c>
      <c r="G1952" t="s">
        <v>6485</v>
      </c>
      <c r="H1952" t="s">
        <v>7278</v>
      </c>
      <c r="I1952" t="s">
        <v>8056</v>
      </c>
      <c r="J1952" t="s">
        <v>8057</v>
      </c>
      <c r="K1952" t="s">
        <v>8103</v>
      </c>
      <c r="L1952" t="s">
        <v>8593</v>
      </c>
      <c r="M1952">
        <v>77506</v>
      </c>
      <c r="N1952" t="s">
        <v>8639</v>
      </c>
      <c r="O1952" t="s">
        <v>8818</v>
      </c>
      <c r="P1952" t="s">
        <v>10371</v>
      </c>
      <c r="Q1952" t="s">
        <v>10379</v>
      </c>
      <c r="R1952" t="s">
        <v>10568</v>
      </c>
      <c r="S1952">
        <v>6.3680000000000003</v>
      </c>
      <c r="T1952">
        <v>2</v>
      </c>
      <c r="U1952">
        <v>0.2</v>
      </c>
      <c r="V1952">
        <v>1.0347999999999999</v>
      </c>
      <c r="W1952">
        <f>(Tableau1[[#This Row],[Sales]]/Tableau1[[#This Row],[Profit]])*100</f>
        <v>615.38461538461547</v>
      </c>
      <c r="X1952">
        <f>Tableau1[[#This Row],[Sales]]*(1-Tableau1[[#This Row],[Discount]])</f>
        <v>5.0944000000000003</v>
      </c>
      <c r="Y1952">
        <f ca="1">SUMIF(Tableau1[Order ID],Tableau1[[#This Row],[Order ID]],Tableau1[[#This Row],[Sales]])</f>
        <v>9.9600000000000009</v>
      </c>
    </row>
    <row r="1953" spans="1:25" x14ac:dyDescent="0.3">
      <c r="A1953">
        <v>3952</v>
      </c>
      <c r="B1953" t="s">
        <v>1972</v>
      </c>
      <c r="C1953" s="9" t="s">
        <v>5713</v>
      </c>
      <c r="D1953" s="9">
        <v>41971</v>
      </c>
      <c r="E1953" s="3" t="s">
        <v>5983</v>
      </c>
      <c r="F1953" t="s">
        <v>6464</v>
      </c>
      <c r="G1953" t="s">
        <v>6841</v>
      </c>
      <c r="H1953" t="s">
        <v>7634</v>
      </c>
      <c r="I1953" t="s">
        <v>8054</v>
      </c>
      <c r="J1953" t="s">
        <v>8057</v>
      </c>
      <c r="K1953" t="s">
        <v>8268</v>
      </c>
      <c r="L1953" t="s">
        <v>8603</v>
      </c>
      <c r="M1953">
        <v>11520</v>
      </c>
      <c r="N1953" t="s">
        <v>8640</v>
      </c>
      <c r="O1953" t="s">
        <v>9438</v>
      </c>
      <c r="P1953" t="s">
        <v>10371</v>
      </c>
      <c r="Q1953" t="s">
        <v>10381</v>
      </c>
      <c r="R1953" t="s">
        <v>11184</v>
      </c>
      <c r="S1953">
        <v>17.248000000000001</v>
      </c>
      <c r="T1953">
        <v>2</v>
      </c>
      <c r="U1953">
        <v>0.2</v>
      </c>
      <c r="V1953">
        <v>6.0368000000000004</v>
      </c>
      <c r="W1953">
        <f>(Tableau1[[#This Row],[Sales]]/Tableau1[[#This Row],[Profit]])*100</f>
        <v>285.71428571428572</v>
      </c>
      <c r="X1953">
        <f>Tableau1[[#This Row],[Sales]]*(1-Tableau1[[#This Row],[Discount]])</f>
        <v>13.798400000000001</v>
      </c>
      <c r="Y1953">
        <f ca="1">SUMIF(Tableau1[Order ID],Tableau1[[#This Row],[Order ID]],Tableau1[[#This Row],[Sales]])</f>
        <v>25.584</v>
      </c>
    </row>
    <row r="1954" spans="1:25" x14ac:dyDescent="0.3">
      <c r="A1954">
        <v>3953</v>
      </c>
      <c r="B1954" t="s">
        <v>1973</v>
      </c>
      <c r="C1954" s="9" t="s">
        <v>5428</v>
      </c>
      <c r="D1954" s="9">
        <v>42430</v>
      </c>
      <c r="E1954" s="3" t="s">
        <v>5417</v>
      </c>
      <c r="F1954" t="s">
        <v>6465</v>
      </c>
      <c r="G1954" t="s">
        <v>6489</v>
      </c>
      <c r="H1954" t="s">
        <v>7282</v>
      </c>
      <c r="I1954" t="s">
        <v>8055</v>
      </c>
      <c r="J1954" t="s">
        <v>8057</v>
      </c>
      <c r="K1954" t="s">
        <v>8118</v>
      </c>
      <c r="L1954" t="s">
        <v>8610</v>
      </c>
      <c r="M1954">
        <v>80219</v>
      </c>
      <c r="N1954" t="s">
        <v>8638</v>
      </c>
      <c r="O1954" t="s">
        <v>10164</v>
      </c>
      <c r="P1954" t="s">
        <v>10372</v>
      </c>
      <c r="Q1954" t="s">
        <v>10380</v>
      </c>
      <c r="R1954" t="s">
        <v>11905</v>
      </c>
      <c r="S1954">
        <v>159.98400000000001</v>
      </c>
      <c r="T1954">
        <v>2</v>
      </c>
      <c r="U1954">
        <v>0.2</v>
      </c>
      <c r="V1954">
        <v>13.9986</v>
      </c>
      <c r="W1954">
        <f>(Tableau1[[#This Row],[Sales]]/Tableau1[[#This Row],[Profit]])*100</f>
        <v>1142.8571428571429</v>
      </c>
      <c r="X1954">
        <f>Tableau1[[#This Row],[Sales]]*(1-Tableau1[[#This Row],[Discount]])</f>
        <v>127.98720000000002</v>
      </c>
      <c r="Y1954">
        <f ca="1">SUMIF(Tableau1[Order ID],Tableau1[[#This Row],[Order ID]],Tableau1[[#This Row],[Sales]])</f>
        <v>17.899999999999999</v>
      </c>
    </row>
    <row r="1955" spans="1:25" x14ac:dyDescent="0.3">
      <c r="A1955">
        <v>3954</v>
      </c>
      <c r="B1955" t="s">
        <v>1974</v>
      </c>
      <c r="C1955" s="9" t="s">
        <v>5817</v>
      </c>
      <c r="D1955" s="9">
        <v>42750</v>
      </c>
      <c r="E1955" s="3" t="s">
        <v>5647</v>
      </c>
      <c r="F1955" t="s">
        <v>6465</v>
      </c>
      <c r="G1955" t="s">
        <v>6651</v>
      </c>
      <c r="H1955" t="s">
        <v>7444</v>
      </c>
      <c r="I1955" t="s">
        <v>8054</v>
      </c>
      <c r="J1955" t="s">
        <v>8057</v>
      </c>
      <c r="K1955" t="s">
        <v>8152</v>
      </c>
      <c r="L1955" t="s">
        <v>8619</v>
      </c>
      <c r="M1955">
        <v>2169</v>
      </c>
      <c r="N1955" t="s">
        <v>8640</v>
      </c>
      <c r="O1955" t="s">
        <v>8707</v>
      </c>
      <c r="P1955" t="s">
        <v>10371</v>
      </c>
      <c r="Q1955" t="s">
        <v>10383</v>
      </c>
      <c r="R1955" t="s">
        <v>10456</v>
      </c>
      <c r="S1955">
        <v>12.7</v>
      </c>
      <c r="T1955">
        <v>2</v>
      </c>
      <c r="U1955">
        <v>0</v>
      </c>
      <c r="V1955">
        <v>5.8419999999999996</v>
      </c>
      <c r="W1955">
        <f>(Tableau1[[#This Row],[Sales]]/Tableau1[[#This Row],[Profit]])*100</f>
        <v>217.39130434782606</v>
      </c>
      <c r="X1955">
        <f>Tableau1[[#This Row],[Sales]]*(1-Tableau1[[#This Row],[Discount]])</f>
        <v>12.7</v>
      </c>
      <c r="Y1955">
        <f ca="1">SUMIF(Tableau1[Order ID],Tableau1[[#This Row],[Order ID]],Tableau1[[#This Row],[Sales]])</f>
        <v>166.44</v>
      </c>
    </row>
    <row r="1956" spans="1:25" x14ac:dyDescent="0.3">
      <c r="A1956">
        <v>3955</v>
      </c>
      <c r="B1956" t="s">
        <v>1975</v>
      </c>
      <c r="C1956" s="9" t="s">
        <v>5557</v>
      </c>
      <c r="D1956" s="9">
        <v>41733</v>
      </c>
      <c r="E1956" s="3" t="s">
        <v>6335</v>
      </c>
      <c r="F1956" t="s">
        <v>6465</v>
      </c>
      <c r="G1956" t="s">
        <v>6852</v>
      </c>
      <c r="H1956" t="s">
        <v>7645</v>
      </c>
      <c r="I1956" t="s">
        <v>8054</v>
      </c>
      <c r="J1956" t="s">
        <v>8057</v>
      </c>
      <c r="K1956" t="s">
        <v>8124</v>
      </c>
      <c r="L1956" t="s">
        <v>8600</v>
      </c>
      <c r="M1956">
        <v>48205</v>
      </c>
      <c r="N1956" t="s">
        <v>8639</v>
      </c>
      <c r="O1956" t="s">
        <v>9119</v>
      </c>
      <c r="P1956" t="s">
        <v>10370</v>
      </c>
      <c r="Q1956" t="s">
        <v>10378</v>
      </c>
      <c r="R1956" t="s">
        <v>10868</v>
      </c>
      <c r="S1956">
        <v>5.47</v>
      </c>
      <c r="T1956">
        <v>1</v>
      </c>
      <c r="U1956">
        <v>0</v>
      </c>
      <c r="V1956">
        <v>2.3521000000000001</v>
      </c>
      <c r="W1956">
        <f>(Tableau1[[#This Row],[Sales]]/Tableau1[[#This Row],[Profit]])*100</f>
        <v>232.55813953488368</v>
      </c>
      <c r="X1956">
        <f>Tableau1[[#This Row],[Sales]]*(1-Tableau1[[#This Row],[Discount]])</f>
        <v>5.47</v>
      </c>
      <c r="Y1956">
        <f ca="1">SUMIF(Tableau1[Order ID],Tableau1[[#This Row],[Order ID]],Tableau1[[#This Row],[Sales]])</f>
        <v>24</v>
      </c>
    </row>
    <row r="1957" spans="1:25" x14ac:dyDescent="0.3">
      <c r="A1957">
        <v>3957</v>
      </c>
      <c r="B1957" t="s">
        <v>1976</v>
      </c>
      <c r="C1957" s="9" t="s">
        <v>5220</v>
      </c>
      <c r="D1957" s="9">
        <v>42547</v>
      </c>
      <c r="E1957" s="3" t="s">
        <v>5924</v>
      </c>
      <c r="F1957" t="s">
        <v>6465</v>
      </c>
      <c r="G1957" t="s">
        <v>6503</v>
      </c>
      <c r="H1957" t="s">
        <v>7296</v>
      </c>
      <c r="I1957" t="s">
        <v>8054</v>
      </c>
      <c r="J1957" t="s">
        <v>8057</v>
      </c>
      <c r="K1957" t="s">
        <v>8066</v>
      </c>
      <c r="L1957" t="s">
        <v>8590</v>
      </c>
      <c r="M1957">
        <v>94109</v>
      </c>
      <c r="N1957" t="s">
        <v>8638</v>
      </c>
      <c r="O1957" t="s">
        <v>9841</v>
      </c>
      <c r="P1957" t="s">
        <v>10370</v>
      </c>
      <c r="Q1957" t="s">
        <v>10378</v>
      </c>
      <c r="R1957" t="s">
        <v>11575</v>
      </c>
      <c r="S1957">
        <v>22.14</v>
      </c>
      <c r="T1957">
        <v>3</v>
      </c>
      <c r="U1957">
        <v>0</v>
      </c>
      <c r="V1957">
        <v>6.4206000000000003</v>
      </c>
      <c r="W1957">
        <f>(Tableau1[[#This Row],[Sales]]/Tableau1[[#This Row],[Profit]])*100</f>
        <v>344.82758620689651</v>
      </c>
      <c r="X1957">
        <f>Tableau1[[#This Row],[Sales]]*(1-Tableau1[[#This Row],[Discount]])</f>
        <v>22.14</v>
      </c>
      <c r="Y1957">
        <f ca="1">SUMIF(Tableau1[Order ID],Tableau1[[#This Row],[Order ID]],Tableau1[[#This Row],[Sales]])</f>
        <v>6.16</v>
      </c>
    </row>
    <row r="1958" spans="1:25" x14ac:dyDescent="0.3">
      <c r="A1958">
        <v>3958</v>
      </c>
      <c r="B1958" t="s">
        <v>1977</v>
      </c>
      <c r="C1958" s="9" t="s">
        <v>5241</v>
      </c>
      <c r="D1958" s="9">
        <v>42519</v>
      </c>
      <c r="E1958" s="3" t="s">
        <v>5829</v>
      </c>
      <c r="F1958" t="s">
        <v>6465</v>
      </c>
      <c r="G1958" t="s">
        <v>6649</v>
      </c>
      <c r="H1958" t="s">
        <v>7442</v>
      </c>
      <c r="I1958" t="s">
        <v>8054</v>
      </c>
      <c r="J1958" t="s">
        <v>8057</v>
      </c>
      <c r="K1958" t="s">
        <v>8374</v>
      </c>
      <c r="L1958" t="s">
        <v>8606</v>
      </c>
      <c r="M1958">
        <v>37211</v>
      </c>
      <c r="N1958" t="s">
        <v>8637</v>
      </c>
      <c r="O1958" t="s">
        <v>9689</v>
      </c>
      <c r="P1958" t="s">
        <v>10371</v>
      </c>
      <c r="Q1958" t="s">
        <v>10381</v>
      </c>
      <c r="R1958" t="s">
        <v>11428</v>
      </c>
      <c r="S1958">
        <v>11.276999999999999</v>
      </c>
      <c r="T1958">
        <v>3</v>
      </c>
      <c r="U1958">
        <v>0.7</v>
      </c>
      <c r="V1958">
        <v>-8.6456999999999997</v>
      </c>
      <c r="W1958">
        <f>(Tableau1[[#This Row],[Sales]]/Tableau1[[#This Row],[Profit]])*100</f>
        <v>-130.43478260869566</v>
      </c>
      <c r="X1958">
        <f>Tableau1[[#This Row],[Sales]]*(1-Tableau1[[#This Row],[Discount]])</f>
        <v>3.3831000000000002</v>
      </c>
      <c r="Y1958">
        <f ca="1">SUMIF(Tableau1[Order ID],Tableau1[[#This Row],[Order ID]],Tableau1[[#This Row],[Sales]])</f>
        <v>5.04</v>
      </c>
    </row>
    <row r="1959" spans="1:25" x14ac:dyDescent="0.3">
      <c r="A1959">
        <v>3961</v>
      </c>
      <c r="B1959" t="s">
        <v>1978</v>
      </c>
      <c r="C1959" s="9" t="s">
        <v>5354</v>
      </c>
      <c r="D1959" s="9">
        <v>42296</v>
      </c>
      <c r="E1959" s="3" t="s">
        <v>6070</v>
      </c>
      <c r="F1959" t="s">
        <v>6465</v>
      </c>
      <c r="G1959" t="s">
        <v>6936</v>
      </c>
      <c r="H1959" t="s">
        <v>7729</v>
      </c>
      <c r="I1959" t="s">
        <v>8055</v>
      </c>
      <c r="J1959" t="s">
        <v>8057</v>
      </c>
      <c r="K1959" t="s">
        <v>8124</v>
      </c>
      <c r="L1959" t="s">
        <v>8600</v>
      </c>
      <c r="M1959">
        <v>48227</v>
      </c>
      <c r="N1959" t="s">
        <v>8639</v>
      </c>
      <c r="O1959" t="s">
        <v>9793</v>
      </c>
      <c r="P1959" t="s">
        <v>10371</v>
      </c>
      <c r="Q1959" t="s">
        <v>10381</v>
      </c>
      <c r="R1959" t="s">
        <v>11527</v>
      </c>
      <c r="S1959">
        <v>38.28</v>
      </c>
      <c r="T1959">
        <v>6</v>
      </c>
      <c r="U1959">
        <v>0</v>
      </c>
      <c r="V1959">
        <v>17.608799999999999</v>
      </c>
      <c r="W1959">
        <f>(Tableau1[[#This Row],[Sales]]/Tableau1[[#This Row],[Profit]])*100</f>
        <v>217.39130434782612</v>
      </c>
      <c r="X1959">
        <f>Tableau1[[#This Row],[Sales]]*(1-Tableau1[[#This Row],[Discount]])</f>
        <v>38.28</v>
      </c>
      <c r="Y1959">
        <f ca="1">SUMIF(Tableau1[Order ID],Tableau1[[#This Row],[Order ID]],Tableau1[[#This Row],[Sales]])</f>
        <v>337.17599999999999</v>
      </c>
    </row>
    <row r="1960" spans="1:25" x14ac:dyDescent="0.3">
      <c r="A1960">
        <v>3963</v>
      </c>
      <c r="B1960" t="s">
        <v>1979</v>
      </c>
      <c r="C1960" s="9" t="s">
        <v>5630</v>
      </c>
      <c r="D1960" s="9">
        <v>42785</v>
      </c>
      <c r="E1960" s="3" t="s">
        <v>5327</v>
      </c>
      <c r="F1960" t="s">
        <v>6466</v>
      </c>
      <c r="G1960" t="s">
        <v>6993</v>
      </c>
      <c r="H1960" t="s">
        <v>7786</v>
      </c>
      <c r="I1960" t="s">
        <v>8056</v>
      </c>
      <c r="J1960" t="s">
        <v>8057</v>
      </c>
      <c r="K1960" t="s">
        <v>8059</v>
      </c>
      <c r="L1960" t="s">
        <v>8590</v>
      </c>
      <c r="M1960">
        <v>90045</v>
      </c>
      <c r="N1960" t="s">
        <v>8638</v>
      </c>
      <c r="O1960" t="s">
        <v>9600</v>
      </c>
      <c r="P1960" t="s">
        <v>10371</v>
      </c>
      <c r="Q1960" t="s">
        <v>10379</v>
      </c>
      <c r="R1960" t="s">
        <v>11341</v>
      </c>
      <c r="S1960">
        <v>12.84</v>
      </c>
      <c r="T1960">
        <v>3</v>
      </c>
      <c r="U1960">
        <v>0</v>
      </c>
      <c r="V1960">
        <v>3.4668000000000001</v>
      </c>
      <c r="W1960">
        <f>(Tableau1[[#This Row],[Sales]]/Tableau1[[#This Row],[Profit]])*100</f>
        <v>370.37037037037038</v>
      </c>
      <c r="X1960">
        <f>Tableau1[[#This Row],[Sales]]*(1-Tableau1[[#This Row],[Discount]])</f>
        <v>12.84</v>
      </c>
      <c r="Y1960">
        <f ca="1">SUMIF(Tableau1[Order ID],Tableau1[[#This Row],[Order ID]],Tableau1[[#This Row],[Sales]])</f>
        <v>32.4</v>
      </c>
    </row>
    <row r="1961" spans="1:25" x14ac:dyDescent="0.3">
      <c r="A1961">
        <v>3965</v>
      </c>
      <c r="B1961" t="s">
        <v>1980</v>
      </c>
      <c r="C1961" s="9" t="s">
        <v>5927</v>
      </c>
      <c r="D1961" s="9">
        <v>42635</v>
      </c>
      <c r="E1961" s="3" t="s">
        <v>5180</v>
      </c>
      <c r="F1961" t="s">
        <v>6465</v>
      </c>
      <c r="G1961" t="s">
        <v>7085</v>
      </c>
      <c r="H1961" t="s">
        <v>7878</v>
      </c>
      <c r="I1961" t="s">
        <v>8054</v>
      </c>
      <c r="J1961" t="s">
        <v>8057</v>
      </c>
      <c r="K1961" t="s">
        <v>8068</v>
      </c>
      <c r="L1961" t="s">
        <v>8597</v>
      </c>
      <c r="M1961">
        <v>19140</v>
      </c>
      <c r="N1961" t="s">
        <v>8640</v>
      </c>
      <c r="O1961" t="s">
        <v>10166</v>
      </c>
      <c r="P1961" t="s">
        <v>10371</v>
      </c>
      <c r="Q1961" t="s">
        <v>10379</v>
      </c>
      <c r="R1961" t="s">
        <v>11907</v>
      </c>
      <c r="S1961">
        <v>7.8719999999999999</v>
      </c>
      <c r="T1961">
        <v>3</v>
      </c>
      <c r="U1961">
        <v>0.2</v>
      </c>
      <c r="V1961">
        <v>0.88560000000000005</v>
      </c>
      <c r="W1961">
        <f>(Tableau1[[#This Row],[Sales]]/Tableau1[[#This Row],[Profit]])*100</f>
        <v>888.8888888888888</v>
      </c>
      <c r="X1961">
        <f>Tableau1[[#This Row],[Sales]]*(1-Tableau1[[#This Row],[Discount]])</f>
        <v>6.2976000000000001</v>
      </c>
      <c r="Y1961">
        <f ca="1">SUMIF(Tableau1[Order ID],Tableau1[[#This Row],[Order ID]],Tableau1[[#This Row],[Sales]])</f>
        <v>13.92</v>
      </c>
    </row>
    <row r="1962" spans="1:25" x14ac:dyDescent="0.3">
      <c r="A1962">
        <v>3966</v>
      </c>
      <c r="B1962" t="s">
        <v>1981</v>
      </c>
      <c r="C1962" s="9" t="s">
        <v>5637</v>
      </c>
      <c r="D1962" s="9">
        <v>41955</v>
      </c>
      <c r="E1962" s="3" t="s">
        <v>5694</v>
      </c>
      <c r="F1962" t="s">
        <v>6464</v>
      </c>
      <c r="G1962" t="s">
        <v>7132</v>
      </c>
      <c r="H1962" t="s">
        <v>7925</v>
      </c>
      <c r="I1962" t="s">
        <v>8055</v>
      </c>
      <c r="J1962" t="s">
        <v>8057</v>
      </c>
      <c r="K1962" t="s">
        <v>8211</v>
      </c>
      <c r="L1962" t="s">
        <v>8592</v>
      </c>
      <c r="M1962">
        <v>28806</v>
      </c>
      <c r="N1962" t="s">
        <v>8637</v>
      </c>
      <c r="O1962" t="s">
        <v>8915</v>
      </c>
      <c r="P1962" t="s">
        <v>10371</v>
      </c>
      <c r="Q1962" t="s">
        <v>10379</v>
      </c>
      <c r="R1962" t="s">
        <v>10664</v>
      </c>
      <c r="S1962">
        <v>7.8719999999999999</v>
      </c>
      <c r="T1962">
        <v>3</v>
      </c>
      <c r="U1962">
        <v>0.2</v>
      </c>
      <c r="V1962">
        <v>0.88560000000000005</v>
      </c>
      <c r="W1962">
        <f>(Tableau1[[#This Row],[Sales]]/Tableau1[[#This Row],[Profit]])*100</f>
        <v>888.8888888888888</v>
      </c>
      <c r="X1962">
        <f>Tableau1[[#This Row],[Sales]]*(1-Tableau1[[#This Row],[Discount]])</f>
        <v>6.2976000000000001</v>
      </c>
      <c r="Y1962">
        <f ca="1">SUMIF(Tableau1[Order ID],Tableau1[[#This Row],[Order ID]],Tableau1[[#This Row],[Sales]])</f>
        <v>272.048</v>
      </c>
    </row>
    <row r="1963" spans="1:25" x14ac:dyDescent="0.3">
      <c r="A1963">
        <v>3967</v>
      </c>
      <c r="B1963" t="s">
        <v>1982</v>
      </c>
      <c r="C1963" s="9" t="s">
        <v>5208</v>
      </c>
      <c r="D1963" s="9">
        <v>42461</v>
      </c>
      <c r="E1963" s="3" t="s">
        <v>6233</v>
      </c>
      <c r="F1963" t="s">
        <v>6465</v>
      </c>
      <c r="G1963" t="s">
        <v>6854</v>
      </c>
      <c r="H1963" t="s">
        <v>7647</v>
      </c>
      <c r="I1963" t="s">
        <v>8054</v>
      </c>
      <c r="J1963" t="s">
        <v>8057</v>
      </c>
      <c r="K1963" t="s">
        <v>8078</v>
      </c>
      <c r="L1963" t="s">
        <v>8603</v>
      </c>
      <c r="M1963">
        <v>10024</v>
      </c>
      <c r="N1963" t="s">
        <v>8640</v>
      </c>
      <c r="O1963" t="s">
        <v>9288</v>
      </c>
      <c r="P1963" t="s">
        <v>10371</v>
      </c>
      <c r="Q1963" t="s">
        <v>10379</v>
      </c>
      <c r="R1963" t="s">
        <v>11037</v>
      </c>
      <c r="S1963">
        <v>88.04</v>
      </c>
      <c r="T1963">
        <v>4</v>
      </c>
      <c r="U1963">
        <v>0</v>
      </c>
      <c r="V1963">
        <v>22.8904</v>
      </c>
      <c r="W1963">
        <f>(Tableau1[[#This Row],[Sales]]/Tableau1[[#This Row],[Profit]])*100</f>
        <v>384.61538461538464</v>
      </c>
      <c r="X1963">
        <f>Tableau1[[#This Row],[Sales]]*(1-Tableau1[[#This Row],[Discount]])</f>
        <v>88.04</v>
      </c>
      <c r="Y1963">
        <f ca="1">SUMIF(Tableau1[Order ID],Tableau1[[#This Row],[Order ID]],Tableau1[[#This Row],[Sales]])</f>
        <v>4.4640000000000004</v>
      </c>
    </row>
    <row r="1964" spans="1:25" x14ac:dyDescent="0.3">
      <c r="A1964">
        <v>3968</v>
      </c>
      <c r="B1964" t="s">
        <v>1983</v>
      </c>
      <c r="C1964" s="9" t="s">
        <v>5274</v>
      </c>
      <c r="D1964" s="9">
        <v>42510</v>
      </c>
      <c r="E1964" s="3" t="s">
        <v>5484</v>
      </c>
      <c r="F1964" t="s">
        <v>6466</v>
      </c>
      <c r="G1964" t="s">
        <v>6726</v>
      </c>
      <c r="H1964" t="s">
        <v>7519</v>
      </c>
      <c r="I1964" t="s">
        <v>8056</v>
      </c>
      <c r="J1964" t="s">
        <v>8057</v>
      </c>
      <c r="K1964" t="s">
        <v>8135</v>
      </c>
      <c r="L1964" t="s">
        <v>8610</v>
      </c>
      <c r="M1964">
        <v>80906</v>
      </c>
      <c r="N1964" t="s">
        <v>8638</v>
      </c>
      <c r="O1964" t="s">
        <v>9235</v>
      </c>
      <c r="P1964" t="s">
        <v>10371</v>
      </c>
      <c r="Q1964" t="s">
        <v>10381</v>
      </c>
      <c r="R1964" t="s">
        <v>10984</v>
      </c>
      <c r="S1964">
        <v>40.634999999999998</v>
      </c>
      <c r="T1964">
        <v>7</v>
      </c>
      <c r="U1964">
        <v>0.7</v>
      </c>
      <c r="V1964">
        <v>-32.508000000000003</v>
      </c>
      <c r="W1964">
        <f>(Tableau1[[#This Row],[Sales]]/Tableau1[[#This Row],[Profit]])*100</f>
        <v>-124.99999999999997</v>
      </c>
      <c r="X1964">
        <f>Tableau1[[#This Row],[Sales]]*(1-Tableau1[[#This Row],[Discount]])</f>
        <v>12.190500000000002</v>
      </c>
      <c r="Y1964">
        <f ca="1">SUMIF(Tableau1[Order ID],Tableau1[[#This Row],[Order ID]],Tableau1[[#This Row],[Sales]])</f>
        <v>268.70400000000001</v>
      </c>
    </row>
    <row r="1965" spans="1:25" x14ac:dyDescent="0.3">
      <c r="A1965">
        <v>3969</v>
      </c>
      <c r="B1965" t="s">
        <v>1984</v>
      </c>
      <c r="C1965" s="9" t="s">
        <v>5962</v>
      </c>
      <c r="D1965" s="9">
        <v>42156</v>
      </c>
      <c r="E1965" s="3" t="s">
        <v>6147</v>
      </c>
      <c r="F1965" t="s">
        <v>6465</v>
      </c>
      <c r="G1965" t="s">
        <v>7190</v>
      </c>
      <c r="H1965" t="s">
        <v>7983</v>
      </c>
      <c r="I1965" t="s">
        <v>8055</v>
      </c>
      <c r="J1965" t="s">
        <v>8057</v>
      </c>
      <c r="K1965" t="s">
        <v>8110</v>
      </c>
      <c r="L1965" t="s">
        <v>8593</v>
      </c>
      <c r="M1965">
        <v>78207</v>
      </c>
      <c r="N1965" t="s">
        <v>8639</v>
      </c>
      <c r="O1965" t="s">
        <v>8812</v>
      </c>
      <c r="P1965" t="s">
        <v>10371</v>
      </c>
      <c r="Q1965" t="s">
        <v>10381</v>
      </c>
      <c r="R1965" t="s">
        <v>10562</v>
      </c>
      <c r="S1965">
        <v>5.7279999999999998</v>
      </c>
      <c r="T1965">
        <v>8</v>
      </c>
      <c r="U1965">
        <v>0.8</v>
      </c>
      <c r="V1965">
        <v>-9.1647999999999996</v>
      </c>
      <c r="W1965">
        <f>(Tableau1[[#This Row],[Sales]]/Tableau1[[#This Row],[Profit]])*100</f>
        <v>-62.5</v>
      </c>
      <c r="X1965">
        <f>Tableau1[[#This Row],[Sales]]*(1-Tableau1[[#This Row],[Discount]])</f>
        <v>1.1455999999999997</v>
      </c>
      <c r="Y1965">
        <f ca="1">SUMIF(Tableau1[Order ID],Tableau1[[#This Row],[Order ID]],Tableau1[[#This Row],[Sales]])</f>
        <v>25.696000000000002</v>
      </c>
    </row>
    <row r="1966" spans="1:25" x14ac:dyDescent="0.3">
      <c r="A1966">
        <v>3971</v>
      </c>
      <c r="B1966" t="s">
        <v>1985</v>
      </c>
      <c r="C1966" s="9" t="s">
        <v>5784</v>
      </c>
      <c r="D1966" s="9">
        <v>41965</v>
      </c>
      <c r="E1966" s="3" t="s">
        <v>5065</v>
      </c>
      <c r="F1966" t="s">
        <v>6465</v>
      </c>
      <c r="G1966" t="s">
        <v>7195</v>
      </c>
      <c r="H1966" t="s">
        <v>7988</v>
      </c>
      <c r="I1966" t="s">
        <v>8054</v>
      </c>
      <c r="J1966" t="s">
        <v>8057</v>
      </c>
      <c r="K1966" t="s">
        <v>8059</v>
      </c>
      <c r="L1966" t="s">
        <v>8590</v>
      </c>
      <c r="M1966">
        <v>90036</v>
      </c>
      <c r="N1966" t="s">
        <v>8638</v>
      </c>
      <c r="O1966" t="s">
        <v>9936</v>
      </c>
      <c r="P1966" t="s">
        <v>10371</v>
      </c>
      <c r="Q1966" t="s">
        <v>10383</v>
      </c>
      <c r="R1966" t="s">
        <v>11672</v>
      </c>
      <c r="S1966">
        <v>53.82</v>
      </c>
      <c r="T1966">
        <v>9</v>
      </c>
      <c r="U1966">
        <v>0</v>
      </c>
      <c r="V1966">
        <v>24.219000000000001</v>
      </c>
      <c r="W1966">
        <f>(Tableau1[[#This Row],[Sales]]/Tableau1[[#This Row],[Profit]])*100</f>
        <v>222.22222222222223</v>
      </c>
      <c r="X1966">
        <f>Tableau1[[#This Row],[Sales]]*(1-Tableau1[[#This Row],[Discount]])</f>
        <v>53.82</v>
      </c>
      <c r="Y1966">
        <f ca="1">SUMIF(Tableau1[Order ID],Tableau1[[#This Row],[Order ID]],Tableau1[[#This Row],[Sales]])</f>
        <v>344.37200000000001</v>
      </c>
    </row>
    <row r="1967" spans="1:25" x14ac:dyDescent="0.3">
      <c r="A1967">
        <v>3972</v>
      </c>
      <c r="B1967" t="s">
        <v>1986</v>
      </c>
      <c r="C1967" s="9" t="s">
        <v>5963</v>
      </c>
      <c r="D1967" s="9">
        <v>42057</v>
      </c>
      <c r="E1967" s="3" t="s">
        <v>6411</v>
      </c>
      <c r="F1967" t="s">
        <v>6464</v>
      </c>
      <c r="G1967" t="s">
        <v>6858</v>
      </c>
      <c r="H1967" t="s">
        <v>7651</v>
      </c>
      <c r="I1967" t="s">
        <v>8056</v>
      </c>
      <c r="J1967" t="s">
        <v>8057</v>
      </c>
      <c r="K1967" t="s">
        <v>8399</v>
      </c>
      <c r="L1967" t="s">
        <v>8600</v>
      </c>
      <c r="M1967">
        <v>48310</v>
      </c>
      <c r="N1967" t="s">
        <v>8639</v>
      </c>
      <c r="O1967" t="s">
        <v>10061</v>
      </c>
      <c r="P1967" t="s">
        <v>10371</v>
      </c>
      <c r="Q1967" t="s">
        <v>10379</v>
      </c>
      <c r="R1967" t="s">
        <v>11800</v>
      </c>
      <c r="S1967">
        <v>79.36</v>
      </c>
      <c r="T1967">
        <v>4</v>
      </c>
      <c r="U1967">
        <v>0</v>
      </c>
      <c r="V1967">
        <v>20.633600000000001</v>
      </c>
      <c r="W1967">
        <f>(Tableau1[[#This Row],[Sales]]/Tableau1[[#This Row],[Profit]])*100</f>
        <v>384.61538461538458</v>
      </c>
      <c r="X1967">
        <f>Tableau1[[#This Row],[Sales]]*(1-Tableau1[[#This Row],[Discount]])</f>
        <v>79.36</v>
      </c>
      <c r="Y1967">
        <f ca="1">SUMIF(Tableau1[Order ID],Tableau1[[#This Row],[Order ID]],Tableau1[[#This Row],[Sales]])</f>
        <v>22.847999999999999</v>
      </c>
    </row>
    <row r="1968" spans="1:25" x14ac:dyDescent="0.3">
      <c r="A1968">
        <v>3973</v>
      </c>
      <c r="B1968" t="s">
        <v>1987</v>
      </c>
      <c r="C1968" s="9" t="s">
        <v>5922</v>
      </c>
      <c r="D1968" s="9">
        <v>42458</v>
      </c>
      <c r="E1968" s="3" t="s">
        <v>6227</v>
      </c>
      <c r="F1968" t="s">
        <v>6465</v>
      </c>
      <c r="G1968" t="s">
        <v>6517</v>
      </c>
      <c r="H1968" t="s">
        <v>7310</v>
      </c>
      <c r="I1968" t="s">
        <v>8054</v>
      </c>
      <c r="J1968" t="s">
        <v>8057</v>
      </c>
      <c r="K1968" t="s">
        <v>8078</v>
      </c>
      <c r="L1968" t="s">
        <v>8603</v>
      </c>
      <c r="M1968">
        <v>10009</v>
      </c>
      <c r="N1968" t="s">
        <v>8640</v>
      </c>
      <c r="O1968" t="s">
        <v>9550</v>
      </c>
      <c r="P1968" t="s">
        <v>10371</v>
      </c>
      <c r="Q1968" t="s">
        <v>10383</v>
      </c>
      <c r="R1968" t="s">
        <v>11293</v>
      </c>
      <c r="S1968">
        <v>13.48</v>
      </c>
      <c r="T1968">
        <v>2</v>
      </c>
      <c r="U1968">
        <v>0</v>
      </c>
      <c r="V1968">
        <v>6.74</v>
      </c>
      <c r="W1968">
        <f>(Tableau1[[#This Row],[Sales]]/Tableau1[[#This Row],[Profit]])*100</f>
        <v>200</v>
      </c>
      <c r="X1968">
        <f>Tableau1[[#This Row],[Sales]]*(1-Tableau1[[#This Row],[Discount]])</f>
        <v>13.48</v>
      </c>
      <c r="Y1968">
        <f ca="1">SUMIF(Tableau1[Order ID],Tableau1[[#This Row],[Order ID]],Tableau1[[#This Row],[Sales]])</f>
        <v>174.3</v>
      </c>
    </row>
    <row r="1969" spans="1:25" x14ac:dyDescent="0.3">
      <c r="A1969">
        <v>3977</v>
      </c>
      <c r="B1969" t="s">
        <v>1988</v>
      </c>
      <c r="C1969" s="9" t="s">
        <v>5362</v>
      </c>
      <c r="D1969" s="9">
        <v>42665</v>
      </c>
      <c r="E1969" s="3" t="s">
        <v>6087</v>
      </c>
      <c r="F1969" t="s">
        <v>6466</v>
      </c>
      <c r="G1969" t="s">
        <v>6986</v>
      </c>
      <c r="H1969" t="s">
        <v>7779</v>
      </c>
      <c r="I1969" t="s">
        <v>8054</v>
      </c>
      <c r="J1969" t="s">
        <v>8057</v>
      </c>
      <c r="K1969" t="s">
        <v>8160</v>
      </c>
      <c r="L1969" t="s">
        <v>8605</v>
      </c>
      <c r="M1969">
        <v>23223</v>
      </c>
      <c r="N1969" t="s">
        <v>8637</v>
      </c>
      <c r="O1969" t="s">
        <v>10168</v>
      </c>
      <c r="P1969" t="s">
        <v>10370</v>
      </c>
      <c r="Q1969" t="s">
        <v>10378</v>
      </c>
      <c r="R1969" t="s">
        <v>11909</v>
      </c>
      <c r="S1969">
        <v>39.92</v>
      </c>
      <c r="T1969">
        <v>4</v>
      </c>
      <c r="U1969">
        <v>0</v>
      </c>
      <c r="V1969">
        <v>11.1776</v>
      </c>
      <c r="W1969">
        <f>(Tableau1[[#This Row],[Sales]]/Tableau1[[#This Row],[Profit]])*100</f>
        <v>357.14285714285717</v>
      </c>
      <c r="X1969">
        <f>Tableau1[[#This Row],[Sales]]*(1-Tableau1[[#This Row],[Discount]])</f>
        <v>39.92</v>
      </c>
      <c r="Y1969">
        <f ca="1">SUMIF(Tableau1[Order ID],Tableau1[[#This Row],[Order ID]],Tableau1[[#This Row],[Sales]])</f>
        <v>22.32</v>
      </c>
    </row>
    <row r="1970" spans="1:25" x14ac:dyDescent="0.3">
      <c r="A1970">
        <v>3978</v>
      </c>
      <c r="B1970" t="s">
        <v>1989</v>
      </c>
      <c r="C1970" s="9" t="s">
        <v>5310</v>
      </c>
      <c r="D1970" s="9">
        <v>43010</v>
      </c>
      <c r="E1970" s="3" t="s">
        <v>5596</v>
      </c>
      <c r="F1970" t="s">
        <v>6465</v>
      </c>
      <c r="G1970" t="s">
        <v>6903</v>
      </c>
      <c r="H1970" t="s">
        <v>7696</v>
      </c>
      <c r="I1970" t="s">
        <v>8056</v>
      </c>
      <c r="J1970" t="s">
        <v>8057</v>
      </c>
      <c r="K1970" t="s">
        <v>8062</v>
      </c>
      <c r="L1970" t="s">
        <v>8234</v>
      </c>
      <c r="M1970">
        <v>98105</v>
      </c>
      <c r="N1970" t="s">
        <v>8638</v>
      </c>
      <c r="O1970" t="s">
        <v>8765</v>
      </c>
      <c r="P1970" t="s">
        <v>10371</v>
      </c>
      <c r="Q1970" t="s">
        <v>10386</v>
      </c>
      <c r="R1970" t="s">
        <v>10515</v>
      </c>
      <c r="S1970">
        <v>8.94</v>
      </c>
      <c r="T1970">
        <v>3</v>
      </c>
      <c r="U1970">
        <v>0</v>
      </c>
      <c r="V1970">
        <v>4.1124000000000001</v>
      </c>
      <c r="W1970">
        <f>(Tableau1[[#This Row],[Sales]]/Tableau1[[#This Row],[Profit]])*100</f>
        <v>217.39130434782606</v>
      </c>
      <c r="X1970">
        <f>Tableau1[[#This Row],[Sales]]*(1-Tableau1[[#This Row],[Discount]])</f>
        <v>8.94</v>
      </c>
      <c r="Y1970">
        <f ca="1">SUMIF(Tableau1[Order ID],Tableau1[[#This Row],[Order ID]],Tableau1[[#This Row],[Sales]])</f>
        <v>298.11599999999999</v>
      </c>
    </row>
    <row r="1971" spans="1:25" x14ac:dyDescent="0.3">
      <c r="A1971">
        <v>3980</v>
      </c>
      <c r="B1971" t="s">
        <v>1990</v>
      </c>
      <c r="C1971" s="9" t="s">
        <v>5881</v>
      </c>
      <c r="D1971" s="9">
        <v>41996</v>
      </c>
      <c r="E1971" s="3" t="s">
        <v>5452</v>
      </c>
      <c r="F1971" t="s">
        <v>6465</v>
      </c>
      <c r="G1971" t="s">
        <v>6728</v>
      </c>
      <c r="H1971" t="s">
        <v>7521</v>
      </c>
      <c r="I1971" t="s">
        <v>8055</v>
      </c>
      <c r="J1971" t="s">
        <v>8057</v>
      </c>
      <c r="K1971" t="s">
        <v>8078</v>
      </c>
      <c r="L1971" t="s">
        <v>8603</v>
      </c>
      <c r="M1971">
        <v>10024</v>
      </c>
      <c r="N1971" t="s">
        <v>8640</v>
      </c>
      <c r="O1971" t="s">
        <v>9571</v>
      </c>
      <c r="P1971" t="s">
        <v>10370</v>
      </c>
      <c r="Q1971" t="s">
        <v>10376</v>
      </c>
      <c r="R1971" t="s">
        <v>11314</v>
      </c>
      <c r="S1971">
        <v>53.316000000000003</v>
      </c>
      <c r="T1971">
        <v>2</v>
      </c>
      <c r="U1971">
        <v>0.4</v>
      </c>
      <c r="V1971">
        <v>-19.549199999999999</v>
      </c>
      <c r="W1971">
        <f>(Tableau1[[#This Row],[Sales]]/Tableau1[[#This Row],[Profit]])*100</f>
        <v>-272.72727272727275</v>
      </c>
      <c r="X1971">
        <f>Tableau1[[#This Row],[Sales]]*(1-Tableau1[[#This Row],[Discount]])</f>
        <v>31.989599999999999</v>
      </c>
      <c r="Y1971">
        <f ca="1">SUMIF(Tableau1[Order ID],Tableau1[[#This Row],[Order ID]],Tableau1[[#This Row],[Sales]])</f>
        <v>230.28</v>
      </c>
    </row>
    <row r="1972" spans="1:25" x14ac:dyDescent="0.3">
      <c r="A1972">
        <v>3982</v>
      </c>
      <c r="B1972" t="s">
        <v>1991</v>
      </c>
      <c r="C1972" s="9" t="s">
        <v>5964</v>
      </c>
      <c r="D1972" s="9">
        <v>43084</v>
      </c>
      <c r="E1972" s="3" t="s">
        <v>5728</v>
      </c>
      <c r="F1972" t="s">
        <v>6465</v>
      </c>
      <c r="G1972" t="s">
        <v>6952</v>
      </c>
      <c r="H1972" t="s">
        <v>7745</v>
      </c>
      <c r="I1972" t="s">
        <v>8056</v>
      </c>
      <c r="J1972" t="s">
        <v>8057</v>
      </c>
      <c r="K1972" t="s">
        <v>8062</v>
      </c>
      <c r="L1972" t="s">
        <v>8234</v>
      </c>
      <c r="M1972">
        <v>98115</v>
      </c>
      <c r="N1972" t="s">
        <v>8638</v>
      </c>
      <c r="O1972" t="s">
        <v>9183</v>
      </c>
      <c r="P1972" t="s">
        <v>10370</v>
      </c>
      <c r="Q1972" t="s">
        <v>10378</v>
      </c>
      <c r="R1972" t="s">
        <v>10931</v>
      </c>
      <c r="S1972">
        <v>22.77</v>
      </c>
      <c r="T1972">
        <v>3</v>
      </c>
      <c r="U1972">
        <v>0</v>
      </c>
      <c r="V1972">
        <v>9.7911000000000001</v>
      </c>
      <c r="W1972">
        <f>(Tableau1[[#This Row],[Sales]]/Tableau1[[#This Row],[Profit]])*100</f>
        <v>232.55813953488374</v>
      </c>
      <c r="X1972">
        <f>Tableau1[[#This Row],[Sales]]*(1-Tableau1[[#This Row],[Discount]])</f>
        <v>22.77</v>
      </c>
      <c r="Y1972">
        <f ca="1">SUMIF(Tableau1[Order ID],Tableau1[[#This Row],[Order ID]],Tableau1[[#This Row],[Sales]])</f>
        <v>81.424000000000007</v>
      </c>
    </row>
    <row r="1973" spans="1:25" x14ac:dyDescent="0.3">
      <c r="A1973">
        <v>3983</v>
      </c>
      <c r="B1973" t="s">
        <v>1992</v>
      </c>
      <c r="C1973" s="9" t="s">
        <v>5304</v>
      </c>
      <c r="D1973" s="9">
        <v>42558</v>
      </c>
      <c r="E1973" s="3" t="s">
        <v>5508</v>
      </c>
      <c r="F1973" t="s">
        <v>6464</v>
      </c>
      <c r="G1973" t="s">
        <v>7134</v>
      </c>
      <c r="H1973" t="s">
        <v>7927</v>
      </c>
      <c r="I1973" t="s">
        <v>8054</v>
      </c>
      <c r="J1973" t="s">
        <v>8057</v>
      </c>
      <c r="K1973" t="s">
        <v>8059</v>
      </c>
      <c r="L1973" t="s">
        <v>8590</v>
      </c>
      <c r="M1973">
        <v>90045</v>
      </c>
      <c r="N1973" t="s">
        <v>8638</v>
      </c>
      <c r="O1973" t="s">
        <v>8691</v>
      </c>
      <c r="P1973" t="s">
        <v>10370</v>
      </c>
      <c r="Q1973" t="s">
        <v>10374</v>
      </c>
      <c r="R1973" t="s">
        <v>10440</v>
      </c>
      <c r="S1973">
        <v>287.96800000000002</v>
      </c>
      <c r="T1973">
        <v>4</v>
      </c>
      <c r="U1973">
        <v>0.2</v>
      </c>
      <c r="V1973">
        <v>-3.5996000000000001</v>
      </c>
      <c r="W1973">
        <f>(Tableau1[[#This Row],[Sales]]/Tableau1[[#This Row],[Profit]])*100</f>
        <v>-8000</v>
      </c>
      <c r="X1973">
        <f>Tableau1[[#This Row],[Sales]]*(1-Tableau1[[#This Row],[Discount]])</f>
        <v>230.37440000000004</v>
      </c>
      <c r="Y1973">
        <f ca="1">SUMIF(Tableau1[Order ID],Tableau1[[#This Row],[Order ID]],Tableau1[[#This Row],[Sales]])</f>
        <v>18.84</v>
      </c>
    </row>
    <row r="1974" spans="1:25" x14ac:dyDescent="0.3">
      <c r="A1974">
        <v>3986</v>
      </c>
      <c r="B1974" t="s">
        <v>1993</v>
      </c>
      <c r="C1974" s="9" t="s">
        <v>5794</v>
      </c>
      <c r="D1974" s="9">
        <v>42477</v>
      </c>
      <c r="E1974" s="3" t="s">
        <v>5468</v>
      </c>
      <c r="F1974" t="s">
        <v>6465</v>
      </c>
      <c r="G1974" t="s">
        <v>6809</v>
      </c>
      <c r="H1974" t="s">
        <v>7602</v>
      </c>
      <c r="I1974" t="s">
        <v>8054</v>
      </c>
      <c r="J1974" t="s">
        <v>8057</v>
      </c>
      <c r="K1974" t="s">
        <v>8138</v>
      </c>
      <c r="L1974" t="s">
        <v>8590</v>
      </c>
      <c r="M1974">
        <v>90712</v>
      </c>
      <c r="N1974" t="s">
        <v>8638</v>
      </c>
      <c r="O1974" t="s">
        <v>9333</v>
      </c>
      <c r="P1974" t="s">
        <v>10370</v>
      </c>
      <c r="Q1974" t="s">
        <v>10373</v>
      </c>
      <c r="R1974" t="s">
        <v>11081</v>
      </c>
      <c r="S1974">
        <v>257.49900000000002</v>
      </c>
      <c r="T1974">
        <v>3</v>
      </c>
      <c r="U1974">
        <v>0.15</v>
      </c>
      <c r="V1974">
        <v>24.235199999999999</v>
      </c>
      <c r="W1974">
        <f>(Tableau1[[#This Row],[Sales]]/Tableau1[[#This Row],[Profit]])*100</f>
        <v>1062.5000000000002</v>
      </c>
      <c r="X1974">
        <f>Tableau1[[#This Row],[Sales]]*(1-Tableau1[[#This Row],[Discount]])</f>
        <v>218.87415000000001</v>
      </c>
      <c r="Y1974">
        <f ca="1">SUMIF(Tableau1[Order ID],Tableau1[[#This Row],[Order ID]],Tableau1[[#This Row],[Sales]])</f>
        <v>66.959999999999994</v>
      </c>
    </row>
    <row r="1975" spans="1:25" x14ac:dyDescent="0.3">
      <c r="A1975">
        <v>3987</v>
      </c>
      <c r="B1975" t="s">
        <v>1994</v>
      </c>
      <c r="C1975" s="9" t="s">
        <v>5828</v>
      </c>
      <c r="D1975" s="9">
        <v>42833</v>
      </c>
      <c r="E1975" s="3" t="s">
        <v>5379</v>
      </c>
      <c r="F1975" t="s">
        <v>6465</v>
      </c>
      <c r="G1975" t="s">
        <v>7048</v>
      </c>
      <c r="H1975" t="s">
        <v>7841</v>
      </c>
      <c r="I1975" t="s">
        <v>8056</v>
      </c>
      <c r="J1975" t="s">
        <v>8057</v>
      </c>
      <c r="K1975" t="s">
        <v>8193</v>
      </c>
      <c r="L1975" t="s">
        <v>8618</v>
      </c>
      <c r="M1975">
        <v>7060</v>
      </c>
      <c r="N1975" t="s">
        <v>8640</v>
      </c>
      <c r="O1975" t="s">
        <v>9112</v>
      </c>
      <c r="P1975" t="s">
        <v>10371</v>
      </c>
      <c r="Q1975" t="s">
        <v>10377</v>
      </c>
      <c r="R1975" t="s">
        <v>10861</v>
      </c>
      <c r="S1975">
        <v>2591.56</v>
      </c>
      <c r="T1975">
        <v>4</v>
      </c>
      <c r="U1975">
        <v>0</v>
      </c>
      <c r="V1975">
        <v>621.97439999999995</v>
      </c>
      <c r="W1975">
        <f>(Tableau1[[#This Row],[Sales]]/Tableau1[[#This Row],[Profit]])*100</f>
        <v>416.66666666666669</v>
      </c>
      <c r="X1975">
        <f>Tableau1[[#This Row],[Sales]]*(1-Tableau1[[#This Row],[Discount]])</f>
        <v>2591.56</v>
      </c>
      <c r="Y1975">
        <f ca="1">SUMIF(Tableau1[Order ID],Tableau1[[#This Row],[Order ID]],Tableau1[[#This Row],[Sales]])</f>
        <v>81.36</v>
      </c>
    </row>
    <row r="1976" spans="1:25" x14ac:dyDescent="0.3">
      <c r="A1976">
        <v>3989</v>
      </c>
      <c r="B1976" t="s">
        <v>1995</v>
      </c>
      <c r="C1976" s="9" t="s">
        <v>5794</v>
      </c>
      <c r="D1976" s="9">
        <v>42477</v>
      </c>
      <c r="E1976" s="3" t="s">
        <v>5213</v>
      </c>
      <c r="F1976" t="s">
        <v>6465</v>
      </c>
      <c r="G1976" t="s">
        <v>7196</v>
      </c>
      <c r="H1976" t="s">
        <v>7989</v>
      </c>
      <c r="I1976" t="s">
        <v>8055</v>
      </c>
      <c r="J1976" t="s">
        <v>8057</v>
      </c>
      <c r="K1976" t="s">
        <v>8087</v>
      </c>
      <c r="L1976" t="s">
        <v>8606</v>
      </c>
      <c r="M1976">
        <v>38401</v>
      </c>
      <c r="N1976" t="s">
        <v>8637</v>
      </c>
      <c r="O1976" t="s">
        <v>10170</v>
      </c>
      <c r="P1976" t="s">
        <v>10370</v>
      </c>
      <c r="Q1976" t="s">
        <v>10378</v>
      </c>
      <c r="R1976" t="s">
        <v>11911</v>
      </c>
      <c r="S1976">
        <v>79.12</v>
      </c>
      <c r="T1976">
        <v>5</v>
      </c>
      <c r="U1976">
        <v>0.2</v>
      </c>
      <c r="V1976">
        <v>13.846</v>
      </c>
      <c r="W1976">
        <f>(Tableau1[[#This Row],[Sales]]/Tableau1[[#This Row],[Profit]])*100</f>
        <v>571.42857142857144</v>
      </c>
      <c r="X1976">
        <f>Tableau1[[#This Row],[Sales]]*(1-Tableau1[[#This Row],[Discount]])</f>
        <v>63.296000000000006</v>
      </c>
      <c r="Y1976">
        <f ca="1">SUMIF(Tableau1[Order ID],Tableau1[[#This Row],[Order ID]],Tableau1[[#This Row],[Sales]])</f>
        <v>90.882000000000005</v>
      </c>
    </row>
    <row r="1977" spans="1:25" x14ac:dyDescent="0.3">
      <c r="A1977">
        <v>3990</v>
      </c>
      <c r="B1977" t="s">
        <v>1996</v>
      </c>
      <c r="C1977" s="9" t="s">
        <v>5671</v>
      </c>
      <c r="D1977" s="9">
        <v>41968</v>
      </c>
      <c r="E1977" s="3" t="s">
        <v>5531</v>
      </c>
      <c r="F1977" t="s">
        <v>6464</v>
      </c>
      <c r="G1977" t="s">
        <v>6949</v>
      </c>
      <c r="H1977" t="s">
        <v>7742</v>
      </c>
      <c r="I1977" t="s">
        <v>8054</v>
      </c>
      <c r="J1977" t="s">
        <v>8057</v>
      </c>
      <c r="K1977" t="s">
        <v>8441</v>
      </c>
      <c r="L1977" t="s">
        <v>8622</v>
      </c>
      <c r="M1977">
        <v>2895</v>
      </c>
      <c r="N1977" t="s">
        <v>8640</v>
      </c>
      <c r="O1977" t="s">
        <v>9367</v>
      </c>
      <c r="P1977" t="s">
        <v>10370</v>
      </c>
      <c r="Q1977" t="s">
        <v>10378</v>
      </c>
      <c r="R1977" t="s">
        <v>11114</v>
      </c>
      <c r="S1977">
        <v>52.96</v>
      </c>
      <c r="T1977">
        <v>2</v>
      </c>
      <c r="U1977">
        <v>0</v>
      </c>
      <c r="V1977">
        <v>20.1248</v>
      </c>
      <c r="W1977">
        <f>(Tableau1[[#This Row],[Sales]]/Tableau1[[#This Row],[Profit]])*100</f>
        <v>263.15789473684214</v>
      </c>
      <c r="X1977">
        <f>Tableau1[[#This Row],[Sales]]*(1-Tableau1[[#This Row],[Discount]])</f>
        <v>52.96</v>
      </c>
      <c r="Y1977">
        <f ca="1">SUMIF(Tableau1[Order ID],Tableau1[[#This Row],[Order ID]],Tableau1[[#This Row],[Sales]])</f>
        <v>659.97</v>
      </c>
    </row>
    <row r="1978" spans="1:25" x14ac:dyDescent="0.3">
      <c r="A1978">
        <v>3991</v>
      </c>
      <c r="B1978" t="s">
        <v>1997</v>
      </c>
      <c r="C1978" s="9" t="s">
        <v>5965</v>
      </c>
      <c r="D1978" s="9">
        <v>41946</v>
      </c>
      <c r="E1978" s="3" t="s">
        <v>6098</v>
      </c>
      <c r="F1978" t="s">
        <v>6465</v>
      </c>
      <c r="G1978" t="s">
        <v>6942</v>
      </c>
      <c r="H1978" t="s">
        <v>7735</v>
      </c>
      <c r="I1978" t="s">
        <v>8054</v>
      </c>
      <c r="J1978" t="s">
        <v>8057</v>
      </c>
      <c r="K1978" t="s">
        <v>8210</v>
      </c>
      <c r="L1978" t="s">
        <v>8597</v>
      </c>
      <c r="M1978">
        <v>17602</v>
      </c>
      <c r="N1978" t="s">
        <v>8640</v>
      </c>
      <c r="O1978" t="s">
        <v>9993</v>
      </c>
      <c r="P1978" t="s">
        <v>10371</v>
      </c>
      <c r="Q1978" t="s">
        <v>10387</v>
      </c>
      <c r="R1978" t="s">
        <v>11731</v>
      </c>
      <c r="S1978">
        <v>286.34399999999999</v>
      </c>
      <c r="T1978">
        <v>3</v>
      </c>
      <c r="U1978">
        <v>0.2</v>
      </c>
      <c r="V1978">
        <v>-64.427400000000006</v>
      </c>
      <c r="W1978">
        <f>(Tableau1[[#This Row],[Sales]]/Tableau1[[#This Row],[Profit]])*100</f>
        <v>-444.4444444444444</v>
      </c>
      <c r="X1978">
        <f>Tableau1[[#This Row],[Sales]]*(1-Tableau1[[#This Row],[Discount]])</f>
        <v>229.0752</v>
      </c>
      <c r="Y1978">
        <f ca="1">SUMIF(Tableau1[Order ID],Tableau1[[#This Row],[Order ID]],Tableau1[[#This Row],[Sales]])</f>
        <v>16.448</v>
      </c>
    </row>
    <row r="1979" spans="1:25" x14ac:dyDescent="0.3">
      <c r="A1979">
        <v>3992</v>
      </c>
      <c r="B1979" t="s">
        <v>1998</v>
      </c>
      <c r="C1979" s="9" t="s">
        <v>5519</v>
      </c>
      <c r="D1979" s="9">
        <v>42125</v>
      </c>
      <c r="E1979" s="3" t="s">
        <v>6270</v>
      </c>
      <c r="F1979" t="s">
        <v>6465</v>
      </c>
      <c r="G1979" t="s">
        <v>6574</v>
      </c>
      <c r="H1979" t="s">
        <v>7367</v>
      </c>
      <c r="I1979" t="s">
        <v>8055</v>
      </c>
      <c r="J1979" t="s">
        <v>8057</v>
      </c>
      <c r="K1979" t="s">
        <v>8125</v>
      </c>
      <c r="L1979" t="s">
        <v>8591</v>
      </c>
      <c r="M1979">
        <v>33614</v>
      </c>
      <c r="N1979" t="s">
        <v>8637</v>
      </c>
      <c r="O1979" t="s">
        <v>9367</v>
      </c>
      <c r="P1979" t="s">
        <v>10370</v>
      </c>
      <c r="Q1979" t="s">
        <v>10378</v>
      </c>
      <c r="R1979" t="s">
        <v>11114</v>
      </c>
      <c r="S1979">
        <v>63.552</v>
      </c>
      <c r="T1979">
        <v>3</v>
      </c>
      <c r="U1979">
        <v>0.2</v>
      </c>
      <c r="V1979">
        <v>14.299200000000001</v>
      </c>
      <c r="W1979">
        <f>(Tableau1[[#This Row],[Sales]]/Tableau1[[#This Row],[Profit]])*100</f>
        <v>444.4444444444444</v>
      </c>
      <c r="X1979">
        <f>Tableau1[[#This Row],[Sales]]*(1-Tableau1[[#This Row],[Discount]])</f>
        <v>50.8416</v>
      </c>
      <c r="Y1979">
        <f ca="1">SUMIF(Tableau1[Order ID],Tableau1[[#This Row],[Order ID]],Tableau1[[#This Row],[Sales]])</f>
        <v>15.12</v>
      </c>
    </row>
    <row r="1980" spans="1:25" x14ac:dyDescent="0.3">
      <c r="A1980">
        <v>3995</v>
      </c>
      <c r="B1980" t="s">
        <v>1999</v>
      </c>
      <c r="C1980" s="9" t="s">
        <v>5966</v>
      </c>
      <c r="D1980" s="9">
        <v>42071</v>
      </c>
      <c r="E1980" s="3" t="s">
        <v>5929</v>
      </c>
      <c r="F1980" t="s">
        <v>6465</v>
      </c>
      <c r="G1980" t="s">
        <v>7197</v>
      </c>
      <c r="H1980" t="s">
        <v>7990</v>
      </c>
      <c r="I1980" t="s">
        <v>8054</v>
      </c>
      <c r="J1980" t="s">
        <v>8057</v>
      </c>
      <c r="K1980" t="s">
        <v>8307</v>
      </c>
      <c r="L1980" t="s">
        <v>8594</v>
      </c>
      <c r="M1980">
        <v>53142</v>
      </c>
      <c r="N1980" t="s">
        <v>8639</v>
      </c>
      <c r="O1980" t="s">
        <v>10088</v>
      </c>
      <c r="P1980" t="s">
        <v>10370</v>
      </c>
      <c r="Q1980" t="s">
        <v>10373</v>
      </c>
      <c r="R1980" t="s">
        <v>11826</v>
      </c>
      <c r="S1980">
        <v>512.94000000000005</v>
      </c>
      <c r="T1980">
        <v>3</v>
      </c>
      <c r="U1980">
        <v>0</v>
      </c>
      <c r="V1980">
        <v>97.458600000000004</v>
      </c>
      <c r="W1980">
        <f>(Tableau1[[#This Row],[Sales]]/Tableau1[[#This Row],[Profit]])*100</f>
        <v>526.31578947368428</v>
      </c>
      <c r="X1980">
        <f>Tableau1[[#This Row],[Sales]]*(1-Tableau1[[#This Row],[Discount]])</f>
        <v>512.94000000000005</v>
      </c>
      <c r="Y1980">
        <f ca="1">SUMIF(Tableau1[Order ID],Tableau1[[#This Row],[Order ID]],Tableau1[[#This Row],[Sales]])</f>
        <v>89.95</v>
      </c>
    </row>
    <row r="1981" spans="1:25" x14ac:dyDescent="0.3">
      <c r="A1981">
        <v>4000</v>
      </c>
      <c r="B1981" t="s">
        <v>2000</v>
      </c>
      <c r="C1981" s="9" t="s">
        <v>5819</v>
      </c>
      <c r="D1981" s="9">
        <v>42202</v>
      </c>
      <c r="E1981" s="3" t="s">
        <v>5633</v>
      </c>
      <c r="F1981" t="s">
        <v>6464</v>
      </c>
      <c r="G1981" t="s">
        <v>6640</v>
      </c>
      <c r="H1981" t="s">
        <v>7433</v>
      </c>
      <c r="I1981" t="s">
        <v>8055</v>
      </c>
      <c r="J1981" t="s">
        <v>8057</v>
      </c>
      <c r="K1981" t="s">
        <v>8428</v>
      </c>
      <c r="L1981" t="s">
        <v>8591</v>
      </c>
      <c r="M1981">
        <v>34952</v>
      </c>
      <c r="N1981" t="s">
        <v>8637</v>
      </c>
      <c r="O1981" t="s">
        <v>8902</v>
      </c>
      <c r="P1981" t="s">
        <v>10370</v>
      </c>
      <c r="Q1981" t="s">
        <v>10373</v>
      </c>
      <c r="R1981" t="s">
        <v>10651</v>
      </c>
      <c r="S1981">
        <v>231.92</v>
      </c>
      <c r="T1981">
        <v>5</v>
      </c>
      <c r="U1981">
        <v>0.2</v>
      </c>
      <c r="V1981">
        <v>5.798</v>
      </c>
      <c r="W1981">
        <f>(Tableau1[[#This Row],[Sales]]/Tableau1[[#This Row],[Profit]])*100</f>
        <v>4000</v>
      </c>
      <c r="X1981">
        <f>Tableau1[[#This Row],[Sales]]*(1-Tableau1[[#This Row],[Discount]])</f>
        <v>185.536</v>
      </c>
      <c r="Y1981">
        <f ca="1">SUMIF(Tableau1[Order ID],Tableau1[[#This Row],[Order ID]],Tableau1[[#This Row],[Sales]])</f>
        <v>39.936</v>
      </c>
    </row>
    <row r="1982" spans="1:25" x14ac:dyDescent="0.3">
      <c r="A1982">
        <v>4001</v>
      </c>
      <c r="B1982" t="s">
        <v>2001</v>
      </c>
      <c r="C1982" s="9" t="s">
        <v>5886</v>
      </c>
      <c r="D1982" s="9">
        <v>41923</v>
      </c>
      <c r="E1982" s="3" t="s">
        <v>6109</v>
      </c>
      <c r="F1982" t="s">
        <v>6465</v>
      </c>
      <c r="G1982" t="s">
        <v>7124</v>
      </c>
      <c r="H1982" t="s">
        <v>7917</v>
      </c>
      <c r="I1982" t="s">
        <v>8056</v>
      </c>
      <c r="J1982" t="s">
        <v>8057</v>
      </c>
      <c r="K1982" t="s">
        <v>8062</v>
      </c>
      <c r="L1982" t="s">
        <v>8234</v>
      </c>
      <c r="M1982">
        <v>98115</v>
      </c>
      <c r="N1982" t="s">
        <v>8638</v>
      </c>
      <c r="O1982" t="s">
        <v>9727</v>
      </c>
      <c r="P1982" t="s">
        <v>10370</v>
      </c>
      <c r="Q1982" t="s">
        <v>10378</v>
      </c>
      <c r="R1982" t="s">
        <v>11464</v>
      </c>
      <c r="S1982">
        <v>63.47</v>
      </c>
      <c r="T1982">
        <v>11</v>
      </c>
      <c r="U1982">
        <v>0</v>
      </c>
      <c r="V1982">
        <v>19.041</v>
      </c>
      <c r="W1982">
        <f>(Tableau1[[#This Row],[Sales]]/Tableau1[[#This Row],[Profit]])*100</f>
        <v>333.33333333333331</v>
      </c>
      <c r="X1982">
        <f>Tableau1[[#This Row],[Sales]]*(1-Tableau1[[#This Row],[Discount]])</f>
        <v>63.47</v>
      </c>
      <c r="Y1982">
        <f ca="1">SUMIF(Tableau1[Order ID],Tableau1[[#This Row],[Order ID]],Tableau1[[#This Row],[Sales]])</f>
        <v>199.75</v>
      </c>
    </row>
    <row r="1983" spans="1:25" x14ac:dyDescent="0.3">
      <c r="A1983">
        <v>4003</v>
      </c>
      <c r="B1983" t="s">
        <v>2002</v>
      </c>
      <c r="C1983" s="9" t="s">
        <v>5870</v>
      </c>
      <c r="D1983" s="9">
        <v>42432</v>
      </c>
      <c r="E1983" s="3" t="s">
        <v>5417</v>
      </c>
      <c r="F1983" t="s">
        <v>6465</v>
      </c>
      <c r="G1983" t="s">
        <v>6885</v>
      </c>
      <c r="H1983" t="s">
        <v>7678</v>
      </c>
      <c r="I1983" t="s">
        <v>8054</v>
      </c>
      <c r="J1983" t="s">
        <v>8057</v>
      </c>
      <c r="K1983" t="s">
        <v>8110</v>
      </c>
      <c r="L1983" t="s">
        <v>8593</v>
      </c>
      <c r="M1983">
        <v>78207</v>
      </c>
      <c r="N1983" t="s">
        <v>8639</v>
      </c>
      <c r="O1983" t="s">
        <v>8969</v>
      </c>
      <c r="P1983" t="s">
        <v>10370</v>
      </c>
      <c r="Q1983" t="s">
        <v>10376</v>
      </c>
      <c r="R1983" t="s">
        <v>10718</v>
      </c>
      <c r="S1983">
        <v>637.89599999999996</v>
      </c>
      <c r="T1983">
        <v>3</v>
      </c>
      <c r="U1983">
        <v>0.3</v>
      </c>
      <c r="V1983">
        <v>-127.5792</v>
      </c>
      <c r="W1983">
        <f>(Tableau1[[#This Row],[Sales]]/Tableau1[[#This Row],[Profit]])*100</f>
        <v>-500</v>
      </c>
      <c r="X1983">
        <f>Tableau1[[#This Row],[Sales]]*(1-Tableau1[[#This Row],[Discount]])</f>
        <v>446.52719999999994</v>
      </c>
      <c r="Y1983">
        <f ca="1">SUMIF(Tableau1[Order ID],Tableau1[[#This Row],[Order ID]],Tableau1[[#This Row],[Sales]])</f>
        <v>263.95999999999998</v>
      </c>
    </row>
    <row r="1984" spans="1:25" x14ac:dyDescent="0.3">
      <c r="A1984">
        <v>4006</v>
      </c>
      <c r="B1984" t="s">
        <v>2003</v>
      </c>
      <c r="C1984" s="9" t="s">
        <v>5925</v>
      </c>
      <c r="D1984" s="9">
        <v>42348</v>
      </c>
      <c r="E1984" s="3" t="s">
        <v>6165</v>
      </c>
      <c r="F1984" t="s">
        <v>6465</v>
      </c>
      <c r="G1984" t="s">
        <v>7198</v>
      </c>
      <c r="H1984" t="s">
        <v>7991</v>
      </c>
      <c r="I1984" t="s">
        <v>8054</v>
      </c>
      <c r="J1984" t="s">
        <v>8057</v>
      </c>
      <c r="K1984" t="s">
        <v>8243</v>
      </c>
      <c r="L1984" t="s">
        <v>8620</v>
      </c>
      <c r="M1984">
        <v>30076</v>
      </c>
      <c r="N1984" t="s">
        <v>8637</v>
      </c>
      <c r="O1984" t="s">
        <v>9905</v>
      </c>
      <c r="P1984" t="s">
        <v>10371</v>
      </c>
      <c r="Q1984" t="s">
        <v>10379</v>
      </c>
      <c r="R1984" t="s">
        <v>11135</v>
      </c>
      <c r="S1984">
        <v>1.78</v>
      </c>
      <c r="T1984">
        <v>1</v>
      </c>
      <c r="U1984">
        <v>0</v>
      </c>
      <c r="V1984">
        <v>0.49840000000000001</v>
      </c>
      <c r="W1984">
        <f>(Tableau1[[#This Row],[Sales]]/Tableau1[[#This Row],[Profit]])*100</f>
        <v>357.14285714285717</v>
      </c>
      <c r="X1984">
        <f>Tableau1[[#This Row],[Sales]]*(1-Tableau1[[#This Row],[Discount]])</f>
        <v>1.78</v>
      </c>
      <c r="Y1984">
        <f ca="1">SUMIF(Tableau1[Order ID],Tableau1[[#This Row],[Order ID]],Tableau1[[#This Row],[Sales]])</f>
        <v>271.89999999999998</v>
      </c>
    </row>
    <row r="1985" spans="1:25" x14ac:dyDescent="0.3">
      <c r="A1985">
        <v>4009</v>
      </c>
      <c r="B1985" t="s">
        <v>2004</v>
      </c>
      <c r="C1985" s="9" t="s">
        <v>5247</v>
      </c>
      <c r="D1985" s="9">
        <v>42356</v>
      </c>
      <c r="E1985" s="3" t="s">
        <v>5967</v>
      </c>
      <c r="F1985" t="s">
        <v>6465</v>
      </c>
      <c r="G1985" t="s">
        <v>6617</v>
      </c>
      <c r="H1985" t="s">
        <v>7410</v>
      </c>
      <c r="I1985" t="s">
        <v>8055</v>
      </c>
      <c r="J1985" t="s">
        <v>8057</v>
      </c>
      <c r="K1985" t="s">
        <v>8161</v>
      </c>
      <c r="L1985" t="s">
        <v>8610</v>
      </c>
      <c r="M1985">
        <v>80027</v>
      </c>
      <c r="N1985" t="s">
        <v>8638</v>
      </c>
      <c r="O1985" t="s">
        <v>9600</v>
      </c>
      <c r="P1985" t="s">
        <v>10371</v>
      </c>
      <c r="Q1985" t="s">
        <v>10379</v>
      </c>
      <c r="R1985" t="s">
        <v>11341</v>
      </c>
      <c r="S1985">
        <v>6.8479999999999999</v>
      </c>
      <c r="T1985">
        <v>2</v>
      </c>
      <c r="U1985">
        <v>0.2</v>
      </c>
      <c r="V1985">
        <v>0.59919999999999995</v>
      </c>
      <c r="W1985">
        <f>(Tableau1[[#This Row],[Sales]]/Tableau1[[#This Row],[Profit]])*100</f>
        <v>1142.8571428571429</v>
      </c>
      <c r="X1985">
        <f>Tableau1[[#This Row],[Sales]]*(1-Tableau1[[#This Row],[Discount]])</f>
        <v>5.4784000000000006</v>
      </c>
      <c r="Y1985">
        <f ca="1">SUMIF(Tableau1[Order ID],Tableau1[[#This Row],[Order ID]],Tableau1[[#This Row],[Sales]])</f>
        <v>541.24</v>
      </c>
    </row>
    <row r="1986" spans="1:25" x14ac:dyDescent="0.3">
      <c r="A1986">
        <v>4010</v>
      </c>
      <c r="B1986" t="s">
        <v>2005</v>
      </c>
      <c r="C1986" s="9" t="s">
        <v>5344</v>
      </c>
      <c r="D1986" s="9">
        <v>42736</v>
      </c>
      <c r="E1986" s="3" t="s">
        <v>6384</v>
      </c>
      <c r="F1986" t="s">
        <v>6465</v>
      </c>
      <c r="G1986" t="s">
        <v>6524</v>
      </c>
      <c r="H1986" t="s">
        <v>7317</v>
      </c>
      <c r="I1986" t="s">
        <v>8054</v>
      </c>
      <c r="J1986" t="s">
        <v>8057</v>
      </c>
      <c r="K1986" t="s">
        <v>8059</v>
      </c>
      <c r="L1986" t="s">
        <v>8590</v>
      </c>
      <c r="M1986">
        <v>90036</v>
      </c>
      <c r="N1986" t="s">
        <v>8638</v>
      </c>
      <c r="O1986" t="s">
        <v>10173</v>
      </c>
      <c r="P1986" t="s">
        <v>10370</v>
      </c>
      <c r="Q1986" t="s">
        <v>10378</v>
      </c>
      <c r="R1986" t="s">
        <v>11914</v>
      </c>
      <c r="S1986">
        <v>474.43</v>
      </c>
      <c r="T1986">
        <v>11</v>
      </c>
      <c r="U1986">
        <v>0</v>
      </c>
      <c r="V1986">
        <v>199.26060000000001</v>
      </c>
      <c r="W1986">
        <f>(Tableau1[[#This Row],[Sales]]/Tableau1[[#This Row],[Profit]])*100</f>
        <v>238.0952380952381</v>
      </c>
      <c r="X1986">
        <f>Tableau1[[#This Row],[Sales]]*(1-Tableau1[[#This Row],[Discount]])</f>
        <v>474.43</v>
      </c>
      <c r="Y1986">
        <f ca="1">SUMIF(Tableau1[Order ID],Tableau1[[#This Row],[Order ID]],Tableau1[[#This Row],[Sales]])</f>
        <v>125.944</v>
      </c>
    </row>
    <row r="1987" spans="1:25" x14ac:dyDescent="0.3">
      <c r="A1987">
        <v>4011</v>
      </c>
      <c r="B1987" t="s">
        <v>2006</v>
      </c>
      <c r="C1987" s="9" t="s">
        <v>5640</v>
      </c>
      <c r="D1987" s="9">
        <v>43060</v>
      </c>
      <c r="E1987" s="3" t="s">
        <v>5251</v>
      </c>
      <c r="F1987" t="s">
        <v>6466</v>
      </c>
      <c r="G1987" t="s">
        <v>7161</v>
      </c>
      <c r="H1987" t="s">
        <v>7954</v>
      </c>
      <c r="I1987" t="s">
        <v>8054</v>
      </c>
      <c r="J1987" t="s">
        <v>8057</v>
      </c>
      <c r="K1987" t="s">
        <v>8068</v>
      </c>
      <c r="L1987" t="s">
        <v>8597</v>
      </c>
      <c r="M1987">
        <v>19143</v>
      </c>
      <c r="N1987" t="s">
        <v>8640</v>
      </c>
      <c r="O1987" t="s">
        <v>9147</v>
      </c>
      <c r="P1987" t="s">
        <v>10371</v>
      </c>
      <c r="Q1987" t="s">
        <v>10383</v>
      </c>
      <c r="R1987" t="s">
        <v>10896</v>
      </c>
      <c r="S1987">
        <v>8.4480000000000004</v>
      </c>
      <c r="T1987">
        <v>2</v>
      </c>
      <c r="U1987">
        <v>0.2</v>
      </c>
      <c r="V1987">
        <v>2.64</v>
      </c>
      <c r="W1987">
        <f>(Tableau1[[#This Row],[Sales]]/Tableau1[[#This Row],[Profit]])*100</f>
        <v>320</v>
      </c>
      <c r="X1987">
        <f>Tableau1[[#This Row],[Sales]]*(1-Tableau1[[#This Row],[Discount]])</f>
        <v>6.7584000000000009</v>
      </c>
      <c r="Y1987">
        <f ca="1">SUMIF(Tableau1[Order ID],Tableau1[[#This Row],[Order ID]],Tableau1[[#This Row],[Sales]])</f>
        <v>60.671999999999997</v>
      </c>
    </row>
    <row r="1988" spans="1:25" x14ac:dyDescent="0.3">
      <c r="A1988">
        <v>4013</v>
      </c>
      <c r="B1988" t="s">
        <v>2007</v>
      </c>
      <c r="C1988" s="9" t="s">
        <v>5967</v>
      </c>
      <c r="D1988" s="9">
        <v>42360</v>
      </c>
      <c r="E1988" s="3" t="s">
        <v>5047</v>
      </c>
      <c r="F1988" t="s">
        <v>6465</v>
      </c>
      <c r="G1988" t="s">
        <v>6925</v>
      </c>
      <c r="H1988" t="s">
        <v>7718</v>
      </c>
      <c r="I1988" t="s">
        <v>8056</v>
      </c>
      <c r="J1988" t="s">
        <v>8057</v>
      </c>
      <c r="K1988" t="s">
        <v>8442</v>
      </c>
      <c r="L1988" t="s">
        <v>8594</v>
      </c>
      <c r="M1988">
        <v>54880</v>
      </c>
      <c r="N1988" t="s">
        <v>8639</v>
      </c>
      <c r="O1988" t="s">
        <v>9399</v>
      </c>
      <c r="P1988" t="s">
        <v>10371</v>
      </c>
      <c r="Q1988" t="s">
        <v>10379</v>
      </c>
      <c r="R1988" t="s">
        <v>11147</v>
      </c>
      <c r="S1988">
        <v>17.12</v>
      </c>
      <c r="T1988">
        <v>4</v>
      </c>
      <c r="U1988">
        <v>0</v>
      </c>
      <c r="V1988">
        <v>4.9648000000000003</v>
      </c>
      <c r="W1988">
        <f>(Tableau1[[#This Row],[Sales]]/Tableau1[[#This Row],[Profit]])*100</f>
        <v>344.82758620689651</v>
      </c>
      <c r="X1988">
        <f>Tableau1[[#This Row],[Sales]]*(1-Tableau1[[#This Row],[Discount]])</f>
        <v>17.12</v>
      </c>
      <c r="Y1988">
        <f ca="1">SUMIF(Tableau1[Order ID],Tableau1[[#This Row],[Order ID]],Tableau1[[#This Row],[Sales]])</f>
        <v>83.9</v>
      </c>
    </row>
    <row r="1989" spans="1:25" x14ac:dyDescent="0.3">
      <c r="A1989">
        <v>4014</v>
      </c>
      <c r="B1989" t="s">
        <v>2008</v>
      </c>
      <c r="C1989" s="9" t="s">
        <v>5871</v>
      </c>
      <c r="D1989" s="9">
        <v>42239</v>
      </c>
      <c r="E1989" s="3" t="s">
        <v>5864</v>
      </c>
      <c r="F1989" t="s">
        <v>6465</v>
      </c>
      <c r="G1989" t="s">
        <v>7119</v>
      </c>
      <c r="H1989" t="s">
        <v>7912</v>
      </c>
      <c r="I1989" t="s">
        <v>8054</v>
      </c>
      <c r="J1989" t="s">
        <v>8057</v>
      </c>
      <c r="K1989" t="s">
        <v>8176</v>
      </c>
      <c r="L1989" t="s">
        <v>8620</v>
      </c>
      <c r="M1989">
        <v>30318</v>
      </c>
      <c r="N1989" t="s">
        <v>8637</v>
      </c>
      <c r="O1989" t="s">
        <v>9700</v>
      </c>
      <c r="P1989" t="s">
        <v>10371</v>
      </c>
      <c r="Q1989" t="s">
        <v>10382</v>
      </c>
      <c r="R1989" t="s">
        <v>11438</v>
      </c>
      <c r="S1989">
        <v>542.94000000000005</v>
      </c>
      <c r="T1989">
        <v>3</v>
      </c>
      <c r="U1989">
        <v>0</v>
      </c>
      <c r="V1989">
        <v>152.0232</v>
      </c>
      <c r="W1989">
        <f>(Tableau1[[#This Row],[Sales]]/Tableau1[[#This Row],[Profit]])*100</f>
        <v>357.14285714285717</v>
      </c>
      <c r="X1989">
        <f>Tableau1[[#This Row],[Sales]]*(1-Tableau1[[#This Row],[Discount]])</f>
        <v>542.94000000000005</v>
      </c>
      <c r="Y1989">
        <f ca="1">SUMIF(Tableau1[Order ID],Tableau1[[#This Row],[Order ID]],Tableau1[[#This Row],[Sales]])</f>
        <v>210.68</v>
      </c>
    </row>
    <row r="1990" spans="1:25" x14ac:dyDescent="0.3">
      <c r="A1990">
        <v>4021</v>
      </c>
      <c r="B1990" t="s">
        <v>2009</v>
      </c>
      <c r="C1990" s="9" t="s">
        <v>5199</v>
      </c>
      <c r="D1990" s="9">
        <v>41812</v>
      </c>
      <c r="E1990" s="3" t="s">
        <v>5730</v>
      </c>
      <c r="F1990" t="s">
        <v>6465</v>
      </c>
      <c r="G1990" t="s">
        <v>7199</v>
      </c>
      <c r="H1990" t="s">
        <v>7992</v>
      </c>
      <c r="I1990" t="s">
        <v>8054</v>
      </c>
      <c r="J1990" t="s">
        <v>8057</v>
      </c>
      <c r="K1990" t="s">
        <v>8200</v>
      </c>
      <c r="L1990" t="s">
        <v>8597</v>
      </c>
      <c r="M1990">
        <v>19013</v>
      </c>
      <c r="N1990" t="s">
        <v>8640</v>
      </c>
      <c r="O1990" t="s">
        <v>8804</v>
      </c>
      <c r="P1990" t="s">
        <v>10370</v>
      </c>
      <c r="Q1990" t="s">
        <v>10374</v>
      </c>
      <c r="R1990" t="s">
        <v>10554</v>
      </c>
      <c r="S1990">
        <v>170.05799999999999</v>
      </c>
      <c r="T1990">
        <v>3</v>
      </c>
      <c r="U1990">
        <v>0.3</v>
      </c>
      <c r="V1990">
        <v>-4.8587999999999996</v>
      </c>
      <c r="W1990">
        <f>(Tableau1[[#This Row],[Sales]]/Tableau1[[#This Row],[Profit]])*100</f>
        <v>-3500</v>
      </c>
      <c r="X1990">
        <f>Tableau1[[#This Row],[Sales]]*(1-Tableau1[[#This Row],[Discount]])</f>
        <v>119.04059999999998</v>
      </c>
      <c r="Y1990">
        <f ca="1">SUMIF(Tableau1[Order ID],Tableau1[[#This Row],[Order ID]],Tableau1[[#This Row],[Sales]])</f>
        <v>23.076000000000001</v>
      </c>
    </row>
    <row r="1991" spans="1:25" x14ac:dyDescent="0.3">
      <c r="A1991">
        <v>4024</v>
      </c>
      <c r="B1991" t="s">
        <v>2010</v>
      </c>
      <c r="C1991" s="9" t="s">
        <v>5885</v>
      </c>
      <c r="D1991" s="9">
        <v>43035</v>
      </c>
      <c r="E1991" s="3" t="s">
        <v>5990</v>
      </c>
      <c r="F1991" t="s">
        <v>6466</v>
      </c>
      <c r="G1991" t="s">
        <v>7173</v>
      </c>
      <c r="H1991" t="s">
        <v>7966</v>
      </c>
      <c r="I1991" t="s">
        <v>8055</v>
      </c>
      <c r="J1991" t="s">
        <v>8057</v>
      </c>
      <c r="K1991" t="s">
        <v>8066</v>
      </c>
      <c r="L1991" t="s">
        <v>8590</v>
      </c>
      <c r="M1991">
        <v>94110</v>
      </c>
      <c r="N1991" t="s">
        <v>8638</v>
      </c>
      <c r="O1991" t="s">
        <v>9804</v>
      </c>
      <c r="P1991" t="s">
        <v>10370</v>
      </c>
      <c r="Q1991" t="s">
        <v>10373</v>
      </c>
      <c r="R1991" t="s">
        <v>11538</v>
      </c>
      <c r="S1991">
        <v>556.66499999999996</v>
      </c>
      <c r="T1991">
        <v>5</v>
      </c>
      <c r="U1991">
        <v>0.15</v>
      </c>
      <c r="V1991">
        <v>6.5490000000000004</v>
      </c>
      <c r="W1991">
        <f>(Tableau1[[#This Row],[Sales]]/Tableau1[[#This Row],[Profit]])*100</f>
        <v>8499.9999999999982</v>
      </c>
      <c r="X1991">
        <f>Tableau1[[#This Row],[Sales]]*(1-Tableau1[[#This Row],[Discount]])</f>
        <v>473.16524999999996</v>
      </c>
      <c r="Y1991">
        <f ca="1">SUMIF(Tableau1[Order ID],Tableau1[[#This Row],[Order ID]],Tableau1[[#This Row],[Sales]])</f>
        <v>37.68</v>
      </c>
    </row>
    <row r="1992" spans="1:25" x14ac:dyDescent="0.3">
      <c r="A1992">
        <v>4026</v>
      </c>
      <c r="B1992" t="s">
        <v>2011</v>
      </c>
      <c r="C1992" s="9" t="s">
        <v>5968</v>
      </c>
      <c r="D1992" s="9">
        <v>42958</v>
      </c>
      <c r="E1992" s="3" t="s">
        <v>5832</v>
      </c>
      <c r="F1992" t="s">
        <v>6466</v>
      </c>
      <c r="G1992" t="s">
        <v>6713</v>
      </c>
      <c r="H1992" t="s">
        <v>7506</v>
      </c>
      <c r="I1992" t="s">
        <v>8055</v>
      </c>
      <c r="J1992" t="s">
        <v>8057</v>
      </c>
      <c r="K1992" t="s">
        <v>8443</v>
      </c>
      <c r="L1992" t="s">
        <v>8593</v>
      </c>
      <c r="M1992">
        <v>76021</v>
      </c>
      <c r="N1992" t="s">
        <v>8639</v>
      </c>
      <c r="O1992" t="s">
        <v>9869</v>
      </c>
      <c r="P1992" t="s">
        <v>10371</v>
      </c>
      <c r="Q1992" t="s">
        <v>10383</v>
      </c>
      <c r="R1992" t="s">
        <v>11605</v>
      </c>
      <c r="S1992">
        <v>29.664000000000001</v>
      </c>
      <c r="T1992">
        <v>4</v>
      </c>
      <c r="U1992">
        <v>0.2</v>
      </c>
      <c r="V1992">
        <v>10.0116</v>
      </c>
      <c r="W1992">
        <f>(Tableau1[[#This Row],[Sales]]/Tableau1[[#This Row],[Profit]])*100</f>
        <v>296.2962962962963</v>
      </c>
      <c r="X1992">
        <f>Tableau1[[#This Row],[Sales]]*(1-Tableau1[[#This Row],[Discount]])</f>
        <v>23.731200000000001</v>
      </c>
      <c r="Y1992">
        <f ca="1">SUMIF(Tableau1[Order ID],Tableau1[[#This Row],[Order ID]],Tableau1[[#This Row],[Sales]])</f>
        <v>435.99900000000002</v>
      </c>
    </row>
    <row r="1993" spans="1:25" x14ac:dyDescent="0.3">
      <c r="A1993">
        <v>4030</v>
      </c>
      <c r="B1993" t="s">
        <v>2012</v>
      </c>
      <c r="C1993" s="9" t="s">
        <v>5195</v>
      </c>
      <c r="D1993" s="9">
        <v>43093</v>
      </c>
      <c r="E1993" s="3" t="s">
        <v>5146</v>
      </c>
      <c r="F1993" t="s">
        <v>6465</v>
      </c>
      <c r="G1993" t="s">
        <v>6862</v>
      </c>
      <c r="H1993" t="s">
        <v>7655</v>
      </c>
      <c r="I1993" t="s">
        <v>8054</v>
      </c>
      <c r="J1993" t="s">
        <v>8057</v>
      </c>
      <c r="K1993" t="s">
        <v>8298</v>
      </c>
      <c r="L1993" t="s">
        <v>8616</v>
      </c>
      <c r="M1993">
        <v>70506</v>
      </c>
      <c r="N1993" t="s">
        <v>8637</v>
      </c>
      <c r="O1993" t="s">
        <v>9559</v>
      </c>
      <c r="P1993" t="s">
        <v>10372</v>
      </c>
      <c r="Q1993" t="s">
        <v>10388</v>
      </c>
      <c r="R1993" t="s">
        <v>11302</v>
      </c>
      <c r="S1993">
        <v>479.97</v>
      </c>
      <c r="T1993">
        <v>3</v>
      </c>
      <c r="U1993">
        <v>0</v>
      </c>
      <c r="V1993">
        <v>239.98500000000001</v>
      </c>
      <c r="W1993">
        <f>(Tableau1[[#This Row],[Sales]]/Tableau1[[#This Row],[Profit]])*100</f>
        <v>200</v>
      </c>
      <c r="X1993">
        <f>Tableau1[[#This Row],[Sales]]*(1-Tableau1[[#This Row],[Discount]])</f>
        <v>479.97</v>
      </c>
      <c r="Y1993">
        <f ca="1">SUMIF(Tableau1[Order ID],Tableau1[[#This Row],[Order ID]],Tableau1[[#This Row],[Sales]])</f>
        <v>63.88</v>
      </c>
    </row>
    <row r="1994" spans="1:25" x14ac:dyDescent="0.3">
      <c r="A1994">
        <v>4032</v>
      </c>
      <c r="B1994" t="s">
        <v>2013</v>
      </c>
      <c r="C1994" s="9" t="s">
        <v>5212</v>
      </c>
      <c r="D1994" s="9">
        <v>42639</v>
      </c>
      <c r="E1994" s="3" t="s">
        <v>5985</v>
      </c>
      <c r="F1994" t="s">
        <v>6465</v>
      </c>
      <c r="G1994" t="s">
        <v>6485</v>
      </c>
      <c r="H1994" t="s">
        <v>7278</v>
      </c>
      <c r="I1994" t="s">
        <v>8056</v>
      </c>
      <c r="J1994" t="s">
        <v>8057</v>
      </c>
      <c r="K1994" t="s">
        <v>8444</v>
      </c>
      <c r="L1994" t="s">
        <v>8234</v>
      </c>
      <c r="M1994">
        <v>98042</v>
      </c>
      <c r="N1994" t="s">
        <v>8638</v>
      </c>
      <c r="O1994" t="s">
        <v>9266</v>
      </c>
      <c r="P1994" t="s">
        <v>10371</v>
      </c>
      <c r="Q1994" t="s">
        <v>10382</v>
      </c>
      <c r="R1994" t="s">
        <v>11015</v>
      </c>
      <c r="S1994">
        <v>236.88</v>
      </c>
      <c r="T1994">
        <v>6</v>
      </c>
      <c r="U1994">
        <v>0</v>
      </c>
      <c r="V1994">
        <v>66.326400000000007</v>
      </c>
      <c r="W1994">
        <f>(Tableau1[[#This Row],[Sales]]/Tableau1[[#This Row],[Profit]])*100</f>
        <v>357.14285714285711</v>
      </c>
      <c r="X1994">
        <f>Tableau1[[#This Row],[Sales]]*(1-Tableau1[[#This Row],[Discount]])</f>
        <v>236.88</v>
      </c>
      <c r="Y1994">
        <f ca="1">SUMIF(Tableau1[Order ID],Tableau1[[#This Row],[Order ID]],Tableau1[[#This Row],[Sales]])</f>
        <v>393.25</v>
      </c>
    </row>
    <row r="1995" spans="1:25" x14ac:dyDescent="0.3">
      <c r="A1995">
        <v>4035</v>
      </c>
      <c r="B1995" t="s">
        <v>2014</v>
      </c>
      <c r="C1995" s="9" t="s">
        <v>5969</v>
      </c>
      <c r="D1995" s="9">
        <v>42716</v>
      </c>
      <c r="E1995" s="3" t="s">
        <v>5969</v>
      </c>
      <c r="F1995" t="s">
        <v>6467</v>
      </c>
      <c r="G1995" t="s">
        <v>6955</v>
      </c>
      <c r="H1995" t="s">
        <v>7748</v>
      </c>
      <c r="I1995" t="s">
        <v>8055</v>
      </c>
      <c r="J1995" t="s">
        <v>8057</v>
      </c>
      <c r="K1995" t="s">
        <v>8218</v>
      </c>
      <c r="L1995" t="s">
        <v>8612</v>
      </c>
      <c r="M1995">
        <v>44052</v>
      </c>
      <c r="N1995" t="s">
        <v>8640</v>
      </c>
      <c r="O1995" t="s">
        <v>8984</v>
      </c>
      <c r="P1995" t="s">
        <v>10371</v>
      </c>
      <c r="Q1995" t="s">
        <v>10381</v>
      </c>
      <c r="R1995" t="s">
        <v>10733</v>
      </c>
      <c r="S1995">
        <v>18.693000000000001</v>
      </c>
      <c r="T1995">
        <v>3</v>
      </c>
      <c r="U1995">
        <v>0.7</v>
      </c>
      <c r="V1995">
        <v>-14.331300000000001</v>
      </c>
      <c r="W1995">
        <f>(Tableau1[[#This Row],[Sales]]/Tableau1[[#This Row],[Profit]])*100</f>
        <v>-130.43478260869566</v>
      </c>
      <c r="X1995">
        <f>Tableau1[[#This Row],[Sales]]*(1-Tableau1[[#This Row],[Discount]])</f>
        <v>5.6079000000000017</v>
      </c>
      <c r="Y1995">
        <f ca="1">SUMIF(Tableau1[Order ID],Tableau1[[#This Row],[Order ID]],Tableau1[[#This Row],[Sales]])</f>
        <v>16.271999999999998</v>
      </c>
    </row>
    <row r="1996" spans="1:25" x14ac:dyDescent="0.3">
      <c r="A1996">
        <v>4037</v>
      </c>
      <c r="B1996" t="s">
        <v>2015</v>
      </c>
      <c r="C1996" s="9" t="s">
        <v>5105</v>
      </c>
      <c r="D1996" s="9">
        <v>42366</v>
      </c>
      <c r="E1996" s="3" t="s">
        <v>6395</v>
      </c>
      <c r="F1996" t="s">
        <v>6465</v>
      </c>
      <c r="G1996" t="s">
        <v>7119</v>
      </c>
      <c r="H1996" t="s">
        <v>7912</v>
      </c>
      <c r="I1996" t="s">
        <v>8054</v>
      </c>
      <c r="J1996" t="s">
        <v>8057</v>
      </c>
      <c r="K1996" t="s">
        <v>8080</v>
      </c>
      <c r="L1996" t="s">
        <v>8598</v>
      </c>
      <c r="M1996">
        <v>60623</v>
      </c>
      <c r="N1996" t="s">
        <v>8639</v>
      </c>
      <c r="O1996" t="s">
        <v>9613</v>
      </c>
      <c r="P1996" t="s">
        <v>10371</v>
      </c>
      <c r="Q1996" t="s">
        <v>10377</v>
      </c>
      <c r="R1996" t="s">
        <v>11830</v>
      </c>
      <c r="S1996">
        <v>24.815999999999999</v>
      </c>
      <c r="T1996">
        <v>2</v>
      </c>
      <c r="U1996">
        <v>0.2</v>
      </c>
      <c r="V1996">
        <v>1.5509999999999999</v>
      </c>
      <c r="W1996">
        <f>(Tableau1[[#This Row],[Sales]]/Tableau1[[#This Row],[Profit]])*100</f>
        <v>1600</v>
      </c>
      <c r="X1996">
        <f>Tableau1[[#This Row],[Sales]]*(1-Tableau1[[#This Row],[Discount]])</f>
        <v>19.852800000000002</v>
      </c>
      <c r="Y1996">
        <f ca="1">SUMIF(Tableau1[Order ID],Tableau1[[#This Row],[Order ID]],Tableau1[[#This Row],[Sales]])</f>
        <v>5.97</v>
      </c>
    </row>
    <row r="1997" spans="1:25" x14ac:dyDescent="0.3">
      <c r="A1997">
        <v>4038</v>
      </c>
      <c r="B1997" t="s">
        <v>2016</v>
      </c>
      <c r="C1997" s="9" t="s">
        <v>5312</v>
      </c>
      <c r="D1997" s="9">
        <v>42002</v>
      </c>
      <c r="E1997" s="3" t="s">
        <v>5128</v>
      </c>
      <c r="F1997" t="s">
        <v>6465</v>
      </c>
      <c r="G1997" t="s">
        <v>6763</v>
      </c>
      <c r="H1997" t="s">
        <v>7556</v>
      </c>
      <c r="I1997" t="s">
        <v>8055</v>
      </c>
      <c r="J1997" t="s">
        <v>8057</v>
      </c>
      <c r="K1997" t="s">
        <v>8066</v>
      </c>
      <c r="L1997" t="s">
        <v>8590</v>
      </c>
      <c r="M1997">
        <v>94110</v>
      </c>
      <c r="N1997" t="s">
        <v>8638</v>
      </c>
      <c r="O1997" t="s">
        <v>10035</v>
      </c>
      <c r="P1997" t="s">
        <v>10370</v>
      </c>
      <c r="Q1997" t="s">
        <v>10378</v>
      </c>
      <c r="R1997" t="s">
        <v>11773</v>
      </c>
      <c r="S1997">
        <v>24.9</v>
      </c>
      <c r="T1997">
        <v>5</v>
      </c>
      <c r="U1997">
        <v>0</v>
      </c>
      <c r="V1997">
        <v>8.2170000000000005</v>
      </c>
      <c r="W1997">
        <f>(Tableau1[[#This Row],[Sales]]/Tableau1[[#This Row],[Profit]])*100</f>
        <v>303.030303030303</v>
      </c>
      <c r="X1997">
        <f>Tableau1[[#This Row],[Sales]]*(1-Tableau1[[#This Row],[Discount]])</f>
        <v>24.9</v>
      </c>
      <c r="Y1997">
        <f ca="1">SUMIF(Tableau1[Order ID],Tableau1[[#This Row],[Order ID]],Tableau1[[#This Row],[Sales]])</f>
        <v>2.6549999999999998</v>
      </c>
    </row>
    <row r="1998" spans="1:25" x14ac:dyDescent="0.3">
      <c r="A1998">
        <v>4045</v>
      </c>
      <c r="B1998" t="s">
        <v>2017</v>
      </c>
      <c r="C1998" s="9" t="s">
        <v>5638</v>
      </c>
      <c r="D1998" s="9">
        <v>42180</v>
      </c>
      <c r="E1998" s="3" t="s">
        <v>6303</v>
      </c>
      <c r="F1998" t="s">
        <v>6465</v>
      </c>
      <c r="G1998" t="s">
        <v>7003</v>
      </c>
      <c r="H1998" t="s">
        <v>7796</v>
      </c>
      <c r="I1998" t="s">
        <v>8054</v>
      </c>
      <c r="J1998" t="s">
        <v>8057</v>
      </c>
      <c r="K1998" t="s">
        <v>8066</v>
      </c>
      <c r="L1998" t="s">
        <v>8590</v>
      </c>
      <c r="M1998">
        <v>94110</v>
      </c>
      <c r="N1998" t="s">
        <v>8638</v>
      </c>
      <c r="O1998" t="s">
        <v>9139</v>
      </c>
      <c r="P1998" t="s">
        <v>10370</v>
      </c>
      <c r="Q1998" t="s">
        <v>10378</v>
      </c>
      <c r="R1998" t="s">
        <v>10888</v>
      </c>
      <c r="S1998">
        <v>204.85</v>
      </c>
      <c r="T1998">
        <v>5</v>
      </c>
      <c r="U1998">
        <v>0</v>
      </c>
      <c r="V1998">
        <v>57.357999999999997</v>
      </c>
      <c r="W1998">
        <f>(Tableau1[[#This Row],[Sales]]/Tableau1[[#This Row],[Profit]])*100</f>
        <v>357.14285714285717</v>
      </c>
      <c r="X1998">
        <f>Tableau1[[#This Row],[Sales]]*(1-Tableau1[[#This Row],[Discount]])</f>
        <v>204.85</v>
      </c>
      <c r="Y1998">
        <f ca="1">SUMIF(Tableau1[Order ID],Tableau1[[#This Row],[Order ID]],Tableau1[[#This Row],[Sales]])</f>
        <v>61.4</v>
      </c>
    </row>
    <row r="1999" spans="1:25" x14ac:dyDescent="0.3">
      <c r="A1999">
        <v>4046</v>
      </c>
      <c r="B1999" t="s">
        <v>2018</v>
      </c>
      <c r="C1999" s="9" t="s">
        <v>5818</v>
      </c>
      <c r="D1999" s="9">
        <v>42096</v>
      </c>
      <c r="E1999" s="3" t="s">
        <v>6033</v>
      </c>
      <c r="F1999" t="s">
        <v>6465</v>
      </c>
      <c r="G1999" t="s">
        <v>7156</v>
      </c>
      <c r="H1999" t="s">
        <v>7949</v>
      </c>
      <c r="I1999" t="s">
        <v>8055</v>
      </c>
      <c r="J1999" t="s">
        <v>8057</v>
      </c>
      <c r="K1999" t="s">
        <v>8070</v>
      </c>
      <c r="L1999" t="s">
        <v>8593</v>
      </c>
      <c r="M1999">
        <v>77070</v>
      </c>
      <c r="N1999" t="s">
        <v>8639</v>
      </c>
      <c r="O1999" t="s">
        <v>9398</v>
      </c>
      <c r="P1999" t="s">
        <v>10371</v>
      </c>
      <c r="Q1999" t="s">
        <v>10381</v>
      </c>
      <c r="R1999" t="s">
        <v>11146</v>
      </c>
      <c r="S1999">
        <v>9.1560000000000006</v>
      </c>
      <c r="T1999">
        <v>3</v>
      </c>
      <c r="U1999">
        <v>0.8</v>
      </c>
      <c r="V1999">
        <v>-13.734</v>
      </c>
      <c r="W1999">
        <f>(Tableau1[[#This Row],[Sales]]/Tableau1[[#This Row],[Profit]])*100</f>
        <v>-66.666666666666671</v>
      </c>
      <c r="X1999">
        <f>Tableau1[[#This Row],[Sales]]*(1-Tableau1[[#This Row],[Discount]])</f>
        <v>1.8311999999999997</v>
      </c>
      <c r="Y1999">
        <f ca="1">SUMIF(Tableau1[Order ID],Tableau1[[#This Row],[Order ID]],Tableau1[[#This Row],[Sales]])</f>
        <v>239.97</v>
      </c>
    </row>
    <row r="2000" spans="1:25" x14ac:dyDescent="0.3">
      <c r="A2000">
        <v>4047</v>
      </c>
      <c r="B2000" t="s">
        <v>2019</v>
      </c>
      <c r="C2000" s="9" t="s">
        <v>5238</v>
      </c>
      <c r="D2000" s="9">
        <v>43029</v>
      </c>
      <c r="E2000" s="3" t="s">
        <v>6326</v>
      </c>
      <c r="F2000" t="s">
        <v>6465</v>
      </c>
      <c r="G2000" t="s">
        <v>7195</v>
      </c>
      <c r="H2000" t="s">
        <v>7988</v>
      </c>
      <c r="I2000" t="s">
        <v>8054</v>
      </c>
      <c r="J2000" t="s">
        <v>8057</v>
      </c>
      <c r="K2000" t="s">
        <v>8080</v>
      </c>
      <c r="L2000" t="s">
        <v>8598</v>
      </c>
      <c r="M2000">
        <v>60653</v>
      </c>
      <c r="N2000" t="s">
        <v>8639</v>
      </c>
      <c r="O2000" t="s">
        <v>9421</v>
      </c>
      <c r="P2000" t="s">
        <v>10371</v>
      </c>
      <c r="Q2000" t="s">
        <v>10382</v>
      </c>
      <c r="R2000" t="s">
        <v>11169</v>
      </c>
      <c r="S2000">
        <v>23.992000000000001</v>
      </c>
      <c r="T2000">
        <v>2</v>
      </c>
      <c r="U2000">
        <v>0.8</v>
      </c>
      <c r="V2000">
        <v>-62.379199999999997</v>
      </c>
      <c r="W2000">
        <f>(Tableau1[[#This Row],[Sales]]/Tableau1[[#This Row],[Profit]])*100</f>
        <v>-38.461538461538467</v>
      </c>
      <c r="X2000">
        <f>Tableau1[[#This Row],[Sales]]*(1-Tableau1[[#This Row],[Discount]])</f>
        <v>4.7983999999999991</v>
      </c>
      <c r="Y2000">
        <f ca="1">SUMIF(Tableau1[Order ID],Tableau1[[#This Row],[Order ID]],Tableau1[[#This Row],[Sales]])</f>
        <v>27.42</v>
      </c>
    </row>
    <row r="2001" spans="1:25" x14ac:dyDescent="0.3">
      <c r="A2001">
        <v>4048</v>
      </c>
      <c r="B2001" t="s">
        <v>2020</v>
      </c>
      <c r="C2001" s="9" t="s">
        <v>5777</v>
      </c>
      <c r="D2001" s="9">
        <v>42201</v>
      </c>
      <c r="E2001" s="3" t="s">
        <v>5520</v>
      </c>
      <c r="F2001" t="s">
        <v>6466</v>
      </c>
      <c r="G2001" t="s">
        <v>7190</v>
      </c>
      <c r="H2001" t="s">
        <v>7983</v>
      </c>
      <c r="I2001" t="s">
        <v>8055</v>
      </c>
      <c r="J2001" t="s">
        <v>8057</v>
      </c>
      <c r="K2001" t="s">
        <v>8078</v>
      </c>
      <c r="L2001" t="s">
        <v>8603</v>
      </c>
      <c r="M2001">
        <v>10035</v>
      </c>
      <c r="N2001" t="s">
        <v>8640</v>
      </c>
      <c r="O2001" t="s">
        <v>9580</v>
      </c>
      <c r="P2001" t="s">
        <v>10371</v>
      </c>
      <c r="Q2001" t="s">
        <v>10383</v>
      </c>
      <c r="R2001" t="s">
        <v>11322</v>
      </c>
      <c r="S2001">
        <v>80.88</v>
      </c>
      <c r="T2001">
        <v>3</v>
      </c>
      <c r="U2001">
        <v>0</v>
      </c>
      <c r="V2001">
        <v>39.6312</v>
      </c>
      <c r="W2001">
        <f>(Tableau1[[#This Row],[Sales]]/Tableau1[[#This Row],[Profit]])*100</f>
        <v>204.08163265306123</v>
      </c>
      <c r="X2001">
        <f>Tableau1[[#This Row],[Sales]]*(1-Tableau1[[#This Row],[Discount]])</f>
        <v>80.88</v>
      </c>
      <c r="Y2001">
        <f ca="1">SUMIF(Tableau1[Order ID],Tableau1[[#This Row],[Order ID]],Tableau1[[#This Row],[Sales]])</f>
        <v>146.54400000000001</v>
      </c>
    </row>
    <row r="2002" spans="1:25" x14ac:dyDescent="0.3">
      <c r="A2002">
        <v>4050</v>
      </c>
      <c r="B2002" t="s">
        <v>2021</v>
      </c>
      <c r="C2002" s="9" t="s">
        <v>5122</v>
      </c>
      <c r="D2002" s="9">
        <v>42910</v>
      </c>
      <c r="E2002" s="3" t="s">
        <v>5365</v>
      </c>
      <c r="F2002" t="s">
        <v>6464</v>
      </c>
      <c r="G2002" t="s">
        <v>7122</v>
      </c>
      <c r="H2002" t="s">
        <v>7915</v>
      </c>
      <c r="I2002" t="s">
        <v>8054</v>
      </c>
      <c r="J2002" t="s">
        <v>8057</v>
      </c>
      <c r="K2002" t="s">
        <v>8078</v>
      </c>
      <c r="L2002" t="s">
        <v>8603</v>
      </c>
      <c r="M2002">
        <v>10011</v>
      </c>
      <c r="N2002" t="s">
        <v>8640</v>
      </c>
      <c r="O2002" t="s">
        <v>9356</v>
      </c>
      <c r="P2002" t="s">
        <v>10370</v>
      </c>
      <c r="Q2002" t="s">
        <v>10378</v>
      </c>
      <c r="R2002" t="s">
        <v>11104</v>
      </c>
      <c r="S2002">
        <v>276.69</v>
      </c>
      <c r="T2002">
        <v>3</v>
      </c>
      <c r="U2002">
        <v>0</v>
      </c>
      <c r="V2002">
        <v>49.804200000000002</v>
      </c>
      <c r="W2002">
        <f>(Tableau1[[#This Row],[Sales]]/Tableau1[[#This Row],[Profit]])*100</f>
        <v>555.55555555555554</v>
      </c>
      <c r="X2002">
        <f>Tableau1[[#This Row],[Sales]]*(1-Tableau1[[#This Row],[Discount]])</f>
        <v>276.69</v>
      </c>
      <c r="Y2002">
        <f ca="1">SUMIF(Tableau1[Order ID],Tableau1[[#This Row],[Order ID]],Tableau1[[#This Row],[Sales]])</f>
        <v>28.08</v>
      </c>
    </row>
    <row r="2003" spans="1:25" x14ac:dyDescent="0.3">
      <c r="A2003">
        <v>4052</v>
      </c>
      <c r="B2003" t="s">
        <v>2022</v>
      </c>
      <c r="C2003" s="9" t="s">
        <v>5441</v>
      </c>
      <c r="D2003" s="9">
        <v>41911</v>
      </c>
      <c r="E2003" s="3" t="s">
        <v>5492</v>
      </c>
      <c r="F2003" t="s">
        <v>6465</v>
      </c>
      <c r="G2003" t="s">
        <v>6884</v>
      </c>
      <c r="H2003" t="s">
        <v>7677</v>
      </c>
      <c r="I2003" t="s">
        <v>8055</v>
      </c>
      <c r="J2003" t="s">
        <v>8057</v>
      </c>
      <c r="K2003" t="s">
        <v>8068</v>
      </c>
      <c r="L2003" t="s">
        <v>8597</v>
      </c>
      <c r="M2003">
        <v>19134</v>
      </c>
      <c r="N2003" t="s">
        <v>8640</v>
      </c>
      <c r="O2003" t="s">
        <v>9857</v>
      </c>
      <c r="P2003" t="s">
        <v>10371</v>
      </c>
      <c r="Q2003" t="s">
        <v>10379</v>
      </c>
      <c r="R2003" t="s">
        <v>11592</v>
      </c>
      <c r="S2003">
        <v>4.2240000000000002</v>
      </c>
      <c r="T2003">
        <v>3</v>
      </c>
      <c r="U2003">
        <v>0.2</v>
      </c>
      <c r="V2003">
        <v>1.4783999999999999</v>
      </c>
      <c r="W2003">
        <f>(Tableau1[[#This Row],[Sales]]/Tableau1[[#This Row],[Profit]])*100</f>
        <v>285.71428571428572</v>
      </c>
      <c r="X2003">
        <f>Tableau1[[#This Row],[Sales]]*(1-Tableau1[[#This Row],[Discount]])</f>
        <v>3.3792000000000004</v>
      </c>
      <c r="Y2003">
        <f ca="1">SUMIF(Tableau1[Order ID],Tableau1[[#This Row],[Order ID]],Tableau1[[#This Row],[Sales]])</f>
        <v>39.92</v>
      </c>
    </row>
    <row r="2004" spans="1:25" x14ac:dyDescent="0.3">
      <c r="A2004">
        <v>4058</v>
      </c>
      <c r="B2004" t="s">
        <v>2023</v>
      </c>
      <c r="C2004" s="9" t="s">
        <v>5186</v>
      </c>
      <c r="D2004" s="9">
        <v>41967</v>
      </c>
      <c r="E2004" s="3" t="s">
        <v>5713</v>
      </c>
      <c r="F2004" t="s">
        <v>6465</v>
      </c>
      <c r="G2004" t="s">
        <v>6681</v>
      </c>
      <c r="H2004" t="s">
        <v>7474</v>
      </c>
      <c r="I2004" t="s">
        <v>8054</v>
      </c>
      <c r="J2004" t="s">
        <v>8057</v>
      </c>
      <c r="K2004" t="s">
        <v>8080</v>
      </c>
      <c r="L2004" t="s">
        <v>8598</v>
      </c>
      <c r="M2004">
        <v>60610</v>
      </c>
      <c r="N2004" t="s">
        <v>8639</v>
      </c>
      <c r="O2004" t="s">
        <v>9379</v>
      </c>
      <c r="P2004" t="s">
        <v>10371</v>
      </c>
      <c r="Q2004" t="s">
        <v>10377</v>
      </c>
      <c r="R2004" t="s">
        <v>11127</v>
      </c>
      <c r="S2004">
        <v>646.20000000000005</v>
      </c>
      <c r="T2004">
        <v>5</v>
      </c>
      <c r="U2004">
        <v>0.2</v>
      </c>
      <c r="V2004">
        <v>-8.0775000000000006</v>
      </c>
      <c r="W2004">
        <f>(Tableau1[[#This Row],[Sales]]/Tableau1[[#This Row],[Profit]])*100</f>
        <v>-8000</v>
      </c>
      <c r="X2004">
        <f>Tableau1[[#This Row],[Sales]]*(1-Tableau1[[#This Row],[Discount]])</f>
        <v>516.96</v>
      </c>
      <c r="Y2004">
        <f ca="1">SUMIF(Tableau1[Order ID],Tableau1[[#This Row],[Order ID]],Tableau1[[#This Row],[Sales]])</f>
        <v>269.36</v>
      </c>
    </row>
    <row r="2005" spans="1:25" x14ac:dyDescent="0.3">
      <c r="A2005">
        <v>4059</v>
      </c>
      <c r="B2005" t="s">
        <v>2024</v>
      </c>
      <c r="C2005" s="9" t="s">
        <v>5342</v>
      </c>
      <c r="D2005" s="9">
        <v>42328</v>
      </c>
      <c r="E2005" s="3" t="s">
        <v>5057</v>
      </c>
      <c r="F2005" t="s">
        <v>6465</v>
      </c>
      <c r="G2005" t="s">
        <v>6530</v>
      </c>
      <c r="H2005" t="s">
        <v>7323</v>
      </c>
      <c r="I2005" t="s">
        <v>8054</v>
      </c>
      <c r="J2005" t="s">
        <v>8057</v>
      </c>
      <c r="K2005" t="s">
        <v>8240</v>
      </c>
      <c r="L2005" t="s">
        <v>8590</v>
      </c>
      <c r="M2005">
        <v>94601</v>
      </c>
      <c r="N2005" t="s">
        <v>8638</v>
      </c>
      <c r="O2005" t="s">
        <v>9334</v>
      </c>
      <c r="P2005" t="s">
        <v>10372</v>
      </c>
      <c r="Q2005" t="s">
        <v>10380</v>
      </c>
      <c r="R2005" t="s">
        <v>11082</v>
      </c>
      <c r="S2005">
        <v>72.744</v>
      </c>
      <c r="T2005">
        <v>7</v>
      </c>
      <c r="U2005">
        <v>0.2</v>
      </c>
      <c r="V2005">
        <v>-15.4581</v>
      </c>
      <c r="W2005">
        <f>(Tableau1[[#This Row],[Sales]]/Tableau1[[#This Row],[Profit]])*100</f>
        <v>-470.58823529411768</v>
      </c>
      <c r="X2005">
        <f>Tableau1[[#This Row],[Sales]]*(1-Tableau1[[#This Row],[Discount]])</f>
        <v>58.1952</v>
      </c>
      <c r="Y2005">
        <f ca="1">SUMIF(Tableau1[Order ID],Tableau1[[#This Row],[Order ID]],Tableau1[[#This Row],[Sales]])</f>
        <v>109.9</v>
      </c>
    </row>
    <row r="2006" spans="1:25" x14ac:dyDescent="0.3">
      <c r="A2006">
        <v>4061</v>
      </c>
      <c r="B2006" t="s">
        <v>2025</v>
      </c>
      <c r="C2006" s="9" t="s">
        <v>5504</v>
      </c>
      <c r="D2006" s="9">
        <v>42675</v>
      </c>
      <c r="E2006" s="3" t="s">
        <v>5107</v>
      </c>
      <c r="F2006" t="s">
        <v>6465</v>
      </c>
      <c r="G2006" t="s">
        <v>6658</v>
      </c>
      <c r="H2006" t="s">
        <v>7451</v>
      </c>
      <c r="I2006" t="s">
        <v>8054</v>
      </c>
      <c r="J2006" t="s">
        <v>8057</v>
      </c>
      <c r="K2006" t="s">
        <v>8080</v>
      </c>
      <c r="L2006" t="s">
        <v>8598</v>
      </c>
      <c r="M2006">
        <v>60610</v>
      </c>
      <c r="N2006" t="s">
        <v>8639</v>
      </c>
      <c r="O2006" t="s">
        <v>9340</v>
      </c>
      <c r="P2006" t="s">
        <v>10372</v>
      </c>
      <c r="Q2006" t="s">
        <v>10384</v>
      </c>
      <c r="R2006" t="s">
        <v>11088</v>
      </c>
      <c r="S2006">
        <v>68.111999999999995</v>
      </c>
      <c r="T2006">
        <v>3</v>
      </c>
      <c r="U2006">
        <v>0.2</v>
      </c>
      <c r="V2006">
        <v>17.8794</v>
      </c>
      <c r="W2006">
        <f>(Tableau1[[#This Row],[Sales]]/Tableau1[[#This Row],[Profit]])*100</f>
        <v>380.95238095238091</v>
      </c>
      <c r="X2006">
        <f>Tableau1[[#This Row],[Sales]]*(1-Tableau1[[#This Row],[Discount]])</f>
        <v>54.489599999999996</v>
      </c>
      <c r="Y2006">
        <f ca="1">SUMIF(Tableau1[Order ID],Tableau1[[#This Row],[Order ID]],Tableau1[[#This Row],[Sales]])</f>
        <v>118.25</v>
      </c>
    </row>
    <row r="2007" spans="1:25" x14ac:dyDescent="0.3">
      <c r="A2007">
        <v>4062</v>
      </c>
      <c r="B2007" t="s">
        <v>2026</v>
      </c>
      <c r="C2007" s="9" t="s">
        <v>5044</v>
      </c>
      <c r="D2007" s="9">
        <v>42264</v>
      </c>
      <c r="E2007" s="3" t="s">
        <v>6211</v>
      </c>
      <c r="F2007" t="s">
        <v>6466</v>
      </c>
      <c r="G2007" t="s">
        <v>7156</v>
      </c>
      <c r="H2007" t="s">
        <v>7949</v>
      </c>
      <c r="I2007" t="s">
        <v>8055</v>
      </c>
      <c r="J2007" t="s">
        <v>8057</v>
      </c>
      <c r="K2007" t="s">
        <v>8062</v>
      </c>
      <c r="L2007" t="s">
        <v>8234</v>
      </c>
      <c r="M2007">
        <v>98105</v>
      </c>
      <c r="N2007" t="s">
        <v>8638</v>
      </c>
      <c r="O2007" t="s">
        <v>9715</v>
      </c>
      <c r="P2007" t="s">
        <v>10371</v>
      </c>
      <c r="Q2007" t="s">
        <v>10381</v>
      </c>
      <c r="R2007" t="s">
        <v>11452</v>
      </c>
      <c r="S2007">
        <v>25.032</v>
      </c>
      <c r="T2007">
        <v>3</v>
      </c>
      <c r="U2007">
        <v>0.2</v>
      </c>
      <c r="V2007">
        <v>7.8224999999999998</v>
      </c>
      <c r="W2007">
        <f>(Tableau1[[#This Row],[Sales]]/Tableau1[[#This Row],[Profit]])*100</f>
        <v>320</v>
      </c>
      <c r="X2007">
        <f>Tableau1[[#This Row],[Sales]]*(1-Tableau1[[#This Row],[Discount]])</f>
        <v>20.025600000000001</v>
      </c>
      <c r="Y2007">
        <f ca="1">SUMIF(Tableau1[Order ID],Tableau1[[#This Row],[Order ID]],Tableau1[[#This Row],[Sales]])</f>
        <v>8.26</v>
      </c>
    </row>
    <row r="2008" spans="1:25" x14ac:dyDescent="0.3">
      <c r="A2008">
        <v>4063</v>
      </c>
      <c r="B2008" t="s">
        <v>2027</v>
      </c>
      <c r="C2008" s="9" t="s">
        <v>5642</v>
      </c>
      <c r="D2008" s="9">
        <v>42439</v>
      </c>
      <c r="E2008" s="3" t="s">
        <v>5590</v>
      </c>
      <c r="F2008" t="s">
        <v>6465</v>
      </c>
      <c r="G2008" t="s">
        <v>6888</v>
      </c>
      <c r="H2008" t="s">
        <v>7681</v>
      </c>
      <c r="I2008" t="s">
        <v>8054</v>
      </c>
      <c r="J2008" t="s">
        <v>8057</v>
      </c>
      <c r="K2008" t="s">
        <v>8068</v>
      </c>
      <c r="L2008" t="s">
        <v>8597</v>
      </c>
      <c r="M2008">
        <v>19143</v>
      </c>
      <c r="N2008" t="s">
        <v>8640</v>
      </c>
      <c r="O2008" t="s">
        <v>9818</v>
      </c>
      <c r="P2008" t="s">
        <v>10372</v>
      </c>
      <c r="Q2008" t="s">
        <v>10384</v>
      </c>
      <c r="R2008" t="s">
        <v>11551</v>
      </c>
      <c r="S2008">
        <v>39.991999999999997</v>
      </c>
      <c r="T2008">
        <v>1</v>
      </c>
      <c r="U2008">
        <v>0.2</v>
      </c>
      <c r="V2008">
        <v>7.4984999999999999</v>
      </c>
      <c r="W2008">
        <f>(Tableau1[[#This Row],[Sales]]/Tableau1[[#This Row],[Profit]])*100</f>
        <v>533.33333333333326</v>
      </c>
      <c r="X2008">
        <f>Tableau1[[#This Row],[Sales]]*(1-Tableau1[[#This Row],[Discount]])</f>
        <v>31.993600000000001</v>
      </c>
      <c r="Y2008">
        <f ca="1">SUMIF(Tableau1[Order ID],Tableau1[[#This Row],[Order ID]],Tableau1[[#This Row],[Sales]])</f>
        <v>215.54400000000001</v>
      </c>
    </row>
    <row r="2009" spans="1:25" x14ac:dyDescent="0.3">
      <c r="A2009">
        <v>4064</v>
      </c>
      <c r="B2009" t="s">
        <v>2028</v>
      </c>
      <c r="C2009" s="9" t="s">
        <v>5700</v>
      </c>
      <c r="D2009" s="9">
        <v>41813</v>
      </c>
      <c r="E2009" s="3" t="s">
        <v>6412</v>
      </c>
      <c r="F2009" t="s">
        <v>6466</v>
      </c>
      <c r="G2009" t="s">
        <v>7126</v>
      </c>
      <c r="H2009" t="s">
        <v>7919</v>
      </c>
      <c r="I2009" t="s">
        <v>8054</v>
      </c>
      <c r="J2009" t="s">
        <v>8057</v>
      </c>
      <c r="K2009" t="s">
        <v>8061</v>
      </c>
      <c r="L2009" t="s">
        <v>8592</v>
      </c>
      <c r="M2009">
        <v>28027</v>
      </c>
      <c r="N2009" t="s">
        <v>8637</v>
      </c>
      <c r="O2009" t="s">
        <v>10176</v>
      </c>
      <c r="P2009" t="s">
        <v>10371</v>
      </c>
      <c r="Q2009" t="s">
        <v>10379</v>
      </c>
      <c r="R2009" t="s">
        <v>11393</v>
      </c>
      <c r="S2009">
        <v>20.015999999999998</v>
      </c>
      <c r="T2009">
        <v>9</v>
      </c>
      <c r="U2009">
        <v>0.2</v>
      </c>
      <c r="V2009">
        <v>1.7514000000000001</v>
      </c>
      <c r="W2009">
        <f>(Tableau1[[#This Row],[Sales]]/Tableau1[[#This Row],[Profit]])*100</f>
        <v>1142.8571428571427</v>
      </c>
      <c r="X2009">
        <f>Tableau1[[#This Row],[Sales]]*(1-Tableau1[[#This Row],[Discount]])</f>
        <v>16.012799999999999</v>
      </c>
      <c r="Y2009">
        <f ca="1">SUMIF(Tableau1[Order ID],Tableau1[[#This Row],[Order ID]],Tableau1[[#This Row],[Sales]])</f>
        <v>248.43</v>
      </c>
    </row>
    <row r="2010" spans="1:25" x14ac:dyDescent="0.3">
      <c r="A2010">
        <v>4066</v>
      </c>
      <c r="B2010" t="s">
        <v>2029</v>
      </c>
      <c r="C2010" s="9" t="s">
        <v>5331</v>
      </c>
      <c r="D2010" s="9">
        <v>41944</v>
      </c>
      <c r="E2010" s="3" t="s">
        <v>6157</v>
      </c>
      <c r="F2010" t="s">
        <v>6465</v>
      </c>
      <c r="G2010" t="s">
        <v>6643</v>
      </c>
      <c r="H2010" t="s">
        <v>7436</v>
      </c>
      <c r="I2010" t="s">
        <v>8055</v>
      </c>
      <c r="J2010" t="s">
        <v>8057</v>
      </c>
      <c r="K2010" t="s">
        <v>8093</v>
      </c>
      <c r="L2010" t="s">
        <v>8592</v>
      </c>
      <c r="M2010">
        <v>28205</v>
      </c>
      <c r="N2010" t="s">
        <v>8637</v>
      </c>
      <c r="O2010" t="s">
        <v>9609</v>
      </c>
      <c r="P2010" t="s">
        <v>10371</v>
      </c>
      <c r="Q2010" t="s">
        <v>10386</v>
      </c>
      <c r="R2010" t="s">
        <v>10515</v>
      </c>
      <c r="S2010">
        <v>7.52</v>
      </c>
      <c r="T2010">
        <v>5</v>
      </c>
      <c r="U2010">
        <v>0.2</v>
      </c>
      <c r="V2010">
        <v>1.41</v>
      </c>
      <c r="W2010">
        <f>(Tableau1[[#This Row],[Sales]]/Tableau1[[#This Row],[Profit]])*100</f>
        <v>533.33333333333326</v>
      </c>
      <c r="X2010">
        <f>Tableau1[[#This Row],[Sales]]*(1-Tableau1[[#This Row],[Discount]])</f>
        <v>6.016</v>
      </c>
      <c r="Y2010">
        <f ca="1">SUMIF(Tableau1[Order ID],Tableau1[[#This Row],[Order ID]],Tableau1[[#This Row],[Sales]])</f>
        <v>148.02000000000001</v>
      </c>
    </row>
    <row r="2011" spans="1:25" x14ac:dyDescent="0.3">
      <c r="A2011">
        <v>4070</v>
      </c>
      <c r="B2011" t="s">
        <v>2030</v>
      </c>
      <c r="C2011" s="9" t="s">
        <v>5800</v>
      </c>
      <c r="D2011" s="9">
        <v>42610</v>
      </c>
      <c r="E2011" s="3" t="s">
        <v>6100</v>
      </c>
      <c r="F2011" t="s">
        <v>6466</v>
      </c>
      <c r="G2011" t="s">
        <v>7067</v>
      </c>
      <c r="H2011" t="s">
        <v>7860</v>
      </c>
      <c r="I2011" t="s">
        <v>8054</v>
      </c>
      <c r="J2011" t="s">
        <v>8057</v>
      </c>
      <c r="K2011" t="s">
        <v>8119</v>
      </c>
      <c r="L2011" t="s">
        <v>8593</v>
      </c>
      <c r="M2011">
        <v>75081</v>
      </c>
      <c r="N2011" t="s">
        <v>8639</v>
      </c>
      <c r="O2011" t="s">
        <v>8981</v>
      </c>
      <c r="P2011" t="s">
        <v>10371</v>
      </c>
      <c r="Q2011" t="s">
        <v>10381</v>
      </c>
      <c r="R2011" t="s">
        <v>10730</v>
      </c>
      <c r="S2011">
        <v>13.14</v>
      </c>
      <c r="T2011">
        <v>9</v>
      </c>
      <c r="U2011">
        <v>0.8</v>
      </c>
      <c r="V2011">
        <v>-21.681000000000001</v>
      </c>
      <c r="W2011">
        <f>(Tableau1[[#This Row],[Sales]]/Tableau1[[#This Row],[Profit]])*100</f>
        <v>-60.606060606060609</v>
      </c>
      <c r="X2011">
        <f>Tableau1[[#This Row],[Sales]]*(1-Tableau1[[#This Row],[Discount]])</f>
        <v>2.6279999999999997</v>
      </c>
      <c r="Y2011">
        <f ca="1">SUMIF(Tableau1[Order ID],Tableau1[[#This Row],[Order ID]],Tableau1[[#This Row],[Sales]])</f>
        <v>204.95</v>
      </c>
    </row>
    <row r="2012" spans="1:25" x14ac:dyDescent="0.3">
      <c r="A2012">
        <v>4073</v>
      </c>
      <c r="B2012" t="s">
        <v>2031</v>
      </c>
      <c r="C2012" s="9" t="s">
        <v>5431</v>
      </c>
      <c r="D2012" s="9">
        <v>42344</v>
      </c>
      <c r="E2012" s="3" t="s">
        <v>5605</v>
      </c>
      <c r="F2012" t="s">
        <v>6464</v>
      </c>
      <c r="G2012" t="s">
        <v>6940</v>
      </c>
      <c r="H2012" t="s">
        <v>7733</v>
      </c>
      <c r="I2012" t="s">
        <v>8056</v>
      </c>
      <c r="J2012" t="s">
        <v>8057</v>
      </c>
      <c r="K2012" t="s">
        <v>8303</v>
      </c>
      <c r="L2012" t="s">
        <v>8602</v>
      </c>
      <c r="M2012">
        <v>46203</v>
      </c>
      <c r="N2012" t="s">
        <v>8639</v>
      </c>
      <c r="O2012" t="s">
        <v>9238</v>
      </c>
      <c r="P2012" t="s">
        <v>10372</v>
      </c>
      <c r="Q2012" t="s">
        <v>10389</v>
      </c>
      <c r="R2012" t="s">
        <v>10987</v>
      </c>
      <c r="S2012">
        <v>999.98</v>
      </c>
      <c r="T2012">
        <v>2</v>
      </c>
      <c r="U2012">
        <v>0</v>
      </c>
      <c r="V2012">
        <v>449.99099999999999</v>
      </c>
      <c r="W2012">
        <f>(Tableau1[[#This Row],[Sales]]/Tableau1[[#This Row],[Profit]])*100</f>
        <v>222.22222222222223</v>
      </c>
      <c r="X2012">
        <f>Tableau1[[#This Row],[Sales]]*(1-Tableau1[[#This Row],[Discount]])</f>
        <v>999.98</v>
      </c>
      <c r="Y2012">
        <f ca="1">SUMIF(Tableau1[Order ID],Tableau1[[#This Row],[Order ID]],Tableau1[[#This Row],[Sales]])</f>
        <v>41.96</v>
      </c>
    </row>
    <row r="2013" spans="1:25" x14ac:dyDescent="0.3">
      <c r="A2013">
        <v>4074</v>
      </c>
      <c r="B2013" t="s">
        <v>2032</v>
      </c>
      <c r="C2013" s="9" t="s">
        <v>5526</v>
      </c>
      <c r="D2013" s="9">
        <v>42271</v>
      </c>
      <c r="E2013" s="3" t="s">
        <v>5904</v>
      </c>
      <c r="F2013" t="s">
        <v>6466</v>
      </c>
      <c r="G2013" t="s">
        <v>7117</v>
      </c>
      <c r="H2013" t="s">
        <v>7910</v>
      </c>
      <c r="I2013" t="s">
        <v>8056</v>
      </c>
      <c r="J2013" t="s">
        <v>8057</v>
      </c>
      <c r="K2013" t="s">
        <v>8445</v>
      </c>
      <c r="L2013" t="s">
        <v>8614</v>
      </c>
      <c r="M2013">
        <v>74012</v>
      </c>
      <c r="N2013" t="s">
        <v>8639</v>
      </c>
      <c r="O2013" t="s">
        <v>10105</v>
      </c>
      <c r="P2013" t="s">
        <v>10372</v>
      </c>
      <c r="Q2013" t="s">
        <v>10380</v>
      </c>
      <c r="R2013" t="s">
        <v>11844</v>
      </c>
      <c r="S2013">
        <v>821.94</v>
      </c>
      <c r="T2013">
        <v>6</v>
      </c>
      <c r="U2013">
        <v>0</v>
      </c>
      <c r="V2013">
        <v>213.70439999999999</v>
      </c>
      <c r="W2013">
        <f>(Tableau1[[#This Row],[Sales]]/Tableau1[[#This Row],[Profit]])*100</f>
        <v>384.61538461538464</v>
      </c>
      <c r="X2013">
        <f>Tableau1[[#This Row],[Sales]]*(1-Tableau1[[#This Row],[Discount]])</f>
        <v>821.94</v>
      </c>
      <c r="Y2013">
        <f ca="1">SUMIF(Tableau1[Order ID],Tableau1[[#This Row],[Order ID]],Tableau1[[#This Row],[Sales]])</f>
        <v>161.56800000000001</v>
      </c>
    </row>
    <row r="2014" spans="1:25" x14ac:dyDescent="0.3">
      <c r="A2014">
        <v>4075</v>
      </c>
      <c r="B2014" t="s">
        <v>2033</v>
      </c>
      <c r="C2014" s="9" t="s">
        <v>5970</v>
      </c>
      <c r="D2014" s="9">
        <v>43054</v>
      </c>
      <c r="E2014" s="3" t="s">
        <v>5255</v>
      </c>
      <c r="F2014" t="s">
        <v>6465</v>
      </c>
      <c r="G2014" t="s">
        <v>7197</v>
      </c>
      <c r="H2014" t="s">
        <v>7990</v>
      </c>
      <c r="I2014" t="s">
        <v>8054</v>
      </c>
      <c r="J2014" t="s">
        <v>8057</v>
      </c>
      <c r="K2014" t="s">
        <v>8446</v>
      </c>
      <c r="L2014" t="s">
        <v>8591</v>
      </c>
      <c r="M2014">
        <v>33023</v>
      </c>
      <c r="N2014" t="s">
        <v>8637</v>
      </c>
      <c r="O2014" t="s">
        <v>9191</v>
      </c>
      <c r="P2014" t="s">
        <v>10370</v>
      </c>
      <c r="Q2014" t="s">
        <v>10378</v>
      </c>
      <c r="R2014" t="s">
        <v>10940</v>
      </c>
      <c r="S2014">
        <v>220.06399999999999</v>
      </c>
      <c r="T2014">
        <v>4</v>
      </c>
      <c r="U2014">
        <v>0.2</v>
      </c>
      <c r="V2014">
        <v>55.015999999999998</v>
      </c>
      <c r="W2014">
        <f>(Tableau1[[#This Row],[Sales]]/Tableau1[[#This Row],[Profit]])*100</f>
        <v>400</v>
      </c>
      <c r="X2014">
        <f>Tableau1[[#This Row],[Sales]]*(1-Tableau1[[#This Row],[Discount]])</f>
        <v>176.05119999999999</v>
      </c>
      <c r="Y2014">
        <f ca="1">SUMIF(Tableau1[Order ID],Tableau1[[#This Row],[Order ID]],Tableau1[[#This Row],[Sales]])</f>
        <v>64.959999999999994</v>
      </c>
    </row>
    <row r="2015" spans="1:25" x14ac:dyDescent="0.3">
      <c r="A2015">
        <v>4077</v>
      </c>
      <c r="B2015" t="s">
        <v>2034</v>
      </c>
      <c r="C2015" s="9" t="s">
        <v>5576</v>
      </c>
      <c r="D2015" s="9">
        <v>42357</v>
      </c>
      <c r="E2015" s="3" t="s">
        <v>5409</v>
      </c>
      <c r="F2015" t="s">
        <v>6464</v>
      </c>
      <c r="G2015" t="s">
        <v>6884</v>
      </c>
      <c r="H2015" t="s">
        <v>7677</v>
      </c>
      <c r="I2015" t="s">
        <v>8055</v>
      </c>
      <c r="J2015" t="s">
        <v>8057</v>
      </c>
      <c r="K2015" t="s">
        <v>8213</v>
      </c>
      <c r="L2015" t="s">
        <v>8596</v>
      </c>
      <c r="M2015">
        <v>68104</v>
      </c>
      <c r="N2015" t="s">
        <v>8639</v>
      </c>
      <c r="O2015" t="s">
        <v>9276</v>
      </c>
      <c r="P2015" t="s">
        <v>10371</v>
      </c>
      <c r="Q2015" t="s">
        <v>10381</v>
      </c>
      <c r="R2015" t="s">
        <v>11025</v>
      </c>
      <c r="S2015">
        <v>7.04</v>
      </c>
      <c r="T2015">
        <v>2</v>
      </c>
      <c r="U2015">
        <v>0</v>
      </c>
      <c r="V2015">
        <v>3.3088000000000002</v>
      </c>
      <c r="W2015">
        <f>(Tableau1[[#This Row],[Sales]]/Tableau1[[#This Row],[Profit]])*100</f>
        <v>212.7659574468085</v>
      </c>
      <c r="X2015">
        <f>Tableau1[[#This Row],[Sales]]*(1-Tableau1[[#This Row],[Discount]])</f>
        <v>7.04</v>
      </c>
      <c r="Y2015">
        <f ca="1">SUMIF(Tableau1[Order ID],Tableau1[[#This Row],[Order ID]],Tableau1[[#This Row],[Sales]])</f>
        <v>72.78</v>
      </c>
    </row>
    <row r="2016" spans="1:25" x14ac:dyDescent="0.3">
      <c r="A2016">
        <v>4080</v>
      </c>
      <c r="B2016" t="s">
        <v>2035</v>
      </c>
      <c r="C2016" s="9" t="s">
        <v>5409</v>
      </c>
      <c r="D2016" s="9">
        <v>42359</v>
      </c>
      <c r="E2016" s="3" t="s">
        <v>5130</v>
      </c>
      <c r="F2016" t="s">
        <v>6466</v>
      </c>
      <c r="G2016" t="s">
        <v>6669</v>
      </c>
      <c r="H2016" t="s">
        <v>7462</v>
      </c>
      <c r="I2016" t="s">
        <v>8054</v>
      </c>
      <c r="J2016" t="s">
        <v>8057</v>
      </c>
      <c r="K2016" t="s">
        <v>8166</v>
      </c>
      <c r="L2016" t="s">
        <v>8592</v>
      </c>
      <c r="M2016">
        <v>28540</v>
      </c>
      <c r="N2016" t="s">
        <v>8637</v>
      </c>
      <c r="O2016" t="s">
        <v>8763</v>
      </c>
      <c r="P2016" t="s">
        <v>10372</v>
      </c>
      <c r="Q2016" t="s">
        <v>10380</v>
      </c>
      <c r="R2016" t="s">
        <v>10513</v>
      </c>
      <c r="S2016">
        <v>47.975999999999999</v>
      </c>
      <c r="T2016">
        <v>3</v>
      </c>
      <c r="U2016">
        <v>0.2</v>
      </c>
      <c r="V2016">
        <v>4.7976000000000001</v>
      </c>
      <c r="W2016">
        <f>(Tableau1[[#This Row],[Sales]]/Tableau1[[#This Row],[Profit]])*100</f>
        <v>1000</v>
      </c>
      <c r="X2016">
        <f>Tableau1[[#This Row],[Sales]]*(1-Tableau1[[#This Row],[Discount]])</f>
        <v>38.380800000000001</v>
      </c>
      <c r="Y2016">
        <f ca="1">SUMIF(Tableau1[Order ID],Tableau1[[#This Row],[Order ID]],Tableau1[[#This Row],[Sales]])</f>
        <v>562.29250000000002</v>
      </c>
    </row>
    <row r="2017" spans="1:25" x14ac:dyDescent="0.3">
      <c r="A2017">
        <v>4081</v>
      </c>
      <c r="B2017" t="s">
        <v>2036</v>
      </c>
      <c r="C2017" s="9" t="s">
        <v>5507</v>
      </c>
      <c r="D2017" s="9">
        <v>42638</v>
      </c>
      <c r="E2017" s="3" t="s">
        <v>5351</v>
      </c>
      <c r="F2017" t="s">
        <v>6465</v>
      </c>
      <c r="G2017" t="s">
        <v>7190</v>
      </c>
      <c r="H2017" t="s">
        <v>7983</v>
      </c>
      <c r="I2017" t="s">
        <v>8055</v>
      </c>
      <c r="J2017" t="s">
        <v>8057</v>
      </c>
      <c r="K2017" t="s">
        <v>8299</v>
      </c>
      <c r="L2017" t="s">
        <v>8609</v>
      </c>
      <c r="M2017">
        <v>97224</v>
      </c>
      <c r="N2017" t="s">
        <v>8638</v>
      </c>
      <c r="O2017" t="s">
        <v>9887</v>
      </c>
      <c r="P2017" t="s">
        <v>10371</v>
      </c>
      <c r="Q2017" t="s">
        <v>10383</v>
      </c>
      <c r="R2017" t="s">
        <v>11622</v>
      </c>
      <c r="S2017">
        <v>60.048000000000002</v>
      </c>
      <c r="T2017">
        <v>9</v>
      </c>
      <c r="U2017">
        <v>0.2</v>
      </c>
      <c r="V2017">
        <v>22.518000000000001</v>
      </c>
      <c r="W2017">
        <f>(Tableau1[[#This Row],[Sales]]/Tableau1[[#This Row],[Profit]])*100</f>
        <v>266.66666666666663</v>
      </c>
      <c r="X2017">
        <f>Tableau1[[#This Row],[Sales]]*(1-Tableau1[[#This Row],[Discount]])</f>
        <v>48.038400000000003</v>
      </c>
      <c r="Y2017">
        <f ca="1">SUMIF(Tableau1[Order ID],Tableau1[[#This Row],[Order ID]],Tableau1[[#This Row],[Sales]])</f>
        <v>11.263999999999999</v>
      </c>
    </row>
    <row r="2018" spans="1:25" x14ac:dyDescent="0.3">
      <c r="A2018">
        <v>4083</v>
      </c>
      <c r="B2018" t="s">
        <v>2037</v>
      </c>
      <c r="C2018" s="9" t="s">
        <v>5122</v>
      </c>
      <c r="D2018" s="9">
        <v>42910</v>
      </c>
      <c r="E2018" s="3" t="s">
        <v>5190</v>
      </c>
      <c r="F2018" t="s">
        <v>6465</v>
      </c>
      <c r="G2018" t="s">
        <v>7105</v>
      </c>
      <c r="H2018" t="s">
        <v>7898</v>
      </c>
      <c r="I2018" t="s">
        <v>8055</v>
      </c>
      <c r="J2018" t="s">
        <v>8057</v>
      </c>
      <c r="K2018" t="s">
        <v>8085</v>
      </c>
      <c r="L2018" t="s">
        <v>8598</v>
      </c>
      <c r="M2018">
        <v>62521</v>
      </c>
      <c r="N2018" t="s">
        <v>8639</v>
      </c>
      <c r="O2018" t="s">
        <v>9192</v>
      </c>
      <c r="P2018" t="s">
        <v>10371</v>
      </c>
      <c r="Q2018" t="s">
        <v>10381</v>
      </c>
      <c r="R2018" t="s">
        <v>10941</v>
      </c>
      <c r="S2018">
        <v>182.994</v>
      </c>
      <c r="T2018">
        <v>3</v>
      </c>
      <c r="U2018">
        <v>0.8</v>
      </c>
      <c r="V2018">
        <v>-320.23950000000002</v>
      </c>
      <c r="W2018">
        <f>(Tableau1[[#This Row],[Sales]]/Tableau1[[#This Row],[Profit]])*100</f>
        <v>-57.142857142857139</v>
      </c>
      <c r="X2018">
        <f>Tableau1[[#This Row],[Sales]]*(1-Tableau1[[#This Row],[Discount]])</f>
        <v>36.59879999999999</v>
      </c>
      <c r="Y2018">
        <f ca="1">SUMIF(Tableau1[Order ID],Tableau1[[#This Row],[Order ID]],Tableau1[[#This Row],[Sales]])</f>
        <v>471.9</v>
      </c>
    </row>
    <row r="2019" spans="1:25" x14ac:dyDescent="0.3">
      <c r="A2019">
        <v>4085</v>
      </c>
      <c r="B2019" t="s">
        <v>2038</v>
      </c>
      <c r="C2019" s="9" t="s">
        <v>5240</v>
      </c>
      <c r="D2019" s="9">
        <v>42985</v>
      </c>
      <c r="E2019" s="3" t="s">
        <v>5458</v>
      </c>
      <c r="F2019" t="s">
        <v>6466</v>
      </c>
      <c r="G2019" t="s">
        <v>7124</v>
      </c>
      <c r="H2019" t="s">
        <v>7917</v>
      </c>
      <c r="I2019" t="s">
        <v>8056</v>
      </c>
      <c r="J2019" t="s">
        <v>8057</v>
      </c>
      <c r="K2019" t="s">
        <v>8100</v>
      </c>
      <c r="L2019" t="s">
        <v>8604</v>
      </c>
      <c r="M2019">
        <v>85023</v>
      </c>
      <c r="N2019" t="s">
        <v>8638</v>
      </c>
      <c r="O2019" t="s">
        <v>8684</v>
      </c>
      <c r="P2019" t="s">
        <v>10371</v>
      </c>
      <c r="Q2019" t="s">
        <v>10381</v>
      </c>
      <c r="R2019" t="s">
        <v>10433</v>
      </c>
      <c r="S2019">
        <v>7.8570000000000002</v>
      </c>
      <c r="T2019">
        <v>3</v>
      </c>
      <c r="U2019">
        <v>0.7</v>
      </c>
      <c r="V2019">
        <v>-6.0236999999999998</v>
      </c>
      <c r="W2019">
        <f>(Tableau1[[#This Row],[Sales]]/Tableau1[[#This Row],[Profit]])*100</f>
        <v>-130.43478260869566</v>
      </c>
      <c r="X2019">
        <f>Tableau1[[#This Row],[Sales]]*(1-Tableau1[[#This Row],[Discount]])</f>
        <v>2.3571000000000004</v>
      </c>
      <c r="Y2019">
        <f ca="1">SUMIF(Tableau1[Order ID],Tableau1[[#This Row],[Order ID]],Tableau1[[#This Row],[Sales]])</f>
        <v>20.16</v>
      </c>
    </row>
    <row r="2020" spans="1:25" x14ac:dyDescent="0.3">
      <c r="A2020">
        <v>4086</v>
      </c>
      <c r="B2020" t="s">
        <v>2039</v>
      </c>
      <c r="C2020" s="9" t="s">
        <v>5608</v>
      </c>
      <c r="D2020" s="9">
        <v>42586</v>
      </c>
      <c r="E2020" s="3" t="s">
        <v>5906</v>
      </c>
      <c r="F2020" t="s">
        <v>6464</v>
      </c>
      <c r="G2020" t="s">
        <v>6486</v>
      </c>
      <c r="H2020" t="s">
        <v>7279</v>
      </c>
      <c r="I2020" t="s">
        <v>8055</v>
      </c>
      <c r="J2020" t="s">
        <v>8057</v>
      </c>
      <c r="K2020" t="s">
        <v>8359</v>
      </c>
      <c r="L2020" t="s">
        <v>8590</v>
      </c>
      <c r="M2020">
        <v>95823</v>
      </c>
      <c r="N2020" t="s">
        <v>8638</v>
      </c>
      <c r="O2020" t="s">
        <v>8648</v>
      </c>
      <c r="P2020" t="s">
        <v>10372</v>
      </c>
      <c r="Q2020" t="s">
        <v>10380</v>
      </c>
      <c r="R2020" t="s">
        <v>10397</v>
      </c>
      <c r="S2020">
        <v>302.38400000000001</v>
      </c>
      <c r="T2020">
        <v>2</v>
      </c>
      <c r="U2020">
        <v>0.2</v>
      </c>
      <c r="V2020">
        <v>30.238399999999999</v>
      </c>
      <c r="W2020">
        <f>(Tableau1[[#This Row],[Sales]]/Tableau1[[#This Row],[Profit]])*100</f>
        <v>1000.0000000000002</v>
      </c>
      <c r="X2020">
        <f>Tableau1[[#This Row],[Sales]]*(1-Tableau1[[#This Row],[Discount]])</f>
        <v>241.90720000000002</v>
      </c>
      <c r="Y2020">
        <f ca="1">SUMIF(Tableau1[Order ID],Tableau1[[#This Row],[Order ID]],Tableau1[[#This Row],[Sales]])</f>
        <v>32.479999999999997</v>
      </c>
    </row>
    <row r="2021" spans="1:25" x14ac:dyDescent="0.3">
      <c r="A2021">
        <v>4089</v>
      </c>
      <c r="B2021" t="s">
        <v>2040</v>
      </c>
      <c r="C2021" s="9" t="s">
        <v>5740</v>
      </c>
      <c r="D2021" s="9">
        <v>41870</v>
      </c>
      <c r="E2021" s="3" t="s">
        <v>5116</v>
      </c>
      <c r="F2021" t="s">
        <v>6465</v>
      </c>
      <c r="G2021" t="s">
        <v>6491</v>
      </c>
      <c r="H2021" t="s">
        <v>7284</v>
      </c>
      <c r="I2021" t="s">
        <v>8054</v>
      </c>
      <c r="J2021" t="s">
        <v>8057</v>
      </c>
      <c r="K2021" t="s">
        <v>8244</v>
      </c>
      <c r="L2021" t="s">
        <v>8624</v>
      </c>
      <c r="M2021">
        <v>72401</v>
      </c>
      <c r="N2021" t="s">
        <v>8637</v>
      </c>
      <c r="O2021" t="s">
        <v>10178</v>
      </c>
      <c r="P2021" t="s">
        <v>10370</v>
      </c>
      <c r="Q2021" t="s">
        <v>10373</v>
      </c>
      <c r="R2021" t="s">
        <v>11918</v>
      </c>
      <c r="S2021">
        <v>638.82000000000005</v>
      </c>
      <c r="T2021">
        <v>9</v>
      </c>
      <c r="U2021">
        <v>0</v>
      </c>
      <c r="V2021">
        <v>172.48140000000001</v>
      </c>
      <c r="W2021">
        <f>(Tableau1[[#This Row],[Sales]]/Tableau1[[#This Row],[Profit]])*100</f>
        <v>370.37037037037038</v>
      </c>
      <c r="X2021">
        <f>Tableau1[[#This Row],[Sales]]*(1-Tableau1[[#This Row],[Discount]])</f>
        <v>638.82000000000005</v>
      </c>
      <c r="Y2021">
        <f ca="1">SUMIF(Tableau1[Order ID],Tableau1[[#This Row],[Order ID]],Tableau1[[#This Row],[Sales]])</f>
        <v>239.37200000000001</v>
      </c>
    </row>
    <row r="2022" spans="1:25" x14ac:dyDescent="0.3">
      <c r="A2022">
        <v>4090</v>
      </c>
      <c r="B2022" t="s">
        <v>2041</v>
      </c>
      <c r="C2022" s="9" t="s">
        <v>5208</v>
      </c>
      <c r="D2022" s="9">
        <v>42461</v>
      </c>
      <c r="E2022" s="3" t="s">
        <v>5071</v>
      </c>
      <c r="F2022" t="s">
        <v>6465</v>
      </c>
      <c r="G2022" t="s">
        <v>7001</v>
      </c>
      <c r="H2022" t="s">
        <v>7794</v>
      </c>
      <c r="I2022" t="s">
        <v>8055</v>
      </c>
      <c r="J2022" t="s">
        <v>8057</v>
      </c>
      <c r="K2022" t="s">
        <v>8078</v>
      </c>
      <c r="L2022" t="s">
        <v>8603</v>
      </c>
      <c r="M2022">
        <v>10035</v>
      </c>
      <c r="N2022" t="s">
        <v>8640</v>
      </c>
      <c r="O2022" t="s">
        <v>9114</v>
      </c>
      <c r="P2022" t="s">
        <v>10371</v>
      </c>
      <c r="Q2022" t="s">
        <v>10375</v>
      </c>
      <c r="R2022" t="s">
        <v>10863</v>
      </c>
      <c r="S2022">
        <v>20.7</v>
      </c>
      <c r="T2022">
        <v>2</v>
      </c>
      <c r="U2022">
        <v>0</v>
      </c>
      <c r="V2022">
        <v>9.9359999999999999</v>
      </c>
      <c r="W2022">
        <f>(Tableau1[[#This Row],[Sales]]/Tableau1[[#This Row],[Profit]])*100</f>
        <v>208.33333333333334</v>
      </c>
      <c r="X2022">
        <f>Tableau1[[#This Row],[Sales]]*(1-Tableau1[[#This Row],[Discount]])</f>
        <v>20.7</v>
      </c>
      <c r="Y2022">
        <f ca="1">SUMIF(Tableau1[Order ID],Tableau1[[#This Row],[Order ID]],Tableau1[[#This Row],[Sales]])</f>
        <v>16.032</v>
      </c>
    </row>
    <row r="2023" spans="1:25" x14ac:dyDescent="0.3">
      <c r="A2023">
        <v>4093</v>
      </c>
      <c r="B2023" t="s">
        <v>2042</v>
      </c>
      <c r="C2023" s="9" t="s">
        <v>5971</v>
      </c>
      <c r="D2023" s="9">
        <v>42871</v>
      </c>
      <c r="E2023" s="3" t="s">
        <v>5826</v>
      </c>
      <c r="F2023" t="s">
        <v>6466</v>
      </c>
      <c r="G2023" t="s">
        <v>7090</v>
      </c>
      <c r="H2023" t="s">
        <v>7883</v>
      </c>
      <c r="I2023" t="s">
        <v>8054</v>
      </c>
      <c r="J2023" t="s">
        <v>8057</v>
      </c>
      <c r="K2023" t="s">
        <v>8117</v>
      </c>
      <c r="L2023" t="s">
        <v>8612</v>
      </c>
      <c r="M2023">
        <v>44312</v>
      </c>
      <c r="N2023" t="s">
        <v>8640</v>
      </c>
      <c r="O2023" t="s">
        <v>9543</v>
      </c>
      <c r="P2023" t="s">
        <v>10371</v>
      </c>
      <c r="Q2023" t="s">
        <v>10377</v>
      </c>
      <c r="R2023" t="s">
        <v>11286</v>
      </c>
      <c r="S2023">
        <v>221.024</v>
      </c>
      <c r="T2023">
        <v>2</v>
      </c>
      <c r="U2023">
        <v>0.2</v>
      </c>
      <c r="V2023">
        <v>-55.256</v>
      </c>
      <c r="W2023">
        <f>(Tableau1[[#This Row],[Sales]]/Tableau1[[#This Row],[Profit]])*100</f>
        <v>-400</v>
      </c>
      <c r="X2023">
        <f>Tableau1[[#This Row],[Sales]]*(1-Tableau1[[#This Row],[Discount]])</f>
        <v>176.81920000000002</v>
      </c>
      <c r="Y2023">
        <f ca="1">SUMIF(Tableau1[Order ID],Tableau1[[#This Row],[Order ID]],Tableau1[[#This Row],[Sales]])</f>
        <v>227.96</v>
      </c>
    </row>
    <row r="2024" spans="1:25" x14ac:dyDescent="0.3">
      <c r="A2024">
        <v>4094</v>
      </c>
      <c r="B2024" t="s">
        <v>2043</v>
      </c>
      <c r="C2024" s="9" t="s">
        <v>5282</v>
      </c>
      <c r="D2024" s="9">
        <v>42240</v>
      </c>
      <c r="E2024" s="3" t="s">
        <v>5864</v>
      </c>
      <c r="F2024" t="s">
        <v>6465</v>
      </c>
      <c r="G2024" t="s">
        <v>6615</v>
      </c>
      <c r="H2024" t="s">
        <v>7408</v>
      </c>
      <c r="I2024" t="s">
        <v>8054</v>
      </c>
      <c r="J2024" t="s">
        <v>8057</v>
      </c>
      <c r="K2024" t="s">
        <v>8217</v>
      </c>
      <c r="L2024" t="s">
        <v>8589</v>
      </c>
      <c r="M2024">
        <v>41042</v>
      </c>
      <c r="N2024" t="s">
        <v>8637</v>
      </c>
      <c r="O2024" t="s">
        <v>8837</v>
      </c>
      <c r="P2024" t="s">
        <v>10372</v>
      </c>
      <c r="Q2024" t="s">
        <v>10388</v>
      </c>
      <c r="R2024" t="s">
        <v>10587</v>
      </c>
      <c r="S2024">
        <v>3080</v>
      </c>
      <c r="T2024">
        <v>7</v>
      </c>
      <c r="U2024">
        <v>0</v>
      </c>
      <c r="V2024">
        <v>1416.8</v>
      </c>
      <c r="W2024">
        <f>(Tableau1[[#This Row],[Sales]]/Tableau1[[#This Row],[Profit]])*100</f>
        <v>217.39130434782606</v>
      </c>
      <c r="X2024">
        <f>Tableau1[[#This Row],[Sales]]*(1-Tableau1[[#This Row],[Discount]])</f>
        <v>3080</v>
      </c>
      <c r="Y2024">
        <f ca="1">SUMIF(Tableau1[Order ID],Tableau1[[#This Row],[Order ID]],Tableau1[[#This Row],[Sales]])</f>
        <v>96.96</v>
      </c>
    </row>
    <row r="2025" spans="1:25" x14ac:dyDescent="0.3">
      <c r="A2025">
        <v>4097</v>
      </c>
      <c r="B2025" t="s">
        <v>2044</v>
      </c>
      <c r="C2025" s="9" t="s">
        <v>5895</v>
      </c>
      <c r="D2025" s="9">
        <v>41905</v>
      </c>
      <c r="E2025" s="3" t="s">
        <v>5480</v>
      </c>
      <c r="F2025" t="s">
        <v>6465</v>
      </c>
      <c r="G2025" t="s">
        <v>6651</v>
      </c>
      <c r="H2025" t="s">
        <v>7444</v>
      </c>
      <c r="I2025" t="s">
        <v>8054</v>
      </c>
      <c r="J2025" t="s">
        <v>8057</v>
      </c>
      <c r="K2025" t="s">
        <v>8089</v>
      </c>
      <c r="L2025" t="s">
        <v>8599</v>
      </c>
      <c r="M2025">
        <v>55407</v>
      </c>
      <c r="N2025" t="s">
        <v>8639</v>
      </c>
      <c r="O2025" t="s">
        <v>9573</v>
      </c>
      <c r="P2025" t="s">
        <v>10371</v>
      </c>
      <c r="Q2025" t="s">
        <v>10383</v>
      </c>
      <c r="R2025" t="s">
        <v>11316</v>
      </c>
      <c r="S2025">
        <v>32.4</v>
      </c>
      <c r="T2025">
        <v>5</v>
      </c>
      <c r="U2025">
        <v>0</v>
      </c>
      <c r="V2025">
        <v>15.552</v>
      </c>
      <c r="W2025">
        <f>(Tableau1[[#This Row],[Sales]]/Tableau1[[#This Row],[Profit]])*100</f>
        <v>208.33333333333334</v>
      </c>
      <c r="X2025">
        <f>Tableau1[[#This Row],[Sales]]*(1-Tableau1[[#This Row],[Discount]])</f>
        <v>32.4</v>
      </c>
      <c r="Y2025">
        <f ca="1">SUMIF(Tableau1[Order ID],Tableau1[[#This Row],[Order ID]],Tableau1[[#This Row],[Sales]])</f>
        <v>2036.86</v>
      </c>
    </row>
    <row r="2026" spans="1:25" x14ac:dyDescent="0.3">
      <c r="A2026">
        <v>4101</v>
      </c>
      <c r="B2026" t="s">
        <v>2045</v>
      </c>
      <c r="C2026" s="9" t="s">
        <v>5279</v>
      </c>
      <c r="D2026" s="9">
        <v>42905</v>
      </c>
      <c r="E2026" s="3" t="s">
        <v>6298</v>
      </c>
      <c r="F2026" t="s">
        <v>6465</v>
      </c>
      <c r="G2026" t="s">
        <v>6701</v>
      </c>
      <c r="H2026" t="s">
        <v>7494</v>
      </c>
      <c r="I2026" t="s">
        <v>8054</v>
      </c>
      <c r="J2026" t="s">
        <v>8057</v>
      </c>
      <c r="K2026" t="s">
        <v>8070</v>
      </c>
      <c r="L2026" t="s">
        <v>8593</v>
      </c>
      <c r="M2026">
        <v>77095</v>
      </c>
      <c r="N2026" t="s">
        <v>8639</v>
      </c>
      <c r="O2026" t="s">
        <v>10180</v>
      </c>
      <c r="P2026" t="s">
        <v>10371</v>
      </c>
      <c r="Q2026" t="s">
        <v>10382</v>
      </c>
      <c r="R2026" t="s">
        <v>11920</v>
      </c>
      <c r="S2026">
        <v>2.2639999999999998</v>
      </c>
      <c r="T2026">
        <v>1</v>
      </c>
      <c r="U2026">
        <v>0.8</v>
      </c>
      <c r="V2026">
        <v>-5.2072000000000003</v>
      </c>
      <c r="W2026">
        <f>(Tableau1[[#This Row],[Sales]]/Tableau1[[#This Row],[Profit]])*100</f>
        <v>-43.478260869565212</v>
      </c>
      <c r="X2026">
        <f>Tableau1[[#This Row],[Sales]]*(1-Tableau1[[#This Row],[Discount]])</f>
        <v>0.45279999999999987</v>
      </c>
      <c r="Y2026">
        <f ca="1">SUMIF(Tableau1[Order ID],Tableau1[[#This Row],[Order ID]],Tableau1[[#This Row],[Sales]])</f>
        <v>2.88</v>
      </c>
    </row>
    <row r="2027" spans="1:25" x14ac:dyDescent="0.3">
      <c r="A2027">
        <v>4104</v>
      </c>
      <c r="B2027" t="s">
        <v>2046</v>
      </c>
      <c r="C2027" s="9" t="s">
        <v>5232</v>
      </c>
      <c r="D2027" s="9">
        <v>43090</v>
      </c>
      <c r="E2027" s="3" t="s">
        <v>5232</v>
      </c>
      <c r="F2027" t="s">
        <v>6467</v>
      </c>
      <c r="G2027" t="s">
        <v>6514</v>
      </c>
      <c r="H2027" t="s">
        <v>7307</v>
      </c>
      <c r="I2027" t="s">
        <v>8056</v>
      </c>
      <c r="J2027" t="s">
        <v>8057</v>
      </c>
      <c r="K2027" t="s">
        <v>8067</v>
      </c>
      <c r="L2027" t="s">
        <v>8596</v>
      </c>
      <c r="M2027">
        <v>68025</v>
      </c>
      <c r="N2027" t="s">
        <v>8639</v>
      </c>
      <c r="O2027" t="s">
        <v>9359</v>
      </c>
      <c r="P2027" t="s">
        <v>10370</v>
      </c>
      <c r="Q2027" t="s">
        <v>10378</v>
      </c>
      <c r="R2027" t="s">
        <v>10608</v>
      </c>
      <c r="S2027">
        <v>15.92</v>
      </c>
      <c r="T2027">
        <v>2</v>
      </c>
      <c r="U2027">
        <v>0</v>
      </c>
      <c r="V2027">
        <v>7.0048000000000004</v>
      </c>
      <c r="W2027">
        <f>(Tableau1[[#This Row],[Sales]]/Tableau1[[#This Row],[Profit]])*100</f>
        <v>227.27272727272725</v>
      </c>
      <c r="X2027">
        <f>Tableau1[[#This Row],[Sales]]*(1-Tableau1[[#This Row],[Discount]])</f>
        <v>15.92</v>
      </c>
      <c r="Y2027">
        <f ca="1">SUMIF(Tableau1[Order ID],Tableau1[[#This Row],[Order ID]],Tableau1[[#This Row],[Sales]])</f>
        <v>128.34</v>
      </c>
    </row>
    <row r="2028" spans="1:25" x14ac:dyDescent="0.3">
      <c r="A2028">
        <v>4105</v>
      </c>
      <c r="B2028" t="s">
        <v>2047</v>
      </c>
      <c r="C2028" s="9" t="s">
        <v>5813</v>
      </c>
      <c r="D2028" s="9">
        <v>42954</v>
      </c>
      <c r="E2028" s="3" t="s">
        <v>5832</v>
      </c>
      <c r="F2028" t="s">
        <v>6465</v>
      </c>
      <c r="G2028" t="s">
        <v>6739</v>
      </c>
      <c r="H2028" t="s">
        <v>7532</v>
      </c>
      <c r="I2028" t="s">
        <v>8054</v>
      </c>
      <c r="J2028" t="s">
        <v>8057</v>
      </c>
      <c r="K2028" t="s">
        <v>8128</v>
      </c>
      <c r="L2028" t="s">
        <v>8590</v>
      </c>
      <c r="M2028">
        <v>92105</v>
      </c>
      <c r="N2028" t="s">
        <v>8638</v>
      </c>
      <c r="O2028" t="s">
        <v>9487</v>
      </c>
      <c r="P2028" t="s">
        <v>10372</v>
      </c>
      <c r="Q2028" t="s">
        <v>10380</v>
      </c>
      <c r="R2028" t="s">
        <v>11231</v>
      </c>
      <c r="S2028">
        <v>159.96</v>
      </c>
      <c r="T2028">
        <v>5</v>
      </c>
      <c r="U2028">
        <v>0.2</v>
      </c>
      <c r="V2028">
        <v>17.9955</v>
      </c>
      <c r="W2028">
        <f>(Tableau1[[#This Row],[Sales]]/Tableau1[[#This Row],[Profit]])*100</f>
        <v>888.88888888888891</v>
      </c>
      <c r="X2028">
        <f>Tableau1[[#This Row],[Sales]]*(1-Tableau1[[#This Row],[Discount]])</f>
        <v>127.96800000000002</v>
      </c>
      <c r="Y2028">
        <f ca="1">SUMIF(Tableau1[Order ID],Tableau1[[#This Row],[Order ID]],Tableau1[[#This Row],[Sales]])</f>
        <v>999.98</v>
      </c>
    </row>
    <row r="2029" spans="1:25" x14ac:dyDescent="0.3">
      <c r="A2029">
        <v>4107</v>
      </c>
      <c r="B2029" t="s">
        <v>2048</v>
      </c>
      <c r="C2029" s="9" t="s">
        <v>5280</v>
      </c>
      <c r="D2029" s="9">
        <v>42604</v>
      </c>
      <c r="E2029" s="3" t="s">
        <v>5400</v>
      </c>
      <c r="F2029" t="s">
        <v>6465</v>
      </c>
      <c r="G2029" t="s">
        <v>7200</v>
      </c>
      <c r="H2029" t="s">
        <v>7993</v>
      </c>
      <c r="I2029" t="s">
        <v>8054</v>
      </c>
      <c r="J2029" t="s">
        <v>8057</v>
      </c>
      <c r="K2029" t="s">
        <v>8070</v>
      </c>
      <c r="L2029" t="s">
        <v>8593</v>
      </c>
      <c r="M2029">
        <v>77041</v>
      </c>
      <c r="N2029" t="s">
        <v>8639</v>
      </c>
      <c r="O2029" t="s">
        <v>9438</v>
      </c>
      <c r="P2029" t="s">
        <v>10371</v>
      </c>
      <c r="Q2029" t="s">
        <v>10381</v>
      </c>
      <c r="R2029" t="s">
        <v>11184</v>
      </c>
      <c r="S2029">
        <v>4.3120000000000003</v>
      </c>
      <c r="T2029">
        <v>2</v>
      </c>
      <c r="U2029">
        <v>0.8</v>
      </c>
      <c r="V2029">
        <v>-6.8992000000000004</v>
      </c>
      <c r="W2029">
        <f>(Tableau1[[#This Row],[Sales]]/Tableau1[[#This Row],[Profit]])*100</f>
        <v>-62.5</v>
      </c>
      <c r="X2029">
        <f>Tableau1[[#This Row],[Sales]]*(1-Tableau1[[#This Row],[Discount]])</f>
        <v>0.86239999999999983</v>
      </c>
      <c r="Y2029">
        <f ca="1">SUMIF(Tableau1[Order ID],Tableau1[[#This Row],[Order ID]],Tableau1[[#This Row],[Sales]])</f>
        <v>1252.704</v>
      </c>
    </row>
    <row r="2030" spans="1:25" x14ac:dyDescent="0.3">
      <c r="A2030">
        <v>4108</v>
      </c>
      <c r="B2030" t="s">
        <v>2049</v>
      </c>
      <c r="C2030" s="9" t="s">
        <v>5097</v>
      </c>
      <c r="D2030" s="9">
        <v>42254</v>
      </c>
      <c r="E2030" s="3" t="s">
        <v>5097</v>
      </c>
      <c r="F2030" t="s">
        <v>6467</v>
      </c>
      <c r="G2030" t="s">
        <v>6975</v>
      </c>
      <c r="H2030" t="s">
        <v>7768</v>
      </c>
      <c r="I2030" t="s">
        <v>8054</v>
      </c>
      <c r="J2030" t="s">
        <v>8057</v>
      </c>
      <c r="K2030" t="s">
        <v>8078</v>
      </c>
      <c r="L2030" t="s">
        <v>8603</v>
      </c>
      <c r="M2030">
        <v>10011</v>
      </c>
      <c r="N2030" t="s">
        <v>8640</v>
      </c>
      <c r="O2030" t="s">
        <v>9320</v>
      </c>
      <c r="P2030" t="s">
        <v>10371</v>
      </c>
      <c r="Q2030" t="s">
        <v>10377</v>
      </c>
      <c r="R2030" t="s">
        <v>11069</v>
      </c>
      <c r="S2030">
        <v>13.96</v>
      </c>
      <c r="T2030">
        <v>2</v>
      </c>
      <c r="U2030">
        <v>0</v>
      </c>
      <c r="V2030">
        <v>0.2792</v>
      </c>
      <c r="W2030">
        <f>(Tableau1[[#This Row],[Sales]]/Tableau1[[#This Row],[Profit]])*100</f>
        <v>5000</v>
      </c>
      <c r="X2030">
        <f>Tableau1[[#This Row],[Sales]]*(1-Tableau1[[#This Row],[Discount]])</f>
        <v>13.96</v>
      </c>
      <c r="Y2030">
        <f ca="1">SUMIF(Tableau1[Order ID],Tableau1[[#This Row],[Order ID]],Tableau1[[#This Row],[Sales]])</f>
        <v>63.311999999999998</v>
      </c>
    </row>
    <row r="2031" spans="1:25" x14ac:dyDescent="0.3">
      <c r="A2031">
        <v>4110</v>
      </c>
      <c r="B2031" t="s">
        <v>2050</v>
      </c>
      <c r="C2031" s="9" t="s">
        <v>5737</v>
      </c>
      <c r="D2031" s="9">
        <v>42363</v>
      </c>
      <c r="E2031" s="3" t="s">
        <v>6395</v>
      </c>
      <c r="F2031" t="s">
        <v>6465</v>
      </c>
      <c r="G2031" t="s">
        <v>6861</v>
      </c>
      <c r="H2031" t="s">
        <v>7654</v>
      </c>
      <c r="I2031" t="s">
        <v>8055</v>
      </c>
      <c r="J2031" t="s">
        <v>8057</v>
      </c>
      <c r="K2031" t="s">
        <v>8124</v>
      </c>
      <c r="L2031" t="s">
        <v>8600</v>
      </c>
      <c r="M2031">
        <v>48227</v>
      </c>
      <c r="N2031" t="s">
        <v>8639</v>
      </c>
      <c r="O2031" t="s">
        <v>9307</v>
      </c>
      <c r="P2031" t="s">
        <v>10372</v>
      </c>
      <c r="Q2031" t="s">
        <v>10380</v>
      </c>
      <c r="R2031" t="s">
        <v>11056</v>
      </c>
      <c r="S2031">
        <v>73.98</v>
      </c>
      <c r="T2031">
        <v>2</v>
      </c>
      <c r="U2031">
        <v>0</v>
      </c>
      <c r="V2031">
        <v>19.974599999999999</v>
      </c>
      <c r="W2031">
        <f>(Tableau1[[#This Row],[Sales]]/Tableau1[[#This Row],[Profit]])*100</f>
        <v>370.37037037037044</v>
      </c>
      <c r="X2031">
        <f>Tableau1[[#This Row],[Sales]]*(1-Tableau1[[#This Row],[Discount]])</f>
        <v>73.98</v>
      </c>
      <c r="Y2031">
        <f ca="1">SUMIF(Tableau1[Order ID],Tableau1[[#This Row],[Order ID]],Tableau1[[#This Row],[Sales]])</f>
        <v>62.82</v>
      </c>
    </row>
    <row r="2032" spans="1:25" x14ac:dyDescent="0.3">
      <c r="A2032">
        <v>4114</v>
      </c>
      <c r="B2032" t="s">
        <v>2051</v>
      </c>
      <c r="C2032" s="9" t="s">
        <v>5972</v>
      </c>
      <c r="D2032" s="9">
        <v>42126</v>
      </c>
      <c r="E2032" s="3" t="s">
        <v>5850</v>
      </c>
      <c r="F2032" t="s">
        <v>6465</v>
      </c>
      <c r="G2032" t="s">
        <v>7012</v>
      </c>
      <c r="H2032" t="s">
        <v>7805</v>
      </c>
      <c r="I2032" t="s">
        <v>8055</v>
      </c>
      <c r="J2032" t="s">
        <v>8057</v>
      </c>
      <c r="K2032" t="s">
        <v>8070</v>
      </c>
      <c r="L2032" t="s">
        <v>8593</v>
      </c>
      <c r="M2032">
        <v>77095</v>
      </c>
      <c r="N2032" t="s">
        <v>8639</v>
      </c>
      <c r="O2032" t="s">
        <v>9729</v>
      </c>
      <c r="P2032" t="s">
        <v>10371</v>
      </c>
      <c r="Q2032" t="s">
        <v>10375</v>
      </c>
      <c r="R2032" t="s">
        <v>11466</v>
      </c>
      <c r="S2032">
        <v>8.8559999999999999</v>
      </c>
      <c r="T2032">
        <v>3</v>
      </c>
      <c r="U2032">
        <v>0.2</v>
      </c>
      <c r="V2032">
        <v>2.9889000000000001</v>
      </c>
      <c r="W2032">
        <f>(Tableau1[[#This Row],[Sales]]/Tableau1[[#This Row],[Profit]])*100</f>
        <v>296.2962962962963</v>
      </c>
      <c r="X2032">
        <f>Tableau1[[#This Row],[Sales]]*(1-Tableau1[[#This Row],[Discount]])</f>
        <v>7.0848000000000004</v>
      </c>
      <c r="Y2032">
        <f ca="1">SUMIF(Tableau1[Order ID],Tableau1[[#This Row],[Order ID]],Tableau1[[#This Row],[Sales]])</f>
        <v>38.880000000000003</v>
      </c>
    </row>
    <row r="2033" spans="1:25" x14ac:dyDescent="0.3">
      <c r="A2033">
        <v>4116</v>
      </c>
      <c r="B2033" t="s">
        <v>2052</v>
      </c>
      <c r="C2033" s="9" t="s">
        <v>5420</v>
      </c>
      <c r="D2033" s="9">
        <v>42698</v>
      </c>
      <c r="E2033" s="3" t="s">
        <v>5611</v>
      </c>
      <c r="F2033" t="s">
        <v>6466</v>
      </c>
      <c r="G2033" t="s">
        <v>7017</v>
      </c>
      <c r="H2033" t="s">
        <v>7810</v>
      </c>
      <c r="I2033" t="s">
        <v>8054</v>
      </c>
      <c r="J2033" t="s">
        <v>8057</v>
      </c>
      <c r="K2033" t="s">
        <v>8062</v>
      </c>
      <c r="L2033" t="s">
        <v>8234</v>
      </c>
      <c r="M2033">
        <v>98105</v>
      </c>
      <c r="N2033" t="s">
        <v>8638</v>
      </c>
      <c r="O2033" t="s">
        <v>9192</v>
      </c>
      <c r="P2033" t="s">
        <v>10371</v>
      </c>
      <c r="Q2033" t="s">
        <v>10381</v>
      </c>
      <c r="R2033" t="s">
        <v>10941</v>
      </c>
      <c r="S2033">
        <v>1219.96</v>
      </c>
      <c r="T2033">
        <v>5</v>
      </c>
      <c r="U2033">
        <v>0.2</v>
      </c>
      <c r="V2033">
        <v>381.23750000000001</v>
      </c>
      <c r="W2033">
        <f>(Tableau1[[#This Row],[Sales]]/Tableau1[[#This Row],[Profit]])*100</f>
        <v>320</v>
      </c>
      <c r="X2033">
        <f>Tableau1[[#This Row],[Sales]]*(1-Tableau1[[#This Row],[Discount]])</f>
        <v>975.96800000000007</v>
      </c>
      <c r="Y2033">
        <f ca="1">SUMIF(Tableau1[Order ID],Tableau1[[#This Row],[Order ID]],Tableau1[[#This Row],[Sales]])</f>
        <v>8.9600000000000009</v>
      </c>
    </row>
    <row r="2034" spans="1:25" x14ac:dyDescent="0.3">
      <c r="A2034">
        <v>4117</v>
      </c>
      <c r="B2034" t="s">
        <v>2053</v>
      </c>
      <c r="C2034" s="9" t="s">
        <v>5057</v>
      </c>
      <c r="D2034" s="9">
        <v>42332</v>
      </c>
      <c r="E2034" s="3" t="s">
        <v>5269</v>
      </c>
      <c r="F2034" t="s">
        <v>6465</v>
      </c>
      <c r="G2034" t="s">
        <v>6826</v>
      </c>
      <c r="H2034" t="s">
        <v>7619</v>
      </c>
      <c r="I2034" t="s">
        <v>8054</v>
      </c>
      <c r="J2034" t="s">
        <v>8057</v>
      </c>
      <c r="K2034" t="s">
        <v>8059</v>
      </c>
      <c r="L2034" t="s">
        <v>8590</v>
      </c>
      <c r="M2034">
        <v>90036</v>
      </c>
      <c r="N2034" t="s">
        <v>8638</v>
      </c>
      <c r="O2034" t="s">
        <v>9524</v>
      </c>
      <c r="P2034" t="s">
        <v>10371</v>
      </c>
      <c r="Q2034" t="s">
        <v>10381</v>
      </c>
      <c r="R2034" t="s">
        <v>11266</v>
      </c>
      <c r="S2034">
        <v>3.1680000000000001</v>
      </c>
      <c r="T2034">
        <v>2</v>
      </c>
      <c r="U2034">
        <v>0.2</v>
      </c>
      <c r="V2034">
        <v>0.99</v>
      </c>
      <c r="W2034">
        <f>(Tableau1[[#This Row],[Sales]]/Tableau1[[#This Row],[Profit]])*100</f>
        <v>320</v>
      </c>
      <c r="X2034">
        <f>Tableau1[[#This Row],[Sales]]*(1-Tableau1[[#This Row],[Discount]])</f>
        <v>2.5344000000000002</v>
      </c>
      <c r="Y2034">
        <f ca="1">SUMIF(Tableau1[Order ID],Tableau1[[#This Row],[Order ID]],Tableau1[[#This Row],[Sales]])</f>
        <v>10.43</v>
      </c>
    </row>
    <row r="2035" spans="1:25" x14ac:dyDescent="0.3">
      <c r="A2035">
        <v>4121</v>
      </c>
      <c r="B2035" t="s">
        <v>2054</v>
      </c>
      <c r="C2035" s="9" t="s">
        <v>5537</v>
      </c>
      <c r="D2035" s="9">
        <v>42982</v>
      </c>
      <c r="E2035" s="3" t="s">
        <v>5048</v>
      </c>
      <c r="F2035" t="s">
        <v>6465</v>
      </c>
      <c r="G2035" t="s">
        <v>6930</v>
      </c>
      <c r="H2035" t="s">
        <v>7723</v>
      </c>
      <c r="I2035" t="s">
        <v>8054</v>
      </c>
      <c r="J2035" t="s">
        <v>8057</v>
      </c>
      <c r="K2035" t="s">
        <v>8068</v>
      </c>
      <c r="L2035" t="s">
        <v>8597</v>
      </c>
      <c r="M2035">
        <v>19120</v>
      </c>
      <c r="N2035" t="s">
        <v>8640</v>
      </c>
      <c r="O2035" t="s">
        <v>10181</v>
      </c>
      <c r="P2035" t="s">
        <v>10372</v>
      </c>
      <c r="Q2035" t="s">
        <v>10384</v>
      </c>
      <c r="R2035" t="s">
        <v>11921</v>
      </c>
      <c r="S2035">
        <v>19.04</v>
      </c>
      <c r="T2035">
        <v>4</v>
      </c>
      <c r="U2035">
        <v>0.2</v>
      </c>
      <c r="V2035">
        <v>-1.4279999999999999</v>
      </c>
      <c r="W2035">
        <f>(Tableau1[[#This Row],[Sales]]/Tableau1[[#This Row],[Profit]])*100</f>
        <v>-1333.3333333333335</v>
      </c>
      <c r="X2035">
        <f>Tableau1[[#This Row],[Sales]]*(1-Tableau1[[#This Row],[Discount]])</f>
        <v>15.231999999999999</v>
      </c>
      <c r="Y2035">
        <f ca="1">SUMIF(Tableau1[Order ID],Tableau1[[#This Row],[Order ID]],Tableau1[[#This Row],[Sales]])</f>
        <v>191.5155</v>
      </c>
    </row>
    <row r="2036" spans="1:25" x14ac:dyDescent="0.3">
      <c r="A2036">
        <v>4122</v>
      </c>
      <c r="B2036" t="s">
        <v>2055</v>
      </c>
      <c r="C2036" s="9" t="s">
        <v>5973</v>
      </c>
      <c r="D2036" s="9">
        <v>42866</v>
      </c>
      <c r="E2036" s="3" t="s">
        <v>5635</v>
      </c>
      <c r="F2036" t="s">
        <v>6467</v>
      </c>
      <c r="G2036" t="s">
        <v>6689</v>
      </c>
      <c r="H2036" t="s">
        <v>7482</v>
      </c>
      <c r="I2036" t="s">
        <v>8054</v>
      </c>
      <c r="J2036" t="s">
        <v>8057</v>
      </c>
      <c r="K2036" t="s">
        <v>8062</v>
      </c>
      <c r="L2036" t="s">
        <v>8234</v>
      </c>
      <c r="M2036">
        <v>98103</v>
      </c>
      <c r="N2036" t="s">
        <v>8638</v>
      </c>
      <c r="O2036" t="s">
        <v>9512</v>
      </c>
      <c r="P2036" t="s">
        <v>10371</v>
      </c>
      <c r="Q2036" t="s">
        <v>10383</v>
      </c>
      <c r="R2036" t="s">
        <v>11254</v>
      </c>
      <c r="S2036">
        <v>37.44</v>
      </c>
      <c r="T2036">
        <v>6</v>
      </c>
      <c r="U2036">
        <v>0</v>
      </c>
      <c r="V2036">
        <v>16.847999999999999</v>
      </c>
      <c r="W2036">
        <f>(Tableau1[[#This Row],[Sales]]/Tableau1[[#This Row],[Profit]])*100</f>
        <v>222.22222222222223</v>
      </c>
      <c r="X2036">
        <f>Tableau1[[#This Row],[Sales]]*(1-Tableau1[[#This Row],[Discount]])</f>
        <v>37.44</v>
      </c>
      <c r="Y2036">
        <f ca="1">SUMIF(Tableau1[Order ID],Tableau1[[#This Row],[Order ID]],Tableau1[[#This Row],[Sales]])</f>
        <v>81.567999999999998</v>
      </c>
    </row>
    <row r="2037" spans="1:25" x14ac:dyDescent="0.3">
      <c r="A2037">
        <v>4125</v>
      </c>
      <c r="B2037" t="s">
        <v>2056</v>
      </c>
      <c r="C2037" s="9" t="s">
        <v>5248</v>
      </c>
      <c r="D2037" s="9">
        <v>41770</v>
      </c>
      <c r="E2037" s="3" t="s">
        <v>5628</v>
      </c>
      <c r="F2037" t="s">
        <v>6465</v>
      </c>
      <c r="G2037" t="s">
        <v>6878</v>
      </c>
      <c r="H2037" t="s">
        <v>7671</v>
      </c>
      <c r="I2037" t="s">
        <v>8055</v>
      </c>
      <c r="J2037" t="s">
        <v>8057</v>
      </c>
      <c r="K2037" t="s">
        <v>8290</v>
      </c>
      <c r="L2037" t="s">
        <v>8603</v>
      </c>
      <c r="M2037">
        <v>13601</v>
      </c>
      <c r="N2037" t="s">
        <v>8640</v>
      </c>
      <c r="O2037" t="s">
        <v>8993</v>
      </c>
      <c r="P2037" t="s">
        <v>10371</v>
      </c>
      <c r="Q2037" t="s">
        <v>10382</v>
      </c>
      <c r="R2037" t="s">
        <v>10742</v>
      </c>
      <c r="S2037">
        <v>35.909999999999997</v>
      </c>
      <c r="T2037">
        <v>3</v>
      </c>
      <c r="U2037">
        <v>0</v>
      </c>
      <c r="V2037">
        <v>9.6957000000000004</v>
      </c>
      <c r="W2037">
        <f>(Tableau1[[#This Row],[Sales]]/Tableau1[[#This Row],[Profit]])*100</f>
        <v>370.37037037037032</v>
      </c>
      <c r="X2037">
        <f>Tableau1[[#This Row],[Sales]]*(1-Tableau1[[#This Row],[Discount]])</f>
        <v>35.909999999999997</v>
      </c>
      <c r="Y2037">
        <f ca="1">SUMIF(Tableau1[Order ID],Tableau1[[#This Row],[Order ID]],Tableau1[[#This Row],[Sales]])</f>
        <v>6.3360000000000003</v>
      </c>
    </row>
    <row r="2038" spans="1:25" x14ac:dyDescent="0.3">
      <c r="A2038">
        <v>4126</v>
      </c>
      <c r="B2038" t="s">
        <v>2057</v>
      </c>
      <c r="C2038" s="9" t="s">
        <v>5974</v>
      </c>
      <c r="D2038" s="9">
        <v>42943</v>
      </c>
      <c r="E2038" s="3" t="s">
        <v>5719</v>
      </c>
      <c r="F2038" t="s">
        <v>6464</v>
      </c>
      <c r="G2038" t="s">
        <v>6675</v>
      </c>
      <c r="H2038" t="s">
        <v>7468</v>
      </c>
      <c r="I2038" t="s">
        <v>8054</v>
      </c>
      <c r="J2038" t="s">
        <v>8057</v>
      </c>
      <c r="K2038" t="s">
        <v>8166</v>
      </c>
      <c r="L2038" t="s">
        <v>8591</v>
      </c>
      <c r="M2038">
        <v>32216</v>
      </c>
      <c r="N2038" t="s">
        <v>8637</v>
      </c>
      <c r="O2038" t="s">
        <v>9381</v>
      </c>
      <c r="P2038" t="s">
        <v>10370</v>
      </c>
      <c r="Q2038" t="s">
        <v>10378</v>
      </c>
      <c r="R2038" t="s">
        <v>11129</v>
      </c>
      <c r="S2038">
        <v>91.031999999999996</v>
      </c>
      <c r="T2038">
        <v>3</v>
      </c>
      <c r="U2038">
        <v>0.2</v>
      </c>
      <c r="V2038">
        <v>-2.2757999999999998</v>
      </c>
      <c r="W2038">
        <f>(Tableau1[[#This Row],[Sales]]/Tableau1[[#This Row],[Profit]])*100</f>
        <v>-4000</v>
      </c>
      <c r="X2038">
        <f>Tableau1[[#This Row],[Sales]]*(1-Tableau1[[#This Row],[Discount]])</f>
        <v>72.825599999999994</v>
      </c>
      <c r="Y2038">
        <f ca="1">SUMIF(Tableau1[Order ID],Tableau1[[#This Row],[Order ID]],Tableau1[[#This Row],[Sales]])</f>
        <v>12.624000000000001</v>
      </c>
    </row>
    <row r="2039" spans="1:25" x14ac:dyDescent="0.3">
      <c r="A2039">
        <v>4127</v>
      </c>
      <c r="B2039" t="s">
        <v>2058</v>
      </c>
      <c r="C2039" s="9" t="s">
        <v>5666</v>
      </c>
      <c r="D2039" s="9">
        <v>42861</v>
      </c>
      <c r="E2039" s="3" t="s">
        <v>6218</v>
      </c>
      <c r="F2039" t="s">
        <v>6466</v>
      </c>
      <c r="G2039" t="s">
        <v>6515</v>
      </c>
      <c r="H2039" t="s">
        <v>7308</v>
      </c>
      <c r="I2039" t="s">
        <v>8054</v>
      </c>
      <c r="J2039" t="s">
        <v>8057</v>
      </c>
      <c r="K2039" t="s">
        <v>8139</v>
      </c>
      <c r="L2039" t="s">
        <v>8605</v>
      </c>
      <c r="M2039">
        <v>22204</v>
      </c>
      <c r="N2039" t="s">
        <v>8637</v>
      </c>
      <c r="O2039" t="s">
        <v>10142</v>
      </c>
      <c r="P2039" t="s">
        <v>10371</v>
      </c>
      <c r="Q2039" t="s">
        <v>10379</v>
      </c>
      <c r="R2039" t="s">
        <v>11883</v>
      </c>
      <c r="S2039">
        <v>54.66</v>
      </c>
      <c r="T2039">
        <v>6</v>
      </c>
      <c r="U2039">
        <v>0</v>
      </c>
      <c r="V2039">
        <v>18.037800000000001</v>
      </c>
      <c r="W2039">
        <f>(Tableau1[[#This Row],[Sales]]/Tableau1[[#This Row],[Profit]])*100</f>
        <v>303.030303030303</v>
      </c>
      <c r="X2039">
        <f>Tableau1[[#This Row],[Sales]]*(1-Tableau1[[#This Row],[Discount]])</f>
        <v>54.66</v>
      </c>
      <c r="Y2039">
        <f ca="1">SUMIF(Tableau1[Order ID],Tableau1[[#This Row],[Order ID]],Tableau1[[#This Row],[Sales]])</f>
        <v>189.7</v>
      </c>
    </row>
    <row r="2040" spans="1:25" x14ac:dyDescent="0.3">
      <c r="A2040">
        <v>4128</v>
      </c>
      <c r="B2040" t="s">
        <v>2059</v>
      </c>
      <c r="C2040" s="9" t="s">
        <v>5141</v>
      </c>
      <c r="D2040" s="9">
        <v>41901</v>
      </c>
      <c r="E2040" s="3" t="s">
        <v>5176</v>
      </c>
      <c r="F2040" t="s">
        <v>6465</v>
      </c>
      <c r="G2040" t="s">
        <v>6720</v>
      </c>
      <c r="H2040" t="s">
        <v>7513</v>
      </c>
      <c r="I2040" t="s">
        <v>8054</v>
      </c>
      <c r="J2040" t="s">
        <v>8057</v>
      </c>
      <c r="K2040" t="s">
        <v>8093</v>
      </c>
      <c r="L2040" t="s">
        <v>8592</v>
      </c>
      <c r="M2040">
        <v>28205</v>
      </c>
      <c r="N2040" t="s">
        <v>8637</v>
      </c>
      <c r="O2040" t="s">
        <v>9382</v>
      </c>
      <c r="P2040" t="s">
        <v>10371</v>
      </c>
      <c r="Q2040" t="s">
        <v>10377</v>
      </c>
      <c r="R2040" t="s">
        <v>11130</v>
      </c>
      <c r="S2040">
        <v>67.343999999999994</v>
      </c>
      <c r="T2040">
        <v>6</v>
      </c>
      <c r="U2040">
        <v>0.2</v>
      </c>
      <c r="V2040">
        <v>7.5762</v>
      </c>
      <c r="W2040">
        <f>(Tableau1[[#This Row],[Sales]]/Tableau1[[#This Row],[Profit]])*100</f>
        <v>888.8888888888888</v>
      </c>
      <c r="X2040">
        <f>Tableau1[[#This Row],[Sales]]*(1-Tableau1[[#This Row],[Discount]])</f>
        <v>53.8752</v>
      </c>
      <c r="Y2040">
        <f ca="1">SUMIF(Tableau1[Order ID],Tableau1[[#This Row],[Order ID]],Tableau1[[#This Row],[Sales]])</f>
        <v>35.97</v>
      </c>
    </row>
    <row r="2041" spans="1:25" x14ac:dyDescent="0.3">
      <c r="A2041">
        <v>4130</v>
      </c>
      <c r="B2041" t="s">
        <v>2060</v>
      </c>
      <c r="C2041" s="9" t="s">
        <v>5398</v>
      </c>
      <c r="D2041" s="9">
        <v>42092</v>
      </c>
      <c r="E2041" s="3" t="s">
        <v>5418</v>
      </c>
      <c r="F2041" t="s">
        <v>6465</v>
      </c>
      <c r="G2041" t="s">
        <v>6625</v>
      </c>
      <c r="H2041" t="s">
        <v>7418</v>
      </c>
      <c r="I2041" t="s">
        <v>8054</v>
      </c>
      <c r="J2041" t="s">
        <v>8057</v>
      </c>
      <c r="K2041" t="s">
        <v>8062</v>
      </c>
      <c r="L2041" t="s">
        <v>8234</v>
      </c>
      <c r="M2041">
        <v>98103</v>
      </c>
      <c r="N2041" t="s">
        <v>8638</v>
      </c>
      <c r="O2041" t="s">
        <v>10108</v>
      </c>
      <c r="P2041" t="s">
        <v>10371</v>
      </c>
      <c r="Q2041" t="s">
        <v>10382</v>
      </c>
      <c r="R2041" t="s">
        <v>11847</v>
      </c>
      <c r="S2041">
        <v>73.28</v>
      </c>
      <c r="T2041">
        <v>4</v>
      </c>
      <c r="U2041">
        <v>0</v>
      </c>
      <c r="V2041">
        <v>21.251200000000001</v>
      </c>
      <c r="W2041">
        <f>(Tableau1[[#This Row],[Sales]]/Tableau1[[#This Row],[Profit]])*100</f>
        <v>344.82758620689651</v>
      </c>
      <c r="X2041">
        <f>Tableau1[[#This Row],[Sales]]*(1-Tableau1[[#This Row],[Discount]])</f>
        <v>73.28</v>
      </c>
      <c r="Y2041">
        <f ca="1">SUMIF(Tableau1[Order ID],Tableau1[[#This Row],[Order ID]],Tableau1[[#This Row],[Sales]])</f>
        <v>3.3279999999999998</v>
      </c>
    </row>
    <row r="2042" spans="1:25" x14ac:dyDescent="0.3">
      <c r="A2042">
        <v>4131</v>
      </c>
      <c r="B2042" t="s">
        <v>2061</v>
      </c>
      <c r="C2042" s="9" t="s">
        <v>5758</v>
      </c>
      <c r="D2042" s="9">
        <v>41961</v>
      </c>
      <c r="E2042" s="3" t="s">
        <v>5671</v>
      </c>
      <c r="F2042" t="s">
        <v>6465</v>
      </c>
      <c r="G2042" t="s">
        <v>6916</v>
      </c>
      <c r="H2042" t="s">
        <v>7709</v>
      </c>
      <c r="I2042" t="s">
        <v>8055</v>
      </c>
      <c r="J2042" t="s">
        <v>8057</v>
      </c>
      <c r="K2042" t="s">
        <v>8080</v>
      </c>
      <c r="L2042" t="s">
        <v>8598</v>
      </c>
      <c r="M2042">
        <v>60623</v>
      </c>
      <c r="N2042" t="s">
        <v>8639</v>
      </c>
      <c r="O2042" t="s">
        <v>9123</v>
      </c>
      <c r="P2042" t="s">
        <v>10371</v>
      </c>
      <c r="Q2042" t="s">
        <v>10381</v>
      </c>
      <c r="R2042" t="s">
        <v>10872</v>
      </c>
      <c r="S2042">
        <v>14.48</v>
      </c>
      <c r="T2042">
        <v>5</v>
      </c>
      <c r="U2042">
        <v>0.8</v>
      </c>
      <c r="V2042">
        <v>-23.891999999999999</v>
      </c>
      <c r="W2042">
        <f>(Tableau1[[#This Row],[Sales]]/Tableau1[[#This Row],[Profit]])*100</f>
        <v>-60.606060606060609</v>
      </c>
      <c r="X2042">
        <f>Tableau1[[#This Row],[Sales]]*(1-Tableau1[[#This Row],[Discount]])</f>
        <v>2.8959999999999995</v>
      </c>
      <c r="Y2042">
        <f ca="1">SUMIF(Tableau1[Order ID],Tableau1[[#This Row],[Order ID]],Tableau1[[#This Row],[Sales]])</f>
        <v>23.744</v>
      </c>
    </row>
    <row r="2043" spans="1:25" x14ac:dyDescent="0.3">
      <c r="A2043">
        <v>4132</v>
      </c>
      <c r="B2043" t="s">
        <v>2062</v>
      </c>
      <c r="C2043" s="9" t="s">
        <v>5770</v>
      </c>
      <c r="D2043" s="9">
        <v>42187</v>
      </c>
      <c r="E2043" s="3" t="s">
        <v>5614</v>
      </c>
      <c r="F2043" t="s">
        <v>6465</v>
      </c>
      <c r="G2043" t="s">
        <v>6509</v>
      </c>
      <c r="H2043" t="s">
        <v>7302</v>
      </c>
      <c r="I2043" t="s">
        <v>8054</v>
      </c>
      <c r="J2043" t="s">
        <v>8057</v>
      </c>
      <c r="K2043" t="s">
        <v>8447</v>
      </c>
      <c r="L2043" t="s">
        <v>8591</v>
      </c>
      <c r="M2043">
        <v>33021</v>
      </c>
      <c r="N2043" t="s">
        <v>8637</v>
      </c>
      <c r="O2043" t="s">
        <v>9422</v>
      </c>
      <c r="P2043" t="s">
        <v>10371</v>
      </c>
      <c r="Q2043" t="s">
        <v>10383</v>
      </c>
      <c r="R2043" t="s">
        <v>10422</v>
      </c>
      <c r="S2043">
        <v>11.952</v>
      </c>
      <c r="T2043">
        <v>3</v>
      </c>
      <c r="U2043">
        <v>0.2</v>
      </c>
      <c r="V2043">
        <v>4.0338000000000003</v>
      </c>
      <c r="W2043">
        <f>(Tableau1[[#This Row],[Sales]]/Tableau1[[#This Row],[Profit]])*100</f>
        <v>296.2962962962963</v>
      </c>
      <c r="X2043">
        <f>Tableau1[[#This Row],[Sales]]*(1-Tableau1[[#This Row],[Discount]])</f>
        <v>9.5616000000000003</v>
      </c>
      <c r="Y2043">
        <f ca="1">SUMIF(Tableau1[Order ID],Tableau1[[#This Row],[Order ID]],Tableau1[[#This Row],[Sales]])</f>
        <v>344.91</v>
      </c>
    </row>
    <row r="2044" spans="1:25" x14ac:dyDescent="0.3">
      <c r="A2044">
        <v>4134</v>
      </c>
      <c r="B2044" t="s">
        <v>2063</v>
      </c>
      <c r="C2044" s="9" t="s">
        <v>5108</v>
      </c>
      <c r="D2044" s="9">
        <v>41890</v>
      </c>
      <c r="E2044" s="3" t="s">
        <v>5133</v>
      </c>
      <c r="F2044" t="s">
        <v>6465</v>
      </c>
      <c r="G2044" t="s">
        <v>6542</v>
      </c>
      <c r="H2044" t="s">
        <v>7335</v>
      </c>
      <c r="I2044" t="s">
        <v>8054</v>
      </c>
      <c r="J2044" t="s">
        <v>8057</v>
      </c>
      <c r="K2044" t="s">
        <v>8327</v>
      </c>
      <c r="L2044" t="s">
        <v>8605</v>
      </c>
      <c r="M2044">
        <v>23320</v>
      </c>
      <c r="N2044" t="s">
        <v>8637</v>
      </c>
      <c r="O2044" t="s">
        <v>9282</v>
      </c>
      <c r="P2044" t="s">
        <v>10371</v>
      </c>
      <c r="Q2044" t="s">
        <v>10386</v>
      </c>
      <c r="R2044" t="s">
        <v>11031</v>
      </c>
      <c r="S2044">
        <v>45</v>
      </c>
      <c r="T2044">
        <v>9</v>
      </c>
      <c r="U2044">
        <v>0</v>
      </c>
      <c r="V2044">
        <v>21.6</v>
      </c>
      <c r="W2044">
        <f>(Tableau1[[#This Row],[Sales]]/Tableau1[[#This Row],[Profit]])*100</f>
        <v>208.33333333333331</v>
      </c>
      <c r="X2044">
        <f>Tableau1[[#This Row],[Sales]]*(1-Tableau1[[#This Row],[Discount]])</f>
        <v>45</v>
      </c>
      <c r="Y2044">
        <f ca="1">SUMIF(Tableau1[Order ID],Tableau1[[#This Row],[Order ID]],Tableau1[[#This Row],[Sales]])</f>
        <v>743.98800000000006</v>
      </c>
    </row>
    <row r="2045" spans="1:25" x14ac:dyDescent="0.3">
      <c r="A2045">
        <v>4136</v>
      </c>
      <c r="B2045" t="s">
        <v>2064</v>
      </c>
      <c r="C2045" s="9" t="s">
        <v>5310</v>
      </c>
      <c r="D2045" s="9">
        <v>43010</v>
      </c>
      <c r="E2045" s="3" t="s">
        <v>6078</v>
      </c>
      <c r="F2045" t="s">
        <v>6465</v>
      </c>
      <c r="G2045" t="s">
        <v>6859</v>
      </c>
      <c r="H2045" t="s">
        <v>7652</v>
      </c>
      <c r="I2045" t="s">
        <v>8056</v>
      </c>
      <c r="J2045" t="s">
        <v>8057</v>
      </c>
      <c r="K2045" t="s">
        <v>8059</v>
      </c>
      <c r="L2045" t="s">
        <v>8590</v>
      </c>
      <c r="M2045">
        <v>90036</v>
      </c>
      <c r="N2045" t="s">
        <v>8638</v>
      </c>
      <c r="O2045" t="s">
        <v>9514</v>
      </c>
      <c r="P2045" t="s">
        <v>10371</v>
      </c>
      <c r="Q2045" t="s">
        <v>10381</v>
      </c>
      <c r="R2045" t="s">
        <v>11256</v>
      </c>
      <c r="S2045">
        <v>112.12</v>
      </c>
      <c r="T2045">
        <v>5</v>
      </c>
      <c r="U2045">
        <v>0.2</v>
      </c>
      <c r="V2045">
        <v>42.045000000000002</v>
      </c>
      <c r="W2045">
        <f>(Tableau1[[#This Row],[Sales]]/Tableau1[[#This Row],[Profit]])*100</f>
        <v>266.66666666666663</v>
      </c>
      <c r="X2045">
        <f>Tableau1[[#This Row],[Sales]]*(1-Tableau1[[#This Row],[Discount]])</f>
        <v>89.696000000000012</v>
      </c>
      <c r="Y2045">
        <f ca="1">SUMIF(Tableau1[Order ID],Tableau1[[#This Row],[Order ID]],Tableau1[[#This Row],[Sales]])</f>
        <v>299.99</v>
      </c>
    </row>
    <row r="2046" spans="1:25" x14ac:dyDescent="0.3">
      <c r="A2046">
        <v>4138</v>
      </c>
      <c r="B2046" t="s">
        <v>2065</v>
      </c>
      <c r="C2046" s="9" t="s">
        <v>5153</v>
      </c>
      <c r="D2046" s="9">
        <v>43058</v>
      </c>
      <c r="E2046" s="3" t="s">
        <v>5081</v>
      </c>
      <c r="F2046" t="s">
        <v>6465</v>
      </c>
      <c r="G2046" t="s">
        <v>7200</v>
      </c>
      <c r="H2046" t="s">
        <v>7993</v>
      </c>
      <c r="I2046" t="s">
        <v>8054</v>
      </c>
      <c r="J2046" t="s">
        <v>8057</v>
      </c>
      <c r="K2046" t="s">
        <v>8224</v>
      </c>
      <c r="L2046" t="s">
        <v>8605</v>
      </c>
      <c r="M2046">
        <v>22304</v>
      </c>
      <c r="N2046" t="s">
        <v>8637</v>
      </c>
      <c r="O2046" t="s">
        <v>8928</v>
      </c>
      <c r="P2046" t="s">
        <v>10371</v>
      </c>
      <c r="Q2046" t="s">
        <v>10386</v>
      </c>
      <c r="R2046" t="s">
        <v>10677</v>
      </c>
      <c r="S2046">
        <v>25.06</v>
      </c>
      <c r="T2046">
        <v>7</v>
      </c>
      <c r="U2046">
        <v>0</v>
      </c>
      <c r="V2046">
        <v>12.53</v>
      </c>
      <c r="W2046">
        <f>(Tableau1[[#This Row],[Sales]]/Tableau1[[#This Row],[Profit]])*100</f>
        <v>200</v>
      </c>
      <c r="X2046">
        <f>Tableau1[[#This Row],[Sales]]*(1-Tableau1[[#This Row],[Discount]])</f>
        <v>25.06</v>
      </c>
      <c r="Y2046">
        <f ca="1">SUMIF(Tableau1[Order ID],Tableau1[[#This Row],[Order ID]],Tableau1[[#This Row],[Sales]])</f>
        <v>19.440000000000001</v>
      </c>
    </row>
    <row r="2047" spans="1:25" x14ac:dyDescent="0.3">
      <c r="A2047">
        <v>4139</v>
      </c>
      <c r="B2047" t="s">
        <v>2066</v>
      </c>
      <c r="C2047" s="9" t="s">
        <v>5975</v>
      </c>
      <c r="D2047" s="9">
        <v>42734</v>
      </c>
      <c r="E2047" s="3" t="s">
        <v>5344</v>
      </c>
      <c r="F2047" t="s">
        <v>6466</v>
      </c>
      <c r="G2047" t="s">
        <v>6938</v>
      </c>
      <c r="H2047" t="s">
        <v>7731</v>
      </c>
      <c r="I2047" t="s">
        <v>8055</v>
      </c>
      <c r="J2047" t="s">
        <v>8057</v>
      </c>
      <c r="K2047" t="s">
        <v>8448</v>
      </c>
      <c r="L2047" t="s">
        <v>8593</v>
      </c>
      <c r="M2047">
        <v>77536</v>
      </c>
      <c r="N2047" t="s">
        <v>8639</v>
      </c>
      <c r="O2047" t="s">
        <v>8706</v>
      </c>
      <c r="P2047" t="s">
        <v>10371</v>
      </c>
      <c r="Q2047" t="s">
        <v>10381</v>
      </c>
      <c r="R2047" t="s">
        <v>10455</v>
      </c>
      <c r="S2047">
        <v>6.9240000000000004</v>
      </c>
      <c r="T2047">
        <v>6</v>
      </c>
      <c r="U2047">
        <v>0.8</v>
      </c>
      <c r="V2047">
        <v>-10.385999999999999</v>
      </c>
      <c r="W2047">
        <f>(Tableau1[[#This Row],[Sales]]/Tableau1[[#This Row],[Profit]])*100</f>
        <v>-66.666666666666671</v>
      </c>
      <c r="X2047">
        <f>Tableau1[[#This Row],[Sales]]*(1-Tableau1[[#This Row],[Discount]])</f>
        <v>1.3847999999999998</v>
      </c>
      <c r="Y2047">
        <f ca="1">SUMIF(Tableau1[Order ID],Tableau1[[#This Row],[Order ID]],Tableau1[[#This Row],[Sales]])</f>
        <v>122.94</v>
      </c>
    </row>
    <row r="2048" spans="1:25" x14ac:dyDescent="0.3">
      <c r="A2048">
        <v>4140</v>
      </c>
      <c r="B2048" t="s">
        <v>2067</v>
      </c>
      <c r="C2048" s="9" t="s">
        <v>5126</v>
      </c>
      <c r="D2048" s="9">
        <v>43070</v>
      </c>
      <c r="E2048" s="3" t="s">
        <v>5799</v>
      </c>
      <c r="F2048" t="s">
        <v>6466</v>
      </c>
      <c r="G2048" t="s">
        <v>6735</v>
      </c>
      <c r="H2048" t="s">
        <v>7528</v>
      </c>
      <c r="I2048" t="s">
        <v>8054</v>
      </c>
      <c r="J2048" t="s">
        <v>8057</v>
      </c>
      <c r="K2048" t="s">
        <v>8068</v>
      </c>
      <c r="L2048" t="s">
        <v>8597</v>
      </c>
      <c r="M2048">
        <v>19120</v>
      </c>
      <c r="N2048" t="s">
        <v>8640</v>
      </c>
      <c r="O2048" t="s">
        <v>8867</v>
      </c>
      <c r="P2048" t="s">
        <v>10371</v>
      </c>
      <c r="Q2048" t="s">
        <v>10377</v>
      </c>
      <c r="R2048" t="s">
        <v>10826</v>
      </c>
      <c r="S2048">
        <v>37.392000000000003</v>
      </c>
      <c r="T2048">
        <v>3</v>
      </c>
      <c r="U2048">
        <v>0.2</v>
      </c>
      <c r="V2048">
        <v>2.3370000000000002</v>
      </c>
      <c r="W2048">
        <f>(Tableau1[[#This Row],[Sales]]/Tableau1[[#This Row],[Profit]])*100</f>
        <v>1600</v>
      </c>
      <c r="X2048">
        <f>Tableau1[[#This Row],[Sales]]*(1-Tableau1[[#This Row],[Discount]])</f>
        <v>29.913600000000002</v>
      </c>
      <c r="Y2048">
        <f ca="1">SUMIF(Tableau1[Order ID],Tableau1[[#This Row],[Order ID]],Tableau1[[#This Row],[Sales]])</f>
        <v>69.375</v>
      </c>
    </row>
    <row r="2049" spans="1:25" x14ac:dyDescent="0.3">
      <c r="A2049">
        <v>4142</v>
      </c>
      <c r="B2049" t="s">
        <v>2068</v>
      </c>
      <c r="C2049" s="9" t="s">
        <v>5930</v>
      </c>
      <c r="D2049" s="9">
        <v>42534</v>
      </c>
      <c r="E2049" s="3" t="s">
        <v>5056</v>
      </c>
      <c r="F2049" t="s">
        <v>6465</v>
      </c>
      <c r="G2049" t="s">
        <v>6664</v>
      </c>
      <c r="H2049" t="s">
        <v>7457</v>
      </c>
      <c r="I2049" t="s">
        <v>8054</v>
      </c>
      <c r="J2049" t="s">
        <v>8057</v>
      </c>
      <c r="K2049" t="s">
        <v>8449</v>
      </c>
      <c r="L2049" t="s">
        <v>8629</v>
      </c>
      <c r="M2049">
        <v>67212</v>
      </c>
      <c r="N2049" t="s">
        <v>8639</v>
      </c>
      <c r="O2049" t="s">
        <v>8802</v>
      </c>
      <c r="P2049" t="s">
        <v>10371</v>
      </c>
      <c r="Q2049" t="s">
        <v>10375</v>
      </c>
      <c r="R2049" t="s">
        <v>10552</v>
      </c>
      <c r="S2049">
        <v>18.899999999999999</v>
      </c>
      <c r="T2049">
        <v>3</v>
      </c>
      <c r="U2049">
        <v>0</v>
      </c>
      <c r="V2049">
        <v>8.6940000000000008</v>
      </c>
      <c r="W2049">
        <f>(Tableau1[[#This Row],[Sales]]/Tableau1[[#This Row],[Profit]])*100</f>
        <v>217.39130434782604</v>
      </c>
      <c r="X2049">
        <f>Tableau1[[#This Row],[Sales]]*(1-Tableau1[[#This Row],[Discount]])</f>
        <v>18.899999999999999</v>
      </c>
      <c r="Y2049">
        <f ca="1">SUMIF(Tableau1[Order ID],Tableau1[[#This Row],[Order ID]],Tableau1[[#This Row],[Sales]])</f>
        <v>387.13600000000002</v>
      </c>
    </row>
    <row r="2050" spans="1:25" x14ac:dyDescent="0.3">
      <c r="A2050">
        <v>4143</v>
      </c>
      <c r="B2050" t="s">
        <v>2069</v>
      </c>
      <c r="C2050" s="9" t="s">
        <v>5976</v>
      </c>
      <c r="D2050" s="9">
        <v>41778</v>
      </c>
      <c r="E2050" s="3" t="s">
        <v>5265</v>
      </c>
      <c r="F2050" t="s">
        <v>6465</v>
      </c>
      <c r="G2050" t="s">
        <v>7049</v>
      </c>
      <c r="H2050" t="s">
        <v>7842</v>
      </c>
      <c r="I2050" t="s">
        <v>8054</v>
      </c>
      <c r="J2050" t="s">
        <v>8057</v>
      </c>
      <c r="K2050" t="s">
        <v>8355</v>
      </c>
      <c r="L2050" t="s">
        <v>8600</v>
      </c>
      <c r="M2050">
        <v>48640</v>
      </c>
      <c r="N2050" t="s">
        <v>8639</v>
      </c>
      <c r="O2050" t="s">
        <v>9793</v>
      </c>
      <c r="P2050" t="s">
        <v>10371</v>
      </c>
      <c r="Q2050" t="s">
        <v>10381</v>
      </c>
      <c r="R2050" t="s">
        <v>11527</v>
      </c>
      <c r="S2050">
        <v>57.42</v>
      </c>
      <c r="T2050">
        <v>9</v>
      </c>
      <c r="U2050">
        <v>0</v>
      </c>
      <c r="V2050">
        <v>26.4132</v>
      </c>
      <c r="W2050">
        <f>(Tableau1[[#This Row],[Sales]]/Tableau1[[#This Row],[Profit]])*100</f>
        <v>217.39130434782606</v>
      </c>
      <c r="X2050">
        <f>Tableau1[[#This Row],[Sales]]*(1-Tableau1[[#This Row],[Discount]])</f>
        <v>57.42</v>
      </c>
      <c r="Y2050">
        <f ca="1">SUMIF(Tableau1[Order ID],Tableau1[[#This Row],[Order ID]],Tableau1[[#This Row],[Sales]])</f>
        <v>1085.42</v>
      </c>
    </row>
    <row r="2051" spans="1:25" x14ac:dyDescent="0.3">
      <c r="A2051">
        <v>4144</v>
      </c>
      <c r="B2051" t="s">
        <v>2070</v>
      </c>
      <c r="C2051" s="9" t="s">
        <v>5319</v>
      </c>
      <c r="D2051" s="9">
        <v>42765</v>
      </c>
      <c r="E2051" s="3" t="s">
        <v>5725</v>
      </c>
      <c r="F2051" t="s">
        <v>6465</v>
      </c>
      <c r="G2051" t="s">
        <v>6726</v>
      </c>
      <c r="H2051" t="s">
        <v>7519</v>
      </c>
      <c r="I2051" t="s">
        <v>8056</v>
      </c>
      <c r="J2051" t="s">
        <v>8057</v>
      </c>
      <c r="K2051" t="s">
        <v>8066</v>
      </c>
      <c r="L2051" t="s">
        <v>8590</v>
      </c>
      <c r="M2051">
        <v>94110</v>
      </c>
      <c r="N2051" t="s">
        <v>8638</v>
      </c>
      <c r="O2051" t="s">
        <v>9458</v>
      </c>
      <c r="P2051" t="s">
        <v>10371</v>
      </c>
      <c r="Q2051" t="s">
        <v>10379</v>
      </c>
      <c r="R2051" t="s">
        <v>11201</v>
      </c>
      <c r="S2051">
        <v>12.74</v>
      </c>
      <c r="T2051">
        <v>7</v>
      </c>
      <c r="U2051">
        <v>0</v>
      </c>
      <c r="V2051">
        <v>5.7329999999999997</v>
      </c>
      <c r="W2051">
        <f>(Tableau1[[#This Row],[Sales]]/Tableau1[[#This Row],[Profit]])*100</f>
        <v>222.22222222222223</v>
      </c>
      <c r="X2051">
        <f>Tableau1[[#This Row],[Sales]]*(1-Tableau1[[#This Row],[Discount]])</f>
        <v>12.74</v>
      </c>
      <c r="Y2051">
        <f ca="1">SUMIF(Tableau1[Order ID],Tableau1[[#This Row],[Order ID]],Tableau1[[#This Row],[Sales]])</f>
        <v>3.762</v>
      </c>
    </row>
    <row r="2052" spans="1:25" x14ac:dyDescent="0.3">
      <c r="A2052">
        <v>4147</v>
      </c>
      <c r="B2052" t="s">
        <v>2071</v>
      </c>
      <c r="C2052" s="9" t="s">
        <v>5139</v>
      </c>
      <c r="D2052" s="9">
        <v>42336</v>
      </c>
      <c r="E2052" s="3" t="s">
        <v>5814</v>
      </c>
      <c r="F2052" t="s">
        <v>6465</v>
      </c>
      <c r="G2052" t="s">
        <v>7067</v>
      </c>
      <c r="H2052" t="s">
        <v>7860</v>
      </c>
      <c r="I2052" t="s">
        <v>8054</v>
      </c>
      <c r="J2052" t="s">
        <v>8057</v>
      </c>
      <c r="K2052" t="s">
        <v>8268</v>
      </c>
      <c r="L2052" t="s">
        <v>8603</v>
      </c>
      <c r="M2052">
        <v>11520</v>
      </c>
      <c r="N2052" t="s">
        <v>8640</v>
      </c>
      <c r="O2052" t="s">
        <v>8853</v>
      </c>
      <c r="P2052" t="s">
        <v>10370</v>
      </c>
      <c r="Q2052" t="s">
        <v>10378</v>
      </c>
      <c r="R2052" t="s">
        <v>10603</v>
      </c>
      <c r="S2052">
        <v>322.58999999999997</v>
      </c>
      <c r="T2052">
        <v>3</v>
      </c>
      <c r="U2052">
        <v>0</v>
      </c>
      <c r="V2052">
        <v>64.518000000000001</v>
      </c>
      <c r="W2052">
        <f>(Tableau1[[#This Row],[Sales]]/Tableau1[[#This Row],[Profit]])*100</f>
        <v>500</v>
      </c>
      <c r="X2052">
        <f>Tableau1[[#This Row],[Sales]]*(1-Tableau1[[#This Row],[Discount]])</f>
        <v>322.58999999999997</v>
      </c>
      <c r="Y2052">
        <f ca="1">SUMIF(Tableau1[Order ID],Tableau1[[#This Row],[Order ID]],Tableau1[[#This Row],[Sales]])</f>
        <v>65.231999999999999</v>
      </c>
    </row>
    <row r="2053" spans="1:25" x14ac:dyDescent="0.3">
      <c r="A2053">
        <v>4148</v>
      </c>
      <c r="B2053" t="s">
        <v>2072</v>
      </c>
      <c r="C2053" s="9" t="s">
        <v>5466</v>
      </c>
      <c r="D2053" s="9">
        <v>43031</v>
      </c>
      <c r="E2053" s="3" t="s">
        <v>5990</v>
      </c>
      <c r="F2053" t="s">
        <v>6465</v>
      </c>
      <c r="G2053" t="s">
        <v>7181</v>
      </c>
      <c r="H2053" t="s">
        <v>7974</v>
      </c>
      <c r="I2053" t="s">
        <v>8054</v>
      </c>
      <c r="J2053" t="s">
        <v>8057</v>
      </c>
      <c r="K2053" t="s">
        <v>8147</v>
      </c>
      <c r="L2053" t="s">
        <v>8593</v>
      </c>
      <c r="M2053">
        <v>78745</v>
      </c>
      <c r="N2053" t="s">
        <v>8639</v>
      </c>
      <c r="O2053" t="s">
        <v>10086</v>
      </c>
      <c r="P2053" t="s">
        <v>10371</v>
      </c>
      <c r="Q2053" t="s">
        <v>10381</v>
      </c>
      <c r="R2053" t="s">
        <v>11824</v>
      </c>
      <c r="S2053">
        <v>9.7620000000000005</v>
      </c>
      <c r="T2053">
        <v>3</v>
      </c>
      <c r="U2053">
        <v>0.8</v>
      </c>
      <c r="V2053">
        <v>-15.1311</v>
      </c>
      <c r="W2053">
        <f>(Tableau1[[#This Row],[Sales]]/Tableau1[[#This Row],[Profit]])*100</f>
        <v>-64.516129032258064</v>
      </c>
      <c r="X2053">
        <f>Tableau1[[#This Row],[Sales]]*(1-Tableau1[[#This Row],[Discount]])</f>
        <v>1.9523999999999997</v>
      </c>
      <c r="Y2053">
        <f ca="1">SUMIF(Tableau1[Order ID],Tableau1[[#This Row],[Order ID]],Tableau1[[#This Row],[Sales]])</f>
        <v>31.103999999999999</v>
      </c>
    </row>
    <row r="2054" spans="1:25" x14ac:dyDescent="0.3">
      <c r="A2054">
        <v>4152</v>
      </c>
      <c r="B2054" t="s">
        <v>2073</v>
      </c>
      <c r="C2054" s="9" t="s">
        <v>5240</v>
      </c>
      <c r="D2054" s="9">
        <v>42985</v>
      </c>
      <c r="E2054" s="3" t="s">
        <v>5250</v>
      </c>
      <c r="F2054" t="s">
        <v>6465</v>
      </c>
      <c r="G2054" t="s">
        <v>6558</v>
      </c>
      <c r="H2054" t="s">
        <v>7351</v>
      </c>
      <c r="I2054" t="s">
        <v>8054</v>
      </c>
      <c r="J2054" t="s">
        <v>8057</v>
      </c>
      <c r="K2054" t="s">
        <v>8068</v>
      </c>
      <c r="L2054" t="s">
        <v>8597</v>
      </c>
      <c r="M2054">
        <v>19134</v>
      </c>
      <c r="N2054" t="s">
        <v>8640</v>
      </c>
      <c r="O2054" t="s">
        <v>8785</v>
      </c>
      <c r="P2054" t="s">
        <v>10371</v>
      </c>
      <c r="Q2054" t="s">
        <v>10375</v>
      </c>
      <c r="R2054" t="s">
        <v>10535</v>
      </c>
      <c r="S2054">
        <v>29.24</v>
      </c>
      <c r="T2054">
        <v>5</v>
      </c>
      <c r="U2054">
        <v>0.2</v>
      </c>
      <c r="V2054">
        <v>9.8684999999999992</v>
      </c>
      <c r="W2054">
        <f>(Tableau1[[#This Row],[Sales]]/Tableau1[[#This Row],[Profit]])*100</f>
        <v>296.2962962962963</v>
      </c>
      <c r="X2054">
        <f>Tableau1[[#This Row],[Sales]]*(1-Tableau1[[#This Row],[Discount]])</f>
        <v>23.391999999999999</v>
      </c>
      <c r="Y2054">
        <f ca="1">SUMIF(Tableau1[Order ID],Tableau1[[#This Row],[Order ID]],Tableau1[[#This Row],[Sales]])</f>
        <v>18.367999999999999</v>
      </c>
    </row>
    <row r="2055" spans="1:25" x14ac:dyDescent="0.3">
      <c r="A2055">
        <v>4155</v>
      </c>
      <c r="B2055" t="s">
        <v>2074</v>
      </c>
      <c r="C2055" s="9" t="s">
        <v>5753</v>
      </c>
      <c r="D2055" s="9">
        <v>42733</v>
      </c>
      <c r="E2055" s="3" t="s">
        <v>6062</v>
      </c>
      <c r="F2055" t="s">
        <v>6465</v>
      </c>
      <c r="G2055" t="s">
        <v>6640</v>
      </c>
      <c r="H2055" t="s">
        <v>7433</v>
      </c>
      <c r="I2055" t="s">
        <v>8055</v>
      </c>
      <c r="J2055" t="s">
        <v>8057</v>
      </c>
      <c r="K2055" t="s">
        <v>8097</v>
      </c>
      <c r="L2055" t="s">
        <v>8606</v>
      </c>
      <c r="M2055">
        <v>37620</v>
      </c>
      <c r="N2055" t="s">
        <v>8637</v>
      </c>
      <c r="O2055" t="s">
        <v>8770</v>
      </c>
      <c r="P2055" t="s">
        <v>10371</v>
      </c>
      <c r="Q2055" t="s">
        <v>10381</v>
      </c>
      <c r="R2055" t="s">
        <v>10520</v>
      </c>
      <c r="S2055">
        <v>38.088000000000001</v>
      </c>
      <c r="T2055">
        <v>4</v>
      </c>
      <c r="U2055">
        <v>0.7</v>
      </c>
      <c r="V2055">
        <v>-27.9312</v>
      </c>
      <c r="W2055">
        <f>(Tableau1[[#This Row],[Sales]]/Tableau1[[#This Row],[Profit]])*100</f>
        <v>-136.36363636363637</v>
      </c>
      <c r="X2055">
        <f>Tableau1[[#This Row],[Sales]]*(1-Tableau1[[#This Row],[Discount]])</f>
        <v>11.426400000000003</v>
      </c>
      <c r="Y2055">
        <f ca="1">SUMIF(Tableau1[Order ID],Tableau1[[#This Row],[Order ID]],Tableau1[[#This Row],[Sales]])</f>
        <v>26.55</v>
      </c>
    </row>
    <row r="2056" spans="1:25" x14ac:dyDescent="0.3">
      <c r="A2056">
        <v>4157</v>
      </c>
      <c r="B2056" t="s">
        <v>2075</v>
      </c>
      <c r="C2056" s="9" t="s">
        <v>5931</v>
      </c>
      <c r="D2056" s="9">
        <v>42343</v>
      </c>
      <c r="E2056" s="3" t="s">
        <v>5394</v>
      </c>
      <c r="F2056" t="s">
        <v>6464</v>
      </c>
      <c r="G2056" t="s">
        <v>7041</v>
      </c>
      <c r="H2056" t="s">
        <v>7834</v>
      </c>
      <c r="I2056" t="s">
        <v>8054</v>
      </c>
      <c r="J2056" t="s">
        <v>8057</v>
      </c>
      <c r="K2056" t="s">
        <v>8068</v>
      </c>
      <c r="L2056" t="s">
        <v>8597</v>
      </c>
      <c r="M2056">
        <v>19140</v>
      </c>
      <c r="N2056" t="s">
        <v>8640</v>
      </c>
      <c r="O2056" t="s">
        <v>9642</v>
      </c>
      <c r="P2056" t="s">
        <v>10372</v>
      </c>
      <c r="Q2056" t="s">
        <v>10384</v>
      </c>
      <c r="R2056" t="s">
        <v>11380</v>
      </c>
      <c r="S2056">
        <v>47.984000000000002</v>
      </c>
      <c r="T2056">
        <v>2</v>
      </c>
      <c r="U2056">
        <v>0.2</v>
      </c>
      <c r="V2056">
        <v>0.5998</v>
      </c>
      <c r="W2056">
        <f>(Tableau1[[#This Row],[Sales]]/Tableau1[[#This Row],[Profit]])*100</f>
        <v>8000</v>
      </c>
      <c r="X2056">
        <f>Tableau1[[#This Row],[Sales]]*(1-Tableau1[[#This Row],[Discount]])</f>
        <v>38.387200000000007</v>
      </c>
      <c r="Y2056">
        <f ca="1">SUMIF(Tableau1[Order ID],Tableau1[[#This Row],[Order ID]],Tableau1[[#This Row],[Sales]])</f>
        <v>7.98</v>
      </c>
    </row>
    <row r="2057" spans="1:25" x14ac:dyDescent="0.3">
      <c r="A2057">
        <v>4159</v>
      </c>
      <c r="B2057" t="s">
        <v>2076</v>
      </c>
      <c r="C2057" s="9" t="s">
        <v>5331</v>
      </c>
      <c r="D2057" s="9">
        <v>41944</v>
      </c>
      <c r="E2057" s="3" t="s">
        <v>6098</v>
      </c>
      <c r="F2057" t="s">
        <v>6465</v>
      </c>
      <c r="G2057" t="s">
        <v>6884</v>
      </c>
      <c r="H2057" t="s">
        <v>7677</v>
      </c>
      <c r="I2057" t="s">
        <v>8055</v>
      </c>
      <c r="J2057" t="s">
        <v>8057</v>
      </c>
      <c r="K2057" t="s">
        <v>8080</v>
      </c>
      <c r="L2057" t="s">
        <v>8598</v>
      </c>
      <c r="M2057">
        <v>60610</v>
      </c>
      <c r="N2057" t="s">
        <v>8639</v>
      </c>
      <c r="O2057" t="s">
        <v>9806</v>
      </c>
      <c r="P2057" t="s">
        <v>10371</v>
      </c>
      <c r="Q2057" t="s">
        <v>10383</v>
      </c>
      <c r="R2057" t="s">
        <v>11540</v>
      </c>
      <c r="S2057">
        <v>15.696</v>
      </c>
      <c r="T2057">
        <v>3</v>
      </c>
      <c r="U2057">
        <v>0.2</v>
      </c>
      <c r="V2057">
        <v>5.1012000000000004</v>
      </c>
      <c r="W2057">
        <f>(Tableau1[[#This Row],[Sales]]/Tableau1[[#This Row],[Profit]])*100</f>
        <v>307.69230769230768</v>
      </c>
      <c r="X2057">
        <f>Tableau1[[#This Row],[Sales]]*(1-Tableau1[[#This Row],[Discount]])</f>
        <v>12.556800000000001</v>
      </c>
      <c r="Y2057">
        <f ca="1">SUMIF(Tableau1[Order ID],Tableau1[[#This Row],[Order ID]],Tableau1[[#This Row],[Sales]])</f>
        <v>1649.95</v>
      </c>
    </row>
    <row r="2058" spans="1:25" x14ac:dyDescent="0.3">
      <c r="A2058">
        <v>4160</v>
      </c>
      <c r="B2058" t="s">
        <v>2077</v>
      </c>
      <c r="C2058" s="9" t="s">
        <v>5977</v>
      </c>
      <c r="D2058" s="9">
        <v>42476</v>
      </c>
      <c r="E2058" s="3" t="s">
        <v>5161</v>
      </c>
      <c r="F2058" t="s">
        <v>6465</v>
      </c>
      <c r="G2058" t="s">
        <v>6743</v>
      </c>
      <c r="H2058" t="s">
        <v>7536</v>
      </c>
      <c r="I2058" t="s">
        <v>8054</v>
      </c>
      <c r="J2058" t="s">
        <v>8057</v>
      </c>
      <c r="K2058" t="s">
        <v>8096</v>
      </c>
      <c r="L2058" t="s">
        <v>8620</v>
      </c>
      <c r="M2058">
        <v>31907</v>
      </c>
      <c r="N2058" t="s">
        <v>8637</v>
      </c>
      <c r="O2058" t="s">
        <v>8659</v>
      </c>
      <c r="P2058" t="s">
        <v>10371</v>
      </c>
      <c r="Q2058" t="s">
        <v>10379</v>
      </c>
      <c r="R2058" t="s">
        <v>10408</v>
      </c>
      <c r="S2058">
        <v>12.84</v>
      </c>
      <c r="T2058">
        <v>3</v>
      </c>
      <c r="U2058">
        <v>0</v>
      </c>
      <c r="V2058">
        <v>3.7235999999999998</v>
      </c>
      <c r="W2058">
        <f>(Tableau1[[#This Row],[Sales]]/Tableau1[[#This Row],[Profit]])*100</f>
        <v>344.82758620689657</v>
      </c>
      <c r="X2058">
        <f>Tableau1[[#This Row],[Sales]]*(1-Tableau1[[#This Row],[Discount]])</f>
        <v>12.84</v>
      </c>
      <c r="Y2058">
        <f ca="1">SUMIF(Tableau1[Order ID],Tableau1[[#This Row],[Order ID]],Tableau1[[#This Row],[Sales]])</f>
        <v>486.36799999999999</v>
      </c>
    </row>
    <row r="2059" spans="1:25" x14ac:dyDescent="0.3">
      <c r="A2059">
        <v>4161</v>
      </c>
      <c r="B2059" t="s">
        <v>2078</v>
      </c>
      <c r="C2059" s="9" t="s">
        <v>5334</v>
      </c>
      <c r="D2059" s="9">
        <v>42869</v>
      </c>
      <c r="E2059" s="3" t="s">
        <v>5826</v>
      </c>
      <c r="F2059" t="s">
        <v>6465</v>
      </c>
      <c r="G2059" t="s">
        <v>7201</v>
      </c>
      <c r="H2059" t="s">
        <v>7994</v>
      </c>
      <c r="I2059" t="s">
        <v>8054</v>
      </c>
      <c r="J2059" t="s">
        <v>8057</v>
      </c>
      <c r="K2059" t="s">
        <v>8078</v>
      </c>
      <c r="L2059" t="s">
        <v>8603</v>
      </c>
      <c r="M2059">
        <v>10035</v>
      </c>
      <c r="N2059" t="s">
        <v>8640</v>
      </c>
      <c r="O2059" t="s">
        <v>9975</v>
      </c>
      <c r="P2059" t="s">
        <v>10372</v>
      </c>
      <c r="Q2059" t="s">
        <v>10380</v>
      </c>
      <c r="R2059" t="s">
        <v>11712</v>
      </c>
      <c r="S2059">
        <v>539.97</v>
      </c>
      <c r="T2059">
        <v>3</v>
      </c>
      <c r="U2059">
        <v>0</v>
      </c>
      <c r="V2059">
        <v>134.99250000000001</v>
      </c>
      <c r="W2059">
        <f>(Tableau1[[#This Row],[Sales]]/Tableau1[[#This Row],[Profit]])*100</f>
        <v>400</v>
      </c>
      <c r="X2059">
        <f>Tableau1[[#This Row],[Sales]]*(1-Tableau1[[#This Row],[Discount]])</f>
        <v>539.97</v>
      </c>
      <c r="Y2059">
        <f ca="1">SUMIF(Tableau1[Order ID],Tableau1[[#This Row],[Order ID]],Tableau1[[#This Row],[Sales]])</f>
        <v>37.17</v>
      </c>
    </row>
    <row r="2060" spans="1:25" x14ac:dyDescent="0.3">
      <c r="A2060">
        <v>4163</v>
      </c>
      <c r="B2060" t="s">
        <v>2079</v>
      </c>
      <c r="C2060" s="9" t="s">
        <v>5978</v>
      </c>
      <c r="D2060" s="9">
        <v>42077</v>
      </c>
      <c r="E2060" s="3" t="s">
        <v>6334</v>
      </c>
      <c r="F2060" t="s">
        <v>6465</v>
      </c>
      <c r="G2060" t="s">
        <v>6680</v>
      </c>
      <c r="H2060" t="s">
        <v>7473</v>
      </c>
      <c r="I2060" t="s">
        <v>8054</v>
      </c>
      <c r="J2060" t="s">
        <v>8057</v>
      </c>
      <c r="K2060" t="s">
        <v>8076</v>
      </c>
      <c r="L2060" t="s">
        <v>8626</v>
      </c>
      <c r="M2060">
        <v>3820</v>
      </c>
      <c r="N2060" t="s">
        <v>8640</v>
      </c>
      <c r="O2060" t="s">
        <v>9240</v>
      </c>
      <c r="P2060" t="s">
        <v>10371</v>
      </c>
      <c r="Q2060" t="s">
        <v>10375</v>
      </c>
      <c r="R2060" t="s">
        <v>10989</v>
      </c>
      <c r="S2060">
        <v>16.52</v>
      </c>
      <c r="T2060">
        <v>4</v>
      </c>
      <c r="U2060">
        <v>0</v>
      </c>
      <c r="V2060">
        <v>7.5991999999999997</v>
      </c>
      <c r="W2060">
        <f>(Tableau1[[#This Row],[Sales]]/Tableau1[[#This Row],[Profit]])*100</f>
        <v>217.39130434782606</v>
      </c>
      <c r="X2060">
        <f>Tableau1[[#This Row],[Sales]]*(1-Tableau1[[#This Row],[Discount]])</f>
        <v>16.52</v>
      </c>
      <c r="Y2060">
        <f ca="1">SUMIF(Tableau1[Order ID],Tableau1[[#This Row],[Order ID]],Tableau1[[#This Row],[Sales]])</f>
        <v>62.72</v>
      </c>
    </row>
    <row r="2061" spans="1:25" x14ac:dyDescent="0.3">
      <c r="A2061">
        <v>4165</v>
      </c>
      <c r="B2061" t="s">
        <v>2080</v>
      </c>
      <c r="C2061" s="9" t="s">
        <v>5454</v>
      </c>
      <c r="D2061" s="9">
        <v>42749</v>
      </c>
      <c r="E2061" s="3" t="s">
        <v>6064</v>
      </c>
      <c r="F2061" t="s">
        <v>6466</v>
      </c>
      <c r="G2061" t="s">
        <v>7202</v>
      </c>
      <c r="H2061" t="s">
        <v>7995</v>
      </c>
      <c r="I2061" t="s">
        <v>8055</v>
      </c>
      <c r="J2061" t="s">
        <v>8057</v>
      </c>
      <c r="K2061" t="s">
        <v>8092</v>
      </c>
      <c r="L2061" t="s">
        <v>8610</v>
      </c>
      <c r="M2061">
        <v>80013</v>
      </c>
      <c r="N2061" t="s">
        <v>8638</v>
      </c>
      <c r="O2061" t="s">
        <v>8665</v>
      </c>
      <c r="P2061" t="s">
        <v>10372</v>
      </c>
      <c r="Q2061" t="s">
        <v>10384</v>
      </c>
      <c r="R2061" t="s">
        <v>10414</v>
      </c>
      <c r="S2061">
        <v>169.06399999999999</v>
      </c>
      <c r="T2061">
        <v>7</v>
      </c>
      <c r="U2061">
        <v>0.2</v>
      </c>
      <c r="V2061">
        <v>-14.793100000000001</v>
      </c>
      <c r="W2061">
        <f>(Tableau1[[#This Row],[Sales]]/Tableau1[[#This Row],[Profit]])*100</f>
        <v>-1142.8571428571427</v>
      </c>
      <c r="X2061">
        <f>Tableau1[[#This Row],[Sales]]*(1-Tableau1[[#This Row],[Discount]])</f>
        <v>135.25120000000001</v>
      </c>
      <c r="Y2061">
        <f ca="1">SUMIF(Tableau1[Order ID],Tableau1[[#This Row],[Order ID]],Tableau1[[#This Row],[Sales]])</f>
        <v>1.752</v>
      </c>
    </row>
    <row r="2062" spans="1:25" x14ac:dyDescent="0.3">
      <c r="A2062">
        <v>4167</v>
      </c>
      <c r="B2062" t="s">
        <v>2081</v>
      </c>
      <c r="C2062" s="9" t="s">
        <v>5966</v>
      </c>
      <c r="D2062" s="9">
        <v>42071</v>
      </c>
      <c r="E2062" s="3" t="s">
        <v>5679</v>
      </c>
      <c r="F2062" t="s">
        <v>6465</v>
      </c>
      <c r="G2062" t="s">
        <v>6723</v>
      </c>
      <c r="H2062" t="s">
        <v>7516</v>
      </c>
      <c r="I2062" t="s">
        <v>8055</v>
      </c>
      <c r="J2062" t="s">
        <v>8057</v>
      </c>
      <c r="K2062" t="s">
        <v>8143</v>
      </c>
      <c r="L2062" t="s">
        <v>8603</v>
      </c>
      <c r="M2062">
        <v>11561</v>
      </c>
      <c r="N2062" t="s">
        <v>8640</v>
      </c>
      <c r="O2062" t="s">
        <v>10033</v>
      </c>
      <c r="P2062" t="s">
        <v>10371</v>
      </c>
      <c r="Q2062" t="s">
        <v>10383</v>
      </c>
      <c r="R2062" t="s">
        <v>11770</v>
      </c>
      <c r="S2062">
        <v>19.440000000000001</v>
      </c>
      <c r="T2062">
        <v>3</v>
      </c>
      <c r="U2062">
        <v>0</v>
      </c>
      <c r="V2062">
        <v>9.3312000000000008</v>
      </c>
      <c r="W2062">
        <f>(Tableau1[[#This Row],[Sales]]/Tableau1[[#This Row],[Profit]])*100</f>
        <v>208.33333333333334</v>
      </c>
      <c r="X2062">
        <f>Tableau1[[#This Row],[Sales]]*(1-Tableau1[[#This Row],[Discount]])</f>
        <v>19.440000000000001</v>
      </c>
      <c r="Y2062">
        <f ca="1">SUMIF(Tableau1[Order ID],Tableau1[[#This Row],[Order ID]],Tableau1[[#This Row],[Sales]])</f>
        <v>45.04</v>
      </c>
    </row>
    <row r="2063" spans="1:25" x14ac:dyDescent="0.3">
      <c r="A2063">
        <v>4168</v>
      </c>
      <c r="B2063" t="s">
        <v>2082</v>
      </c>
      <c r="C2063" s="9" t="s">
        <v>5886</v>
      </c>
      <c r="D2063" s="9">
        <v>41923</v>
      </c>
      <c r="E2063" s="3" t="s">
        <v>5333</v>
      </c>
      <c r="F2063" t="s">
        <v>6466</v>
      </c>
      <c r="G2063" t="s">
        <v>6534</v>
      </c>
      <c r="H2063" t="s">
        <v>7327</v>
      </c>
      <c r="I2063" t="s">
        <v>8054</v>
      </c>
      <c r="J2063" t="s">
        <v>8057</v>
      </c>
      <c r="K2063" t="s">
        <v>8103</v>
      </c>
      <c r="L2063" t="s">
        <v>8590</v>
      </c>
      <c r="M2063">
        <v>91104</v>
      </c>
      <c r="N2063" t="s">
        <v>8638</v>
      </c>
      <c r="O2063" t="s">
        <v>9466</v>
      </c>
      <c r="P2063" t="s">
        <v>10371</v>
      </c>
      <c r="Q2063" t="s">
        <v>10377</v>
      </c>
      <c r="R2063" t="s">
        <v>11210</v>
      </c>
      <c r="S2063">
        <v>31.92</v>
      </c>
      <c r="T2063">
        <v>4</v>
      </c>
      <c r="U2063">
        <v>0</v>
      </c>
      <c r="V2063">
        <v>8.2992000000000008</v>
      </c>
      <c r="W2063">
        <f>(Tableau1[[#This Row],[Sales]]/Tableau1[[#This Row],[Profit]])*100</f>
        <v>384.61538461538458</v>
      </c>
      <c r="X2063">
        <f>Tableau1[[#This Row],[Sales]]*(1-Tableau1[[#This Row],[Discount]])</f>
        <v>31.92</v>
      </c>
      <c r="Y2063">
        <f ca="1">SUMIF(Tableau1[Order ID],Tableau1[[#This Row],[Order ID]],Tableau1[[#This Row],[Sales]])</f>
        <v>8.74</v>
      </c>
    </row>
    <row r="2064" spans="1:25" x14ac:dyDescent="0.3">
      <c r="A2064">
        <v>4170</v>
      </c>
      <c r="B2064" t="s">
        <v>2083</v>
      </c>
      <c r="C2064" s="9" t="s">
        <v>5687</v>
      </c>
      <c r="D2064" s="9">
        <v>42107</v>
      </c>
      <c r="E2064" s="3" t="s">
        <v>6254</v>
      </c>
      <c r="F2064" t="s">
        <v>6466</v>
      </c>
      <c r="G2064" t="s">
        <v>7175</v>
      </c>
      <c r="H2064" t="s">
        <v>7968</v>
      </c>
      <c r="I2064" t="s">
        <v>8056</v>
      </c>
      <c r="J2064" t="s">
        <v>8057</v>
      </c>
      <c r="K2064" t="s">
        <v>8181</v>
      </c>
      <c r="L2064" t="s">
        <v>8604</v>
      </c>
      <c r="M2064">
        <v>85204</v>
      </c>
      <c r="N2064" t="s">
        <v>8638</v>
      </c>
      <c r="O2064" t="s">
        <v>9358</v>
      </c>
      <c r="P2064" t="s">
        <v>10371</v>
      </c>
      <c r="Q2064" t="s">
        <v>10383</v>
      </c>
      <c r="R2064" t="s">
        <v>11106</v>
      </c>
      <c r="S2064">
        <v>31.103999999999999</v>
      </c>
      <c r="T2064">
        <v>6</v>
      </c>
      <c r="U2064">
        <v>0.2</v>
      </c>
      <c r="V2064">
        <v>10.8864</v>
      </c>
      <c r="W2064">
        <f>(Tableau1[[#This Row],[Sales]]/Tableau1[[#This Row],[Profit]])*100</f>
        <v>285.71428571428572</v>
      </c>
      <c r="X2064">
        <f>Tableau1[[#This Row],[Sales]]*(1-Tableau1[[#This Row],[Discount]])</f>
        <v>24.883200000000002</v>
      </c>
      <c r="Y2064">
        <f ca="1">SUMIF(Tableau1[Order ID],Tableau1[[#This Row],[Order ID]],Tableau1[[#This Row],[Sales]])</f>
        <v>2.8639999999999999</v>
      </c>
    </row>
    <row r="2065" spans="1:25" x14ac:dyDescent="0.3">
      <c r="A2065">
        <v>4172</v>
      </c>
      <c r="B2065" t="s">
        <v>2084</v>
      </c>
      <c r="C2065" s="9" t="s">
        <v>5703</v>
      </c>
      <c r="D2065" s="9">
        <v>43055</v>
      </c>
      <c r="E2065" s="3" t="s">
        <v>5255</v>
      </c>
      <c r="F2065" t="s">
        <v>6465</v>
      </c>
      <c r="G2065" t="s">
        <v>6739</v>
      </c>
      <c r="H2065" t="s">
        <v>7532</v>
      </c>
      <c r="I2065" t="s">
        <v>8054</v>
      </c>
      <c r="J2065" t="s">
        <v>8057</v>
      </c>
      <c r="K2065" t="s">
        <v>8259</v>
      </c>
      <c r="L2065" t="s">
        <v>8590</v>
      </c>
      <c r="M2065">
        <v>93727</v>
      </c>
      <c r="N2065" t="s">
        <v>8638</v>
      </c>
      <c r="O2065" t="s">
        <v>9320</v>
      </c>
      <c r="P2065" t="s">
        <v>10371</v>
      </c>
      <c r="Q2065" t="s">
        <v>10377</v>
      </c>
      <c r="R2065" t="s">
        <v>11069</v>
      </c>
      <c r="S2065">
        <v>48.86</v>
      </c>
      <c r="T2065">
        <v>7</v>
      </c>
      <c r="U2065">
        <v>0</v>
      </c>
      <c r="V2065">
        <v>0.97719999999999996</v>
      </c>
      <c r="W2065">
        <f>(Tableau1[[#This Row],[Sales]]/Tableau1[[#This Row],[Profit]])*100</f>
        <v>5000</v>
      </c>
      <c r="X2065">
        <f>Tableau1[[#This Row],[Sales]]*(1-Tableau1[[#This Row],[Discount]])</f>
        <v>48.86</v>
      </c>
      <c r="Y2065">
        <f ca="1">SUMIF(Tableau1[Order ID],Tableau1[[#This Row],[Order ID]],Tableau1[[#This Row],[Sales]])</f>
        <v>7.88</v>
      </c>
    </row>
    <row r="2066" spans="1:25" x14ac:dyDescent="0.3">
      <c r="A2066">
        <v>4173</v>
      </c>
      <c r="B2066" t="s">
        <v>2085</v>
      </c>
      <c r="C2066" s="9" t="s">
        <v>5979</v>
      </c>
      <c r="D2066" s="9">
        <v>42552</v>
      </c>
      <c r="E2066" s="3" t="s">
        <v>5979</v>
      </c>
      <c r="F2066" t="s">
        <v>6467</v>
      </c>
      <c r="G2066" t="s">
        <v>6750</v>
      </c>
      <c r="H2066" t="s">
        <v>7543</v>
      </c>
      <c r="I2066" t="s">
        <v>8054</v>
      </c>
      <c r="J2066" t="s">
        <v>8057</v>
      </c>
      <c r="K2066" t="s">
        <v>8087</v>
      </c>
      <c r="L2066" t="s">
        <v>8608</v>
      </c>
      <c r="M2066">
        <v>29203</v>
      </c>
      <c r="N2066" t="s">
        <v>8637</v>
      </c>
      <c r="O2066" t="s">
        <v>8660</v>
      </c>
      <c r="P2066" t="s">
        <v>10371</v>
      </c>
      <c r="Q2066" t="s">
        <v>10381</v>
      </c>
      <c r="R2066" t="s">
        <v>10409</v>
      </c>
      <c r="S2066">
        <v>14.2</v>
      </c>
      <c r="T2066">
        <v>2</v>
      </c>
      <c r="U2066">
        <v>0</v>
      </c>
      <c r="V2066">
        <v>6.532</v>
      </c>
      <c r="W2066">
        <f>(Tableau1[[#This Row],[Sales]]/Tableau1[[#This Row],[Profit]])*100</f>
        <v>217.39130434782606</v>
      </c>
      <c r="X2066">
        <f>Tableau1[[#This Row],[Sales]]*(1-Tableau1[[#This Row],[Discount]])</f>
        <v>14.2</v>
      </c>
      <c r="Y2066">
        <f ca="1">SUMIF(Tableau1[Order ID],Tableau1[[#This Row],[Order ID]],Tableau1[[#This Row],[Sales]])</f>
        <v>299.52</v>
      </c>
    </row>
    <row r="2067" spans="1:25" x14ac:dyDescent="0.3">
      <c r="A2067">
        <v>4176</v>
      </c>
      <c r="B2067" t="s">
        <v>2086</v>
      </c>
      <c r="C2067" s="9" t="s">
        <v>5269</v>
      </c>
      <c r="D2067" s="9">
        <v>42337</v>
      </c>
      <c r="E2067" s="3" t="s">
        <v>5702</v>
      </c>
      <c r="F2067" t="s">
        <v>6466</v>
      </c>
      <c r="G2067" t="s">
        <v>7203</v>
      </c>
      <c r="H2067" t="s">
        <v>7996</v>
      </c>
      <c r="I2067" t="s">
        <v>8056</v>
      </c>
      <c r="J2067" t="s">
        <v>8057</v>
      </c>
      <c r="K2067" t="s">
        <v>8215</v>
      </c>
      <c r="L2067" t="s">
        <v>8590</v>
      </c>
      <c r="M2067">
        <v>92704</v>
      </c>
      <c r="N2067" t="s">
        <v>8638</v>
      </c>
      <c r="O2067" t="s">
        <v>10040</v>
      </c>
      <c r="P2067" t="s">
        <v>10371</v>
      </c>
      <c r="Q2067" t="s">
        <v>10379</v>
      </c>
      <c r="R2067" t="s">
        <v>11778</v>
      </c>
      <c r="S2067">
        <v>56.3</v>
      </c>
      <c r="T2067">
        <v>2</v>
      </c>
      <c r="U2067">
        <v>0</v>
      </c>
      <c r="V2067">
        <v>15.763999999999999</v>
      </c>
      <c r="W2067">
        <f>(Tableau1[[#This Row],[Sales]]/Tableau1[[#This Row],[Profit]])*100</f>
        <v>357.14285714285711</v>
      </c>
      <c r="X2067">
        <f>Tableau1[[#This Row],[Sales]]*(1-Tableau1[[#This Row],[Discount]])</f>
        <v>56.3</v>
      </c>
      <c r="Y2067">
        <f ca="1">SUMIF(Tableau1[Order ID],Tableau1[[#This Row],[Order ID]],Tableau1[[#This Row],[Sales]])</f>
        <v>23.92</v>
      </c>
    </row>
    <row r="2068" spans="1:25" x14ac:dyDescent="0.3">
      <c r="A2068">
        <v>4177</v>
      </c>
      <c r="B2068" t="s">
        <v>2087</v>
      </c>
      <c r="C2068" s="9" t="s">
        <v>5914</v>
      </c>
      <c r="D2068" s="9">
        <v>41736</v>
      </c>
      <c r="E2068" s="3" t="s">
        <v>5821</v>
      </c>
      <c r="F2068" t="s">
        <v>6465</v>
      </c>
      <c r="G2068" t="s">
        <v>6744</v>
      </c>
      <c r="H2068" t="s">
        <v>7537</v>
      </c>
      <c r="I2068" t="s">
        <v>8055</v>
      </c>
      <c r="J2068" t="s">
        <v>8057</v>
      </c>
      <c r="K2068" t="s">
        <v>8087</v>
      </c>
      <c r="L2068" t="s">
        <v>8608</v>
      </c>
      <c r="M2068">
        <v>29203</v>
      </c>
      <c r="N2068" t="s">
        <v>8637</v>
      </c>
      <c r="O2068" t="s">
        <v>8809</v>
      </c>
      <c r="P2068" t="s">
        <v>10372</v>
      </c>
      <c r="Q2068" t="s">
        <v>10380</v>
      </c>
      <c r="R2068" t="s">
        <v>10559</v>
      </c>
      <c r="S2068">
        <v>629.95000000000005</v>
      </c>
      <c r="T2068">
        <v>5</v>
      </c>
      <c r="U2068">
        <v>0</v>
      </c>
      <c r="V2068">
        <v>163.78700000000001</v>
      </c>
      <c r="W2068">
        <f>(Tableau1[[#This Row],[Sales]]/Tableau1[[#This Row],[Profit]])*100</f>
        <v>384.61538461538464</v>
      </c>
      <c r="X2068">
        <f>Tableau1[[#This Row],[Sales]]*(1-Tableau1[[#This Row],[Discount]])</f>
        <v>629.95000000000005</v>
      </c>
      <c r="Y2068">
        <f ca="1">SUMIF(Tableau1[Order ID],Tableau1[[#This Row],[Order ID]],Tableau1[[#This Row],[Sales]])</f>
        <v>32.4</v>
      </c>
    </row>
    <row r="2069" spans="1:25" x14ac:dyDescent="0.3">
      <c r="A2069">
        <v>4179</v>
      </c>
      <c r="B2069" t="s">
        <v>2088</v>
      </c>
      <c r="C2069" s="9" t="s">
        <v>5980</v>
      </c>
      <c r="D2069" s="9">
        <v>42537</v>
      </c>
      <c r="E2069" s="3" t="s">
        <v>6163</v>
      </c>
      <c r="F2069" t="s">
        <v>6464</v>
      </c>
      <c r="G2069" t="s">
        <v>6685</v>
      </c>
      <c r="H2069" t="s">
        <v>7478</v>
      </c>
      <c r="I2069" t="s">
        <v>8054</v>
      </c>
      <c r="J2069" t="s">
        <v>8057</v>
      </c>
      <c r="K2069" t="s">
        <v>8059</v>
      </c>
      <c r="L2069" t="s">
        <v>8590</v>
      </c>
      <c r="M2069">
        <v>90045</v>
      </c>
      <c r="N2069" t="s">
        <v>8638</v>
      </c>
      <c r="O2069" t="s">
        <v>9869</v>
      </c>
      <c r="P2069" t="s">
        <v>10371</v>
      </c>
      <c r="Q2069" t="s">
        <v>10383</v>
      </c>
      <c r="R2069" t="s">
        <v>11605</v>
      </c>
      <c r="S2069">
        <v>46.35</v>
      </c>
      <c r="T2069">
        <v>5</v>
      </c>
      <c r="U2069">
        <v>0</v>
      </c>
      <c r="V2069">
        <v>21.784500000000001</v>
      </c>
      <c r="W2069">
        <f>(Tableau1[[#This Row],[Sales]]/Tableau1[[#This Row],[Profit]])*100</f>
        <v>212.7659574468085</v>
      </c>
      <c r="X2069">
        <f>Tableau1[[#This Row],[Sales]]*(1-Tableau1[[#This Row],[Discount]])</f>
        <v>46.35</v>
      </c>
      <c r="Y2069">
        <f ca="1">SUMIF(Tableau1[Order ID],Tableau1[[#This Row],[Order ID]],Tableau1[[#This Row],[Sales]])</f>
        <v>73.36</v>
      </c>
    </row>
    <row r="2070" spans="1:25" x14ac:dyDescent="0.3">
      <c r="A2070">
        <v>4180</v>
      </c>
      <c r="B2070" t="s">
        <v>2089</v>
      </c>
      <c r="C2070" s="9" t="s">
        <v>5934</v>
      </c>
      <c r="D2070" s="9">
        <v>42800</v>
      </c>
      <c r="E2070" s="3" t="s">
        <v>5464</v>
      </c>
      <c r="F2070" t="s">
        <v>6465</v>
      </c>
      <c r="G2070" t="s">
        <v>6876</v>
      </c>
      <c r="H2070" t="s">
        <v>7669</v>
      </c>
      <c r="I2070" t="s">
        <v>8056</v>
      </c>
      <c r="J2070" t="s">
        <v>8057</v>
      </c>
      <c r="K2070" t="s">
        <v>8066</v>
      </c>
      <c r="L2070" t="s">
        <v>8590</v>
      </c>
      <c r="M2070">
        <v>94109</v>
      </c>
      <c r="N2070" t="s">
        <v>8638</v>
      </c>
      <c r="O2070" t="s">
        <v>8711</v>
      </c>
      <c r="P2070" t="s">
        <v>10371</v>
      </c>
      <c r="Q2070" t="s">
        <v>10381</v>
      </c>
      <c r="R2070" t="s">
        <v>10460</v>
      </c>
      <c r="S2070">
        <v>14.976000000000001</v>
      </c>
      <c r="T2070">
        <v>9</v>
      </c>
      <c r="U2070">
        <v>0.2</v>
      </c>
      <c r="V2070">
        <v>5.4287999999999998</v>
      </c>
      <c r="W2070">
        <f>(Tableau1[[#This Row],[Sales]]/Tableau1[[#This Row],[Profit]])*100</f>
        <v>275.86206896551727</v>
      </c>
      <c r="X2070">
        <f>Tableau1[[#This Row],[Sales]]*(1-Tableau1[[#This Row],[Discount]])</f>
        <v>11.980800000000002</v>
      </c>
      <c r="Y2070">
        <f ca="1">SUMIF(Tableau1[Order ID],Tableau1[[#This Row],[Order ID]],Tableau1[[#This Row],[Sales]])</f>
        <v>31.4</v>
      </c>
    </row>
    <row r="2071" spans="1:25" x14ac:dyDescent="0.3">
      <c r="A2071">
        <v>4181</v>
      </c>
      <c r="B2071" t="s">
        <v>2090</v>
      </c>
      <c r="C2071" s="9" t="s">
        <v>5596</v>
      </c>
      <c r="D2071" s="9">
        <v>43015</v>
      </c>
      <c r="E2071" s="3" t="s">
        <v>6374</v>
      </c>
      <c r="F2071" t="s">
        <v>6465</v>
      </c>
      <c r="G2071" t="s">
        <v>6768</v>
      </c>
      <c r="H2071" t="s">
        <v>7561</v>
      </c>
      <c r="I2071" t="s">
        <v>8054</v>
      </c>
      <c r="J2071" t="s">
        <v>8057</v>
      </c>
      <c r="K2071" t="s">
        <v>8070</v>
      </c>
      <c r="L2071" t="s">
        <v>8593</v>
      </c>
      <c r="M2071">
        <v>77036</v>
      </c>
      <c r="N2071" t="s">
        <v>8639</v>
      </c>
      <c r="O2071" t="s">
        <v>8656</v>
      </c>
      <c r="P2071" t="s">
        <v>10371</v>
      </c>
      <c r="Q2071" t="s">
        <v>10381</v>
      </c>
      <c r="R2071" t="s">
        <v>10405</v>
      </c>
      <c r="S2071">
        <v>4.24</v>
      </c>
      <c r="T2071">
        <v>5</v>
      </c>
      <c r="U2071">
        <v>0.8</v>
      </c>
      <c r="V2071">
        <v>-6.36</v>
      </c>
      <c r="W2071">
        <f>(Tableau1[[#This Row],[Sales]]/Tableau1[[#This Row],[Profit]])*100</f>
        <v>-66.666666666666657</v>
      </c>
      <c r="X2071">
        <f>Tableau1[[#This Row],[Sales]]*(1-Tableau1[[#This Row],[Discount]])</f>
        <v>0.84799999999999986</v>
      </c>
      <c r="Y2071">
        <f ca="1">SUMIF(Tableau1[Order ID],Tableau1[[#This Row],[Order ID]],Tableau1[[#This Row],[Sales]])</f>
        <v>186.54</v>
      </c>
    </row>
    <row r="2072" spans="1:25" x14ac:dyDescent="0.3">
      <c r="A2072">
        <v>4182</v>
      </c>
      <c r="B2072" t="s">
        <v>2091</v>
      </c>
      <c r="C2072" s="9" t="s">
        <v>5863</v>
      </c>
      <c r="D2072" s="9">
        <v>43014</v>
      </c>
      <c r="E2072" s="3" t="s">
        <v>5416</v>
      </c>
      <c r="F2072" t="s">
        <v>6465</v>
      </c>
      <c r="G2072" t="s">
        <v>7204</v>
      </c>
      <c r="H2072" t="s">
        <v>7997</v>
      </c>
      <c r="I2072" t="s">
        <v>8056</v>
      </c>
      <c r="J2072" t="s">
        <v>8057</v>
      </c>
      <c r="K2072" t="s">
        <v>8078</v>
      </c>
      <c r="L2072" t="s">
        <v>8603</v>
      </c>
      <c r="M2072">
        <v>10035</v>
      </c>
      <c r="N2072" t="s">
        <v>8640</v>
      </c>
      <c r="O2072" t="s">
        <v>10151</v>
      </c>
      <c r="P2072" t="s">
        <v>10372</v>
      </c>
      <c r="Q2072" t="s">
        <v>10384</v>
      </c>
      <c r="R2072" t="s">
        <v>11893</v>
      </c>
      <c r="S2072">
        <v>319.95999999999998</v>
      </c>
      <c r="T2072">
        <v>4</v>
      </c>
      <c r="U2072">
        <v>0</v>
      </c>
      <c r="V2072">
        <v>115.18559999999999</v>
      </c>
      <c r="W2072">
        <f>(Tableau1[[#This Row],[Sales]]/Tableau1[[#This Row],[Profit]])*100</f>
        <v>277.77777777777777</v>
      </c>
      <c r="X2072">
        <f>Tableau1[[#This Row],[Sales]]*(1-Tableau1[[#This Row],[Discount]])</f>
        <v>319.95999999999998</v>
      </c>
      <c r="Y2072">
        <f ca="1">SUMIF(Tableau1[Order ID],Tableau1[[#This Row],[Order ID]],Tableau1[[#This Row],[Sales]])</f>
        <v>31.744</v>
      </c>
    </row>
    <row r="2073" spans="1:25" x14ac:dyDescent="0.3">
      <c r="A2073">
        <v>4185</v>
      </c>
      <c r="B2073" t="s">
        <v>2092</v>
      </c>
      <c r="C2073" s="9" t="s">
        <v>5035</v>
      </c>
      <c r="D2073" s="9">
        <v>42709</v>
      </c>
      <c r="E2073" s="3" t="s">
        <v>6316</v>
      </c>
      <c r="F2073" t="s">
        <v>6466</v>
      </c>
      <c r="G2073" t="s">
        <v>7104</v>
      </c>
      <c r="H2073" t="s">
        <v>7897</v>
      </c>
      <c r="I2073" t="s">
        <v>8055</v>
      </c>
      <c r="J2073" t="s">
        <v>8057</v>
      </c>
      <c r="K2073" t="s">
        <v>8105</v>
      </c>
      <c r="L2073" t="s">
        <v>8619</v>
      </c>
      <c r="M2073">
        <v>2038</v>
      </c>
      <c r="N2073" t="s">
        <v>8640</v>
      </c>
      <c r="O2073" t="s">
        <v>10183</v>
      </c>
      <c r="P2073" t="s">
        <v>10370</v>
      </c>
      <c r="Q2073" t="s">
        <v>10373</v>
      </c>
      <c r="R2073" t="s">
        <v>11923</v>
      </c>
      <c r="S2073">
        <v>81.94</v>
      </c>
      <c r="T2073">
        <v>1</v>
      </c>
      <c r="U2073">
        <v>0</v>
      </c>
      <c r="V2073">
        <v>20.484999999999999</v>
      </c>
      <c r="W2073">
        <f>(Tableau1[[#This Row],[Sales]]/Tableau1[[#This Row],[Profit]])*100</f>
        <v>400</v>
      </c>
      <c r="X2073">
        <f>Tableau1[[#This Row],[Sales]]*(1-Tableau1[[#This Row],[Discount]])</f>
        <v>81.94</v>
      </c>
      <c r="Y2073">
        <f ca="1">SUMIF(Tableau1[Order ID],Tableau1[[#This Row],[Order ID]],Tableau1[[#This Row],[Sales]])</f>
        <v>604.76800000000003</v>
      </c>
    </row>
    <row r="2074" spans="1:25" x14ac:dyDescent="0.3">
      <c r="A2074">
        <v>4186</v>
      </c>
      <c r="B2074" t="s">
        <v>2093</v>
      </c>
      <c r="C2074" s="9" t="s">
        <v>5177</v>
      </c>
      <c r="D2074" s="9">
        <v>42664</v>
      </c>
      <c r="E2074" s="3" t="s">
        <v>5362</v>
      </c>
      <c r="F2074" t="s">
        <v>6466</v>
      </c>
      <c r="G2074" t="s">
        <v>6848</v>
      </c>
      <c r="H2074" t="s">
        <v>7641</v>
      </c>
      <c r="I2074" t="s">
        <v>8054</v>
      </c>
      <c r="J2074" t="s">
        <v>8057</v>
      </c>
      <c r="K2074" t="s">
        <v>8306</v>
      </c>
      <c r="L2074" t="s">
        <v>8627</v>
      </c>
      <c r="M2074">
        <v>21215</v>
      </c>
      <c r="N2074" t="s">
        <v>8640</v>
      </c>
      <c r="O2074" t="s">
        <v>9561</v>
      </c>
      <c r="P2074" t="s">
        <v>10372</v>
      </c>
      <c r="Q2074" t="s">
        <v>10384</v>
      </c>
      <c r="R2074" t="s">
        <v>11304</v>
      </c>
      <c r="S2074">
        <v>98.16</v>
      </c>
      <c r="T2074">
        <v>6</v>
      </c>
      <c r="U2074">
        <v>0</v>
      </c>
      <c r="V2074">
        <v>9.8160000000000007</v>
      </c>
      <c r="W2074">
        <f>(Tableau1[[#This Row],[Sales]]/Tableau1[[#This Row],[Profit]])*100</f>
        <v>999.99999999999977</v>
      </c>
      <c r="X2074">
        <f>Tableau1[[#This Row],[Sales]]*(1-Tableau1[[#This Row],[Discount]])</f>
        <v>98.16</v>
      </c>
      <c r="Y2074">
        <f ca="1">SUMIF(Tableau1[Order ID],Tableau1[[#This Row],[Order ID]],Tableau1[[#This Row],[Sales]])</f>
        <v>902.71199999999999</v>
      </c>
    </row>
    <row r="2075" spans="1:25" x14ac:dyDescent="0.3">
      <c r="A2075">
        <v>4187</v>
      </c>
      <c r="B2075" t="s">
        <v>2094</v>
      </c>
      <c r="C2075" s="9" t="s">
        <v>5826</v>
      </c>
      <c r="D2075" s="9">
        <v>42873</v>
      </c>
      <c r="E2075" s="3" t="s">
        <v>6009</v>
      </c>
      <c r="F2075" t="s">
        <v>6465</v>
      </c>
      <c r="G2075" t="s">
        <v>7205</v>
      </c>
      <c r="H2075" t="s">
        <v>7998</v>
      </c>
      <c r="I2075" t="s">
        <v>8055</v>
      </c>
      <c r="J2075" t="s">
        <v>8057</v>
      </c>
      <c r="K2075" t="s">
        <v>8450</v>
      </c>
      <c r="L2075" t="s">
        <v>8593</v>
      </c>
      <c r="M2075">
        <v>78501</v>
      </c>
      <c r="N2075" t="s">
        <v>8639</v>
      </c>
      <c r="O2075" t="s">
        <v>9316</v>
      </c>
      <c r="P2075" t="s">
        <v>10371</v>
      </c>
      <c r="Q2075" t="s">
        <v>10381</v>
      </c>
      <c r="R2075" t="s">
        <v>11065</v>
      </c>
      <c r="S2075">
        <v>6.8739999999999997</v>
      </c>
      <c r="T2075">
        <v>7</v>
      </c>
      <c r="U2075">
        <v>0.8</v>
      </c>
      <c r="V2075">
        <v>-10.6547</v>
      </c>
      <c r="W2075">
        <f>(Tableau1[[#This Row],[Sales]]/Tableau1[[#This Row],[Profit]])*100</f>
        <v>-64.516129032258064</v>
      </c>
      <c r="X2075">
        <f>Tableau1[[#This Row],[Sales]]*(1-Tableau1[[#This Row],[Discount]])</f>
        <v>1.3747999999999996</v>
      </c>
      <c r="Y2075">
        <f ca="1">SUMIF(Tableau1[Order ID],Tableau1[[#This Row],[Order ID]],Tableau1[[#This Row],[Sales]])</f>
        <v>4.984</v>
      </c>
    </row>
    <row r="2076" spans="1:25" x14ac:dyDescent="0.3">
      <c r="A2076">
        <v>4190</v>
      </c>
      <c r="B2076" t="s">
        <v>2095</v>
      </c>
      <c r="C2076" s="9" t="s">
        <v>5212</v>
      </c>
      <c r="D2076" s="9">
        <v>42639</v>
      </c>
      <c r="E2076" s="3" t="s">
        <v>5423</v>
      </c>
      <c r="F2076" t="s">
        <v>6464</v>
      </c>
      <c r="G2076" t="s">
        <v>7196</v>
      </c>
      <c r="H2076" t="s">
        <v>7989</v>
      </c>
      <c r="I2076" t="s">
        <v>8055</v>
      </c>
      <c r="J2076" t="s">
        <v>8057</v>
      </c>
      <c r="K2076" t="s">
        <v>8451</v>
      </c>
      <c r="L2076" t="s">
        <v>8611</v>
      </c>
      <c r="M2076">
        <v>52240</v>
      </c>
      <c r="N2076" t="s">
        <v>8639</v>
      </c>
      <c r="O2076" t="s">
        <v>10184</v>
      </c>
      <c r="P2076" t="s">
        <v>10371</v>
      </c>
      <c r="Q2076" t="s">
        <v>10383</v>
      </c>
      <c r="R2076" t="s">
        <v>11924</v>
      </c>
      <c r="S2076">
        <v>9.99</v>
      </c>
      <c r="T2076">
        <v>1</v>
      </c>
      <c r="U2076">
        <v>0</v>
      </c>
      <c r="V2076">
        <v>4.4954999999999998</v>
      </c>
      <c r="W2076">
        <f>(Tableau1[[#This Row],[Sales]]/Tableau1[[#This Row],[Profit]])*100</f>
        <v>222.22222222222223</v>
      </c>
      <c r="X2076">
        <f>Tableau1[[#This Row],[Sales]]*(1-Tableau1[[#This Row],[Discount]])</f>
        <v>9.99</v>
      </c>
      <c r="Y2076">
        <f ca="1">SUMIF(Tableau1[Order ID],Tableau1[[#This Row],[Order ID]],Tableau1[[#This Row],[Sales]])</f>
        <v>29.74</v>
      </c>
    </row>
    <row r="2077" spans="1:25" x14ac:dyDescent="0.3">
      <c r="A2077">
        <v>4191</v>
      </c>
      <c r="B2077" t="s">
        <v>2096</v>
      </c>
      <c r="C2077" s="9" t="s">
        <v>5731</v>
      </c>
      <c r="D2077" s="9">
        <v>43056</v>
      </c>
      <c r="E2077" s="3" t="s">
        <v>5933</v>
      </c>
      <c r="F2077" t="s">
        <v>6465</v>
      </c>
      <c r="G2077" t="s">
        <v>6800</v>
      </c>
      <c r="H2077" t="s">
        <v>7593</v>
      </c>
      <c r="I2077" t="s">
        <v>8054</v>
      </c>
      <c r="J2077" t="s">
        <v>8057</v>
      </c>
      <c r="K2077" t="s">
        <v>8104</v>
      </c>
      <c r="L2077" t="s">
        <v>8601</v>
      </c>
      <c r="M2077">
        <v>19711</v>
      </c>
      <c r="N2077" t="s">
        <v>8640</v>
      </c>
      <c r="O2077" t="s">
        <v>9965</v>
      </c>
      <c r="P2077" t="s">
        <v>10372</v>
      </c>
      <c r="Q2077" t="s">
        <v>10389</v>
      </c>
      <c r="R2077" t="s">
        <v>11701</v>
      </c>
      <c r="S2077">
        <v>10499.97</v>
      </c>
      <c r="T2077">
        <v>3</v>
      </c>
      <c r="U2077">
        <v>0</v>
      </c>
      <c r="V2077">
        <v>5039.9856</v>
      </c>
      <c r="W2077">
        <f>(Tableau1[[#This Row],[Sales]]/Tableau1[[#This Row],[Profit]])*100</f>
        <v>208.33333333333331</v>
      </c>
      <c r="X2077">
        <f>Tableau1[[#This Row],[Sales]]*(1-Tableau1[[#This Row],[Discount]])</f>
        <v>10499.97</v>
      </c>
      <c r="Y2077">
        <f ca="1">SUMIF(Tableau1[Order ID],Tableau1[[#This Row],[Order ID]],Tableau1[[#This Row],[Sales]])</f>
        <v>64.384</v>
      </c>
    </row>
    <row r="2078" spans="1:25" x14ac:dyDescent="0.3">
      <c r="A2078">
        <v>4192</v>
      </c>
      <c r="B2078" t="s">
        <v>2097</v>
      </c>
      <c r="C2078" s="9" t="s">
        <v>5981</v>
      </c>
      <c r="D2078" s="9">
        <v>42193</v>
      </c>
      <c r="E2078" s="3" t="s">
        <v>5981</v>
      </c>
      <c r="F2078" t="s">
        <v>6467</v>
      </c>
      <c r="G2078" t="s">
        <v>7129</v>
      </c>
      <c r="H2078" t="s">
        <v>7922</v>
      </c>
      <c r="I2078" t="s">
        <v>8054</v>
      </c>
      <c r="J2078" t="s">
        <v>8057</v>
      </c>
      <c r="K2078" t="s">
        <v>8070</v>
      </c>
      <c r="L2078" t="s">
        <v>8593</v>
      </c>
      <c r="M2078">
        <v>77070</v>
      </c>
      <c r="N2078" t="s">
        <v>8639</v>
      </c>
      <c r="O2078" t="s">
        <v>10185</v>
      </c>
      <c r="P2078" t="s">
        <v>10371</v>
      </c>
      <c r="Q2078" t="s">
        <v>10383</v>
      </c>
      <c r="R2078" t="s">
        <v>11925</v>
      </c>
      <c r="S2078">
        <v>21.12</v>
      </c>
      <c r="T2078">
        <v>5</v>
      </c>
      <c r="U2078">
        <v>0.2</v>
      </c>
      <c r="V2078">
        <v>6.6</v>
      </c>
      <c r="W2078">
        <f>(Tableau1[[#This Row],[Sales]]/Tableau1[[#This Row],[Profit]])*100</f>
        <v>320</v>
      </c>
      <c r="X2078">
        <f>Tableau1[[#This Row],[Sales]]*(1-Tableau1[[#This Row],[Discount]])</f>
        <v>16.896000000000001</v>
      </c>
      <c r="Y2078">
        <f ca="1">SUMIF(Tableau1[Order ID],Tableau1[[#This Row],[Order ID]],Tableau1[[#This Row],[Sales]])</f>
        <v>10.896000000000001</v>
      </c>
    </row>
    <row r="2079" spans="1:25" x14ac:dyDescent="0.3">
      <c r="A2079">
        <v>4193</v>
      </c>
      <c r="B2079" t="s">
        <v>2098</v>
      </c>
      <c r="C2079" s="9" t="s">
        <v>5577</v>
      </c>
      <c r="D2079" s="9">
        <v>42324</v>
      </c>
      <c r="E2079" s="3" t="s">
        <v>5342</v>
      </c>
      <c r="F2079" t="s">
        <v>6465</v>
      </c>
      <c r="G2079" t="s">
        <v>6564</v>
      </c>
      <c r="H2079" t="s">
        <v>7357</v>
      </c>
      <c r="I2079" t="s">
        <v>8055</v>
      </c>
      <c r="J2079" t="s">
        <v>8057</v>
      </c>
      <c r="K2079" t="s">
        <v>8452</v>
      </c>
      <c r="L2079" t="s">
        <v>8633</v>
      </c>
      <c r="M2079">
        <v>83704</v>
      </c>
      <c r="N2079" t="s">
        <v>8638</v>
      </c>
      <c r="O2079" t="s">
        <v>8644</v>
      </c>
      <c r="P2079" t="s">
        <v>10370</v>
      </c>
      <c r="Q2079" t="s">
        <v>10376</v>
      </c>
      <c r="R2079" t="s">
        <v>10393</v>
      </c>
      <c r="S2079">
        <v>696.42</v>
      </c>
      <c r="T2079">
        <v>2</v>
      </c>
      <c r="U2079">
        <v>0</v>
      </c>
      <c r="V2079">
        <v>160.17660000000001</v>
      </c>
      <c r="W2079">
        <f>(Tableau1[[#This Row],[Sales]]/Tableau1[[#This Row],[Profit]])*100</f>
        <v>434.78260869565213</v>
      </c>
      <c r="X2079">
        <f>Tableau1[[#This Row],[Sales]]*(1-Tableau1[[#This Row],[Discount]])</f>
        <v>696.42</v>
      </c>
      <c r="Y2079">
        <f ca="1">SUMIF(Tableau1[Order ID],Tableau1[[#This Row],[Order ID]],Tableau1[[#This Row],[Sales]])</f>
        <v>241.5</v>
      </c>
    </row>
    <row r="2080" spans="1:25" x14ac:dyDescent="0.3">
      <c r="A2080">
        <v>4195</v>
      </c>
      <c r="B2080" t="s">
        <v>2099</v>
      </c>
      <c r="C2080" s="9" t="s">
        <v>5682</v>
      </c>
      <c r="D2080" s="9">
        <v>42173</v>
      </c>
      <c r="E2080" s="3" t="s">
        <v>5167</v>
      </c>
      <c r="F2080" t="s">
        <v>6465</v>
      </c>
      <c r="G2080" t="s">
        <v>7164</v>
      </c>
      <c r="H2080" t="s">
        <v>7957</v>
      </c>
      <c r="I2080" t="s">
        <v>8054</v>
      </c>
      <c r="J2080" t="s">
        <v>8057</v>
      </c>
      <c r="K2080" t="s">
        <v>8128</v>
      </c>
      <c r="L2080" t="s">
        <v>8590</v>
      </c>
      <c r="M2080">
        <v>92105</v>
      </c>
      <c r="N2080" t="s">
        <v>8638</v>
      </c>
      <c r="O2080" t="s">
        <v>9656</v>
      </c>
      <c r="P2080" t="s">
        <v>10371</v>
      </c>
      <c r="Q2080" t="s">
        <v>10379</v>
      </c>
      <c r="R2080" t="s">
        <v>11394</v>
      </c>
      <c r="S2080">
        <v>51.98</v>
      </c>
      <c r="T2080">
        <v>2</v>
      </c>
      <c r="U2080">
        <v>0</v>
      </c>
      <c r="V2080">
        <v>15.074199999999999</v>
      </c>
      <c r="W2080">
        <f>(Tableau1[[#This Row],[Sales]]/Tableau1[[#This Row],[Profit]])*100</f>
        <v>344.82758620689651</v>
      </c>
      <c r="X2080">
        <f>Tableau1[[#This Row],[Sales]]*(1-Tableau1[[#This Row],[Discount]])</f>
        <v>51.98</v>
      </c>
      <c r="Y2080">
        <f ca="1">SUMIF(Tableau1[Order ID],Tableau1[[#This Row],[Order ID]],Tableau1[[#This Row],[Sales]])</f>
        <v>11.808</v>
      </c>
    </row>
    <row r="2081" spans="1:25" x14ac:dyDescent="0.3">
      <c r="A2081">
        <v>4196</v>
      </c>
      <c r="B2081" t="s">
        <v>2100</v>
      </c>
      <c r="C2081" s="9" t="s">
        <v>5173</v>
      </c>
      <c r="D2081" s="9">
        <v>42468</v>
      </c>
      <c r="E2081" s="3" t="s">
        <v>5197</v>
      </c>
      <c r="F2081" t="s">
        <v>6465</v>
      </c>
      <c r="G2081" t="s">
        <v>6710</v>
      </c>
      <c r="H2081" t="s">
        <v>7503</v>
      </c>
      <c r="I2081" t="s">
        <v>8054</v>
      </c>
      <c r="J2081" t="s">
        <v>8057</v>
      </c>
      <c r="K2081" t="s">
        <v>8059</v>
      </c>
      <c r="L2081" t="s">
        <v>8590</v>
      </c>
      <c r="M2081">
        <v>90032</v>
      </c>
      <c r="N2081" t="s">
        <v>8638</v>
      </c>
      <c r="O2081" t="s">
        <v>9250</v>
      </c>
      <c r="P2081" t="s">
        <v>10370</v>
      </c>
      <c r="Q2081" t="s">
        <v>10378</v>
      </c>
      <c r="R2081" t="s">
        <v>10999</v>
      </c>
      <c r="S2081">
        <v>24.7</v>
      </c>
      <c r="T2081">
        <v>5</v>
      </c>
      <c r="U2081">
        <v>0</v>
      </c>
      <c r="V2081">
        <v>10.374000000000001</v>
      </c>
      <c r="W2081">
        <f>(Tableau1[[#This Row],[Sales]]/Tableau1[[#This Row],[Profit]])*100</f>
        <v>238.0952380952381</v>
      </c>
      <c r="X2081">
        <f>Tableau1[[#This Row],[Sales]]*(1-Tableau1[[#This Row],[Discount]])</f>
        <v>24.7</v>
      </c>
      <c r="Y2081">
        <f ca="1">SUMIF(Tableau1[Order ID],Tableau1[[#This Row],[Order ID]],Tableau1[[#This Row],[Sales]])</f>
        <v>76.12</v>
      </c>
    </row>
    <row r="2082" spans="1:25" x14ac:dyDescent="0.3">
      <c r="A2082">
        <v>4197</v>
      </c>
      <c r="B2082" t="s">
        <v>2101</v>
      </c>
      <c r="C2082" s="9" t="s">
        <v>5054</v>
      </c>
      <c r="D2082" s="9">
        <v>42112</v>
      </c>
      <c r="E2082" s="3" t="s">
        <v>6413</v>
      </c>
      <c r="F2082" t="s">
        <v>6464</v>
      </c>
      <c r="G2082" t="s">
        <v>6756</v>
      </c>
      <c r="H2082" t="s">
        <v>7549</v>
      </c>
      <c r="I2082" t="s">
        <v>8054</v>
      </c>
      <c r="J2082" t="s">
        <v>8057</v>
      </c>
      <c r="K2082" t="s">
        <v>8078</v>
      </c>
      <c r="L2082" t="s">
        <v>8603</v>
      </c>
      <c r="M2082">
        <v>10024</v>
      </c>
      <c r="N2082" t="s">
        <v>8640</v>
      </c>
      <c r="O2082" t="s">
        <v>9296</v>
      </c>
      <c r="P2082" t="s">
        <v>10371</v>
      </c>
      <c r="Q2082" t="s">
        <v>10375</v>
      </c>
      <c r="R2082" t="s">
        <v>11045</v>
      </c>
      <c r="S2082">
        <v>21.93</v>
      </c>
      <c r="T2082">
        <v>3</v>
      </c>
      <c r="U2082">
        <v>0</v>
      </c>
      <c r="V2082">
        <v>10.3071</v>
      </c>
      <c r="W2082">
        <f>(Tableau1[[#This Row],[Sales]]/Tableau1[[#This Row],[Profit]])*100</f>
        <v>212.7659574468085</v>
      </c>
      <c r="X2082">
        <f>Tableau1[[#This Row],[Sales]]*(1-Tableau1[[#This Row],[Discount]])</f>
        <v>21.93</v>
      </c>
      <c r="Y2082">
        <f ca="1">SUMIF(Tableau1[Order ID],Tableau1[[#This Row],[Order ID]],Tableau1[[#This Row],[Sales]])</f>
        <v>11.76</v>
      </c>
    </row>
    <row r="2083" spans="1:25" x14ac:dyDescent="0.3">
      <c r="A2083">
        <v>4198</v>
      </c>
      <c r="B2083" t="s">
        <v>2102</v>
      </c>
      <c r="C2083" s="9" t="s">
        <v>5305</v>
      </c>
      <c r="D2083" s="9">
        <v>42707</v>
      </c>
      <c r="E2083" s="3" t="s">
        <v>5046</v>
      </c>
      <c r="F2083" t="s">
        <v>6465</v>
      </c>
      <c r="G2083" t="s">
        <v>6638</v>
      </c>
      <c r="H2083" t="s">
        <v>7431</v>
      </c>
      <c r="I2083" t="s">
        <v>8054</v>
      </c>
      <c r="J2083" t="s">
        <v>8057</v>
      </c>
      <c r="K2083" t="s">
        <v>8068</v>
      </c>
      <c r="L2083" t="s">
        <v>8597</v>
      </c>
      <c r="M2083">
        <v>19134</v>
      </c>
      <c r="N2083" t="s">
        <v>8640</v>
      </c>
      <c r="O2083" t="s">
        <v>9156</v>
      </c>
      <c r="P2083" t="s">
        <v>10371</v>
      </c>
      <c r="Q2083" t="s">
        <v>10382</v>
      </c>
      <c r="R2083" t="s">
        <v>10905</v>
      </c>
      <c r="S2083">
        <v>394.81599999999997</v>
      </c>
      <c r="T2083">
        <v>4</v>
      </c>
      <c r="U2083">
        <v>0.2</v>
      </c>
      <c r="V2083">
        <v>93.768799999999999</v>
      </c>
      <c r="W2083">
        <f>(Tableau1[[#This Row],[Sales]]/Tableau1[[#This Row],[Profit]])*100</f>
        <v>421.05263157894734</v>
      </c>
      <c r="X2083">
        <f>Tableau1[[#This Row],[Sales]]*(1-Tableau1[[#This Row],[Discount]])</f>
        <v>315.8528</v>
      </c>
      <c r="Y2083">
        <f ca="1">SUMIF(Tableau1[Order ID],Tableau1[[#This Row],[Order ID]],Tableau1[[#This Row],[Sales]])</f>
        <v>137.94</v>
      </c>
    </row>
    <row r="2084" spans="1:25" x14ac:dyDescent="0.3">
      <c r="A2084">
        <v>4200</v>
      </c>
      <c r="B2084" t="s">
        <v>2103</v>
      </c>
      <c r="C2084" s="9" t="s">
        <v>5925</v>
      </c>
      <c r="D2084" s="9">
        <v>42348</v>
      </c>
      <c r="E2084" s="3" t="s">
        <v>5925</v>
      </c>
      <c r="F2084" t="s">
        <v>6467</v>
      </c>
      <c r="G2084" t="s">
        <v>6483</v>
      </c>
      <c r="H2084" t="s">
        <v>7276</v>
      </c>
      <c r="I2084" t="s">
        <v>8056</v>
      </c>
      <c r="J2084" t="s">
        <v>8057</v>
      </c>
      <c r="K2084" t="s">
        <v>8078</v>
      </c>
      <c r="L2084" t="s">
        <v>8603</v>
      </c>
      <c r="M2084">
        <v>10024</v>
      </c>
      <c r="N2084" t="s">
        <v>8640</v>
      </c>
      <c r="O2084" t="s">
        <v>9296</v>
      </c>
      <c r="P2084" t="s">
        <v>10371</v>
      </c>
      <c r="Q2084" t="s">
        <v>10375</v>
      </c>
      <c r="R2084" t="s">
        <v>11045</v>
      </c>
      <c r="S2084">
        <v>7.31</v>
      </c>
      <c r="T2084">
        <v>1</v>
      </c>
      <c r="U2084">
        <v>0</v>
      </c>
      <c r="V2084">
        <v>3.4357000000000002</v>
      </c>
      <c r="W2084">
        <f>(Tableau1[[#This Row],[Sales]]/Tableau1[[#This Row],[Profit]])*100</f>
        <v>212.7659574468085</v>
      </c>
      <c r="X2084">
        <f>Tableau1[[#This Row],[Sales]]*(1-Tableau1[[#This Row],[Discount]])</f>
        <v>7.31</v>
      </c>
      <c r="Y2084">
        <f ca="1">SUMIF(Tableau1[Order ID],Tableau1[[#This Row],[Order ID]],Tableau1[[#This Row],[Sales]])</f>
        <v>7.68</v>
      </c>
    </row>
    <row r="2085" spans="1:25" x14ac:dyDescent="0.3">
      <c r="A2085">
        <v>4204</v>
      </c>
      <c r="B2085" t="s">
        <v>2104</v>
      </c>
      <c r="C2085" s="9" t="s">
        <v>5686</v>
      </c>
      <c r="D2085" s="9">
        <v>41943</v>
      </c>
      <c r="E2085" s="3" t="s">
        <v>6011</v>
      </c>
      <c r="F2085" t="s">
        <v>6464</v>
      </c>
      <c r="G2085" t="s">
        <v>7030</v>
      </c>
      <c r="H2085" t="s">
        <v>7823</v>
      </c>
      <c r="I2085" t="s">
        <v>8054</v>
      </c>
      <c r="J2085" t="s">
        <v>8057</v>
      </c>
      <c r="K2085" t="s">
        <v>8453</v>
      </c>
      <c r="L2085" t="s">
        <v>8622</v>
      </c>
      <c r="M2085">
        <v>2920</v>
      </c>
      <c r="N2085" t="s">
        <v>8640</v>
      </c>
      <c r="O2085" t="s">
        <v>8672</v>
      </c>
      <c r="P2085" t="s">
        <v>10371</v>
      </c>
      <c r="Q2085" t="s">
        <v>10379</v>
      </c>
      <c r="R2085" t="s">
        <v>10421</v>
      </c>
      <c r="S2085">
        <v>49.25</v>
      </c>
      <c r="T2085">
        <v>5</v>
      </c>
      <c r="U2085">
        <v>0</v>
      </c>
      <c r="V2085">
        <v>18.715</v>
      </c>
      <c r="W2085">
        <f>(Tableau1[[#This Row],[Sales]]/Tableau1[[#This Row],[Profit]])*100</f>
        <v>263.15789473684214</v>
      </c>
      <c r="X2085">
        <f>Tableau1[[#This Row],[Sales]]*(1-Tableau1[[#This Row],[Discount]])</f>
        <v>49.25</v>
      </c>
      <c r="Y2085">
        <f ca="1">SUMIF(Tableau1[Order ID],Tableau1[[#This Row],[Order ID]],Tableau1[[#This Row],[Sales]])</f>
        <v>10.744</v>
      </c>
    </row>
    <row r="2086" spans="1:25" x14ac:dyDescent="0.3">
      <c r="A2086">
        <v>4211</v>
      </c>
      <c r="B2086" t="s">
        <v>2105</v>
      </c>
      <c r="C2086" s="9" t="s">
        <v>5064</v>
      </c>
      <c r="D2086" s="9">
        <v>43078</v>
      </c>
      <c r="E2086" s="3" t="s">
        <v>5847</v>
      </c>
      <c r="F2086" t="s">
        <v>6465</v>
      </c>
      <c r="G2086" t="s">
        <v>7206</v>
      </c>
      <c r="H2086" t="s">
        <v>7999</v>
      </c>
      <c r="I2086" t="s">
        <v>8054</v>
      </c>
      <c r="J2086" t="s">
        <v>8057</v>
      </c>
      <c r="K2086" t="s">
        <v>8080</v>
      </c>
      <c r="L2086" t="s">
        <v>8598</v>
      </c>
      <c r="M2086">
        <v>60623</v>
      </c>
      <c r="N2086" t="s">
        <v>8639</v>
      </c>
      <c r="O2086" t="s">
        <v>8750</v>
      </c>
      <c r="P2086" t="s">
        <v>10371</v>
      </c>
      <c r="Q2086" t="s">
        <v>10383</v>
      </c>
      <c r="R2086" t="s">
        <v>10499</v>
      </c>
      <c r="S2086">
        <v>15.984</v>
      </c>
      <c r="T2086">
        <v>2</v>
      </c>
      <c r="U2086">
        <v>0.2</v>
      </c>
      <c r="V2086">
        <v>4.9950000000000001</v>
      </c>
      <c r="W2086">
        <f>(Tableau1[[#This Row],[Sales]]/Tableau1[[#This Row],[Profit]])*100</f>
        <v>320</v>
      </c>
      <c r="X2086">
        <f>Tableau1[[#This Row],[Sales]]*(1-Tableau1[[#This Row],[Discount]])</f>
        <v>12.7872</v>
      </c>
      <c r="Y2086">
        <f ca="1">SUMIF(Tableau1[Order ID],Tableau1[[#This Row],[Order ID]],Tableau1[[#This Row],[Sales]])</f>
        <v>105.52</v>
      </c>
    </row>
    <row r="2087" spans="1:25" x14ac:dyDescent="0.3">
      <c r="A2087">
        <v>4212</v>
      </c>
      <c r="B2087" t="s">
        <v>2106</v>
      </c>
      <c r="C2087" s="9" t="s">
        <v>5982</v>
      </c>
      <c r="D2087" s="9">
        <v>41764</v>
      </c>
      <c r="E2087" s="3" t="s">
        <v>5339</v>
      </c>
      <c r="F2087" t="s">
        <v>6464</v>
      </c>
      <c r="G2087" t="s">
        <v>7192</v>
      </c>
      <c r="H2087" t="s">
        <v>7985</v>
      </c>
      <c r="I2087" t="s">
        <v>8054</v>
      </c>
      <c r="J2087" t="s">
        <v>8057</v>
      </c>
      <c r="K2087" t="s">
        <v>8160</v>
      </c>
      <c r="L2087" t="s">
        <v>8589</v>
      </c>
      <c r="M2087">
        <v>40475</v>
      </c>
      <c r="N2087" t="s">
        <v>8637</v>
      </c>
      <c r="O2087" t="s">
        <v>9981</v>
      </c>
      <c r="P2087" t="s">
        <v>10371</v>
      </c>
      <c r="Q2087" t="s">
        <v>10383</v>
      </c>
      <c r="R2087" t="s">
        <v>11718</v>
      </c>
      <c r="S2087">
        <v>9.42</v>
      </c>
      <c r="T2087">
        <v>3</v>
      </c>
      <c r="U2087">
        <v>0</v>
      </c>
      <c r="V2087">
        <v>4.2389999999999999</v>
      </c>
      <c r="W2087">
        <f>(Tableau1[[#This Row],[Sales]]/Tableau1[[#This Row],[Profit]])*100</f>
        <v>222.22222222222223</v>
      </c>
      <c r="X2087">
        <f>Tableau1[[#This Row],[Sales]]*(1-Tableau1[[#This Row],[Discount]])</f>
        <v>9.42</v>
      </c>
      <c r="Y2087">
        <f ca="1">SUMIF(Tableau1[Order ID],Tableau1[[#This Row],[Order ID]],Tableau1[[#This Row],[Sales]])</f>
        <v>110.52800000000001</v>
      </c>
    </row>
    <row r="2088" spans="1:25" x14ac:dyDescent="0.3">
      <c r="A2088">
        <v>4215</v>
      </c>
      <c r="B2088" t="s">
        <v>2107</v>
      </c>
      <c r="C2088" s="9" t="s">
        <v>5788</v>
      </c>
      <c r="D2088" s="9">
        <v>42433</v>
      </c>
      <c r="E2088" s="3" t="s">
        <v>5417</v>
      </c>
      <c r="F2088" t="s">
        <v>6465</v>
      </c>
      <c r="G2088" t="s">
        <v>6970</v>
      </c>
      <c r="H2088" t="s">
        <v>7763</v>
      </c>
      <c r="I2088" t="s">
        <v>8054</v>
      </c>
      <c r="J2088" t="s">
        <v>8057</v>
      </c>
      <c r="K2088" t="s">
        <v>8371</v>
      </c>
      <c r="L2088" t="s">
        <v>8602</v>
      </c>
      <c r="M2088">
        <v>46544</v>
      </c>
      <c r="N2088" t="s">
        <v>8639</v>
      </c>
      <c r="O2088" t="s">
        <v>10187</v>
      </c>
      <c r="P2088" t="s">
        <v>10371</v>
      </c>
      <c r="Q2088" t="s">
        <v>10381</v>
      </c>
      <c r="R2088" t="s">
        <v>11927</v>
      </c>
      <c r="S2088">
        <v>128.4</v>
      </c>
      <c r="T2088">
        <v>3</v>
      </c>
      <c r="U2088">
        <v>0</v>
      </c>
      <c r="V2088">
        <v>64.2</v>
      </c>
      <c r="W2088">
        <f>(Tableau1[[#This Row],[Sales]]/Tableau1[[#This Row],[Profit]])*100</f>
        <v>200</v>
      </c>
      <c r="X2088">
        <f>Tableau1[[#This Row],[Sales]]*(1-Tableau1[[#This Row],[Discount]])</f>
        <v>128.4</v>
      </c>
      <c r="Y2088">
        <f ca="1">SUMIF(Tableau1[Order ID],Tableau1[[#This Row],[Order ID]],Tableau1[[#This Row],[Sales]])</f>
        <v>27.86</v>
      </c>
    </row>
    <row r="2089" spans="1:25" x14ac:dyDescent="0.3">
      <c r="A2089">
        <v>4216</v>
      </c>
      <c r="B2089" t="s">
        <v>2108</v>
      </c>
      <c r="C2089" s="9" t="s">
        <v>5983</v>
      </c>
      <c r="D2089" s="9">
        <v>41973</v>
      </c>
      <c r="E2089" s="3" t="s">
        <v>5804</v>
      </c>
      <c r="F2089" t="s">
        <v>6465</v>
      </c>
      <c r="G2089" t="s">
        <v>6613</v>
      </c>
      <c r="H2089" t="s">
        <v>7406</v>
      </c>
      <c r="I2089" t="s">
        <v>8054</v>
      </c>
      <c r="J2089" t="s">
        <v>8057</v>
      </c>
      <c r="K2089" t="s">
        <v>8203</v>
      </c>
      <c r="L2089" t="s">
        <v>8603</v>
      </c>
      <c r="M2089">
        <v>10550</v>
      </c>
      <c r="N2089" t="s">
        <v>8640</v>
      </c>
      <c r="O2089" t="s">
        <v>10188</v>
      </c>
      <c r="P2089" t="s">
        <v>10371</v>
      </c>
      <c r="Q2089" t="s">
        <v>10385</v>
      </c>
      <c r="R2089" t="s">
        <v>11928</v>
      </c>
      <c r="S2089">
        <v>62.28</v>
      </c>
      <c r="T2089">
        <v>4</v>
      </c>
      <c r="U2089">
        <v>0</v>
      </c>
      <c r="V2089">
        <v>29.271599999999999</v>
      </c>
      <c r="W2089">
        <f>(Tableau1[[#This Row],[Sales]]/Tableau1[[#This Row],[Profit]])*100</f>
        <v>212.7659574468085</v>
      </c>
      <c r="X2089">
        <f>Tableau1[[#This Row],[Sales]]*(1-Tableau1[[#This Row],[Discount]])</f>
        <v>62.28</v>
      </c>
      <c r="Y2089">
        <f ca="1">SUMIF(Tableau1[Order ID],Tableau1[[#This Row],[Order ID]],Tableau1[[#This Row],[Sales]])</f>
        <v>51.84</v>
      </c>
    </row>
    <row r="2090" spans="1:25" x14ac:dyDescent="0.3">
      <c r="A2090">
        <v>4217</v>
      </c>
      <c r="B2090" t="s">
        <v>2109</v>
      </c>
      <c r="C2090" s="9" t="s">
        <v>5984</v>
      </c>
      <c r="D2090" s="9">
        <v>42053</v>
      </c>
      <c r="E2090" s="3" t="s">
        <v>5963</v>
      </c>
      <c r="F2090" t="s">
        <v>6465</v>
      </c>
      <c r="G2090" t="s">
        <v>6916</v>
      </c>
      <c r="H2090" t="s">
        <v>7709</v>
      </c>
      <c r="I2090" t="s">
        <v>8055</v>
      </c>
      <c r="J2090" t="s">
        <v>8057</v>
      </c>
      <c r="K2090" t="s">
        <v>8059</v>
      </c>
      <c r="L2090" t="s">
        <v>8590</v>
      </c>
      <c r="M2090">
        <v>90004</v>
      </c>
      <c r="N2090" t="s">
        <v>8638</v>
      </c>
      <c r="O2090" t="s">
        <v>9264</v>
      </c>
      <c r="P2090" t="s">
        <v>10371</v>
      </c>
      <c r="Q2090" t="s">
        <v>10375</v>
      </c>
      <c r="R2090" t="s">
        <v>11013</v>
      </c>
      <c r="S2090">
        <v>9.24</v>
      </c>
      <c r="T2090">
        <v>3</v>
      </c>
      <c r="U2090">
        <v>0</v>
      </c>
      <c r="V2090">
        <v>4.4352</v>
      </c>
      <c r="W2090">
        <f>(Tableau1[[#This Row],[Sales]]/Tableau1[[#This Row],[Profit]])*100</f>
        <v>208.33333333333334</v>
      </c>
      <c r="X2090">
        <f>Tableau1[[#This Row],[Sales]]*(1-Tableau1[[#This Row],[Discount]])</f>
        <v>9.24</v>
      </c>
      <c r="Y2090">
        <f ca="1">SUMIF(Tableau1[Order ID],Tableau1[[#This Row],[Order ID]],Tableau1[[#This Row],[Sales]])</f>
        <v>147.91999999999999</v>
      </c>
    </row>
    <row r="2091" spans="1:25" x14ac:dyDescent="0.3">
      <c r="A2091">
        <v>4218</v>
      </c>
      <c r="B2091" t="s">
        <v>2110</v>
      </c>
      <c r="C2091" s="9" t="s">
        <v>5749</v>
      </c>
      <c r="D2091" s="9">
        <v>42826</v>
      </c>
      <c r="E2091" s="3" t="s">
        <v>5385</v>
      </c>
      <c r="F2091" t="s">
        <v>6466</v>
      </c>
      <c r="G2091" t="s">
        <v>7182</v>
      </c>
      <c r="H2091" t="s">
        <v>7975</v>
      </c>
      <c r="I2091" t="s">
        <v>8055</v>
      </c>
      <c r="J2091" t="s">
        <v>8057</v>
      </c>
      <c r="K2091" t="s">
        <v>8066</v>
      </c>
      <c r="L2091" t="s">
        <v>8590</v>
      </c>
      <c r="M2091">
        <v>94110</v>
      </c>
      <c r="N2091" t="s">
        <v>8638</v>
      </c>
      <c r="O2091" t="s">
        <v>10189</v>
      </c>
      <c r="P2091" t="s">
        <v>10370</v>
      </c>
      <c r="Q2091" t="s">
        <v>10373</v>
      </c>
      <c r="R2091" t="s">
        <v>11929</v>
      </c>
      <c r="S2091">
        <v>482.66399999999999</v>
      </c>
      <c r="T2091">
        <v>8</v>
      </c>
      <c r="U2091">
        <v>0.15</v>
      </c>
      <c r="V2091">
        <v>85.176000000000002</v>
      </c>
      <c r="W2091">
        <f>(Tableau1[[#This Row],[Sales]]/Tableau1[[#This Row],[Profit]])*100</f>
        <v>566.66666666666663</v>
      </c>
      <c r="X2091">
        <f>Tableau1[[#This Row],[Sales]]*(1-Tableau1[[#This Row],[Discount]])</f>
        <v>410.26439999999997</v>
      </c>
      <c r="Y2091">
        <f ca="1">SUMIF(Tableau1[Order ID],Tableau1[[#This Row],[Order ID]],Tableau1[[#This Row],[Sales]])</f>
        <v>18.431999999999999</v>
      </c>
    </row>
    <row r="2092" spans="1:25" x14ac:dyDescent="0.3">
      <c r="A2092">
        <v>4220</v>
      </c>
      <c r="B2092" t="s">
        <v>2111</v>
      </c>
      <c r="C2092" s="9" t="s">
        <v>5562</v>
      </c>
      <c r="D2092" s="9">
        <v>42897</v>
      </c>
      <c r="E2092" s="3" t="s">
        <v>5517</v>
      </c>
      <c r="F2092" t="s">
        <v>6464</v>
      </c>
      <c r="G2092" t="s">
        <v>6951</v>
      </c>
      <c r="H2092" t="s">
        <v>7744</v>
      </c>
      <c r="I2092" t="s">
        <v>8054</v>
      </c>
      <c r="J2092" t="s">
        <v>8057</v>
      </c>
      <c r="K2092" t="s">
        <v>8062</v>
      </c>
      <c r="L2092" t="s">
        <v>8234</v>
      </c>
      <c r="M2092">
        <v>98103</v>
      </c>
      <c r="N2092" t="s">
        <v>8638</v>
      </c>
      <c r="O2092" t="s">
        <v>8910</v>
      </c>
      <c r="P2092" t="s">
        <v>10371</v>
      </c>
      <c r="Q2092" t="s">
        <v>10383</v>
      </c>
      <c r="R2092" t="s">
        <v>10659</v>
      </c>
      <c r="S2092">
        <v>37.94</v>
      </c>
      <c r="T2092">
        <v>2</v>
      </c>
      <c r="U2092">
        <v>0</v>
      </c>
      <c r="V2092">
        <v>18.211200000000002</v>
      </c>
      <c r="W2092">
        <f>(Tableau1[[#This Row],[Sales]]/Tableau1[[#This Row],[Profit]])*100</f>
        <v>208.33333333333331</v>
      </c>
      <c r="X2092">
        <f>Tableau1[[#This Row],[Sales]]*(1-Tableau1[[#This Row],[Discount]])</f>
        <v>37.94</v>
      </c>
      <c r="Y2092">
        <f ca="1">SUMIF(Tableau1[Order ID],Tableau1[[#This Row],[Order ID]],Tableau1[[#This Row],[Sales]])</f>
        <v>4.3600000000000003</v>
      </c>
    </row>
    <row r="2093" spans="1:25" x14ac:dyDescent="0.3">
      <c r="A2093">
        <v>4225</v>
      </c>
      <c r="B2093" t="s">
        <v>2112</v>
      </c>
      <c r="C2093" s="9" t="s">
        <v>5985</v>
      </c>
      <c r="D2093" s="9">
        <v>42643</v>
      </c>
      <c r="E2093" s="3" t="s">
        <v>5369</v>
      </c>
      <c r="F2093" t="s">
        <v>6466</v>
      </c>
      <c r="G2093" t="s">
        <v>7163</v>
      </c>
      <c r="H2093" t="s">
        <v>7956</v>
      </c>
      <c r="I2093" t="s">
        <v>8054</v>
      </c>
      <c r="J2093" t="s">
        <v>8057</v>
      </c>
      <c r="K2093" t="s">
        <v>8152</v>
      </c>
      <c r="L2093" t="s">
        <v>8598</v>
      </c>
      <c r="M2093">
        <v>62301</v>
      </c>
      <c r="N2093" t="s">
        <v>8639</v>
      </c>
      <c r="O2093" t="s">
        <v>8822</v>
      </c>
      <c r="P2093" t="s">
        <v>10371</v>
      </c>
      <c r="Q2093" t="s">
        <v>10381</v>
      </c>
      <c r="R2093" t="s">
        <v>10572</v>
      </c>
      <c r="S2093">
        <v>1.964</v>
      </c>
      <c r="T2093">
        <v>2</v>
      </c>
      <c r="U2093">
        <v>0.8</v>
      </c>
      <c r="V2093">
        <v>-3.2406000000000001</v>
      </c>
      <c r="W2093">
        <f>(Tableau1[[#This Row],[Sales]]/Tableau1[[#This Row],[Profit]])*100</f>
        <v>-60.606060606060609</v>
      </c>
      <c r="X2093">
        <f>Tableau1[[#This Row],[Sales]]*(1-Tableau1[[#This Row],[Discount]])</f>
        <v>0.39279999999999993</v>
      </c>
      <c r="Y2093">
        <f ca="1">SUMIF(Tableau1[Order ID],Tableau1[[#This Row],[Order ID]],Tableau1[[#This Row],[Sales]])</f>
        <v>303.92</v>
      </c>
    </row>
    <row r="2094" spans="1:25" x14ac:dyDescent="0.3">
      <c r="A2094">
        <v>4226</v>
      </c>
      <c r="B2094" t="s">
        <v>2113</v>
      </c>
      <c r="C2094" s="9" t="s">
        <v>5766</v>
      </c>
      <c r="D2094" s="9">
        <v>41986</v>
      </c>
      <c r="E2094" s="3" t="s">
        <v>5536</v>
      </c>
      <c r="F2094" t="s">
        <v>6465</v>
      </c>
      <c r="G2094" t="s">
        <v>6693</v>
      </c>
      <c r="H2094" t="s">
        <v>7486</v>
      </c>
      <c r="I2094" t="s">
        <v>8055</v>
      </c>
      <c r="J2094" t="s">
        <v>8057</v>
      </c>
      <c r="K2094" t="s">
        <v>8080</v>
      </c>
      <c r="L2094" t="s">
        <v>8598</v>
      </c>
      <c r="M2094">
        <v>60623</v>
      </c>
      <c r="N2094" t="s">
        <v>8639</v>
      </c>
      <c r="O2094" t="s">
        <v>10190</v>
      </c>
      <c r="P2094" t="s">
        <v>10370</v>
      </c>
      <c r="Q2094" t="s">
        <v>10378</v>
      </c>
      <c r="R2094" t="s">
        <v>11930</v>
      </c>
      <c r="S2094">
        <v>94.427999999999997</v>
      </c>
      <c r="T2094">
        <v>3</v>
      </c>
      <c r="U2094">
        <v>0.6</v>
      </c>
      <c r="V2094">
        <v>-42.492600000000003</v>
      </c>
      <c r="W2094">
        <f>(Tableau1[[#This Row],[Sales]]/Tableau1[[#This Row],[Profit]])*100</f>
        <v>-222.2222222222222</v>
      </c>
      <c r="X2094">
        <f>Tableau1[[#This Row],[Sales]]*(1-Tableau1[[#This Row],[Discount]])</f>
        <v>37.7712</v>
      </c>
      <c r="Y2094">
        <f ca="1">SUMIF(Tableau1[Order ID],Tableau1[[#This Row],[Order ID]],Tableau1[[#This Row],[Sales]])</f>
        <v>274.2</v>
      </c>
    </row>
    <row r="2095" spans="1:25" x14ac:dyDescent="0.3">
      <c r="A2095">
        <v>4227</v>
      </c>
      <c r="B2095" t="s">
        <v>2114</v>
      </c>
      <c r="C2095" s="9" t="s">
        <v>5373</v>
      </c>
      <c r="D2095" s="9">
        <v>43050</v>
      </c>
      <c r="E2095" s="3" t="s">
        <v>5703</v>
      </c>
      <c r="F2095" t="s">
        <v>6465</v>
      </c>
      <c r="G2095" t="s">
        <v>7044</v>
      </c>
      <c r="H2095" t="s">
        <v>7837</v>
      </c>
      <c r="I2095" t="s">
        <v>8054</v>
      </c>
      <c r="J2095" t="s">
        <v>8057</v>
      </c>
      <c r="K2095" t="s">
        <v>8095</v>
      </c>
      <c r="L2095" t="s">
        <v>8611</v>
      </c>
      <c r="M2095">
        <v>50322</v>
      </c>
      <c r="N2095" t="s">
        <v>8639</v>
      </c>
      <c r="O2095" t="s">
        <v>8907</v>
      </c>
      <c r="P2095" t="s">
        <v>10371</v>
      </c>
      <c r="Q2095" t="s">
        <v>10386</v>
      </c>
      <c r="R2095" t="s">
        <v>10656</v>
      </c>
      <c r="S2095">
        <v>45.92</v>
      </c>
      <c r="T2095">
        <v>4</v>
      </c>
      <c r="U2095">
        <v>0</v>
      </c>
      <c r="V2095">
        <v>21.5824</v>
      </c>
      <c r="W2095">
        <f>(Tableau1[[#This Row],[Sales]]/Tableau1[[#This Row],[Profit]])*100</f>
        <v>212.7659574468085</v>
      </c>
      <c r="X2095">
        <f>Tableau1[[#This Row],[Sales]]*(1-Tableau1[[#This Row],[Discount]])</f>
        <v>45.92</v>
      </c>
      <c r="Y2095">
        <f ca="1">SUMIF(Tableau1[Order ID],Tableau1[[#This Row],[Order ID]],Tableau1[[#This Row],[Sales]])</f>
        <v>45.584000000000003</v>
      </c>
    </row>
    <row r="2096" spans="1:25" x14ac:dyDescent="0.3">
      <c r="A2096">
        <v>4228</v>
      </c>
      <c r="B2096" t="s">
        <v>2115</v>
      </c>
      <c r="C2096" s="9" t="s">
        <v>5986</v>
      </c>
      <c r="D2096" s="9">
        <v>42009</v>
      </c>
      <c r="E2096" s="3" t="s">
        <v>5583</v>
      </c>
      <c r="F2096" t="s">
        <v>6465</v>
      </c>
      <c r="G2096" t="s">
        <v>6724</v>
      </c>
      <c r="H2096" t="s">
        <v>7517</v>
      </c>
      <c r="I2096" t="s">
        <v>8056</v>
      </c>
      <c r="J2096" t="s">
        <v>8057</v>
      </c>
      <c r="K2096" t="s">
        <v>8062</v>
      </c>
      <c r="L2096" t="s">
        <v>8234</v>
      </c>
      <c r="M2096">
        <v>98103</v>
      </c>
      <c r="N2096" t="s">
        <v>8638</v>
      </c>
      <c r="O2096" t="s">
        <v>9020</v>
      </c>
      <c r="P2096" t="s">
        <v>10370</v>
      </c>
      <c r="Q2096" t="s">
        <v>10374</v>
      </c>
      <c r="R2096" t="s">
        <v>10770</v>
      </c>
      <c r="S2096">
        <v>61.584000000000003</v>
      </c>
      <c r="T2096">
        <v>1</v>
      </c>
      <c r="U2096">
        <v>0.2</v>
      </c>
      <c r="V2096">
        <v>-6.9282000000000004</v>
      </c>
      <c r="W2096">
        <f>(Tableau1[[#This Row],[Sales]]/Tableau1[[#This Row],[Profit]])*100</f>
        <v>-888.88888888888891</v>
      </c>
      <c r="X2096">
        <f>Tableau1[[#This Row],[Sales]]*(1-Tableau1[[#This Row],[Discount]])</f>
        <v>49.267200000000003</v>
      </c>
      <c r="Y2096">
        <f ca="1">SUMIF(Tableau1[Order ID],Tableau1[[#This Row],[Order ID]],Tableau1[[#This Row],[Sales]])</f>
        <v>136.96</v>
      </c>
    </row>
    <row r="2097" spans="1:25" x14ac:dyDescent="0.3">
      <c r="A2097">
        <v>4229</v>
      </c>
      <c r="B2097" t="s">
        <v>2116</v>
      </c>
      <c r="C2097" s="9" t="s">
        <v>5860</v>
      </c>
      <c r="D2097" s="9">
        <v>42453</v>
      </c>
      <c r="E2097" s="3" t="s">
        <v>5283</v>
      </c>
      <c r="F2097" t="s">
        <v>6466</v>
      </c>
      <c r="G2097" t="s">
        <v>6968</v>
      </c>
      <c r="H2097" t="s">
        <v>7761</v>
      </c>
      <c r="I2097" t="s">
        <v>8055</v>
      </c>
      <c r="J2097" t="s">
        <v>8057</v>
      </c>
      <c r="K2097" t="s">
        <v>8160</v>
      </c>
      <c r="L2097" t="s">
        <v>8602</v>
      </c>
      <c r="M2097">
        <v>47374</v>
      </c>
      <c r="N2097" t="s">
        <v>8639</v>
      </c>
      <c r="O2097" t="s">
        <v>9724</v>
      </c>
      <c r="P2097" t="s">
        <v>10371</v>
      </c>
      <c r="Q2097" t="s">
        <v>10383</v>
      </c>
      <c r="R2097" t="s">
        <v>11461</v>
      </c>
      <c r="S2097">
        <v>22.48</v>
      </c>
      <c r="T2097">
        <v>1</v>
      </c>
      <c r="U2097">
        <v>0</v>
      </c>
      <c r="V2097">
        <v>10.3408</v>
      </c>
      <c r="W2097">
        <f>(Tableau1[[#This Row],[Sales]]/Tableau1[[#This Row],[Profit]])*100</f>
        <v>217.39130434782606</v>
      </c>
      <c r="X2097">
        <f>Tableau1[[#This Row],[Sales]]*(1-Tableau1[[#This Row],[Discount]])</f>
        <v>22.48</v>
      </c>
      <c r="Y2097">
        <f ca="1">SUMIF(Tableau1[Order ID],Tableau1[[#This Row],[Order ID]],Tableau1[[#This Row],[Sales]])</f>
        <v>10.584</v>
      </c>
    </row>
    <row r="2098" spans="1:25" x14ac:dyDescent="0.3">
      <c r="A2098">
        <v>4230</v>
      </c>
      <c r="B2098" t="s">
        <v>2117</v>
      </c>
      <c r="C2098" s="9" t="s">
        <v>5987</v>
      </c>
      <c r="D2098" s="9">
        <v>42921</v>
      </c>
      <c r="E2098" s="3" t="s">
        <v>5845</v>
      </c>
      <c r="F2098" t="s">
        <v>6465</v>
      </c>
      <c r="G2098" t="s">
        <v>6790</v>
      </c>
      <c r="H2098" t="s">
        <v>7583</v>
      </c>
      <c r="I2098" t="s">
        <v>8055</v>
      </c>
      <c r="J2098" t="s">
        <v>8057</v>
      </c>
      <c r="K2098" t="s">
        <v>8119</v>
      </c>
      <c r="L2098" t="s">
        <v>8593</v>
      </c>
      <c r="M2098">
        <v>75220</v>
      </c>
      <c r="N2098" t="s">
        <v>8639</v>
      </c>
      <c r="O2098" t="s">
        <v>9356</v>
      </c>
      <c r="P2098" t="s">
        <v>10370</v>
      </c>
      <c r="Q2098" t="s">
        <v>10378</v>
      </c>
      <c r="R2098" t="s">
        <v>11104</v>
      </c>
      <c r="S2098">
        <v>332.02800000000002</v>
      </c>
      <c r="T2098">
        <v>9</v>
      </c>
      <c r="U2098">
        <v>0.6</v>
      </c>
      <c r="V2098">
        <v>-348.62939999999998</v>
      </c>
      <c r="W2098">
        <f>(Tableau1[[#This Row],[Sales]]/Tableau1[[#This Row],[Profit]])*100</f>
        <v>-95.238095238095255</v>
      </c>
      <c r="X2098">
        <f>Tableau1[[#This Row],[Sales]]*(1-Tableau1[[#This Row],[Discount]])</f>
        <v>132.81120000000001</v>
      </c>
      <c r="Y2098">
        <f ca="1">SUMIF(Tableau1[Order ID],Tableau1[[#This Row],[Order ID]],Tableau1[[#This Row],[Sales]])</f>
        <v>431.94</v>
      </c>
    </row>
    <row r="2099" spans="1:25" x14ac:dyDescent="0.3">
      <c r="A2099">
        <v>4235</v>
      </c>
      <c r="B2099" t="s">
        <v>2118</v>
      </c>
      <c r="C2099" s="9" t="s">
        <v>5188</v>
      </c>
      <c r="D2099" s="9">
        <v>41903</v>
      </c>
      <c r="E2099" s="3" t="s">
        <v>5176</v>
      </c>
      <c r="F2099" t="s">
        <v>6466</v>
      </c>
      <c r="G2099" t="s">
        <v>6483</v>
      </c>
      <c r="H2099" t="s">
        <v>7276</v>
      </c>
      <c r="I2099" t="s">
        <v>8056</v>
      </c>
      <c r="J2099" t="s">
        <v>8057</v>
      </c>
      <c r="K2099" t="s">
        <v>8068</v>
      </c>
      <c r="L2099" t="s">
        <v>8597</v>
      </c>
      <c r="M2099">
        <v>19143</v>
      </c>
      <c r="N2099" t="s">
        <v>8640</v>
      </c>
      <c r="O2099" t="s">
        <v>8841</v>
      </c>
      <c r="P2099" t="s">
        <v>10371</v>
      </c>
      <c r="Q2099" t="s">
        <v>10383</v>
      </c>
      <c r="R2099" t="s">
        <v>10591</v>
      </c>
      <c r="S2099">
        <v>11.352</v>
      </c>
      <c r="T2099">
        <v>3</v>
      </c>
      <c r="U2099">
        <v>0.2</v>
      </c>
      <c r="V2099">
        <v>4.1151</v>
      </c>
      <c r="W2099">
        <f>(Tableau1[[#This Row],[Sales]]/Tableau1[[#This Row],[Profit]])*100</f>
        <v>275.86206896551727</v>
      </c>
      <c r="X2099">
        <f>Tableau1[[#This Row],[Sales]]*(1-Tableau1[[#This Row],[Discount]])</f>
        <v>9.0815999999999999</v>
      </c>
      <c r="Y2099">
        <f ca="1">SUMIF(Tableau1[Order ID],Tableau1[[#This Row],[Order ID]],Tableau1[[#This Row],[Sales]])</f>
        <v>1679.96</v>
      </c>
    </row>
    <row r="2100" spans="1:25" x14ac:dyDescent="0.3">
      <c r="A2100">
        <v>4237</v>
      </c>
      <c r="B2100" t="s">
        <v>2119</v>
      </c>
      <c r="C2100" s="9" t="s">
        <v>5340</v>
      </c>
      <c r="D2100" s="9">
        <v>42574</v>
      </c>
      <c r="E2100" s="3" t="s">
        <v>6304</v>
      </c>
      <c r="F2100" t="s">
        <v>6465</v>
      </c>
      <c r="G2100" t="s">
        <v>7207</v>
      </c>
      <c r="H2100" t="s">
        <v>8000</v>
      </c>
      <c r="I2100" t="s">
        <v>8056</v>
      </c>
      <c r="J2100" t="s">
        <v>8057</v>
      </c>
      <c r="K2100" t="s">
        <v>8237</v>
      </c>
      <c r="L2100" t="s">
        <v>8598</v>
      </c>
      <c r="M2100">
        <v>61107</v>
      </c>
      <c r="N2100" t="s">
        <v>8639</v>
      </c>
      <c r="O2100" t="s">
        <v>9971</v>
      </c>
      <c r="P2100" t="s">
        <v>10371</v>
      </c>
      <c r="Q2100" t="s">
        <v>10381</v>
      </c>
      <c r="R2100" t="s">
        <v>11708</v>
      </c>
      <c r="S2100">
        <v>11.416</v>
      </c>
      <c r="T2100">
        <v>4</v>
      </c>
      <c r="U2100">
        <v>0.8</v>
      </c>
      <c r="V2100">
        <v>-18.836400000000001</v>
      </c>
      <c r="W2100">
        <f>(Tableau1[[#This Row],[Sales]]/Tableau1[[#This Row],[Profit]])*100</f>
        <v>-60.606060606060609</v>
      </c>
      <c r="X2100">
        <f>Tableau1[[#This Row],[Sales]]*(1-Tableau1[[#This Row],[Discount]])</f>
        <v>2.2831999999999995</v>
      </c>
      <c r="Y2100">
        <f ca="1">SUMIF(Tableau1[Order ID],Tableau1[[#This Row],[Order ID]],Tableau1[[#This Row],[Sales]])</f>
        <v>222.38399999999999</v>
      </c>
    </row>
    <row r="2101" spans="1:25" x14ac:dyDescent="0.3">
      <c r="A2101">
        <v>4238</v>
      </c>
      <c r="B2101" t="s">
        <v>2120</v>
      </c>
      <c r="C2101" s="9" t="s">
        <v>5665</v>
      </c>
      <c r="D2101" s="9">
        <v>42976</v>
      </c>
      <c r="E2101" s="3" t="s">
        <v>5243</v>
      </c>
      <c r="F2101" t="s">
        <v>6464</v>
      </c>
      <c r="G2101" t="s">
        <v>7018</v>
      </c>
      <c r="H2101" t="s">
        <v>7811</v>
      </c>
      <c r="I2101" t="s">
        <v>8055</v>
      </c>
      <c r="J2101" t="s">
        <v>8057</v>
      </c>
      <c r="K2101" t="s">
        <v>8068</v>
      </c>
      <c r="L2101" t="s">
        <v>8597</v>
      </c>
      <c r="M2101">
        <v>19134</v>
      </c>
      <c r="N2101" t="s">
        <v>8640</v>
      </c>
      <c r="O2101" t="s">
        <v>10192</v>
      </c>
      <c r="P2101" t="s">
        <v>10371</v>
      </c>
      <c r="Q2101" t="s">
        <v>10379</v>
      </c>
      <c r="R2101" t="s">
        <v>11932</v>
      </c>
      <c r="S2101">
        <v>9.4079999999999995</v>
      </c>
      <c r="T2101">
        <v>7</v>
      </c>
      <c r="U2101">
        <v>0.2</v>
      </c>
      <c r="V2101">
        <v>0.7056</v>
      </c>
      <c r="W2101">
        <f>(Tableau1[[#This Row],[Sales]]/Tableau1[[#This Row],[Profit]])*100</f>
        <v>1333.3333333333333</v>
      </c>
      <c r="X2101">
        <f>Tableau1[[#This Row],[Sales]]*(1-Tableau1[[#This Row],[Discount]])</f>
        <v>7.5263999999999998</v>
      </c>
      <c r="Y2101">
        <f ca="1">SUMIF(Tableau1[Order ID],Tableau1[[#This Row],[Order ID]],Tableau1[[#This Row],[Sales]])</f>
        <v>25.68</v>
      </c>
    </row>
    <row r="2102" spans="1:25" x14ac:dyDescent="0.3">
      <c r="A2102">
        <v>4239</v>
      </c>
      <c r="B2102" t="s">
        <v>2121</v>
      </c>
      <c r="C2102" s="9" t="s">
        <v>5636</v>
      </c>
      <c r="D2102" s="9">
        <v>42820</v>
      </c>
      <c r="E2102" s="3" t="s">
        <v>5645</v>
      </c>
      <c r="F2102" t="s">
        <v>6466</v>
      </c>
      <c r="G2102" t="s">
        <v>7063</v>
      </c>
      <c r="H2102" t="s">
        <v>7856</v>
      </c>
      <c r="I2102" t="s">
        <v>8056</v>
      </c>
      <c r="J2102" t="s">
        <v>8057</v>
      </c>
      <c r="K2102" t="s">
        <v>8062</v>
      </c>
      <c r="L2102" t="s">
        <v>8234</v>
      </c>
      <c r="M2102">
        <v>98105</v>
      </c>
      <c r="N2102" t="s">
        <v>8638</v>
      </c>
      <c r="O2102" t="s">
        <v>10193</v>
      </c>
      <c r="P2102" t="s">
        <v>10371</v>
      </c>
      <c r="Q2102" t="s">
        <v>10379</v>
      </c>
      <c r="R2102" t="s">
        <v>11933</v>
      </c>
      <c r="S2102">
        <v>19.829999999999998</v>
      </c>
      <c r="T2102">
        <v>1</v>
      </c>
      <c r="U2102">
        <v>0</v>
      </c>
      <c r="V2102">
        <v>5.9489999999999998</v>
      </c>
      <c r="W2102">
        <f>(Tableau1[[#This Row],[Sales]]/Tableau1[[#This Row],[Profit]])*100</f>
        <v>333.33333333333331</v>
      </c>
      <c r="X2102">
        <f>Tableau1[[#This Row],[Sales]]*(1-Tableau1[[#This Row],[Discount]])</f>
        <v>19.829999999999998</v>
      </c>
      <c r="Y2102">
        <f ca="1">SUMIF(Tableau1[Order ID],Tableau1[[#This Row],[Order ID]],Tableau1[[#This Row],[Sales]])</f>
        <v>7.5</v>
      </c>
    </row>
    <row r="2103" spans="1:25" x14ac:dyDescent="0.3">
      <c r="A2103">
        <v>4240</v>
      </c>
      <c r="B2103" t="s">
        <v>2122</v>
      </c>
      <c r="C2103" s="9" t="s">
        <v>5644</v>
      </c>
      <c r="D2103" s="9">
        <v>43098</v>
      </c>
      <c r="E2103" s="3" t="s">
        <v>6296</v>
      </c>
      <c r="F2103" t="s">
        <v>6465</v>
      </c>
      <c r="G2103" t="s">
        <v>6501</v>
      </c>
      <c r="H2103" t="s">
        <v>7294</v>
      </c>
      <c r="I2103" t="s">
        <v>8055</v>
      </c>
      <c r="J2103" t="s">
        <v>8057</v>
      </c>
      <c r="K2103" t="s">
        <v>8412</v>
      </c>
      <c r="L2103" t="s">
        <v>8600</v>
      </c>
      <c r="M2103">
        <v>49505</v>
      </c>
      <c r="N2103" t="s">
        <v>8639</v>
      </c>
      <c r="O2103" t="s">
        <v>9523</v>
      </c>
      <c r="P2103" t="s">
        <v>10371</v>
      </c>
      <c r="Q2103" t="s">
        <v>10383</v>
      </c>
      <c r="R2103" t="s">
        <v>11265</v>
      </c>
      <c r="S2103">
        <v>209.7</v>
      </c>
      <c r="T2103">
        <v>2</v>
      </c>
      <c r="U2103">
        <v>0</v>
      </c>
      <c r="V2103">
        <v>100.65600000000001</v>
      </c>
      <c r="W2103">
        <f>(Tableau1[[#This Row],[Sales]]/Tableau1[[#This Row],[Profit]])*100</f>
        <v>208.33333333333331</v>
      </c>
      <c r="X2103">
        <f>Tableau1[[#This Row],[Sales]]*(1-Tableau1[[#This Row],[Discount]])</f>
        <v>209.7</v>
      </c>
      <c r="Y2103">
        <f ca="1">SUMIF(Tableau1[Order ID],Tableau1[[#This Row],[Order ID]],Tableau1[[#This Row],[Sales]])</f>
        <v>46.688000000000002</v>
      </c>
    </row>
    <row r="2104" spans="1:25" x14ac:dyDescent="0.3">
      <c r="A2104">
        <v>4241</v>
      </c>
      <c r="B2104" t="s">
        <v>2123</v>
      </c>
      <c r="C2104" s="9" t="s">
        <v>5089</v>
      </c>
      <c r="D2104" s="9">
        <v>41902</v>
      </c>
      <c r="E2104" s="3" t="s">
        <v>5497</v>
      </c>
      <c r="F2104" t="s">
        <v>6465</v>
      </c>
      <c r="G2104" t="s">
        <v>7139</v>
      </c>
      <c r="H2104" t="s">
        <v>7932</v>
      </c>
      <c r="I2104" t="s">
        <v>8056</v>
      </c>
      <c r="J2104" t="s">
        <v>8057</v>
      </c>
      <c r="K2104" t="s">
        <v>8059</v>
      </c>
      <c r="L2104" t="s">
        <v>8590</v>
      </c>
      <c r="M2104">
        <v>90004</v>
      </c>
      <c r="N2104" t="s">
        <v>8638</v>
      </c>
      <c r="O2104" t="s">
        <v>10194</v>
      </c>
      <c r="P2104" t="s">
        <v>10371</v>
      </c>
      <c r="Q2104" t="s">
        <v>10382</v>
      </c>
      <c r="R2104" t="s">
        <v>10742</v>
      </c>
      <c r="S2104">
        <v>43.92</v>
      </c>
      <c r="T2104">
        <v>4</v>
      </c>
      <c r="U2104">
        <v>0</v>
      </c>
      <c r="V2104">
        <v>11.8584</v>
      </c>
      <c r="W2104">
        <f>(Tableau1[[#This Row],[Sales]]/Tableau1[[#This Row],[Profit]])*100</f>
        <v>370.37037037037044</v>
      </c>
      <c r="X2104">
        <f>Tableau1[[#This Row],[Sales]]*(1-Tableau1[[#This Row],[Discount]])</f>
        <v>43.92</v>
      </c>
      <c r="Y2104">
        <f ca="1">SUMIF(Tableau1[Order ID],Tableau1[[#This Row],[Order ID]],Tableau1[[#This Row],[Sales]])</f>
        <v>370.14</v>
      </c>
    </row>
    <row r="2105" spans="1:25" x14ac:dyDescent="0.3">
      <c r="A2105">
        <v>4243</v>
      </c>
      <c r="B2105" t="s">
        <v>2124</v>
      </c>
      <c r="C2105" s="9" t="s">
        <v>5988</v>
      </c>
      <c r="D2105" s="9">
        <v>42464</v>
      </c>
      <c r="E2105" s="3" t="s">
        <v>5071</v>
      </c>
      <c r="F2105" t="s">
        <v>6466</v>
      </c>
      <c r="G2105" t="s">
        <v>6935</v>
      </c>
      <c r="H2105" t="s">
        <v>7728</v>
      </c>
      <c r="I2105" t="s">
        <v>8056</v>
      </c>
      <c r="J2105" t="s">
        <v>8057</v>
      </c>
      <c r="K2105" t="s">
        <v>8082</v>
      </c>
      <c r="L2105" t="s">
        <v>8605</v>
      </c>
      <c r="M2105">
        <v>22153</v>
      </c>
      <c r="N2105" t="s">
        <v>8637</v>
      </c>
      <c r="O2105" t="s">
        <v>8778</v>
      </c>
      <c r="P2105" t="s">
        <v>10372</v>
      </c>
      <c r="Q2105" t="s">
        <v>10380</v>
      </c>
      <c r="R2105" t="s">
        <v>10528</v>
      </c>
      <c r="S2105">
        <v>149.97</v>
      </c>
      <c r="T2105">
        <v>3</v>
      </c>
      <c r="U2105">
        <v>0</v>
      </c>
      <c r="V2105">
        <v>5.9988000000000001</v>
      </c>
      <c r="W2105">
        <f>(Tableau1[[#This Row],[Sales]]/Tableau1[[#This Row],[Profit]])*100</f>
        <v>2500</v>
      </c>
      <c r="X2105">
        <f>Tableau1[[#This Row],[Sales]]*(1-Tableau1[[#This Row],[Discount]])</f>
        <v>149.97</v>
      </c>
      <c r="Y2105">
        <f ca="1">SUMIF(Tableau1[Order ID],Tableau1[[#This Row],[Order ID]],Tableau1[[#This Row],[Sales]])</f>
        <v>2678.94</v>
      </c>
    </row>
    <row r="2106" spans="1:25" x14ac:dyDescent="0.3">
      <c r="A2106">
        <v>4245</v>
      </c>
      <c r="B2106" t="s">
        <v>2125</v>
      </c>
      <c r="C2106" s="9" t="s">
        <v>5989</v>
      </c>
      <c r="D2106" s="9">
        <v>41724</v>
      </c>
      <c r="E2106" s="3" t="s">
        <v>5839</v>
      </c>
      <c r="F2106" t="s">
        <v>6465</v>
      </c>
      <c r="G2106" t="s">
        <v>6531</v>
      </c>
      <c r="H2106" t="s">
        <v>7324</v>
      </c>
      <c r="I2106" t="s">
        <v>8055</v>
      </c>
      <c r="J2106" t="s">
        <v>8057</v>
      </c>
      <c r="K2106" t="s">
        <v>8059</v>
      </c>
      <c r="L2106" t="s">
        <v>8590</v>
      </c>
      <c r="M2106">
        <v>90036</v>
      </c>
      <c r="N2106" t="s">
        <v>8638</v>
      </c>
      <c r="O2106" t="s">
        <v>8813</v>
      </c>
      <c r="P2106" t="s">
        <v>10372</v>
      </c>
      <c r="Q2106" t="s">
        <v>10384</v>
      </c>
      <c r="R2106" t="s">
        <v>10563</v>
      </c>
      <c r="S2106">
        <v>66.3</v>
      </c>
      <c r="T2106">
        <v>3</v>
      </c>
      <c r="U2106">
        <v>0</v>
      </c>
      <c r="V2106">
        <v>8.6189999999999998</v>
      </c>
      <c r="W2106">
        <f>(Tableau1[[#This Row],[Sales]]/Tableau1[[#This Row],[Profit]])*100</f>
        <v>769.23076923076928</v>
      </c>
      <c r="X2106">
        <f>Tableau1[[#This Row],[Sales]]*(1-Tableau1[[#This Row],[Discount]])</f>
        <v>66.3</v>
      </c>
      <c r="Y2106">
        <f ca="1">SUMIF(Tableau1[Order ID],Tableau1[[#This Row],[Order ID]],Tableau1[[#This Row],[Sales]])</f>
        <v>9.952</v>
      </c>
    </row>
    <row r="2107" spans="1:25" x14ac:dyDescent="0.3">
      <c r="A2107">
        <v>4246</v>
      </c>
      <c r="B2107" t="s">
        <v>2126</v>
      </c>
      <c r="C2107" s="9" t="s">
        <v>5384</v>
      </c>
      <c r="D2107" s="9">
        <v>43067</v>
      </c>
      <c r="E2107" s="3" t="s">
        <v>5799</v>
      </c>
      <c r="F2107" t="s">
        <v>6465</v>
      </c>
      <c r="G2107" t="s">
        <v>6528</v>
      </c>
      <c r="H2107" t="s">
        <v>7321</v>
      </c>
      <c r="I2107" t="s">
        <v>8056</v>
      </c>
      <c r="J2107" t="s">
        <v>8057</v>
      </c>
      <c r="K2107" t="s">
        <v>8306</v>
      </c>
      <c r="L2107" t="s">
        <v>8627</v>
      </c>
      <c r="M2107">
        <v>21215</v>
      </c>
      <c r="N2107" t="s">
        <v>8640</v>
      </c>
      <c r="O2107" t="s">
        <v>9786</v>
      </c>
      <c r="P2107" t="s">
        <v>10371</v>
      </c>
      <c r="Q2107" t="s">
        <v>10379</v>
      </c>
      <c r="R2107" t="s">
        <v>11520</v>
      </c>
      <c r="S2107">
        <v>1.64</v>
      </c>
      <c r="T2107">
        <v>1</v>
      </c>
      <c r="U2107">
        <v>0</v>
      </c>
      <c r="V2107">
        <v>0.73799999999999999</v>
      </c>
      <c r="W2107">
        <f>(Tableau1[[#This Row],[Sales]]/Tableau1[[#This Row],[Profit]])*100</f>
        <v>222.22222222222223</v>
      </c>
      <c r="X2107">
        <f>Tableau1[[#This Row],[Sales]]*(1-Tableau1[[#This Row],[Discount]])</f>
        <v>1.64</v>
      </c>
      <c r="Y2107">
        <f ca="1">SUMIF(Tableau1[Order ID],Tableau1[[#This Row],[Order ID]],Tableau1[[#This Row],[Sales]])</f>
        <v>44.783999999999999</v>
      </c>
    </row>
    <row r="2108" spans="1:25" x14ac:dyDescent="0.3">
      <c r="A2108">
        <v>4249</v>
      </c>
      <c r="B2108" t="s">
        <v>2127</v>
      </c>
      <c r="C2108" s="9" t="s">
        <v>5079</v>
      </c>
      <c r="D2108" s="9">
        <v>42705</v>
      </c>
      <c r="E2108" s="3" t="s">
        <v>5035</v>
      </c>
      <c r="F2108" t="s">
        <v>6464</v>
      </c>
      <c r="G2108" t="s">
        <v>6549</v>
      </c>
      <c r="H2108" t="s">
        <v>7342</v>
      </c>
      <c r="I2108" t="s">
        <v>8054</v>
      </c>
      <c r="J2108" t="s">
        <v>8057</v>
      </c>
      <c r="K2108" t="s">
        <v>8112</v>
      </c>
      <c r="L2108" t="s">
        <v>8617</v>
      </c>
      <c r="M2108">
        <v>6824</v>
      </c>
      <c r="N2108" t="s">
        <v>8640</v>
      </c>
      <c r="O2108" t="s">
        <v>9510</v>
      </c>
      <c r="P2108" t="s">
        <v>10371</v>
      </c>
      <c r="Q2108" t="s">
        <v>10381</v>
      </c>
      <c r="R2108" t="s">
        <v>11252</v>
      </c>
      <c r="S2108">
        <v>88.08</v>
      </c>
      <c r="T2108">
        <v>6</v>
      </c>
      <c r="U2108">
        <v>0</v>
      </c>
      <c r="V2108">
        <v>40.516800000000003</v>
      </c>
      <c r="W2108">
        <f>(Tableau1[[#This Row],[Sales]]/Tableau1[[#This Row],[Profit]])*100</f>
        <v>217.39130434782606</v>
      </c>
      <c r="X2108">
        <f>Tableau1[[#This Row],[Sales]]*(1-Tableau1[[#This Row],[Discount]])</f>
        <v>88.08</v>
      </c>
      <c r="Y2108">
        <f ca="1">SUMIF(Tableau1[Order ID],Tableau1[[#This Row],[Order ID]],Tableau1[[#This Row],[Sales]])</f>
        <v>5.76</v>
      </c>
    </row>
    <row r="2109" spans="1:25" x14ac:dyDescent="0.3">
      <c r="A2109">
        <v>4251</v>
      </c>
      <c r="B2109" t="s">
        <v>2128</v>
      </c>
      <c r="C2109" s="9" t="s">
        <v>5141</v>
      </c>
      <c r="D2109" s="9">
        <v>41901</v>
      </c>
      <c r="E2109" s="3" t="s">
        <v>5141</v>
      </c>
      <c r="F2109" t="s">
        <v>6467</v>
      </c>
      <c r="G2109" t="s">
        <v>7208</v>
      </c>
      <c r="H2109" t="s">
        <v>8001</v>
      </c>
      <c r="I2109" t="s">
        <v>8055</v>
      </c>
      <c r="J2109" t="s">
        <v>8057</v>
      </c>
      <c r="K2109" t="s">
        <v>8078</v>
      </c>
      <c r="L2109" t="s">
        <v>8603</v>
      </c>
      <c r="M2109">
        <v>10011</v>
      </c>
      <c r="N2109" t="s">
        <v>8640</v>
      </c>
      <c r="O2109" t="s">
        <v>9743</v>
      </c>
      <c r="P2109" t="s">
        <v>10370</v>
      </c>
      <c r="Q2109" t="s">
        <v>10374</v>
      </c>
      <c r="R2109" t="s">
        <v>11480</v>
      </c>
      <c r="S2109">
        <v>887.10299999999995</v>
      </c>
      <c r="T2109">
        <v>7</v>
      </c>
      <c r="U2109">
        <v>0.1</v>
      </c>
      <c r="V2109">
        <v>177.42060000000001</v>
      </c>
      <c r="W2109">
        <f>(Tableau1[[#This Row],[Sales]]/Tableau1[[#This Row],[Profit]])*100</f>
        <v>499.99999999999989</v>
      </c>
      <c r="X2109">
        <f>Tableau1[[#This Row],[Sales]]*(1-Tableau1[[#This Row],[Discount]])</f>
        <v>798.39269999999999</v>
      </c>
      <c r="Y2109">
        <f ca="1">SUMIF(Tableau1[Order ID],Tableau1[[#This Row],[Order ID]],Tableau1[[#This Row],[Sales]])</f>
        <v>35.979999999999997</v>
      </c>
    </row>
    <row r="2110" spans="1:25" x14ac:dyDescent="0.3">
      <c r="A2110">
        <v>4252</v>
      </c>
      <c r="B2110" t="s">
        <v>2129</v>
      </c>
      <c r="C2110" s="9" t="s">
        <v>5954</v>
      </c>
      <c r="D2110" s="9">
        <v>42300</v>
      </c>
      <c r="E2110" s="3" t="s">
        <v>5954</v>
      </c>
      <c r="F2110" t="s">
        <v>6467</v>
      </c>
      <c r="G2110" t="s">
        <v>6735</v>
      </c>
      <c r="H2110" t="s">
        <v>7528</v>
      </c>
      <c r="I2110" t="s">
        <v>8054</v>
      </c>
      <c r="J2110" t="s">
        <v>8057</v>
      </c>
      <c r="K2110" t="s">
        <v>8179</v>
      </c>
      <c r="L2110" t="s">
        <v>8591</v>
      </c>
      <c r="M2110">
        <v>33801</v>
      </c>
      <c r="N2110" t="s">
        <v>8637</v>
      </c>
      <c r="O2110" t="s">
        <v>9726</v>
      </c>
      <c r="P2110" t="s">
        <v>10372</v>
      </c>
      <c r="Q2110" t="s">
        <v>10380</v>
      </c>
      <c r="R2110" t="s">
        <v>11463</v>
      </c>
      <c r="S2110">
        <v>55.944000000000003</v>
      </c>
      <c r="T2110">
        <v>7</v>
      </c>
      <c r="U2110">
        <v>0.2</v>
      </c>
      <c r="V2110">
        <v>-13.2867</v>
      </c>
      <c r="W2110">
        <f>(Tableau1[[#This Row],[Sales]]/Tableau1[[#This Row],[Profit]])*100</f>
        <v>-421.05263157894746</v>
      </c>
      <c r="X2110">
        <f>Tableau1[[#This Row],[Sales]]*(1-Tableau1[[#This Row],[Discount]])</f>
        <v>44.755200000000002</v>
      </c>
      <c r="Y2110">
        <f ca="1">SUMIF(Tableau1[Order ID],Tableau1[[#This Row],[Order ID]],Tableau1[[#This Row],[Sales]])</f>
        <v>20.7</v>
      </c>
    </row>
    <row r="2111" spans="1:25" x14ac:dyDescent="0.3">
      <c r="A2111">
        <v>4255</v>
      </c>
      <c r="B2111" t="s">
        <v>2130</v>
      </c>
      <c r="C2111" s="9" t="s">
        <v>5149</v>
      </c>
      <c r="D2111" s="9">
        <v>43021</v>
      </c>
      <c r="E2111" s="3" t="s">
        <v>5554</v>
      </c>
      <c r="F2111" t="s">
        <v>6466</v>
      </c>
      <c r="G2111" t="s">
        <v>6527</v>
      </c>
      <c r="H2111" t="s">
        <v>7320</v>
      </c>
      <c r="I2111" t="s">
        <v>8054</v>
      </c>
      <c r="J2111" t="s">
        <v>8057</v>
      </c>
      <c r="K2111" t="s">
        <v>8268</v>
      </c>
      <c r="L2111" t="s">
        <v>8598</v>
      </c>
      <c r="M2111">
        <v>61032</v>
      </c>
      <c r="N2111" t="s">
        <v>8639</v>
      </c>
      <c r="O2111" t="s">
        <v>9424</v>
      </c>
      <c r="P2111" t="s">
        <v>10371</v>
      </c>
      <c r="Q2111" t="s">
        <v>10383</v>
      </c>
      <c r="R2111" t="s">
        <v>10422</v>
      </c>
      <c r="S2111">
        <v>63.311999999999998</v>
      </c>
      <c r="T2111">
        <v>3</v>
      </c>
      <c r="U2111">
        <v>0.2</v>
      </c>
      <c r="V2111">
        <v>20.5764</v>
      </c>
      <c r="W2111">
        <f>(Tableau1[[#This Row],[Sales]]/Tableau1[[#This Row],[Profit]])*100</f>
        <v>307.69230769230768</v>
      </c>
      <c r="X2111">
        <f>Tableau1[[#This Row],[Sales]]*(1-Tableau1[[#This Row],[Discount]])</f>
        <v>50.6496</v>
      </c>
      <c r="Y2111">
        <f ca="1">SUMIF(Tableau1[Order ID],Tableau1[[#This Row],[Order ID]],Tableau1[[#This Row],[Sales]])</f>
        <v>199.8</v>
      </c>
    </row>
    <row r="2112" spans="1:25" x14ac:dyDescent="0.3">
      <c r="A2112">
        <v>4258</v>
      </c>
      <c r="B2112" t="s">
        <v>2131</v>
      </c>
      <c r="C2112" s="9" t="s">
        <v>5436</v>
      </c>
      <c r="D2112" s="9">
        <v>42251</v>
      </c>
      <c r="E2112" s="3" t="s">
        <v>6345</v>
      </c>
      <c r="F2112" t="s">
        <v>6465</v>
      </c>
      <c r="G2112" t="s">
        <v>6478</v>
      </c>
      <c r="H2112" t="s">
        <v>7271</v>
      </c>
      <c r="I2112" t="s">
        <v>8055</v>
      </c>
      <c r="J2112" t="s">
        <v>8057</v>
      </c>
      <c r="K2112" t="s">
        <v>8319</v>
      </c>
      <c r="L2112" t="s">
        <v>8609</v>
      </c>
      <c r="M2112">
        <v>97504</v>
      </c>
      <c r="N2112" t="s">
        <v>8638</v>
      </c>
      <c r="O2112" t="s">
        <v>10086</v>
      </c>
      <c r="P2112" t="s">
        <v>10371</v>
      </c>
      <c r="Q2112" t="s">
        <v>10381</v>
      </c>
      <c r="R2112" t="s">
        <v>11824</v>
      </c>
      <c r="S2112">
        <v>9.7620000000000005</v>
      </c>
      <c r="T2112">
        <v>2</v>
      </c>
      <c r="U2112">
        <v>0.7</v>
      </c>
      <c r="V2112">
        <v>-6.8334000000000001</v>
      </c>
      <c r="W2112">
        <f>(Tableau1[[#This Row],[Sales]]/Tableau1[[#This Row],[Profit]])*100</f>
        <v>-142.85714285714286</v>
      </c>
      <c r="X2112">
        <f>Tableau1[[#This Row],[Sales]]*(1-Tableau1[[#This Row],[Discount]])</f>
        <v>2.9286000000000008</v>
      </c>
      <c r="Y2112">
        <f ca="1">SUMIF(Tableau1[Order ID],Tableau1[[#This Row],[Order ID]],Tableau1[[#This Row],[Sales]])</f>
        <v>8749.9500000000007</v>
      </c>
    </row>
    <row r="2113" spans="1:25" x14ac:dyDescent="0.3">
      <c r="A2113">
        <v>4259</v>
      </c>
      <c r="B2113" t="s">
        <v>2132</v>
      </c>
      <c r="C2113" s="9" t="s">
        <v>5590</v>
      </c>
      <c r="D2113" s="9">
        <v>42443</v>
      </c>
      <c r="E2113" s="3" t="s">
        <v>6274</v>
      </c>
      <c r="F2113" t="s">
        <v>6466</v>
      </c>
      <c r="G2113" t="s">
        <v>6620</v>
      </c>
      <c r="H2113" t="s">
        <v>7413</v>
      </c>
      <c r="I2113" t="s">
        <v>8055</v>
      </c>
      <c r="J2113" t="s">
        <v>8057</v>
      </c>
      <c r="K2113" t="s">
        <v>8062</v>
      </c>
      <c r="L2113" t="s">
        <v>8234</v>
      </c>
      <c r="M2113">
        <v>98103</v>
      </c>
      <c r="N2113" t="s">
        <v>8638</v>
      </c>
      <c r="O2113" t="s">
        <v>9423</v>
      </c>
      <c r="P2113" t="s">
        <v>10370</v>
      </c>
      <c r="Q2113" t="s">
        <v>10374</v>
      </c>
      <c r="R2113" t="s">
        <v>11170</v>
      </c>
      <c r="S2113">
        <v>196.78399999999999</v>
      </c>
      <c r="T2113">
        <v>2</v>
      </c>
      <c r="U2113">
        <v>0.2</v>
      </c>
      <c r="V2113">
        <v>-22.138200000000001</v>
      </c>
      <c r="W2113">
        <f>(Tableau1[[#This Row],[Sales]]/Tableau1[[#This Row],[Profit]])*100</f>
        <v>-888.8888888888888</v>
      </c>
      <c r="X2113">
        <f>Tableau1[[#This Row],[Sales]]*(1-Tableau1[[#This Row],[Discount]])</f>
        <v>157.4272</v>
      </c>
      <c r="Y2113">
        <f ca="1">SUMIF(Tableau1[Order ID],Tableau1[[#This Row],[Order ID]],Tableau1[[#This Row],[Sales]])</f>
        <v>60.735999999999997</v>
      </c>
    </row>
    <row r="2114" spans="1:25" x14ac:dyDescent="0.3">
      <c r="A2114">
        <v>4260</v>
      </c>
      <c r="B2114" t="s">
        <v>2133</v>
      </c>
      <c r="C2114" s="9" t="s">
        <v>5990</v>
      </c>
      <c r="D2114" s="9">
        <v>43036</v>
      </c>
      <c r="E2114" s="3" t="s">
        <v>5838</v>
      </c>
      <c r="F2114" t="s">
        <v>6464</v>
      </c>
      <c r="G2114" t="s">
        <v>7096</v>
      </c>
      <c r="H2114" t="s">
        <v>7889</v>
      </c>
      <c r="I2114" t="s">
        <v>8055</v>
      </c>
      <c r="J2114" t="s">
        <v>8057</v>
      </c>
      <c r="K2114" t="s">
        <v>8078</v>
      </c>
      <c r="L2114" t="s">
        <v>8603</v>
      </c>
      <c r="M2114">
        <v>10035</v>
      </c>
      <c r="N2114" t="s">
        <v>8640</v>
      </c>
      <c r="O2114" t="s">
        <v>8880</v>
      </c>
      <c r="P2114" t="s">
        <v>10371</v>
      </c>
      <c r="Q2114" t="s">
        <v>10385</v>
      </c>
      <c r="R2114" t="s">
        <v>10630</v>
      </c>
      <c r="S2114">
        <v>47.98</v>
      </c>
      <c r="T2114">
        <v>2</v>
      </c>
      <c r="U2114">
        <v>0</v>
      </c>
      <c r="V2114">
        <v>23.99</v>
      </c>
      <c r="W2114">
        <f>(Tableau1[[#This Row],[Sales]]/Tableau1[[#This Row],[Profit]])*100</f>
        <v>200</v>
      </c>
      <c r="X2114">
        <f>Tableau1[[#This Row],[Sales]]*(1-Tableau1[[#This Row],[Discount]])</f>
        <v>47.98</v>
      </c>
      <c r="Y2114">
        <f ca="1">SUMIF(Tableau1[Order ID],Tableau1[[#This Row],[Order ID]],Tableau1[[#This Row],[Sales]])</f>
        <v>59.52</v>
      </c>
    </row>
    <row r="2115" spans="1:25" x14ac:dyDescent="0.3">
      <c r="A2115">
        <v>4261</v>
      </c>
      <c r="B2115" t="s">
        <v>2134</v>
      </c>
      <c r="C2115" s="9" t="s">
        <v>5483</v>
      </c>
      <c r="D2115" s="9">
        <v>43023</v>
      </c>
      <c r="E2115" s="3" t="s">
        <v>5045</v>
      </c>
      <c r="F2115" t="s">
        <v>6464</v>
      </c>
      <c r="G2115" t="s">
        <v>7070</v>
      </c>
      <c r="H2115" t="s">
        <v>7863</v>
      </c>
      <c r="I2115" t="s">
        <v>8055</v>
      </c>
      <c r="J2115" t="s">
        <v>8057</v>
      </c>
      <c r="K2115" t="s">
        <v>8112</v>
      </c>
      <c r="L2115" t="s">
        <v>8617</v>
      </c>
      <c r="M2115">
        <v>6824</v>
      </c>
      <c r="N2115" t="s">
        <v>8640</v>
      </c>
      <c r="O2115" t="s">
        <v>9329</v>
      </c>
      <c r="P2115" t="s">
        <v>10371</v>
      </c>
      <c r="Q2115" t="s">
        <v>10375</v>
      </c>
      <c r="R2115" t="s">
        <v>11077</v>
      </c>
      <c r="S2115">
        <v>13.05</v>
      </c>
      <c r="T2115">
        <v>5</v>
      </c>
      <c r="U2115">
        <v>0</v>
      </c>
      <c r="V2115">
        <v>6.0030000000000001</v>
      </c>
      <c r="W2115">
        <f>(Tableau1[[#This Row],[Sales]]/Tableau1[[#This Row],[Profit]])*100</f>
        <v>217.39130434782606</v>
      </c>
      <c r="X2115">
        <f>Tableau1[[#This Row],[Sales]]*(1-Tableau1[[#This Row],[Discount]])</f>
        <v>13.05</v>
      </c>
      <c r="Y2115">
        <f ca="1">SUMIF(Tableau1[Order ID],Tableau1[[#This Row],[Order ID]],Tableau1[[#This Row],[Sales]])</f>
        <v>12.96</v>
      </c>
    </row>
    <row r="2116" spans="1:25" x14ac:dyDescent="0.3">
      <c r="A2116">
        <v>4262</v>
      </c>
      <c r="B2116" t="s">
        <v>2135</v>
      </c>
      <c r="C2116" s="9" t="s">
        <v>5813</v>
      </c>
      <c r="D2116" s="9">
        <v>42954</v>
      </c>
      <c r="E2116" s="3" t="s">
        <v>5968</v>
      </c>
      <c r="F2116" t="s">
        <v>6465</v>
      </c>
      <c r="G2116" t="s">
        <v>7161</v>
      </c>
      <c r="H2116" t="s">
        <v>7954</v>
      </c>
      <c r="I2116" t="s">
        <v>8054</v>
      </c>
      <c r="J2116" t="s">
        <v>8057</v>
      </c>
      <c r="K2116" t="s">
        <v>8336</v>
      </c>
      <c r="L2116" t="s">
        <v>8599</v>
      </c>
      <c r="M2116">
        <v>56560</v>
      </c>
      <c r="N2116" t="s">
        <v>8639</v>
      </c>
      <c r="O2116" t="s">
        <v>9691</v>
      </c>
      <c r="P2116" t="s">
        <v>10372</v>
      </c>
      <c r="Q2116" t="s">
        <v>10384</v>
      </c>
      <c r="R2116" t="s">
        <v>11430</v>
      </c>
      <c r="S2116">
        <v>63.96</v>
      </c>
      <c r="T2116">
        <v>4</v>
      </c>
      <c r="U2116">
        <v>0</v>
      </c>
      <c r="V2116">
        <v>19.8276</v>
      </c>
      <c r="W2116">
        <f>(Tableau1[[#This Row],[Sales]]/Tableau1[[#This Row],[Profit]])*100</f>
        <v>322.58064516129031</v>
      </c>
      <c r="X2116">
        <f>Tableau1[[#This Row],[Sales]]*(1-Tableau1[[#This Row],[Discount]])</f>
        <v>63.96</v>
      </c>
      <c r="Y2116">
        <f ca="1">SUMIF(Tableau1[Order ID],Tableau1[[#This Row],[Order ID]],Tableau1[[#This Row],[Sales]])</f>
        <v>8.8559999999999999</v>
      </c>
    </row>
    <row r="2117" spans="1:25" x14ac:dyDescent="0.3">
      <c r="A2117">
        <v>4263</v>
      </c>
      <c r="B2117" t="s">
        <v>2136</v>
      </c>
      <c r="C2117" s="9" t="s">
        <v>5326</v>
      </c>
      <c r="D2117" s="9">
        <v>42999</v>
      </c>
      <c r="E2117" s="3" t="s">
        <v>5175</v>
      </c>
      <c r="F2117" t="s">
        <v>6465</v>
      </c>
      <c r="G2117" t="s">
        <v>6877</v>
      </c>
      <c r="H2117" t="s">
        <v>7670</v>
      </c>
      <c r="I2117" t="s">
        <v>8054</v>
      </c>
      <c r="J2117" t="s">
        <v>8057</v>
      </c>
      <c r="K2117" t="s">
        <v>8096</v>
      </c>
      <c r="L2117" t="s">
        <v>8620</v>
      </c>
      <c r="M2117">
        <v>31907</v>
      </c>
      <c r="N2117" t="s">
        <v>8637</v>
      </c>
      <c r="O2117" t="s">
        <v>10002</v>
      </c>
      <c r="P2117" t="s">
        <v>10371</v>
      </c>
      <c r="Q2117" t="s">
        <v>10382</v>
      </c>
      <c r="R2117" t="s">
        <v>11740</v>
      </c>
      <c r="S2117">
        <v>80.48</v>
      </c>
      <c r="T2117">
        <v>1</v>
      </c>
      <c r="U2117">
        <v>0</v>
      </c>
      <c r="V2117">
        <v>24.143999999999998</v>
      </c>
      <c r="W2117">
        <f>(Tableau1[[#This Row],[Sales]]/Tableau1[[#This Row],[Profit]])*100</f>
        <v>333.33333333333337</v>
      </c>
      <c r="X2117">
        <f>Tableau1[[#This Row],[Sales]]*(1-Tableau1[[#This Row],[Discount]])</f>
        <v>80.48</v>
      </c>
      <c r="Y2117">
        <f ca="1">SUMIF(Tableau1[Order ID],Tableau1[[#This Row],[Order ID]],Tableau1[[#This Row],[Sales]])</f>
        <v>25.584</v>
      </c>
    </row>
    <row r="2118" spans="1:25" x14ac:dyDescent="0.3">
      <c r="A2118">
        <v>4264</v>
      </c>
      <c r="B2118" t="s">
        <v>2137</v>
      </c>
      <c r="C2118" s="9" t="s">
        <v>5162</v>
      </c>
      <c r="D2118" s="9">
        <v>43042</v>
      </c>
      <c r="E2118" s="3" t="s">
        <v>6213</v>
      </c>
      <c r="F2118" t="s">
        <v>6465</v>
      </c>
      <c r="G2118" t="s">
        <v>7129</v>
      </c>
      <c r="H2118" t="s">
        <v>7922</v>
      </c>
      <c r="I2118" t="s">
        <v>8054</v>
      </c>
      <c r="J2118" t="s">
        <v>8057</v>
      </c>
      <c r="K2118" t="s">
        <v>8068</v>
      </c>
      <c r="L2118" t="s">
        <v>8597</v>
      </c>
      <c r="M2118">
        <v>19143</v>
      </c>
      <c r="N2118" t="s">
        <v>8640</v>
      </c>
      <c r="O2118" t="s">
        <v>10195</v>
      </c>
      <c r="P2118" t="s">
        <v>10371</v>
      </c>
      <c r="Q2118" t="s">
        <v>10381</v>
      </c>
      <c r="R2118" t="s">
        <v>11934</v>
      </c>
      <c r="S2118">
        <v>11.673</v>
      </c>
      <c r="T2118">
        <v>3</v>
      </c>
      <c r="U2118">
        <v>0.7</v>
      </c>
      <c r="V2118">
        <v>-7.782</v>
      </c>
      <c r="W2118">
        <f>(Tableau1[[#This Row],[Sales]]/Tableau1[[#This Row],[Profit]])*100</f>
        <v>-150</v>
      </c>
      <c r="X2118">
        <f>Tableau1[[#This Row],[Sales]]*(1-Tableau1[[#This Row],[Discount]])</f>
        <v>3.5019000000000005</v>
      </c>
      <c r="Y2118">
        <f ca="1">SUMIF(Tableau1[Order ID],Tableau1[[#This Row],[Order ID]],Tableau1[[#This Row],[Sales]])</f>
        <v>20.736000000000001</v>
      </c>
    </row>
    <row r="2119" spans="1:25" x14ac:dyDescent="0.3">
      <c r="A2119">
        <v>4265</v>
      </c>
      <c r="B2119" t="s">
        <v>2138</v>
      </c>
      <c r="C2119" s="9" t="s">
        <v>5762</v>
      </c>
      <c r="D2119" s="9">
        <v>42679</v>
      </c>
      <c r="E2119" s="3" t="s">
        <v>6229</v>
      </c>
      <c r="F2119" t="s">
        <v>6465</v>
      </c>
      <c r="G2119" t="s">
        <v>6680</v>
      </c>
      <c r="H2119" t="s">
        <v>7473</v>
      </c>
      <c r="I2119" t="s">
        <v>8054</v>
      </c>
      <c r="J2119" t="s">
        <v>8057</v>
      </c>
      <c r="K2119" t="s">
        <v>8070</v>
      </c>
      <c r="L2119" t="s">
        <v>8593</v>
      </c>
      <c r="M2119">
        <v>77036</v>
      </c>
      <c r="N2119" t="s">
        <v>8639</v>
      </c>
      <c r="O2119" t="s">
        <v>9207</v>
      </c>
      <c r="P2119" t="s">
        <v>10370</v>
      </c>
      <c r="Q2119" t="s">
        <v>10376</v>
      </c>
      <c r="R2119" t="s">
        <v>10956</v>
      </c>
      <c r="S2119">
        <v>863.12800000000004</v>
      </c>
      <c r="T2119">
        <v>8</v>
      </c>
      <c r="U2119">
        <v>0.3</v>
      </c>
      <c r="V2119">
        <v>-160.29519999999999</v>
      </c>
      <c r="W2119">
        <f>(Tableau1[[#This Row],[Sales]]/Tableau1[[#This Row],[Profit]])*100</f>
        <v>-538.46153846153845</v>
      </c>
      <c r="X2119">
        <f>Tableau1[[#This Row],[Sales]]*(1-Tableau1[[#This Row],[Discount]])</f>
        <v>604.18960000000004</v>
      </c>
      <c r="Y2119">
        <f ca="1">SUMIF(Tableau1[Order ID],Tableau1[[#This Row],[Order ID]],Tableau1[[#This Row],[Sales]])</f>
        <v>3.64</v>
      </c>
    </row>
    <row r="2120" spans="1:25" x14ac:dyDescent="0.3">
      <c r="A2120">
        <v>4270</v>
      </c>
      <c r="B2120" t="s">
        <v>2139</v>
      </c>
      <c r="C2120" s="9" t="s">
        <v>5673</v>
      </c>
      <c r="D2120" s="9">
        <v>42911</v>
      </c>
      <c r="E2120" s="3" t="s">
        <v>5252</v>
      </c>
      <c r="F2120" t="s">
        <v>6464</v>
      </c>
      <c r="G2120" t="s">
        <v>7030</v>
      </c>
      <c r="H2120" t="s">
        <v>7823</v>
      </c>
      <c r="I2120" t="s">
        <v>8054</v>
      </c>
      <c r="J2120" t="s">
        <v>8057</v>
      </c>
      <c r="K2120" t="s">
        <v>8062</v>
      </c>
      <c r="L2120" t="s">
        <v>8234</v>
      </c>
      <c r="M2120">
        <v>98115</v>
      </c>
      <c r="N2120" t="s">
        <v>8638</v>
      </c>
      <c r="O2120" t="s">
        <v>9185</v>
      </c>
      <c r="P2120" t="s">
        <v>10370</v>
      </c>
      <c r="Q2120" t="s">
        <v>10376</v>
      </c>
      <c r="R2120" t="s">
        <v>10933</v>
      </c>
      <c r="S2120">
        <v>871.4</v>
      </c>
      <c r="T2120">
        <v>4</v>
      </c>
      <c r="U2120">
        <v>0</v>
      </c>
      <c r="V2120">
        <v>148.13800000000001</v>
      </c>
      <c r="W2120">
        <f>(Tableau1[[#This Row],[Sales]]/Tableau1[[#This Row],[Profit]])*100</f>
        <v>588.23529411764696</v>
      </c>
      <c r="X2120">
        <f>Tableau1[[#This Row],[Sales]]*(1-Tableau1[[#This Row],[Discount]])</f>
        <v>871.4</v>
      </c>
      <c r="Y2120">
        <f ca="1">SUMIF(Tableau1[Order ID],Tableau1[[#This Row],[Order ID]],Tableau1[[#This Row],[Sales]])</f>
        <v>12.99</v>
      </c>
    </row>
    <row r="2121" spans="1:25" x14ac:dyDescent="0.3">
      <c r="A2121">
        <v>4271</v>
      </c>
      <c r="B2121" t="s">
        <v>2140</v>
      </c>
      <c r="C2121" s="9" t="s">
        <v>5680</v>
      </c>
      <c r="D2121" s="9">
        <v>42334</v>
      </c>
      <c r="E2121" s="3" t="s">
        <v>5702</v>
      </c>
      <c r="F2121" t="s">
        <v>6465</v>
      </c>
      <c r="G2121" t="s">
        <v>7209</v>
      </c>
      <c r="H2121" t="s">
        <v>8002</v>
      </c>
      <c r="I2121" t="s">
        <v>8055</v>
      </c>
      <c r="J2121" t="s">
        <v>8057</v>
      </c>
      <c r="K2121" t="s">
        <v>8083</v>
      </c>
      <c r="L2121" t="s">
        <v>8606</v>
      </c>
      <c r="M2121">
        <v>38301</v>
      </c>
      <c r="N2121" t="s">
        <v>8637</v>
      </c>
      <c r="O2121" t="s">
        <v>10190</v>
      </c>
      <c r="P2121" t="s">
        <v>10370</v>
      </c>
      <c r="Q2121" t="s">
        <v>10378</v>
      </c>
      <c r="R2121" t="s">
        <v>11930</v>
      </c>
      <c r="S2121">
        <v>692.47199999999998</v>
      </c>
      <c r="T2121">
        <v>11</v>
      </c>
      <c r="U2121">
        <v>0.2</v>
      </c>
      <c r="V2121">
        <v>190.4298</v>
      </c>
      <c r="W2121">
        <f>(Tableau1[[#This Row],[Sales]]/Tableau1[[#This Row],[Profit]])*100</f>
        <v>363.63636363636363</v>
      </c>
      <c r="X2121">
        <f>Tableau1[[#This Row],[Sales]]*(1-Tableau1[[#This Row],[Discount]])</f>
        <v>553.97760000000005</v>
      </c>
      <c r="Y2121">
        <f ca="1">SUMIF(Tableau1[Order ID],Tableau1[[#This Row],[Order ID]],Tableau1[[#This Row],[Sales]])</f>
        <v>12.99</v>
      </c>
    </row>
    <row r="2122" spans="1:25" x14ac:dyDescent="0.3">
      <c r="A2122">
        <v>4272</v>
      </c>
      <c r="B2122" t="s">
        <v>2141</v>
      </c>
      <c r="C2122" s="9" t="s">
        <v>5420</v>
      </c>
      <c r="D2122" s="9">
        <v>42698</v>
      </c>
      <c r="E2122" s="3" t="s">
        <v>5611</v>
      </c>
      <c r="F2122" t="s">
        <v>6464</v>
      </c>
      <c r="G2122" t="s">
        <v>6624</v>
      </c>
      <c r="H2122" t="s">
        <v>7417</v>
      </c>
      <c r="I2122" t="s">
        <v>8055</v>
      </c>
      <c r="J2122" t="s">
        <v>8057</v>
      </c>
      <c r="K2122" t="s">
        <v>8306</v>
      </c>
      <c r="L2122" t="s">
        <v>8627</v>
      </c>
      <c r="M2122">
        <v>21215</v>
      </c>
      <c r="N2122" t="s">
        <v>8640</v>
      </c>
      <c r="O2122" t="s">
        <v>9309</v>
      </c>
      <c r="P2122" t="s">
        <v>10370</v>
      </c>
      <c r="Q2122" t="s">
        <v>10378</v>
      </c>
      <c r="R2122" t="s">
        <v>11058</v>
      </c>
      <c r="S2122">
        <v>207.76</v>
      </c>
      <c r="T2122">
        <v>4</v>
      </c>
      <c r="U2122">
        <v>0</v>
      </c>
      <c r="V2122">
        <v>85.181600000000003</v>
      </c>
      <c r="W2122">
        <f>(Tableau1[[#This Row],[Sales]]/Tableau1[[#This Row],[Profit]])*100</f>
        <v>243.90243902439025</v>
      </c>
      <c r="X2122">
        <f>Tableau1[[#This Row],[Sales]]*(1-Tableau1[[#This Row],[Discount]])</f>
        <v>207.76</v>
      </c>
      <c r="Y2122">
        <f ca="1">SUMIF(Tableau1[Order ID],Tableau1[[#This Row],[Order ID]],Tableau1[[#This Row],[Sales]])</f>
        <v>44.375999999999998</v>
      </c>
    </row>
    <row r="2123" spans="1:25" x14ac:dyDescent="0.3">
      <c r="A2123">
        <v>4273</v>
      </c>
      <c r="B2123" t="s">
        <v>2142</v>
      </c>
      <c r="C2123" s="9" t="s">
        <v>5276</v>
      </c>
      <c r="D2123" s="9">
        <v>42937</v>
      </c>
      <c r="E2123" s="3" t="s">
        <v>5276</v>
      </c>
      <c r="F2123" t="s">
        <v>6467</v>
      </c>
      <c r="G2123" t="s">
        <v>6695</v>
      </c>
      <c r="H2123" t="s">
        <v>7488</v>
      </c>
      <c r="I2123" t="s">
        <v>8054</v>
      </c>
      <c r="J2123" t="s">
        <v>8057</v>
      </c>
      <c r="K2123" t="s">
        <v>8266</v>
      </c>
      <c r="L2123" t="s">
        <v>8595</v>
      </c>
      <c r="M2123">
        <v>84107</v>
      </c>
      <c r="N2123" t="s">
        <v>8638</v>
      </c>
      <c r="O2123" t="s">
        <v>10116</v>
      </c>
      <c r="P2123" t="s">
        <v>10372</v>
      </c>
      <c r="Q2123" t="s">
        <v>10380</v>
      </c>
      <c r="R2123" t="s">
        <v>11855</v>
      </c>
      <c r="S2123">
        <v>71.927999999999997</v>
      </c>
      <c r="T2123">
        <v>9</v>
      </c>
      <c r="U2123">
        <v>0.2</v>
      </c>
      <c r="V2123">
        <v>6.2937000000000003</v>
      </c>
      <c r="W2123">
        <f>(Tableau1[[#This Row],[Sales]]/Tableau1[[#This Row],[Profit]])*100</f>
        <v>1142.8571428571427</v>
      </c>
      <c r="X2123">
        <f>Tableau1[[#This Row],[Sales]]*(1-Tableau1[[#This Row],[Discount]])</f>
        <v>57.542400000000001</v>
      </c>
      <c r="Y2123">
        <f ca="1">SUMIF(Tableau1[Order ID],Tableau1[[#This Row],[Order ID]],Tableau1[[#This Row],[Sales]])</f>
        <v>33.36</v>
      </c>
    </row>
    <row r="2124" spans="1:25" x14ac:dyDescent="0.3">
      <c r="A2124">
        <v>4275</v>
      </c>
      <c r="B2124" t="s">
        <v>2143</v>
      </c>
      <c r="C2124" s="9" t="s">
        <v>5954</v>
      </c>
      <c r="D2124" s="9">
        <v>42300</v>
      </c>
      <c r="E2124" s="3" t="s">
        <v>5402</v>
      </c>
      <c r="F2124" t="s">
        <v>6465</v>
      </c>
      <c r="G2124" t="s">
        <v>6590</v>
      </c>
      <c r="H2124" t="s">
        <v>7383</v>
      </c>
      <c r="I2124" t="s">
        <v>8055</v>
      </c>
      <c r="J2124" t="s">
        <v>8057</v>
      </c>
      <c r="K2124" t="s">
        <v>8062</v>
      </c>
      <c r="L2124" t="s">
        <v>8234</v>
      </c>
      <c r="M2124">
        <v>98105</v>
      </c>
      <c r="N2124" t="s">
        <v>8638</v>
      </c>
      <c r="O2124" t="s">
        <v>8941</v>
      </c>
      <c r="P2124" t="s">
        <v>10371</v>
      </c>
      <c r="Q2124" t="s">
        <v>10381</v>
      </c>
      <c r="R2124" t="s">
        <v>10690</v>
      </c>
      <c r="S2124">
        <v>3.5920000000000001</v>
      </c>
      <c r="T2124">
        <v>1</v>
      </c>
      <c r="U2124">
        <v>0.2</v>
      </c>
      <c r="V2124">
        <v>1.1225000000000001</v>
      </c>
      <c r="W2124">
        <f>(Tableau1[[#This Row],[Sales]]/Tableau1[[#This Row],[Profit]])*100</f>
        <v>320</v>
      </c>
      <c r="X2124">
        <f>Tableau1[[#This Row],[Sales]]*(1-Tableau1[[#This Row],[Discount]])</f>
        <v>2.8736000000000002</v>
      </c>
      <c r="Y2124">
        <f ca="1">SUMIF(Tableau1[Order ID],Tableau1[[#This Row],[Order ID]],Tableau1[[#This Row],[Sales]])</f>
        <v>56.4</v>
      </c>
    </row>
    <row r="2125" spans="1:25" x14ac:dyDescent="0.3">
      <c r="A2125">
        <v>4276</v>
      </c>
      <c r="B2125" t="s">
        <v>2144</v>
      </c>
      <c r="C2125" s="9" t="s">
        <v>5614</v>
      </c>
      <c r="D2125" s="9">
        <v>42194</v>
      </c>
      <c r="E2125" s="3" t="s">
        <v>5592</v>
      </c>
      <c r="F2125" t="s">
        <v>6465</v>
      </c>
      <c r="G2125" t="s">
        <v>7102</v>
      </c>
      <c r="H2125" t="s">
        <v>7895</v>
      </c>
      <c r="I2125" t="s">
        <v>8055</v>
      </c>
      <c r="J2125" t="s">
        <v>8057</v>
      </c>
      <c r="K2125" t="s">
        <v>8119</v>
      </c>
      <c r="L2125" t="s">
        <v>8593</v>
      </c>
      <c r="M2125">
        <v>75220</v>
      </c>
      <c r="N2125" t="s">
        <v>8639</v>
      </c>
      <c r="O2125" t="s">
        <v>8803</v>
      </c>
      <c r="P2125" t="s">
        <v>10371</v>
      </c>
      <c r="Q2125" t="s">
        <v>10382</v>
      </c>
      <c r="R2125" t="s">
        <v>10553</v>
      </c>
      <c r="S2125">
        <v>48.631999999999998</v>
      </c>
      <c r="T2125">
        <v>2</v>
      </c>
      <c r="U2125">
        <v>0.8</v>
      </c>
      <c r="V2125">
        <v>-121.58</v>
      </c>
      <c r="W2125">
        <f>(Tableau1[[#This Row],[Sales]]/Tableau1[[#This Row],[Profit]])*100</f>
        <v>-40</v>
      </c>
      <c r="X2125">
        <f>Tableau1[[#This Row],[Sales]]*(1-Tableau1[[#This Row],[Discount]])</f>
        <v>9.7263999999999982</v>
      </c>
      <c r="Y2125">
        <f ca="1">SUMIF(Tableau1[Order ID],Tableau1[[#This Row],[Order ID]],Tableau1[[#This Row],[Sales]])</f>
        <v>479.98399999999998</v>
      </c>
    </row>
    <row r="2126" spans="1:25" x14ac:dyDescent="0.3">
      <c r="A2126">
        <v>4277</v>
      </c>
      <c r="B2126" t="s">
        <v>2145</v>
      </c>
      <c r="C2126" s="9" t="s">
        <v>5268</v>
      </c>
      <c r="D2126" s="9">
        <v>42965</v>
      </c>
      <c r="E2126" s="3" t="s">
        <v>6059</v>
      </c>
      <c r="F2126" t="s">
        <v>6465</v>
      </c>
      <c r="G2126" t="s">
        <v>6844</v>
      </c>
      <c r="H2126" t="s">
        <v>7637</v>
      </c>
      <c r="I2126" t="s">
        <v>8056</v>
      </c>
      <c r="J2126" t="s">
        <v>8057</v>
      </c>
      <c r="K2126" t="s">
        <v>8062</v>
      </c>
      <c r="L2126" t="s">
        <v>8234</v>
      </c>
      <c r="M2126">
        <v>98105</v>
      </c>
      <c r="N2126" t="s">
        <v>8638</v>
      </c>
      <c r="O2126" t="s">
        <v>9379</v>
      </c>
      <c r="P2126" t="s">
        <v>10371</v>
      </c>
      <c r="Q2126" t="s">
        <v>10377</v>
      </c>
      <c r="R2126" t="s">
        <v>11127</v>
      </c>
      <c r="S2126">
        <v>323.10000000000002</v>
      </c>
      <c r="T2126">
        <v>2</v>
      </c>
      <c r="U2126">
        <v>0</v>
      </c>
      <c r="V2126">
        <v>61.389000000000003</v>
      </c>
      <c r="W2126">
        <f>(Tableau1[[#This Row],[Sales]]/Tableau1[[#This Row],[Profit]])*100</f>
        <v>526.31578947368428</v>
      </c>
      <c r="X2126">
        <f>Tableau1[[#This Row],[Sales]]*(1-Tableau1[[#This Row],[Discount]])</f>
        <v>323.10000000000002</v>
      </c>
      <c r="Y2126">
        <f ca="1">SUMIF(Tableau1[Order ID],Tableau1[[#This Row],[Order ID]],Tableau1[[#This Row],[Sales]])</f>
        <v>199.98</v>
      </c>
    </row>
    <row r="2127" spans="1:25" x14ac:dyDescent="0.3">
      <c r="A2127">
        <v>4278</v>
      </c>
      <c r="B2127" t="s">
        <v>2146</v>
      </c>
      <c r="C2127" s="9" t="s">
        <v>5977</v>
      </c>
      <c r="D2127" s="9">
        <v>42476</v>
      </c>
      <c r="E2127" s="3" t="s">
        <v>6414</v>
      </c>
      <c r="F2127" t="s">
        <v>6465</v>
      </c>
      <c r="G2127" t="s">
        <v>7208</v>
      </c>
      <c r="H2127" t="s">
        <v>8001</v>
      </c>
      <c r="I2127" t="s">
        <v>8055</v>
      </c>
      <c r="J2127" t="s">
        <v>8057</v>
      </c>
      <c r="K2127" t="s">
        <v>8138</v>
      </c>
      <c r="L2127" t="s">
        <v>8618</v>
      </c>
      <c r="M2127">
        <v>8701</v>
      </c>
      <c r="N2127" t="s">
        <v>8640</v>
      </c>
      <c r="O2127" t="s">
        <v>10196</v>
      </c>
      <c r="P2127" t="s">
        <v>10372</v>
      </c>
      <c r="Q2127" t="s">
        <v>10388</v>
      </c>
      <c r="R2127" t="s">
        <v>11935</v>
      </c>
      <c r="S2127">
        <v>9099.93</v>
      </c>
      <c r="T2127">
        <v>7</v>
      </c>
      <c r="U2127">
        <v>0</v>
      </c>
      <c r="V2127">
        <v>2365.9818</v>
      </c>
      <c r="W2127">
        <f>(Tableau1[[#This Row],[Sales]]/Tableau1[[#This Row],[Profit]])*100</f>
        <v>384.61538461538464</v>
      </c>
      <c r="X2127">
        <f>Tableau1[[#This Row],[Sales]]*(1-Tableau1[[#This Row],[Discount]])</f>
        <v>9099.93</v>
      </c>
      <c r="Y2127">
        <f ca="1">SUMIF(Tableau1[Order ID],Tableau1[[#This Row],[Order ID]],Tableau1[[#This Row],[Sales]])</f>
        <v>39</v>
      </c>
    </row>
    <row r="2128" spans="1:25" x14ac:dyDescent="0.3">
      <c r="A2128">
        <v>4281</v>
      </c>
      <c r="B2128" t="s">
        <v>2147</v>
      </c>
      <c r="C2128" s="9" t="s">
        <v>5717</v>
      </c>
      <c r="D2128" s="9">
        <v>41957</v>
      </c>
      <c r="E2128" s="3" t="s">
        <v>5758</v>
      </c>
      <c r="F2128" t="s">
        <v>6465</v>
      </c>
      <c r="G2128" t="s">
        <v>6552</v>
      </c>
      <c r="H2128" t="s">
        <v>7345</v>
      </c>
      <c r="I2128" t="s">
        <v>8056</v>
      </c>
      <c r="J2128" t="s">
        <v>8057</v>
      </c>
      <c r="K2128" t="s">
        <v>8078</v>
      </c>
      <c r="L2128" t="s">
        <v>8603</v>
      </c>
      <c r="M2128">
        <v>10011</v>
      </c>
      <c r="N2128" t="s">
        <v>8640</v>
      </c>
      <c r="O2128" t="s">
        <v>8888</v>
      </c>
      <c r="P2128" t="s">
        <v>10371</v>
      </c>
      <c r="Q2128" t="s">
        <v>10383</v>
      </c>
      <c r="R2128" t="s">
        <v>10638</v>
      </c>
      <c r="S2128">
        <v>11.36</v>
      </c>
      <c r="T2128">
        <v>2</v>
      </c>
      <c r="U2128">
        <v>0</v>
      </c>
      <c r="V2128">
        <v>5.2256</v>
      </c>
      <c r="W2128">
        <f>(Tableau1[[#This Row],[Sales]]/Tableau1[[#This Row],[Profit]])*100</f>
        <v>217.39130434782606</v>
      </c>
      <c r="X2128">
        <f>Tableau1[[#This Row],[Sales]]*(1-Tableau1[[#This Row],[Discount]])</f>
        <v>11.36</v>
      </c>
      <c r="Y2128">
        <f ca="1">SUMIF(Tableau1[Order ID],Tableau1[[#This Row],[Order ID]],Tableau1[[#This Row],[Sales]])</f>
        <v>6.2640000000000002</v>
      </c>
    </row>
    <row r="2129" spans="1:25" x14ac:dyDescent="0.3">
      <c r="A2129">
        <v>4283</v>
      </c>
      <c r="B2129" t="s">
        <v>2148</v>
      </c>
      <c r="C2129" s="9" t="s">
        <v>5444</v>
      </c>
      <c r="D2129" s="9">
        <v>41993</v>
      </c>
      <c r="E2129" s="3" t="s">
        <v>5881</v>
      </c>
      <c r="F2129" t="s">
        <v>6466</v>
      </c>
      <c r="G2129" t="s">
        <v>6923</v>
      </c>
      <c r="H2129" t="s">
        <v>7716</v>
      </c>
      <c r="I2129" t="s">
        <v>8054</v>
      </c>
      <c r="J2129" t="s">
        <v>8057</v>
      </c>
      <c r="K2129" t="s">
        <v>8303</v>
      </c>
      <c r="L2129" t="s">
        <v>8602</v>
      </c>
      <c r="M2129">
        <v>46203</v>
      </c>
      <c r="N2129" t="s">
        <v>8639</v>
      </c>
      <c r="O2129" t="s">
        <v>10197</v>
      </c>
      <c r="P2129" t="s">
        <v>10371</v>
      </c>
      <c r="Q2129" t="s">
        <v>10375</v>
      </c>
      <c r="R2129" t="s">
        <v>11936</v>
      </c>
      <c r="S2129">
        <v>3.69</v>
      </c>
      <c r="T2129">
        <v>1</v>
      </c>
      <c r="U2129">
        <v>0</v>
      </c>
      <c r="V2129">
        <v>1.7343</v>
      </c>
      <c r="W2129">
        <f>(Tableau1[[#This Row],[Sales]]/Tableau1[[#This Row],[Profit]])*100</f>
        <v>212.7659574468085</v>
      </c>
      <c r="X2129">
        <f>Tableau1[[#This Row],[Sales]]*(1-Tableau1[[#This Row],[Discount]])</f>
        <v>3.69</v>
      </c>
      <c r="Y2129">
        <f ca="1">SUMIF(Tableau1[Order ID],Tableau1[[#This Row],[Order ID]],Tableau1[[#This Row],[Sales]])</f>
        <v>239.92</v>
      </c>
    </row>
    <row r="2130" spans="1:25" x14ac:dyDescent="0.3">
      <c r="A2130">
        <v>4285</v>
      </c>
      <c r="B2130" t="s">
        <v>2149</v>
      </c>
      <c r="C2130" s="9" t="s">
        <v>5112</v>
      </c>
      <c r="D2130" s="9">
        <v>42329</v>
      </c>
      <c r="E2130" s="3" t="s">
        <v>5680</v>
      </c>
      <c r="F2130" t="s">
        <v>6464</v>
      </c>
      <c r="G2130" t="s">
        <v>7130</v>
      </c>
      <c r="H2130" t="s">
        <v>7923</v>
      </c>
      <c r="I2130" t="s">
        <v>8055</v>
      </c>
      <c r="J2130" t="s">
        <v>8057</v>
      </c>
      <c r="K2130" t="s">
        <v>8454</v>
      </c>
      <c r="L2130" t="s">
        <v>8593</v>
      </c>
      <c r="M2130">
        <v>77642</v>
      </c>
      <c r="N2130" t="s">
        <v>8639</v>
      </c>
      <c r="O2130" t="s">
        <v>9696</v>
      </c>
      <c r="P2130" t="s">
        <v>10370</v>
      </c>
      <c r="Q2130" t="s">
        <v>10373</v>
      </c>
      <c r="R2130" t="s">
        <v>11434</v>
      </c>
      <c r="S2130">
        <v>246.1328</v>
      </c>
      <c r="T2130">
        <v>2</v>
      </c>
      <c r="U2130">
        <v>0.32</v>
      </c>
      <c r="V2130">
        <v>-76.011600000000001</v>
      </c>
      <c r="W2130">
        <f>(Tableau1[[#This Row],[Sales]]/Tableau1[[#This Row],[Profit]])*100</f>
        <v>-323.8095238095238</v>
      </c>
      <c r="X2130">
        <f>Tableau1[[#This Row],[Sales]]*(1-Tableau1[[#This Row],[Discount]])</f>
        <v>167.37030399999998</v>
      </c>
      <c r="Y2130">
        <f ca="1">SUMIF(Tableau1[Order ID],Tableau1[[#This Row],[Order ID]],Tableau1[[#This Row],[Sales]])</f>
        <v>447.94400000000002</v>
      </c>
    </row>
    <row r="2131" spans="1:25" x14ac:dyDescent="0.3">
      <c r="A2131">
        <v>4288</v>
      </c>
      <c r="B2131" t="s">
        <v>2150</v>
      </c>
      <c r="C2131" s="9" t="s">
        <v>5146</v>
      </c>
      <c r="D2131" s="9">
        <v>43097</v>
      </c>
      <c r="E2131" s="3" t="s">
        <v>6307</v>
      </c>
      <c r="F2131" t="s">
        <v>6465</v>
      </c>
      <c r="G2131" t="s">
        <v>6850</v>
      </c>
      <c r="H2131" t="s">
        <v>7643</v>
      </c>
      <c r="I2131" t="s">
        <v>8056</v>
      </c>
      <c r="J2131" t="s">
        <v>8057</v>
      </c>
      <c r="K2131" t="s">
        <v>8374</v>
      </c>
      <c r="L2131" t="s">
        <v>8606</v>
      </c>
      <c r="M2131">
        <v>37211</v>
      </c>
      <c r="N2131" t="s">
        <v>8637</v>
      </c>
      <c r="O2131" t="s">
        <v>9086</v>
      </c>
      <c r="P2131" t="s">
        <v>10371</v>
      </c>
      <c r="Q2131" t="s">
        <v>10377</v>
      </c>
      <c r="R2131" t="s">
        <v>10836</v>
      </c>
      <c r="S2131">
        <v>64.784000000000006</v>
      </c>
      <c r="T2131">
        <v>1</v>
      </c>
      <c r="U2131">
        <v>0.2</v>
      </c>
      <c r="V2131">
        <v>-12.956799999999999</v>
      </c>
      <c r="W2131">
        <f>(Tableau1[[#This Row],[Sales]]/Tableau1[[#This Row],[Profit]])*100</f>
        <v>-500.00000000000011</v>
      </c>
      <c r="X2131">
        <f>Tableau1[[#This Row],[Sales]]*(1-Tableau1[[#This Row],[Discount]])</f>
        <v>51.827200000000005</v>
      </c>
      <c r="Y2131">
        <f ca="1">SUMIF(Tableau1[Order ID],Tableau1[[#This Row],[Order ID]],Tableau1[[#This Row],[Sales]])</f>
        <v>1454.9</v>
      </c>
    </row>
    <row r="2132" spans="1:25" x14ac:dyDescent="0.3">
      <c r="A2132">
        <v>4289</v>
      </c>
      <c r="B2132" t="s">
        <v>2151</v>
      </c>
      <c r="C2132" s="9" t="s">
        <v>5991</v>
      </c>
      <c r="D2132" s="9">
        <v>42141</v>
      </c>
      <c r="E2132" s="3" t="s">
        <v>6061</v>
      </c>
      <c r="F2132" t="s">
        <v>6465</v>
      </c>
      <c r="G2132" t="s">
        <v>6489</v>
      </c>
      <c r="H2132" t="s">
        <v>7282</v>
      </c>
      <c r="I2132" t="s">
        <v>8055</v>
      </c>
      <c r="J2132" t="s">
        <v>8057</v>
      </c>
      <c r="K2132" t="s">
        <v>8070</v>
      </c>
      <c r="L2132" t="s">
        <v>8593</v>
      </c>
      <c r="M2132">
        <v>77095</v>
      </c>
      <c r="N2132" t="s">
        <v>8639</v>
      </c>
      <c r="O2132" t="s">
        <v>9784</v>
      </c>
      <c r="P2132" t="s">
        <v>10371</v>
      </c>
      <c r="Q2132" t="s">
        <v>10381</v>
      </c>
      <c r="R2132" t="s">
        <v>11518</v>
      </c>
      <c r="S2132">
        <v>33.28</v>
      </c>
      <c r="T2132">
        <v>5</v>
      </c>
      <c r="U2132">
        <v>0.8</v>
      </c>
      <c r="V2132">
        <v>-49.92</v>
      </c>
      <c r="W2132">
        <f>(Tableau1[[#This Row],[Sales]]/Tableau1[[#This Row],[Profit]])*100</f>
        <v>-66.666666666666657</v>
      </c>
      <c r="X2132">
        <f>Tableau1[[#This Row],[Sales]]*(1-Tableau1[[#This Row],[Discount]])</f>
        <v>6.6559999999999988</v>
      </c>
      <c r="Y2132">
        <f ca="1">SUMIF(Tableau1[Order ID],Tableau1[[#This Row],[Order ID]],Tableau1[[#This Row],[Sales]])</f>
        <v>67.176000000000002</v>
      </c>
    </row>
    <row r="2133" spans="1:25" x14ac:dyDescent="0.3">
      <c r="A2133">
        <v>4291</v>
      </c>
      <c r="B2133" t="s">
        <v>2152</v>
      </c>
      <c r="C2133" s="9" t="s">
        <v>5064</v>
      </c>
      <c r="D2133" s="9">
        <v>43078</v>
      </c>
      <c r="E2133" s="3" t="s">
        <v>6126</v>
      </c>
      <c r="F2133" t="s">
        <v>6464</v>
      </c>
      <c r="G2133" t="s">
        <v>6869</v>
      </c>
      <c r="H2133" t="s">
        <v>7662</v>
      </c>
      <c r="I2133" t="s">
        <v>8056</v>
      </c>
      <c r="J2133" t="s">
        <v>8057</v>
      </c>
      <c r="K2133" t="s">
        <v>8059</v>
      </c>
      <c r="L2133" t="s">
        <v>8590</v>
      </c>
      <c r="M2133">
        <v>90004</v>
      </c>
      <c r="N2133" t="s">
        <v>8638</v>
      </c>
      <c r="O2133" t="s">
        <v>8945</v>
      </c>
      <c r="P2133" t="s">
        <v>10371</v>
      </c>
      <c r="Q2133" t="s">
        <v>10379</v>
      </c>
      <c r="R2133" t="s">
        <v>10694</v>
      </c>
      <c r="S2133">
        <v>11.16</v>
      </c>
      <c r="T2133">
        <v>2</v>
      </c>
      <c r="U2133">
        <v>0</v>
      </c>
      <c r="V2133">
        <v>2.79</v>
      </c>
      <c r="W2133">
        <f>(Tableau1[[#This Row],[Sales]]/Tableau1[[#This Row],[Profit]])*100</f>
        <v>400</v>
      </c>
      <c r="X2133">
        <f>Tableau1[[#This Row],[Sales]]*(1-Tableau1[[#This Row],[Discount]])</f>
        <v>11.16</v>
      </c>
      <c r="Y2133">
        <f ca="1">SUMIF(Tableau1[Order ID],Tableau1[[#This Row],[Order ID]],Tableau1[[#This Row],[Sales]])</f>
        <v>968.74400000000003</v>
      </c>
    </row>
    <row r="2134" spans="1:25" x14ac:dyDescent="0.3">
      <c r="A2134">
        <v>4294</v>
      </c>
      <c r="B2134" t="s">
        <v>2153</v>
      </c>
      <c r="C2134" s="9" t="s">
        <v>5464</v>
      </c>
      <c r="D2134" s="9">
        <v>42804</v>
      </c>
      <c r="E2134" s="3" t="s">
        <v>5663</v>
      </c>
      <c r="F2134" t="s">
        <v>6465</v>
      </c>
      <c r="G2134" t="s">
        <v>6480</v>
      </c>
      <c r="H2134" t="s">
        <v>7273</v>
      </c>
      <c r="I2134" t="s">
        <v>8054</v>
      </c>
      <c r="J2134" t="s">
        <v>8057</v>
      </c>
      <c r="K2134" t="s">
        <v>8068</v>
      </c>
      <c r="L2134" t="s">
        <v>8597</v>
      </c>
      <c r="M2134">
        <v>19140</v>
      </c>
      <c r="N2134" t="s">
        <v>8640</v>
      </c>
      <c r="O2134" t="s">
        <v>8810</v>
      </c>
      <c r="P2134" t="s">
        <v>10372</v>
      </c>
      <c r="Q2134" t="s">
        <v>10380</v>
      </c>
      <c r="R2134" t="s">
        <v>10560</v>
      </c>
      <c r="S2134">
        <v>53.981999999999999</v>
      </c>
      <c r="T2134">
        <v>3</v>
      </c>
      <c r="U2134">
        <v>0.4</v>
      </c>
      <c r="V2134">
        <v>-10.7964</v>
      </c>
      <c r="W2134">
        <f>(Tableau1[[#This Row],[Sales]]/Tableau1[[#This Row],[Profit]])*100</f>
        <v>-500</v>
      </c>
      <c r="X2134">
        <f>Tableau1[[#This Row],[Sales]]*(1-Tableau1[[#This Row],[Discount]])</f>
        <v>32.389199999999995</v>
      </c>
      <c r="Y2134">
        <f ca="1">SUMIF(Tableau1[Order ID],Tableau1[[#This Row],[Order ID]],Tableau1[[#This Row],[Sales]])</f>
        <v>998.85</v>
      </c>
    </row>
    <row r="2135" spans="1:25" x14ac:dyDescent="0.3">
      <c r="A2135">
        <v>4295</v>
      </c>
      <c r="B2135" t="s">
        <v>2154</v>
      </c>
      <c r="C2135" s="9" t="s">
        <v>5790</v>
      </c>
      <c r="D2135" s="9">
        <v>43030</v>
      </c>
      <c r="E2135" s="3" t="s">
        <v>5885</v>
      </c>
      <c r="F2135" t="s">
        <v>6465</v>
      </c>
      <c r="G2135" t="s">
        <v>7162</v>
      </c>
      <c r="H2135" t="s">
        <v>7955</v>
      </c>
      <c r="I2135" t="s">
        <v>8055</v>
      </c>
      <c r="J2135" t="s">
        <v>8057</v>
      </c>
      <c r="K2135" t="s">
        <v>8310</v>
      </c>
      <c r="L2135" t="s">
        <v>8609</v>
      </c>
      <c r="M2135">
        <v>97756</v>
      </c>
      <c r="N2135" t="s">
        <v>8638</v>
      </c>
      <c r="O2135" t="s">
        <v>8860</v>
      </c>
      <c r="P2135" t="s">
        <v>10370</v>
      </c>
      <c r="Q2135" t="s">
        <v>10376</v>
      </c>
      <c r="R2135" t="s">
        <v>10610</v>
      </c>
      <c r="S2135">
        <v>177.22499999999999</v>
      </c>
      <c r="T2135">
        <v>5</v>
      </c>
      <c r="U2135">
        <v>0.5</v>
      </c>
      <c r="V2135">
        <v>-120.51300000000001</v>
      </c>
      <c r="W2135">
        <f>(Tableau1[[#This Row],[Sales]]/Tableau1[[#This Row],[Profit]])*100</f>
        <v>-147.05882352941174</v>
      </c>
      <c r="X2135">
        <f>Tableau1[[#This Row],[Sales]]*(1-Tableau1[[#This Row],[Discount]])</f>
        <v>88.612499999999997</v>
      </c>
      <c r="Y2135">
        <f ca="1">SUMIF(Tableau1[Order ID],Tableau1[[#This Row],[Order ID]],Tableau1[[#This Row],[Sales]])</f>
        <v>5.67</v>
      </c>
    </row>
    <row r="2136" spans="1:25" x14ac:dyDescent="0.3">
      <c r="A2136">
        <v>4296</v>
      </c>
      <c r="B2136" t="s">
        <v>2155</v>
      </c>
      <c r="C2136" s="9" t="s">
        <v>5475</v>
      </c>
      <c r="D2136" s="9">
        <v>42919</v>
      </c>
      <c r="E2136" s="3" t="s">
        <v>5845</v>
      </c>
      <c r="F2136" t="s">
        <v>6465</v>
      </c>
      <c r="G2136" t="s">
        <v>6561</v>
      </c>
      <c r="H2136" t="s">
        <v>7354</v>
      </c>
      <c r="I2136" t="s">
        <v>8054</v>
      </c>
      <c r="J2136" t="s">
        <v>8057</v>
      </c>
      <c r="K2136" t="s">
        <v>8455</v>
      </c>
      <c r="L2136" t="s">
        <v>8590</v>
      </c>
      <c r="M2136">
        <v>95610</v>
      </c>
      <c r="N2136" t="s">
        <v>8638</v>
      </c>
      <c r="O2136" t="s">
        <v>10173</v>
      </c>
      <c r="P2136" t="s">
        <v>10370</v>
      </c>
      <c r="Q2136" t="s">
        <v>10378</v>
      </c>
      <c r="R2136" t="s">
        <v>11914</v>
      </c>
      <c r="S2136">
        <v>129.38999999999999</v>
      </c>
      <c r="T2136">
        <v>3</v>
      </c>
      <c r="U2136">
        <v>0</v>
      </c>
      <c r="V2136">
        <v>54.343800000000002</v>
      </c>
      <c r="W2136">
        <f>(Tableau1[[#This Row],[Sales]]/Tableau1[[#This Row],[Profit]])*100</f>
        <v>238.09523809523805</v>
      </c>
      <c r="X2136">
        <f>Tableau1[[#This Row],[Sales]]*(1-Tableau1[[#This Row],[Discount]])</f>
        <v>129.38999999999999</v>
      </c>
      <c r="Y2136">
        <f ca="1">SUMIF(Tableau1[Order ID],Tableau1[[#This Row],[Order ID]],Tableau1[[#This Row],[Sales]])</f>
        <v>102.3</v>
      </c>
    </row>
    <row r="2137" spans="1:25" x14ac:dyDescent="0.3">
      <c r="A2137">
        <v>4297</v>
      </c>
      <c r="B2137" t="s">
        <v>2156</v>
      </c>
      <c r="C2137" s="9" t="s">
        <v>5537</v>
      </c>
      <c r="D2137" s="9">
        <v>42982</v>
      </c>
      <c r="E2137" s="3" t="s">
        <v>5048</v>
      </c>
      <c r="F2137" t="s">
        <v>6465</v>
      </c>
      <c r="G2137" t="s">
        <v>6728</v>
      </c>
      <c r="H2137" t="s">
        <v>7521</v>
      </c>
      <c r="I2137" t="s">
        <v>8055</v>
      </c>
      <c r="J2137" t="s">
        <v>8057</v>
      </c>
      <c r="K2137" t="s">
        <v>8059</v>
      </c>
      <c r="L2137" t="s">
        <v>8590</v>
      </c>
      <c r="M2137">
        <v>90032</v>
      </c>
      <c r="N2137" t="s">
        <v>8638</v>
      </c>
      <c r="O2137" t="s">
        <v>9627</v>
      </c>
      <c r="P2137" t="s">
        <v>10371</v>
      </c>
      <c r="Q2137" t="s">
        <v>10377</v>
      </c>
      <c r="R2137" t="s">
        <v>11367</v>
      </c>
      <c r="S2137">
        <v>54.32</v>
      </c>
      <c r="T2137">
        <v>4</v>
      </c>
      <c r="U2137">
        <v>0</v>
      </c>
      <c r="V2137">
        <v>0.54320000000000002</v>
      </c>
      <c r="W2137">
        <f>(Tableau1[[#This Row],[Sales]]/Tableau1[[#This Row],[Profit]])*100</f>
        <v>10000</v>
      </c>
      <c r="X2137">
        <f>Tableau1[[#This Row],[Sales]]*(1-Tableau1[[#This Row],[Discount]])</f>
        <v>54.32</v>
      </c>
      <c r="Y2137">
        <f ca="1">SUMIF(Tableau1[Order ID],Tableau1[[#This Row],[Order ID]],Tableau1[[#This Row],[Sales]])</f>
        <v>2.61</v>
      </c>
    </row>
    <row r="2138" spans="1:25" x14ac:dyDescent="0.3">
      <c r="A2138">
        <v>4298</v>
      </c>
      <c r="B2138" t="s">
        <v>2157</v>
      </c>
      <c r="C2138" s="9" t="s">
        <v>5992</v>
      </c>
      <c r="D2138" s="9">
        <v>42970</v>
      </c>
      <c r="E2138" s="3" t="s">
        <v>5805</v>
      </c>
      <c r="F2138" t="s">
        <v>6464</v>
      </c>
      <c r="G2138" t="s">
        <v>6606</v>
      </c>
      <c r="H2138" t="s">
        <v>7399</v>
      </c>
      <c r="I2138" t="s">
        <v>8054</v>
      </c>
      <c r="J2138" t="s">
        <v>8057</v>
      </c>
      <c r="K2138" t="s">
        <v>8373</v>
      </c>
      <c r="L2138" t="s">
        <v>8591</v>
      </c>
      <c r="M2138">
        <v>32303</v>
      </c>
      <c r="N2138" t="s">
        <v>8637</v>
      </c>
      <c r="O2138" t="s">
        <v>10030</v>
      </c>
      <c r="P2138" t="s">
        <v>10372</v>
      </c>
      <c r="Q2138" t="s">
        <v>10380</v>
      </c>
      <c r="R2138" t="s">
        <v>11767</v>
      </c>
      <c r="S2138">
        <v>4367.8959999999997</v>
      </c>
      <c r="T2138">
        <v>13</v>
      </c>
      <c r="U2138">
        <v>0.2</v>
      </c>
      <c r="V2138">
        <v>327.59219999999999</v>
      </c>
      <c r="W2138">
        <f>(Tableau1[[#This Row],[Sales]]/Tableau1[[#This Row],[Profit]])*100</f>
        <v>1333.3333333333333</v>
      </c>
      <c r="X2138">
        <f>Tableau1[[#This Row],[Sales]]*(1-Tableau1[[#This Row],[Discount]])</f>
        <v>3494.3168000000001</v>
      </c>
      <c r="Y2138">
        <f ca="1">SUMIF(Tableau1[Order ID],Tableau1[[#This Row],[Order ID]],Tableau1[[#This Row],[Sales]])</f>
        <v>17.248000000000001</v>
      </c>
    </row>
    <row r="2139" spans="1:25" x14ac:dyDescent="0.3">
      <c r="A2139">
        <v>4303</v>
      </c>
      <c r="B2139" t="s">
        <v>2158</v>
      </c>
      <c r="C2139" s="9" t="s">
        <v>5993</v>
      </c>
      <c r="D2139" s="9">
        <v>41873</v>
      </c>
      <c r="E2139" s="3" t="s">
        <v>5085</v>
      </c>
      <c r="F2139" t="s">
        <v>6464</v>
      </c>
      <c r="G2139" t="s">
        <v>6836</v>
      </c>
      <c r="H2139" t="s">
        <v>7629</v>
      </c>
      <c r="I2139" t="s">
        <v>8056</v>
      </c>
      <c r="J2139" t="s">
        <v>8057</v>
      </c>
      <c r="K2139" t="s">
        <v>8138</v>
      </c>
      <c r="L2139" t="s">
        <v>8612</v>
      </c>
      <c r="M2139">
        <v>44107</v>
      </c>
      <c r="N2139" t="s">
        <v>8640</v>
      </c>
      <c r="O2139" t="s">
        <v>8918</v>
      </c>
      <c r="P2139" t="s">
        <v>10371</v>
      </c>
      <c r="Q2139" t="s">
        <v>10379</v>
      </c>
      <c r="R2139" t="s">
        <v>10667</v>
      </c>
      <c r="S2139">
        <v>3.9119999999999999</v>
      </c>
      <c r="T2139">
        <v>1</v>
      </c>
      <c r="U2139">
        <v>0.2</v>
      </c>
      <c r="V2139">
        <v>1.0268999999999999</v>
      </c>
      <c r="W2139">
        <f>(Tableau1[[#This Row],[Sales]]/Tableau1[[#This Row],[Profit]])*100</f>
        <v>380.95238095238096</v>
      </c>
      <c r="X2139">
        <f>Tableau1[[#This Row],[Sales]]*(1-Tableau1[[#This Row],[Discount]])</f>
        <v>3.1295999999999999</v>
      </c>
      <c r="Y2139">
        <f ca="1">SUMIF(Tableau1[Order ID],Tableau1[[#This Row],[Order ID]],Tableau1[[#This Row],[Sales]])</f>
        <v>1287.45</v>
      </c>
    </row>
    <row r="2140" spans="1:25" x14ac:dyDescent="0.3">
      <c r="A2140">
        <v>4304</v>
      </c>
      <c r="B2140" t="s">
        <v>2159</v>
      </c>
      <c r="C2140" s="9" t="s">
        <v>5994</v>
      </c>
      <c r="D2140" s="9">
        <v>42647</v>
      </c>
      <c r="E2140" s="3" t="s">
        <v>5994</v>
      </c>
      <c r="F2140" t="s">
        <v>6467</v>
      </c>
      <c r="G2140" t="s">
        <v>6841</v>
      </c>
      <c r="H2140" t="s">
        <v>7634</v>
      </c>
      <c r="I2140" t="s">
        <v>8054</v>
      </c>
      <c r="J2140" t="s">
        <v>8057</v>
      </c>
      <c r="K2140" t="s">
        <v>8456</v>
      </c>
      <c r="L2140" t="s">
        <v>8593</v>
      </c>
      <c r="M2140">
        <v>75056</v>
      </c>
      <c r="N2140" t="s">
        <v>8639</v>
      </c>
      <c r="O2140" t="s">
        <v>9375</v>
      </c>
      <c r="P2140" t="s">
        <v>10371</v>
      </c>
      <c r="Q2140" t="s">
        <v>10385</v>
      </c>
      <c r="R2140" t="s">
        <v>11123</v>
      </c>
      <c r="S2140">
        <v>59.752000000000002</v>
      </c>
      <c r="T2140">
        <v>7</v>
      </c>
      <c r="U2140">
        <v>0.2</v>
      </c>
      <c r="V2140">
        <v>19.4194</v>
      </c>
      <c r="W2140">
        <f>(Tableau1[[#This Row],[Sales]]/Tableau1[[#This Row],[Profit]])*100</f>
        <v>307.69230769230774</v>
      </c>
      <c r="X2140">
        <f>Tableau1[[#This Row],[Sales]]*(1-Tableau1[[#This Row],[Discount]])</f>
        <v>47.801600000000008</v>
      </c>
      <c r="Y2140">
        <f ca="1">SUMIF(Tableau1[Order ID],Tableau1[[#This Row],[Order ID]],Tableau1[[#This Row],[Sales]])</f>
        <v>4.7679999999999998</v>
      </c>
    </row>
    <row r="2141" spans="1:25" x14ac:dyDescent="0.3">
      <c r="A2141">
        <v>4305</v>
      </c>
      <c r="B2141" t="s">
        <v>2160</v>
      </c>
      <c r="C2141" s="9" t="s">
        <v>5995</v>
      </c>
      <c r="D2141" s="9">
        <v>41938</v>
      </c>
      <c r="E2141" s="3" t="s">
        <v>6415</v>
      </c>
      <c r="F2141" t="s">
        <v>6464</v>
      </c>
      <c r="G2141" t="s">
        <v>7206</v>
      </c>
      <c r="H2141" t="s">
        <v>7999</v>
      </c>
      <c r="I2141" t="s">
        <v>8054</v>
      </c>
      <c r="J2141" t="s">
        <v>8057</v>
      </c>
      <c r="K2141" t="s">
        <v>8062</v>
      </c>
      <c r="L2141" t="s">
        <v>8234</v>
      </c>
      <c r="M2141">
        <v>98105</v>
      </c>
      <c r="N2141" t="s">
        <v>8638</v>
      </c>
      <c r="O2141" t="s">
        <v>9095</v>
      </c>
      <c r="P2141" t="s">
        <v>10370</v>
      </c>
      <c r="Q2141" t="s">
        <v>10378</v>
      </c>
      <c r="R2141" t="s">
        <v>10845</v>
      </c>
      <c r="S2141">
        <v>63.92</v>
      </c>
      <c r="T2141">
        <v>4</v>
      </c>
      <c r="U2141">
        <v>0</v>
      </c>
      <c r="V2141">
        <v>3.1960000000000002</v>
      </c>
      <c r="W2141">
        <f>(Tableau1[[#This Row],[Sales]]/Tableau1[[#This Row],[Profit]])*100</f>
        <v>2000</v>
      </c>
      <c r="X2141">
        <f>Tableau1[[#This Row],[Sales]]*(1-Tableau1[[#This Row],[Discount]])</f>
        <v>63.92</v>
      </c>
      <c r="Y2141">
        <f ca="1">SUMIF(Tableau1[Order ID],Tableau1[[#This Row],[Order ID]],Tableau1[[#This Row],[Sales]])</f>
        <v>18.687999999999999</v>
      </c>
    </row>
    <row r="2142" spans="1:25" x14ac:dyDescent="0.3">
      <c r="A2142">
        <v>4307</v>
      </c>
      <c r="B2142" t="s">
        <v>2161</v>
      </c>
      <c r="C2142" s="9" t="s">
        <v>5961</v>
      </c>
      <c r="D2142" s="9">
        <v>42549</v>
      </c>
      <c r="E2142" s="3" t="s">
        <v>5961</v>
      </c>
      <c r="F2142" t="s">
        <v>6467</v>
      </c>
      <c r="G2142" t="s">
        <v>6762</v>
      </c>
      <c r="H2142" t="s">
        <v>7555</v>
      </c>
      <c r="I2142" t="s">
        <v>8055</v>
      </c>
      <c r="J2142" t="s">
        <v>8057</v>
      </c>
      <c r="K2142" t="s">
        <v>8059</v>
      </c>
      <c r="L2142" t="s">
        <v>8590</v>
      </c>
      <c r="M2142">
        <v>90032</v>
      </c>
      <c r="N2142" t="s">
        <v>8638</v>
      </c>
      <c r="O2142" t="s">
        <v>9132</v>
      </c>
      <c r="P2142" t="s">
        <v>10371</v>
      </c>
      <c r="Q2142" t="s">
        <v>10381</v>
      </c>
      <c r="R2142" t="s">
        <v>10881</v>
      </c>
      <c r="S2142">
        <v>7.7519999999999998</v>
      </c>
      <c r="T2142">
        <v>3</v>
      </c>
      <c r="U2142">
        <v>0.2</v>
      </c>
      <c r="V2142">
        <v>2.8100999999999998</v>
      </c>
      <c r="W2142">
        <f>(Tableau1[[#This Row],[Sales]]/Tableau1[[#This Row],[Profit]])*100</f>
        <v>275.86206896551727</v>
      </c>
      <c r="X2142">
        <f>Tableau1[[#This Row],[Sales]]*(1-Tableau1[[#This Row],[Discount]])</f>
        <v>6.2016</v>
      </c>
      <c r="Y2142">
        <f ca="1">SUMIF(Tableau1[Order ID],Tableau1[[#This Row],[Order ID]],Tableau1[[#This Row],[Sales]])</f>
        <v>11.88</v>
      </c>
    </row>
    <row r="2143" spans="1:25" x14ac:dyDescent="0.3">
      <c r="A2143">
        <v>4309</v>
      </c>
      <c r="B2143" t="s">
        <v>2162</v>
      </c>
      <c r="C2143" s="9" t="s">
        <v>5160</v>
      </c>
      <c r="D2143" s="9">
        <v>41947</v>
      </c>
      <c r="E2143" s="3" t="s">
        <v>5037</v>
      </c>
      <c r="F2143" t="s">
        <v>6465</v>
      </c>
      <c r="G2143" t="s">
        <v>7044</v>
      </c>
      <c r="H2143" t="s">
        <v>7837</v>
      </c>
      <c r="I2143" t="s">
        <v>8054</v>
      </c>
      <c r="J2143" t="s">
        <v>8057</v>
      </c>
      <c r="K2143" t="s">
        <v>8059</v>
      </c>
      <c r="L2143" t="s">
        <v>8590</v>
      </c>
      <c r="M2143">
        <v>90045</v>
      </c>
      <c r="N2143" t="s">
        <v>8638</v>
      </c>
      <c r="O2143" t="s">
        <v>9854</v>
      </c>
      <c r="P2143" t="s">
        <v>10372</v>
      </c>
      <c r="Q2143" t="s">
        <v>10380</v>
      </c>
      <c r="R2143" t="s">
        <v>11589</v>
      </c>
      <c r="S2143">
        <v>666.34400000000005</v>
      </c>
      <c r="T2143">
        <v>7</v>
      </c>
      <c r="U2143">
        <v>0.2</v>
      </c>
      <c r="V2143">
        <v>66.634399999999999</v>
      </c>
      <c r="W2143">
        <f>(Tableau1[[#This Row],[Sales]]/Tableau1[[#This Row],[Profit]])*100</f>
        <v>1000</v>
      </c>
      <c r="X2143">
        <f>Tableau1[[#This Row],[Sales]]*(1-Tableau1[[#This Row],[Discount]])</f>
        <v>533.07520000000011</v>
      </c>
      <c r="Y2143">
        <f ca="1">SUMIF(Tableau1[Order ID],Tableau1[[#This Row],[Order ID]],Tableau1[[#This Row],[Sales]])</f>
        <v>4.32</v>
      </c>
    </row>
    <row r="2144" spans="1:25" x14ac:dyDescent="0.3">
      <c r="A2144">
        <v>4314</v>
      </c>
      <c r="B2144" t="s">
        <v>2163</v>
      </c>
      <c r="C2144" s="9" t="s">
        <v>5108</v>
      </c>
      <c r="D2144" s="9">
        <v>41890</v>
      </c>
      <c r="E2144" s="3" t="s">
        <v>5201</v>
      </c>
      <c r="F2144" t="s">
        <v>6465</v>
      </c>
      <c r="G2144" t="s">
        <v>6875</v>
      </c>
      <c r="H2144" t="s">
        <v>7668</v>
      </c>
      <c r="I2144" t="s">
        <v>8055</v>
      </c>
      <c r="J2144" t="s">
        <v>8057</v>
      </c>
      <c r="K2144" t="s">
        <v>8143</v>
      </c>
      <c r="L2144" t="s">
        <v>8603</v>
      </c>
      <c r="M2144">
        <v>11561</v>
      </c>
      <c r="N2144" t="s">
        <v>8640</v>
      </c>
      <c r="O2144" t="s">
        <v>10169</v>
      </c>
      <c r="P2144" t="s">
        <v>10371</v>
      </c>
      <c r="Q2144" t="s">
        <v>10382</v>
      </c>
      <c r="R2144" t="s">
        <v>11910</v>
      </c>
      <c r="S2144">
        <v>16.78</v>
      </c>
      <c r="T2144">
        <v>2</v>
      </c>
      <c r="U2144">
        <v>0</v>
      </c>
      <c r="V2144">
        <v>4.1950000000000003</v>
      </c>
      <c r="W2144">
        <f>(Tableau1[[#This Row],[Sales]]/Tableau1[[#This Row],[Profit]])*100</f>
        <v>400</v>
      </c>
      <c r="X2144">
        <f>Tableau1[[#This Row],[Sales]]*(1-Tableau1[[#This Row],[Discount]])</f>
        <v>16.78</v>
      </c>
      <c r="Y2144">
        <f ca="1">SUMIF(Tableau1[Order ID],Tableau1[[#This Row],[Order ID]],Tableau1[[#This Row],[Sales]])</f>
        <v>30.08</v>
      </c>
    </row>
    <row r="2145" spans="1:25" x14ac:dyDescent="0.3">
      <c r="A2145">
        <v>4315</v>
      </c>
      <c r="B2145" t="s">
        <v>2164</v>
      </c>
      <c r="C2145" s="9" t="s">
        <v>5638</v>
      </c>
      <c r="D2145" s="9">
        <v>42180</v>
      </c>
      <c r="E2145" s="3" t="s">
        <v>6357</v>
      </c>
      <c r="F2145" t="s">
        <v>6465</v>
      </c>
      <c r="G2145" t="s">
        <v>6737</v>
      </c>
      <c r="H2145" t="s">
        <v>7530</v>
      </c>
      <c r="I2145" t="s">
        <v>8054</v>
      </c>
      <c r="J2145" t="s">
        <v>8057</v>
      </c>
      <c r="K2145" t="s">
        <v>8059</v>
      </c>
      <c r="L2145" t="s">
        <v>8590</v>
      </c>
      <c r="M2145">
        <v>90045</v>
      </c>
      <c r="N2145" t="s">
        <v>8638</v>
      </c>
      <c r="O2145" t="s">
        <v>10113</v>
      </c>
      <c r="P2145" t="s">
        <v>10371</v>
      </c>
      <c r="Q2145" t="s">
        <v>10379</v>
      </c>
      <c r="R2145" t="s">
        <v>11135</v>
      </c>
      <c r="S2145">
        <v>20.96</v>
      </c>
      <c r="T2145">
        <v>2</v>
      </c>
      <c r="U2145">
        <v>0</v>
      </c>
      <c r="V2145">
        <v>5.24</v>
      </c>
      <c r="W2145">
        <f>(Tableau1[[#This Row],[Sales]]/Tableau1[[#This Row],[Profit]])*100</f>
        <v>400</v>
      </c>
      <c r="X2145">
        <f>Tableau1[[#This Row],[Sales]]*(1-Tableau1[[#This Row],[Discount]])</f>
        <v>20.96</v>
      </c>
      <c r="Y2145">
        <f ca="1">SUMIF(Tableau1[Order ID],Tableau1[[#This Row],[Order ID]],Tableau1[[#This Row],[Sales]])</f>
        <v>56.96</v>
      </c>
    </row>
    <row r="2146" spans="1:25" x14ac:dyDescent="0.3">
      <c r="A2146">
        <v>4318</v>
      </c>
      <c r="B2146" t="s">
        <v>2165</v>
      </c>
      <c r="C2146" s="9" t="s">
        <v>5383</v>
      </c>
      <c r="D2146" s="9">
        <v>42211</v>
      </c>
      <c r="E2146" s="3" t="s">
        <v>6021</v>
      </c>
      <c r="F2146" t="s">
        <v>6465</v>
      </c>
      <c r="G2146" t="s">
        <v>6534</v>
      </c>
      <c r="H2146" t="s">
        <v>7327</v>
      </c>
      <c r="I2146" t="s">
        <v>8054</v>
      </c>
      <c r="J2146" t="s">
        <v>8057</v>
      </c>
      <c r="K2146" t="s">
        <v>8066</v>
      </c>
      <c r="L2146" t="s">
        <v>8590</v>
      </c>
      <c r="M2146">
        <v>94110</v>
      </c>
      <c r="N2146" t="s">
        <v>8638</v>
      </c>
      <c r="O2146" t="s">
        <v>9179</v>
      </c>
      <c r="P2146" t="s">
        <v>10371</v>
      </c>
      <c r="Q2146" t="s">
        <v>10385</v>
      </c>
      <c r="R2146" t="s">
        <v>10927</v>
      </c>
      <c r="S2146">
        <v>167.86</v>
      </c>
      <c r="T2146">
        <v>2</v>
      </c>
      <c r="U2146">
        <v>0</v>
      </c>
      <c r="V2146">
        <v>78.894199999999998</v>
      </c>
      <c r="W2146">
        <f>(Tableau1[[#This Row],[Sales]]/Tableau1[[#This Row],[Profit]])*100</f>
        <v>212.76595744680856</v>
      </c>
      <c r="X2146">
        <f>Tableau1[[#This Row],[Sales]]*(1-Tableau1[[#This Row],[Discount]])</f>
        <v>167.86</v>
      </c>
      <c r="Y2146">
        <f ca="1">SUMIF(Tableau1[Order ID],Tableau1[[#This Row],[Order ID]],Tableau1[[#This Row],[Sales]])</f>
        <v>39.68</v>
      </c>
    </row>
    <row r="2147" spans="1:25" x14ac:dyDescent="0.3">
      <c r="A2147">
        <v>4319</v>
      </c>
      <c r="B2147" t="s">
        <v>2166</v>
      </c>
      <c r="C2147" s="9" t="s">
        <v>5256</v>
      </c>
      <c r="D2147" s="9">
        <v>43076</v>
      </c>
      <c r="E2147" s="3" t="s">
        <v>5187</v>
      </c>
      <c r="F2147" t="s">
        <v>6465</v>
      </c>
      <c r="G2147" t="s">
        <v>6758</v>
      </c>
      <c r="H2147" t="s">
        <v>7551</v>
      </c>
      <c r="I2147" t="s">
        <v>8054</v>
      </c>
      <c r="J2147" t="s">
        <v>8057</v>
      </c>
      <c r="K2147" t="s">
        <v>8160</v>
      </c>
      <c r="L2147" t="s">
        <v>8605</v>
      </c>
      <c r="M2147">
        <v>23223</v>
      </c>
      <c r="N2147" t="s">
        <v>8637</v>
      </c>
      <c r="O2147" t="s">
        <v>10198</v>
      </c>
      <c r="P2147" t="s">
        <v>10370</v>
      </c>
      <c r="Q2147" t="s">
        <v>10378</v>
      </c>
      <c r="R2147" t="s">
        <v>11937</v>
      </c>
      <c r="S2147">
        <v>82.38</v>
      </c>
      <c r="T2147">
        <v>6</v>
      </c>
      <c r="U2147">
        <v>0</v>
      </c>
      <c r="V2147">
        <v>25.537800000000001</v>
      </c>
      <c r="W2147">
        <f>(Tableau1[[#This Row],[Sales]]/Tableau1[[#This Row],[Profit]])*100</f>
        <v>322.58064516129031</v>
      </c>
      <c r="X2147">
        <f>Tableau1[[#This Row],[Sales]]*(1-Tableau1[[#This Row],[Discount]])</f>
        <v>82.38</v>
      </c>
      <c r="Y2147">
        <f ca="1">SUMIF(Tableau1[Order ID],Tableau1[[#This Row],[Order ID]],Tableau1[[#This Row],[Sales]])</f>
        <v>7.38</v>
      </c>
    </row>
    <row r="2148" spans="1:25" x14ac:dyDescent="0.3">
      <c r="A2148">
        <v>4320</v>
      </c>
      <c r="B2148" t="s">
        <v>2167</v>
      </c>
      <c r="C2148" s="9" t="s">
        <v>5312</v>
      </c>
      <c r="D2148" s="9">
        <v>42002</v>
      </c>
      <c r="E2148" s="3" t="s">
        <v>5958</v>
      </c>
      <c r="F2148" t="s">
        <v>6464</v>
      </c>
      <c r="G2148" t="s">
        <v>6929</v>
      </c>
      <c r="H2148" t="s">
        <v>7722</v>
      </c>
      <c r="I2148" t="s">
        <v>8054</v>
      </c>
      <c r="J2148" t="s">
        <v>8057</v>
      </c>
      <c r="K2148" t="s">
        <v>8363</v>
      </c>
      <c r="L2148" t="s">
        <v>8615</v>
      </c>
      <c r="M2148">
        <v>87105</v>
      </c>
      <c r="N2148" t="s">
        <v>8638</v>
      </c>
      <c r="O2148" t="s">
        <v>9726</v>
      </c>
      <c r="P2148" t="s">
        <v>10372</v>
      </c>
      <c r="Q2148" t="s">
        <v>10380</v>
      </c>
      <c r="R2148" t="s">
        <v>11463</v>
      </c>
      <c r="S2148">
        <v>23.975999999999999</v>
      </c>
      <c r="T2148">
        <v>3</v>
      </c>
      <c r="U2148">
        <v>0.2</v>
      </c>
      <c r="V2148">
        <v>-5.6943000000000001</v>
      </c>
      <c r="W2148">
        <f>(Tableau1[[#This Row],[Sales]]/Tableau1[[#This Row],[Profit]])*100</f>
        <v>-421.05263157894734</v>
      </c>
      <c r="X2148">
        <f>Tableau1[[#This Row],[Sales]]*(1-Tableau1[[#This Row],[Discount]])</f>
        <v>19.180800000000001</v>
      </c>
      <c r="Y2148">
        <f ca="1">SUMIF(Tableau1[Order ID],Tableau1[[#This Row],[Order ID]],Tableau1[[#This Row],[Sales]])</f>
        <v>65.12</v>
      </c>
    </row>
    <row r="2149" spans="1:25" x14ac:dyDescent="0.3">
      <c r="A2149">
        <v>4322</v>
      </c>
      <c r="B2149" t="s">
        <v>2168</v>
      </c>
      <c r="C2149" s="9" t="s">
        <v>5996</v>
      </c>
      <c r="D2149" s="9">
        <v>42049</v>
      </c>
      <c r="E2149" s="3" t="s">
        <v>6347</v>
      </c>
      <c r="F2149" t="s">
        <v>6465</v>
      </c>
      <c r="G2149" t="s">
        <v>6509</v>
      </c>
      <c r="H2149" t="s">
        <v>7302</v>
      </c>
      <c r="I2149" t="s">
        <v>8054</v>
      </c>
      <c r="J2149" t="s">
        <v>8057</v>
      </c>
      <c r="K2149" t="s">
        <v>8117</v>
      </c>
      <c r="L2149" t="s">
        <v>8612</v>
      </c>
      <c r="M2149">
        <v>44312</v>
      </c>
      <c r="N2149" t="s">
        <v>8640</v>
      </c>
      <c r="O2149" t="s">
        <v>9071</v>
      </c>
      <c r="P2149" t="s">
        <v>10371</v>
      </c>
      <c r="Q2149" t="s">
        <v>10381</v>
      </c>
      <c r="R2149" t="s">
        <v>10820</v>
      </c>
      <c r="S2149">
        <v>14.952</v>
      </c>
      <c r="T2149">
        <v>2</v>
      </c>
      <c r="U2149">
        <v>0.7</v>
      </c>
      <c r="V2149">
        <v>-11.961600000000001</v>
      </c>
      <c r="W2149">
        <f>(Tableau1[[#This Row],[Sales]]/Tableau1[[#This Row],[Profit]])*100</f>
        <v>-125</v>
      </c>
      <c r="X2149">
        <f>Tableau1[[#This Row],[Sales]]*(1-Tableau1[[#This Row],[Discount]])</f>
        <v>4.4856000000000007</v>
      </c>
      <c r="Y2149">
        <f ca="1">SUMIF(Tableau1[Order ID],Tableau1[[#This Row],[Order ID]],Tableau1[[#This Row],[Sales]])</f>
        <v>20.768000000000001</v>
      </c>
    </row>
    <row r="2150" spans="1:25" x14ac:dyDescent="0.3">
      <c r="A2150">
        <v>4327</v>
      </c>
      <c r="B2150" t="s">
        <v>2169</v>
      </c>
      <c r="C2150" s="9" t="s">
        <v>5997</v>
      </c>
      <c r="D2150" s="9">
        <v>42394</v>
      </c>
      <c r="E2150" s="3" t="s">
        <v>6416</v>
      </c>
      <c r="F2150" t="s">
        <v>6466</v>
      </c>
      <c r="G2150" t="s">
        <v>6890</v>
      </c>
      <c r="H2150" t="s">
        <v>7683</v>
      </c>
      <c r="I2150" t="s">
        <v>8055</v>
      </c>
      <c r="J2150" t="s">
        <v>8057</v>
      </c>
      <c r="K2150" t="s">
        <v>8193</v>
      </c>
      <c r="L2150" t="s">
        <v>8618</v>
      </c>
      <c r="M2150">
        <v>7060</v>
      </c>
      <c r="N2150" t="s">
        <v>8640</v>
      </c>
      <c r="O2150" t="s">
        <v>9900</v>
      </c>
      <c r="P2150" t="s">
        <v>10371</v>
      </c>
      <c r="Q2150" t="s">
        <v>10379</v>
      </c>
      <c r="R2150" t="s">
        <v>11636</v>
      </c>
      <c r="S2150">
        <v>9.2100000000000009</v>
      </c>
      <c r="T2150">
        <v>3</v>
      </c>
      <c r="U2150">
        <v>0</v>
      </c>
      <c r="V2150">
        <v>2.3025000000000002</v>
      </c>
      <c r="W2150">
        <f>(Tableau1[[#This Row],[Sales]]/Tableau1[[#This Row],[Profit]])*100</f>
        <v>400</v>
      </c>
      <c r="X2150">
        <f>Tableau1[[#This Row],[Sales]]*(1-Tableau1[[#This Row],[Discount]])</f>
        <v>9.2100000000000009</v>
      </c>
      <c r="Y2150">
        <f ca="1">SUMIF(Tableau1[Order ID],Tableau1[[#This Row],[Order ID]],Tableau1[[#This Row],[Sales]])</f>
        <v>121.104</v>
      </c>
    </row>
    <row r="2151" spans="1:25" x14ac:dyDescent="0.3">
      <c r="A2151">
        <v>4329</v>
      </c>
      <c r="B2151" t="s">
        <v>2170</v>
      </c>
      <c r="C2151" s="9" t="s">
        <v>5749</v>
      </c>
      <c r="D2151" s="9">
        <v>42826</v>
      </c>
      <c r="E2151" s="3" t="s">
        <v>5134</v>
      </c>
      <c r="F2151" t="s">
        <v>6465</v>
      </c>
      <c r="G2151" t="s">
        <v>7015</v>
      </c>
      <c r="H2151" t="s">
        <v>7808</v>
      </c>
      <c r="I2151" t="s">
        <v>8054</v>
      </c>
      <c r="J2151" t="s">
        <v>8057</v>
      </c>
      <c r="K2151" t="s">
        <v>8078</v>
      </c>
      <c r="L2151" t="s">
        <v>8603</v>
      </c>
      <c r="M2151">
        <v>10011</v>
      </c>
      <c r="N2151" t="s">
        <v>8640</v>
      </c>
      <c r="O2151" t="s">
        <v>10017</v>
      </c>
      <c r="P2151" t="s">
        <v>10371</v>
      </c>
      <c r="Q2151" t="s">
        <v>10383</v>
      </c>
      <c r="R2151" t="s">
        <v>11755</v>
      </c>
      <c r="S2151">
        <v>42.93</v>
      </c>
      <c r="T2151">
        <v>9</v>
      </c>
      <c r="U2151">
        <v>0</v>
      </c>
      <c r="V2151">
        <v>19.3185</v>
      </c>
      <c r="W2151">
        <f>(Tableau1[[#This Row],[Sales]]/Tableau1[[#This Row],[Profit]])*100</f>
        <v>222.22222222222223</v>
      </c>
      <c r="X2151">
        <f>Tableau1[[#This Row],[Sales]]*(1-Tableau1[[#This Row],[Discount]])</f>
        <v>42.93</v>
      </c>
      <c r="Y2151">
        <f ca="1">SUMIF(Tableau1[Order ID],Tableau1[[#This Row],[Order ID]],Tableau1[[#This Row],[Sales]])</f>
        <v>70.260000000000005</v>
      </c>
    </row>
    <row r="2152" spans="1:25" x14ac:dyDescent="0.3">
      <c r="A2152">
        <v>4330</v>
      </c>
      <c r="B2152" t="s">
        <v>2171</v>
      </c>
      <c r="C2152" s="9" t="s">
        <v>5651</v>
      </c>
      <c r="D2152" s="9">
        <v>43011</v>
      </c>
      <c r="E2152" s="3" t="s">
        <v>5479</v>
      </c>
      <c r="F2152" t="s">
        <v>6465</v>
      </c>
      <c r="G2152" t="s">
        <v>6606</v>
      </c>
      <c r="H2152" t="s">
        <v>7399</v>
      </c>
      <c r="I2152" t="s">
        <v>8054</v>
      </c>
      <c r="J2152" t="s">
        <v>8057</v>
      </c>
      <c r="K2152" t="s">
        <v>8204</v>
      </c>
      <c r="L2152" t="s">
        <v>8591</v>
      </c>
      <c r="M2152">
        <v>33012</v>
      </c>
      <c r="N2152" t="s">
        <v>8637</v>
      </c>
      <c r="O2152" t="s">
        <v>10199</v>
      </c>
      <c r="P2152" t="s">
        <v>10371</v>
      </c>
      <c r="Q2152" t="s">
        <v>10383</v>
      </c>
      <c r="R2152" t="s">
        <v>11938</v>
      </c>
      <c r="S2152">
        <v>15.552</v>
      </c>
      <c r="T2152">
        <v>3</v>
      </c>
      <c r="U2152">
        <v>0.2</v>
      </c>
      <c r="V2152">
        <v>5.4432</v>
      </c>
      <c r="W2152">
        <f>(Tableau1[[#This Row],[Sales]]/Tableau1[[#This Row],[Profit]])*100</f>
        <v>285.71428571428572</v>
      </c>
      <c r="X2152">
        <f>Tableau1[[#This Row],[Sales]]*(1-Tableau1[[#This Row],[Discount]])</f>
        <v>12.441600000000001</v>
      </c>
      <c r="Y2152">
        <f ca="1">SUMIF(Tableau1[Order ID],Tableau1[[#This Row],[Order ID]],Tableau1[[#This Row],[Sales]])</f>
        <v>130.97999999999999</v>
      </c>
    </row>
    <row r="2153" spans="1:25" x14ac:dyDescent="0.3">
      <c r="A2153">
        <v>4332</v>
      </c>
      <c r="B2153" t="s">
        <v>2172</v>
      </c>
      <c r="C2153" s="9" t="s">
        <v>5883</v>
      </c>
      <c r="D2153" s="9">
        <v>42979</v>
      </c>
      <c r="E2153" s="3" t="s">
        <v>6309</v>
      </c>
      <c r="F2153" t="s">
        <v>6465</v>
      </c>
      <c r="G2153" t="s">
        <v>6754</v>
      </c>
      <c r="H2153" t="s">
        <v>7547</v>
      </c>
      <c r="I2153" t="s">
        <v>8054</v>
      </c>
      <c r="J2153" t="s">
        <v>8057</v>
      </c>
      <c r="K2153" t="s">
        <v>8310</v>
      </c>
      <c r="L2153" t="s">
        <v>8234</v>
      </c>
      <c r="M2153">
        <v>98052</v>
      </c>
      <c r="N2153" t="s">
        <v>8638</v>
      </c>
      <c r="O2153" t="s">
        <v>8722</v>
      </c>
      <c r="P2153" t="s">
        <v>10372</v>
      </c>
      <c r="Q2153" t="s">
        <v>10384</v>
      </c>
      <c r="R2153" t="s">
        <v>10471</v>
      </c>
      <c r="S2153">
        <v>19.989999999999998</v>
      </c>
      <c r="T2153">
        <v>1</v>
      </c>
      <c r="U2153">
        <v>0</v>
      </c>
      <c r="V2153">
        <v>6.7965999999999998</v>
      </c>
      <c r="W2153">
        <f>(Tableau1[[#This Row],[Sales]]/Tableau1[[#This Row],[Profit]])*100</f>
        <v>294.11764705882348</v>
      </c>
      <c r="X2153">
        <f>Tableau1[[#This Row],[Sales]]*(1-Tableau1[[#This Row],[Discount]])</f>
        <v>19.989999999999998</v>
      </c>
      <c r="Y2153">
        <f ca="1">SUMIF(Tableau1[Order ID],Tableau1[[#This Row],[Order ID]],Tableau1[[#This Row],[Sales]])</f>
        <v>139.58000000000001</v>
      </c>
    </row>
    <row r="2154" spans="1:25" x14ac:dyDescent="0.3">
      <c r="A2154">
        <v>4334</v>
      </c>
      <c r="B2154" t="s">
        <v>2173</v>
      </c>
      <c r="C2154" s="9" t="s">
        <v>5409</v>
      </c>
      <c r="D2154" s="9">
        <v>42359</v>
      </c>
      <c r="E2154" s="3" t="s">
        <v>5047</v>
      </c>
      <c r="F2154" t="s">
        <v>6465</v>
      </c>
      <c r="G2154" t="s">
        <v>7210</v>
      </c>
      <c r="H2154" t="s">
        <v>8003</v>
      </c>
      <c r="I2154" t="s">
        <v>8054</v>
      </c>
      <c r="J2154" t="s">
        <v>8057</v>
      </c>
      <c r="K2154" t="s">
        <v>8457</v>
      </c>
      <c r="L2154" t="s">
        <v>8591</v>
      </c>
      <c r="M2154">
        <v>32114</v>
      </c>
      <c r="N2154" t="s">
        <v>8637</v>
      </c>
      <c r="O2154" t="s">
        <v>10200</v>
      </c>
      <c r="P2154" t="s">
        <v>10372</v>
      </c>
      <c r="Q2154" t="s">
        <v>10384</v>
      </c>
      <c r="R2154" t="s">
        <v>11939</v>
      </c>
      <c r="S2154">
        <v>50.88</v>
      </c>
      <c r="T2154">
        <v>6</v>
      </c>
      <c r="U2154">
        <v>0.2</v>
      </c>
      <c r="V2154">
        <v>14.628</v>
      </c>
      <c r="W2154">
        <f>(Tableau1[[#This Row],[Sales]]/Tableau1[[#This Row],[Profit]])*100</f>
        <v>347.82608695652175</v>
      </c>
      <c r="X2154">
        <f>Tableau1[[#This Row],[Sales]]*(1-Tableau1[[#This Row],[Discount]])</f>
        <v>40.704000000000008</v>
      </c>
      <c r="Y2154">
        <f ca="1">SUMIF(Tableau1[Order ID],Tableau1[[#This Row],[Order ID]],Tableau1[[#This Row],[Sales]])</f>
        <v>12.39</v>
      </c>
    </row>
    <row r="2155" spans="1:25" x14ac:dyDescent="0.3">
      <c r="A2155">
        <v>4336</v>
      </c>
      <c r="B2155" t="s">
        <v>2174</v>
      </c>
      <c r="C2155" s="9" t="s">
        <v>5169</v>
      </c>
      <c r="D2155" s="9">
        <v>42358</v>
      </c>
      <c r="E2155" s="3" t="s">
        <v>5130</v>
      </c>
      <c r="F2155" t="s">
        <v>6465</v>
      </c>
      <c r="G2155" t="s">
        <v>6515</v>
      </c>
      <c r="H2155" t="s">
        <v>7308</v>
      </c>
      <c r="I2155" t="s">
        <v>8054</v>
      </c>
      <c r="J2155" t="s">
        <v>8057</v>
      </c>
      <c r="K2155" t="s">
        <v>8458</v>
      </c>
      <c r="L2155" t="s">
        <v>8604</v>
      </c>
      <c r="M2155">
        <v>86442</v>
      </c>
      <c r="N2155" t="s">
        <v>8638</v>
      </c>
      <c r="O2155" t="s">
        <v>10201</v>
      </c>
      <c r="P2155" t="s">
        <v>10371</v>
      </c>
      <c r="Q2155" t="s">
        <v>10385</v>
      </c>
      <c r="R2155" t="s">
        <v>11940</v>
      </c>
      <c r="S2155">
        <v>7.92</v>
      </c>
      <c r="T2155">
        <v>1</v>
      </c>
      <c r="U2155">
        <v>0.2</v>
      </c>
      <c r="V2155">
        <v>2.7719999999999998</v>
      </c>
      <c r="W2155">
        <f>(Tableau1[[#This Row],[Sales]]/Tableau1[[#This Row],[Profit]])*100</f>
        <v>285.71428571428572</v>
      </c>
      <c r="X2155">
        <f>Tableau1[[#This Row],[Sales]]*(1-Tableau1[[#This Row],[Discount]])</f>
        <v>6.3360000000000003</v>
      </c>
      <c r="Y2155">
        <f ca="1">SUMIF(Tableau1[Order ID],Tableau1[[#This Row],[Order ID]],Tableau1[[#This Row],[Sales]])</f>
        <v>67.86</v>
      </c>
    </row>
    <row r="2156" spans="1:25" x14ac:dyDescent="0.3">
      <c r="A2156">
        <v>4338</v>
      </c>
      <c r="B2156" t="s">
        <v>2175</v>
      </c>
      <c r="C2156" s="9" t="s">
        <v>5184</v>
      </c>
      <c r="D2156" s="9">
        <v>42335</v>
      </c>
      <c r="E2156" s="3" t="s">
        <v>5524</v>
      </c>
      <c r="F2156" t="s">
        <v>6465</v>
      </c>
      <c r="G2156" t="s">
        <v>6485</v>
      </c>
      <c r="H2156" t="s">
        <v>7278</v>
      </c>
      <c r="I2156" t="s">
        <v>8056</v>
      </c>
      <c r="J2156" t="s">
        <v>8057</v>
      </c>
      <c r="K2156" t="s">
        <v>8059</v>
      </c>
      <c r="L2156" t="s">
        <v>8590</v>
      </c>
      <c r="M2156">
        <v>90049</v>
      </c>
      <c r="N2156" t="s">
        <v>8638</v>
      </c>
      <c r="O2156" t="s">
        <v>8990</v>
      </c>
      <c r="P2156" t="s">
        <v>10372</v>
      </c>
      <c r="Q2156" t="s">
        <v>10384</v>
      </c>
      <c r="R2156" t="s">
        <v>10739</v>
      </c>
      <c r="S2156">
        <v>107.97</v>
      </c>
      <c r="T2156">
        <v>3</v>
      </c>
      <c r="U2156">
        <v>0</v>
      </c>
      <c r="V2156">
        <v>22.6737</v>
      </c>
      <c r="W2156">
        <f>(Tableau1[[#This Row],[Sales]]/Tableau1[[#This Row],[Profit]])*100</f>
        <v>476.1904761904762</v>
      </c>
      <c r="X2156">
        <f>Tableau1[[#This Row],[Sales]]*(1-Tableau1[[#This Row],[Discount]])</f>
        <v>107.97</v>
      </c>
      <c r="Y2156">
        <f ca="1">SUMIF(Tableau1[Order ID],Tableau1[[#This Row],[Order ID]],Tableau1[[#This Row],[Sales]])</f>
        <v>194.352</v>
      </c>
    </row>
    <row r="2157" spans="1:25" x14ac:dyDescent="0.3">
      <c r="A2157">
        <v>4340</v>
      </c>
      <c r="B2157" t="s">
        <v>2176</v>
      </c>
      <c r="C2157" s="9" t="s">
        <v>5181</v>
      </c>
      <c r="D2157" s="9">
        <v>42974</v>
      </c>
      <c r="E2157" s="3" t="s">
        <v>5883</v>
      </c>
      <c r="F2157" t="s">
        <v>6465</v>
      </c>
      <c r="G2157" t="s">
        <v>7197</v>
      </c>
      <c r="H2157" t="s">
        <v>7990</v>
      </c>
      <c r="I2157" t="s">
        <v>8054</v>
      </c>
      <c r="J2157" t="s">
        <v>8057</v>
      </c>
      <c r="K2157" t="s">
        <v>8105</v>
      </c>
      <c r="L2157" t="s">
        <v>8606</v>
      </c>
      <c r="M2157">
        <v>37064</v>
      </c>
      <c r="N2157" t="s">
        <v>8637</v>
      </c>
      <c r="O2157" t="s">
        <v>9573</v>
      </c>
      <c r="P2157" t="s">
        <v>10371</v>
      </c>
      <c r="Q2157" t="s">
        <v>10383</v>
      </c>
      <c r="R2157" t="s">
        <v>11316</v>
      </c>
      <c r="S2157">
        <v>5.1840000000000002</v>
      </c>
      <c r="T2157">
        <v>1</v>
      </c>
      <c r="U2157">
        <v>0.2</v>
      </c>
      <c r="V2157">
        <v>1.8144</v>
      </c>
      <c r="W2157">
        <f>(Tableau1[[#This Row],[Sales]]/Tableau1[[#This Row],[Profit]])*100</f>
        <v>285.71428571428572</v>
      </c>
      <c r="X2157">
        <f>Tableau1[[#This Row],[Sales]]*(1-Tableau1[[#This Row],[Discount]])</f>
        <v>4.1472000000000007</v>
      </c>
      <c r="Y2157">
        <f ca="1">SUMIF(Tableau1[Order ID],Tableau1[[#This Row],[Order ID]],Tableau1[[#This Row],[Sales]])</f>
        <v>704.76</v>
      </c>
    </row>
    <row r="2158" spans="1:25" x14ac:dyDescent="0.3">
      <c r="A2158">
        <v>4341</v>
      </c>
      <c r="B2158" t="s">
        <v>2177</v>
      </c>
      <c r="C2158" s="9" t="s">
        <v>5609</v>
      </c>
      <c r="D2158" s="9">
        <v>41720</v>
      </c>
      <c r="E2158" s="3" t="s">
        <v>5609</v>
      </c>
      <c r="F2158" t="s">
        <v>6467</v>
      </c>
      <c r="G2158" t="s">
        <v>7186</v>
      </c>
      <c r="H2158" t="s">
        <v>7979</v>
      </c>
      <c r="I2158" t="s">
        <v>8054</v>
      </c>
      <c r="J2158" t="s">
        <v>8057</v>
      </c>
      <c r="K2158" t="s">
        <v>8459</v>
      </c>
      <c r="L2158" t="s">
        <v>8602</v>
      </c>
      <c r="M2158">
        <v>46368</v>
      </c>
      <c r="N2158" t="s">
        <v>8639</v>
      </c>
      <c r="O2158" t="s">
        <v>8992</v>
      </c>
      <c r="P2158" t="s">
        <v>10371</v>
      </c>
      <c r="Q2158" t="s">
        <v>10379</v>
      </c>
      <c r="R2158" t="s">
        <v>10741</v>
      </c>
      <c r="S2158">
        <v>16.28</v>
      </c>
      <c r="T2158">
        <v>2</v>
      </c>
      <c r="U2158">
        <v>0</v>
      </c>
      <c r="V2158">
        <v>6.5119999999999996</v>
      </c>
      <c r="W2158">
        <f>(Tableau1[[#This Row],[Sales]]/Tableau1[[#This Row],[Profit]])*100</f>
        <v>250.00000000000006</v>
      </c>
      <c r="X2158">
        <f>Tableau1[[#This Row],[Sales]]*(1-Tableau1[[#This Row],[Discount]])</f>
        <v>16.28</v>
      </c>
      <c r="Y2158">
        <f ca="1">SUMIF(Tableau1[Order ID],Tableau1[[#This Row],[Order ID]],Tableau1[[#This Row],[Sales]])</f>
        <v>0.83599999999999997</v>
      </c>
    </row>
    <row r="2159" spans="1:25" x14ac:dyDescent="0.3">
      <c r="A2159">
        <v>4342</v>
      </c>
      <c r="B2159" t="s">
        <v>2178</v>
      </c>
      <c r="C2159" s="9" t="s">
        <v>5124</v>
      </c>
      <c r="D2159" s="9">
        <v>43086</v>
      </c>
      <c r="E2159" s="3" t="s">
        <v>5232</v>
      </c>
      <c r="F2159" t="s">
        <v>6465</v>
      </c>
      <c r="G2159" t="s">
        <v>7141</v>
      </c>
      <c r="H2159" t="s">
        <v>7934</v>
      </c>
      <c r="I2159" t="s">
        <v>8054</v>
      </c>
      <c r="J2159" t="s">
        <v>8057</v>
      </c>
      <c r="K2159" t="s">
        <v>8139</v>
      </c>
      <c r="L2159" t="s">
        <v>8605</v>
      </c>
      <c r="M2159">
        <v>22204</v>
      </c>
      <c r="N2159" t="s">
        <v>8637</v>
      </c>
      <c r="O2159" t="s">
        <v>8881</v>
      </c>
      <c r="P2159" t="s">
        <v>10371</v>
      </c>
      <c r="Q2159" t="s">
        <v>10377</v>
      </c>
      <c r="R2159" t="s">
        <v>10631</v>
      </c>
      <c r="S2159">
        <v>544.38</v>
      </c>
      <c r="T2159">
        <v>3</v>
      </c>
      <c r="U2159">
        <v>0</v>
      </c>
      <c r="V2159">
        <v>157.87020000000001</v>
      </c>
      <c r="W2159">
        <f>(Tableau1[[#This Row],[Sales]]/Tableau1[[#This Row],[Profit]])*100</f>
        <v>344.82758620689651</v>
      </c>
      <c r="X2159">
        <f>Tableau1[[#This Row],[Sales]]*(1-Tableau1[[#This Row],[Discount]])</f>
        <v>544.38</v>
      </c>
      <c r="Y2159">
        <f ca="1">SUMIF(Tableau1[Order ID],Tableau1[[#This Row],[Order ID]],Tableau1[[#This Row],[Sales]])</f>
        <v>723.92</v>
      </c>
    </row>
    <row r="2160" spans="1:25" x14ac:dyDescent="0.3">
      <c r="A2160">
        <v>4343</v>
      </c>
      <c r="B2160" t="s">
        <v>2179</v>
      </c>
      <c r="C2160" s="9" t="s">
        <v>5528</v>
      </c>
      <c r="D2160" s="9">
        <v>42813</v>
      </c>
      <c r="E2160" s="3" t="s">
        <v>6375</v>
      </c>
      <c r="F2160" t="s">
        <v>6466</v>
      </c>
      <c r="G2160" t="s">
        <v>6912</v>
      </c>
      <c r="H2160" t="s">
        <v>7705</v>
      </c>
      <c r="I2160" t="s">
        <v>8054</v>
      </c>
      <c r="J2160" t="s">
        <v>8057</v>
      </c>
      <c r="K2160" t="s">
        <v>8066</v>
      </c>
      <c r="L2160" t="s">
        <v>8590</v>
      </c>
      <c r="M2160">
        <v>94110</v>
      </c>
      <c r="N2160" t="s">
        <v>8638</v>
      </c>
      <c r="O2160" t="s">
        <v>9527</v>
      </c>
      <c r="P2160" t="s">
        <v>10371</v>
      </c>
      <c r="Q2160" t="s">
        <v>10381</v>
      </c>
      <c r="R2160" t="s">
        <v>11269</v>
      </c>
      <c r="S2160">
        <v>19.824000000000002</v>
      </c>
      <c r="T2160">
        <v>6</v>
      </c>
      <c r="U2160">
        <v>0.2</v>
      </c>
      <c r="V2160">
        <v>6.6905999999999999</v>
      </c>
      <c r="W2160">
        <f>(Tableau1[[#This Row],[Sales]]/Tableau1[[#This Row],[Profit]])*100</f>
        <v>296.2962962962963</v>
      </c>
      <c r="X2160">
        <f>Tableau1[[#This Row],[Sales]]*(1-Tableau1[[#This Row],[Discount]])</f>
        <v>15.859200000000001</v>
      </c>
      <c r="Y2160">
        <f ca="1">SUMIF(Tableau1[Order ID],Tableau1[[#This Row],[Order ID]],Tableau1[[#This Row],[Sales]])</f>
        <v>94.2</v>
      </c>
    </row>
    <row r="2161" spans="1:25" x14ac:dyDescent="0.3">
      <c r="A2161">
        <v>4347</v>
      </c>
      <c r="B2161" t="s">
        <v>2180</v>
      </c>
      <c r="C2161" s="9" t="s">
        <v>5061</v>
      </c>
      <c r="D2161" s="9">
        <v>42631</v>
      </c>
      <c r="E2161" s="3" t="s">
        <v>5507</v>
      </c>
      <c r="F2161" t="s">
        <v>6465</v>
      </c>
      <c r="G2161" t="s">
        <v>7038</v>
      </c>
      <c r="H2161" t="s">
        <v>7831</v>
      </c>
      <c r="I2161" t="s">
        <v>8054</v>
      </c>
      <c r="J2161" t="s">
        <v>8057</v>
      </c>
      <c r="K2161" t="s">
        <v>8164</v>
      </c>
      <c r="L2161" t="s">
        <v>8603</v>
      </c>
      <c r="M2161">
        <v>10801</v>
      </c>
      <c r="N2161" t="s">
        <v>8640</v>
      </c>
      <c r="O2161" t="s">
        <v>9277</v>
      </c>
      <c r="P2161" t="s">
        <v>10370</v>
      </c>
      <c r="Q2161" t="s">
        <v>10374</v>
      </c>
      <c r="R2161" t="s">
        <v>11026</v>
      </c>
      <c r="S2161">
        <v>631.78200000000004</v>
      </c>
      <c r="T2161">
        <v>2</v>
      </c>
      <c r="U2161">
        <v>0.1</v>
      </c>
      <c r="V2161">
        <v>140.39599999999999</v>
      </c>
      <c r="W2161">
        <f>(Tableau1[[#This Row],[Sales]]/Tableau1[[#This Row],[Profit]])*100</f>
        <v>450.00000000000011</v>
      </c>
      <c r="X2161">
        <f>Tableau1[[#This Row],[Sales]]*(1-Tableau1[[#This Row],[Discount]])</f>
        <v>568.60380000000009</v>
      </c>
      <c r="Y2161">
        <f ca="1">SUMIF(Tableau1[Order ID],Tableau1[[#This Row],[Order ID]],Tableau1[[#This Row],[Sales]])</f>
        <v>16.52</v>
      </c>
    </row>
    <row r="2162" spans="1:25" x14ac:dyDescent="0.3">
      <c r="A2162">
        <v>4349</v>
      </c>
      <c r="B2162" t="s">
        <v>2181</v>
      </c>
      <c r="C2162" s="9" t="s">
        <v>5251</v>
      </c>
      <c r="D2162" s="9">
        <v>43063</v>
      </c>
      <c r="E2162" s="3" t="s">
        <v>6191</v>
      </c>
      <c r="F2162" t="s">
        <v>6464</v>
      </c>
      <c r="G2162" t="s">
        <v>7065</v>
      </c>
      <c r="H2162" t="s">
        <v>7858</v>
      </c>
      <c r="I2162" t="s">
        <v>8054</v>
      </c>
      <c r="J2162" t="s">
        <v>8057</v>
      </c>
      <c r="K2162" t="s">
        <v>8181</v>
      </c>
      <c r="L2162" t="s">
        <v>8604</v>
      </c>
      <c r="M2162">
        <v>85204</v>
      </c>
      <c r="N2162" t="s">
        <v>8638</v>
      </c>
      <c r="O2162" t="s">
        <v>9278</v>
      </c>
      <c r="P2162" t="s">
        <v>10371</v>
      </c>
      <c r="Q2162" t="s">
        <v>10381</v>
      </c>
      <c r="R2162" t="s">
        <v>11027</v>
      </c>
      <c r="S2162">
        <v>20.724</v>
      </c>
      <c r="T2162">
        <v>2</v>
      </c>
      <c r="U2162">
        <v>0.7</v>
      </c>
      <c r="V2162">
        <v>-15.1976</v>
      </c>
      <c r="W2162">
        <f>(Tableau1[[#This Row],[Sales]]/Tableau1[[#This Row],[Profit]])*100</f>
        <v>-136.36363636363637</v>
      </c>
      <c r="X2162">
        <f>Tableau1[[#This Row],[Sales]]*(1-Tableau1[[#This Row],[Discount]])</f>
        <v>6.2172000000000009</v>
      </c>
      <c r="Y2162">
        <f ca="1">SUMIF(Tableau1[Order ID],Tableau1[[#This Row],[Order ID]],Tableau1[[#This Row],[Sales]])</f>
        <v>17.12</v>
      </c>
    </row>
    <row r="2163" spans="1:25" x14ac:dyDescent="0.3">
      <c r="A2163">
        <v>4351</v>
      </c>
      <c r="B2163" t="s">
        <v>2182</v>
      </c>
      <c r="C2163" s="9" t="s">
        <v>5675</v>
      </c>
      <c r="D2163" s="9">
        <v>42836</v>
      </c>
      <c r="E2163" s="3" t="s">
        <v>5034</v>
      </c>
      <c r="F2163" t="s">
        <v>6465</v>
      </c>
      <c r="G2163" t="s">
        <v>7159</v>
      </c>
      <c r="H2163" t="s">
        <v>7952</v>
      </c>
      <c r="I2163" t="s">
        <v>8054</v>
      </c>
      <c r="J2163" t="s">
        <v>8057</v>
      </c>
      <c r="K2163" t="s">
        <v>8210</v>
      </c>
      <c r="L2163" t="s">
        <v>8612</v>
      </c>
      <c r="M2163">
        <v>43130</v>
      </c>
      <c r="N2163" t="s">
        <v>8640</v>
      </c>
      <c r="O2163" t="s">
        <v>9097</v>
      </c>
      <c r="P2163" t="s">
        <v>10371</v>
      </c>
      <c r="Q2163" t="s">
        <v>10377</v>
      </c>
      <c r="R2163" t="s">
        <v>10847</v>
      </c>
      <c r="S2163">
        <v>16.768000000000001</v>
      </c>
      <c r="T2163">
        <v>2</v>
      </c>
      <c r="U2163">
        <v>0.2</v>
      </c>
      <c r="V2163">
        <v>1.4672000000000001</v>
      </c>
      <c r="W2163">
        <f>(Tableau1[[#This Row],[Sales]]/Tableau1[[#This Row],[Profit]])*100</f>
        <v>1142.8571428571429</v>
      </c>
      <c r="X2163">
        <f>Tableau1[[#This Row],[Sales]]*(1-Tableau1[[#This Row],[Discount]])</f>
        <v>13.414400000000001</v>
      </c>
      <c r="Y2163">
        <f ca="1">SUMIF(Tableau1[Order ID],Tableau1[[#This Row],[Order ID]],Tableau1[[#This Row],[Sales]])</f>
        <v>18.367999999999999</v>
      </c>
    </row>
    <row r="2164" spans="1:25" x14ac:dyDescent="0.3">
      <c r="A2164">
        <v>4353</v>
      </c>
      <c r="B2164" t="s">
        <v>2183</v>
      </c>
      <c r="C2164" s="9" t="s">
        <v>5419</v>
      </c>
      <c r="D2164" s="9">
        <v>43079</v>
      </c>
      <c r="E2164" s="3" t="s">
        <v>6289</v>
      </c>
      <c r="F2164" t="s">
        <v>6464</v>
      </c>
      <c r="G2164" t="s">
        <v>7211</v>
      </c>
      <c r="H2164" t="s">
        <v>8004</v>
      </c>
      <c r="I2164" t="s">
        <v>8054</v>
      </c>
      <c r="J2164" t="s">
        <v>8057</v>
      </c>
      <c r="K2164" t="s">
        <v>8338</v>
      </c>
      <c r="L2164" t="s">
        <v>8590</v>
      </c>
      <c r="M2164">
        <v>95207</v>
      </c>
      <c r="N2164" t="s">
        <v>8638</v>
      </c>
      <c r="O2164" t="s">
        <v>10174</v>
      </c>
      <c r="P2164" t="s">
        <v>10372</v>
      </c>
      <c r="Q2164" t="s">
        <v>10380</v>
      </c>
      <c r="R2164" t="s">
        <v>11915</v>
      </c>
      <c r="S2164">
        <v>95.84</v>
      </c>
      <c r="T2164">
        <v>4</v>
      </c>
      <c r="U2164">
        <v>0.2</v>
      </c>
      <c r="V2164">
        <v>34.741999999999997</v>
      </c>
      <c r="W2164">
        <f>(Tableau1[[#This Row],[Sales]]/Tableau1[[#This Row],[Profit]])*100</f>
        <v>275.86206896551727</v>
      </c>
      <c r="X2164">
        <f>Tableau1[[#This Row],[Sales]]*(1-Tableau1[[#This Row],[Discount]])</f>
        <v>76.672000000000011</v>
      </c>
      <c r="Y2164">
        <f ca="1">SUMIF(Tableau1[Order ID],Tableau1[[#This Row],[Order ID]],Tableau1[[#This Row],[Sales]])</f>
        <v>8.6080000000000005</v>
      </c>
    </row>
    <row r="2165" spans="1:25" x14ac:dyDescent="0.3">
      <c r="A2165">
        <v>4355</v>
      </c>
      <c r="B2165" t="s">
        <v>2184</v>
      </c>
      <c r="C2165" s="9" t="s">
        <v>5251</v>
      </c>
      <c r="D2165" s="9">
        <v>43063</v>
      </c>
      <c r="E2165" s="3" t="s">
        <v>5230</v>
      </c>
      <c r="F2165" t="s">
        <v>6464</v>
      </c>
      <c r="G2165" t="s">
        <v>7018</v>
      </c>
      <c r="H2165" t="s">
        <v>7811</v>
      </c>
      <c r="I2165" t="s">
        <v>8055</v>
      </c>
      <c r="J2165" t="s">
        <v>8057</v>
      </c>
      <c r="K2165" t="s">
        <v>8211</v>
      </c>
      <c r="L2165" t="s">
        <v>8592</v>
      </c>
      <c r="M2165">
        <v>28806</v>
      </c>
      <c r="N2165" t="s">
        <v>8637</v>
      </c>
      <c r="O2165" t="s">
        <v>9360</v>
      </c>
      <c r="P2165" t="s">
        <v>10371</v>
      </c>
      <c r="Q2165" t="s">
        <v>10381</v>
      </c>
      <c r="R2165" t="s">
        <v>11107</v>
      </c>
      <c r="S2165">
        <v>19.007999999999999</v>
      </c>
      <c r="T2165">
        <v>8</v>
      </c>
      <c r="U2165">
        <v>0.7</v>
      </c>
      <c r="V2165">
        <v>-12.672000000000001</v>
      </c>
      <c r="W2165">
        <f>(Tableau1[[#This Row],[Sales]]/Tableau1[[#This Row],[Profit]])*100</f>
        <v>-149.99999999999997</v>
      </c>
      <c r="X2165">
        <f>Tableau1[[#This Row],[Sales]]*(1-Tableau1[[#This Row],[Discount]])</f>
        <v>5.7024000000000008</v>
      </c>
      <c r="Y2165">
        <f ca="1">SUMIF(Tableau1[Order ID],Tableau1[[#This Row],[Order ID]],Tableau1[[#This Row],[Sales]])</f>
        <v>47.79</v>
      </c>
    </row>
    <row r="2166" spans="1:25" x14ac:dyDescent="0.3">
      <c r="A2166">
        <v>4356</v>
      </c>
      <c r="B2166" t="s">
        <v>2185</v>
      </c>
      <c r="C2166" s="9" t="s">
        <v>5814</v>
      </c>
      <c r="D2166" s="9">
        <v>42342</v>
      </c>
      <c r="E2166" s="3" t="s">
        <v>5244</v>
      </c>
      <c r="F2166" t="s">
        <v>6464</v>
      </c>
      <c r="G2166" t="s">
        <v>6665</v>
      </c>
      <c r="H2166" t="s">
        <v>7458</v>
      </c>
      <c r="I2166" t="s">
        <v>8054</v>
      </c>
      <c r="J2166" t="s">
        <v>8057</v>
      </c>
      <c r="K2166" t="s">
        <v>8358</v>
      </c>
      <c r="L2166" t="s">
        <v>8606</v>
      </c>
      <c r="M2166">
        <v>37042</v>
      </c>
      <c r="N2166" t="s">
        <v>8637</v>
      </c>
      <c r="O2166" t="s">
        <v>9312</v>
      </c>
      <c r="P2166" t="s">
        <v>10371</v>
      </c>
      <c r="Q2166" t="s">
        <v>10381</v>
      </c>
      <c r="R2166" t="s">
        <v>11061</v>
      </c>
      <c r="S2166">
        <v>1598.058</v>
      </c>
      <c r="T2166">
        <v>7</v>
      </c>
      <c r="U2166">
        <v>0.7</v>
      </c>
      <c r="V2166">
        <v>-1065.3720000000001</v>
      </c>
      <c r="W2166">
        <f>(Tableau1[[#This Row],[Sales]]/Tableau1[[#This Row],[Profit]])*100</f>
        <v>-150</v>
      </c>
      <c r="X2166">
        <f>Tableau1[[#This Row],[Sales]]*(1-Tableau1[[#This Row],[Discount]])</f>
        <v>479.41740000000004</v>
      </c>
      <c r="Y2166">
        <f ca="1">SUMIF(Tableau1[Order ID],Tableau1[[#This Row],[Order ID]],Tableau1[[#This Row],[Sales]])</f>
        <v>21.21</v>
      </c>
    </row>
    <row r="2167" spans="1:25" x14ac:dyDescent="0.3">
      <c r="A2167">
        <v>4358</v>
      </c>
      <c r="B2167" t="s">
        <v>2186</v>
      </c>
      <c r="C2167" s="9" t="s">
        <v>5187</v>
      </c>
      <c r="D2167" s="9">
        <v>43080</v>
      </c>
      <c r="E2167" s="3" t="s">
        <v>5187</v>
      </c>
      <c r="F2167" t="s">
        <v>6467</v>
      </c>
      <c r="G2167" t="s">
        <v>7093</v>
      </c>
      <c r="H2167" t="s">
        <v>7886</v>
      </c>
      <c r="I2167" t="s">
        <v>8054</v>
      </c>
      <c r="J2167" t="s">
        <v>8057</v>
      </c>
      <c r="K2167" t="s">
        <v>8092</v>
      </c>
      <c r="L2167" t="s">
        <v>8598</v>
      </c>
      <c r="M2167">
        <v>60505</v>
      </c>
      <c r="N2167" t="s">
        <v>8639</v>
      </c>
      <c r="O2167" t="s">
        <v>8924</v>
      </c>
      <c r="P2167" t="s">
        <v>10371</v>
      </c>
      <c r="Q2167" t="s">
        <v>10383</v>
      </c>
      <c r="R2167" t="s">
        <v>10673</v>
      </c>
      <c r="S2167">
        <v>10.368</v>
      </c>
      <c r="T2167">
        <v>2</v>
      </c>
      <c r="U2167">
        <v>0.2</v>
      </c>
      <c r="V2167">
        <v>3.6288</v>
      </c>
      <c r="W2167">
        <f>(Tableau1[[#This Row],[Sales]]/Tableau1[[#This Row],[Profit]])*100</f>
        <v>285.71428571428572</v>
      </c>
      <c r="X2167">
        <f>Tableau1[[#This Row],[Sales]]*(1-Tableau1[[#This Row],[Discount]])</f>
        <v>8.2944000000000013</v>
      </c>
      <c r="Y2167">
        <f ca="1">SUMIF(Tableau1[Order ID],Tableau1[[#This Row],[Order ID]],Tableau1[[#This Row],[Sales]])</f>
        <v>231.72</v>
      </c>
    </row>
    <row r="2168" spans="1:25" x14ac:dyDescent="0.3">
      <c r="A2168">
        <v>4361</v>
      </c>
      <c r="B2168" t="s">
        <v>2187</v>
      </c>
      <c r="C2168" s="9" t="s">
        <v>5236</v>
      </c>
      <c r="D2168" s="9">
        <v>42511</v>
      </c>
      <c r="E2168" s="3" t="s">
        <v>5484</v>
      </c>
      <c r="F2168" t="s">
        <v>6466</v>
      </c>
      <c r="G2168" t="s">
        <v>6759</v>
      </c>
      <c r="H2168" t="s">
        <v>7552</v>
      </c>
      <c r="I2168" t="s">
        <v>8055</v>
      </c>
      <c r="J2168" t="s">
        <v>8057</v>
      </c>
      <c r="K2168" t="s">
        <v>8157</v>
      </c>
      <c r="L2168" t="s">
        <v>8622</v>
      </c>
      <c r="M2168">
        <v>2886</v>
      </c>
      <c r="N2168" t="s">
        <v>8640</v>
      </c>
      <c r="O2168" t="s">
        <v>10203</v>
      </c>
      <c r="P2168" t="s">
        <v>10371</v>
      </c>
      <c r="Q2168" t="s">
        <v>10383</v>
      </c>
      <c r="R2168" t="s">
        <v>10422</v>
      </c>
      <c r="S2168">
        <v>111.96</v>
      </c>
      <c r="T2168">
        <v>2</v>
      </c>
      <c r="U2168">
        <v>0</v>
      </c>
      <c r="V2168">
        <v>54.860399999999998</v>
      </c>
      <c r="W2168">
        <f>(Tableau1[[#This Row],[Sales]]/Tableau1[[#This Row],[Profit]])*100</f>
        <v>204.08163265306123</v>
      </c>
      <c r="X2168">
        <f>Tableau1[[#This Row],[Sales]]*(1-Tableau1[[#This Row],[Discount]])</f>
        <v>111.96</v>
      </c>
      <c r="Y2168">
        <f ca="1">SUMIF(Tableau1[Order ID],Tableau1[[#This Row],[Order ID]],Tableau1[[#This Row],[Sales]])</f>
        <v>259.89600000000002</v>
      </c>
    </row>
    <row r="2169" spans="1:25" x14ac:dyDescent="0.3">
      <c r="A2169">
        <v>4362</v>
      </c>
      <c r="B2169" t="s">
        <v>2188</v>
      </c>
      <c r="C2169" s="9" t="s">
        <v>5952</v>
      </c>
      <c r="D2169" s="9">
        <v>42783</v>
      </c>
      <c r="E2169" s="3" t="s">
        <v>6246</v>
      </c>
      <c r="F2169" t="s">
        <v>6464</v>
      </c>
      <c r="G2169" t="s">
        <v>6796</v>
      </c>
      <c r="H2169" t="s">
        <v>7589</v>
      </c>
      <c r="I2169" t="s">
        <v>8054</v>
      </c>
      <c r="J2169" t="s">
        <v>8057</v>
      </c>
      <c r="K2169" t="s">
        <v>8298</v>
      </c>
      <c r="L2169" t="s">
        <v>8616</v>
      </c>
      <c r="M2169">
        <v>70506</v>
      </c>
      <c r="N2169" t="s">
        <v>8637</v>
      </c>
      <c r="O2169" t="s">
        <v>8757</v>
      </c>
      <c r="P2169" t="s">
        <v>10372</v>
      </c>
      <c r="Q2169" t="s">
        <v>10380</v>
      </c>
      <c r="R2169" t="s">
        <v>10506</v>
      </c>
      <c r="S2169">
        <v>29.16</v>
      </c>
      <c r="T2169">
        <v>3</v>
      </c>
      <c r="U2169">
        <v>0</v>
      </c>
      <c r="V2169">
        <v>8.4564000000000004</v>
      </c>
      <c r="W2169">
        <f>(Tableau1[[#This Row],[Sales]]/Tableau1[[#This Row],[Profit]])*100</f>
        <v>344.82758620689651</v>
      </c>
      <c r="X2169">
        <f>Tableau1[[#This Row],[Sales]]*(1-Tableau1[[#This Row],[Discount]])</f>
        <v>29.16</v>
      </c>
      <c r="Y2169">
        <f ca="1">SUMIF(Tableau1[Order ID],Tableau1[[#This Row],[Order ID]],Tableau1[[#This Row],[Sales]])</f>
        <v>19.440000000000001</v>
      </c>
    </row>
    <row r="2170" spans="1:25" x14ac:dyDescent="0.3">
      <c r="A2170">
        <v>4363</v>
      </c>
      <c r="B2170" t="s">
        <v>2189</v>
      </c>
      <c r="C2170" s="9" t="s">
        <v>5998</v>
      </c>
      <c r="D2170" s="9">
        <v>42875</v>
      </c>
      <c r="E2170" s="3" t="s">
        <v>6083</v>
      </c>
      <c r="F2170" t="s">
        <v>6464</v>
      </c>
      <c r="G2170" t="s">
        <v>6864</v>
      </c>
      <c r="H2170" t="s">
        <v>7657</v>
      </c>
      <c r="I2170" t="s">
        <v>8054</v>
      </c>
      <c r="J2170" t="s">
        <v>8057</v>
      </c>
      <c r="K2170" t="s">
        <v>8460</v>
      </c>
      <c r="L2170" t="s">
        <v>8634</v>
      </c>
      <c r="M2170">
        <v>58103</v>
      </c>
      <c r="N2170" t="s">
        <v>8639</v>
      </c>
      <c r="O2170" t="s">
        <v>9028</v>
      </c>
      <c r="P2170" t="s">
        <v>10371</v>
      </c>
      <c r="Q2170" t="s">
        <v>10379</v>
      </c>
      <c r="R2170" t="s">
        <v>10778</v>
      </c>
      <c r="S2170">
        <v>131.94</v>
      </c>
      <c r="T2170">
        <v>3</v>
      </c>
      <c r="U2170">
        <v>0</v>
      </c>
      <c r="V2170">
        <v>35.623800000000003</v>
      </c>
      <c r="W2170">
        <f>(Tableau1[[#This Row],[Sales]]/Tableau1[[#This Row],[Profit]])*100</f>
        <v>370.37037037037032</v>
      </c>
      <c r="X2170">
        <f>Tableau1[[#This Row],[Sales]]*(1-Tableau1[[#This Row],[Discount]])</f>
        <v>131.94</v>
      </c>
      <c r="Y2170">
        <f ca="1">SUMIF(Tableau1[Order ID],Tableau1[[#This Row],[Order ID]],Tableau1[[#This Row],[Sales]])</f>
        <v>239.976</v>
      </c>
    </row>
    <row r="2171" spans="1:25" x14ac:dyDescent="0.3">
      <c r="A2171">
        <v>4368</v>
      </c>
      <c r="B2171" t="s">
        <v>2190</v>
      </c>
      <c r="C2171" s="9" t="s">
        <v>5250</v>
      </c>
      <c r="D2171" s="9">
        <v>42989</v>
      </c>
      <c r="E2171" s="3" t="s">
        <v>6198</v>
      </c>
      <c r="F2171" t="s">
        <v>6464</v>
      </c>
      <c r="G2171" t="s">
        <v>6534</v>
      </c>
      <c r="H2171" t="s">
        <v>7327</v>
      </c>
      <c r="I2171" t="s">
        <v>8054</v>
      </c>
      <c r="J2171" t="s">
        <v>8057</v>
      </c>
      <c r="K2171" t="s">
        <v>8080</v>
      </c>
      <c r="L2171" t="s">
        <v>8598</v>
      </c>
      <c r="M2171">
        <v>60623</v>
      </c>
      <c r="N2171" t="s">
        <v>8639</v>
      </c>
      <c r="O2171" t="s">
        <v>9901</v>
      </c>
      <c r="P2171" t="s">
        <v>10371</v>
      </c>
      <c r="Q2171" t="s">
        <v>10386</v>
      </c>
      <c r="R2171" t="s">
        <v>11637</v>
      </c>
      <c r="S2171">
        <v>10.528</v>
      </c>
      <c r="T2171">
        <v>4</v>
      </c>
      <c r="U2171">
        <v>0.2</v>
      </c>
      <c r="V2171">
        <v>3.29</v>
      </c>
      <c r="W2171">
        <f>(Tableau1[[#This Row],[Sales]]/Tableau1[[#This Row],[Profit]])*100</f>
        <v>320</v>
      </c>
      <c r="X2171">
        <f>Tableau1[[#This Row],[Sales]]*(1-Tableau1[[#This Row],[Discount]])</f>
        <v>8.4224000000000014</v>
      </c>
      <c r="Y2171">
        <f ca="1">SUMIF(Tableau1[Order ID],Tableau1[[#This Row],[Order ID]],Tableau1[[#This Row],[Sales]])</f>
        <v>115.136</v>
      </c>
    </row>
    <row r="2172" spans="1:25" x14ac:dyDescent="0.3">
      <c r="A2172">
        <v>4370</v>
      </c>
      <c r="B2172" t="s">
        <v>2191</v>
      </c>
      <c r="C2172" s="9" t="s">
        <v>5762</v>
      </c>
      <c r="D2172" s="9">
        <v>42679</v>
      </c>
      <c r="E2172" s="3" t="s">
        <v>5368</v>
      </c>
      <c r="F2172" t="s">
        <v>6465</v>
      </c>
      <c r="G2172" t="s">
        <v>7139</v>
      </c>
      <c r="H2172" t="s">
        <v>7932</v>
      </c>
      <c r="I2172" t="s">
        <v>8056</v>
      </c>
      <c r="J2172" t="s">
        <v>8057</v>
      </c>
      <c r="K2172" t="s">
        <v>8162</v>
      </c>
      <c r="L2172" t="s">
        <v>8602</v>
      </c>
      <c r="M2172">
        <v>46226</v>
      </c>
      <c r="N2172" t="s">
        <v>8639</v>
      </c>
      <c r="O2172" t="s">
        <v>9166</v>
      </c>
      <c r="P2172" t="s">
        <v>10371</v>
      </c>
      <c r="Q2172" t="s">
        <v>10381</v>
      </c>
      <c r="R2172" t="s">
        <v>10915</v>
      </c>
      <c r="S2172">
        <v>104.9</v>
      </c>
      <c r="T2172">
        <v>5</v>
      </c>
      <c r="U2172">
        <v>0</v>
      </c>
      <c r="V2172">
        <v>50.351999999999997</v>
      </c>
      <c r="W2172">
        <f>(Tableau1[[#This Row],[Sales]]/Tableau1[[#This Row],[Profit]])*100</f>
        <v>208.33333333333334</v>
      </c>
      <c r="X2172">
        <f>Tableau1[[#This Row],[Sales]]*(1-Tableau1[[#This Row],[Discount]])</f>
        <v>104.9</v>
      </c>
      <c r="Y2172">
        <f ca="1">SUMIF(Tableau1[Order ID],Tableau1[[#This Row],[Order ID]],Tableau1[[#This Row],[Sales]])</f>
        <v>172.76400000000001</v>
      </c>
    </row>
    <row r="2173" spans="1:25" x14ac:dyDescent="0.3">
      <c r="A2173">
        <v>4373</v>
      </c>
      <c r="B2173" t="s">
        <v>2192</v>
      </c>
      <c r="C2173" s="9" t="s">
        <v>5313</v>
      </c>
      <c r="D2173" s="9">
        <v>42939</v>
      </c>
      <c r="E2173" s="3" t="s">
        <v>5830</v>
      </c>
      <c r="F2173" t="s">
        <v>6464</v>
      </c>
      <c r="G2173" t="s">
        <v>6491</v>
      </c>
      <c r="H2173" t="s">
        <v>7284</v>
      </c>
      <c r="I2173" t="s">
        <v>8054</v>
      </c>
      <c r="J2173" t="s">
        <v>8057</v>
      </c>
      <c r="K2173" t="s">
        <v>8461</v>
      </c>
      <c r="L2173" t="s">
        <v>8602</v>
      </c>
      <c r="M2173">
        <v>46514</v>
      </c>
      <c r="N2173" t="s">
        <v>8639</v>
      </c>
      <c r="O2173" t="s">
        <v>8877</v>
      </c>
      <c r="P2173" t="s">
        <v>10371</v>
      </c>
      <c r="Q2173" t="s">
        <v>10379</v>
      </c>
      <c r="R2173" t="s">
        <v>10627</v>
      </c>
      <c r="S2173">
        <v>11.68</v>
      </c>
      <c r="T2173">
        <v>2</v>
      </c>
      <c r="U2173">
        <v>0</v>
      </c>
      <c r="V2173">
        <v>5.4896000000000003</v>
      </c>
      <c r="W2173">
        <f>(Tableau1[[#This Row],[Sales]]/Tableau1[[#This Row],[Profit]])*100</f>
        <v>212.7659574468085</v>
      </c>
      <c r="X2173">
        <f>Tableau1[[#This Row],[Sales]]*(1-Tableau1[[#This Row],[Discount]])</f>
        <v>11.68</v>
      </c>
      <c r="Y2173">
        <f ca="1">SUMIF(Tableau1[Order ID],Tableau1[[#This Row],[Order ID]],Tableau1[[#This Row],[Sales]])</f>
        <v>626.35199999999998</v>
      </c>
    </row>
    <row r="2174" spans="1:25" x14ac:dyDescent="0.3">
      <c r="A2174">
        <v>4375</v>
      </c>
      <c r="B2174" t="s">
        <v>2193</v>
      </c>
      <c r="C2174" s="9" t="s">
        <v>5771</v>
      </c>
      <c r="D2174" s="9">
        <v>42692</v>
      </c>
      <c r="E2174" s="3" t="s">
        <v>5420</v>
      </c>
      <c r="F2174" t="s">
        <v>6465</v>
      </c>
      <c r="G2174" t="s">
        <v>6583</v>
      </c>
      <c r="H2174" t="s">
        <v>7376</v>
      </c>
      <c r="I2174" t="s">
        <v>8055</v>
      </c>
      <c r="J2174" t="s">
        <v>8057</v>
      </c>
      <c r="K2174" t="s">
        <v>8297</v>
      </c>
      <c r="L2174" t="s">
        <v>8612</v>
      </c>
      <c r="M2174">
        <v>44240</v>
      </c>
      <c r="N2174" t="s">
        <v>8640</v>
      </c>
      <c r="O2174" t="s">
        <v>10205</v>
      </c>
      <c r="P2174" t="s">
        <v>10371</v>
      </c>
      <c r="Q2174" t="s">
        <v>10382</v>
      </c>
      <c r="R2174" t="s">
        <v>11943</v>
      </c>
      <c r="S2174">
        <v>103.968</v>
      </c>
      <c r="T2174">
        <v>6</v>
      </c>
      <c r="U2174">
        <v>0.2</v>
      </c>
      <c r="V2174">
        <v>16.8948</v>
      </c>
      <c r="W2174">
        <f>(Tableau1[[#This Row],[Sales]]/Tableau1[[#This Row],[Profit]])*100</f>
        <v>615.38461538461547</v>
      </c>
      <c r="X2174">
        <f>Tableau1[[#This Row],[Sales]]*(1-Tableau1[[#This Row],[Discount]])</f>
        <v>83.174400000000006</v>
      </c>
      <c r="Y2174">
        <f ca="1">SUMIF(Tableau1[Order ID],Tableau1[[#This Row],[Order ID]],Tableau1[[#This Row],[Sales]])</f>
        <v>71.951999999999998</v>
      </c>
    </row>
    <row r="2175" spans="1:25" x14ac:dyDescent="0.3">
      <c r="A2175">
        <v>4376</v>
      </c>
      <c r="B2175" t="s">
        <v>2194</v>
      </c>
      <c r="C2175" s="9" t="s">
        <v>5603</v>
      </c>
      <c r="D2175" s="9">
        <v>41754</v>
      </c>
      <c r="E2175" s="3" t="s">
        <v>6043</v>
      </c>
      <c r="F2175" t="s">
        <v>6465</v>
      </c>
      <c r="G2175" t="s">
        <v>6925</v>
      </c>
      <c r="H2175" t="s">
        <v>7718</v>
      </c>
      <c r="I2175" t="s">
        <v>8056</v>
      </c>
      <c r="J2175" t="s">
        <v>8057</v>
      </c>
      <c r="K2175" t="s">
        <v>8462</v>
      </c>
      <c r="L2175" t="s">
        <v>8590</v>
      </c>
      <c r="M2175">
        <v>91776</v>
      </c>
      <c r="N2175" t="s">
        <v>8638</v>
      </c>
      <c r="O2175" t="s">
        <v>8709</v>
      </c>
      <c r="P2175" t="s">
        <v>10370</v>
      </c>
      <c r="Q2175" t="s">
        <v>10378</v>
      </c>
      <c r="R2175" t="s">
        <v>10458</v>
      </c>
      <c r="S2175">
        <v>303.25</v>
      </c>
      <c r="T2175">
        <v>5</v>
      </c>
      <c r="U2175">
        <v>0</v>
      </c>
      <c r="V2175">
        <v>63.682499999999997</v>
      </c>
      <c r="W2175">
        <f>(Tableau1[[#This Row],[Sales]]/Tableau1[[#This Row],[Profit]])*100</f>
        <v>476.1904761904762</v>
      </c>
      <c r="X2175">
        <f>Tableau1[[#This Row],[Sales]]*(1-Tableau1[[#This Row],[Discount]])</f>
        <v>303.25</v>
      </c>
      <c r="Y2175">
        <f ca="1">SUMIF(Tableau1[Order ID],Tableau1[[#This Row],[Order ID]],Tableau1[[#This Row],[Sales]])</f>
        <v>64.384</v>
      </c>
    </row>
    <row r="2176" spans="1:25" x14ac:dyDescent="0.3">
      <c r="A2176">
        <v>4379</v>
      </c>
      <c r="B2176" t="s">
        <v>2195</v>
      </c>
      <c r="C2176" s="9" t="s">
        <v>5702</v>
      </c>
      <c r="D2176" s="9">
        <v>42338</v>
      </c>
      <c r="E2176" s="3" t="s">
        <v>6287</v>
      </c>
      <c r="F2176" t="s">
        <v>6464</v>
      </c>
      <c r="G2176" t="s">
        <v>6496</v>
      </c>
      <c r="H2176" t="s">
        <v>7289</v>
      </c>
      <c r="I2176" t="s">
        <v>8056</v>
      </c>
      <c r="J2176" t="s">
        <v>8057</v>
      </c>
      <c r="K2176" t="s">
        <v>8058</v>
      </c>
      <c r="L2176" t="s">
        <v>8589</v>
      </c>
      <c r="M2176">
        <v>42420</v>
      </c>
      <c r="N2176" t="s">
        <v>8637</v>
      </c>
      <c r="O2176" t="s">
        <v>9372</v>
      </c>
      <c r="P2176" t="s">
        <v>10371</v>
      </c>
      <c r="Q2176" t="s">
        <v>10385</v>
      </c>
      <c r="R2176" t="s">
        <v>11119</v>
      </c>
      <c r="S2176">
        <v>17.48</v>
      </c>
      <c r="T2176">
        <v>2</v>
      </c>
      <c r="U2176">
        <v>0</v>
      </c>
      <c r="V2176">
        <v>8.2156000000000002</v>
      </c>
      <c r="W2176">
        <f>(Tableau1[[#This Row],[Sales]]/Tableau1[[#This Row],[Profit]])*100</f>
        <v>212.7659574468085</v>
      </c>
      <c r="X2176">
        <f>Tableau1[[#This Row],[Sales]]*(1-Tableau1[[#This Row],[Discount]])</f>
        <v>17.48</v>
      </c>
      <c r="Y2176">
        <f ca="1">SUMIF(Tableau1[Order ID],Tableau1[[#This Row],[Order ID]],Tableau1[[#This Row],[Sales]])</f>
        <v>46.2</v>
      </c>
    </row>
    <row r="2177" spans="1:25" x14ac:dyDescent="0.3">
      <c r="A2177">
        <v>4381</v>
      </c>
      <c r="B2177" t="s">
        <v>2196</v>
      </c>
      <c r="C2177" s="9" t="s">
        <v>5999</v>
      </c>
      <c r="D2177" s="9">
        <v>42302</v>
      </c>
      <c r="E2177" s="3" t="s">
        <v>5658</v>
      </c>
      <c r="F2177" t="s">
        <v>6465</v>
      </c>
      <c r="G2177" t="s">
        <v>7045</v>
      </c>
      <c r="H2177" t="s">
        <v>7838</v>
      </c>
      <c r="I2177" t="s">
        <v>8054</v>
      </c>
      <c r="J2177" t="s">
        <v>8057</v>
      </c>
      <c r="K2177" t="s">
        <v>8066</v>
      </c>
      <c r="L2177" t="s">
        <v>8590</v>
      </c>
      <c r="M2177">
        <v>94110</v>
      </c>
      <c r="N2177" t="s">
        <v>8638</v>
      </c>
      <c r="O2177" t="s">
        <v>9249</v>
      </c>
      <c r="P2177" t="s">
        <v>10371</v>
      </c>
      <c r="Q2177" t="s">
        <v>10379</v>
      </c>
      <c r="R2177" t="s">
        <v>10998</v>
      </c>
      <c r="S2177">
        <v>60.45</v>
      </c>
      <c r="T2177">
        <v>3</v>
      </c>
      <c r="U2177">
        <v>0</v>
      </c>
      <c r="V2177">
        <v>16.3215</v>
      </c>
      <c r="W2177">
        <f>(Tableau1[[#This Row],[Sales]]/Tableau1[[#This Row],[Profit]])*100</f>
        <v>370.37037037037038</v>
      </c>
      <c r="X2177">
        <f>Tableau1[[#This Row],[Sales]]*(1-Tableau1[[#This Row],[Discount]])</f>
        <v>60.45</v>
      </c>
      <c r="Y2177">
        <f ca="1">SUMIF(Tableau1[Order ID],Tableau1[[#This Row],[Order ID]],Tableau1[[#This Row],[Sales]])</f>
        <v>52.59</v>
      </c>
    </row>
    <row r="2178" spans="1:25" x14ac:dyDescent="0.3">
      <c r="A2178">
        <v>4383</v>
      </c>
      <c r="B2178" t="s">
        <v>2197</v>
      </c>
      <c r="C2178" s="9" t="s">
        <v>5633</v>
      </c>
      <c r="D2178" s="9">
        <v>42205</v>
      </c>
      <c r="E2178" s="3" t="s">
        <v>6127</v>
      </c>
      <c r="F2178" t="s">
        <v>6465</v>
      </c>
      <c r="G2178" t="s">
        <v>6622</v>
      </c>
      <c r="H2178" t="s">
        <v>7415</v>
      </c>
      <c r="I2178" t="s">
        <v>8054</v>
      </c>
      <c r="J2178" t="s">
        <v>8057</v>
      </c>
      <c r="K2178" t="s">
        <v>8394</v>
      </c>
      <c r="L2178" t="s">
        <v>8598</v>
      </c>
      <c r="M2178">
        <v>60035</v>
      </c>
      <c r="N2178" t="s">
        <v>8639</v>
      </c>
      <c r="O2178" t="s">
        <v>9237</v>
      </c>
      <c r="P2178" t="s">
        <v>10371</v>
      </c>
      <c r="Q2178" t="s">
        <v>10381</v>
      </c>
      <c r="R2178" t="s">
        <v>10986</v>
      </c>
      <c r="S2178">
        <v>2.88</v>
      </c>
      <c r="T2178">
        <v>5</v>
      </c>
      <c r="U2178">
        <v>0.8</v>
      </c>
      <c r="V2178">
        <v>-4.4640000000000004</v>
      </c>
      <c r="W2178">
        <f>(Tableau1[[#This Row],[Sales]]/Tableau1[[#This Row],[Profit]])*100</f>
        <v>-64.51612903225805</v>
      </c>
      <c r="X2178">
        <f>Tableau1[[#This Row],[Sales]]*(1-Tableau1[[#This Row],[Discount]])</f>
        <v>0.57599999999999985</v>
      </c>
      <c r="Y2178">
        <f ca="1">SUMIF(Tableau1[Order ID],Tableau1[[#This Row],[Order ID]],Tableau1[[#This Row],[Sales]])</f>
        <v>64.959999999999994</v>
      </c>
    </row>
    <row r="2179" spans="1:25" x14ac:dyDescent="0.3">
      <c r="A2179">
        <v>4387</v>
      </c>
      <c r="B2179" t="s">
        <v>2198</v>
      </c>
      <c r="C2179" s="9" t="s">
        <v>5219</v>
      </c>
      <c r="D2179" s="9">
        <v>42670</v>
      </c>
      <c r="E2179" s="3" t="s">
        <v>6292</v>
      </c>
      <c r="F2179" t="s">
        <v>6465</v>
      </c>
      <c r="G2179" t="s">
        <v>6630</v>
      </c>
      <c r="H2179" t="s">
        <v>7423</v>
      </c>
      <c r="I2179" t="s">
        <v>8055</v>
      </c>
      <c r="J2179" t="s">
        <v>8057</v>
      </c>
      <c r="K2179" t="s">
        <v>8066</v>
      </c>
      <c r="L2179" t="s">
        <v>8590</v>
      </c>
      <c r="M2179">
        <v>94122</v>
      </c>
      <c r="N2179" t="s">
        <v>8638</v>
      </c>
      <c r="O2179" t="s">
        <v>10194</v>
      </c>
      <c r="P2179" t="s">
        <v>10371</v>
      </c>
      <c r="Q2179" t="s">
        <v>10382</v>
      </c>
      <c r="R2179" t="s">
        <v>10742</v>
      </c>
      <c r="S2179">
        <v>43.92</v>
      </c>
      <c r="T2179">
        <v>4</v>
      </c>
      <c r="U2179">
        <v>0</v>
      </c>
      <c r="V2179">
        <v>11.8584</v>
      </c>
      <c r="W2179">
        <f>(Tableau1[[#This Row],[Sales]]/Tableau1[[#This Row],[Profit]])*100</f>
        <v>370.37037037037044</v>
      </c>
      <c r="X2179">
        <f>Tableau1[[#This Row],[Sales]]*(1-Tableau1[[#This Row],[Discount]])</f>
        <v>43.92</v>
      </c>
      <c r="Y2179">
        <f ca="1">SUMIF(Tableau1[Order ID],Tableau1[[#This Row],[Order ID]],Tableau1[[#This Row],[Sales]])</f>
        <v>8.1</v>
      </c>
    </row>
    <row r="2180" spans="1:25" x14ac:dyDescent="0.3">
      <c r="A2180">
        <v>4389</v>
      </c>
      <c r="B2180" t="s">
        <v>2199</v>
      </c>
      <c r="C2180" s="9" t="s">
        <v>5255</v>
      </c>
      <c r="D2180" s="9">
        <v>43059</v>
      </c>
      <c r="E2180" s="3" t="s">
        <v>5933</v>
      </c>
      <c r="F2180" t="s">
        <v>6466</v>
      </c>
      <c r="G2180" t="s">
        <v>6771</v>
      </c>
      <c r="H2180" t="s">
        <v>7564</v>
      </c>
      <c r="I2180" t="s">
        <v>8054</v>
      </c>
      <c r="J2180" t="s">
        <v>8057</v>
      </c>
      <c r="K2180" t="s">
        <v>8078</v>
      </c>
      <c r="L2180" t="s">
        <v>8603</v>
      </c>
      <c r="M2180">
        <v>10035</v>
      </c>
      <c r="N2180" t="s">
        <v>8640</v>
      </c>
      <c r="O2180" t="s">
        <v>9275</v>
      </c>
      <c r="P2180" t="s">
        <v>10371</v>
      </c>
      <c r="Q2180" t="s">
        <v>10383</v>
      </c>
      <c r="R2180" t="s">
        <v>11024</v>
      </c>
      <c r="S2180">
        <v>46.76</v>
      </c>
      <c r="T2180">
        <v>7</v>
      </c>
      <c r="U2180">
        <v>0</v>
      </c>
      <c r="V2180">
        <v>22.444800000000001</v>
      </c>
      <c r="W2180">
        <f>(Tableau1[[#This Row],[Sales]]/Tableau1[[#This Row],[Profit]])*100</f>
        <v>208.33333333333331</v>
      </c>
      <c r="X2180">
        <f>Tableau1[[#This Row],[Sales]]*(1-Tableau1[[#This Row],[Discount]])</f>
        <v>46.76</v>
      </c>
      <c r="Y2180">
        <f ca="1">SUMIF(Tableau1[Order ID],Tableau1[[#This Row],[Order ID]],Tableau1[[#This Row],[Sales]])</f>
        <v>73.2</v>
      </c>
    </row>
    <row r="2181" spans="1:25" x14ac:dyDescent="0.3">
      <c r="A2181">
        <v>4393</v>
      </c>
      <c r="B2181" t="s">
        <v>2200</v>
      </c>
      <c r="C2181" s="9" t="s">
        <v>5192</v>
      </c>
      <c r="D2181" s="9">
        <v>42621</v>
      </c>
      <c r="E2181" s="3" t="s">
        <v>5156</v>
      </c>
      <c r="F2181" t="s">
        <v>6465</v>
      </c>
      <c r="G2181" t="s">
        <v>6478</v>
      </c>
      <c r="H2181" t="s">
        <v>7271</v>
      </c>
      <c r="I2181" t="s">
        <v>8055</v>
      </c>
      <c r="J2181" t="s">
        <v>8057</v>
      </c>
      <c r="K2181" t="s">
        <v>8119</v>
      </c>
      <c r="L2181" t="s">
        <v>8593</v>
      </c>
      <c r="M2181">
        <v>75081</v>
      </c>
      <c r="N2181" t="s">
        <v>8639</v>
      </c>
      <c r="O2181" t="s">
        <v>9028</v>
      </c>
      <c r="P2181" t="s">
        <v>10371</v>
      </c>
      <c r="Q2181" t="s">
        <v>10379</v>
      </c>
      <c r="R2181" t="s">
        <v>10778</v>
      </c>
      <c r="S2181">
        <v>70.367999999999995</v>
      </c>
      <c r="T2181">
        <v>2</v>
      </c>
      <c r="U2181">
        <v>0.2</v>
      </c>
      <c r="V2181">
        <v>6.1571999999999996</v>
      </c>
      <c r="W2181">
        <f>(Tableau1[[#This Row],[Sales]]/Tableau1[[#This Row],[Profit]])*100</f>
        <v>1142.8571428571429</v>
      </c>
      <c r="X2181">
        <f>Tableau1[[#This Row],[Sales]]*(1-Tableau1[[#This Row],[Discount]])</f>
        <v>56.294399999999996</v>
      </c>
      <c r="Y2181">
        <f ca="1">SUMIF(Tableau1[Order ID],Tableau1[[#This Row],[Order ID]],Tableau1[[#This Row],[Sales]])</f>
        <v>11.032</v>
      </c>
    </row>
    <row r="2182" spans="1:25" x14ac:dyDescent="0.3">
      <c r="A2182">
        <v>4395</v>
      </c>
      <c r="B2182" t="s">
        <v>2201</v>
      </c>
      <c r="C2182" s="9" t="s">
        <v>5866</v>
      </c>
      <c r="D2182" s="9">
        <v>41840</v>
      </c>
      <c r="E2182" s="3" t="s">
        <v>5866</v>
      </c>
      <c r="F2182" t="s">
        <v>6467</v>
      </c>
      <c r="G2182" t="s">
        <v>7041</v>
      </c>
      <c r="H2182" t="s">
        <v>7834</v>
      </c>
      <c r="I2182" t="s">
        <v>8054</v>
      </c>
      <c r="J2182" t="s">
        <v>8057</v>
      </c>
      <c r="K2182" t="s">
        <v>8082</v>
      </c>
      <c r="L2182" t="s">
        <v>8612</v>
      </c>
      <c r="M2182">
        <v>45503</v>
      </c>
      <c r="N2182" t="s">
        <v>8640</v>
      </c>
      <c r="O2182" t="s">
        <v>9194</v>
      </c>
      <c r="P2182" t="s">
        <v>10371</v>
      </c>
      <c r="Q2182" t="s">
        <v>10377</v>
      </c>
      <c r="R2182" t="s">
        <v>10943</v>
      </c>
      <c r="S2182">
        <v>25.984000000000002</v>
      </c>
      <c r="T2182">
        <v>1</v>
      </c>
      <c r="U2182">
        <v>0.2</v>
      </c>
      <c r="V2182">
        <v>-5.1967999999999996</v>
      </c>
      <c r="W2182">
        <f>(Tableau1[[#This Row],[Sales]]/Tableau1[[#This Row],[Profit]])*100</f>
        <v>-500.00000000000011</v>
      </c>
      <c r="X2182">
        <f>Tableau1[[#This Row],[Sales]]*(1-Tableau1[[#This Row],[Discount]])</f>
        <v>20.787200000000002</v>
      </c>
      <c r="Y2182">
        <f ca="1">SUMIF(Tableau1[Order ID],Tableau1[[#This Row],[Order ID]],Tableau1[[#This Row],[Sales]])</f>
        <v>210.58</v>
      </c>
    </row>
    <row r="2183" spans="1:25" x14ac:dyDescent="0.3">
      <c r="A2183">
        <v>4397</v>
      </c>
      <c r="B2183" t="s">
        <v>2202</v>
      </c>
      <c r="C2183" s="9" t="s">
        <v>5655</v>
      </c>
      <c r="D2183" s="9">
        <v>42689</v>
      </c>
      <c r="E2183" s="3" t="s">
        <v>5288</v>
      </c>
      <c r="F2183" t="s">
        <v>6465</v>
      </c>
      <c r="G2183" t="s">
        <v>7174</v>
      </c>
      <c r="H2183" t="s">
        <v>7967</v>
      </c>
      <c r="I2183" t="s">
        <v>8055</v>
      </c>
      <c r="J2183" t="s">
        <v>8057</v>
      </c>
      <c r="K2183" t="s">
        <v>8128</v>
      </c>
      <c r="L2183" t="s">
        <v>8590</v>
      </c>
      <c r="M2183">
        <v>92024</v>
      </c>
      <c r="N2183" t="s">
        <v>8638</v>
      </c>
      <c r="O2183" t="s">
        <v>9545</v>
      </c>
      <c r="P2183" t="s">
        <v>10372</v>
      </c>
      <c r="Q2183" t="s">
        <v>10380</v>
      </c>
      <c r="R2183" t="s">
        <v>11288</v>
      </c>
      <c r="S2183">
        <v>361.37599999999998</v>
      </c>
      <c r="T2183">
        <v>2</v>
      </c>
      <c r="U2183">
        <v>0.2</v>
      </c>
      <c r="V2183">
        <v>27.103200000000001</v>
      </c>
      <c r="W2183">
        <f>(Tableau1[[#This Row],[Sales]]/Tableau1[[#This Row],[Profit]])*100</f>
        <v>1333.3333333333333</v>
      </c>
      <c r="X2183">
        <f>Tableau1[[#This Row],[Sales]]*(1-Tableau1[[#This Row],[Discount]])</f>
        <v>289.10079999999999</v>
      </c>
      <c r="Y2183">
        <f ca="1">SUMIF(Tableau1[Order ID],Tableau1[[#This Row],[Order ID]],Tableau1[[#This Row],[Sales]])</f>
        <v>93.248000000000005</v>
      </c>
    </row>
    <row r="2184" spans="1:25" x14ac:dyDescent="0.3">
      <c r="A2184">
        <v>4398</v>
      </c>
      <c r="B2184" t="s">
        <v>2203</v>
      </c>
      <c r="C2184" s="9" t="s">
        <v>6000</v>
      </c>
      <c r="D2184" s="9">
        <v>41827</v>
      </c>
      <c r="E2184" s="3" t="s">
        <v>5414</v>
      </c>
      <c r="F2184" t="s">
        <v>6465</v>
      </c>
      <c r="G2184" t="s">
        <v>6720</v>
      </c>
      <c r="H2184" t="s">
        <v>7513</v>
      </c>
      <c r="I2184" t="s">
        <v>8054</v>
      </c>
      <c r="J2184" t="s">
        <v>8057</v>
      </c>
      <c r="K2184" t="s">
        <v>8068</v>
      </c>
      <c r="L2184" t="s">
        <v>8597</v>
      </c>
      <c r="M2184">
        <v>19120</v>
      </c>
      <c r="N2184" t="s">
        <v>8640</v>
      </c>
      <c r="O2184" t="s">
        <v>9423</v>
      </c>
      <c r="P2184" t="s">
        <v>10370</v>
      </c>
      <c r="Q2184" t="s">
        <v>10374</v>
      </c>
      <c r="R2184" t="s">
        <v>11170</v>
      </c>
      <c r="S2184">
        <v>172.18600000000001</v>
      </c>
      <c r="T2184">
        <v>2</v>
      </c>
      <c r="U2184">
        <v>0.3</v>
      </c>
      <c r="V2184">
        <v>-46.736199999999997</v>
      </c>
      <c r="W2184">
        <f>(Tableau1[[#This Row],[Sales]]/Tableau1[[#This Row],[Profit]])*100</f>
        <v>-368.42105263157896</v>
      </c>
      <c r="X2184">
        <f>Tableau1[[#This Row],[Sales]]*(1-Tableau1[[#This Row],[Discount]])</f>
        <v>120.53019999999999</v>
      </c>
      <c r="Y2184">
        <f ca="1">SUMIF(Tableau1[Order ID],Tableau1[[#This Row],[Order ID]],Tableau1[[#This Row],[Sales]])</f>
        <v>37.68</v>
      </c>
    </row>
    <row r="2185" spans="1:25" x14ac:dyDescent="0.3">
      <c r="A2185">
        <v>4400</v>
      </c>
      <c r="B2185" t="s">
        <v>2204</v>
      </c>
      <c r="C2185" s="9" t="s">
        <v>5746</v>
      </c>
      <c r="D2185" s="9">
        <v>42446</v>
      </c>
      <c r="E2185" s="3" t="s">
        <v>5746</v>
      </c>
      <c r="F2185" t="s">
        <v>6467</v>
      </c>
      <c r="G2185" t="s">
        <v>6515</v>
      </c>
      <c r="H2185" t="s">
        <v>7308</v>
      </c>
      <c r="I2185" t="s">
        <v>8054</v>
      </c>
      <c r="J2185" t="s">
        <v>8057</v>
      </c>
      <c r="K2185" t="s">
        <v>8087</v>
      </c>
      <c r="L2185" t="s">
        <v>8627</v>
      </c>
      <c r="M2185">
        <v>21044</v>
      </c>
      <c r="N2185" t="s">
        <v>8640</v>
      </c>
      <c r="O2185" t="s">
        <v>9491</v>
      </c>
      <c r="P2185" t="s">
        <v>10371</v>
      </c>
      <c r="Q2185" t="s">
        <v>10385</v>
      </c>
      <c r="R2185" t="s">
        <v>11234</v>
      </c>
      <c r="S2185">
        <v>199.9</v>
      </c>
      <c r="T2185">
        <v>5</v>
      </c>
      <c r="U2185">
        <v>0</v>
      </c>
      <c r="V2185">
        <v>89.954999999999998</v>
      </c>
      <c r="W2185">
        <f>(Tableau1[[#This Row],[Sales]]/Tableau1[[#This Row],[Profit]])*100</f>
        <v>222.22222222222223</v>
      </c>
      <c r="X2185">
        <f>Tableau1[[#This Row],[Sales]]*(1-Tableau1[[#This Row],[Discount]])</f>
        <v>199.9</v>
      </c>
      <c r="Y2185">
        <f ca="1">SUMIF(Tableau1[Order ID],Tableau1[[#This Row],[Order ID]],Tableau1[[#This Row],[Sales]])</f>
        <v>14.03</v>
      </c>
    </row>
    <row r="2186" spans="1:25" x14ac:dyDescent="0.3">
      <c r="A2186">
        <v>4403</v>
      </c>
      <c r="B2186" t="s">
        <v>2205</v>
      </c>
      <c r="C2186" s="9" t="s">
        <v>5512</v>
      </c>
      <c r="D2186" s="9">
        <v>42730</v>
      </c>
      <c r="E2186" s="3" t="s">
        <v>5827</v>
      </c>
      <c r="F2186" t="s">
        <v>6466</v>
      </c>
      <c r="G2186" t="s">
        <v>6584</v>
      </c>
      <c r="H2186" t="s">
        <v>7377</v>
      </c>
      <c r="I2186" t="s">
        <v>8054</v>
      </c>
      <c r="J2186" t="s">
        <v>8057</v>
      </c>
      <c r="K2186" t="s">
        <v>8135</v>
      </c>
      <c r="L2186" t="s">
        <v>8610</v>
      </c>
      <c r="M2186">
        <v>80906</v>
      </c>
      <c r="N2186" t="s">
        <v>8638</v>
      </c>
      <c r="O2186" t="s">
        <v>10207</v>
      </c>
      <c r="P2186" t="s">
        <v>10371</v>
      </c>
      <c r="Q2186" t="s">
        <v>10379</v>
      </c>
      <c r="R2186" t="s">
        <v>11945</v>
      </c>
      <c r="S2186">
        <v>11.327999999999999</v>
      </c>
      <c r="T2186">
        <v>2</v>
      </c>
      <c r="U2186">
        <v>0.2</v>
      </c>
      <c r="V2186">
        <v>2.5488</v>
      </c>
      <c r="W2186">
        <f>(Tableau1[[#This Row],[Sales]]/Tableau1[[#This Row],[Profit]])*100</f>
        <v>444.44444444444446</v>
      </c>
      <c r="X2186">
        <f>Tableau1[[#This Row],[Sales]]*(1-Tableau1[[#This Row],[Discount]])</f>
        <v>9.0624000000000002</v>
      </c>
      <c r="Y2186">
        <f ca="1">SUMIF(Tableau1[Order ID],Tableau1[[#This Row],[Order ID]],Tableau1[[#This Row],[Sales]])</f>
        <v>288</v>
      </c>
    </row>
    <row r="2187" spans="1:25" x14ac:dyDescent="0.3">
      <c r="A2187">
        <v>4404</v>
      </c>
      <c r="B2187" t="s">
        <v>2206</v>
      </c>
      <c r="C2187" s="9" t="s">
        <v>5844</v>
      </c>
      <c r="D2187" s="9">
        <v>41884</v>
      </c>
      <c r="E2187" s="3" t="s">
        <v>6396</v>
      </c>
      <c r="F2187" t="s">
        <v>6466</v>
      </c>
      <c r="G2187" t="s">
        <v>6520</v>
      </c>
      <c r="H2187" t="s">
        <v>7313</v>
      </c>
      <c r="I2187" t="s">
        <v>8054</v>
      </c>
      <c r="J2187" t="s">
        <v>8057</v>
      </c>
      <c r="K2187" t="s">
        <v>8078</v>
      </c>
      <c r="L2187" t="s">
        <v>8603</v>
      </c>
      <c r="M2187">
        <v>10009</v>
      </c>
      <c r="N2187" t="s">
        <v>8640</v>
      </c>
      <c r="O2187" t="s">
        <v>10207</v>
      </c>
      <c r="P2187" t="s">
        <v>10371</v>
      </c>
      <c r="Q2187" t="s">
        <v>10379</v>
      </c>
      <c r="R2187" t="s">
        <v>11945</v>
      </c>
      <c r="S2187">
        <v>21.24</v>
      </c>
      <c r="T2187">
        <v>3</v>
      </c>
      <c r="U2187">
        <v>0</v>
      </c>
      <c r="V2187">
        <v>8.0711999999999993</v>
      </c>
      <c r="W2187">
        <f>(Tableau1[[#This Row],[Sales]]/Tableau1[[#This Row],[Profit]])*100</f>
        <v>263.15789473684214</v>
      </c>
      <c r="X2187">
        <f>Tableau1[[#This Row],[Sales]]*(1-Tableau1[[#This Row],[Discount]])</f>
        <v>21.24</v>
      </c>
      <c r="Y2187">
        <f ca="1">SUMIF(Tableau1[Order ID],Tableau1[[#This Row],[Order ID]],Tableau1[[#This Row],[Sales]])</f>
        <v>942.78399999999999</v>
      </c>
    </row>
    <row r="2188" spans="1:25" x14ac:dyDescent="0.3">
      <c r="A2188">
        <v>4405</v>
      </c>
      <c r="B2188" t="s">
        <v>2207</v>
      </c>
      <c r="C2188" s="9" t="s">
        <v>5791</v>
      </c>
      <c r="D2188" s="9">
        <v>42190</v>
      </c>
      <c r="E2188" s="3" t="s">
        <v>5878</v>
      </c>
      <c r="F2188" t="s">
        <v>6465</v>
      </c>
      <c r="G2188" t="s">
        <v>7064</v>
      </c>
      <c r="H2188" t="s">
        <v>7857</v>
      </c>
      <c r="I2188" t="s">
        <v>8054</v>
      </c>
      <c r="J2188" t="s">
        <v>8057</v>
      </c>
      <c r="K2188" t="s">
        <v>8068</v>
      </c>
      <c r="L2188" t="s">
        <v>8597</v>
      </c>
      <c r="M2188">
        <v>19140</v>
      </c>
      <c r="N2188" t="s">
        <v>8640</v>
      </c>
      <c r="O2188" t="s">
        <v>8811</v>
      </c>
      <c r="P2188" t="s">
        <v>10372</v>
      </c>
      <c r="Q2188" t="s">
        <v>10384</v>
      </c>
      <c r="R2188" t="s">
        <v>10561</v>
      </c>
      <c r="S2188">
        <v>34.799999999999997</v>
      </c>
      <c r="T2188">
        <v>3</v>
      </c>
      <c r="U2188">
        <v>0.2</v>
      </c>
      <c r="V2188">
        <v>2.1749999999999998</v>
      </c>
      <c r="W2188">
        <f>(Tableau1[[#This Row],[Sales]]/Tableau1[[#This Row],[Profit]])*100</f>
        <v>1600</v>
      </c>
      <c r="X2188">
        <f>Tableau1[[#This Row],[Sales]]*(1-Tableau1[[#This Row],[Discount]])</f>
        <v>27.84</v>
      </c>
      <c r="Y2188">
        <f ca="1">SUMIF(Tableau1[Order ID],Tableau1[[#This Row],[Order ID]],Tableau1[[#This Row],[Sales]])</f>
        <v>3.536</v>
      </c>
    </row>
    <row r="2189" spans="1:25" x14ac:dyDescent="0.3">
      <c r="A2189">
        <v>4407</v>
      </c>
      <c r="B2189" t="s">
        <v>2208</v>
      </c>
      <c r="C2189" s="9" t="s">
        <v>5103</v>
      </c>
      <c r="D2189" s="9">
        <v>42694</v>
      </c>
      <c r="E2189" s="3" t="s">
        <v>5911</v>
      </c>
      <c r="F2189" t="s">
        <v>6465</v>
      </c>
      <c r="G2189" t="s">
        <v>7009</v>
      </c>
      <c r="H2189" t="s">
        <v>7802</v>
      </c>
      <c r="I2189" t="s">
        <v>8055</v>
      </c>
      <c r="J2189" t="s">
        <v>8057</v>
      </c>
      <c r="K2189" t="s">
        <v>8096</v>
      </c>
      <c r="L2189" t="s">
        <v>8602</v>
      </c>
      <c r="M2189">
        <v>47201</v>
      </c>
      <c r="N2189" t="s">
        <v>8639</v>
      </c>
      <c r="O2189" t="s">
        <v>9322</v>
      </c>
      <c r="P2189" t="s">
        <v>10371</v>
      </c>
      <c r="Q2189" t="s">
        <v>10383</v>
      </c>
      <c r="R2189" t="s">
        <v>11071</v>
      </c>
      <c r="S2189">
        <v>9.08</v>
      </c>
      <c r="T2189">
        <v>2</v>
      </c>
      <c r="U2189">
        <v>0</v>
      </c>
      <c r="V2189">
        <v>4.0860000000000003</v>
      </c>
      <c r="W2189">
        <f>(Tableau1[[#This Row],[Sales]]/Tableau1[[#This Row],[Profit]])*100</f>
        <v>222.2222222222222</v>
      </c>
      <c r="X2189">
        <f>Tableau1[[#This Row],[Sales]]*(1-Tableau1[[#This Row],[Discount]])</f>
        <v>9.08</v>
      </c>
      <c r="Y2189">
        <f ca="1">SUMIF(Tableau1[Order ID],Tableau1[[#This Row],[Order ID]],Tableau1[[#This Row],[Sales]])</f>
        <v>287.976</v>
      </c>
    </row>
    <row r="2190" spans="1:25" x14ac:dyDescent="0.3">
      <c r="A2190">
        <v>4410</v>
      </c>
      <c r="B2190" t="s">
        <v>2209</v>
      </c>
      <c r="C2190" s="9" t="s">
        <v>5487</v>
      </c>
      <c r="D2190" s="9">
        <v>41765</v>
      </c>
      <c r="E2190" s="3" t="s">
        <v>5248</v>
      </c>
      <c r="F2190" t="s">
        <v>6465</v>
      </c>
      <c r="G2190" t="s">
        <v>6485</v>
      </c>
      <c r="H2190" t="s">
        <v>7278</v>
      </c>
      <c r="I2190" t="s">
        <v>8056</v>
      </c>
      <c r="J2190" t="s">
        <v>8057</v>
      </c>
      <c r="K2190" t="s">
        <v>8059</v>
      </c>
      <c r="L2190" t="s">
        <v>8590</v>
      </c>
      <c r="M2190">
        <v>90004</v>
      </c>
      <c r="N2190" t="s">
        <v>8638</v>
      </c>
      <c r="O2190" t="s">
        <v>9470</v>
      </c>
      <c r="P2190" t="s">
        <v>10371</v>
      </c>
      <c r="Q2190" t="s">
        <v>10375</v>
      </c>
      <c r="R2190" t="s">
        <v>11214</v>
      </c>
      <c r="S2190">
        <v>5.78</v>
      </c>
      <c r="T2190">
        <v>2</v>
      </c>
      <c r="U2190">
        <v>0</v>
      </c>
      <c r="V2190">
        <v>2.7166000000000001</v>
      </c>
      <c r="W2190">
        <f>(Tableau1[[#This Row],[Sales]]/Tableau1[[#This Row],[Profit]])*100</f>
        <v>212.7659574468085</v>
      </c>
      <c r="X2190">
        <f>Tableau1[[#This Row],[Sales]]*(1-Tableau1[[#This Row],[Discount]])</f>
        <v>5.78</v>
      </c>
      <c r="Y2190">
        <f ca="1">SUMIF(Tableau1[Order ID],Tableau1[[#This Row],[Order ID]],Tableau1[[#This Row],[Sales]])</f>
        <v>55.328000000000003</v>
      </c>
    </row>
    <row r="2191" spans="1:25" x14ac:dyDescent="0.3">
      <c r="A2191">
        <v>4412</v>
      </c>
      <c r="B2191" t="s">
        <v>2210</v>
      </c>
      <c r="C2191" s="9" t="s">
        <v>5291</v>
      </c>
      <c r="D2191" s="9">
        <v>41811</v>
      </c>
      <c r="E2191" s="3" t="s">
        <v>6248</v>
      </c>
      <c r="F2191" t="s">
        <v>6466</v>
      </c>
      <c r="G2191" t="s">
        <v>6977</v>
      </c>
      <c r="H2191" t="s">
        <v>7770</v>
      </c>
      <c r="I2191" t="s">
        <v>8054</v>
      </c>
      <c r="J2191" t="s">
        <v>8057</v>
      </c>
      <c r="K2191" t="s">
        <v>8078</v>
      </c>
      <c r="L2191" t="s">
        <v>8603</v>
      </c>
      <c r="M2191">
        <v>10024</v>
      </c>
      <c r="N2191" t="s">
        <v>8640</v>
      </c>
      <c r="O2191" t="s">
        <v>9839</v>
      </c>
      <c r="P2191" t="s">
        <v>10371</v>
      </c>
      <c r="Q2191" t="s">
        <v>10383</v>
      </c>
      <c r="R2191" t="s">
        <v>11573</v>
      </c>
      <c r="S2191">
        <v>19.649999999999999</v>
      </c>
      <c r="T2191">
        <v>3</v>
      </c>
      <c r="U2191">
        <v>0</v>
      </c>
      <c r="V2191">
        <v>9.0389999999999997</v>
      </c>
      <c r="W2191">
        <f>(Tableau1[[#This Row],[Sales]]/Tableau1[[#This Row],[Profit]])*100</f>
        <v>217.39130434782606</v>
      </c>
      <c r="X2191">
        <f>Tableau1[[#This Row],[Sales]]*(1-Tableau1[[#This Row],[Discount]])</f>
        <v>19.649999999999999</v>
      </c>
      <c r="Y2191">
        <f ca="1">SUMIF(Tableau1[Order ID],Tableau1[[#This Row],[Order ID]],Tableau1[[#This Row],[Sales]])</f>
        <v>4.6079999999999997</v>
      </c>
    </row>
    <row r="2192" spans="1:25" x14ac:dyDescent="0.3">
      <c r="A2192">
        <v>4415</v>
      </c>
      <c r="B2192" t="s">
        <v>2211</v>
      </c>
      <c r="C2192" s="9" t="s">
        <v>6001</v>
      </c>
      <c r="D2192" s="9">
        <v>42966</v>
      </c>
      <c r="E2192" s="3" t="s">
        <v>5992</v>
      </c>
      <c r="F2192" t="s">
        <v>6465</v>
      </c>
      <c r="G2192" t="s">
        <v>6548</v>
      </c>
      <c r="H2192" t="s">
        <v>7341</v>
      </c>
      <c r="I2192" t="s">
        <v>8055</v>
      </c>
      <c r="J2192" t="s">
        <v>8057</v>
      </c>
      <c r="K2192" t="s">
        <v>8162</v>
      </c>
      <c r="L2192" t="s">
        <v>8619</v>
      </c>
      <c r="M2192">
        <v>1841</v>
      </c>
      <c r="N2192" t="s">
        <v>8640</v>
      </c>
      <c r="O2192" t="s">
        <v>9374</v>
      </c>
      <c r="P2192" t="s">
        <v>10371</v>
      </c>
      <c r="Q2192" t="s">
        <v>10381</v>
      </c>
      <c r="R2192" t="s">
        <v>11121</v>
      </c>
      <c r="S2192">
        <v>387.99</v>
      </c>
      <c r="T2192">
        <v>1</v>
      </c>
      <c r="U2192">
        <v>0</v>
      </c>
      <c r="V2192">
        <v>182.3553</v>
      </c>
      <c r="W2192">
        <f>(Tableau1[[#This Row],[Sales]]/Tableau1[[#This Row],[Profit]])*100</f>
        <v>212.7659574468085</v>
      </c>
      <c r="X2192">
        <f>Tableau1[[#This Row],[Sales]]*(1-Tableau1[[#This Row],[Discount]])</f>
        <v>387.99</v>
      </c>
      <c r="Y2192">
        <f ca="1">SUMIF(Tableau1[Order ID],Tableau1[[#This Row],[Order ID]],Tableau1[[#This Row],[Sales]])</f>
        <v>698.35199999999998</v>
      </c>
    </row>
    <row r="2193" spans="1:25" x14ac:dyDescent="0.3">
      <c r="A2193">
        <v>4416</v>
      </c>
      <c r="B2193" t="s">
        <v>2212</v>
      </c>
      <c r="C2193" s="9" t="s">
        <v>5533</v>
      </c>
      <c r="D2193" s="9">
        <v>41972</v>
      </c>
      <c r="E2193" s="3" t="s">
        <v>5806</v>
      </c>
      <c r="F2193" t="s">
        <v>6465</v>
      </c>
      <c r="G2193" t="s">
        <v>6585</v>
      </c>
      <c r="H2193" t="s">
        <v>7378</v>
      </c>
      <c r="I2193" t="s">
        <v>8054</v>
      </c>
      <c r="J2193" t="s">
        <v>8057</v>
      </c>
      <c r="K2193" t="s">
        <v>8066</v>
      </c>
      <c r="L2193" t="s">
        <v>8590</v>
      </c>
      <c r="M2193">
        <v>94122</v>
      </c>
      <c r="N2193" t="s">
        <v>8638</v>
      </c>
      <c r="O2193" t="s">
        <v>9509</v>
      </c>
      <c r="P2193" t="s">
        <v>10372</v>
      </c>
      <c r="Q2193" t="s">
        <v>10380</v>
      </c>
      <c r="R2193" t="s">
        <v>11251</v>
      </c>
      <c r="S2193">
        <v>575.91999999999996</v>
      </c>
      <c r="T2193">
        <v>2</v>
      </c>
      <c r="U2193">
        <v>0.2</v>
      </c>
      <c r="V2193">
        <v>71.989999999999995</v>
      </c>
      <c r="W2193">
        <f>(Tableau1[[#This Row],[Sales]]/Tableau1[[#This Row],[Profit]])*100</f>
        <v>800</v>
      </c>
      <c r="X2193">
        <f>Tableau1[[#This Row],[Sales]]*(1-Tableau1[[#This Row],[Discount]])</f>
        <v>460.73599999999999</v>
      </c>
      <c r="Y2193">
        <f ca="1">SUMIF(Tableau1[Order ID],Tableau1[[#This Row],[Order ID]],Tableau1[[#This Row],[Sales]])</f>
        <v>537.54399999999998</v>
      </c>
    </row>
    <row r="2194" spans="1:25" x14ac:dyDescent="0.3">
      <c r="A2194">
        <v>4418</v>
      </c>
      <c r="B2194" t="s">
        <v>2213</v>
      </c>
      <c r="C2194" s="9" t="s">
        <v>5389</v>
      </c>
      <c r="D2194" s="9">
        <v>42834</v>
      </c>
      <c r="E2194" s="3" t="s">
        <v>5513</v>
      </c>
      <c r="F2194" t="s">
        <v>6464</v>
      </c>
      <c r="G2194" t="s">
        <v>6575</v>
      </c>
      <c r="H2194" t="s">
        <v>7368</v>
      </c>
      <c r="I2194" t="s">
        <v>8054</v>
      </c>
      <c r="J2194" t="s">
        <v>8057</v>
      </c>
      <c r="K2194" t="s">
        <v>8124</v>
      </c>
      <c r="L2194" t="s">
        <v>8600</v>
      </c>
      <c r="M2194">
        <v>48205</v>
      </c>
      <c r="N2194" t="s">
        <v>8639</v>
      </c>
      <c r="O2194" t="s">
        <v>9578</v>
      </c>
      <c r="P2194" t="s">
        <v>10371</v>
      </c>
      <c r="Q2194" t="s">
        <v>10381</v>
      </c>
      <c r="R2194" t="s">
        <v>11320</v>
      </c>
      <c r="S2194">
        <v>478.24</v>
      </c>
      <c r="T2194">
        <v>8</v>
      </c>
      <c r="U2194">
        <v>0</v>
      </c>
      <c r="V2194">
        <v>219.99039999999999</v>
      </c>
      <c r="W2194">
        <f>(Tableau1[[#This Row],[Sales]]/Tableau1[[#This Row],[Profit]])*100</f>
        <v>217.39130434782606</v>
      </c>
      <c r="X2194">
        <f>Tableau1[[#This Row],[Sales]]*(1-Tableau1[[#This Row],[Discount]])</f>
        <v>478.24</v>
      </c>
      <c r="Y2194">
        <f ca="1">SUMIF(Tableau1[Order ID],Tableau1[[#This Row],[Order ID]],Tableau1[[#This Row],[Sales]])</f>
        <v>12.96</v>
      </c>
    </row>
    <row r="2195" spans="1:25" x14ac:dyDescent="0.3">
      <c r="A2195">
        <v>4419</v>
      </c>
      <c r="B2195" t="s">
        <v>2214</v>
      </c>
      <c r="C2195" s="9" t="s">
        <v>5444</v>
      </c>
      <c r="D2195" s="9">
        <v>41993</v>
      </c>
      <c r="E2195" s="3" t="s">
        <v>5452</v>
      </c>
      <c r="F2195" t="s">
        <v>6465</v>
      </c>
      <c r="G2195" t="s">
        <v>7176</v>
      </c>
      <c r="H2195" t="s">
        <v>7969</v>
      </c>
      <c r="I2195" t="s">
        <v>8054</v>
      </c>
      <c r="J2195" t="s">
        <v>8057</v>
      </c>
      <c r="K2195" t="s">
        <v>8115</v>
      </c>
      <c r="L2195" t="s">
        <v>8612</v>
      </c>
      <c r="M2195">
        <v>45011</v>
      </c>
      <c r="N2195" t="s">
        <v>8640</v>
      </c>
      <c r="O2195" t="s">
        <v>8762</v>
      </c>
      <c r="P2195" t="s">
        <v>10370</v>
      </c>
      <c r="Q2195" t="s">
        <v>10378</v>
      </c>
      <c r="R2195" t="s">
        <v>10512</v>
      </c>
      <c r="S2195">
        <v>190.84800000000001</v>
      </c>
      <c r="T2195">
        <v>3</v>
      </c>
      <c r="U2195">
        <v>0.2</v>
      </c>
      <c r="V2195">
        <v>-21.470400000000001</v>
      </c>
      <c r="W2195">
        <f>(Tableau1[[#This Row],[Sales]]/Tableau1[[#This Row],[Profit]])*100</f>
        <v>-888.88888888888891</v>
      </c>
      <c r="X2195">
        <f>Tableau1[[#This Row],[Sales]]*(1-Tableau1[[#This Row],[Discount]])</f>
        <v>152.67840000000001</v>
      </c>
      <c r="Y2195">
        <f ca="1">SUMIF(Tableau1[Order ID],Tableau1[[#This Row],[Order ID]],Tableau1[[#This Row],[Sales]])</f>
        <v>1799.97</v>
      </c>
    </row>
    <row r="2196" spans="1:25" x14ac:dyDescent="0.3">
      <c r="A2196">
        <v>4420</v>
      </c>
      <c r="B2196" t="s">
        <v>2215</v>
      </c>
      <c r="C2196" s="9" t="s">
        <v>5536</v>
      </c>
      <c r="D2196" s="9">
        <v>41990</v>
      </c>
      <c r="E2196" s="3" t="s">
        <v>5193</v>
      </c>
      <c r="F2196" t="s">
        <v>6465</v>
      </c>
      <c r="G2196" t="s">
        <v>7153</v>
      </c>
      <c r="H2196" t="s">
        <v>7946</v>
      </c>
      <c r="I2196" t="s">
        <v>8054</v>
      </c>
      <c r="J2196" t="s">
        <v>8057</v>
      </c>
      <c r="K2196" t="s">
        <v>8096</v>
      </c>
      <c r="L2196" t="s">
        <v>8612</v>
      </c>
      <c r="M2196">
        <v>43229</v>
      </c>
      <c r="N2196" t="s">
        <v>8640</v>
      </c>
      <c r="O2196" t="s">
        <v>9790</v>
      </c>
      <c r="P2196" t="s">
        <v>10371</v>
      </c>
      <c r="Q2196" t="s">
        <v>10381</v>
      </c>
      <c r="R2196" t="s">
        <v>11524</v>
      </c>
      <c r="S2196">
        <v>5.484</v>
      </c>
      <c r="T2196">
        <v>4</v>
      </c>
      <c r="U2196">
        <v>0.7</v>
      </c>
      <c r="V2196">
        <v>-4.0216000000000003</v>
      </c>
      <c r="W2196">
        <f>(Tableau1[[#This Row],[Sales]]/Tableau1[[#This Row],[Profit]])*100</f>
        <v>-136.36363636363635</v>
      </c>
      <c r="X2196">
        <f>Tableau1[[#This Row],[Sales]]*(1-Tableau1[[#This Row],[Discount]])</f>
        <v>1.6452000000000002</v>
      </c>
      <c r="Y2196">
        <f ca="1">SUMIF(Tableau1[Order ID],Tableau1[[#This Row],[Order ID]],Tableau1[[#This Row],[Sales]])</f>
        <v>221.98</v>
      </c>
    </row>
    <row r="2197" spans="1:25" x14ac:dyDescent="0.3">
      <c r="A2197">
        <v>4421</v>
      </c>
      <c r="B2197" t="s">
        <v>2216</v>
      </c>
      <c r="C2197" s="9" t="s">
        <v>6002</v>
      </c>
      <c r="D2197" s="9">
        <v>42325</v>
      </c>
      <c r="E2197" s="3" t="s">
        <v>5112</v>
      </c>
      <c r="F2197" t="s">
        <v>6464</v>
      </c>
      <c r="G2197" t="s">
        <v>6816</v>
      </c>
      <c r="H2197" t="s">
        <v>7609</v>
      </c>
      <c r="I2197" t="s">
        <v>8054</v>
      </c>
      <c r="J2197" t="s">
        <v>8057</v>
      </c>
      <c r="K2197" t="s">
        <v>8080</v>
      </c>
      <c r="L2197" t="s">
        <v>8598</v>
      </c>
      <c r="M2197">
        <v>60610</v>
      </c>
      <c r="N2197" t="s">
        <v>8639</v>
      </c>
      <c r="O2197" t="s">
        <v>9302</v>
      </c>
      <c r="P2197" t="s">
        <v>10371</v>
      </c>
      <c r="Q2197" t="s">
        <v>10387</v>
      </c>
      <c r="R2197" t="s">
        <v>11051</v>
      </c>
      <c r="S2197">
        <v>40.92</v>
      </c>
      <c r="T2197">
        <v>5</v>
      </c>
      <c r="U2197">
        <v>0.2</v>
      </c>
      <c r="V2197">
        <v>3.069</v>
      </c>
      <c r="W2197">
        <f>(Tableau1[[#This Row],[Sales]]/Tableau1[[#This Row],[Profit]])*100</f>
        <v>1333.3333333333335</v>
      </c>
      <c r="X2197">
        <f>Tableau1[[#This Row],[Sales]]*(1-Tableau1[[#This Row],[Discount]])</f>
        <v>32.736000000000004</v>
      </c>
      <c r="Y2197">
        <f ca="1">SUMIF(Tableau1[Order ID],Tableau1[[#This Row],[Order ID]],Tableau1[[#This Row],[Sales]])</f>
        <v>102.72</v>
      </c>
    </row>
    <row r="2198" spans="1:25" x14ac:dyDescent="0.3">
      <c r="A2198">
        <v>4422</v>
      </c>
      <c r="B2198" t="s">
        <v>2217</v>
      </c>
      <c r="C2198" s="9" t="s">
        <v>5560</v>
      </c>
      <c r="D2198" s="9">
        <v>41702</v>
      </c>
      <c r="E2198" s="3" t="s">
        <v>6417</v>
      </c>
      <c r="F2198" t="s">
        <v>6465</v>
      </c>
      <c r="G2198" t="s">
        <v>6651</v>
      </c>
      <c r="H2198" t="s">
        <v>7444</v>
      </c>
      <c r="I2198" t="s">
        <v>8054</v>
      </c>
      <c r="J2198" t="s">
        <v>8057</v>
      </c>
      <c r="K2198" t="s">
        <v>8463</v>
      </c>
      <c r="L2198" t="s">
        <v>8591</v>
      </c>
      <c r="M2198">
        <v>33063</v>
      </c>
      <c r="N2198" t="s">
        <v>8637</v>
      </c>
      <c r="O2198" t="s">
        <v>8947</v>
      </c>
      <c r="P2198" t="s">
        <v>10371</v>
      </c>
      <c r="Q2198" t="s">
        <v>10379</v>
      </c>
      <c r="R2198" t="s">
        <v>10696</v>
      </c>
      <c r="S2198">
        <v>15.552</v>
      </c>
      <c r="T2198">
        <v>3</v>
      </c>
      <c r="U2198">
        <v>0.2</v>
      </c>
      <c r="V2198">
        <v>2.3328000000000002</v>
      </c>
      <c r="W2198">
        <f>(Tableau1[[#This Row],[Sales]]/Tableau1[[#This Row],[Profit]])*100</f>
        <v>666.66666666666663</v>
      </c>
      <c r="X2198">
        <f>Tableau1[[#This Row],[Sales]]*(1-Tableau1[[#This Row],[Discount]])</f>
        <v>12.441600000000001</v>
      </c>
      <c r="Y2198">
        <f ca="1">SUMIF(Tableau1[Order ID],Tableau1[[#This Row],[Order ID]],Tableau1[[#This Row],[Sales]])</f>
        <v>33.281999999999996</v>
      </c>
    </row>
    <row r="2199" spans="1:25" x14ac:dyDescent="0.3">
      <c r="A2199">
        <v>4423</v>
      </c>
      <c r="B2199" t="s">
        <v>2218</v>
      </c>
      <c r="C2199" s="9" t="s">
        <v>5826</v>
      </c>
      <c r="D2199" s="9">
        <v>42873</v>
      </c>
      <c r="E2199" s="3" t="s">
        <v>5270</v>
      </c>
      <c r="F2199" t="s">
        <v>6466</v>
      </c>
      <c r="G2199" t="s">
        <v>6890</v>
      </c>
      <c r="H2199" t="s">
        <v>7683</v>
      </c>
      <c r="I2199" t="s">
        <v>8055</v>
      </c>
      <c r="J2199" t="s">
        <v>8057</v>
      </c>
      <c r="K2199" t="s">
        <v>8464</v>
      </c>
      <c r="L2199" t="s">
        <v>8620</v>
      </c>
      <c r="M2199">
        <v>30328</v>
      </c>
      <c r="N2199" t="s">
        <v>8637</v>
      </c>
      <c r="O2199" t="s">
        <v>8662</v>
      </c>
      <c r="P2199" t="s">
        <v>10371</v>
      </c>
      <c r="Q2199" t="s">
        <v>10382</v>
      </c>
      <c r="R2199" t="s">
        <v>10411</v>
      </c>
      <c r="S2199">
        <v>17.239999999999998</v>
      </c>
      <c r="T2199">
        <v>2</v>
      </c>
      <c r="U2199">
        <v>0</v>
      </c>
      <c r="V2199">
        <v>4.4824000000000002</v>
      </c>
      <c r="W2199">
        <f>(Tableau1[[#This Row],[Sales]]/Tableau1[[#This Row],[Profit]])*100</f>
        <v>384.61538461538458</v>
      </c>
      <c r="X2199">
        <f>Tableau1[[#This Row],[Sales]]*(1-Tableau1[[#This Row],[Discount]])</f>
        <v>17.239999999999998</v>
      </c>
      <c r="Y2199">
        <f ca="1">SUMIF(Tableau1[Order ID],Tableau1[[#This Row],[Order ID]],Tableau1[[#This Row],[Sales]])</f>
        <v>207.14400000000001</v>
      </c>
    </row>
    <row r="2200" spans="1:25" x14ac:dyDescent="0.3">
      <c r="A2200">
        <v>4428</v>
      </c>
      <c r="B2200" t="s">
        <v>2219</v>
      </c>
      <c r="C2200" s="9" t="s">
        <v>5615</v>
      </c>
      <c r="D2200" s="9">
        <v>43000</v>
      </c>
      <c r="E2200" s="3" t="s">
        <v>5424</v>
      </c>
      <c r="F2200" t="s">
        <v>6465</v>
      </c>
      <c r="G2200" t="s">
        <v>7162</v>
      </c>
      <c r="H2200" t="s">
        <v>7955</v>
      </c>
      <c r="I2200" t="s">
        <v>8055</v>
      </c>
      <c r="J2200" t="s">
        <v>8057</v>
      </c>
      <c r="K2200" t="s">
        <v>8363</v>
      </c>
      <c r="L2200" t="s">
        <v>8615</v>
      </c>
      <c r="M2200">
        <v>87105</v>
      </c>
      <c r="N2200" t="s">
        <v>8638</v>
      </c>
      <c r="O2200" t="s">
        <v>8824</v>
      </c>
      <c r="P2200" t="s">
        <v>10371</v>
      </c>
      <c r="Q2200" t="s">
        <v>10383</v>
      </c>
      <c r="R2200" t="s">
        <v>10574</v>
      </c>
      <c r="S2200">
        <v>27.18</v>
      </c>
      <c r="T2200">
        <v>3</v>
      </c>
      <c r="U2200">
        <v>0</v>
      </c>
      <c r="V2200">
        <v>12.231</v>
      </c>
      <c r="W2200">
        <f>(Tableau1[[#This Row],[Sales]]/Tableau1[[#This Row],[Profit]])*100</f>
        <v>222.22222222222223</v>
      </c>
      <c r="X2200">
        <f>Tableau1[[#This Row],[Sales]]*(1-Tableau1[[#This Row],[Discount]])</f>
        <v>27.18</v>
      </c>
      <c r="Y2200">
        <f ca="1">SUMIF(Tableau1[Order ID],Tableau1[[#This Row],[Order ID]],Tableau1[[#This Row],[Sales]])</f>
        <v>307.98</v>
      </c>
    </row>
    <row r="2201" spans="1:25" x14ac:dyDescent="0.3">
      <c r="A2201">
        <v>4429</v>
      </c>
      <c r="B2201" t="s">
        <v>2220</v>
      </c>
      <c r="C2201" s="9" t="s">
        <v>5738</v>
      </c>
      <c r="D2201" s="9">
        <v>42815</v>
      </c>
      <c r="E2201" s="3" t="s">
        <v>6026</v>
      </c>
      <c r="F2201" t="s">
        <v>6465</v>
      </c>
      <c r="G2201" t="s">
        <v>6520</v>
      </c>
      <c r="H2201" t="s">
        <v>7313</v>
      </c>
      <c r="I2201" t="s">
        <v>8054</v>
      </c>
      <c r="J2201" t="s">
        <v>8057</v>
      </c>
      <c r="K2201" t="s">
        <v>8309</v>
      </c>
      <c r="L2201" t="s">
        <v>8614</v>
      </c>
      <c r="M2201">
        <v>74133</v>
      </c>
      <c r="N2201" t="s">
        <v>8639</v>
      </c>
      <c r="O2201" t="s">
        <v>10058</v>
      </c>
      <c r="P2201" t="s">
        <v>10370</v>
      </c>
      <c r="Q2201" t="s">
        <v>10374</v>
      </c>
      <c r="R2201" t="s">
        <v>11797</v>
      </c>
      <c r="S2201">
        <v>1805.88</v>
      </c>
      <c r="T2201">
        <v>6</v>
      </c>
      <c r="U2201">
        <v>0</v>
      </c>
      <c r="V2201">
        <v>523.70519999999999</v>
      </c>
      <c r="W2201">
        <f>(Tableau1[[#This Row],[Sales]]/Tableau1[[#This Row],[Profit]])*100</f>
        <v>344.82758620689657</v>
      </c>
      <c r="X2201">
        <f>Tableau1[[#This Row],[Sales]]*(1-Tableau1[[#This Row],[Discount]])</f>
        <v>1805.88</v>
      </c>
      <c r="Y2201">
        <f ca="1">SUMIF(Tableau1[Order ID],Tableau1[[#This Row],[Order ID]],Tableau1[[#This Row],[Sales]])</f>
        <v>959.98400000000004</v>
      </c>
    </row>
    <row r="2202" spans="1:25" x14ac:dyDescent="0.3">
      <c r="A2202">
        <v>4430</v>
      </c>
      <c r="B2202" t="s">
        <v>2221</v>
      </c>
      <c r="C2202" s="9" t="s">
        <v>5062</v>
      </c>
      <c r="D2202" s="9">
        <v>42992</v>
      </c>
      <c r="E2202" s="3" t="s">
        <v>5062</v>
      </c>
      <c r="F2202" t="s">
        <v>6467</v>
      </c>
      <c r="G2202" t="s">
        <v>6767</v>
      </c>
      <c r="H2202" t="s">
        <v>7560</v>
      </c>
      <c r="I2202" t="s">
        <v>8054</v>
      </c>
      <c r="J2202" t="s">
        <v>8057</v>
      </c>
      <c r="K2202" t="s">
        <v>8392</v>
      </c>
      <c r="L2202" t="s">
        <v>8618</v>
      </c>
      <c r="M2202">
        <v>7050</v>
      </c>
      <c r="N2202" t="s">
        <v>8640</v>
      </c>
      <c r="O2202" t="s">
        <v>10118</v>
      </c>
      <c r="P2202" t="s">
        <v>10371</v>
      </c>
      <c r="Q2202" t="s">
        <v>10379</v>
      </c>
      <c r="R2202" t="s">
        <v>11858</v>
      </c>
      <c r="S2202">
        <v>70.95</v>
      </c>
      <c r="T2202">
        <v>3</v>
      </c>
      <c r="U2202">
        <v>0</v>
      </c>
      <c r="V2202">
        <v>18.446999999999999</v>
      </c>
      <c r="W2202">
        <f>(Tableau1[[#This Row],[Sales]]/Tableau1[[#This Row],[Profit]])*100</f>
        <v>384.61538461538464</v>
      </c>
      <c r="X2202">
        <f>Tableau1[[#This Row],[Sales]]*(1-Tableau1[[#This Row],[Discount]])</f>
        <v>70.95</v>
      </c>
      <c r="Y2202">
        <f ca="1">SUMIF(Tableau1[Order ID],Tableau1[[#This Row],[Order ID]],Tableau1[[#This Row],[Sales]])</f>
        <v>6.9119999999999999</v>
      </c>
    </row>
    <row r="2203" spans="1:25" x14ac:dyDescent="0.3">
      <c r="A2203">
        <v>4431</v>
      </c>
      <c r="B2203" t="s">
        <v>2222</v>
      </c>
      <c r="C2203" s="9" t="s">
        <v>5084</v>
      </c>
      <c r="D2203" s="9">
        <v>42677</v>
      </c>
      <c r="E2203" s="3" t="s">
        <v>5030</v>
      </c>
      <c r="F2203" t="s">
        <v>6464</v>
      </c>
      <c r="G2203" t="s">
        <v>6743</v>
      </c>
      <c r="H2203" t="s">
        <v>7536</v>
      </c>
      <c r="I2203" t="s">
        <v>8054</v>
      </c>
      <c r="J2203" t="s">
        <v>8057</v>
      </c>
      <c r="K2203" t="s">
        <v>8058</v>
      </c>
      <c r="L2203" t="s">
        <v>8589</v>
      </c>
      <c r="M2203">
        <v>42420</v>
      </c>
      <c r="N2203" t="s">
        <v>8637</v>
      </c>
      <c r="O2203" t="s">
        <v>9282</v>
      </c>
      <c r="P2203" t="s">
        <v>10371</v>
      </c>
      <c r="Q2203" t="s">
        <v>10386</v>
      </c>
      <c r="R2203" t="s">
        <v>11031</v>
      </c>
      <c r="S2203">
        <v>20</v>
      </c>
      <c r="T2203">
        <v>4</v>
      </c>
      <c r="U2203">
        <v>0</v>
      </c>
      <c r="V2203">
        <v>9.6</v>
      </c>
      <c r="W2203">
        <f>(Tableau1[[#This Row],[Sales]]/Tableau1[[#This Row],[Profit]])*100</f>
        <v>208.33333333333334</v>
      </c>
      <c r="X2203">
        <f>Tableau1[[#This Row],[Sales]]*(1-Tableau1[[#This Row],[Discount]])</f>
        <v>20</v>
      </c>
      <c r="Y2203">
        <f ca="1">SUMIF(Tableau1[Order ID],Tableau1[[#This Row],[Order ID]],Tableau1[[#This Row],[Sales]])</f>
        <v>10.56</v>
      </c>
    </row>
    <row r="2204" spans="1:25" x14ac:dyDescent="0.3">
      <c r="A2204">
        <v>4436</v>
      </c>
      <c r="B2204" t="s">
        <v>2223</v>
      </c>
      <c r="C2204" s="9" t="s">
        <v>6003</v>
      </c>
      <c r="D2204" s="9">
        <v>42493</v>
      </c>
      <c r="E2204" s="3" t="s">
        <v>5571</v>
      </c>
      <c r="F2204" t="s">
        <v>6465</v>
      </c>
      <c r="G2204" t="s">
        <v>7026</v>
      </c>
      <c r="H2204" t="s">
        <v>7819</v>
      </c>
      <c r="I2204" t="s">
        <v>8054</v>
      </c>
      <c r="J2204" t="s">
        <v>8057</v>
      </c>
      <c r="K2204" t="s">
        <v>8080</v>
      </c>
      <c r="L2204" t="s">
        <v>8598</v>
      </c>
      <c r="M2204">
        <v>60653</v>
      </c>
      <c r="N2204" t="s">
        <v>8639</v>
      </c>
      <c r="O2204" t="s">
        <v>9257</v>
      </c>
      <c r="P2204" t="s">
        <v>10371</v>
      </c>
      <c r="Q2204" t="s">
        <v>10381</v>
      </c>
      <c r="R2204" t="s">
        <v>11006</v>
      </c>
      <c r="S2204">
        <v>2.1819999999999999</v>
      </c>
      <c r="T2204">
        <v>1</v>
      </c>
      <c r="U2204">
        <v>0.8</v>
      </c>
      <c r="V2204">
        <v>-3.6002999999999998</v>
      </c>
      <c r="W2204">
        <f>(Tableau1[[#This Row],[Sales]]/Tableau1[[#This Row],[Profit]])*100</f>
        <v>-60.606060606060609</v>
      </c>
      <c r="X2204">
        <f>Tableau1[[#This Row],[Sales]]*(1-Tableau1[[#This Row],[Discount]])</f>
        <v>0.4363999999999999</v>
      </c>
      <c r="Y2204">
        <f ca="1">SUMIF(Tableau1[Order ID],Tableau1[[#This Row],[Order ID]],Tableau1[[#This Row],[Sales]])</f>
        <v>33.44</v>
      </c>
    </row>
    <row r="2205" spans="1:25" x14ac:dyDescent="0.3">
      <c r="A2205">
        <v>4439</v>
      </c>
      <c r="B2205" t="s">
        <v>2224</v>
      </c>
      <c r="C2205" s="9" t="s">
        <v>5827</v>
      </c>
      <c r="D2205" s="9">
        <v>42731</v>
      </c>
      <c r="E2205" s="3" t="s">
        <v>5490</v>
      </c>
      <c r="F2205" t="s">
        <v>6465</v>
      </c>
      <c r="G2205" t="s">
        <v>6831</v>
      </c>
      <c r="H2205" t="s">
        <v>7624</v>
      </c>
      <c r="I2205" t="s">
        <v>8054</v>
      </c>
      <c r="J2205" t="s">
        <v>8057</v>
      </c>
      <c r="K2205" t="s">
        <v>8454</v>
      </c>
      <c r="L2205" t="s">
        <v>8593</v>
      </c>
      <c r="M2205">
        <v>77642</v>
      </c>
      <c r="N2205" t="s">
        <v>8639</v>
      </c>
      <c r="O2205" t="s">
        <v>9780</v>
      </c>
      <c r="P2205" t="s">
        <v>10371</v>
      </c>
      <c r="Q2205" t="s">
        <v>10383</v>
      </c>
      <c r="R2205" t="s">
        <v>11514</v>
      </c>
      <c r="S2205">
        <v>10.368</v>
      </c>
      <c r="T2205">
        <v>2</v>
      </c>
      <c r="U2205">
        <v>0.2</v>
      </c>
      <c r="V2205">
        <v>3.6288</v>
      </c>
      <c r="W2205">
        <f>(Tableau1[[#This Row],[Sales]]/Tableau1[[#This Row],[Profit]])*100</f>
        <v>285.71428571428572</v>
      </c>
      <c r="X2205">
        <f>Tableau1[[#This Row],[Sales]]*(1-Tableau1[[#This Row],[Discount]])</f>
        <v>8.2944000000000013</v>
      </c>
      <c r="Y2205">
        <f ca="1">SUMIF(Tableau1[Order ID],Tableau1[[#This Row],[Order ID]],Tableau1[[#This Row],[Sales]])</f>
        <v>1217.568</v>
      </c>
    </row>
    <row r="2206" spans="1:25" x14ac:dyDescent="0.3">
      <c r="A2206">
        <v>4441</v>
      </c>
      <c r="B2206" t="s">
        <v>2225</v>
      </c>
      <c r="C2206" s="9" t="s">
        <v>5435</v>
      </c>
      <c r="D2206" s="9">
        <v>42573</v>
      </c>
      <c r="E2206" s="3" t="s">
        <v>6418</v>
      </c>
      <c r="F2206" t="s">
        <v>6465</v>
      </c>
      <c r="G2206" t="s">
        <v>7057</v>
      </c>
      <c r="H2206" t="s">
        <v>7850</v>
      </c>
      <c r="I2206" t="s">
        <v>8054</v>
      </c>
      <c r="J2206" t="s">
        <v>8057</v>
      </c>
      <c r="K2206" t="s">
        <v>8075</v>
      </c>
      <c r="L2206" t="s">
        <v>8600</v>
      </c>
      <c r="M2206">
        <v>48185</v>
      </c>
      <c r="N2206" t="s">
        <v>8639</v>
      </c>
      <c r="O2206" t="s">
        <v>9587</v>
      </c>
      <c r="P2206" t="s">
        <v>10372</v>
      </c>
      <c r="Q2206" t="s">
        <v>10384</v>
      </c>
      <c r="R2206" t="s">
        <v>11329</v>
      </c>
      <c r="S2206">
        <v>109.95</v>
      </c>
      <c r="T2206">
        <v>1</v>
      </c>
      <c r="U2206">
        <v>0</v>
      </c>
      <c r="V2206">
        <v>36.283499999999997</v>
      </c>
      <c r="W2206">
        <f>(Tableau1[[#This Row],[Sales]]/Tableau1[[#This Row],[Profit]])*100</f>
        <v>303.03030303030306</v>
      </c>
      <c r="X2206">
        <f>Tableau1[[#This Row],[Sales]]*(1-Tableau1[[#This Row],[Discount]])</f>
        <v>109.95</v>
      </c>
      <c r="Y2206">
        <f ca="1">SUMIF(Tableau1[Order ID],Tableau1[[#This Row],[Order ID]],Tableau1[[#This Row],[Sales]])</f>
        <v>70.95</v>
      </c>
    </row>
    <row r="2207" spans="1:25" x14ac:dyDescent="0.3">
      <c r="A2207">
        <v>4445</v>
      </c>
      <c r="B2207" t="s">
        <v>2226</v>
      </c>
      <c r="C2207" s="9" t="s">
        <v>5942</v>
      </c>
      <c r="D2207" s="9">
        <v>41959</v>
      </c>
      <c r="E2207" s="3" t="s">
        <v>5901</v>
      </c>
      <c r="F2207" t="s">
        <v>6465</v>
      </c>
      <c r="G2207" t="s">
        <v>6724</v>
      </c>
      <c r="H2207" t="s">
        <v>7517</v>
      </c>
      <c r="I2207" t="s">
        <v>8056</v>
      </c>
      <c r="J2207" t="s">
        <v>8057</v>
      </c>
      <c r="K2207" t="s">
        <v>8099</v>
      </c>
      <c r="L2207" t="s">
        <v>8602</v>
      </c>
      <c r="M2207">
        <v>47401</v>
      </c>
      <c r="N2207" t="s">
        <v>8639</v>
      </c>
      <c r="O2207" t="s">
        <v>9937</v>
      </c>
      <c r="P2207" t="s">
        <v>10371</v>
      </c>
      <c r="Q2207" t="s">
        <v>10385</v>
      </c>
      <c r="R2207" t="s">
        <v>11673</v>
      </c>
      <c r="S2207">
        <v>78.349999999999994</v>
      </c>
      <c r="T2207">
        <v>5</v>
      </c>
      <c r="U2207">
        <v>0</v>
      </c>
      <c r="V2207">
        <v>36.8245</v>
      </c>
      <c r="W2207">
        <f>(Tableau1[[#This Row],[Sales]]/Tableau1[[#This Row],[Profit]])*100</f>
        <v>212.7659574468085</v>
      </c>
      <c r="X2207">
        <f>Tableau1[[#This Row],[Sales]]*(1-Tableau1[[#This Row],[Discount]])</f>
        <v>78.349999999999994</v>
      </c>
      <c r="Y2207">
        <f ca="1">SUMIF(Tableau1[Order ID],Tableau1[[#This Row],[Order ID]],Tableau1[[#This Row],[Sales]])</f>
        <v>67.150000000000006</v>
      </c>
    </row>
    <row r="2208" spans="1:25" x14ac:dyDescent="0.3">
      <c r="A2208">
        <v>4449</v>
      </c>
      <c r="B2208" t="s">
        <v>2227</v>
      </c>
      <c r="C2208" s="9" t="s">
        <v>6004</v>
      </c>
      <c r="D2208" s="9">
        <v>42174</v>
      </c>
      <c r="E2208" s="3" t="s">
        <v>5567</v>
      </c>
      <c r="F2208" t="s">
        <v>6465</v>
      </c>
      <c r="G2208" t="s">
        <v>6577</v>
      </c>
      <c r="H2208" t="s">
        <v>7370</v>
      </c>
      <c r="I2208" t="s">
        <v>8054</v>
      </c>
      <c r="J2208" t="s">
        <v>8057</v>
      </c>
      <c r="K2208" t="s">
        <v>8059</v>
      </c>
      <c r="L2208" t="s">
        <v>8590</v>
      </c>
      <c r="M2208">
        <v>90032</v>
      </c>
      <c r="N2208" t="s">
        <v>8638</v>
      </c>
      <c r="O2208" t="s">
        <v>9169</v>
      </c>
      <c r="P2208" t="s">
        <v>10370</v>
      </c>
      <c r="Q2208" t="s">
        <v>10378</v>
      </c>
      <c r="R2208" t="s">
        <v>10918</v>
      </c>
      <c r="S2208">
        <v>12.56</v>
      </c>
      <c r="T2208">
        <v>2</v>
      </c>
      <c r="U2208">
        <v>0</v>
      </c>
      <c r="V2208">
        <v>4.0191999999999997</v>
      </c>
      <c r="W2208">
        <f>(Tableau1[[#This Row],[Sales]]/Tableau1[[#This Row],[Profit]])*100</f>
        <v>312.50000000000006</v>
      </c>
      <c r="X2208">
        <f>Tableau1[[#This Row],[Sales]]*(1-Tableau1[[#This Row],[Discount]])</f>
        <v>12.56</v>
      </c>
      <c r="Y2208">
        <f ca="1">SUMIF(Tableau1[Order ID],Tableau1[[#This Row],[Order ID]],Tableau1[[#This Row],[Sales]])</f>
        <v>74.239999999999995</v>
      </c>
    </row>
    <row r="2209" spans="1:25" x14ac:dyDescent="0.3">
      <c r="A2209">
        <v>4452</v>
      </c>
      <c r="B2209" t="s">
        <v>2228</v>
      </c>
      <c r="C2209" s="9" t="s">
        <v>6005</v>
      </c>
      <c r="D2209" s="9">
        <v>42555</v>
      </c>
      <c r="E2209" s="3" t="s">
        <v>6404</v>
      </c>
      <c r="F2209" t="s">
        <v>6466</v>
      </c>
      <c r="G2209" t="s">
        <v>7199</v>
      </c>
      <c r="H2209" t="s">
        <v>7992</v>
      </c>
      <c r="I2209" t="s">
        <v>8054</v>
      </c>
      <c r="J2209" t="s">
        <v>8057</v>
      </c>
      <c r="K2209" t="s">
        <v>8066</v>
      </c>
      <c r="L2209" t="s">
        <v>8590</v>
      </c>
      <c r="M2209">
        <v>94109</v>
      </c>
      <c r="N2209" t="s">
        <v>8638</v>
      </c>
      <c r="O2209" t="s">
        <v>9158</v>
      </c>
      <c r="P2209" t="s">
        <v>10370</v>
      </c>
      <c r="Q2209" t="s">
        <v>10378</v>
      </c>
      <c r="R2209" t="s">
        <v>10907</v>
      </c>
      <c r="S2209">
        <v>25.4</v>
      </c>
      <c r="T2209">
        <v>5</v>
      </c>
      <c r="U2209">
        <v>0</v>
      </c>
      <c r="V2209">
        <v>8.6359999999999992</v>
      </c>
      <c r="W2209">
        <f>(Tableau1[[#This Row],[Sales]]/Tableau1[[#This Row],[Profit]])*100</f>
        <v>294.11764705882354</v>
      </c>
      <c r="X2209">
        <f>Tableau1[[#This Row],[Sales]]*(1-Tableau1[[#This Row],[Discount]])</f>
        <v>25.4</v>
      </c>
      <c r="Y2209">
        <f ca="1">SUMIF(Tableau1[Order ID],Tableau1[[#This Row],[Order ID]],Tableau1[[#This Row],[Sales]])</f>
        <v>55.6</v>
      </c>
    </row>
    <row r="2210" spans="1:25" x14ac:dyDescent="0.3">
      <c r="A2210">
        <v>4456</v>
      </c>
      <c r="B2210" t="s">
        <v>2229</v>
      </c>
      <c r="C2210" s="9" t="s">
        <v>5067</v>
      </c>
      <c r="D2210" s="9">
        <v>42250</v>
      </c>
      <c r="E2210" s="3" t="s">
        <v>6044</v>
      </c>
      <c r="F2210" t="s">
        <v>6465</v>
      </c>
      <c r="G2210" t="s">
        <v>6825</v>
      </c>
      <c r="H2210" t="s">
        <v>7618</v>
      </c>
      <c r="I2210" t="s">
        <v>8056</v>
      </c>
      <c r="J2210" t="s">
        <v>8057</v>
      </c>
      <c r="K2210" t="s">
        <v>8066</v>
      </c>
      <c r="L2210" t="s">
        <v>8590</v>
      </c>
      <c r="M2210">
        <v>94110</v>
      </c>
      <c r="N2210" t="s">
        <v>8638</v>
      </c>
      <c r="O2210" t="s">
        <v>9024</v>
      </c>
      <c r="P2210" t="s">
        <v>10370</v>
      </c>
      <c r="Q2210" t="s">
        <v>10374</v>
      </c>
      <c r="R2210" t="s">
        <v>10774</v>
      </c>
      <c r="S2210">
        <v>129.56800000000001</v>
      </c>
      <c r="T2210">
        <v>2</v>
      </c>
      <c r="U2210">
        <v>0.2</v>
      </c>
      <c r="V2210">
        <v>-12.956799999999999</v>
      </c>
      <c r="W2210">
        <f>(Tableau1[[#This Row],[Sales]]/Tableau1[[#This Row],[Profit]])*100</f>
        <v>-1000.0000000000002</v>
      </c>
      <c r="X2210">
        <f>Tableau1[[#This Row],[Sales]]*(1-Tableau1[[#This Row],[Discount]])</f>
        <v>103.65440000000001</v>
      </c>
      <c r="Y2210">
        <f ca="1">SUMIF(Tableau1[Order ID],Tableau1[[#This Row],[Order ID]],Tableau1[[#This Row],[Sales]])</f>
        <v>209.94</v>
      </c>
    </row>
    <row r="2211" spans="1:25" x14ac:dyDescent="0.3">
      <c r="A2211">
        <v>4458</v>
      </c>
      <c r="B2211" t="s">
        <v>2230</v>
      </c>
      <c r="C2211" s="9" t="s">
        <v>5813</v>
      </c>
      <c r="D2211" s="9">
        <v>42954</v>
      </c>
      <c r="E2211" s="3" t="s">
        <v>5831</v>
      </c>
      <c r="F2211" t="s">
        <v>6465</v>
      </c>
      <c r="G2211" t="s">
        <v>6898</v>
      </c>
      <c r="H2211" t="s">
        <v>7691</v>
      </c>
      <c r="I2211" t="s">
        <v>8054</v>
      </c>
      <c r="J2211" t="s">
        <v>8057</v>
      </c>
      <c r="K2211" t="s">
        <v>8107</v>
      </c>
      <c r="L2211" t="s">
        <v>8590</v>
      </c>
      <c r="M2211">
        <v>95123</v>
      </c>
      <c r="N2211" t="s">
        <v>8638</v>
      </c>
      <c r="O2211" t="s">
        <v>9772</v>
      </c>
      <c r="P2211" t="s">
        <v>10371</v>
      </c>
      <c r="Q2211" t="s">
        <v>10383</v>
      </c>
      <c r="R2211" t="s">
        <v>11507</v>
      </c>
      <c r="S2211">
        <v>244.55</v>
      </c>
      <c r="T2211">
        <v>5</v>
      </c>
      <c r="U2211">
        <v>0</v>
      </c>
      <c r="V2211">
        <v>114.9385</v>
      </c>
      <c r="W2211">
        <f>(Tableau1[[#This Row],[Sales]]/Tableau1[[#This Row],[Profit]])*100</f>
        <v>212.7659574468085</v>
      </c>
      <c r="X2211">
        <f>Tableau1[[#This Row],[Sales]]*(1-Tableau1[[#This Row],[Discount]])</f>
        <v>244.55</v>
      </c>
      <c r="Y2211">
        <f ca="1">SUMIF(Tableau1[Order ID],Tableau1[[#This Row],[Order ID]],Tableau1[[#This Row],[Sales]])</f>
        <v>31.05</v>
      </c>
    </row>
    <row r="2212" spans="1:25" x14ac:dyDescent="0.3">
      <c r="A2212">
        <v>4459</v>
      </c>
      <c r="B2212" t="s">
        <v>2231</v>
      </c>
      <c r="C2212" s="9" t="s">
        <v>5707</v>
      </c>
      <c r="D2212" s="9">
        <v>42807</v>
      </c>
      <c r="E2212" s="3" t="s">
        <v>5207</v>
      </c>
      <c r="F2212" t="s">
        <v>6465</v>
      </c>
      <c r="G2212" t="s">
        <v>6807</v>
      </c>
      <c r="H2212" t="s">
        <v>7600</v>
      </c>
      <c r="I2212" t="s">
        <v>8054</v>
      </c>
      <c r="J2212" t="s">
        <v>8057</v>
      </c>
      <c r="K2212" t="s">
        <v>8118</v>
      </c>
      <c r="L2212" t="s">
        <v>8610</v>
      </c>
      <c r="M2212">
        <v>80219</v>
      </c>
      <c r="N2212" t="s">
        <v>8638</v>
      </c>
      <c r="O2212" t="s">
        <v>9092</v>
      </c>
      <c r="P2212" t="s">
        <v>10371</v>
      </c>
      <c r="Q2212" t="s">
        <v>10387</v>
      </c>
      <c r="R2212" t="s">
        <v>10842</v>
      </c>
      <c r="S2212">
        <v>1332.4960000000001</v>
      </c>
      <c r="T2212">
        <v>2</v>
      </c>
      <c r="U2212">
        <v>0.2</v>
      </c>
      <c r="V2212">
        <v>-299.8116</v>
      </c>
      <c r="W2212">
        <f>(Tableau1[[#This Row],[Sales]]/Tableau1[[#This Row],[Profit]])*100</f>
        <v>-444.44444444444446</v>
      </c>
      <c r="X2212">
        <f>Tableau1[[#This Row],[Sales]]*(1-Tableau1[[#This Row],[Discount]])</f>
        <v>1065.9968000000001</v>
      </c>
      <c r="Y2212">
        <f ca="1">SUMIF(Tableau1[Order ID],Tableau1[[#This Row],[Order ID]],Tableau1[[#This Row],[Sales]])</f>
        <v>493.43</v>
      </c>
    </row>
    <row r="2213" spans="1:25" x14ac:dyDescent="0.3">
      <c r="A2213">
        <v>4460</v>
      </c>
      <c r="B2213" t="s">
        <v>2232</v>
      </c>
      <c r="C2213" s="9" t="s">
        <v>5424</v>
      </c>
      <c r="D2213" s="9">
        <v>43006</v>
      </c>
      <c r="E2213" s="3" t="s">
        <v>5202</v>
      </c>
      <c r="F2213" t="s">
        <v>6466</v>
      </c>
      <c r="G2213" t="s">
        <v>6752</v>
      </c>
      <c r="H2213" t="s">
        <v>7545</v>
      </c>
      <c r="I2213" t="s">
        <v>8056</v>
      </c>
      <c r="J2213" t="s">
        <v>8057</v>
      </c>
      <c r="K2213" t="s">
        <v>8092</v>
      </c>
      <c r="L2213" t="s">
        <v>8610</v>
      </c>
      <c r="M2213">
        <v>80013</v>
      </c>
      <c r="N2213" t="s">
        <v>8638</v>
      </c>
      <c r="O2213" t="s">
        <v>9139</v>
      </c>
      <c r="P2213" t="s">
        <v>10370</v>
      </c>
      <c r="Q2213" t="s">
        <v>10378</v>
      </c>
      <c r="R2213" t="s">
        <v>10888</v>
      </c>
      <c r="S2213">
        <v>32.776000000000003</v>
      </c>
      <c r="T2213">
        <v>1</v>
      </c>
      <c r="U2213">
        <v>0.2</v>
      </c>
      <c r="V2213">
        <v>3.2776000000000001</v>
      </c>
      <c r="W2213">
        <f>(Tableau1[[#This Row],[Sales]]/Tableau1[[#This Row],[Profit]])*100</f>
        <v>1000</v>
      </c>
      <c r="X2213">
        <f>Tableau1[[#This Row],[Sales]]*(1-Tableau1[[#This Row],[Discount]])</f>
        <v>26.220800000000004</v>
      </c>
      <c r="Y2213">
        <f ca="1">SUMIF(Tableau1[Order ID],Tableau1[[#This Row],[Order ID]],Tableau1[[#This Row],[Sales]])</f>
        <v>15.92</v>
      </c>
    </row>
    <row r="2214" spans="1:25" x14ac:dyDescent="0.3">
      <c r="A2214">
        <v>4466</v>
      </c>
      <c r="B2214" t="s">
        <v>2233</v>
      </c>
      <c r="C2214" s="9" t="s">
        <v>6006</v>
      </c>
      <c r="D2214" s="9">
        <v>42223</v>
      </c>
      <c r="E2214" s="3" t="s">
        <v>6097</v>
      </c>
      <c r="F2214" t="s">
        <v>6465</v>
      </c>
      <c r="G2214" t="s">
        <v>6842</v>
      </c>
      <c r="H2214" t="s">
        <v>7635</v>
      </c>
      <c r="I2214" t="s">
        <v>8055</v>
      </c>
      <c r="J2214" t="s">
        <v>8057</v>
      </c>
      <c r="K2214" t="s">
        <v>8452</v>
      </c>
      <c r="L2214" t="s">
        <v>8633</v>
      </c>
      <c r="M2214">
        <v>83704</v>
      </c>
      <c r="N2214" t="s">
        <v>8638</v>
      </c>
      <c r="O2214" t="s">
        <v>9527</v>
      </c>
      <c r="P2214" t="s">
        <v>10371</v>
      </c>
      <c r="Q2214" t="s">
        <v>10381</v>
      </c>
      <c r="R2214" t="s">
        <v>11269</v>
      </c>
      <c r="S2214">
        <v>3.3039999999999998</v>
      </c>
      <c r="T2214">
        <v>1</v>
      </c>
      <c r="U2214">
        <v>0.2</v>
      </c>
      <c r="V2214">
        <v>1.1151</v>
      </c>
      <c r="W2214">
        <f>(Tableau1[[#This Row],[Sales]]/Tableau1[[#This Row],[Profit]])*100</f>
        <v>296.2962962962963</v>
      </c>
      <c r="X2214">
        <f>Tableau1[[#This Row],[Sales]]*(1-Tableau1[[#This Row],[Discount]])</f>
        <v>2.6432000000000002</v>
      </c>
      <c r="Y2214">
        <f ca="1">SUMIF(Tableau1[Order ID],Tableau1[[#This Row],[Order ID]],Tableau1[[#This Row],[Sales]])</f>
        <v>21.99</v>
      </c>
    </row>
    <row r="2215" spans="1:25" x14ac:dyDescent="0.3">
      <c r="A2215">
        <v>4467</v>
      </c>
      <c r="B2215" t="s">
        <v>2234</v>
      </c>
      <c r="C2215" s="9" t="s">
        <v>5251</v>
      </c>
      <c r="D2215" s="9">
        <v>43063</v>
      </c>
      <c r="E2215" s="3" t="s">
        <v>5126</v>
      </c>
      <c r="F2215" t="s">
        <v>6465</v>
      </c>
      <c r="G2215" t="s">
        <v>7035</v>
      </c>
      <c r="H2215" t="s">
        <v>7828</v>
      </c>
      <c r="I2215" t="s">
        <v>8054</v>
      </c>
      <c r="J2215" t="s">
        <v>8057</v>
      </c>
      <c r="K2215" t="s">
        <v>8078</v>
      </c>
      <c r="L2215" t="s">
        <v>8603</v>
      </c>
      <c r="M2215">
        <v>10035</v>
      </c>
      <c r="N2215" t="s">
        <v>8640</v>
      </c>
      <c r="O2215" t="s">
        <v>9458</v>
      </c>
      <c r="P2215" t="s">
        <v>10371</v>
      </c>
      <c r="Q2215" t="s">
        <v>10379</v>
      </c>
      <c r="R2215" t="s">
        <v>11201</v>
      </c>
      <c r="S2215">
        <v>16.38</v>
      </c>
      <c r="T2215">
        <v>9</v>
      </c>
      <c r="U2215">
        <v>0</v>
      </c>
      <c r="V2215">
        <v>7.3710000000000004</v>
      </c>
      <c r="W2215">
        <f>(Tableau1[[#This Row],[Sales]]/Tableau1[[#This Row],[Profit]])*100</f>
        <v>222.2222222222222</v>
      </c>
      <c r="X2215">
        <f>Tableau1[[#This Row],[Sales]]*(1-Tableau1[[#This Row],[Discount]])</f>
        <v>16.38</v>
      </c>
      <c r="Y2215">
        <f ca="1">SUMIF(Tableau1[Order ID],Tableau1[[#This Row],[Order ID]],Tableau1[[#This Row],[Sales]])</f>
        <v>480</v>
      </c>
    </row>
    <row r="2216" spans="1:25" x14ac:dyDescent="0.3">
      <c r="A2216">
        <v>4471</v>
      </c>
      <c r="B2216" t="s">
        <v>2235</v>
      </c>
      <c r="C2216" s="9" t="s">
        <v>5570</v>
      </c>
      <c r="D2216" s="9">
        <v>42863</v>
      </c>
      <c r="E2216" s="3" t="s">
        <v>5635</v>
      </c>
      <c r="F2216" t="s">
        <v>6465</v>
      </c>
      <c r="G2216" t="s">
        <v>6605</v>
      </c>
      <c r="H2216" t="s">
        <v>7398</v>
      </c>
      <c r="I2216" t="s">
        <v>8055</v>
      </c>
      <c r="J2216" t="s">
        <v>8057</v>
      </c>
      <c r="K2216" t="s">
        <v>8068</v>
      </c>
      <c r="L2216" t="s">
        <v>8597</v>
      </c>
      <c r="M2216">
        <v>19140</v>
      </c>
      <c r="N2216" t="s">
        <v>8640</v>
      </c>
      <c r="O2216" t="s">
        <v>10094</v>
      </c>
      <c r="P2216" t="s">
        <v>10370</v>
      </c>
      <c r="Q2216" t="s">
        <v>10374</v>
      </c>
      <c r="R2216" t="s">
        <v>11833</v>
      </c>
      <c r="S2216">
        <v>128.05799999999999</v>
      </c>
      <c r="T2216">
        <v>3</v>
      </c>
      <c r="U2216">
        <v>0.3</v>
      </c>
      <c r="V2216">
        <v>-23.7822</v>
      </c>
      <c r="W2216">
        <f>(Tableau1[[#This Row],[Sales]]/Tableau1[[#This Row],[Profit]])*100</f>
        <v>-538.46153846153845</v>
      </c>
      <c r="X2216">
        <f>Tableau1[[#This Row],[Sales]]*(1-Tableau1[[#This Row],[Discount]])</f>
        <v>89.640599999999992</v>
      </c>
      <c r="Y2216">
        <f ca="1">SUMIF(Tableau1[Order ID],Tableau1[[#This Row],[Order ID]],Tableau1[[#This Row],[Sales]])</f>
        <v>50.12</v>
      </c>
    </row>
    <row r="2217" spans="1:25" x14ac:dyDescent="0.3">
      <c r="A2217">
        <v>4472</v>
      </c>
      <c r="B2217" t="s">
        <v>2236</v>
      </c>
      <c r="C2217" s="9" t="s">
        <v>5395</v>
      </c>
      <c r="D2217" s="9">
        <v>43007</v>
      </c>
      <c r="E2217" s="3" t="s">
        <v>5395</v>
      </c>
      <c r="F2217" t="s">
        <v>6467</v>
      </c>
      <c r="G2217" t="s">
        <v>6535</v>
      </c>
      <c r="H2217" t="s">
        <v>7328</v>
      </c>
      <c r="I2217" t="s">
        <v>8056</v>
      </c>
      <c r="J2217" t="s">
        <v>8057</v>
      </c>
      <c r="K2217" t="s">
        <v>8465</v>
      </c>
      <c r="L2217" t="s">
        <v>8612</v>
      </c>
      <c r="M2217">
        <v>44060</v>
      </c>
      <c r="N2217" t="s">
        <v>8640</v>
      </c>
      <c r="O2217" t="s">
        <v>9795</v>
      </c>
      <c r="P2217" t="s">
        <v>10370</v>
      </c>
      <c r="Q2217" t="s">
        <v>10374</v>
      </c>
      <c r="R2217" t="s">
        <v>11529</v>
      </c>
      <c r="S2217">
        <v>63.686</v>
      </c>
      <c r="T2217">
        <v>1</v>
      </c>
      <c r="U2217">
        <v>0.3</v>
      </c>
      <c r="V2217">
        <v>-15.4666</v>
      </c>
      <c r="W2217">
        <f>(Tableau1[[#This Row],[Sales]]/Tableau1[[#This Row],[Profit]])*100</f>
        <v>-411.76470588235298</v>
      </c>
      <c r="X2217">
        <f>Tableau1[[#This Row],[Sales]]*(1-Tableau1[[#This Row],[Discount]])</f>
        <v>44.580199999999998</v>
      </c>
      <c r="Y2217">
        <f ca="1">SUMIF(Tableau1[Order ID],Tableau1[[#This Row],[Order ID]],Tableau1[[#This Row],[Sales]])</f>
        <v>6.5279999999999996</v>
      </c>
    </row>
    <row r="2218" spans="1:25" x14ac:dyDescent="0.3">
      <c r="A2218">
        <v>4478</v>
      </c>
      <c r="B2218" t="s">
        <v>2237</v>
      </c>
      <c r="C2218" s="9" t="s">
        <v>5790</v>
      </c>
      <c r="D2218" s="9">
        <v>43030</v>
      </c>
      <c r="E2218" s="3" t="s">
        <v>5790</v>
      </c>
      <c r="F2218" t="s">
        <v>6467</v>
      </c>
      <c r="G2218" t="s">
        <v>6847</v>
      </c>
      <c r="H2218" t="s">
        <v>7640</v>
      </c>
      <c r="I2218" t="s">
        <v>8054</v>
      </c>
      <c r="J2218" t="s">
        <v>8057</v>
      </c>
      <c r="K2218" t="s">
        <v>8466</v>
      </c>
      <c r="L2218" t="s">
        <v>8614</v>
      </c>
      <c r="M2218">
        <v>73505</v>
      </c>
      <c r="N2218" t="s">
        <v>8639</v>
      </c>
      <c r="O2218" t="s">
        <v>10214</v>
      </c>
      <c r="P2218" t="s">
        <v>10371</v>
      </c>
      <c r="Q2218" t="s">
        <v>10377</v>
      </c>
      <c r="R2218" t="s">
        <v>11952</v>
      </c>
      <c r="S2218">
        <v>333.09</v>
      </c>
      <c r="T2218">
        <v>3</v>
      </c>
      <c r="U2218">
        <v>0</v>
      </c>
      <c r="V2218">
        <v>23.316299999999998</v>
      </c>
      <c r="W2218">
        <f>(Tableau1[[#This Row],[Sales]]/Tableau1[[#This Row],[Profit]])*100</f>
        <v>1428.5714285714287</v>
      </c>
      <c r="X2218">
        <f>Tableau1[[#This Row],[Sales]]*(1-Tableau1[[#This Row],[Discount]])</f>
        <v>333.09</v>
      </c>
      <c r="Y2218">
        <f ca="1">SUMIF(Tableau1[Order ID],Tableau1[[#This Row],[Order ID]],Tableau1[[#This Row],[Sales]])</f>
        <v>629.64</v>
      </c>
    </row>
    <row r="2219" spans="1:25" x14ac:dyDescent="0.3">
      <c r="A2219">
        <v>4480</v>
      </c>
      <c r="B2219" t="s">
        <v>2238</v>
      </c>
      <c r="C2219" s="9" t="s">
        <v>6007</v>
      </c>
      <c r="D2219" s="9">
        <v>41722</v>
      </c>
      <c r="E2219" s="3" t="s">
        <v>6206</v>
      </c>
      <c r="F2219" t="s">
        <v>6465</v>
      </c>
      <c r="G2219" t="s">
        <v>6771</v>
      </c>
      <c r="H2219" t="s">
        <v>7564</v>
      </c>
      <c r="I2219" t="s">
        <v>8054</v>
      </c>
      <c r="J2219" t="s">
        <v>8057</v>
      </c>
      <c r="K2219" t="s">
        <v>8078</v>
      </c>
      <c r="L2219" t="s">
        <v>8603</v>
      </c>
      <c r="M2219">
        <v>10024</v>
      </c>
      <c r="N2219" t="s">
        <v>8640</v>
      </c>
      <c r="O2219" t="s">
        <v>10215</v>
      </c>
      <c r="P2219" t="s">
        <v>10371</v>
      </c>
      <c r="Q2219" t="s">
        <v>10383</v>
      </c>
      <c r="R2219" t="s">
        <v>11953</v>
      </c>
      <c r="S2219">
        <v>24.9</v>
      </c>
      <c r="T2219">
        <v>5</v>
      </c>
      <c r="U2219">
        <v>0</v>
      </c>
      <c r="V2219">
        <v>11.702999999999999</v>
      </c>
      <c r="W2219">
        <f>(Tableau1[[#This Row],[Sales]]/Tableau1[[#This Row],[Profit]])*100</f>
        <v>212.7659574468085</v>
      </c>
      <c r="X2219">
        <f>Tableau1[[#This Row],[Sales]]*(1-Tableau1[[#This Row],[Discount]])</f>
        <v>24.9</v>
      </c>
      <c r="Y2219">
        <f ca="1">SUMIF(Tableau1[Order ID],Tableau1[[#This Row],[Order ID]],Tableau1[[#This Row],[Sales]])</f>
        <v>121.78</v>
      </c>
    </row>
    <row r="2220" spans="1:25" x14ac:dyDescent="0.3">
      <c r="A2220">
        <v>4481</v>
      </c>
      <c r="B2220" t="s">
        <v>2239</v>
      </c>
      <c r="C2220" s="9" t="s">
        <v>5084</v>
      </c>
      <c r="D2220" s="9">
        <v>42677</v>
      </c>
      <c r="E2220" s="3" t="s">
        <v>5030</v>
      </c>
      <c r="F2220" t="s">
        <v>6465</v>
      </c>
      <c r="G2220" t="s">
        <v>6658</v>
      </c>
      <c r="H2220" t="s">
        <v>7451</v>
      </c>
      <c r="I2220" t="s">
        <v>8054</v>
      </c>
      <c r="J2220" t="s">
        <v>8057</v>
      </c>
      <c r="K2220" t="s">
        <v>8059</v>
      </c>
      <c r="L2220" t="s">
        <v>8590</v>
      </c>
      <c r="M2220">
        <v>90049</v>
      </c>
      <c r="N2220" t="s">
        <v>8638</v>
      </c>
      <c r="O2220" t="s">
        <v>9451</v>
      </c>
      <c r="P2220" t="s">
        <v>10371</v>
      </c>
      <c r="Q2220" t="s">
        <v>10386</v>
      </c>
      <c r="R2220" t="s">
        <v>11195</v>
      </c>
      <c r="S2220">
        <v>15.26</v>
      </c>
      <c r="T2220">
        <v>7</v>
      </c>
      <c r="U2220">
        <v>0</v>
      </c>
      <c r="V2220">
        <v>5.0358000000000001</v>
      </c>
      <c r="W2220">
        <f>(Tableau1[[#This Row],[Sales]]/Tableau1[[#This Row],[Profit]])*100</f>
        <v>303.030303030303</v>
      </c>
      <c r="X2220">
        <f>Tableau1[[#This Row],[Sales]]*(1-Tableau1[[#This Row],[Discount]])</f>
        <v>15.26</v>
      </c>
      <c r="Y2220">
        <f ca="1">SUMIF(Tableau1[Order ID],Tableau1[[#This Row],[Order ID]],Tableau1[[#This Row],[Sales]])</f>
        <v>489.23</v>
      </c>
    </row>
    <row r="2221" spans="1:25" x14ac:dyDescent="0.3">
      <c r="A2221">
        <v>4488</v>
      </c>
      <c r="B2221" t="s">
        <v>2240</v>
      </c>
      <c r="C2221" s="9" t="s">
        <v>5607</v>
      </c>
      <c r="D2221" s="9">
        <v>42252</v>
      </c>
      <c r="E2221" s="3" t="s">
        <v>5891</v>
      </c>
      <c r="F2221" t="s">
        <v>6465</v>
      </c>
      <c r="G2221" t="s">
        <v>6870</v>
      </c>
      <c r="H2221" t="s">
        <v>7663</v>
      </c>
      <c r="I2221" t="s">
        <v>8056</v>
      </c>
      <c r="J2221" t="s">
        <v>8057</v>
      </c>
      <c r="K2221" t="s">
        <v>8070</v>
      </c>
      <c r="L2221" t="s">
        <v>8593</v>
      </c>
      <c r="M2221">
        <v>77036</v>
      </c>
      <c r="N2221" t="s">
        <v>8639</v>
      </c>
      <c r="O2221" t="s">
        <v>10086</v>
      </c>
      <c r="P2221" t="s">
        <v>10371</v>
      </c>
      <c r="Q2221" t="s">
        <v>10381</v>
      </c>
      <c r="R2221" t="s">
        <v>11824</v>
      </c>
      <c r="S2221">
        <v>16.27</v>
      </c>
      <c r="T2221">
        <v>5</v>
      </c>
      <c r="U2221">
        <v>0.8</v>
      </c>
      <c r="V2221">
        <v>-25.218499999999999</v>
      </c>
      <c r="W2221">
        <f>(Tableau1[[#This Row],[Sales]]/Tableau1[[#This Row],[Profit]])*100</f>
        <v>-64.516129032258064</v>
      </c>
      <c r="X2221">
        <f>Tableau1[[#This Row],[Sales]]*(1-Tableau1[[#This Row],[Discount]])</f>
        <v>3.2539999999999991</v>
      </c>
      <c r="Y2221">
        <f ca="1">SUMIF(Tableau1[Order ID],Tableau1[[#This Row],[Order ID]],Tableau1[[#This Row],[Sales]])</f>
        <v>494.97</v>
      </c>
    </row>
    <row r="2222" spans="1:25" x14ac:dyDescent="0.3">
      <c r="A2222">
        <v>4491</v>
      </c>
      <c r="B2222" t="s">
        <v>2241</v>
      </c>
      <c r="C2222" s="9" t="s">
        <v>5748</v>
      </c>
      <c r="D2222" s="9">
        <v>42961</v>
      </c>
      <c r="E2222" s="3" t="s">
        <v>5200</v>
      </c>
      <c r="F2222" t="s">
        <v>6465</v>
      </c>
      <c r="G2222" t="s">
        <v>6517</v>
      </c>
      <c r="H2222" t="s">
        <v>7310</v>
      </c>
      <c r="I2222" t="s">
        <v>8054</v>
      </c>
      <c r="J2222" t="s">
        <v>8057</v>
      </c>
      <c r="K2222" t="s">
        <v>8059</v>
      </c>
      <c r="L2222" t="s">
        <v>8590</v>
      </c>
      <c r="M2222">
        <v>90032</v>
      </c>
      <c r="N2222" t="s">
        <v>8638</v>
      </c>
      <c r="O2222" t="s">
        <v>9239</v>
      </c>
      <c r="P2222" t="s">
        <v>10370</v>
      </c>
      <c r="Q2222" t="s">
        <v>10376</v>
      </c>
      <c r="R2222" t="s">
        <v>10988</v>
      </c>
      <c r="S2222">
        <v>418.29599999999999</v>
      </c>
      <c r="T2222">
        <v>3</v>
      </c>
      <c r="U2222">
        <v>0.2</v>
      </c>
      <c r="V2222">
        <v>5.2286999999999999</v>
      </c>
      <c r="W2222">
        <f>(Tableau1[[#This Row],[Sales]]/Tableau1[[#This Row],[Profit]])*100</f>
        <v>8000</v>
      </c>
      <c r="X2222">
        <f>Tableau1[[#This Row],[Sales]]*(1-Tableau1[[#This Row],[Discount]])</f>
        <v>334.63679999999999</v>
      </c>
      <c r="Y2222">
        <f ca="1">SUMIF(Tableau1[Order ID],Tableau1[[#This Row],[Order ID]],Tableau1[[#This Row],[Sales]])</f>
        <v>30.53</v>
      </c>
    </row>
    <row r="2223" spans="1:25" x14ac:dyDescent="0.3">
      <c r="A2223">
        <v>4492</v>
      </c>
      <c r="B2223" t="s">
        <v>2242</v>
      </c>
      <c r="C2223" s="9" t="s">
        <v>5618</v>
      </c>
      <c r="D2223" s="9">
        <v>41974</v>
      </c>
      <c r="E2223" s="3" t="s">
        <v>5670</v>
      </c>
      <c r="F2223" t="s">
        <v>6464</v>
      </c>
      <c r="G2223" t="s">
        <v>6768</v>
      </c>
      <c r="H2223" t="s">
        <v>7561</v>
      </c>
      <c r="I2223" t="s">
        <v>8054</v>
      </c>
      <c r="J2223" t="s">
        <v>8057</v>
      </c>
      <c r="K2223" t="s">
        <v>8096</v>
      </c>
      <c r="L2223" t="s">
        <v>8612</v>
      </c>
      <c r="M2223">
        <v>43229</v>
      </c>
      <c r="N2223" t="s">
        <v>8640</v>
      </c>
      <c r="O2223" t="s">
        <v>10131</v>
      </c>
      <c r="P2223" t="s">
        <v>10372</v>
      </c>
      <c r="Q2223" t="s">
        <v>10389</v>
      </c>
      <c r="R2223" t="s">
        <v>11872</v>
      </c>
      <c r="S2223">
        <v>659.98800000000006</v>
      </c>
      <c r="T2223">
        <v>2</v>
      </c>
      <c r="U2223">
        <v>0.4</v>
      </c>
      <c r="V2223">
        <v>109.998</v>
      </c>
      <c r="W2223">
        <f>(Tableau1[[#This Row],[Sales]]/Tableau1[[#This Row],[Profit]])*100</f>
        <v>600</v>
      </c>
      <c r="X2223">
        <f>Tableau1[[#This Row],[Sales]]*(1-Tableau1[[#This Row],[Discount]])</f>
        <v>395.99280000000005</v>
      </c>
      <c r="Y2223">
        <f ca="1">SUMIF(Tableau1[Order ID],Tableau1[[#This Row],[Order ID]],Tableau1[[#This Row],[Sales]])</f>
        <v>182.72</v>
      </c>
    </row>
    <row r="2224" spans="1:25" x14ac:dyDescent="0.3">
      <c r="A2224">
        <v>4496</v>
      </c>
      <c r="B2224" t="s">
        <v>2243</v>
      </c>
      <c r="C2224" s="9" t="s">
        <v>6008</v>
      </c>
      <c r="D2224" s="9">
        <v>42904</v>
      </c>
      <c r="E2224" s="3" t="s">
        <v>6298</v>
      </c>
      <c r="F2224" t="s">
        <v>6465</v>
      </c>
      <c r="G2224" t="s">
        <v>6581</v>
      </c>
      <c r="H2224" t="s">
        <v>7374</v>
      </c>
      <c r="I2224" t="s">
        <v>8054</v>
      </c>
      <c r="J2224" t="s">
        <v>8057</v>
      </c>
      <c r="K2224" t="s">
        <v>8059</v>
      </c>
      <c r="L2224" t="s">
        <v>8590</v>
      </c>
      <c r="M2224">
        <v>90032</v>
      </c>
      <c r="N2224" t="s">
        <v>8638</v>
      </c>
      <c r="O2224" t="s">
        <v>9197</v>
      </c>
      <c r="P2224" t="s">
        <v>10370</v>
      </c>
      <c r="Q2224" t="s">
        <v>10373</v>
      </c>
      <c r="R2224" t="s">
        <v>10946</v>
      </c>
      <c r="S2224">
        <v>917.92349999999999</v>
      </c>
      <c r="T2224">
        <v>9</v>
      </c>
      <c r="U2224">
        <v>0.15</v>
      </c>
      <c r="V2224">
        <v>75.593699999999998</v>
      </c>
      <c r="W2224">
        <f>(Tableau1[[#This Row],[Sales]]/Tableau1[[#This Row],[Profit]])*100</f>
        <v>1214.2857142857142</v>
      </c>
      <c r="X2224">
        <f>Tableau1[[#This Row],[Sales]]*(1-Tableau1[[#This Row],[Discount]])</f>
        <v>780.23497499999996</v>
      </c>
      <c r="Y2224">
        <f ca="1">SUMIF(Tableau1[Order ID],Tableau1[[#This Row],[Order ID]],Tableau1[[#This Row],[Sales]])</f>
        <v>95.975999999999999</v>
      </c>
    </row>
    <row r="2225" spans="1:25" x14ac:dyDescent="0.3">
      <c r="A2225">
        <v>4498</v>
      </c>
      <c r="B2225" t="s">
        <v>2244</v>
      </c>
      <c r="C2225" s="9" t="s">
        <v>5604</v>
      </c>
      <c r="D2225" s="9">
        <v>43071</v>
      </c>
      <c r="E2225" s="3" t="s">
        <v>5064</v>
      </c>
      <c r="F2225" t="s">
        <v>6465</v>
      </c>
      <c r="G2225" t="s">
        <v>7011</v>
      </c>
      <c r="H2225" t="s">
        <v>7804</v>
      </c>
      <c r="I2225" t="s">
        <v>8054</v>
      </c>
      <c r="J2225" t="s">
        <v>8057</v>
      </c>
      <c r="K2225" t="s">
        <v>8068</v>
      </c>
      <c r="L2225" t="s">
        <v>8597</v>
      </c>
      <c r="M2225">
        <v>19140</v>
      </c>
      <c r="N2225" t="s">
        <v>8640</v>
      </c>
      <c r="O2225" t="s">
        <v>8753</v>
      </c>
      <c r="P2225" t="s">
        <v>10371</v>
      </c>
      <c r="Q2225" t="s">
        <v>10381</v>
      </c>
      <c r="R2225" t="s">
        <v>10502</v>
      </c>
      <c r="S2225">
        <v>631.17600000000004</v>
      </c>
      <c r="T2225">
        <v>4</v>
      </c>
      <c r="U2225">
        <v>0.7</v>
      </c>
      <c r="V2225">
        <v>-462.86239999999998</v>
      </c>
      <c r="W2225">
        <f>(Tableau1[[#This Row],[Sales]]/Tableau1[[#This Row],[Profit]])*100</f>
        <v>-136.36363636363637</v>
      </c>
      <c r="X2225">
        <f>Tableau1[[#This Row],[Sales]]*(1-Tableau1[[#This Row],[Discount]])</f>
        <v>189.35280000000003</v>
      </c>
      <c r="Y2225">
        <f ca="1">SUMIF(Tableau1[Order ID],Tableau1[[#This Row],[Order ID]],Tableau1[[#This Row],[Sales]])</f>
        <v>177.68</v>
      </c>
    </row>
    <row r="2226" spans="1:25" x14ac:dyDescent="0.3">
      <c r="A2226">
        <v>4499</v>
      </c>
      <c r="B2226" t="s">
        <v>2245</v>
      </c>
      <c r="C2226" s="9" t="s">
        <v>5901</v>
      </c>
      <c r="D2226" s="9">
        <v>41964</v>
      </c>
      <c r="E2226" s="3" t="s">
        <v>5065</v>
      </c>
      <c r="F2226" t="s">
        <v>6465</v>
      </c>
      <c r="G2226" t="s">
        <v>7212</v>
      </c>
      <c r="H2226" t="s">
        <v>8005</v>
      </c>
      <c r="I2226" t="s">
        <v>8055</v>
      </c>
      <c r="J2226" t="s">
        <v>8057</v>
      </c>
      <c r="K2226" t="s">
        <v>8066</v>
      </c>
      <c r="L2226" t="s">
        <v>8590</v>
      </c>
      <c r="M2226">
        <v>94110</v>
      </c>
      <c r="N2226" t="s">
        <v>8638</v>
      </c>
      <c r="O2226" t="s">
        <v>9754</v>
      </c>
      <c r="P2226" t="s">
        <v>10371</v>
      </c>
      <c r="Q2226" t="s">
        <v>10383</v>
      </c>
      <c r="R2226" t="s">
        <v>11490</v>
      </c>
      <c r="S2226">
        <v>12.96</v>
      </c>
      <c r="T2226">
        <v>2</v>
      </c>
      <c r="U2226">
        <v>0</v>
      </c>
      <c r="V2226">
        <v>6.2207999999999997</v>
      </c>
      <c r="W2226">
        <f>(Tableau1[[#This Row],[Sales]]/Tableau1[[#This Row],[Profit]])*100</f>
        <v>208.33333333333334</v>
      </c>
      <c r="X2226">
        <f>Tableau1[[#This Row],[Sales]]*(1-Tableau1[[#This Row],[Discount]])</f>
        <v>12.96</v>
      </c>
      <c r="Y2226">
        <f ca="1">SUMIF(Tableau1[Order ID],Tableau1[[#This Row],[Order ID]],Tableau1[[#This Row],[Sales]])</f>
        <v>52.68</v>
      </c>
    </row>
    <row r="2227" spans="1:25" x14ac:dyDescent="0.3">
      <c r="A2227">
        <v>4500</v>
      </c>
      <c r="B2227" t="s">
        <v>2246</v>
      </c>
      <c r="C2227" s="9" t="s">
        <v>5372</v>
      </c>
      <c r="D2227" s="9">
        <v>42470</v>
      </c>
      <c r="E2227" s="3" t="s">
        <v>5977</v>
      </c>
      <c r="F2227" t="s">
        <v>6465</v>
      </c>
      <c r="G2227" t="s">
        <v>6992</v>
      </c>
      <c r="H2227" t="s">
        <v>7785</v>
      </c>
      <c r="I2227" t="s">
        <v>8055</v>
      </c>
      <c r="J2227" t="s">
        <v>8057</v>
      </c>
      <c r="K2227" t="s">
        <v>8387</v>
      </c>
      <c r="L2227" t="s">
        <v>8590</v>
      </c>
      <c r="M2227">
        <v>93309</v>
      </c>
      <c r="N2227" t="s">
        <v>8638</v>
      </c>
      <c r="O2227" t="s">
        <v>9873</v>
      </c>
      <c r="P2227" t="s">
        <v>10371</v>
      </c>
      <c r="Q2227" t="s">
        <v>10383</v>
      </c>
      <c r="R2227" t="s">
        <v>11609</v>
      </c>
      <c r="S2227">
        <v>12.96</v>
      </c>
      <c r="T2227">
        <v>2</v>
      </c>
      <c r="U2227">
        <v>0</v>
      </c>
      <c r="V2227">
        <v>6.2207999999999997</v>
      </c>
      <c r="W2227">
        <f>(Tableau1[[#This Row],[Sales]]/Tableau1[[#This Row],[Profit]])*100</f>
        <v>208.33333333333334</v>
      </c>
      <c r="X2227">
        <f>Tableau1[[#This Row],[Sales]]*(1-Tableau1[[#This Row],[Discount]])</f>
        <v>12.96</v>
      </c>
      <c r="Y2227">
        <f ca="1">SUMIF(Tableau1[Order ID],Tableau1[[#This Row],[Order ID]],Tableau1[[#This Row],[Sales]])</f>
        <v>1439.9680000000001</v>
      </c>
    </row>
    <row r="2228" spans="1:25" x14ac:dyDescent="0.3">
      <c r="A2228">
        <v>4502</v>
      </c>
      <c r="B2228" t="s">
        <v>2247</v>
      </c>
      <c r="C2228" s="9" t="s">
        <v>5509</v>
      </c>
      <c r="D2228" s="9">
        <v>41820</v>
      </c>
      <c r="E2228" s="3" t="s">
        <v>6159</v>
      </c>
      <c r="F2228" t="s">
        <v>6465</v>
      </c>
      <c r="G2228" t="s">
        <v>6567</v>
      </c>
      <c r="H2228" t="s">
        <v>7360</v>
      </c>
      <c r="I2228" t="s">
        <v>8055</v>
      </c>
      <c r="J2228" t="s">
        <v>8057</v>
      </c>
      <c r="K2228" t="s">
        <v>8070</v>
      </c>
      <c r="L2228" t="s">
        <v>8593</v>
      </c>
      <c r="M2228">
        <v>77095</v>
      </c>
      <c r="N2228" t="s">
        <v>8639</v>
      </c>
      <c r="O2228" t="s">
        <v>9135</v>
      </c>
      <c r="P2228" t="s">
        <v>10371</v>
      </c>
      <c r="Q2228" t="s">
        <v>10383</v>
      </c>
      <c r="R2228" t="s">
        <v>10884</v>
      </c>
      <c r="S2228">
        <v>25.92</v>
      </c>
      <c r="T2228">
        <v>5</v>
      </c>
      <c r="U2228">
        <v>0.2</v>
      </c>
      <c r="V2228">
        <v>9.0719999999999992</v>
      </c>
      <c r="W2228">
        <f>(Tableau1[[#This Row],[Sales]]/Tableau1[[#This Row],[Profit]])*100</f>
        <v>285.71428571428578</v>
      </c>
      <c r="X2228">
        <f>Tableau1[[#This Row],[Sales]]*(1-Tableau1[[#This Row],[Discount]])</f>
        <v>20.736000000000004</v>
      </c>
      <c r="Y2228">
        <f ca="1">SUMIF(Tableau1[Order ID],Tableau1[[#This Row],[Order ID]],Tableau1[[#This Row],[Sales]])</f>
        <v>609.98</v>
      </c>
    </row>
    <row r="2229" spans="1:25" x14ac:dyDescent="0.3">
      <c r="A2229">
        <v>4504</v>
      </c>
      <c r="B2229" t="s">
        <v>2248</v>
      </c>
      <c r="C2229" s="9" t="s">
        <v>5193</v>
      </c>
      <c r="D2229" s="9">
        <v>41997</v>
      </c>
      <c r="E2229" s="3" t="s">
        <v>5312</v>
      </c>
      <c r="F2229" t="s">
        <v>6465</v>
      </c>
      <c r="G2229" t="s">
        <v>6876</v>
      </c>
      <c r="H2229" t="s">
        <v>7669</v>
      </c>
      <c r="I2229" t="s">
        <v>8056</v>
      </c>
      <c r="J2229" t="s">
        <v>8057</v>
      </c>
      <c r="K2229" t="s">
        <v>8059</v>
      </c>
      <c r="L2229" t="s">
        <v>8590</v>
      </c>
      <c r="M2229">
        <v>90045</v>
      </c>
      <c r="N2229" t="s">
        <v>8638</v>
      </c>
      <c r="O2229" t="s">
        <v>10217</v>
      </c>
      <c r="P2229" t="s">
        <v>10372</v>
      </c>
      <c r="Q2229" t="s">
        <v>10380</v>
      </c>
      <c r="R2229" t="s">
        <v>11955</v>
      </c>
      <c r="S2229">
        <v>173.65600000000001</v>
      </c>
      <c r="T2229">
        <v>7</v>
      </c>
      <c r="U2229">
        <v>0.2</v>
      </c>
      <c r="V2229">
        <v>17.365600000000001</v>
      </c>
      <c r="W2229">
        <f>(Tableau1[[#This Row],[Sales]]/Tableau1[[#This Row],[Profit]])*100</f>
        <v>1000</v>
      </c>
      <c r="X2229">
        <f>Tableau1[[#This Row],[Sales]]*(1-Tableau1[[#This Row],[Discount]])</f>
        <v>138.9248</v>
      </c>
      <c r="Y2229">
        <f ca="1">SUMIF(Tableau1[Order ID],Tableau1[[#This Row],[Order ID]],Tableau1[[#This Row],[Sales]])</f>
        <v>16.739999999999998</v>
      </c>
    </row>
    <row r="2230" spans="1:25" x14ac:dyDescent="0.3">
      <c r="A2230">
        <v>4510</v>
      </c>
      <c r="B2230" t="s">
        <v>2249</v>
      </c>
      <c r="C2230" s="9" t="s">
        <v>6009</v>
      </c>
      <c r="D2230" s="9">
        <v>42878</v>
      </c>
      <c r="E2230" s="3" t="s">
        <v>5178</v>
      </c>
      <c r="F2230" t="s">
        <v>6465</v>
      </c>
      <c r="G2230" t="s">
        <v>7213</v>
      </c>
      <c r="H2230" t="s">
        <v>8006</v>
      </c>
      <c r="I2230" t="s">
        <v>8054</v>
      </c>
      <c r="J2230" t="s">
        <v>8057</v>
      </c>
      <c r="K2230" t="s">
        <v>8059</v>
      </c>
      <c r="L2230" t="s">
        <v>8590</v>
      </c>
      <c r="M2230">
        <v>90036</v>
      </c>
      <c r="N2230" t="s">
        <v>8638</v>
      </c>
      <c r="O2230" t="s">
        <v>9338</v>
      </c>
      <c r="P2230" t="s">
        <v>10370</v>
      </c>
      <c r="Q2230" t="s">
        <v>10376</v>
      </c>
      <c r="R2230" t="s">
        <v>11086</v>
      </c>
      <c r="S2230">
        <v>171.28800000000001</v>
      </c>
      <c r="T2230">
        <v>3</v>
      </c>
      <c r="U2230">
        <v>0.2</v>
      </c>
      <c r="V2230">
        <v>-6.4233000000000002</v>
      </c>
      <c r="W2230">
        <f>(Tableau1[[#This Row],[Sales]]/Tableau1[[#This Row],[Profit]])*100</f>
        <v>-2666.666666666667</v>
      </c>
      <c r="X2230">
        <f>Tableau1[[#This Row],[Sales]]*(1-Tableau1[[#This Row],[Discount]])</f>
        <v>137.03040000000001</v>
      </c>
      <c r="Y2230">
        <f ca="1">SUMIF(Tableau1[Order ID],Tableau1[[#This Row],[Order ID]],Tableau1[[#This Row],[Sales]])</f>
        <v>204.85</v>
      </c>
    </row>
    <row r="2231" spans="1:25" x14ac:dyDescent="0.3">
      <c r="A2231">
        <v>4511</v>
      </c>
      <c r="B2231" t="s">
        <v>2250</v>
      </c>
      <c r="C2231" s="9" t="s">
        <v>5368</v>
      </c>
      <c r="D2231" s="9">
        <v>42684</v>
      </c>
      <c r="E2231" s="3" t="s">
        <v>5726</v>
      </c>
      <c r="F2231" t="s">
        <v>6465</v>
      </c>
      <c r="G2231" t="s">
        <v>6834</v>
      </c>
      <c r="H2231" t="s">
        <v>7627</v>
      </c>
      <c r="I2231" t="s">
        <v>8055</v>
      </c>
      <c r="J2231" t="s">
        <v>8057</v>
      </c>
      <c r="K2231" t="s">
        <v>8082</v>
      </c>
      <c r="L2231" t="s">
        <v>8613</v>
      </c>
      <c r="M2231">
        <v>65807</v>
      </c>
      <c r="N2231" t="s">
        <v>8639</v>
      </c>
      <c r="O2231" t="s">
        <v>10165</v>
      </c>
      <c r="P2231" t="s">
        <v>10370</v>
      </c>
      <c r="Q2231" t="s">
        <v>10378</v>
      </c>
      <c r="R2231" t="s">
        <v>11906</v>
      </c>
      <c r="S2231">
        <v>37.299999999999997</v>
      </c>
      <c r="T2231">
        <v>2</v>
      </c>
      <c r="U2231">
        <v>0</v>
      </c>
      <c r="V2231">
        <v>17.158000000000001</v>
      </c>
      <c r="W2231">
        <f>(Tableau1[[#This Row],[Sales]]/Tableau1[[#This Row],[Profit]])*100</f>
        <v>217.39130434782606</v>
      </c>
      <c r="X2231">
        <f>Tableau1[[#This Row],[Sales]]*(1-Tableau1[[#This Row],[Discount]])</f>
        <v>37.299999999999997</v>
      </c>
      <c r="Y2231">
        <f ca="1">SUMIF(Tableau1[Order ID],Tableau1[[#This Row],[Order ID]],Tableau1[[#This Row],[Sales]])</f>
        <v>4.1580000000000004</v>
      </c>
    </row>
    <row r="2232" spans="1:25" x14ac:dyDescent="0.3">
      <c r="A2232">
        <v>4513</v>
      </c>
      <c r="B2232" t="s">
        <v>2251</v>
      </c>
      <c r="C2232" s="9" t="s">
        <v>5854</v>
      </c>
      <c r="D2232" s="9">
        <v>42645</v>
      </c>
      <c r="E2232" s="3" t="s">
        <v>5369</v>
      </c>
      <c r="F2232" t="s">
        <v>6466</v>
      </c>
      <c r="G2232" t="s">
        <v>6899</v>
      </c>
      <c r="H2232" t="s">
        <v>7692</v>
      </c>
      <c r="I2232" t="s">
        <v>8054</v>
      </c>
      <c r="J2232" t="s">
        <v>8057</v>
      </c>
      <c r="K2232" t="s">
        <v>8100</v>
      </c>
      <c r="L2232" t="s">
        <v>8604</v>
      </c>
      <c r="M2232">
        <v>85023</v>
      </c>
      <c r="N2232" t="s">
        <v>8638</v>
      </c>
      <c r="O2232" t="s">
        <v>9098</v>
      </c>
      <c r="P2232" t="s">
        <v>10371</v>
      </c>
      <c r="Q2232" t="s">
        <v>10381</v>
      </c>
      <c r="R2232" t="s">
        <v>10848</v>
      </c>
      <c r="S2232">
        <v>54.792000000000002</v>
      </c>
      <c r="T2232">
        <v>6</v>
      </c>
      <c r="U2232">
        <v>0.7</v>
      </c>
      <c r="V2232">
        <v>-40.180799999999998</v>
      </c>
      <c r="W2232">
        <f>(Tableau1[[#This Row],[Sales]]/Tableau1[[#This Row],[Profit]])*100</f>
        <v>-136.36363636363637</v>
      </c>
      <c r="X2232">
        <f>Tableau1[[#This Row],[Sales]]*(1-Tableau1[[#This Row],[Discount]])</f>
        <v>16.437600000000003</v>
      </c>
      <c r="Y2232">
        <f ca="1">SUMIF(Tableau1[Order ID],Tableau1[[#This Row],[Order ID]],Tableau1[[#This Row],[Sales]])</f>
        <v>164.88</v>
      </c>
    </row>
    <row r="2233" spans="1:25" x14ac:dyDescent="0.3">
      <c r="A2233">
        <v>4514</v>
      </c>
      <c r="B2233" t="s">
        <v>2252</v>
      </c>
      <c r="C2233" s="9" t="s">
        <v>5077</v>
      </c>
      <c r="D2233" s="9">
        <v>42619</v>
      </c>
      <c r="E2233" s="3" t="s">
        <v>5192</v>
      </c>
      <c r="F2233" t="s">
        <v>6466</v>
      </c>
      <c r="G2233" t="s">
        <v>7164</v>
      </c>
      <c r="H2233" t="s">
        <v>7957</v>
      </c>
      <c r="I2233" t="s">
        <v>8054</v>
      </c>
      <c r="J2233" t="s">
        <v>8057</v>
      </c>
      <c r="K2233" t="s">
        <v>8070</v>
      </c>
      <c r="L2233" t="s">
        <v>8593</v>
      </c>
      <c r="M2233">
        <v>77070</v>
      </c>
      <c r="N2233" t="s">
        <v>8639</v>
      </c>
      <c r="O2233" t="s">
        <v>8783</v>
      </c>
      <c r="P2233" t="s">
        <v>10371</v>
      </c>
      <c r="Q2233" t="s">
        <v>10377</v>
      </c>
      <c r="R2233" t="s">
        <v>10533</v>
      </c>
      <c r="S2233">
        <v>10.784000000000001</v>
      </c>
      <c r="T2233">
        <v>1</v>
      </c>
      <c r="U2233">
        <v>0.2</v>
      </c>
      <c r="V2233">
        <v>0.80879999999999996</v>
      </c>
      <c r="W2233">
        <f>(Tableau1[[#This Row],[Sales]]/Tableau1[[#This Row],[Profit]])*100</f>
        <v>1333.3333333333335</v>
      </c>
      <c r="X2233">
        <f>Tableau1[[#This Row],[Sales]]*(1-Tableau1[[#This Row],[Discount]])</f>
        <v>8.6272000000000002</v>
      </c>
      <c r="Y2233">
        <f ca="1">SUMIF(Tableau1[Order ID],Tableau1[[#This Row],[Order ID]],Tableau1[[#This Row],[Sales]])</f>
        <v>19.440000000000001</v>
      </c>
    </row>
    <row r="2234" spans="1:25" x14ac:dyDescent="0.3">
      <c r="A2234">
        <v>4515</v>
      </c>
      <c r="B2234" t="s">
        <v>2253</v>
      </c>
      <c r="C2234" s="9" t="s">
        <v>5219</v>
      </c>
      <c r="D2234" s="9">
        <v>42670</v>
      </c>
      <c r="E2234" s="3" t="s">
        <v>5504</v>
      </c>
      <c r="F2234" t="s">
        <v>6464</v>
      </c>
      <c r="G2234" t="s">
        <v>7040</v>
      </c>
      <c r="H2234" t="s">
        <v>7833</v>
      </c>
      <c r="I2234" t="s">
        <v>8054</v>
      </c>
      <c r="J2234" t="s">
        <v>8057</v>
      </c>
      <c r="K2234" t="s">
        <v>8467</v>
      </c>
      <c r="L2234" t="s">
        <v>8605</v>
      </c>
      <c r="M2234">
        <v>23666</v>
      </c>
      <c r="N2234" t="s">
        <v>8637</v>
      </c>
      <c r="O2234" t="s">
        <v>9599</v>
      </c>
      <c r="P2234" t="s">
        <v>10370</v>
      </c>
      <c r="Q2234" t="s">
        <v>10374</v>
      </c>
      <c r="R2234" t="s">
        <v>11340</v>
      </c>
      <c r="S2234">
        <v>290.98</v>
      </c>
      <c r="T2234">
        <v>1</v>
      </c>
      <c r="U2234">
        <v>0</v>
      </c>
      <c r="V2234">
        <v>75.654799999999994</v>
      </c>
      <c r="W2234">
        <f>(Tableau1[[#This Row],[Sales]]/Tableau1[[#This Row],[Profit]])*100</f>
        <v>384.61538461538464</v>
      </c>
      <c r="X2234">
        <f>Tableau1[[#This Row],[Sales]]*(1-Tableau1[[#This Row],[Discount]])</f>
        <v>290.98</v>
      </c>
      <c r="Y2234">
        <f ca="1">SUMIF(Tableau1[Order ID],Tableau1[[#This Row],[Order ID]],Tableau1[[#This Row],[Sales]])</f>
        <v>934.95600000000002</v>
      </c>
    </row>
    <row r="2235" spans="1:25" x14ac:dyDescent="0.3">
      <c r="A2235">
        <v>4516</v>
      </c>
      <c r="B2235" t="s">
        <v>2254</v>
      </c>
      <c r="C2235" s="9" t="s">
        <v>5790</v>
      </c>
      <c r="D2235" s="9">
        <v>43030</v>
      </c>
      <c r="E2235" s="3" t="s">
        <v>5070</v>
      </c>
      <c r="F2235" t="s">
        <v>6465</v>
      </c>
      <c r="G2235" t="s">
        <v>6496</v>
      </c>
      <c r="H2235" t="s">
        <v>7289</v>
      </c>
      <c r="I2235" t="s">
        <v>8056</v>
      </c>
      <c r="J2235" t="s">
        <v>8057</v>
      </c>
      <c r="K2235" t="s">
        <v>8309</v>
      </c>
      <c r="L2235" t="s">
        <v>8614</v>
      </c>
      <c r="M2235">
        <v>74133</v>
      </c>
      <c r="N2235" t="s">
        <v>8639</v>
      </c>
      <c r="O2235" t="s">
        <v>10142</v>
      </c>
      <c r="P2235" t="s">
        <v>10371</v>
      </c>
      <c r="Q2235" t="s">
        <v>10379</v>
      </c>
      <c r="R2235" t="s">
        <v>11883</v>
      </c>
      <c r="S2235">
        <v>36.44</v>
      </c>
      <c r="T2235">
        <v>4</v>
      </c>
      <c r="U2235">
        <v>0</v>
      </c>
      <c r="V2235">
        <v>12.0252</v>
      </c>
      <c r="W2235">
        <f>(Tableau1[[#This Row],[Sales]]/Tableau1[[#This Row],[Profit]])*100</f>
        <v>303.030303030303</v>
      </c>
      <c r="X2235">
        <f>Tableau1[[#This Row],[Sales]]*(1-Tableau1[[#This Row],[Discount]])</f>
        <v>36.44</v>
      </c>
      <c r="Y2235">
        <f ca="1">SUMIF(Tableau1[Order ID],Tableau1[[#This Row],[Order ID]],Tableau1[[#This Row],[Sales]])</f>
        <v>8.56</v>
      </c>
    </row>
    <row r="2236" spans="1:25" x14ac:dyDescent="0.3">
      <c r="A2236">
        <v>4517</v>
      </c>
      <c r="B2236" t="s">
        <v>2255</v>
      </c>
      <c r="C2236" s="9" t="s">
        <v>5336</v>
      </c>
      <c r="D2236" s="9">
        <v>42628</v>
      </c>
      <c r="E2236" s="3" t="s">
        <v>5903</v>
      </c>
      <c r="F2236" t="s">
        <v>6465</v>
      </c>
      <c r="G2236" t="s">
        <v>6730</v>
      </c>
      <c r="H2236" t="s">
        <v>7523</v>
      </c>
      <c r="I2236" t="s">
        <v>8054</v>
      </c>
      <c r="J2236" t="s">
        <v>8057</v>
      </c>
      <c r="K2236" t="s">
        <v>8062</v>
      </c>
      <c r="L2236" t="s">
        <v>8234</v>
      </c>
      <c r="M2236">
        <v>98105</v>
      </c>
      <c r="N2236" t="s">
        <v>8638</v>
      </c>
      <c r="O2236" t="s">
        <v>10218</v>
      </c>
      <c r="P2236" t="s">
        <v>10371</v>
      </c>
      <c r="Q2236" t="s">
        <v>10383</v>
      </c>
      <c r="R2236" t="s">
        <v>11956</v>
      </c>
      <c r="S2236">
        <v>21.4</v>
      </c>
      <c r="T2236">
        <v>5</v>
      </c>
      <c r="U2236">
        <v>0</v>
      </c>
      <c r="V2236">
        <v>10.058</v>
      </c>
      <c r="W2236">
        <f>(Tableau1[[#This Row],[Sales]]/Tableau1[[#This Row],[Profit]])*100</f>
        <v>212.7659574468085</v>
      </c>
      <c r="X2236">
        <f>Tableau1[[#This Row],[Sales]]*(1-Tableau1[[#This Row],[Discount]])</f>
        <v>21.4</v>
      </c>
      <c r="Y2236">
        <f ca="1">SUMIF(Tableau1[Order ID],Tableau1[[#This Row],[Order ID]],Tableau1[[#This Row],[Sales]])</f>
        <v>299.95999999999998</v>
      </c>
    </row>
    <row r="2237" spans="1:25" x14ac:dyDescent="0.3">
      <c r="A2237">
        <v>4519</v>
      </c>
      <c r="B2237" t="s">
        <v>2256</v>
      </c>
      <c r="C2237" s="9" t="s">
        <v>5507</v>
      </c>
      <c r="D2237" s="9">
        <v>42638</v>
      </c>
      <c r="E2237" s="3" t="s">
        <v>5423</v>
      </c>
      <c r="F2237" t="s">
        <v>6465</v>
      </c>
      <c r="G2237" t="s">
        <v>6961</v>
      </c>
      <c r="H2237" t="s">
        <v>7754</v>
      </c>
      <c r="I2237" t="s">
        <v>8054</v>
      </c>
      <c r="J2237" t="s">
        <v>8057</v>
      </c>
      <c r="K2237" t="s">
        <v>8066</v>
      </c>
      <c r="L2237" t="s">
        <v>8590</v>
      </c>
      <c r="M2237">
        <v>94109</v>
      </c>
      <c r="N2237" t="s">
        <v>8638</v>
      </c>
      <c r="O2237" t="s">
        <v>8791</v>
      </c>
      <c r="P2237" t="s">
        <v>10371</v>
      </c>
      <c r="Q2237" t="s">
        <v>10379</v>
      </c>
      <c r="R2237" t="s">
        <v>10541</v>
      </c>
      <c r="S2237">
        <v>16.559999999999999</v>
      </c>
      <c r="T2237">
        <v>4</v>
      </c>
      <c r="U2237">
        <v>0</v>
      </c>
      <c r="V2237">
        <v>6.9551999999999996</v>
      </c>
      <c r="W2237">
        <f>(Tableau1[[#This Row],[Sales]]/Tableau1[[#This Row],[Profit]])*100</f>
        <v>238.0952380952381</v>
      </c>
      <c r="X2237">
        <f>Tableau1[[#This Row],[Sales]]*(1-Tableau1[[#This Row],[Discount]])</f>
        <v>16.559999999999999</v>
      </c>
      <c r="Y2237">
        <f ca="1">SUMIF(Tableau1[Order ID],Tableau1[[#This Row],[Order ID]],Tableau1[[#This Row],[Sales]])</f>
        <v>1.248</v>
      </c>
    </row>
    <row r="2238" spans="1:25" x14ac:dyDescent="0.3">
      <c r="A2238">
        <v>4520</v>
      </c>
      <c r="B2238" t="s">
        <v>2257</v>
      </c>
      <c r="C2238" s="9" t="s">
        <v>5223</v>
      </c>
      <c r="D2238" s="9">
        <v>42896</v>
      </c>
      <c r="E2238" s="3" t="s">
        <v>6419</v>
      </c>
      <c r="F2238" t="s">
        <v>6465</v>
      </c>
      <c r="G2238" t="s">
        <v>7008</v>
      </c>
      <c r="H2238" t="s">
        <v>7801</v>
      </c>
      <c r="I2238" t="s">
        <v>8055</v>
      </c>
      <c r="J2238" t="s">
        <v>8057</v>
      </c>
      <c r="K2238" t="s">
        <v>8166</v>
      </c>
      <c r="L2238" t="s">
        <v>8591</v>
      </c>
      <c r="M2238">
        <v>32216</v>
      </c>
      <c r="N2238" t="s">
        <v>8637</v>
      </c>
      <c r="O2238" t="s">
        <v>10219</v>
      </c>
      <c r="P2238" t="s">
        <v>10371</v>
      </c>
      <c r="Q2238" t="s">
        <v>10377</v>
      </c>
      <c r="R2238" t="s">
        <v>11957</v>
      </c>
      <c r="S2238">
        <v>1347.52</v>
      </c>
      <c r="T2238">
        <v>8</v>
      </c>
      <c r="U2238">
        <v>0.2</v>
      </c>
      <c r="V2238">
        <v>84.22</v>
      </c>
      <c r="W2238">
        <f>(Tableau1[[#This Row],[Sales]]/Tableau1[[#This Row],[Profit]])*100</f>
        <v>1600</v>
      </c>
      <c r="X2238">
        <f>Tableau1[[#This Row],[Sales]]*(1-Tableau1[[#This Row],[Discount]])</f>
        <v>1078.0160000000001</v>
      </c>
      <c r="Y2238">
        <f ca="1">SUMIF(Tableau1[Order ID],Tableau1[[#This Row],[Order ID]],Tableau1[[#This Row],[Sales]])</f>
        <v>39.128</v>
      </c>
    </row>
    <row r="2239" spans="1:25" x14ac:dyDescent="0.3">
      <c r="A2239">
        <v>4521</v>
      </c>
      <c r="B2239" t="s">
        <v>2258</v>
      </c>
      <c r="C2239" s="9" t="s">
        <v>6010</v>
      </c>
      <c r="D2239" s="9">
        <v>41690</v>
      </c>
      <c r="E2239" s="3" t="s">
        <v>6420</v>
      </c>
      <c r="F2239" t="s">
        <v>6465</v>
      </c>
      <c r="G2239" t="s">
        <v>6486</v>
      </c>
      <c r="H2239" t="s">
        <v>7279</v>
      </c>
      <c r="I2239" t="s">
        <v>8055</v>
      </c>
      <c r="J2239" t="s">
        <v>8057</v>
      </c>
      <c r="K2239" t="s">
        <v>8160</v>
      </c>
      <c r="L2239" t="s">
        <v>8602</v>
      </c>
      <c r="M2239">
        <v>47374</v>
      </c>
      <c r="N2239" t="s">
        <v>8639</v>
      </c>
      <c r="O2239" t="s">
        <v>9783</v>
      </c>
      <c r="P2239" t="s">
        <v>10372</v>
      </c>
      <c r="Q2239" t="s">
        <v>10384</v>
      </c>
      <c r="R2239" t="s">
        <v>11517</v>
      </c>
      <c r="S2239">
        <v>62.31</v>
      </c>
      <c r="T2239">
        <v>3</v>
      </c>
      <c r="U2239">
        <v>0</v>
      </c>
      <c r="V2239">
        <v>22.4316</v>
      </c>
      <c r="W2239">
        <f>(Tableau1[[#This Row],[Sales]]/Tableau1[[#This Row],[Profit]])*100</f>
        <v>277.77777777777783</v>
      </c>
      <c r="X2239">
        <f>Tableau1[[#This Row],[Sales]]*(1-Tableau1[[#This Row],[Discount]])</f>
        <v>62.31</v>
      </c>
      <c r="Y2239">
        <f ca="1">SUMIF(Tableau1[Order ID],Tableau1[[#This Row],[Order ID]],Tableau1[[#This Row],[Sales]])</f>
        <v>271.76400000000001</v>
      </c>
    </row>
    <row r="2240" spans="1:25" x14ac:dyDescent="0.3">
      <c r="A2240">
        <v>4523</v>
      </c>
      <c r="B2240" t="s">
        <v>2259</v>
      </c>
      <c r="C2240" s="9" t="s">
        <v>5327</v>
      </c>
      <c r="D2240" s="9">
        <v>42786</v>
      </c>
      <c r="E2240" s="3" t="s">
        <v>5936</v>
      </c>
      <c r="F2240" t="s">
        <v>6464</v>
      </c>
      <c r="G2240" t="s">
        <v>6630</v>
      </c>
      <c r="H2240" t="s">
        <v>7423</v>
      </c>
      <c r="I2240" t="s">
        <v>8055</v>
      </c>
      <c r="J2240" t="s">
        <v>8057</v>
      </c>
      <c r="K2240" t="s">
        <v>8161</v>
      </c>
      <c r="L2240" t="s">
        <v>8610</v>
      </c>
      <c r="M2240">
        <v>80027</v>
      </c>
      <c r="N2240" t="s">
        <v>8638</v>
      </c>
      <c r="O2240" t="s">
        <v>9908</v>
      </c>
      <c r="P2240" t="s">
        <v>10371</v>
      </c>
      <c r="Q2240" t="s">
        <v>10386</v>
      </c>
      <c r="R2240" t="s">
        <v>10515</v>
      </c>
      <c r="S2240">
        <v>9.4320000000000004</v>
      </c>
      <c r="T2240">
        <v>3</v>
      </c>
      <c r="U2240">
        <v>0.2</v>
      </c>
      <c r="V2240">
        <v>3.0653999999999999</v>
      </c>
      <c r="W2240">
        <f>(Tableau1[[#This Row],[Sales]]/Tableau1[[#This Row],[Profit]])*100</f>
        <v>307.69230769230774</v>
      </c>
      <c r="X2240">
        <f>Tableau1[[#This Row],[Sales]]*(1-Tableau1[[#This Row],[Discount]])</f>
        <v>7.5456000000000003</v>
      </c>
      <c r="Y2240">
        <f ca="1">SUMIF(Tableau1[Order ID],Tableau1[[#This Row],[Order ID]],Tableau1[[#This Row],[Sales]])</f>
        <v>344.98099999999999</v>
      </c>
    </row>
    <row r="2241" spans="1:25" x14ac:dyDescent="0.3">
      <c r="A2241">
        <v>4524</v>
      </c>
      <c r="B2241" t="s">
        <v>2260</v>
      </c>
      <c r="C2241" s="9" t="s">
        <v>6011</v>
      </c>
      <c r="D2241" s="9">
        <v>41945</v>
      </c>
      <c r="E2241" s="3" t="s">
        <v>6261</v>
      </c>
      <c r="F2241" t="s">
        <v>6465</v>
      </c>
      <c r="G2241" t="s">
        <v>7210</v>
      </c>
      <c r="H2241" t="s">
        <v>8003</v>
      </c>
      <c r="I2241" t="s">
        <v>8054</v>
      </c>
      <c r="J2241" t="s">
        <v>8057</v>
      </c>
      <c r="K2241" t="s">
        <v>8078</v>
      </c>
      <c r="L2241" t="s">
        <v>8603</v>
      </c>
      <c r="M2241">
        <v>10024</v>
      </c>
      <c r="N2241" t="s">
        <v>8640</v>
      </c>
      <c r="O2241" t="s">
        <v>9262</v>
      </c>
      <c r="P2241" t="s">
        <v>10371</v>
      </c>
      <c r="Q2241" t="s">
        <v>10375</v>
      </c>
      <c r="R2241" t="s">
        <v>11011</v>
      </c>
      <c r="S2241">
        <v>34.86</v>
      </c>
      <c r="T2241">
        <v>7</v>
      </c>
      <c r="U2241">
        <v>0</v>
      </c>
      <c r="V2241">
        <v>16.035599999999999</v>
      </c>
      <c r="W2241">
        <f>(Tableau1[[#This Row],[Sales]]/Tableau1[[#This Row],[Profit]])*100</f>
        <v>217.39130434782612</v>
      </c>
      <c r="X2241">
        <f>Tableau1[[#This Row],[Sales]]*(1-Tableau1[[#This Row],[Discount]])</f>
        <v>34.86</v>
      </c>
      <c r="Y2241">
        <f ca="1">SUMIF(Tableau1[Order ID],Tableau1[[#This Row],[Order ID]],Tableau1[[#This Row],[Sales]])</f>
        <v>5.76</v>
      </c>
    </row>
    <row r="2242" spans="1:25" x14ac:dyDescent="0.3">
      <c r="A2242">
        <v>4526</v>
      </c>
      <c r="B2242" t="s">
        <v>2261</v>
      </c>
      <c r="C2242" s="9" t="s">
        <v>5759</v>
      </c>
      <c r="D2242" s="9">
        <v>42933</v>
      </c>
      <c r="E2242" s="3" t="s">
        <v>5313</v>
      </c>
      <c r="F2242" t="s">
        <v>6465</v>
      </c>
      <c r="G2242" t="s">
        <v>6804</v>
      </c>
      <c r="H2242" t="s">
        <v>7597</v>
      </c>
      <c r="I2242" t="s">
        <v>8056</v>
      </c>
      <c r="J2242" t="s">
        <v>8057</v>
      </c>
      <c r="K2242" t="s">
        <v>8468</v>
      </c>
      <c r="L2242" t="s">
        <v>8603</v>
      </c>
      <c r="M2242">
        <v>13440</v>
      </c>
      <c r="N2242" t="s">
        <v>8640</v>
      </c>
      <c r="O2242" t="s">
        <v>8786</v>
      </c>
      <c r="P2242" t="s">
        <v>10372</v>
      </c>
      <c r="Q2242" t="s">
        <v>10380</v>
      </c>
      <c r="R2242" t="s">
        <v>10536</v>
      </c>
      <c r="S2242">
        <v>269.98</v>
      </c>
      <c r="T2242">
        <v>2</v>
      </c>
      <c r="U2242">
        <v>0</v>
      </c>
      <c r="V2242">
        <v>67.495000000000005</v>
      </c>
      <c r="W2242">
        <f>(Tableau1[[#This Row],[Sales]]/Tableau1[[#This Row],[Profit]])*100</f>
        <v>400</v>
      </c>
      <c r="X2242">
        <f>Tableau1[[#This Row],[Sales]]*(1-Tableau1[[#This Row],[Discount]])</f>
        <v>269.98</v>
      </c>
      <c r="Y2242">
        <f ca="1">SUMIF(Tableau1[Order ID],Tableau1[[#This Row],[Order ID]],Tableau1[[#This Row],[Sales]])</f>
        <v>8.952</v>
      </c>
    </row>
    <row r="2243" spans="1:25" x14ac:dyDescent="0.3">
      <c r="A2243">
        <v>4529</v>
      </c>
      <c r="B2243" t="s">
        <v>2262</v>
      </c>
      <c r="C2243" s="9" t="s">
        <v>5595</v>
      </c>
      <c r="D2243" s="9">
        <v>42986</v>
      </c>
      <c r="E2243" s="3" t="s">
        <v>5048</v>
      </c>
      <c r="F2243" t="s">
        <v>6464</v>
      </c>
      <c r="G2243" t="s">
        <v>6744</v>
      </c>
      <c r="H2243" t="s">
        <v>7537</v>
      </c>
      <c r="I2243" t="s">
        <v>8055</v>
      </c>
      <c r="J2243" t="s">
        <v>8057</v>
      </c>
      <c r="K2243" t="s">
        <v>8350</v>
      </c>
      <c r="L2243" t="s">
        <v>8612</v>
      </c>
      <c r="M2243">
        <v>43302</v>
      </c>
      <c r="N2243" t="s">
        <v>8640</v>
      </c>
      <c r="O2243" t="s">
        <v>9894</v>
      </c>
      <c r="P2243" t="s">
        <v>10372</v>
      </c>
      <c r="Q2243" t="s">
        <v>10384</v>
      </c>
      <c r="R2243" t="s">
        <v>11630</v>
      </c>
      <c r="S2243">
        <v>116.83199999999999</v>
      </c>
      <c r="T2243">
        <v>4</v>
      </c>
      <c r="U2243">
        <v>0.2</v>
      </c>
      <c r="V2243">
        <v>33.589199999999998</v>
      </c>
      <c r="W2243">
        <f>(Tableau1[[#This Row],[Sales]]/Tableau1[[#This Row],[Profit]])*100</f>
        <v>347.82608695652175</v>
      </c>
      <c r="X2243">
        <f>Tableau1[[#This Row],[Sales]]*(1-Tableau1[[#This Row],[Discount]])</f>
        <v>93.465599999999995</v>
      </c>
      <c r="Y2243">
        <f ca="1">SUMIF(Tableau1[Order ID],Tableau1[[#This Row],[Order ID]],Tableau1[[#This Row],[Sales]])</f>
        <v>77.951999999999998</v>
      </c>
    </row>
    <row r="2244" spans="1:25" x14ac:dyDescent="0.3">
      <c r="A2244">
        <v>4530</v>
      </c>
      <c r="B2244" t="s">
        <v>2263</v>
      </c>
      <c r="C2244" s="9" t="s">
        <v>5726</v>
      </c>
      <c r="D2244" s="9">
        <v>42688</v>
      </c>
      <c r="E2244" s="3" t="s">
        <v>5771</v>
      </c>
      <c r="F2244" t="s">
        <v>6465</v>
      </c>
      <c r="G2244" t="s">
        <v>6578</v>
      </c>
      <c r="H2244" t="s">
        <v>7371</v>
      </c>
      <c r="I2244" t="s">
        <v>8054</v>
      </c>
      <c r="J2244" t="s">
        <v>8057</v>
      </c>
      <c r="K2244" t="s">
        <v>8070</v>
      </c>
      <c r="L2244" t="s">
        <v>8593</v>
      </c>
      <c r="M2244">
        <v>77041</v>
      </c>
      <c r="N2244" t="s">
        <v>8639</v>
      </c>
      <c r="O2244" t="s">
        <v>9798</v>
      </c>
      <c r="P2244" t="s">
        <v>10371</v>
      </c>
      <c r="Q2244" t="s">
        <v>10381</v>
      </c>
      <c r="R2244" t="s">
        <v>11532</v>
      </c>
      <c r="S2244">
        <v>2.2959999999999998</v>
      </c>
      <c r="T2244">
        <v>2</v>
      </c>
      <c r="U2244">
        <v>0.8</v>
      </c>
      <c r="V2244">
        <v>-3.9032</v>
      </c>
      <c r="W2244">
        <f>(Tableau1[[#This Row],[Sales]]/Tableau1[[#This Row],[Profit]])*100</f>
        <v>-58.823529411764696</v>
      </c>
      <c r="X2244">
        <f>Tableau1[[#This Row],[Sales]]*(1-Tableau1[[#This Row],[Discount]])</f>
        <v>0.45919999999999989</v>
      </c>
      <c r="Y2244">
        <f ca="1">SUMIF(Tableau1[Order ID],Tableau1[[#This Row],[Order ID]],Tableau1[[#This Row],[Sales]])</f>
        <v>104.75</v>
      </c>
    </row>
    <row r="2245" spans="1:25" x14ac:dyDescent="0.3">
      <c r="A2245">
        <v>4531</v>
      </c>
      <c r="B2245" t="s">
        <v>2264</v>
      </c>
      <c r="C2245" s="9" t="s">
        <v>5726</v>
      </c>
      <c r="D2245" s="9">
        <v>42688</v>
      </c>
      <c r="E2245" s="3" t="s">
        <v>6049</v>
      </c>
      <c r="F2245" t="s">
        <v>6466</v>
      </c>
      <c r="G2245" t="s">
        <v>6561</v>
      </c>
      <c r="H2245" t="s">
        <v>7354</v>
      </c>
      <c r="I2245" t="s">
        <v>8054</v>
      </c>
      <c r="J2245" t="s">
        <v>8057</v>
      </c>
      <c r="K2245" t="s">
        <v>8078</v>
      </c>
      <c r="L2245" t="s">
        <v>8603</v>
      </c>
      <c r="M2245">
        <v>10009</v>
      </c>
      <c r="N2245" t="s">
        <v>8640</v>
      </c>
      <c r="O2245" t="s">
        <v>9252</v>
      </c>
      <c r="P2245" t="s">
        <v>10370</v>
      </c>
      <c r="Q2245" t="s">
        <v>10374</v>
      </c>
      <c r="R2245" t="s">
        <v>11001</v>
      </c>
      <c r="S2245">
        <v>408.00599999999997</v>
      </c>
      <c r="T2245">
        <v>2</v>
      </c>
      <c r="U2245">
        <v>0.1</v>
      </c>
      <c r="V2245">
        <v>72.534400000000005</v>
      </c>
      <c r="W2245">
        <f>(Tableau1[[#This Row],[Sales]]/Tableau1[[#This Row],[Profit]])*100</f>
        <v>562.49999999999989</v>
      </c>
      <c r="X2245">
        <f>Tableau1[[#This Row],[Sales]]*(1-Tableau1[[#This Row],[Discount]])</f>
        <v>367.2054</v>
      </c>
      <c r="Y2245">
        <f ca="1">SUMIF(Tableau1[Order ID],Tableau1[[#This Row],[Order ID]],Tableau1[[#This Row],[Sales]])</f>
        <v>91.36</v>
      </c>
    </row>
    <row r="2246" spans="1:25" x14ac:dyDescent="0.3">
      <c r="A2246">
        <v>4533</v>
      </c>
      <c r="B2246" t="s">
        <v>2265</v>
      </c>
      <c r="C2246" s="9" t="s">
        <v>6012</v>
      </c>
      <c r="D2246" s="9">
        <v>41922</v>
      </c>
      <c r="E2246" s="3" t="s">
        <v>6012</v>
      </c>
      <c r="F2246" t="s">
        <v>6467</v>
      </c>
      <c r="G2246" t="s">
        <v>6652</v>
      </c>
      <c r="H2246" t="s">
        <v>7445</v>
      </c>
      <c r="I2246" t="s">
        <v>8056</v>
      </c>
      <c r="J2246" t="s">
        <v>8057</v>
      </c>
      <c r="K2246" t="s">
        <v>8344</v>
      </c>
      <c r="L2246" t="s">
        <v>8590</v>
      </c>
      <c r="M2246">
        <v>95336</v>
      </c>
      <c r="N2246" t="s">
        <v>8638</v>
      </c>
      <c r="O2246" t="s">
        <v>8663</v>
      </c>
      <c r="P2246" t="s">
        <v>10370</v>
      </c>
      <c r="Q2246" t="s">
        <v>10374</v>
      </c>
      <c r="R2246" t="s">
        <v>10412</v>
      </c>
      <c r="S2246">
        <v>122.352</v>
      </c>
      <c r="T2246">
        <v>3</v>
      </c>
      <c r="U2246">
        <v>0.2</v>
      </c>
      <c r="V2246">
        <v>13.7646</v>
      </c>
      <c r="W2246">
        <f>(Tableau1[[#This Row],[Sales]]/Tableau1[[#This Row],[Profit]])*100</f>
        <v>888.88888888888891</v>
      </c>
      <c r="X2246">
        <f>Tableau1[[#This Row],[Sales]]*(1-Tableau1[[#This Row],[Discount]])</f>
        <v>97.881600000000006</v>
      </c>
      <c r="Y2246">
        <f ca="1">SUMIF(Tableau1[Order ID],Tableau1[[#This Row],[Order ID]],Tableau1[[#This Row],[Sales]])</f>
        <v>56.704000000000001</v>
      </c>
    </row>
    <row r="2247" spans="1:25" x14ac:dyDescent="0.3">
      <c r="A2247">
        <v>4535</v>
      </c>
      <c r="B2247" t="s">
        <v>2266</v>
      </c>
      <c r="C2247" s="9" t="s">
        <v>5561</v>
      </c>
      <c r="D2247" s="9">
        <v>42082</v>
      </c>
      <c r="E2247" s="3" t="s">
        <v>5544</v>
      </c>
      <c r="F2247" t="s">
        <v>6465</v>
      </c>
      <c r="G2247" t="s">
        <v>6773</v>
      </c>
      <c r="H2247" t="s">
        <v>7566</v>
      </c>
      <c r="I2247" t="s">
        <v>8055</v>
      </c>
      <c r="J2247" t="s">
        <v>8057</v>
      </c>
      <c r="K2247" t="s">
        <v>8059</v>
      </c>
      <c r="L2247" t="s">
        <v>8590</v>
      </c>
      <c r="M2247">
        <v>90004</v>
      </c>
      <c r="N2247" t="s">
        <v>8638</v>
      </c>
      <c r="O2247" t="s">
        <v>8991</v>
      </c>
      <c r="P2247" t="s">
        <v>10371</v>
      </c>
      <c r="Q2247" t="s">
        <v>10383</v>
      </c>
      <c r="R2247" t="s">
        <v>10740</v>
      </c>
      <c r="S2247">
        <v>11.96</v>
      </c>
      <c r="T2247">
        <v>2</v>
      </c>
      <c r="U2247">
        <v>0</v>
      </c>
      <c r="V2247">
        <v>5.8604000000000003</v>
      </c>
      <c r="W2247">
        <f>(Tableau1[[#This Row],[Sales]]/Tableau1[[#This Row],[Profit]])*100</f>
        <v>204.08163265306123</v>
      </c>
      <c r="X2247">
        <f>Tableau1[[#This Row],[Sales]]*(1-Tableau1[[#This Row],[Discount]])</f>
        <v>11.96</v>
      </c>
      <c r="Y2247">
        <f ca="1">SUMIF(Tableau1[Order ID],Tableau1[[#This Row],[Order ID]],Tableau1[[#This Row],[Sales]])</f>
        <v>8.2260000000000009</v>
      </c>
    </row>
    <row r="2248" spans="1:25" x14ac:dyDescent="0.3">
      <c r="A2248">
        <v>4536</v>
      </c>
      <c r="B2248" t="s">
        <v>2267</v>
      </c>
      <c r="C2248" s="9" t="s">
        <v>5171</v>
      </c>
      <c r="D2248" s="9">
        <v>42924</v>
      </c>
      <c r="E2248" s="3" t="s">
        <v>6239</v>
      </c>
      <c r="F2248" t="s">
        <v>6465</v>
      </c>
      <c r="G2248" t="s">
        <v>7133</v>
      </c>
      <c r="H2248" t="s">
        <v>7926</v>
      </c>
      <c r="I2248" t="s">
        <v>8056</v>
      </c>
      <c r="J2248" t="s">
        <v>8057</v>
      </c>
      <c r="K2248" t="s">
        <v>8062</v>
      </c>
      <c r="L2248" t="s">
        <v>8234</v>
      </c>
      <c r="M2248">
        <v>98115</v>
      </c>
      <c r="N2248" t="s">
        <v>8638</v>
      </c>
      <c r="O2248" t="s">
        <v>9811</v>
      </c>
      <c r="P2248" t="s">
        <v>10370</v>
      </c>
      <c r="Q2248" t="s">
        <v>10378</v>
      </c>
      <c r="R2248" t="s">
        <v>11545</v>
      </c>
      <c r="S2248">
        <v>15.84</v>
      </c>
      <c r="T2248">
        <v>3</v>
      </c>
      <c r="U2248">
        <v>0</v>
      </c>
      <c r="V2248">
        <v>4.9104000000000001</v>
      </c>
      <c r="W2248">
        <f>(Tableau1[[#This Row],[Sales]]/Tableau1[[#This Row],[Profit]])*100</f>
        <v>322.58064516129031</v>
      </c>
      <c r="X2248">
        <f>Tableau1[[#This Row],[Sales]]*(1-Tableau1[[#This Row],[Discount]])</f>
        <v>15.84</v>
      </c>
      <c r="Y2248">
        <f ca="1">SUMIF(Tableau1[Order ID],Tableau1[[#This Row],[Order ID]],Tableau1[[#This Row],[Sales]])</f>
        <v>239.94</v>
      </c>
    </row>
    <row r="2249" spans="1:25" x14ac:dyDescent="0.3">
      <c r="A2249">
        <v>4540</v>
      </c>
      <c r="B2249" t="s">
        <v>2268</v>
      </c>
      <c r="C2249" s="9" t="s">
        <v>5944</v>
      </c>
      <c r="D2249" s="9">
        <v>42062</v>
      </c>
      <c r="E2249" s="3" t="s">
        <v>5086</v>
      </c>
      <c r="F2249" t="s">
        <v>6465</v>
      </c>
      <c r="G2249" t="s">
        <v>6488</v>
      </c>
      <c r="H2249" t="s">
        <v>7281</v>
      </c>
      <c r="I2249" t="s">
        <v>8055</v>
      </c>
      <c r="J2249" t="s">
        <v>8057</v>
      </c>
      <c r="K2249" t="s">
        <v>8263</v>
      </c>
      <c r="L2249" t="s">
        <v>8622</v>
      </c>
      <c r="M2249">
        <v>2908</v>
      </c>
      <c r="N2249" t="s">
        <v>8640</v>
      </c>
      <c r="O2249" t="s">
        <v>9134</v>
      </c>
      <c r="P2249" t="s">
        <v>10372</v>
      </c>
      <c r="Q2249" t="s">
        <v>10380</v>
      </c>
      <c r="R2249" t="s">
        <v>10883</v>
      </c>
      <c r="S2249">
        <v>105.98</v>
      </c>
      <c r="T2249">
        <v>2</v>
      </c>
      <c r="U2249">
        <v>0</v>
      </c>
      <c r="V2249">
        <v>1.0598000000000001</v>
      </c>
      <c r="W2249">
        <f>(Tableau1[[#This Row],[Sales]]/Tableau1[[#This Row],[Profit]])*100</f>
        <v>10000</v>
      </c>
      <c r="X2249">
        <f>Tableau1[[#This Row],[Sales]]*(1-Tableau1[[#This Row],[Discount]])</f>
        <v>105.98</v>
      </c>
      <c r="Y2249">
        <f ca="1">SUMIF(Tableau1[Order ID],Tableau1[[#This Row],[Order ID]],Tableau1[[#This Row],[Sales]])</f>
        <v>3.8159999999999998</v>
      </c>
    </row>
    <row r="2250" spans="1:25" x14ac:dyDescent="0.3">
      <c r="A2250">
        <v>4542</v>
      </c>
      <c r="B2250" t="s">
        <v>2269</v>
      </c>
      <c r="C2250" s="9" t="s">
        <v>5144</v>
      </c>
      <c r="D2250" s="9">
        <v>42902</v>
      </c>
      <c r="E2250" s="3" t="s">
        <v>5578</v>
      </c>
      <c r="F2250" t="s">
        <v>6465</v>
      </c>
      <c r="G2250" t="s">
        <v>6617</v>
      </c>
      <c r="H2250" t="s">
        <v>7410</v>
      </c>
      <c r="I2250" t="s">
        <v>8055</v>
      </c>
      <c r="J2250" t="s">
        <v>8057</v>
      </c>
      <c r="K2250" t="s">
        <v>8080</v>
      </c>
      <c r="L2250" t="s">
        <v>8598</v>
      </c>
      <c r="M2250">
        <v>60653</v>
      </c>
      <c r="N2250" t="s">
        <v>8639</v>
      </c>
      <c r="O2250" t="s">
        <v>8656</v>
      </c>
      <c r="P2250" t="s">
        <v>10371</v>
      </c>
      <c r="Q2250" t="s">
        <v>10381</v>
      </c>
      <c r="R2250" t="s">
        <v>10405</v>
      </c>
      <c r="S2250">
        <v>5.9359999999999999</v>
      </c>
      <c r="T2250">
        <v>7</v>
      </c>
      <c r="U2250">
        <v>0.8</v>
      </c>
      <c r="V2250">
        <v>-8.9039999999999999</v>
      </c>
      <c r="W2250">
        <f>(Tableau1[[#This Row],[Sales]]/Tableau1[[#This Row],[Profit]])*100</f>
        <v>-66.666666666666657</v>
      </c>
      <c r="X2250">
        <f>Tableau1[[#This Row],[Sales]]*(1-Tableau1[[#This Row],[Discount]])</f>
        <v>1.1871999999999998</v>
      </c>
      <c r="Y2250">
        <f ca="1">SUMIF(Tableau1[Order ID],Tableau1[[#This Row],[Order ID]],Tableau1[[#This Row],[Sales]])</f>
        <v>100.8</v>
      </c>
    </row>
    <row r="2251" spans="1:25" x14ac:dyDescent="0.3">
      <c r="A2251">
        <v>4543</v>
      </c>
      <c r="B2251" t="s">
        <v>2270</v>
      </c>
      <c r="C2251" s="9" t="s">
        <v>6013</v>
      </c>
      <c r="D2251" s="9">
        <v>42824</v>
      </c>
      <c r="E2251" s="3" t="s">
        <v>5215</v>
      </c>
      <c r="F2251" t="s">
        <v>6466</v>
      </c>
      <c r="G2251" t="s">
        <v>7214</v>
      </c>
      <c r="H2251" t="s">
        <v>8007</v>
      </c>
      <c r="I2251" t="s">
        <v>8054</v>
      </c>
      <c r="J2251" t="s">
        <v>8057</v>
      </c>
      <c r="K2251" t="s">
        <v>8326</v>
      </c>
      <c r="L2251" t="s">
        <v>8614</v>
      </c>
      <c r="M2251">
        <v>73120</v>
      </c>
      <c r="N2251" t="s">
        <v>8639</v>
      </c>
      <c r="O2251" t="s">
        <v>10221</v>
      </c>
      <c r="P2251" t="s">
        <v>10371</v>
      </c>
      <c r="Q2251" t="s">
        <v>10385</v>
      </c>
      <c r="R2251" t="s">
        <v>11959</v>
      </c>
      <c r="S2251">
        <v>325.86</v>
      </c>
      <c r="T2251">
        <v>2</v>
      </c>
      <c r="U2251">
        <v>0</v>
      </c>
      <c r="V2251">
        <v>149.8956</v>
      </c>
      <c r="W2251">
        <f>(Tableau1[[#This Row],[Sales]]/Tableau1[[#This Row],[Profit]])*100</f>
        <v>217.39130434782606</v>
      </c>
      <c r="X2251">
        <f>Tableau1[[#This Row],[Sales]]*(1-Tableau1[[#This Row],[Discount]])</f>
        <v>325.86</v>
      </c>
      <c r="Y2251">
        <f ca="1">SUMIF(Tableau1[Order ID],Tableau1[[#This Row],[Order ID]],Tableau1[[#This Row],[Sales]])</f>
        <v>13.9</v>
      </c>
    </row>
    <row r="2252" spans="1:25" x14ac:dyDescent="0.3">
      <c r="A2252">
        <v>4544</v>
      </c>
      <c r="B2252" t="s">
        <v>2271</v>
      </c>
      <c r="C2252" s="9" t="s">
        <v>6014</v>
      </c>
      <c r="D2252" s="9">
        <v>42197</v>
      </c>
      <c r="E2252" s="3" t="s">
        <v>5819</v>
      </c>
      <c r="F2252" t="s">
        <v>6464</v>
      </c>
      <c r="G2252" t="s">
        <v>6678</v>
      </c>
      <c r="H2252" t="s">
        <v>7471</v>
      </c>
      <c r="I2252" t="s">
        <v>8054</v>
      </c>
      <c r="J2252" t="s">
        <v>8057</v>
      </c>
      <c r="K2252" t="s">
        <v>8080</v>
      </c>
      <c r="L2252" t="s">
        <v>8598</v>
      </c>
      <c r="M2252">
        <v>60610</v>
      </c>
      <c r="N2252" t="s">
        <v>8639</v>
      </c>
      <c r="O2252" t="s">
        <v>8849</v>
      </c>
      <c r="P2252" t="s">
        <v>10370</v>
      </c>
      <c r="Q2252" t="s">
        <v>10374</v>
      </c>
      <c r="R2252" t="s">
        <v>10599</v>
      </c>
      <c r="S2252">
        <v>383.60700000000003</v>
      </c>
      <c r="T2252">
        <v>9</v>
      </c>
      <c r="U2252">
        <v>0.3</v>
      </c>
      <c r="V2252">
        <v>-5.4801000000000002</v>
      </c>
      <c r="W2252">
        <f>(Tableau1[[#This Row],[Sales]]/Tableau1[[#This Row],[Profit]])*100</f>
        <v>-7000</v>
      </c>
      <c r="X2252">
        <f>Tableau1[[#This Row],[Sales]]*(1-Tableau1[[#This Row],[Discount]])</f>
        <v>268.5249</v>
      </c>
      <c r="Y2252">
        <f ca="1">SUMIF(Tableau1[Order ID],Tableau1[[#This Row],[Order ID]],Tableau1[[#This Row],[Sales]])</f>
        <v>17.64</v>
      </c>
    </row>
    <row r="2253" spans="1:25" x14ac:dyDescent="0.3">
      <c r="A2253">
        <v>4551</v>
      </c>
      <c r="B2253" t="s">
        <v>2272</v>
      </c>
      <c r="C2253" s="9" t="s">
        <v>5534</v>
      </c>
      <c r="D2253" s="9">
        <v>42855</v>
      </c>
      <c r="E2253" s="3" t="s">
        <v>5773</v>
      </c>
      <c r="F2253" t="s">
        <v>6466</v>
      </c>
      <c r="G2253" t="s">
        <v>6860</v>
      </c>
      <c r="H2253" t="s">
        <v>7653</v>
      </c>
      <c r="I2253" t="s">
        <v>8054</v>
      </c>
      <c r="J2253" t="s">
        <v>8057</v>
      </c>
      <c r="K2253" t="s">
        <v>8149</v>
      </c>
      <c r="L2253" t="s">
        <v>8617</v>
      </c>
      <c r="M2253">
        <v>6040</v>
      </c>
      <c r="N2253" t="s">
        <v>8640</v>
      </c>
      <c r="O2253" t="s">
        <v>10222</v>
      </c>
      <c r="P2253" t="s">
        <v>10371</v>
      </c>
      <c r="Q2253" t="s">
        <v>10375</v>
      </c>
      <c r="R2253" t="s">
        <v>11960</v>
      </c>
      <c r="S2253">
        <v>5.76</v>
      </c>
      <c r="T2253">
        <v>2</v>
      </c>
      <c r="U2253">
        <v>0</v>
      </c>
      <c r="V2253">
        <v>2.8224</v>
      </c>
      <c r="W2253">
        <f>(Tableau1[[#This Row],[Sales]]/Tableau1[[#This Row],[Profit]])*100</f>
        <v>204.08163265306123</v>
      </c>
      <c r="X2253">
        <f>Tableau1[[#This Row],[Sales]]*(1-Tableau1[[#This Row],[Discount]])</f>
        <v>5.76</v>
      </c>
      <c r="Y2253">
        <f ca="1">SUMIF(Tableau1[Order ID],Tableau1[[#This Row],[Order ID]],Tableau1[[#This Row],[Sales]])</f>
        <v>166.92</v>
      </c>
    </row>
    <row r="2254" spans="1:25" x14ac:dyDescent="0.3">
      <c r="A2254">
        <v>4552</v>
      </c>
      <c r="B2254" t="s">
        <v>2273</v>
      </c>
      <c r="C2254" s="9" t="s">
        <v>6015</v>
      </c>
      <c r="D2254" s="9">
        <v>41833</v>
      </c>
      <c r="E2254" s="3" t="s">
        <v>6285</v>
      </c>
      <c r="F2254" t="s">
        <v>6465</v>
      </c>
      <c r="G2254" t="s">
        <v>6604</v>
      </c>
      <c r="H2254" t="s">
        <v>7397</v>
      </c>
      <c r="I2254" t="s">
        <v>8055</v>
      </c>
      <c r="J2254" t="s">
        <v>8057</v>
      </c>
      <c r="K2254" t="s">
        <v>8059</v>
      </c>
      <c r="L2254" t="s">
        <v>8590</v>
      </c>
      <c r="M2254">
        <v>90049</v>
      </c>
      <c r="N2254" t="s">
        <v>8638</v>
      </c>
      <c r="O2254" t="s">
        <v>9799</v>
      </c>
      <c r="P2254" t="s">
        <v>10370</v>
      </c>
      <c r="Q2254" t="s">
        <v>10376</v>
      </c>
      <c r="R2254" t="s">
        <v>11533</v>
      </c>
      <c r="S2254">
        <v>351.21600000000001</v>
      </c>
      <c r="T2254">
        <v>3</v>
      </c>
      <c r="U2254">
        <v>0.2</v>
      </c>
      <c r="V2254">
        <v>4.3902000000000001</v>
      </c>
      <c r="W2254">
        <f>(Tableau1[[#This Row],[Sales]]/Tableau1[[#This Row],[Profit]])*100</f>
        <v>8000</v>
      </c>
      <c r="X2254">
        <f>Tableau1[[#This Row],[Sales]]*(1-Tableau1[[#This Row],[Discount]])</f>
        <v>280.97280000000001</v>
      </c>
      <c r="Y2254">
        <f ca="1">SUMIF(Tableau1[Order ID],Tableau1[[#This Row],[Order ID]],Tableau1[[#This Row],[Sales]])</f>
        <v>117.88200000000001</v>
      </c>
    </row>
    <row r="2255" spans="1:25" x14ac:dyDescent="0.3">
      <c r="A2255">
        <v>4553</v>
      </c>
      <c r="B2255" t="s">
        <v>2274</v>
      </c>
      <c r="C2255" s="9" t="s">
        <v>5452</v>
      </c>
      <c r="D2255" s="9">
        <v>42000</v>
      </c>
      <c r="E2255" s="3" t="s">
        <v>5128</v>
      </c>
      <c r="F2255" t="s">
        <v>6465</v>
      </c>
      <c r="G2255" t="s">
        <v>6691</v>
      </c>
      <c r="H2255" t="s">
        <v>7484</v>
      </c>
      <c r="I2255" t="s">
        <v>8054</v>
      </c>
      <c r="J2255" t="s">
        <v>8057</v>
      </c>
      <c r="K2255" t="s">
        <v>8066</v>
      </c>
      <c r="L2255" t="s">
        <v>8590</v>
      </c>
      <c r="M2255">
        <v>94122</v>
      </c>
      <c r="N2255" t="s">
        <v>8638</v>
      </c>
      <c r="O2255" t="s">
        <v>9002</v>
      </c>
      <c r="P2255" t="s">
        <v>10370</v>
      </c>
      <c r="Q2255" t="s">
        <v>10374</v>
      </c>
      <c r="R2255" t="s">
        <v>10752</v>
      </c>
      <c r="S2255">
        <v>230.28</v>
      </c>
      <c r="T2255">
        <v>3</v>
      </c>
      <c r="U2255">
        <v>0.2</v>
      </c>
      <c r="V2255">
        <v>23.027999999999999</v>
      </c>
      <c r="W2255">
        <f>(Tableau1[[#This Row],[Sales]]/Tableau1[[#This Row],[Profit]])*100</f>
        <v>1000</v>
      </c>
      <c r="X2255">
        <f>Tableau1[[#This Row],[Sales]]*(1-Tableau1[[#This Row],[Discount]])</f>
        <v>184.22400000000002</v>
      </c>
      <c r="Y2255">
        <f ca="1">SUMIF(Tableau1[Order ID],Tableau1[[#This Row],[Order ID]],Tableau1[[#This Row],[Sales]])</f>
        <v>14.82</v>
      </c>
    </row>
    <row r="2256" spans="1:25" x14ac:dyDescent="0.3">
      <c r="A2256">
        <v>4555</v>
      </c>
      <c r="B2256" t="s">
        <v>2275</v>
      </c>
      <c r="C2256" s="9" t="s">
        <v>5565</v>
      </c>
      <c r="D2256" s="9">
        <v>42427</v>
      </c>
      <c r="E2256" s="3" t="s">
        <v>5428</v>
      </c>
      <c r="F2256" t="s">
        <v>6464</v>
      </c>
      <c r="G2256" t="s">
        <v>6986</v>
      </c>
      <c r="H2256" t="s">
        <v>7779</v>
      </c>
      <c r="I2256" t="s">
        <v>8054</v>
      </c>
      <c r="J2256" t="s">
        <v>8057</v>
      </c>
      <c r="K2256" t="s">
        <v>8469</v>
      </c>
      <c r="L2256" t="s">
        <v>8594</v>
      </c>
      <c r="M2256">
        <v>54601</v>
      </c>
      <c r="N2256" t="s">
        <v>8639</v>
      </c>
      <c r="O2256" t="s">
        <v>8730</v>
      </c>
      <c r="P2256" t="s">
        <v>10371</v>
      </c>
      <c r="Q2256" t="s">
        <v>10381</v>
      </c>
      <c r="R2256" t="s">
        <v>10479</v>
      </c>
      <c r="S2256">
        <v>56.82</v>
      </c>
      <c r="T2256">
        <v>3</v>
      </c>
      <c r="U2256">
        <v>0</v>
      </c>
      <c r="V2256">
        <v>28.41</v>
      </c>
      <c r="W2256">
        <f>(Tableau1[[#This Row],[Sales]]/Tableau1[[#This Row],[Profit]])*100</f>
        <v>200</v>
      </c>
      <c r="X2256">
        <f>Tableau1[[#This Row],[Sales]]*(1-Tableau1[[#This Row],[Discount]])</f>
        <v>56.82</v>
      </c>
      <c r="Y2256">
        <f ca="1">SUMIF(Tableau1[Order ID],Tableau1[[#This Row],[Order ID]],Tableau1[[#This Row],[Sales]])</f>
        <v>314.60000000000002</v>
      </c>
    </row>
    <row r="2257" spans="1:25" x14ac:dyDescent="0.3">
      <c r="A2257">
        <v>4556</v>
      </c>
      <c r="B2257" t="s">
        <v>2276</v>
      </c>
      <c r="C2257" s="9" t="s">
        <v>5421</v>
      </c>
      <c r="D2257" s="9">
        <v>42086</v>
      </c>
      <c r="E2257" s="3" t="s">
        <v>5544</v>
      </c>
      <c r="F2257" t="s">
        <v>6466</v>
      </c>
      <c r="G2257" t="s">
        <v>6963</v>
      </c>
      <c r="H2257" t="s">
        <v>7756</v>
      </c>
      <c r="I2257" t="s">
        <v>8054</v>
      </c>
      <c r="J2257" t="s">
        <v>8057</v>
      </c>
      <c r="K2257" t="s">
        <v>8217</v>
      </c>
      <c r="L2257" t="s">
        <v>8608</v>
      </c>
      <c r="M2257">
        <v>29501</v>
      </c>
      <c r="N2257" t="s">
        <v>8637</v>
      </c>
      <c r="O2257" t="s">
        <v>9174</v>
      </c>
      <c r="P2257" t="s">
        <v>10371</v>
      </c>
      <c r="Q2257" t="s">
        <v>10386</v>
      </c>
      <c r="R2257" t="s">
        <v>10515</v>
      </c>
      <c r="S2257">
        <v>31.56</v>
      </c>
      <c r="T2257">
        <v>4</v>
      </c>
      <c r="U2257">
        <v>0</v>
      </c>
      <c r="V2257">
        <v>14.202</v>
      </c>
      <c r="W2257">
        <f>(Tableau1[[#This Row],[Sales]]/Tableau1[[#This Row],[Profit]])*100</f>
        <v>222.22222222222223</v>
      </c>
      <c r="X2257">
        <f>Tableau1[[#This Row],[Sales]]*(1-Tableau1[[#This Row],[Discount]])</f>
        <v>31.56</v>
      </c>
      <c r="Y2257">
        <f ca="1">SUMIF(Tableau1[Order ID],Tableau1[[#This Row],[Order ID]],Tableau1[[#This Row],[Sales]])</f>
        <v>1793.98</v>
      </c>
    </row>
    <row r="2258" spans="1:25" x14ac:dyDescent="0.3">
      <c r="A2258">
        <v>4558</v>
      </c>
      <c r="B2258" t="s">
        <v>2277</v>
      </c>
      <c r="C2258" s="9" t="s">
        <v>5238</v>
      </c>
      <c r="D2258" s="9">
        <v>43029</v>
      </c>
      <c r="E2258" s="3" t="s">
        <v>5990</v>
      </c>
      <c r="F2258" t="s">
        <v>6465</v>
      </c>
      <c r="G2258" t="s">
        <v>6912</v>
      </c>
      <c r="H2258" t="s">
        <v>7705</v>
      </c>
      <c r="I2258" t="s">
        <v>8054</v>
      </c>
      <c r="J2258" t="s">
        <v>8057</v>
      </c>
      <c r="K2258" t="s">
        <v>8278</v>
      </c>
      <c r="L2258" t="s">
        <v>8604</v>
      </c>
      <c r="M2258">
        <v>85301</v>
      </c>
      <c r="N2258" t="s">
        <v>8638</v>
      </c>
      <c r="O2258" t="s">
        <v>9317</v>
      </c>
      <c r="P2258" t="s">
        <v>10371</v>
      </c>
      <c r="Q2258" t="s">
        <v>10381</v>
      </c>
      <c r="R2258" t="s">
        <v>11066</v>
      </c>
      <c r="S2258">
        <v>8.5589999999999993</v>
      </c>
      <c r="T2258">
        <v>1</v>
      </c>
      <c r="U2258">
        <v>0.7</v>
      </c>
      <c r="V2258">
        <v>-6.5618999999999996</v>
      </c>
      <c r="W2258">
        <f>(Tableau1[[#This Row],[Sales]]/Tableau1[[#This Row],[Profit]])*100</f>
        <v>-130.43478260869566</v>
      </c>
      <c r="X2258">
        <f>Tableau1[[#This Row],[Sales]]*(1-Tableau1[[#This Row],[Discount]])</f>
        <v>2.5677000000000003</v>
      </c>
      <c r="Y2258">
        <f ca="1">SUMIF(Tableau1[Order ID],Tableau1[[#This Row],[Order ID]],Tableau1[[#This Row],[Sales]])</f>
        <v>25.92</v>
      </c>
    </row>
    <row r="2259" spans="1:25" x14ac:dyDescent="0.3">
      <c r="A2259">
        <v>4559</v>
      </c>
      <c r="B2259" t="s">
        <v>2278</v>
      </c>
      <c r="C2259" s="9" t="s">
        <v>5550</v>
      </c>
      <c r="D2259" s="9">
        <v>42004</v>
      </c>
      <c r="E2259" s="3" t="s">
        <v>5986</v>
      </c>
      <c r="F2259" t="s">
        <v>6465</v>
      </c>
      <c r="G2259" t="s">
        <v>7166</v>
      </c>
      <c r="H2259" t="s">
        <v>7959</v>
      </c>
      <c r="I2259" t="s">
        <v>8055</v>
      </c>
      <c r="J2259" t="s">
        <v>8057</v>
      </c>
      <c r="K2259" t="s">
        <v>8294</v>
      </c>
      <c r="L2259" t="s">
        <v>8593</v>
      </c>
      <c r="M2259">
        <v>79907</v>
      </c>
      <c r="N2259" t="s">
        <v>8639</v>
      </c>
      <c r="O2259" t="s">
        <v>10064</v>
      </c>
      <c r="P2259" t="s">
        <v>10371</v>
      </c>
      <c r="Q2259" t="s">
        <v>10385</v>
      </c>
      <c r="R2259" t="s">
        <v>10539</v>
      </c>
      <c r="S2259">
        <v>49.567999999999998</v>
      </c>
      <c r="T2259">
        <v>2</v>
      </c>
      <c r="U2259">
        <v>0.2</v>
      </c>
      <c r="V2259">
        <v>17.968399999999999</v>
      </c>
      <c r="W2259">
        <f>(Tableau1[[#This Row],[Sales]]/Tableau1[[#This Row],[Profit]])*100</f>
        <v>275.86206896551727</v>
      </c>
      <c r="X2259">
        <f>Tableau1[[#This Row],[Sales]]*(1-Tableau1[[#This Row],[Discount]])</f>
        <v>39.654400000000003</v>
      </c>
      <c r="Y2259">
        <f ca="1">SUMIF(Tableau1[Order ID],Tableau1[[#This Row],[Order ID]],Tableau1[[#This Row],[Sales]])</f>
        <v>9892.74</v>
      </c>
    </row>
    <row r="2260" spans="1:25" x14ac:dyDescent="0.3">
      <c r="A2260">
        <v>4560</v>
      </c>
      <c r="B2260" t="s">
        <v>2279</v>
      </c>
      <c r="C2260" s="9" t="s">
        <v>5982</v>
      </c>
      <c r="D2260" s="9">
        <v>41764</v>
      </c>
      <c r="E2260" s="3" t="s">
        <v>6234</v>
      </c>
      <c r="F2260" t="s">
        <v>6466</v>
      </c>
      <c r="G2260" t="s">
        <v>6480</v>
      </c>
      <c r="H2260" t="s">
        <v>7273</v>
      </c>
      <c r="I2260" t="s">
        <v>8054</v>
      </c>
      <c r="J2260" t="s">
        <v>8057</v>
      </c>
      <c r="K2260" t="s">
        <v>8110</v>
      </c>
      <c r="L2260" t="s">
        <v>8593</v>
      </c>
      <c r="M2260">
        <v>78207</v>
      </c>
      <c r="N2260" t="s">
        <v>8639</v>
      </c>
      <c r="O2260" t="s">
        <v>8702</v>
      </c>
      <c r="P2260" t="s">
        <v>10370</v>
      </c>
      <c r="Q2260" t="s">
        <v>10374</v>
      </c>
      <c r="R2260" t="s">
        <v>10451</v>
      </c>
      <c r="S2260">
        <v>127.869</v>
      </c>
      <c r="T2260">
        <v>3</v>
      </c>
      <c r="U2260">
        <v>0.3</v>
      </c>
      <c r="V2260">
        <v>-9.1334999999999997</v>
      </c>
      <c r="W2260">
        <f>(Tableau1[[#This Row],[Sales]]/Tableau1[[#This Row],[Profit]])*100</f>
        <v>-1400</v>
      </c>
      <c r="X2260">
        <f>Tableau1[[#This Row],[Sales]]*(1-Tableau1[[#This Row],[Discount]])</f>
        <v>89.508299999999991</v>
      </c>
      <c r="Y2260">
        <f ca="1">SUMIF(Tableau1[Order ID],Tableau1[[#This Row],[Order ID]],Tableau1[[#This Row],[Sales]])</f>
        <v>337.08800000000002</v>
      </c>
    </row>
    <row r="2261" spans="1:25" x14ac:dyDescent="0.3">
      <c r="A2261">
        <v>4561</v>
      </c>
      <c r="B2261" t="s">
        <v>2280</v>
      </c>
      <c r="C2261" s="9" t="s">
        <v>5814</v>
      </c>
      <c r="D2261" s="9">
        <v>42342</v>
      </c>
      <c r="E2261" s="3" t="s">
        <v>5394</v>
      </c>
      <c r="F2261" t="s">
        <v>6464</v>
      </c>
      <c r="G2261" t="s">
        <v>6915</v>
      </c>
      <c r="H2261" t="s">
        <v>7708</v>
      </c>
      <c r="I2261" t="s">
        <v>8055</v>
      </c>
      <c r="J2261" t="s">
        <v>8057</v>
      </c>
      <c r="K2261" t="s">
        <v>8059</v>
      </c>
      <c r="L2261" t="s">
        <v>8590</v>
      </c>
      <c r="M2261">
        <v>90049</v>
      </c>
      <c r="N2261" t="s">
        <v>8638</v>
      </c>
      <c r="O2261" t="s">
        <v>8868</v>
      </c>
      <c r="P2261" t="s">
        <v>10371</v>
      </c>
      <c r="Q2261" t="s">
        <v>10385</v>
      </c>
      <c r="R2261" t="s">
        <v>10618</v>
      </c>
      <c r="S2261">
        <v>271.44</v>
      </c>
      <c r="T2261">
        <v>3</v>
      </c>
      <c r="U2261">
        <v>0</v>
      </c>
      <c r="V2261">
        <v>122.148</v>
      </c>
      <c r="W2261">
        <f>(Tableau1[[#This Row],[Sales]]/Tableau1[[#This Row],[Profit]])*100</f>
        <v>222.22222222222223</v>
      </c>
      <c r="X2261">
        <f>Tableau1[[#This Row],[Sales]]*(1-Tableau1[[#This Row],[Discount]])</f>
        <v>271.44</v>
      </c>
      <c r="Y2261">
        <f ca="1">SUMIF(Tableau1[Order ID],Tableau1[[#This Row],[Order ID]],Tableau1[[#This Row],[Sales]])</f>
        <v>479.97</v>
      </c>
    </row>
    <row r="2262" spans="1:25" x14ac:dyDescent="0.3">
      <c r="A2262">
        <v>4564</v>
      </c>
      <c r="B2262" t="s">
        <v>2281</v>
      </c>
      <c r="C2262" s="9" t="s">
        <v>6016</v>
      </c>
      <c r="D2262" s="9">
        <v>43004</v>
      </c>
      <c r="E2262" s="3" t="s">
        <v>6063</v>
      </c>
      <c r="F2262" t="s">
        <v>6465</v>
      </c>
      <c r="G2262" t="s">
        <v>6787</v>
      </c>
      <c r="H2262" t="s">
        <v>7580</v>
      </c>
      <c r="I2262" t="s">
        <v>8056</v>
      </c>
      <c r="J2262" t="s">
        <v>8057</v>
      </c>
      <c r="K2262" t="s">
        <v>8446</v>
      </c>
      <c r="L2262" t="s">
        <v>8591</v>
      </c>
      <c r="M2262">
        <v>33023</v>
      </c>
      <c r="N2262" t="s">
        <v>8637</v>
      </c>
      <c r="O2262" t="s">
        <v>10144</v>
      </c>
      <c r="P2262" t="s">
        <v>10370</v>
      </c>
      <c r="Q2262" t="s">
        <v>10374</v>
      </c>
      <c r="R2262" t="s">
        <v>11885</v>
      </c>
      <c r="S2262">
        <v>419.13600000000002</v>
      </c>
      <c r="T2262">
        <v>4</v>
      </c>
      <c r="U2262">
        <v>0.2</v>
      </c>
      <c r="V2262">
        <v>-57.6312</v>
      </c>
      <c r="W2262">
        <f>(Tableau1[[#This Row],[Sales]]/Tableau1[[#This Row],[Profit]])*100</f>
        <v>-727.27272727272737</v>
      </c>
      <c r="X2262">
        <f>Tableau1[[#This Row],[Sales]]*(1-Tableau1[[#This Row],[Discount]])</f>
        <v>335.30880000000002</v>
      </c>
      <c r="Y2262">
        <f ca="1">SUMIF(Tableau1[Order ID],Tableau1[[#This Row],[Order ID]],Tableau1[[#This Row],[Sales]])</f>
        <v>66.03</v>
      </c>
    </row>
    <row r="2263" spans="1:25" x14ac:dyDescent="0.3">
      <c r="A2263">
        <v>4565</v>
      </c>
      <c r="B2263" t="s">
        <v>2282</v>
      </c>
      <c r="C2263" s="9" t="s">
        <v>5367</v>
      </c>
      <c r="D2263" s="9">
        <v>41982</v>
      </c>
      <c r="E2263" s="3" t="s">
        <v>5667</v>
      </c>
      <c r="F2263" t="s">
        <v>6465</v>
      </c>
      <c r="G2263" t="s">
        <v>7146</v>
      </c>
      <c r="H2263" t="s">
        <v>7939</v>
      </c>
      <c r="I2263" t="s">
        <v>8055</v>
      </c>
      <c r="J2263" t="s">
        <v>8057</v>
      </c>
      <c r="K2263" t="s">
        <v>8181</v>
      </c>
      <c r="L2263" t="s">
        <v>8604</v>
      </c>
      <c r="M2263">
        <v>85204</v>
      </c>
      <c r="N2263" t="s">
        <v>8638</v>
      </c>
      <c r="O2263" t="s">
        <v>9613</v>
      </c>
      <c r="P2263" t="s">
        <v>10371</v>
      </c>
      <c r="Q2263" t="s">
        <v>10377</v>
      </c>
      <c r="R2263" t="s">
        <v>11353</v>
      </c>
      <c r="S2263">
        <v>100.70399999999999</v>
      </c>
      <c r="T2263">
        <v>6</v>
      </c>
      <c r="U2263">
        <v>0.2</v>
      </c>
      <c r="V2263">
        <v>-1.2587999999999999</v>
      </c>
      <c r="W2263">
        <f>(Tableau1[[#This Row],[Sales]]/Tableau1[[#This Row],[Profit]])*100</f>
        <v>-8000</v>
      </c>
      <c r="X2263">
        <f>Tableau1[[#This Row],[Sales]]*(1-Tableau1[[#This Row],[Discount]])</f>
        <v>80.563199999999995</v>
      </c>
      <c r="Y2263">
        <f ca="1">SUMIF(Tableau1[Order ID],Tableau1[[#This Row],[Order ID]],Tableau1[[#This Row],[Sales]])</f>
        <v>3.36</v>
      </c>
    </row>
    <row r="2264" spans="1:25" x14ac:dyDescent="0.3">
      <c r="A2264">
        <v>4566</v>
      </c>
      <c r="B2264" t="s">
        <v>2283</v>
      </c>
      <c r="C2264" s="9" t="s">
        <v>5764</v>
      </c>
      <c r="D2264" s="9">
        <v>43072</v>
      </c>
      <c r="E2264" s="3" t="s">
        <v>5419</v>
      </c>
      <c r="F2264" t="s">
        <v>6465</v>
      </c>
      <c r="G2264" t="s">
        <v>6898</v>
      </c>
      <c r="H2264" t="s">
        <v>7691</v>
      </c>
      <c r="I2264" t="s">
        <v>8054</v>
      </c>
      <c r="J2264" t="s">
        <v>8057</v>
      </c>
      <c r="K2264" t="s">
        <v>8173</v>
      </c>
      <c r="L2264" t="s">
        <v>8592</v>
      </c>
      <c r="M2264">
        <v>28314</v>
      </c>
      <c r="N2264" t="s">
        <v>8637</v>
      </c>
      <c r="O2264" t="s">
        <v>9175</v>
      </c>
      <c r="P2264" t="s">
        <v>10371</v>
      </c>
      <c r="Q2264" t="s">
        <v>10382</v>
      </c>
      <c r="R2264" t="s">
        <v>10923</v>
      </c>
      <c r="S2264">
        <v>45.216000000000001</v>
      </c>
      <c r="T2264">
        <v>3</v>
      </c>
      <c r="U2264">
        <v>0.2</v>
      </c>
      <c r="V2264">
        <v>4.5216000000000003</v>
      </c>
      <c r="W2264">
        <f>(Tableau1[[#This Row],[Sales]]/Tableau1[[#This Row],[Profit]])*100</f>
        <v>1000</v>
      </c>
      <c r="X2264">
        <f>Tableau1[[#This Row],[Sales]]*(1-Tableau1[[#This Row],[Discount]])</f>
        <v>36.172800000000002</v>
      </c>
      <c r="Y2264">
        <f ca="1">SUMIF(Tableau1[Order ID],Tableau1[[#This Row],[Order ID]],Tableau1[[#This Row],[Sales]])</f>
        <v>21.98</v>
      </c>
    </row>
    <row r="2265" spans="1:25" x14ac:dyDescent="0.3">
      <c r="A2265">
        <v>4569</v>
      </c>
      <c r="B2265" t="s">
        <v>2284</v>
      </c>
      <c r="C2265" s="9" t="s">
        <v>5657</v>
      </c>
      <c r="D2265" s="9">
        <v>42316</v>
      </c>
      <c r="E2265" s="3" t="s">
        <v>5080</v>
      </c>
      <c r="F2265" t="s">
        <v>6465</v>
      </c>
      <c r="G2265" t="s">
        <v>7019</v>
      </c>
      <c r="H2265" t="s">
        <v>7812</v>
      </c>
      <c r="I2265" t="s">
        <v>8054</v>
      </c>
      <c r="J2265" t="s">
        <v>8057</v>
      </c>
      <c r="K2265" t="s">
        <v>8070</v>
      </c>
      <c r="L2265" t="s">
        <v>8593</v>
      </c>
      <c r="M2265">
        <v>77095</v>
      </c>
      <c r="N2265" t="s">
        <v>8639</v>
      </c>
      <c r="O2265" t="s">
        <v>8684</v>
      </c>
      <c r="P2265" t="s">
        <v>10371</v>
      </c>
      <c r="Q2265" t="s">
        <v>10381</v>
      </c>
      <c r="R2265" t="s">
        <v>10433</v>
      </c>
      <c r="S2265">
        <v>10.476000000000001</v>
      </c>
      <c r="T2265">
        <v>6</v>
      </c>
      <c r="U2265">
        <v>0.8</v>
      </c>
      <c r="V2265">
        <v>-17.285399999999999</v>
      </c>
      <c r="W2265">
        <f>(Tableau1[[#This Row],[Sales]]/Tableau1[[#This Row],[Profit]])*100</f>
        <v>-60.606060606060616</v>
      </c>
      <c r="X2265">
        <f>Tableau1[[#This Row],[Sales]]*(1-Tableau1[[#This Row],[Discount]])</f>
        <v>2.0951999999999997</v>
      </c>
      <c r="Y2265">
        <f ca="1">SUMIF(Tableau1[Order ID],Tableau1[[#This Row],[Order ID]],Tableau1[[#This Row],[Sales]])</f>
        <v>74.760000000000005</v>
      </c>
    </row>
    <row r="2266" spans="1:25" x14ac:dyDescent="0.3">
      <c r="A2266">
        <v>4570</v>
      </c>
      <c r="B2266" t="s">
        <v>2285</v>
      </c>
      <c r="C2266" s="9" t="s">
        <v>6017</v>
      </c>
      <c r="D2266" s="9">
        <v>41748</v>
      </c>
      <c r="E2266" s="3" t="s">
        <v>5449</v>
      </c>
      <c r="F2266" t="s">
        <v>6464</v>
      </c>
      <c r="G2266" t="s">
        <v>6844</v>
      </c>
      <c r="H2266" t="s">
        <v>7637</v>
      </c>
      <c r="I2266" t="s">
        <v>8056</v>
      </c>
      <c r="J2266" t="s">
        <v>8057</v>
      </c>
      <c r="K2266" t="s">
        <v>8107</v>
      </c>
      <c r="L2266" t="s">
        <v>8590</v>
      </c>
      <c r="M2266">
        <v>95123</v>
      </c>
      <c r="N2266" t="s">
        <v>8638</v>
      </c>
      <c r="O2266" t="s">
        <v>8853</v>
      </c>
      <c r="P2266" t="s">
        <v>10370</v>
      </c>
      <c r="Q2266" t="s">
        <v>10378</v>
      </c>
      <c r="R2266" t="s">
        <v>11888</v>
      </c>
      <c r="S2266">
        <v>76.14</v>
      </c>
      <c r="T2266">
        <v>3</v>
      </c>
      <c r="U2266">
        <v>0</v>
      </c>
      <c r="V2266">
        <v>26.649000000000001</v>
      </c>
      <c r="W2266">
        <f>(Tableau1[[#This Row],[Sales]]/Tableau1[[#This Row],[Profit]])*100</f>
        <v>285.71428571428572</v>
      </c>
      <c r="X2266">
        <f>Tableau1[[#This Row],[Sales]]*(1-Tableau1[[#This Row],[Discount]])</f>
        <v>76.14</v>
      </c>
      <c r="Y2266">
        <f ca="1">SUMIF(Tableau1[Order ID],Tableau1[[#This Row],[Order ID]],Tableau1[[#This Row],[Sales]])</f>
        <v>89.695999999999998</v>
      </c>
    </row>
    <row r="2267" spans="1:25" x14ac:dyDescent="0.3">
      <c r="A2267">
        <v>4571</v>
      </c>
      <c r="B2267" t="s">
        <v>2286</v>
      </c>
      <c r="C2267" s="9" t="s">
        <v>5472</v>
      </c>
      <c r="D2267" s="9">
        <v>42149</v>
      </c>
      <c r="E2267" s="3" t="s">
        <v>6359</v>
      </c>
      <c r="F2267" t="s">
        <v>6464</v>
      </c>
      <c r="G2267" t="s">
        <v>6602</v>
      </c>
      <c r="H2267" t="s">
        <v>7395</v>
      </c>
      <c r="I2267" t="s">
        <v>8056</v>
      </c>
      <c r="J2267" t="s">
        <v>8057</v>
      </c>
      <c r="K2267" t="s">
        <v>8449</v>
      </c>
      <c r="L2267" t="s">
        <v>8629</v>
      </c>
      <c r="M2267">
        <v>67212</v>
      </c>
      <c r="N2267" t="s">
        <v>8639</v>
      </c>
      <c r="O2267" t="s">
        <v>10207</v>
      </c>
      <c r="P2267" t="s">
        <v>10371</v>
      </c>
      <c r="Q2267" t="s">
        <v>10379</v>
      </c>
      <c r="R2267" t="s">
        <v>11945</v>
      </c>
      <c r="S2267">
        <v>21.24</v>
      </c>
      <c r="T2267">
        <v>3</v>
      </c>
      <c r="U2267">
        <v>0</v>
      </c>
      <c r="V2267">
        <v>8.0711999999999993</v>
      </c>
      <c r="W2267">
        <f>(Tableau1[[#This Row],[Sales]]/Tableau1[[#This Row],[Profit]])*100</f>
        <v>263.15789473684214</v>
      </c>
      <c r="X2267">
        <f>Tableau1[[#This Row],[Sales]]*(1-Tableau1[[#This Row],[Discount]])</f>
        <v>21.24</v>
      </c>
      <c r="Y2267">
        <f ca="1">SUMIF(Tableau1[Order ID],Tableau1[[#This Row],[Order ID]],Tableau1[[#This Row],[Sales]])</f>
        <v>322.19200000000001</v>
      </c>
    </row>
    <row r="2268" spans="1:25" x14ac:dyDescent="0.3">
      <c r="A2268">
        <v>4573</v>
      </c>
      <c r="B2268" t="s">
        <v>2287</v>
      </c>
      <c r="C2268" s="9" t="s">
        <v>5759</v>
      </c>
      <c r="D2268" s="9">
        <v>42933</v>
      </c>
      <c r="E2268" s="3" t="s">
        <v>5276</v>
      </c>
      <c r="F2268" t="s">
        <v>6465</v>
      </c>
      <c r="G2268" t="s">
        <v>6905</v>
      </c>
      <c r="H2268" t="s">
        <v>7698</v>
      </c>
      <c r="I2268" t="s">
        <v>8056</v>
      </c>
      <c r="J2268" t="s">
        <v>8057</v>
      </c>
      <c r="K2268" t="s">
        <v>8059</v>
      </c>
      <c r="L2268" t="s">
        <v>8590</v>
      </c>
      <c r="M2268">
        <v>90036</v>
      </c>
      <c r="N2268" t="s">
        <v>8638</v>
      </c>
      <c r="O2268" t="s">
        <v>9456</v>
      </c>
      <c r="P2268" t="s">
        <v>10372</v>
      </c>
      <c r="Q2268" t="s">
        <v>10389</v>
      </c>
      <c r="R2268" t="s">
        <v>11199</v>
      </c>
      <c r="S2268">
        <v>479.98399999999998</v>
      </c>
      <c r="T2268">
        <v>2</v>
      </c>
      <c r="U2268">
        <v>0.2</v>
      </c>
      <c r="V2268">
        <v>89.997</v>
      </c>
      <c r="W2268">
        <f>(Tableau1[[#This Row],[Sales]]/Tableau1[[#This Row],[Profit]])*100</f>
        <v>533.33333333333326</v>
      </c>
      <c r="X2268">
        <f>Tableau1[[#This Row],[Sales]]*(1-Tableau1[[#This Row],[Discount]])</f>
        <v>383.98720000000003</v>
      </c>
      <c r="Y2268">
        <f ca="1">SUMIF(Tableau1[Order ID],Tableau1[[#This Row],[Order ID]],Tableau1[[#This Row],[Sales]])</f>
        <v>90.48</v>
      </c>
    </row>
    <row r="2269" spans="1:25" x14ac:dyDescent="0.3">
      <c r="A2269">
        <v>4574</v>
      </c>
      <c r="B2269" t="s">
        <v>2288</v>
      </c>
      <c r="C2269" s="9" t="s">
        <v>5969</v>
      </c>
      <c r="D2269" s="9">
        <v>42716</v>
      </c>
      <c r="E2269" s="3" t="s">
        <v>5152</v>
      </c>
      <c r="F2269" t="s">
        <v>6465</v>
      </c>
      <c r="G2269" t="s">
        <v>6845</v>
      </c>
      <c r="H2269" t="s">
        <v>7638</v>
      </c>
      <c r="I2269" t="s">
        <v>8056</v>
      </c>
      <c r="J2269" t="s">
        <v>8057</v>
      </c>
      <c r="K2269" t="s">
        <v>8083</v>
      </c>
      <c r="L2269" t="s">
        <v>8600</v>
      </c>
      <c r="M2269">
        <v>49201</v>
      </c>
      <c r="N2269" t="s">
        <v>8639</v>
      </c>
      <c r="O2269" t="s">
        <v>9163</v>
      </c>
      <c r="P2269" t="s">
        <v>10372</v>
      </c>
      <c r="Q2269" t="s">
        <v>10380</v>
      </c>
      <c r="R2269" t="s">
        <v>10912</v>
      </c>
      <c r="S2269">
        <v>657.93</v>
      </c>
      <c r="T2269">
        <v>7</v>
      </c>
      <c r="U2269">
        <v>0</v>
      </c>
      <c r="V2269">
        <v>184.22040000000001</v>
      </c>
      <c r="W2269">
        <f>(Tableau1[[#This Row],[Sales]]/Tableau1[[#This Row],[Profit]])*100</f>
        <v>357.14285714285705</v>
      </c>
      <c r="X2269">
        <f>Tableau1[[#This Row],[Sales]]*(1-Tableau1[[#This Row],[Discount]])</f>
        <v>657.93</v>
      </c>
      <c r="Y2269">
        <f ca="1">SUMIF(Tableau1[Order ID],Tableau1[[#This Row],[Order ID]],Tableau1[[#This Row],[Sales]])</f>
        <v>11.352</v>
      </c>
    </row>
    <row r="2270" spans="1:25" x14ac:dyDescent="0.3">
      <c r="A2270">
        <v>4578</v>
      </c>
      <c r="B2270" t="s">
        <v>2289</v>
      </c>
      <c r="C2270" s="9" t="s">
        <v>5939</v>
      </c>
      <c r="D2270" s="9">
        <v>41740</v>
      </c>
      <c r="E2270" s="3" t="s">
        <v>5194</v>
      </c>
      <c r="F2270" t="s">
        <v>6465</v>
      </c>
      <c r="G2270" t="s">
        <v>6807</v>
      </c>
      <c r="H2270" t="s">
        <v>7600</v>
      </c>
      <c r="I2270" t="s">
        <v>8054</v>
      </c>
      <c r="J2270" t="s">
        <v>8057</v>
      </c>
      <c r="K2270" t="s">
        <v>8470</v>
      </c>
      <c r="L2270" t="s">
        <v>8633</v>
      </c>
      <c r="M2270">
        <v>83501</v>
      </c>
      <c r="N2270" t="s">
        <v>8638</v>
      </c>
      <c r="O2270" t="s">
        <v>9809</v>
      </c>
      <c r="P2270" t="s">
        <v>10371</v>
      </c>
      <c r="Q2270" t="s">
        <v>10381</v>
      </c>
      <c r="R2270" t="s">
        <v>11543</v>
      </c>
      <c r="S2270">
        <v>9.5839999999999996</v>
      </c>
      <c r="T2270">
        <v>1</v>
      </c>
      <c r="U2270">
        <v>0.2</v>
      </c>
      <c r="V2270">
        <v>3.3544</v>
      </c>
      <c r="W2270">
        <f>(Tableau1[[#This Row],[Sales]]/Tableau1[[#This Row],[Profit]])*100</f>
        <v>285.71428571428572</v>
      </c>
      <c r="X2270">
        <f>Tableau1[[#This Row],[Sales]]*(1-Tableau1[[#This Row],[Discount]])</f>
        <v>7.6672000000000002</v>
      </c>
      <c r="Y2270">
        <f ca="1">SUMIF(Tableau1[Order ID],Tableau1[[#This Row],[Order ID]],Tableau1[[#This Row],[Sales]])</f>
        <v>16.559999999999999</v>
      </c>
    </row>
    <row r="2271" spans="1:25" x14ac:dyDescent="0.3">
      <c r="A2271">
        <v>4579</v>
      </c>
      <c r="B2271" t="s">
        <v>2290</v>
      </c>
      <c r="C2271" s="9" t="s">
        <v>6018</v>
      </c>
      <c r="D2271" s="9">
        <v>42164</v>
      </c>
      <c r="E2271" s="3" t="s">
        <v>5955</v>
      </c>
      <c r="F2271" t="s">
        <v>6465</v>
      </c>
      <c r="G2271" t="s">
        <v>6794</v>
      </c>
      <c r="H2271" t="s">
        <v>7587</v>
      </c>
      <c r="I2271" t="s">
        <v>8056</v>
      </c>
      <c r="J2271" t="s">
        <v>8057</v>
      </c>
      <c r="K2271" t="s">
        <v>8467</v>
      </c>
      <c r="L2271" t="s">
        <v>8605</v>
      </c>
      <c r="M2271">
        <v>23666</v>
      </c>
      <c r="N2271" t="s">
        <v>8637</v>
      </c>
      <c r="O2271" t="s">
        <v>9070</v>
      </c>
      <c r="P2271" t="s">
        <v>10371</v>
      </c>
      <c r="Q2271" t="s">
        <v>10381</v>
      </c>
      <c r="R2271" t="s">
        <v>10819</v>
      </c>
      <c r="S2271">
        <v>113.1</v>
      </c>
      <c r="T2271">
        <v>3</v>
      </c>
      <c r="U2271">
        <v>0</v>
      </c>
      <c r="V2271">
        <v>56.55</v>
      </c>
      <c r="W2271">
        <f>(Tableau1[[#This Row],[Sales]]/Tableau1[[#This Row],[Profit]])*100</f>
        <v>200</v>
      </c>
      <c r="X2271">
        <f>Tableau1[[#This Row],[Sales]]*(1-Tableau1[[#This Row],[Discount]])</f>
        <v>113.1</v>
      </c>
      <c r="Y2271">
        <f ca="1">SUMIF(Tableau1[Order ID],Tableau1[[#This Row],[Order ID]],Tableau1[[#This Row],[Sales]])</f>
        <v>7.218</v>
      </c>
    </row>
    <row r="2272" spans="1:25" x14ac:dyDescent="0.3">
      <c r="A2272">
        <v>4580</v>
      </c>
      <c r="B2272" t="s">
        <v>2291</v>
      </c>
      <c r="C2272" s="9" t="s">
        <v>5953</v>
      </c>
      <c r="D2272" s="9">
        <v>41847</v>
      </c>
      <c r="E2272" s="3" t="s">
        <v>6124</v>
      </c>
      <c r="F2272" t="s">
        <v>6465</v>
      </c>
      <c r="G2272" t="s">
        <v>6910</v>
      </c>
      <c r="H2272" t="s">
        <v>7703</v>
      </c>
      <c r="I2272" t="s">
        <v>8055</v>
      </c>
      <c r="J2272" t="s">
        <v>8057</v>
      </c>
      <c r="K2272" t="s">
        <v>8078</v>
      </c>
      <c r="L2272" t="s">
        <v>8603</v>
      </c>
      <c r="M2272">
        <v>10035</v>
      </c>
      <c r="N2272" t="s">
        <v>8640</v>
      </c>
      <c r="O2272" t="s">
        <v>10226</v>
      </c>
      <c r="P2272" t="s">
        <v>10371</v>
      </c>
      <c r="Q2272" t="s">
        <v>10383</v>
      </c>
      <c r="R2272" t="s">
        <v>11964</v>
      </c>
      <c r="S2272">
        <v>65.78</v>
      </c>
      <c r="T2272">
        <v>11</v>
      </c>
      <c r="U2272">
        <v>0</v>
      </c>
      <c r="V2272">
        <v>32.232199999999999</v>
      </c>
      <c r="W2272">
        <f>(Tableau1[[#This Row],[Sales]]/Tableau1[[#This Row],[Profit]])*100</f>
        <v>204.08163265306123</v>
      </c>
      <c r="X2272">
        <f>Tableau1[[#This Row],[Sales]]*(1-Tableau1[[#This Row],[Discount]])</f>
        <v>65.78</v>
      </c>
      <c r="Y2272">
        <f ca="1">SUMIF(Tableau1[Order ID],Tableau1[[#This Row],[Order ID]],Tableau1[[#This Row],[Sales]])</f>
        <v>318.08</v>
      </c>
    </row>
    <row r="2273" spans="1:25" x14ac:dyDescent="0.3">
      <c r="A2273">
        <v>4581</v>
      </c>
      <c r="B2273" t="s">
        <v>2292</v>
      </c>
      <c r="C2273" s="9" t="s">
        <v>5404</v>
      </c>
      <c r="D2273" s="9">
        <v>42216</v>
      </c>
      <c r="E2273" s="3" t="s">
        <v>5735</v>
      </c>
      <c r="F2273" t="s">
        <v>6465</v>
      </c>
      <c r="G2273" t="s">
        <v>6621</v>
      </c>
      <c r="H2273" t="s">
        <v>7414</v>
      </c>
      <c r="I2273" t="s">
        <v>8055</v>
      </c>
      <c r="J2273" t="s">
        <v>8057</v>
      </c>
      <c r="K2273" t="s">
        <v>8471</v>
      </c>
      <c r="L2273" t="s">
        <v>8623</v>
      </c>
      <c r="M2273">
        <v>39401</v>
      </c>
      <c r="N2273" t="s">
        <v>8637</v>
      </c>
      <c r="O2273" t="s">
        <v>8876</v>
      </c>
      <c r="P2273" t="s">
        <v>10372</v>
      </c>
      <c r="Q2273" t="s">
        <v>10384</v>
      </c>
      <c r="R2273" t="s">
        <v>10626</v>
      </c>
      <c r="S2273">
        <v>239.7</v>
      </c>
      <c r="T2273">
        <v>6</v>
      </c>
      <c r="U2273">
        <v>0</v>
      </c>
      <c r="V2273">
        <v>105.468</v>
      </c>
      <c r="W2273">
        <f>(Tableau1[[#This Row],[Sales]]/Tableau1[[#This Row],[Profit]])*100</f>
        <v>227.27272727272725</v>
      </c>
      <c r="X2273">
        <f>Tableau1[[#This Row],[Sales]]*(1-Tableau1[[#This Row],[Discount]])</f>
        <v>239.7</v>
      </c>
      <c r="Y2273">
        <f ca="1">SUMIF(Tableau1[Order ID],Tableau1[[#This Row],[Order ID]],Tableau1[[#This Row],[Sales]])</f>
        <v>5.56</v>
      </c>
    </row>
    <row r="2274" spans="1:25" x14ac:dyDescent="0.3">
      <c r="A2274">
        <v>4582</v>
      </c>
      <c r="B2274" t="s">
        <v>2293</v>
      </c>
      <c r="C2274" s="9" t="s">
        <v>5281</v>
      </c>
      <c r="D2274" s="9">
        <v>42632</v>
      </c>
      <c r="E2274" s="3" t="s">
        <v>5927</v>
      </c>
      <c r="F2274" t="s">
        <v>6466</v>
      </c>
      <c r="G2274" t="s">
        <v>6867</v>
      </c>
      <c r="H2274" t="s">
        <v>7660</v>
      </c>
      <c r="I2274" t="s">
        <v>8056</v>
      </c>
      <c r="J2274" t="s">
        <v>8057</v>
      </c>
      <c r="K2274" t="s">
        <v>8068</v>
      </c>
      <c r="L2274" t="s">
        <v>8597</v>
      </c>
      <c r="M2274">
        <v>19140</v>
      </c>
      <c r="N2274" t="s">
        <v>8640</v>
      </c>
      <c r="O2274" t="s">
        <v>10227</v>
      </c>
      <c r="P2274" t="s">
        <v>10370</v>
      </c>
      <c r="Q2274" t="s">
        <v>10378</v>
      </c>
      <c r="R2274" t="s">
        <v>11965</v>
      </c>
      <c r="S2274">
        <v>25.632000000000001</v>
      </c>
      <c r="T2274">
        <v>3</v>
      </c>
      <c r="U2274">
        <v>0.2</v>
      </c>
      <c r="V2274">
        <v>3.8448000000000002</v>
      </c>
      <c r="W2274">
        <f>(Tableau1[[#This Row],[Sales]]/Tableau1[[#This Row],[Profit]])*100</f>
        <v>666.66666666666674</v>
      </c>
      <c r="X2274">
        <f>Tableau1[[#This Row],[Sales]]*(1-Tableau1[[#This Row],[Discount]])</f>
        <v>20.505600000000001</v>
      </c>
      <c r="Y2274">
        <f ca="1">SUMIF(Tableau1[Order ID],Tableau1[[#This Row],[Order ID]],Tableau1[[#This Row],[Sales]])</f>
        <v>276.78399999999999</v>
      </c>
    </row>
    <row r="2275" spans="1:25" x14ac:dyDescent="0.3">
      <c r="A2275">
        <v>4583</v>
      </c>
      <c r="B2275" t="s">
        <v>2294</v>
      </c>
      <c r="C2275" s="9" t="s">
        <v>5254</v>
      </c>
      <c r="D2275" s="9">
        <v>42531</v>
      </c>
      <c r="E2275" s="3" t="s">
        <v>5031</v>
      </c>
      <c r="F2275" t="s">
        <v>6466</v>
      </c>
      <c r="G2275" t="s">
        <v>7145</v>
      </c>
      <c r="H2275" t="s">
        <v>7938</v>
      </c>
      <c r="I2275" t="s">
        <v>8054</v>
      </c>
      <c r="J2275" t="s">
        <v>8057</v>
      </c>
      <c r="K2275" t="s">
        <v>8068</v>
      </c>
      <c r="L2275" t="s">
        <v>8597</v>
      </c>
      <c r="M2275">
        <v>19140</v>
      </c>
      <c r="N2275" t="s">
        <v>8640</v>
      </c>
      <c r="O2275" t="s">
        <v>10197</v>
      </c>
      <c r="P2275" t="s">
        <v>10371</v>
      </c>
      <c r="Q2275" t="s">
        <v>10375</v>
      </c>
      <c r="R2275" t="s">
        <v>11936</v>
      </c>
      <c r="S2275">
        <v>23.616</v>
      </c>
      <c r="T2275">
        <v>8</v>
      </c>
      <c r="U2275">
        <v>0.2</v>
      </c>
      <c r="V2275">
        <v>7.9703999999999997</v>
      </c>
      <c r="W2275">
        <f>(Tableau1[[#This Row],[Sales]]/Tableau1[[#This Row],[Profit]])*100</f>
        <v>296.2962962962963</v>
      </c>
      <c r="X2275">
        <f>Tableau1[[#This Row],[Sales]]*(1-Tableau1[[#This Row],[Discount]])</f>
        <v>18.892800000000001</v>
      </c>
      <c r="Y2275">
        <f ca="1">SUMIF(Tableau1[Order ID],Tableau1[[#This Row],[Order ID]],Tableau1[[#This Row],[Sales]])</f>
        <v>246.16800000000001</v>
      </c>
    </row>
    <row r="2276" spans="1:25" x14ac:dyDescent="0.3">
      <c r="A2276">
        <v>4584</v>
      </c>
      <c r="B2276" t="s">
        <v>2295</v>
      </c>
      <c r="C2276" s="9" t="s">
        <v>5400</v>
      </c>
      <c r="D2276" s="9">
        <v>42608</v>
      </c>
      <c r="E2276" s="3" t="s">
        <v>5800</v>
      </c>
      <c r="F2276" t="s">
        <v>6464</v>
      </c>
      <c r="G2276" t="s">
        <v>7215</v>
      </c>
      <c r="H2276" t="s">
        <v>8008</v>
      </c>
      <c r="I2276" t="s">
        <v>8055</v>
      </c>
      <c r="J2276" t="s">
        <v>8057</v>
      </c>
      <c r="K2276" t="s">
        <v>8059</v>
      </c>
      <c r="L2276" t="s">
        <v>8590</v>
      </c>
      <c r="M2276">
        <v>90045</v>
      </c>
      <c r="N2276" t="s">
        <v>8638</v>
      </c>
      <c r="O2276" t="s">
        <v>8743</v>
      </c>
      <c r="P2276" t="s">
        <v>10371</v>
      </c>
      <c r="Q2276" t="s">
        <v>10379</v>
      </c>
      <c r="R2276" t="s">
        <v>10492</v>
      </c>
      <c r="S2276">
        <v>8.26</v>
      </c>
      <c r="T2276">
        <v>2</v>
      </c>
      <c r="U2276">
        <v>0</v>
      </c>
      <c r="V2276">
        <v>3.7995999999999999</v>
      </c>
      <c r="W2276">
        <f>(Tableau1[[#This Row],[Sales]]/Tableau1[[#This Row],[Profit]])*100</f>
        <v>217.39130434782606</v>
      </c>
      <c r="X2276">
        <f>Tableau1[[#This Row],[Sales]]*(1-Tableau1[[#This Row],[Discount]])</f>
        <v>8.26</v>
      </c>
      <c r="Y2276">
        <f ca="1">SUMIF(Tableau1[Order ID],Tableau1[[#This Row],[Order ID]],Tableau1[[#This Row],[Sales]])</f>
        <v>348.56</v>
      </c>
    </row>
    <row r="2277" spans="1:25" x14ac:dyDescent="0.3">
      <c r="A2277">
        <v>4585</v>
      </c>
      <c r="B2277" t="s">
        <v>2296</v>
      </c>
      <c r="C2277" s="9" t="s">
        <v>5838</v>
      </c>
      <c r="D2277" s="9">
        <v>43041</v>
      </c>
      <c r="E2277" s="3" t="s">
        <v>5289</v>
      </c>
      <c r="F2277" t="s">
        <v>6464</v>
      </c>
      <c r="G2277" t="s">
        <v>7112</v>
      </c>
      <c r="H2277" t="s">
        <v>7905</v>
      </c>
      <c r="I2277" t="s">
        <v>8056</v>
      </c>
      <c r="J2277" t="s">
        <v>8057</v>
      </c>
      <c r="K2277" t="s">
        <v>8472</v>
      </c>
      <c r="L2277" t="s">
        <v>8590</v>
      </c>
      <c r="M2277">
        <v>94526</v>
      </c>
      <c r="N2277" t="s">
        <v>8638</v>
      </c>
      <c r="O2277" t="s">
        <v>9093</v>
      </c>
      <c r="P2277" t="s">
        <v>10371</v>
      </c>
      <c r="Q2277" t="s">
        <v>10385</v>
      </c>
      <c r="R2277" t="s">
        <v>10843</v>
      </c>
      <c r="S2277">
        <v>76.58</v>
      </c>
      <c r="T2277">
        <v>7</v>
      </c>
      <c r="U2277">
        <v>0</v>
      </c>
      <c r="V2277">
        <v>38.29</v>
      </c>
      <c r="W2277">
        <f>(Tableau1[[#This Row],[Sales]]/Tableau1[[#This Row],[Profit]])*100</f>
        <v>200</v>
      </c>
      <c r="X2277">
        <f>Tableau1[[#This Row],[Sales]]*(1-Tableau1[[#This Row],[Discount]])</f>
        <v>76.58</v>
      </c>
      <c r="Y2277">
        <f ca="1">SUMIF(Tableau1[Order ID],Tableau1[[#This Row],[Order ID]],Tableau1[[#This Row],[Sales]])</f>
        <v>299.98</v>
      </c>
    </row>
    <row r="2278" spans="1:25" x14ac:dyDescent="0.3">
      <c r="A2278">
        <v>4591</v>
      </c>
      <c r="B2278" t="s">
        <v>2297</v>
      </c>
      <c r="C2278" s="9" t="s">
        <v>5512</v>
      </c>
      <c r="D2278" s="9">
        <v>42730</v>
      </c>
      <c r="E2278" s="3" t="s">
        <v>5443</v>
      </c>
      <c r="F2278" t="s">
        <v>6465</v>
      </c>
      <c r="G2278" t="s">
        <v>6773</v>
      </c>
      <c r="H2278" t="s">
        <v>7566</v>
      </c>
      <c r="I2278" t="s">
        <v>8055</v>
      </c>
      <c r="J2278" t="s">
        <v>8057</v>
      </c>
      <c r="K2278" t="s">
        <v>8059</v>
      </c>
      <c r="L2278" t="s">
        <v>8590</v>
      </c>
      <c r="M2278">
        <v>90004</v>
      </c>
      <c r="N2278" t="s">
        <v>8638</v>
      </c>
      <c r="O2278" t="s">
        <v>9864</v>
      </c>
      <c r="P2278" t="s">
        <v>10371</v>
      </c>
      <c r="Q2278" t="s">
        <v>10387</v>
      </c>
      <c r="R2278" t="s">
        <v>11599</v>
      </c>
      <c r="S2278">
        <v>17.760000000000002</v>
      </c>
      <c r="T2278">
        <v>2</v>
      </c>
      <c r="U2278">
        <v>0</v>
      </c>
      <c r="V2278">
        <v>4.9728000000000003</v>
      </c>
      <c r="W2278">
        <f>(Tableau1[[#This Row],[Sales]]/Tableau1[[#This Row],[Profit]])*100</f>
        <v>357.14285714285717</v>
      </c>
      <c r="X2278">
        <f>Tableau1[[#This Row],[Sales]]*(1-Tableau1[[#This Row],[Discount]])</f>
        <v>17.760000000000002</v>
      </c>
      <c r="Y2278">
        <f ca="1">SUMIF(Tableau1[Order ID],Tableau1[[#This Row],[Order ID]],Tableau1[[#This Row],[Sales]])</f>
        <v>369.54399999999998</v>
      </c>
    </row>
    <row r="2279" spans="1:25" x14ac:dyDescent="0.3">
      <c r="A2279">
        <v>4597</v>
      </c>
      <c r="B2279" t="s">
        <v>2298</v>
      </c>
      <c r="C2279" s="9" t="s">
        <v>5035</v>
      </c>
      <c r="D2279" s="9">
        <v>42709</v>
      </c>
      <c r="E2279" s="3" t="s">
        <v>5137</v>
      </c>
      <c r="F2279" t="s">
        <v>6464</v>
      </c>
      <c r="G2279" t="s">
        <v>7147</v>
      </c>
      <c r="H2279" t="s">
        <v>7940</v>
      </c>
      <c r="I2279" t="s">
        <v>8056</v>
      </c>
      <c r="J2279" t="s">
        <v>8057</v>
      </c>
      <c r="K2279" t="s">
        <v>8234</v>
      </c>
      <c r="L2279" t="s">
        <v>8628</v>
      </c>
      <c r="M2279">
        <v>20016</v>
      </c>
      <c r="N2279" t="s">
        <v>8640</v>
      </c>
      <c r="O2279" t="s">
        <v>9370</v>
      </c>
      <c r="P2279" t="s">
        <v>10371</v>
      </c>
      <c r="Q2279" t="s">
        <v>10379</v>
      </c>
      <c r="R2279" t="s">
        <v>11117</v>
      </c>
      <c r="S2279">
        <v>33.92</v>
      </c>
      <c r="T2279">
        <v>8</v>
      </c>
      <c r="U2279">
        <v>0</v>
      </c>
      <c r="V2279">
        <v>13.2288</v>
      </c>
      <c r="W2279">
        <f>(Tableau1[[#This Row],[Sales]]/Tableau1[[#This Row],[Profit]])*100</f>
        <v>256.41025641025641</v>
      </c>
      <c r="X2279">
        <f>Tableau1[[#This Row],[Sales]]*(1-Tableau1[[#This Row],[Discount]])</f>
        <v>33.92</v>
      </c>
      <c r="Y2279">
        <f ca="1">SUMIF(Tableau1[Order ID],Tableau1[[#This Row],[Order ID]],Tableau1[[#This Row],[Sales]])</f>
        <v>22.367999999999999</v>
      </c>
    </row>
    <row r="2280" spans="1:25" x14ac:dyDescent="0.3">
      <c r="A2280">
        <v>4598</v>
      </c>
      <c r="B2280" t="s">
        <v>2299</v>
      </c>
      <c r="C2280" s="9" t="s">
        <v>5765</v>
      </c>
      <c r="D2280" s="9">
        <v>42975</v>
      </c>
      <c r="E2280" s="3" t="s">
        <v>5883</v>
      </c>
      <c r="F2280" t="s">
        <v>6465</v>
      </c>
      <c r="G2280" t="s">
        <v>6845</v>
      </c>
      <c r="H2280" t="s">
        <v>7638</v>
      </c>
      <c r="I2280" t="s">
        <v>8056</v>
      </c>
      <c r="J2280" t="s">
        <v>8057</v>
      </c>
      <c r="K2280" t="s">
        <v>8216</v>
      </c>
      <c r="L2280" t="s">
        <v>8594</v>
      </c>
      <c r="M2280">
        <v>53209</v>
      </c>
      <c r="N2280" t="s">
        <v>8639</v>
      </c>
      <c r="O2280" t="s">
        <v>9140</v>
      </c>
      <c r="P2280" t="s">
        <v>10371</v>
      </c>
      <c r="Q2280" t="s">
        <v>10387</v>
      </c>
      <c r="R2280" t="s">
        <v>10889</v>
      </c>
      <c r="S2280">
        <v>21.81</v>
      </c>
      <c r="T2280">
        <v>3</v>
      </c>
      <c r="U2280">
        <v>0</v>
      </c>
      <c r="V2280">
        <v>5.8887</v>
      </c>
      <c r="W2280">
        <f>(Tableau1[[#This Row],[Sales]]/Tableau1[[#This Row],[Profit]])*100</f>
        <v>370.37037037037032</v>
      </c>
      <c r="X2280">
        <f>Tableau1[[#This Row],[Sales]]*(1-Tableau1[[#This Row],[Discount]])</f>
        <v>21.81</v>
      </c>
      <c r="Y2280">
        <f ca="1">SUMIF(Tableau1[Order ID],Tableau1[[#This Row],[Order ID]],Tableau1[[#This Row],[Sales]])</f>
        <v>623.96</v>
      </c>
    </row>
    <row r="2281" spans="1:25" x14ac:dyDescent="0.3">
      <c r="A2281">
        <v>4600</v>
      </c>
      <c r="B2281" t="s">
        <v>2300</v>
      </c>
      <c r="C2281" s="9" t="s">
        <v>5777</v>
      </c>
      <c r="D2281" s="9">
        <v>42201</v>
      </c>
      <c r="E2281" s="3" t="s">
        <v>5633</v>
      </c>
      <c r="F2281" t="s">
        <v>6465</v>
      </c>
      <c r="G2281" t="s">
        <v>6918</v>
      </c>
      <c r="H2281" t="s">
        <v>7711</v>
      </c>
      <c r="I2281" t="s">
        <v>8056</v>
      </c>
      <c r="J2281" t="s">
        <v>8057</v>
      </c>
      <c r="K2281" t="s">
        <v>8306</v>
      </c>
      <c r="L2281" t="s">
        <v>8627</v>
      </c>
      <c r="M2281">
        <v>21215</v>
      </c>
      <c r="N2281" t="s">
        <v>8640</v>
      </c>
      <c r="O2281" t="s">
        <v>9155</v>
      </c>
      <c r="P2281" t="s">
        <v>10370</v>
      </c>
      <c r="Q2281" t="s">
        <v>10374</v>
      </c>
      <c r="R2281" t="s">
        <v>10904</v>
      </c>
      <c r="S2281">
        <v>150.97999999999999</v>
      </c>
      <c r="T2281">
        <v>1</v>
      </c>
      <c r="U2281">
        <v>0</v>
      </c>
      <c r="V2281">
        <v>43.784199999999998</v>
      </c>
      <c r="W2281">
        <f>(Tableau1[[#This Row],[Sales]]/Tableau1[[#This Row],[Profit]])*100</f>
        <v>344.82758620689651</v>
      </c>
      <c r="X2281">
        <f>Tableau1[[#This Row],[Sales]]*(1-Tableau1[[#This Row],[Discount]])</f>
        <v>150.97999999999999</v>
      </c>
      <c r="Y2281">
        <f ca="1">SUMIF(Tableau1[Order ID],Tableau1[[#This Row],[Order ID]],Tableau1[[#This Row],[Sales]])</f>
        <v>22.05</v>
      </c>
    </row>
    <row r="2282" spans="1:25" x14ac:dyDescent="0.3">
      <c r="A2282">
        <v>4603</v>
      </c>
      <c r="B2282" t="s">
        <v>2301</v>
      </c>
      <c r="C2282" s="9" t="s">
        <v>6019</v>
      </c>
      <c r="D2282" s="9">
        <v>42150</v>
      </c>
      <c r="E2282" s="3" t="s">
        <v>5382</v>
      </c>
      <c r="F2282" t="s">
        <v>6464</v>
      </c>
      <c r="G2282" t="s">
        <v>6876</v>
      </c>
      <c r="H2282" t="s">
        <v>7669</v>
      </c>
      <c r="I2282" t="s">
        <v>8056</v>
      </c>
      <c r="J2282" t="s">
        <v>8057</v>
      </c>
      <c r="K2282" t="s">
        <v>8166</v>
      </c>
      <c r="L2282" t="s">
        <v>8592</v>
      </c>
      <c r="M2282">
        <v>28540</v>
      </c>
      <c r="N2282" t="s">
        <v>8637</v>
      </c>
      <c r="O2282" t="s">
        <v>9858</v>
      </c>
      <c r="P2282" t="s">
        <v>10371</v>
      </c>
      <c r="Q2282" t="s">
        <v>10383</v>
      </c>
      <c r="R2282" t="s">
        <v>11593</v>
      </c>
      <c r="S2282">
        <v>18.271999999999998</v>
      </c>
      <c r="T2282">
        <v>1</v>
      </c>
      <c r="U2282">
        <v>0.2</v>
      </c>
      <c r="V2282">
        <v>5.9383999999999997</v>
      </c>
      <c r="W2282">
        <f>(Tableau1[[#This Row],[Sales]]/Tableau1[[#This Row],[Profit]])*100</f>
        <v>307.69230769230768</v>
      </c>
      <c r="X2282">
        <f>Tableau1[[#This Row],[Sales]]*(1-Tableau1[[#This Row],[Discount]])</f>
        <v>14.617599999999999</v>
      </c>
      <c r="Y2282">
        <f ca="1">SUMIF(Tableau1[Order ID],Tableau1[[#This Row],[Order ID]],Tableau1[[#This Row],[Sales]])</f>
        <v>7.78</v>
      </c>
    </row>
    <row r="2283" spans="1:25" x14ac:dyDescent="0.3">
      <c r="A2283">
        <v>4607</v>
      </c>
      <c r="B2283" t="s">
        <v>2302</v>
      </c>
      <c r="C2283" s="9" t="s">
        <v>5101</v>
      </c>
      <c r="D2283" s="9">
        <v>42152</v>
      </c>
      <c r="E2283" s="3" t="s">
        <v>6275</v>
      </c>
      <c r="F2283" t="s">
        <v>6465</v>
      </c>
      <c r="G2283" t="s">
        <v>6942</v>
      </c>
      <c r="H2283" t="s">
        <v>7735</v>
      </c>
      <c r="I2283" t="s">
        <v>8054</v>
      </c>
      <c r="J2283" t="s">
        <v>8057</v>
      </c>
      <c r="K2283" t="s">
        <v>8088</v>
      </c>
      <c r="L2283" t="s">
        <v>8603</v>
      </c>
      <c r="M2283">
        <v>14609</v>
      </c>
      <c r="N2283" t="s">
        <v>8640</v>
      </c>
      <c r="O2283" t="s">
        <v>8680</v>
      </c>
      <c r="P2283" t="s">
        <v>10372</v>
      </c>
      <c r="Q2283" t="s">
        <v>10380</v>
      </c>
      <c r="R2283" t="s">
        <v>10429</v>
      </c>
      <c r="S2283">
        <v>45.99</v>
      </c>
      <c r="T2283">
        <v>1</v>
      </c>
      <c r="U2283">
        <v>0</v>
      </c>
      <c r="V2283">
        <v>13.3371</v>
      </c>
      <c r="W2283">
        <f>(Tableau1[[#This Row],[Sales]]/Tableau1[[#This Row],[Profit]])*100</f>
        <v>344.82758620689657</v>
      </c>
      <c r="X2283">
        <f>Tableau1[[#This Row],[Sales]]*(1-Tableau1[[#This Row],[Discount]])</f>
        <v>45.99</v>
      </c>
      <c r="Y2283">
        <f ca="1">SUMIF(Tableau1[Order ID],Tableau1[[#This Row],[Order ID]],Tableau1[[#This Row],[Sales]])</f>
        <v>9.5519999999999996</v>
      </c>
    </row>
    <row r="2284" spans="1:25" x14ac:dyDescent="0.3">
      <c r="A2284">
        <v>4611</v>
      </c>
      <c r="B2284" t="s">
        <v>2303</v>
      </c>
      <c r="C2284" s="9" t="s">
        <v>5075</v>
      </c>
      <c r="D2284" s="9">
        <v>43048</v>
      </c>
      <c r="E2284" s="3" t="s">
        <v>5267</v>
      </c>
      <c r="F2284" t="s">
        <v>6465</v>
      </c>
      <c r="G2284" t="s">
        <v>6500</v>
      </c>
      <c r="H2284" t="s">
        <v>7293</v>
      </c>
      <c r="I2284" t="s">
        <v>8054</v>
      </c>
      <c r="J2284" t="s">
        <v>8057</v>
      </c>
      <c r="K2284" t="s">
        <v>8205</v>
      </c>
      <c r="L2284" t="s">
        <v>8590</v>
      </c>
      <c r="M2284">
        <v>92054</v>
      </c>
      <c r="N2284" t="s">
        <v>8638</v>
      </c>
      <c r="O2284" t="s">
        <v>8959</v>
      </c>
      <c r="P2284" t="s">
        <v>10370</v>
      </c>
      <c r="Q2284" t="s">
        <v>10378</v>
      </c>
      <c r="R2284" t="s">
        <v>10708</v>
      </c>
      <c r="S2284">
        <v>47.12</v>
      </c>
      <c r="T2284">
        <v>8</v>
      </c>
      <c r="U2284">
        <v>0</v>
      </c>
      <c r="V2284">
        <v>20.732800000000001</v>
      </c>
      <c r="W2284">
        <f>(Tableau1[[#This Row],[Sales]]/Tableau1[[#This Row],[Profit]])*100</f>
        <v>227.27272727272725</v>
      </c>
      <c r="X2284">
        <f>Tableau1[[#This Row],[Sales]]*(1-Tableau1[[#This Row],[Discount]])</f>
        <v>47.12</v>
      </c>
      <c r="Y2284">
        <f ca="1">SUMIF(Tableau1[Order ID],Tableau1[[#This Row],[Order ID]],Tableau1[[#This Row],[Sales]])</f>
        <v>50.136000000000003</v>
      </c>
    </row>
    <row r="2285" spans="1:25" x14ac:dyDescent="0.3">
      <c r="A2285">
        <v>4612</v>
      </c>
      <c r="B2285" t="s">
        <v>2304</v>
      </c>
      <c r="C2285" s="9" t="s">
        <v>6020</v>
      </c>
      <c r="D2285" s="9">
        <v>42393</v>
      </c>
      <c r="E2285" s="3" t="s">
        <v>6421</v>
      </c>
      <c r="F2285" t="s">
        <v>6464</v>
      </c>
      <c r="G2285" t="s">
        <v>6896</v>
      </c>
      <c r="H2285" t="s">
        <v>7689</v>
      </c>
      <c r="I2285" t="s">
        <v>8055</v>
      </c>
      <c r="J2285" t="s">
        <v>8057</v>
      </c>
      <c r="K2285" t="s">
        <v>8258</v>
      </c>
      <c r="L2285" t="s">
        <v>8623</v>
      </c>
      <c r="M2285">
        <v>39503</v>
      </c>
      <c r="N2285" t="s">
        <v>8637</v>
      </c>
      <c r="O2285" t="s">
        <v>9087</v>
      </c>
      <c r="P2285" t="s">
        <v>10371</v>
      </c>
      <c r="Q2285" t="s">
        <v>10381</v>
      </c>
      <c r="R2285" t="s">
        <v>10837</v>
      </c>
      <c r="S2285">
        <v>31.36</v>
      </c>
      <c r="T2285">
        <v>4</v>
      </c>
      <c r="U2285">
        <v>0</v>
      </c>
      <c r="V2285">
        <v>15.68</v>
      </c>
      <c r="W2285">
        <f>(Tableau1[[#This Row],[Sales]]/Tableau1[[#This Row],[Profit]])*100</f>
        <v>200</v>
      </c>
      <c r="X2285">
        <f>Tableau1[[#This Row],[Sales]]*(1-Tableau1[[#This Row],[Discount]])</f>
        <v>31.36</v>
      </c>
      <c r="Y2285">
        <f ca="1">SUMIF(Tableau1[Order ID],Tableau1[[#This Row],[Order ID]],Tableau1[[#This Row],[Sales]])</f>
        <v>301.47000000000003</v>
      </c>
    </row>
    <row r="2286" spans="1:25" x14ac:dyDescent="0.3">
      <c r="A2286">
        <v>4613</v>
      </c>
      <c r="B2286" t="s">
        <v>2305</v>
      </c>
      <c r="C2286" s="9" t="s">
        <v>5443</v>
      </c>
      <c r="D2286" s="9">
        <v>42735</v>
      </c>
      <c r="E2286" s="3" t="s">
        <v>6038</v>
      </c>
      <c r="F2286" t="s">
        <v>6465</v>
      </c>
      <c r="G2286" t="s">
        <v>6680</v>
      </c>
      <c r="H2286" t="s">
        <v>7473</v>
      </c>
      <c r="I2286" t="s">
        <v>8054</v>
      </c>
      <c r="J2286" t="s">
        <v>8057</v>
      </c>
      <c r="K2286" t="s">
        <v>8166</v>
      </c>
      <c r="L2286" t="s">
        <v>8591</v>
      </c>
      <c r="M2286">
        <v>32216</v>
      </c>
      <c r="N2286" t="s">
        <v>8637</v>
      </c>
      <c r="O2286" t="s">
        <v>9026</v>
      </c>
      <c r="P2286" t="s">
        <v>10371</v>
      </c>
      <c r="Q2286" t="s">
        <v>10379</v>
      </c>
      <c r="R2286" t="s">
        <v>10776</v>
      </c>
      <c r="S2286">
        <v>47.616</v>
      </c>
      <c r="T2286">
        <v>3</v>
      </c>
      <c r="U2286">
        <v>0.2</v>
      </c>
      <c r="V2286">
        <v>3.5712000000000002</v>
      </c>
      <c r="W2286">
        <f>(Tableau1[[#This Row],[Sales]]/Tableau1[[#This Row],[Profit]])*100</f>
        <v>1333.3333333333333</v>
      </c>
      <c r="X2286">
        <f>Tableau1[[#This Row],[Sales]]*(1-Tableau1[[#This Row],[Discount]])</f>
        <v>38.092800000000004</v>
      </c>
      <c r="Y2286">
        <f ca="1">SUMIF(Tableau1[Order ID],Tableau1[[#This Row],[Order ID]],Tableau1[[#This Row],[Sales]])</f>
        <v>555.96</v>
      </c>
    </row>
    <row r="2287" spans="1:25" x14ac:dyDescent="0.3">
      <c r="A2287">
        <v>4615</v>
      </c>
      <c r="B2287" t="s">
        <v>2306</v>
      </c>
      <c r="C2287" s="9" t="s">
        <v>5094</v>
      </c>
      <c r="D2287" s="9">
        <v>42618</v>
      </c>
      <c r="E2287" s="3" t="s">
        <v>5575</v>
      </c>
      <c r="F2287" t="s">
        <v>6465</v>
      </c>
      <c r="G2287" t="s">
        <v>7157</v>
      </c>
      <c r="H2287" t="s">
        <v>7950</v>
      </c>
      <c r="I2287" t="s">
        <v>8056</v>
      </c>
      <c r="J2287" t="s">
        <v>8057</v>
      </c>
      <c r="K2287" t="s">
        <v>8070</v>
      </c>
      <c r="L2287" t="s">
        <v>8593</v>
      </c>
      <c r="M2287">
        <v>77070</v>
      </c>
      <c r="N2287" t="s">
        <v>8639</v>
      </c>
      <c r="O2287" t="s">
        <v>9173</v>
      </c>
      <c r="P2287" t="s">
        <v>10371</v>
      </c>
      <c r="Q2287" t="s">
        <v>10382</v>
      </c>
      <c r="R2287" t="s">
        <v>10922</v>
      </c>
      <c r="S2287">
        <v>62.79</v>
      </c>
      <c r="T2287">
        <v>3</v>
      </c>
      <c r="U2287">
        <v>0.8</v>
      </c>
      <c r="V2287">
        <v>-166.39349999999999</v>
      </c>
      <c r="W2287">
        <f>(Tableau1[[#This Row],[Sales]]/Tableau1[[#This Row],[Profit]])*100</f>
        <v>-37.735849056603776</v>
      </c>
      <c r="X2287">
        <f>Tableau1[[#This Row],[Sales]]*(1-Tableau1[[#This Row],[Discount]])</f>
        <v>12.557999999999996</v>
      </c>
      <c r="Y2287">
        <f ca="1">SUMIF(Tableau1[Order ID],Tableau1[[#This Row],[Order ID]],Tableau1[[#This Row],[Sales]])</f>
        <v>18.335999999999999</v>
      </c>
    </row>
    <row r="2288" spans="1:25" x14ac:dyDescent="0.3">
      <c r="A2288">
        <v>4617</v>
      </c>
      <c r="B2288" t="s">
        <v>2307</v>
      </c>
      <c r="C2288" s="9" t="s">
        <v>5436</v>
      </c>
      <c r="D2288" s="9">
        <v>42251</v>
      </c>
      <c r="E2288" s="3" t="s">
        <v>5097</v>
      </c>
      <c r="F2288" t="s">
        <v>6464</v>
      </c>
      <c r="G2288" t="s">
        <v>6571</v>
      </c>
      <c r="H2288" t="s">
        <v>7364</v>
      </c>
      <c r="I2288" t="s">
        <v>8055</v>
      </c>
      <c r="J2288" t="s">
        <v>8057</v>
      </c>
      <c r="K2288" t="s">
        <v>8070</v>
      </c>
      <c r="L2288" t="s">
        <v>8593</v>
      </c>
      <c r="M2288">
        <v>77095</v>
      </c>
      <c r="N2288" t="s">
        <v>8639</v>
      </c>
      <c r="O2288" t="s">
        <v>8838</v>
      </c>
      <c r="P2288" t="s">
        <v>10372</v>
      </c>
      <c r="Q2288" t="s">
        <v>10384</v>
      </c>
      <c r="R2288" t="s">
        <v>10588</v>
      </c>
      <c r="S2288">
        <v>134.376</v>
      </c>
      <c r="T2288">
        <v>3</v>
      </c>
      <c r="U2288">
        <v>0.2</v>
      </c>
      <c r="V2288">
        <v>6.7187999999999999</v>
      </c>
      <c r="W2288">
        <f>(Tableau1[[#This Row],[Sales]]/Tableau1[[#This Row],[Profit]])*100</f>
        <v>2000</v>
      </c>
      <c r="X2288">
        <f>Tableau1[[#This Row],[Sales]]*(1-Tableau1[[#This Row],[Discount]])</f>
        <v>107.50080000000001</v>
      </c>
      <c r="Y2288">
        <f ca="1">SUMIF(Tableau1[Order ID],Tableau1[[#This Row],[Order ID]],Tableau1[[#This Row],[Sales]])</f>
        <v>159.97999999999999</v>
      </c>
    </row>
    <row r="2289" spans="1:25" x14ac:dyDescent="0.3">
      <c r="A2289">
        <v>4618</v>
      </c>
      <c r="B2289" t="s">
        <v>2308</v>
      </c>
      <c r="C2289" s="9" t="s">
        <v>5511</v>
      </c>
      <c r="D2289" s="9">
        <v>42268</v>
      </c>
      <c r="E2289" s="3" t="s">
        <v>5150</v>
      </c>
      <c r="F2289" t="s">
        <v>6465</v>
      </c>
      <c r="G2289" t="s">
        <v>6742</v>
      </c>
      <c r="H2289" t="s">
        <v>7535</v>
      </c>
      <c r="I2289" t="s">
        <v>8056</v>
      </c>
      <c r="J2289" t="s">
        <v>8057</v>
      </c>
      <c r="K2289" t="s">
        <v>8289</v>
      </c>
      <c r="L2289" t="s">
        <v>8619</v>
      </c>
      <c r="M2289">
        <v>2149</v>
      </c>
      <c r="N2289" t="s">
        <v>8640</v>
      </c>
      <c r="O2289" t="s">
        <v>10097</v>
      </c>
      <c r="P2289" t="s">
        <v>10372</v>
      </c>
      <c r="Q2289" t="s">
        <v>10380</v>
      </c>
      <c r="R2289" t="s">
        <v>11836</v>
      </c>
      <c r="S2289">
        <v>589.9</v>
      </c>
      <c r="T2289">
        <v>2</v>
      </c>
      <c r="U2289">
        <v>0</v>
      </c>
      <c r="V2289">
        <v>147.47499999999999</v>
      </c>
      <c r="W2289">
        <f>(Tableau1[[#This Row],[Sales]]/Tableau1[[#This Row],[Profit]])*100</f>
        <v>400</v>
      </c>
      <c r="X2289">
        <f>Tableau1[[#This Row],[Sales]]*(1-Tableau1[[#This Row],[Discount]])</f>
        <v>589.9</v>
      </c>
      <c r="Y2289">
        <f ca="1">SUMIF(Tableau1[Order ID],Tableau1[[#This Row],[Order ID]],Tableau1[[#This Row],[Sales]])</f>
        <v>8.2880000000000003</v>
      </c>
    </row>
    <row r="2290" spans="1:25" x14ac:dyDescent="0.3">
      <c r="A2290">
        <v>4620</v>
      </c>
      <c r="B2290" t="s">
        <v>2309</v>
      </c>
      <c r="C2290" s="9" t="s">
        <v>5195</v>
      </c>
      <c r="D2290" s="9">
        <v>43093</v>
      </c>
      <c r="E2290" s="3" t="s">
        <v>5083</v>
      </c>
      <c r="F2290" t="s">
        <v>6466</v>
      </c>
      <c r="G2290" t="s">
        <v>6552</v>
      </c>
      <c r="H2290" t="s">
        <v>7345</v>
      </c>
      <c r="I2290" t="s">
        <v>8056</v>
      </c>
      <c r="J2290" t="s">
        <v>8057</v>
      </c>
      <c r="K2290" t="s">
        <v>8059</v>
      </c>
      <c r="L2290" t="s">
        <v>8590</v>
      </c>
      <c r="M2290">
        <v>90049</v>
      </c>
      <c r="N2290" t="s">
        <v>8638</v>
      </c>
      <c r="O2290" t="s">
        <v>8940</v>
      </c>
      <c r="P2290" t="s">
        <v>10372</v>
      </c>
      <c r="Q2290" t="s">
        <v>10389</v>
      </c>
      <c r="R2290" t="s">
        <v>10689</v>
      </c>
      <c r="S2290">
        <v>2879.9520000000002</v>
      </c>
      <c r="T2290">
        <v>6</v>
      </c>
      <c r="U2290">
        <v>0.2</v>
      </c>
      <c r="V2290">
        <v>1007.9832</v>
      </c>
      <c r="W2290">
        <f>(Tableau1[[#This Row],[Sales]]/Tableau1[[#This Row],[Profit]])*100</f>
        <v>285.71428571428572</v>
      </c>
      <c r="X2290">
        <f>Tableau1[[#This Row],[Sales]]*(1-Tableau1[[#This Row],[Discount]])</f>
        <v>2303.9616000000001</v>
      </c>
      <c r="Y2290">
        <f ca="1">SUMIF(Tableau1[Order ID],Tableau1[[#This Row],[Order ID]],Tableau1[[#This Row],[Sales]])</f>
        <v>99.98</v>
      </c>
    </row>
    <row r="2291" spans="1:25" x14ac:dyDescent="0.3">
      <c r="A2291">
        <v>4622</v>
      </c>
      <c r="B2291" t="s">
        <v>2310</v>
      </c>
      <c r="C2291" s="9" t="s">
        <v>5378</v>
      </c>
      <c r="D2291" s="9">
        <v>42282</v>
      </c>
      <c r="E2291" s="3" t="s">
        <v>6079</v>
      </c>
      <c r="F2291" t="s">
        <v>6464</v>
      </c>
      <c r="G2291" t="s">
        <v>6713</v>
      </c>
      <c r="H2291" t="s">
        <v>7506</v>
      </c>
      <c r="I2291" t="s">
        <v>8055</v>
      </c>
      <c r="J2291" t="s">
        <v>8057</v>
      </c>
      <c r="K2291" t="s">
        <v>8098</v>
      </c>
      <c r="L2291" t="s">
        <v>8601</v>
      </c>
      <c r="M2291">
        <v>19805</v>
      </c>
      <c r="N2291" t="s">
        <v>8640</v>
      </c>
      <c r="O2291" t="s">
        <v>8814</v>
      </c>
      <c r="P2291" t="s">
        <v>10371</v>
      </c>
      <c r="Q2291" t="s">
        <v>10377</v>
      </c>
      <c r="R2291" t="s">
        <v>10564</v>
      </c>
      <c r="S2291">
        <v>77.55</v>
      </c>
      <c r="T2291">
        <v>5</v>
      </c>
      <c r="U2291">
        <v>0</v>
      </c>
      <c r="V2291">
        <v>21.713999999999999</v>
      </c>
      <c r="W2291">
        <f>(Tableau1[[#This Row],[Sales]]/Tableau1[[#This Row],[Profit]])*100</f>
        <v>357.14285714285717</v>
      </c>
      <c r="X2291">
        <f>Tableau1[[#This Row],[Sales]]*(1-Tableau1[[#This Row],[Discount]])</f>
        <v>77.55</v>
      </c>
      <c r="Y2291">
        <f ca="1">SUMIF(Tableau1[Order ID],Tableau1[[#This Row],[Order ID]],Tableau1[[#This Row],[Sales]])</f>
        <v>14.576000000000001</v>
      </c>
    </row>
    <row r="2292" spans="1:25" x14ac:dyDescent="0.3">
      <c r="A2292">
        <v>4623</v>
      </c>
      <c r="B2292" t="s">
        <v>2311</v>
      </c>
      <c r="C2292" s="9" t="s">
        <v>5458</v>
      </c>
      <c r="D2292" s="9">
        <v>42987</v>
      </c>
      <c r="E2292" s="3" t="s">
        <v>5062</v>
      </c>
      <c r="F2292" t="s">
        <v>6465</v>
      </c>
      <c r="G2292" t="s">
        <v>6470</v>
      </c>
      <c r="H2292" t="s">
        <v>7263</v>
      </c>
      <c r="I2292" t="s">
        <v>8054</v>
      </c>
      <c r="J2292" t="s">
        <v>8057</v>
      </c>
      <c r="K2292" t="s">
        <v>8087</v>
      </c>
      <c r="L2292" t="s">
        <v>8606</v>
      </c>
      <c r="M2292">
        <v>38401</v>
      </c>
      <c r="N2292" t="s">
        <v>8637</v>
      </c>
      <c r="O2292" t="s">
        <v>8961</v>
      </c>
      <c r="P2292" t="s">
        <v>10371</v>
      </c>
      <c r="Q2292" t="s">
        <v>10387</v>
      </c>
      <c r="R2292" t="s">
        <v>10710</v>
      </c>
      <c r="S2292">
        <v>8.8320000000000007</v>
      </c>
      <c r="T2292">
        <v>3</v>
      </c>
      <c r="U2292">
        <v>0.2</v>
      </c>
      <c r="V2292">
        <v>-1.9872000000000001</v>
      </c>
      <c r="W2292">
        <f>(Tableau1[[#This Row],[Sales]]/Tableau1[[#This Row],[Profit]])*100</f>
        <v>-444.44444444444446</v>
      </c>
      <c r="X2292">
        <f>Tableau1[[#This Row],[Sales]]*(1-Tableau1[[#This Row],[Discount]])</f>
        <v>7.0656000000000008</v>
      </c>
      <c r="Y2292">
        <f ca="1">SUMIF(Tableau1[Order ID],Tableau1[[#This Row],[Order ID]],Tableau1[[#This Row],[Sales]])</f>
        <v>40.08</v>
      </c>
    </row>
    <row r="2293" spans="1:25" x14ac:dyDescent="0.3">
      <c r="A2293">
        <v>4627</v>
      </c>
      <c r="B2293" t="s">
        <v>2312</v>
      </c>
      <c r="C2293" s="9" t="s">
        <v>5403</v>
      </c>
      <c r="D2293" s="9">
        <v>42687</v>
      </c>
      <c r="E2293" s="3" t="s">
        <v>5771</v>
      </c>
      <c r="F2293" t="s">
        <v>6465</v>
      </c>
      <c r="G2293" t="s">
        <v>6784</v>
      </c>
      <c r="H2293" t="s">
        <v>7577</v>
      </c>
      <c r="I2293" t="s">
        <v>8055</v>
      </c>
      <c r="J2293" t="s">
        <v>8057</v>
      </c>
      <c r="K2293" t="s">
        <v>8078</v>
      </c>
      <c r="L2293" t="s">
        <v>8603</v>
      </c>
      <c r="M2293">
        <v>10011</v>
      </c>
      <c r="N2293" t="s">
        <v>8640</v>
      </c>
      <c r="O2293" t="s">
        <v>8807</v>
      </c>
      <c r="P2293" t="s">
        <v>10371</v>
      </c>
      <c r="Q2293" t="s">
        <v>10377</v>
      </c>
      <c r="R2293" t="s">
        <v>10557</v>
      </c>
      <c r="S2293">
        <v>77.55</v>
      </c>
      <c r="T2293">
        <v>5</v>
      </c>
      <c r="U2293">
        <v>0</v>
      </c>
      <c r="V2293">
        <v>20.163</v>
      </c>
      <c r="W2293">
        <f>(Tableau1[[#This Row],[Sales]]/Tableau1[[#This Row],[Profit]])*100</f>
        <v>384.61538461538458</v>
      </c>
      <c r="X2293">
        <f>Tableau1[[#This Row],[Sales]]*(1-Tableau1[[#This Row],[Discount]])</f>
        <v>77.55</v>
      </c>
      <c r="Y2293">
        <f ca="1">SUMIF(Tableau1[Order ID],Tableau1[[#This Row],[Order ID]],Tableau1[[#This Row],[Sales]])</f>
        <v>4.3380000000000001</v>
      </c>
    </row>
    <row r="2294" spans="1:25" x14ac:dyDescent="0.3">
      <c r="A2294">
        <v>4631</v>
      </c>
      <c r="B2294" t="s">
        <v>2313</v>
      </c>
      <c r="C2294" s="9" t="s">
        <v>5082</v>
      </c>
      <c r="D2294" s="9">
        <v>42292</v>
      </c>
      <c r="E2294" s="3" t="s">
        <v>5082</v>
      </c>
      <c r="F2294" t="s">
        <v>6467</v>
      </c>
      <c r="G2294" t="s">
        <v>6783</v>
      </c>
      <c r="H2294" t="s">
        <v>7576</v>
      </c>
      <c r="I2294" t="s">
        <v>8054</v>
      </c>
      <c r="J2294" t="s">
        <v>8057</v>
      </c>
      <c r="K2294" t="s">
        <v>8398</v>
      </c>
      <c r="L2294" t="s">
        <v>8600</v>
      </c>
      <c r="M2294">
        <v>48858</v>
      </c>
      <c r="N2294" t="s">
        <v>8639</v>
      </c>
      <c r="O2294" t="s">
        <v>10231</v>
      </c>
      <c r="P2294" t="s">
        <v>10370</v>
      </c>
      <c r="Q2294" t="s">
        <v>10378</v>
      </c>
      <c r="R2294" t="s">
        <v>11969</v>
      </c>
      <c r="S2294">
        <v>17.14</v>
      </c>
      <c r="T2294">
        <v>2</v>
      </c>
      <c r="U2294">
        <v>0</v>
      </c>
      <c r="V2294">
        <v>6.1703999999999999</v>
      </c>
      <c r="W2294">
        <f>(Tableau1[[#This Row],[Sales]]/Tableau1[[#This Row],[Profit]])*100</f>
        <v>277.77777777777783</v>
      </c>
      <c r="X2294">
        <f>Tableau1[[#This Row],[Sales]]*(1-Tableau1[[#This Row],[Discount]])</f>
        <v>17.14</v>
      </c>
      <c r="Y2294">
        <f ca="1">SUMIF(Tableau1[Order ID],Tableau1[[#This Row],[Order ID]],Tableau1[[#This Row],[Sales]])</f>
        <v>2.3759999999999999</v>
      </c>
    </row>
    <row r="2295" spans="1:25" x14ac:dyDescent="0.3">
      <c r="A2295">
        <v>4632</v>
      </c>
      <c r="B2295" t="s">
        <v>2314</v>
      </c>
      <c r="C2295" s="9" t="s">
        <v>5676</v>
      </c>
      <c r="D2295" s="9">
        <v>42950</v>
      </c>
      <c r="E2295" s="3" t="s">
        <v>6329</v>
      </c>
      <c r="F2295" t="s">
        <v>6464</v>
      </c>
      <c r="G2295" t="s">
        <v>6700</v>
      </c>
      <c r="H2295" t="s">
        <v>7493</v>
      </c>
      <c r="I2295" t="s">
        <v>8054</v>
      </c>
      <c r="J2295" t="s">
        <v>8057</v>
      </c>
      <c r="K2295" t="s">
        <v>8066</v>
      </c>
      <c r="L2295" t="s">
        <v>8590</v>
      </c>
      <c r="M2295">
        <v>94122</v>
      </c>
      <c r="N2295" t="s">
        <v>8638</v>
      </c>
      <c r="O2295" t="s">
        <v>9114</v>
      </c>
      <c r="P2295" t="s">
        <v>10371</v>
      </c>
      <c r="Q2295" t="s">
        <v>10375</v>
      </c>
      <c r="R2295" t="s">
        <v>10863</v>
      </c>
      <c r="S2295">
        <v>51.75</v>
      </c>
      <c r="T2295">
        <v>5</v>
      </c>
      <c r="U2295">
        <v>0</v>
      </c>
      <c r="V2295">
        <v>24.84</v>
      </c>
      <c r="W2295">
        <f>(Tableau1[[#This Row],[Sales]]/Tableau1[[#This Row],[Profit]])*100</f>
        <v>208.33333333333334</v>
      </c>
      <c r="X2295">
        <f>Tableau1[[#This Row],[Sales]]*(1-Tableau1[[#This Row],[Discount]])</f>
        <v>51.75</v>
      </c>
      <c r="Y2295">
        <f ca="1">SUMIF(Tableau1[Order ID],Tableau1[[#This Row],[Order ID]],Tableau1[[#This Row],[Sales]])</f>
        <v>319.76</v>
      </c>
    </row>
    <row r="2296" spans="1:25" x14ac:dyDescent="0.3">
      <c r="A2296">
        <v>4634</v>
      </c>
      <c r="B2296" t="s">
        <v>2315</v>
      </c>
      <c r="C2296" s="9" t="s">
        <v>5321</v>
      </c>
      <c r="D2296" s="9">
        <v>42237</v>
      </c>
      <c r="E2296" s="3" t="s">
        <v>6367</v>
      </c>
      <c r="F2296" t="s">
        <v>6465</v>
      </c>
      <c r="G2296" t="s">
        <v>6571</v>
      </c>
      <c r="H2296" t="s">
        <v>7364</v>
      </c>
      <c r="I2296" t="s">
        <v>8055</v>
      </c>
      <c r="J2296" t="s">
        <v>8057</v>
      </c>
      <c r="K2296" t="s">
        <v>8066</v>
      </c>
      <c r="L2296" t="s">
        <v>8590</v>
      </c>
      <c r="M2296">
        <v>94122</v>
      </c>
      <c r="N2296" t="s">
        <v>8638</v>
      </c>
      <c r="O2296" t="s">
        <v>10232</v>
      </c>
      <c r="P2296" t="s">
        <v>10370</v>
      </c>
      <c r="Q2296" t="s">
        <v>10373</v>
      </c>
      <c r="R2296" t="s">
        <v>11970</v>
      </c>
      <c r="S2296">
        <v>586.39800000000002</v>
      </c>
      <c r="T2296">
        <v>6</v>
      </c>
      <c r="U2296">
        <v>0.15</v>
      </c>
      <c r="V2296">
        <v>34.494</v>
      </c>
      <c r="W2296">
        <f>(Tableau1[[#This Row],[Sales]]/Tableau1[[#This Row],[Profit]])*100</f>
        <v>1700</v>
      </c>
      <c r="X2296">
        <f>Tableau1[[#This Row],[Sales]]*(1-Tableau1[[#This Row],[Discount]])</f>
        <v>498.43830000000003</v>
      </c>
      <c r="Y2296">
        <f ca="1">SUMIF(Tableau1[Order ID],Tableau1[[#This Row],[Order ID]],Tableau1[[#This Row],[Sales]])</f>
        <v>71.975999999999999</v>
      </c>
    </row>
    <row r="2297" spans="1:25" x14ac:dyDescent="0.3">
      <c r="A2297">
        <v>4636</v>
      </c>
      <c r="B2297" t="s">
        <v>2316</v>
      </c>
      <c r="C2297" s="9" t="s">
        <v>5876</v>
      </c>
      <c r="D2297" s="9">
        <v>42806</v>
      </c>
      <c r="E2297" s="3" t="s">
        <v>5324</v>
      </c>
      <c r="F2297" t="s">
        <v>6465</v>
      </c>
      <c r="G2297" t="s">
        <v>6978</v>
      </c>
      <c r="H2297" t="s">
        <v>7771</v>
      </c>
      <c r="I2297" t="s">
        <v>8055</v>
      </c>
      <c r="J2297" t="s">
        <v>8057</v>
      </c>
      <c r="K2297" t="s">
        <v>8066</v>
      </c>
      <c r="L2297" t="s">
        <v>8590</v>
      </c>
      <c r="M2297">
        <v>94122</v>
      </c>
      <c r="N2297" t="s">
        <v>8638</v>
      </c>
      <c r="O2297" t="s">
        <v>9086</v>
      </c>
      <c r="P2297" t="s">
        <v>10371</v>
      </c>
      <c r="Q2297" t="s">
        <v>10377</v>
      </c>
      <c r="R2297" t="s">
        <v>10836</v>
      </c>
      <c r="S2297">
        <v>242.94</v>
      </c>
      <c r="T2297">
        <v>3</v>
      </c>
      <c r="U2297">
        <v>0</v>
      </c>
      <c r="V2297">
        <v>9.7175999999999991</v>
      </c>
      <c r="W2297">
        <f>(Tableau1[[#This Row],[Sales]]/Tableau1[[#This Row],[Profit]])*100</f>
        <v>2500.0000000000005</v>
      </c>
      <c r="X2297">
        <f>Tableau1[[#This Row],[Sales]]*(1-Tableau1[[#This Row],[Discount]])</f>
        <v>242.94</v>
      </c>
      <c r="Y2297">
        <f ca="1">SUMIF(Tableau1[Order ID],Tableau1[[#This Row],[Order ID]],Tableau1[[#This Row],[Sales]])</f>
        <v>13.98</v>
      </c>
    </row>
    <row r="2298" spans="1:25" x14ac:dyDescent="0.3">
      <c r="A2298">
        <v>4637</v>
      </c>
      <c r="B2298" t="s">
        <v>2317</v>
      </c>
      <c r="C2298" s="9" t="s">
        <v>5872</v>
      </c>
      <c r="D2298" s="9">
        <v>42852</v>
      </c>
      <c r="E2298" s="3" t="s">
        <v>5598</v>
      </c>
      <c r="F2298" t="s">
        <v>6466</v>
      </c>
      <c r="G2298" t="s">
        <v>6743</v>
      </c>
      <c r="H2298" t="s">
        <v>7536</v>
      </c>
      <c r="I2298" t="s">
        <v>8054</v>
      </c>
      <c r="J2298" t="s">
        <v>8057</v>
      </c>
      <c r="K2298" t="s">
        <v>8059</v>
      </c>
      <c r="L2298" t="s">
        <v>8590</v>
      </c>
      <c r="M2298">
        <v>90045</v>
      </c>
      <c r="N2298" t="s">
        <v>8638</v>
      </c>
      <c r="O2298" t="s">
        <v>8925</v>
      </c>
      <c r="P2298" t="s">
        <v>10371</v>
      </c>
      <c r="Q2298" t="s">
        <v>10379</v>
      </c>
      <c r="R2298" t="s">
        <v>10674</v>
      </c>
      <c r="S2298">
        <v>123.92</v>
      </c>
      <c r="T2298">
        <v>4</v>
      </c>
      <c r="U2298">
        <v>0</v>
      </c>
      <c r="V2298">
        <v>33.458399999999997</v>
      </c>
      <c r="W2298">
        <f>(Tableau1[[#This Row],[Sales]]/Tableau1[[#This Row],[Profit]])*100</f>
        <v>370.37037037037044</v>
      </c>
      <c r="X2298">
        <f>Tableau1[[#This Row],[Sales]]*(1-Tableau1[[#This Row],[Discount]])</f>
        <v>123.92</v>
      </c>
      <c r="Y2298">
        <f ca="1">SUMIF(Tableau1[Order ID],Tableau1[[#This Row],[Order ID]],Tableau1[[#This Row],[Sales]])</f>
        <v>3.488</v>
      </c>
    </row>
    <row r="2299" spans="1:25" x14ac:dyDescent="0.3">
      <c r="A2299">
        <v>4640</v>
      </c>
      <c r="B2299" t="s">
        <v>2318</v>
      </c>
      <c r="C2299" s="9" t="s">
        <v>5138</v>
      </c>
      <c r="D2299" s="9">
        <v>42624</v>
      </c>
      <c r="E2299" s="3" t="s">
        <v>6172</v>
      </c>
      <c r="F2299" t="s">
        <v>6465</v>
      </c>
      <c r="G2299" t="s">
        <v>7003</v>
      </c>
      <c r="H2299" t="s">
        <v>7796</v>
      </c>
      <c r="I2299" t="s">
        <v>8054</v>
      </c>
      <c r="J2299" t="s">
        <v>8057</v>
      </c>
      <c r="K2299" t="s">
        <v>8369</v>
      </c>
      <c r="L2299" t="s">
        <v>8605</v>
      </c>
      <c r="M2299">
        <v>23602</v>
      </c>
      <c r="N2299" t="s">
        <v>8637</v>
      </c>
      <c r="O2299" t="s">
        <v>10233</v>
      </c>
      <c r="P2299" t="s">
        <v>10372</v>
      </c>
      <c r="Q2299" t="s">
        <v>10389</v>
      </c>
      <c r="R2299" t="s">
        <v>11971</v>
      </c>
      <c r="S2299">
        <v>1599.92</v>
      </c>
      <c r="T2299">
        <v>8</v>
      </c>
      <c r="U2299">
        <v>0</v>
      </c>
      <c r="V2299">
        <v>751.9624</v>
      </c>
      <c r="W2299">
        <f>(Tableau1[[#This Row],[Sales]]/Tableau1[[#This Row],[Profit]])*100</f>
        <v>212.7659574468085</v>
      </c>
      <c r="X2299">
        <f>Tableau1[[#This Row],[Sales]]*(1-Tableau1[[#This Row],[Discount]])</f>
        <v>1599.92</v>
      </c>
      <c r="Y2299">
        <f ca="1">SUMIF(Tableau1[Order ID],Tableau1[[#This Row],[Order ID]],Tableau1[[#This Row],[Sales]])</f>
        <v>47.991999999999997</v>
      </c>
    </row>
    <row r="2300" spans="1:25" x14ac:dyDescent="0.3">
      <c r="A2300">
        <v>4642</v>
      </c>
      <c r="B2300" t="s">
        <v>2319</v>
      </c>
      <c r="C2300" s="9" t="s">
        <v>5790</v>
      </c>
      <c r="D2300" s="9">
        <v>43030</v>
      </c>
      <c r="E2300" s="3" t="s">
        <v>6230</v>
      </c>
      <c r="F2300" t="s">
        <v>6464</v>
      </c>
      <c r="G2300" t="s">
        <v>6924</v>
      </c>
      <c r="H2300" t="s">
        <v>7717</v>
      </c>
      <c r="I2300" t="s">
        <v>8054</v>
      </c>
      <c r="J2300" t="s">
        <v>8057</v>
      </c>
      <c r="K2300" t="s">
        <v>8357</v>
      </c>
      <c r="L2300" t="s">
        <v>8610</v>
      </c>
      <c r="M2300">
        <v>80525</v>
      </c>
      <c r="N2300" t="s">
        <v>8638</v>
      </c>
      <c r="O2300" t="s">
        <v>9073</v>
      </c>
      <c r="P2300" t="s">
        <v>10371</v>
      </c>
      <c r="Q2300" t="s">
        <v>10381</v>
      </c>
      <c r="R2300" t="s">
        <v>10822</v>
      </c>
      <c r="S2300">
        <v>3.1680000000000001</v>
      </c>
      <c r="T2300">
        <v>4</v>
      </c>
      <c r="U2300">
        <v>0.7</v>
      </c>
      <c r="V2300">
        <v>-2.5344000000000002</v>
      </c>
      <c r="W2300">
        <f>(Tableau1[[#This Row],[Sales]]/Tableau1[[#This Row],[Profit]])*100</f>
        <v>-125</v>
      </c>
      <c r="X2300">
        <f>Tableau1[[#This Row],[Sales]]*(1-Tableau1[[#This Row],[Discount]])</f>
        <v>0.95040000000000013</v>
      </c>
      <c r="Y2300">
        <f ca="1">SUMIF(Tableau1[Order ID],Tableau1[[#This Row],[Order ID]],Tableau1[[#This Row],[Sales]])</f>
        <v>120.98</v>
      </c>
    </row>
    <row r="2301" spans="1:25" x14ac:dyDescent="0.3">
      <c r="A2301">
        <v>4644</v>
      </c>
      <c r="B2301" t="s">
        <v>2320</v>
      </c>
      <c r="C2301" s="9" t="s">
        <v>6021</v>
      </c>
      <c r="D2301" s="9">
        <v>42218</v>
      </c>
      <c r="E2301" s="3" t="s">
        <v>5735</v>
      </c>
      <c r="F2301" t="s">
        <v>6465</v>
      </c>
      <c r="G2301" t="s">
        <v>6944</v>
      </c>
      <c r="H2301" t="s">
        <v>7737</v>
      </c>
      <c r="I2301" t="s">
        <v>8054</v>
      </c>
      <c r="J2301" t="s">
        <v>8057</v>
      </c>
      <c r="K2301" t="s">
        <v>8062</v>
      </c>
      <c r="L2301" t="s">
        <v>8234</v>
      </c>
      <c r="M2301">
        <v>98105</v>
      </c>
      <c r="N2301" t="s">
        <v>8638</v>
      </c>
      <c r="O2301" t="s">
        <v>9980</v>
      </c>
      <c r="P2301" t="s">
        <v>10371</v>
      </c>
      <c r="Q2301" t="s">
        <v>10381</v>
      </c>
      <c r="R2301" t="s">
        <v>11717</v>
      </c>
      <c r="S2301">
        <v>6.3680000000000003</v>
      </c>
      <c r="T2301">
        <v>2</v>
      </c>
      <c r="U2301">
        <v>0.2</v>
      </c>
      <c r="V2301">
        <v>2.1492</v>
      </c>
      <c r="W2301">
        <f>(Tableau1[[#This Row],[Sales]]/Tableau1[[#This Row],[Profit]])*100</f>
        <v>296.2962962962963</v>
      </c>
      <c r="X2301">
        <f>Tableau1[[#This Row],[Sales]]*(1-Tableau1[[#This Row],[Discount]])</f>
        <v>5.0944000000000003</v>
      </c>
      <c r="Y2301">
        <f ca="1">SUMIF(Tableau1[Order ID],Tableau1[[#This Row],[Order ID]],Tableau1[[#This Row],[Sales]])</f>
        <v>23.04</v>
      </c>
    </row>
    <row r="2302" spans="1:25" x14ac:dyDescent="0.3">
      <c r="A2302">
        <v>4646</v>
      </c>
      <c r="B2302" t="s">
        <v>2321</v>
      </c>
      <c r="C2302" s="9" t="s">
        <v>5429</v>
      </c>
      <c r="D2302" s="9">
        <v>42594</v>
      </c>
      <c r="E2302" s="3" t="s">
        <v>5795</v>
      </c>
      <c r="F2302" t="s">
        <v>6465</v>
      </c>
      <c r="G2302" t="s">
        <v>7072</v>
      </c>
      <c r="H2302" t="s">
        <v>7865</v>
      </c>
      <c r="I2302" t="s">
        <v>8056</v>
      </c>
      <c r="J2302" t="s">
        <v>8057</v>
      </c>
      <c r="K2302" t="s">
        <v>8078</v>
      </c>
      <c r="L2302" t="s">
        <v>8603</v>
      </c>
      <c r="M2302">
        <v>10011</v>
      </c>
      <c r="N2302" t="s">
        <v>8640</v>
      </c>
      <c r="O2302" t="s">
        <v>9033</v>
      </c>
      <c r="P2302" t="s">
        <v>10370</v>
      </c>
      <c r="Q2302" t="s">
        <v>10374</v>
      </c>
      <c r="R2302" t="s">
        <v>10783</v>
      </c>
      <c r="S2302">
        <v>145.76400000000001</v>
      </c>
      <c r="T2302">
        <v>2</v>
      </c>
      <c r="U2302">
        <v>0.1</v>
      </c>
      <c r="V2302">
        <v>-8.0980000000000008</v>
      </c>
      <c r="W2302">
        <f>(Tableau1[[#This Row],[Sales]]/Tableau1[[#This Row],[Profit]])*100</f>
        <v>-1800</v>
      </c>
      <c r="X2302">
        <f>Tableau1[[#This Row],[Sales]]*(1-Tableau1[[#This Row],[Discount]])</f>
        <v>131.1876</v>
      </c>
      <c r="Y2302">
        <f ca="1">SUMIF(Tableau1[Order ID],Tableau1[[#This Row],[Order ID]],Tableau1[[#This Row],[Sales]])</f>
        <v>39.816000000000003</v>
      </c>
    </row>
    <row r="2303" spans="1:25" x14ac:dyDescent="0.3">
      <c r="A2303">
        <v>4647</v>
      </c>
      <c r="B2303" t="s">
        <v>2322</v>
      </c>
      <c r="C2303" s="9" t="s">
        <v>6022</v>
      </c>
      <c r="D2303" s="9">
        <v>41789</v>
      </c>
      <c r="E2303" s="3" t="s">
        <v>6422</v>
      </c>
      <c r="F2303" t="s">
        <v>6465</v>
      </c>
      <c r="G2303" t="s">
        <v>6693</v>
      </c>
      <c r="H2303" t="s">
        <v>7486</v>
      </c>
      <c r="I2303" t="s">
        <v>8055</v>
      </c>
      <c r="J2303" t="s">
        <v>8057</v>
      </c>
      <c r="K2303" t="s">
        <v>8160</v>
      </c>
      <c r="L2303" t="s">
        <v>8605</v>
      </c>
      <c r="M2303">
        <v>23223</v>
      </c>
      <c r="N2303" t="s">
        <v>8637</v>
      </c>
      <c r="O2303" t="s">
        <v>9322</v>
      </c>
      <c r="P2303" t="s">
        <v>10371</v>
      </c>
      <c r="Q2303" t="s">
        <v>10383</v>
      </c>
      <c r="R2303" t="s">
        <v>11071</v>
      </c>
      <c r="S2303">
        <v>13.62</v>
      </c>
      <c r="T2303">
        <v>3</v>
      </c>
      <c r="U2303">
        <v>0</v>
      </c>
      <c r="V2303">
        <v>6.1289999999999996</v>
      </c>
      <c r="W2303">
        <f>(Tableau1[[#This Row],[Sales]]/Tableau1[[#This Row],[Profit]])*100</f>
        <v>222.22222222222223</v>
      </c>
      <c r="X2303">
        <f>Tableau1[[#This Row],[Sales]]*(1-Tableau1[[#This Row],[Discount]])</f>
        <v>13.62</v>
      </c>
      <c r="Y2303">
        <f ca="1">SUMIF(Tableau1[Order ID],Tableau1[[#This Row],[Order ID]],Tableau1[[#This Row],[Sales]])</f>
        <v>7.28</v>
      </c>
    </row>
    <row r="2304" spans="1:25" x14ac:dyDescent="0.3">
      <c r="A2304">
        <v>4648</v>
      </c>
      <c r="B2304" t="s">
        <v>2323</v>
      </c>
      <c r="C2304" s="9" t="s">
        <v>6023</v>
      </c>
      <c r="D2304" s="9">
        <v>42486</v>
      </c>
      <c r="E2304" s="3" t="s">
        <v>5796</v>
      </c>
      <c r="F2304" t="s">
        <v>6465</v>
      </c>
      <c r="G2304" t="s">
        <v>7216</v>
      </c>
      <c r="H2304" t="s">
        <v>8009</v>
      </c>
      <c r="I2304" t="s">
        <v>8056</v>
      </c>
      <c r="J2304" t="s">
        <v>8057</v>
      </c>
      <c r="K2304" t="s">
        <v>8078</v>
      </c>
      <c r="L2304" t="s">
        <v>8603</v>
      </c>
      <c r="M2304">
        <v>10009</v>
      </c>
      <c r="N2304" t="s">
        <v>8640</v>
      </c>
      <c r="O2304" t="s">
        <v>10137</v>
      </c>
      <c r="P2304" t="s">
        <v>10370</v>
      </c>
      <c r="Q2304" t="s">
        <v>10374</v>
      </c>
      <c r="R2304" t="s">
        <v>11878</v>
      </c>
      <c r="S2304">
        <v>434.64600000000002</v>
      </c>
      <c r="T2304">
        <v>3</v>
      </c>
      <c r="U2304">
        <v>0.1</v>
      </c>
      <c r="V2304">
        <v>62.782200000000003</v>
      </c>
      <c r="W2304">
        <f>(Tableau1[[#This Row],[Sales]]/Tableau1[[#This Row],[Profit]])*100</f>
        <v>692.30769230769238</v>
      </c>
      <c r="X2304">
        <f>Tableau1[[#This Row],[Sales]]*(1-Tableau1[[#This Row],[Discount]])</f>
        <v>391.1814</v>
      </c>
      <c r="Y2304">
        <f ca="1">SUMIF(Tableau1[Order ID],Tableau1[[#This Row],[Order ID]],Tableau1[[#This Row],[Sales]])</f>
        <v>39.880000000000003</v>
      </c>
    </row>
    <row r="2305" spans="1:25" x14ac:dyDescent="0.3">
      <c r="A2305">
        <v>4649</v>
      </c>
      <c r="B2305" t="s">
        <v>2324</v>
      </c>
      <c r="C2305" s="9" t="s">
        <v>5334</v>
      </c>
      <c r="D2305" s="9">
        <v>42869</v>
      </c>
      <c r="E2305" s="3" t="s">
        <v>5270</v>
      </c>
      <c r="F2305" t="s">
        <v>6465</v>
      </c>
      <c r="G2305" t="s">
        <v>6478</v>
      </c>
      <c r="H2305" t="s">
        <v>7271</v>
      </c>
      <c r="I2305" t="s">
        <v>8055</v>
      </c>
      <c r="J2305" t="s">
        <v>8057</v>
      </c>
      <c r="K2305" t="s">
        <v>8062</v>
      </c>
      <c r="L2305" t="s">
        <v>8234</v>
      </c>
      <c r="M2305">
        <v>98103</v>
      </c>
      <c r="N2305" t="s">
        <v>8638</v>
      </c>
      <c r="O2305" t="s">
        <v>10234</v>
      </c>
      <c r="P2305" t="s">
        <v>10371</v>
      </c>
      <c r="Q2305" t="s">
        <v>10383</v>
      </c>
      <c r="R2305" t="s">
        <v>11972</v>
      </c>
      <c r="S2305">
        <v>440.19</v>
      </c>
      <c r="T2305">
        <v>9</v>
      </c>
      <c r="U2305">
        <v>0</v>
      </c>
      <c r="V2305">
        <v>206.88929999999999</v>
      </c>
      <c r="W2305">
        <f>(Tableau1[[#This Row],[Sales]]/Tableau1[[#This Row],[Profit]])*100</f>
        <v>212.7659574468085</v>
      </c>
      <c r="X2305">
        <f>Tableau1[[#This Row],[Sales]]*(1-Tableau1[[#This Row],[Discount]])</f>
        <v>440.19</v>
      </c>
      <c r="Y2305">
        <f ca="1">SUMIF(Tableau1[Order ID],Tableau1[[#This Row],[Order ID]],Tableau1[[#This Row],[Sales]])</f>
        <v>32.4</v>
      </c>
    </row>
    <row r="2306" spans="1:25" x14ac:dyDescent="0.3">
      <c r="A2306">
        <v>4651</v>
      </c>
      <c r="B2306" t="s">
        <v>2325</v>
      </c>
      <c r="C2306" s="9" t="s">
        <v>5828</v>
      </c>
      <c r="D2306" s="9">
        <v>42833</v>
      </c>
      <c r="E2306" s="3" t="s">
        <v>5513</v>
      </c>
      <c r="F2306" t="s">
        <v>6465</v>
      </c>
      <c r="G2306" t="s">
        <v>7039</v>
      </c>
      <c r="H2306" t="s">
        <v>7832</v>
      </c>
      <c r="I2306" t="s">
        <v>8056</v>
      </c>
      <c r="J2306" t="s">
        <v>8057</v>
      </c>
      <c r="K2306" t="s">
        <v>8066</v>
      </c>
      <c r="L2306" t="s">
        <v>8590</v>
      </c>
      <c r="M2306">
        <v>94110</v>
      </c>
      <c r="N2306" t="s">
        <v>8638</v>
      </c>
      <c r="O2306" t="s">
        <v>9772</v>
      </c>
      <c r="P2306" t="s">
        <v>10371</v>
      </c>
      <c r="Q2306" t="s">
        <v>10383</v>
      </c>
      <c r="R2306" t="s">
        <v>11507</v>
      </c>
      <c r="S2306">
        <v>244.55</v>
      </c>
      <c r="T2306">
        <v>5</v>
      </c>
      <c r="U2306">
        <v>0</v>
      </c>
      <c r="V2306">
        <v>114.9385</v>
      </c>
      <c r="W2306">
        <f>(Tableau1[[#This Row],[Sales]]/Tableau1[[#This Row],[Profit]])*100</f>
        <v>212.7659574468085</v>
      </c>
      <c r="X2306">
        <f>Tableau1[[#This Row],[Sales]]*(1-Tableau1[[#This Row],[Discount]])</f>
        <v>244.55</v>
      </c>
      <c r="Y2306">
        <f ca="1">SUMIF(Tableau1[Order ID],Tableau1[[#This Row],[Order ID]],Tableau1[[#This Row],[Sales]])</f>
        <v>15.28</v>
      </c>
    </row>
    <row r="2307" spans="1:25" x14ac:dyDescent="0.3">
      <c r="A2307">
        <v>4653</v>
      </c>
      <c r="B2307" t="s">
        <v>2326</v>
      </c>
      <c r="C2307" s="9" t="s">
        <v>5952</v>
      </c>
      <c r="D2307" s="9">
        <v>42783</v>
      </c>
      <c r="E2307" s="3" t="s">
        <v>5690</v>
      </c>
      <c r="F2307" t="s">
        <v>6465</v>
      </c>
      <c r="G2307" t="s">
        <v>7157</v>
      </c>
      <c r="H2307" t="s">
        <v>7950</v>
      </c>
      <c r="I2307" t="s">
        <v>8056</v>
      </c>
      <c r="J2307" t="s">
        <v>8057</v>
      </c>
      <c r="K2307" t="s">
        <v>8333</v>
      </c>
      <c r="L2307" t="s">
        <v>8618</v>
      </c>
      <c r="M2307">
        <v>8861</v>
      </c>
      <c r="N2307" t="s">
        <v>8640</v>
      </c>
      <c r="O2307" t="s">
        <v>9612</v>
      </c>
      <c r="P2307" t="s">
        <v>10371</v>
      </c>
      <c r="Q2307" t="s">
        <v>10383</v>
      </c>
      <c r="R2307" t="s">
        <v>11352</v>
      </c>
      <c r="S2307">
        <v>11.76</v>
      </c>
      <c r="T2307">
        <v>2</v>
      </c>
      <c r="U2307">
        <v>0</v>
      </c>
      <c r="V2307">
        <v>5.7624000000000004</v>
      </c>
      <c r="W2307">
        <f>(Tableau1[[#This Row],[Sales]]/Tableau1[[#This Row],[Profit]])*100</f>
        <v>204.08163265306118</v>
      </c>
      <c r="X2307">
        <f>Tableau1[[#This Row],[Sales]]*(1-Tableau1[[#This Row],[Discount]])</f>
        <v>11.76</v>
      </c>
      <c r="Y2307">
        <f ca="1">SUMIF(Tableau1[Order ID],Tableau1[[#This Row],[Order ID]],Tableau1[[#This Row],[Sales]])</f>
        <v>11.07</v>
      </c>
    </row>
    <row r="2308" spans="1:25" x14ac:dyDescent="0.3">
      <c r="A2308">
        <v>4655</v>
      </c>
      <c r="B2308" t="s">
        <v>2327</v>
      </c>
      <c r="C2308" s="9" t="s">
        <v>5122</v>
      </c>
      <c r="D2308" s="9">
        <v>42910</v>
      </c>
      <c r="E2308" s="3" t="s">
        <v>5365</v>
      </c>
      <c r="F2308" t="s">
        <v>6464</v>
      </c>
      <c r="G2308" t="s">
        <v>6877</v>
      </c>
      <c r="H2308" t="s">
        <v>7670</v>
      </c>
      <c r="I2308" t="s">
        <v>8054</v>
      </c>
      <c r="J2308" t="s">
        <v>8057</v>
      </c>
      <c r="K2308" t="s">
        <v>8066</v>
      </c>
      <c r="L2308" t="s">
        <v>8590</v>
      </c>
      <c r="M2308">
        <v>94110</v>
      </c>
      <c r="N2308" t="s">
        <v>8638</v>
      </c>
      <c r="O2308" t="s">
        <v>10138</v>
      </c>
      <c r="P2308" t="s">
        <v>10371</v>
      </c>
      <c r="Q2308" t="s">
        <v>10386</v>
      </c>
      <c r="R2308" t="s">
        <v>11879</v>
      </c>
      <c r="S2308">
        <v>2.88</v>
      </c>
      <c r="T2308">
        <v>1</v>
      </c>
      <c r="U2308">
        <v>0</v>
      </c>
      <c r="V2308">
        <v>1.3535999999999999</v>
      </c>
      <c r="W2308">
        <f>(Tableau1[[#This Row],[Sales]]/Tableau1[[#This Row],[Profit]])*100</f>
        <v>212.7659574468085</v>
      </c>
      <c r="X2308">
        <f>Tableau1[[#This Row],[Sales]]*(1-Tableau1[[#This Row],[Discount]])</f>
        <v>2.88</v>
      </c>
      <c r="Y2308">
        <f ca="1">SUMIF(Tableau1[Order ID],Tableau1[[#This Row],[Order ID]],Tableau1[[#This Row],[Sales]])</f>
        <v>381.36</v>
      </c>
    </row>
    <row r="2309" spans="1:25" x14ac:dyDescent="0.3">
      <c r="A2309">
        <v>4656</v>
      </c>
      <c r="B2309" t="s">
        <v>2328</v>
      </c>
      <c r="C2309" s="9" t="s">
        <v>5982</v>
      </c>
      <c r="D2309" s="9">
        <v>41764</v>
      </c>
      <c r="E2309" s="3" t="s">
        <v>6055</v>
      </c>
      <c r="F2309" t="s">
        <v>6465</v>
      </c>
      <c r="G2309" t="s">
        <v>7010</v>
      </c>
      <c r="H2309" t="s">
        <v>7803</v>
      </c>
      <c r="I2309" t="s">
        <v>8055</v>
      </c>
      <c r="J2309" t="s">
        <v>8057</v>
      </c>
      <c r="K2309" t="s">
        <v>8268</v>
      </c>
      <c r="L2309" t="s">
        <v>8598</v>
      </c>
      <c r="M2309">
        <v>61032</v>
      </c>
      <c r="N2309" t="s">
        <v>8639</v>
      </c>
      <c r="O2309" t="s">
        <v>8724</v>
      </c>
      <c r="P2309" t="s">
        <v>10371</v>
      </c>
      <c r="Q2309" t="s">
        <v>10377</v>
      </c>
      <c r="R2309" t="s">
        <v>10473</v>
      </c>
      <c r="S2309">
        <v>45.247999999999998</v>
      </c>
      <c r="T2309">
        <v>2</v>
      </c>
      <c r="U2309">
        <v>0.2</v>
      </c>
      <c r="V2309">
        <v>3.9592000000000001</v>
      </c>
      <c r="W2309">
        <f>(Tableau1[[#This Row],[Sales]]/Tableau1[[#This Row],[Profit]])*100</f>
        <v>1142.8571428571427</v>
      </c>
      <c r="X2309">
        <f>Tableau1[[#This Row],[Sales]]*(1-Tableau1[[#This Row],[Discount]])</f>
        <v>36.198399999999999</v>
      </c>
      <c r="Y2309">
        <f ca="1">SUMIF(Tableau1[Order ID],Tableau1[[#This Row],[Order ID]],Tableau1[[#This Row],[Sales]])</f>
        <v>15.192</v>
      </c>
    </row>
    <row r="2310" spans="1:25" x14ac:dyDescent="0.3">
      <c r="A2310">
        <v>4657</v>
      </c>
      <c r="B2310" t="s">
        <v>2329</v>
      </c>
      <c r="C2310" s="9" t="s">
        <v>5940</v>
      </c>
      <c r="D2310" s="9">
        <v>42127</v>
      </c>
      <c r="E2310" s="3" t="s">
        <v>5850</v>
      </c>
      <c r="F2310" t="s">
        <v>6465</v>
      </c>
      <c r="G2310" t="s">
        <v>7115</v>
      </c>
      <c r="H2310" t="s">
        <v>7908</v>
      </c>
      <c r="I2310" t="s">
        <v>8054</v>
      </c>
      <c r="J2310" t="s">
        <v>8057</v>
      </c>
      <c r="K2310" t="s">
        <v>8068</v>
      </c>
      <c r="L2310" t="s">
        <v>8597</v>
      </c>
      <c r="M2310">
        <v>19140</v>
      </c>
      <c r="N2310" t="s">
        <v>8640</v>
      </c>
      <c r="O2310" t="s">
        <v>9345</v>
      </c>
      <c r="P2310" t="s">
        <v>10371</v>
      </c>
      <c r="Q2310" t="s">
        <v>10379</v>
      </c>
      <c r="R2310" t="s">
        <v>11093</v>
      </c>
      <c r="S2310">
        <v>59.904000000000003</v>
      </c>
      <c r="T2310">
        <v>2</v>
      </c>
      <c r="U2310">
        <v>0.2</v>
      </c>
      <c r="V2310">
        <v>14.2272</v>
      </c>
      <c r="W2310">
        <f>(Tableau1[[#This Row],[Sales]]/Tableau1[[#This Row],[Profit]])*100</f>
        <v>421.05263157894746</v>
      </c>
      <c r="X2310">
        <f>Tableau1[[#This Row],[Sales]]*(1-Tableau1[[#This Row],[Discount]])</f>
        <v>47.923200000000008</v>
      </c>
      <c r="Y2310">
        <f ca="1">SUMIF(Tableau1[Order ID],Tableau1[[#This Row],[Order ID]],Tableau1[[#This Row],[Sales]])</f>
        <v>94.68</v>
      </c>
    </row>
    <row r="2311" spans="1:25" x14ac:dyDescent="0.3">
      <c r="A2311">
        <v>4664</v>
      </c>
      <c r="B2311" t="s">
        <v>2330</v>
      </c>
      <c r="C2311" s="9" t="s">
        <v>5061</v>
      </c>
      <c r="D2311" s="9">
        <v>42631</v>
      </c>
      <c r="E2311" s="3" t="s">
        <v>5927</v>
      </c>
      <c r="F2311" t="s">
        <v>6465</v>
      </c>
      <c r="G2311" t="s">
        <v>6606</v>
      </c>
      <c r="H2311" t="s">
        <v>7399</v>
      </c>
      <c r="I2311" t="s">
        <v>8054</v>
      </c>
      <c r="J2311" t="s">
        <v>8057</v>
      </c>
      <c r="K2311" t="s">
        <v>8166</v>
      </c>
      <c r="L2311" t="s">
        <v>8591</v>
      </c>
      <c r="M2311">
        <v>32216</v>
      </c>
      <c r="N2311" t="s">
        <v>8637</v>
      </c>
      <c r="O2311" t="s">
        <v>9171</v>
      </c>
      <c r="P2311" t="s">
        <v>10371</v>
      </c>
      <c r="Q2311" t="s">
        <v>10375</v>
      </c>
      <c r="R2311" t="s">
        <v>10920</v>
      </c>
      <c r="S2311">
        <v>3</v>
      </c>
      <c r="T2311">
        <v>1</v>
      </c>
      <c r="U2311">
        <v>0.2</v>
      </c>
      <c r="V2311">
        <v>1.05</v>
      </c>
      <c r="W2311">
        <f>(Tableau1[[#This Row],[Sales]]/Tableau1[[#This Row],[Profit]])*100</f>
        <v>285.71428571428572</v>
      </c>
      <c r="X2311">
        <f>Tableau1[[#This Row],[Sales]]*(1-Tableau1[[#This Row],[Discount]])</f>
        <v>2.4000000000000004</v>
      </c>
      <c r="Y2311">
        <f ca="1">SUMIF(Tableau1[Order ID],Tableau1[[#This Row],[Order ID]],Tableau1[[#This Row],[Sales]])</f>
        <v>56.783999999999999</v>
      </c>
    </row>
    <row r="2312" spans="1:25" x14ac:dyDescent="0.3">
      <c r="A2312">
        <v>4665</v>
      </c>
      <c r="B2312" t="s">
        <v>2331</v>
      </c>
      <c r="C2312" s="9" t="s">
        <v>5927</v>
      </c>
      <c r="D2312" s="9">
        <v>42635</v>
      </c>
      <c r="E2312" s="3" t="s">
        <v>5212</v>
      </c>
      <c r="F2312" t="s">
        <v>6465</v>
      </c>
      <c r="G2312" t="s">
        <v>7017</v>
      </c>
      <c r="H2312" t="s">
        <v>7810</v>
      </c>
      <c r="I2312" t="s">
        <v>8054</v>
      </c>
      <c r="J2312" t="s">
        <v>8057</v>
      </c>
      <c r="K2312" t="s">
        <v>8153</v>
      </c>
      <c r="L2312" t="s">
        <v>8591</v>
      </c>
      <c r="M2312">
        <v>33024</v>
      </c>
      <c r="N2312" t="s">
        <v>8637</v>
      </c>
      <c r="O2312" t="s">
        <v>9373</v>
      </c>
      <c r="P2312" t="s">
        <v>10371</v>
      </c>
      <c r="Q2312" t="s">
        <v>10381</v>
      </c>
      <c r="R2312" t="s">
        <v>11120</v>
      </c>
      <c r="S2312">
        <v>7.5060000000000002</v>
      </c>
      <c r="T2312">
        <v>9</v>
      </c>
      <c r="U2312">
        <v>0.7</v>
      </c>
      <c r="V2312">
        <v>-6.0048000000000004</v>
      </c>
      <c r="W2312">
        <f>(Tableau1[[#This Row],[Sales]]/Tableau1[[#This Row],[Profit]])*100</f>
        <v>-125</v>
      </c>
      <c r="X2312">
        <f>Tableau1[[#This Row],[Sales]]*(1-Tableau1[[#This Row],[Discount]])</f>
        <v>2.2518000000000002</v>
      </c>
      <c r="Y2312">
        <f ca="1">SUMIF(Tableau1[Order ID],Tableau1[[#This Row],[Order ID]],Tableau1[[#This Row],[Sales]])</f>
        <v>9.84</v>
      </c>
    </row>
    <row r="2313" spans="1:25" x14ac:dyDescent="0.3">
      <c r="A2313">
        <v>4667</v>
      </c>
      <c r="B2313" t="s">
        <v>2332</v>
      </c>
      <c r="C2313" s="9" t="s">
        <v>6024</v>
      </c>
      <c r="D2313" s="9">
        <v>42379</v>
      </c>
      <c r="E2313" s="3" t="s">
        <v>5357</v>
      </c>
      <c r="F2313" t="s">
        <v>6465</v>
      </c>
      <c r="G2313" t="s">
        <v>6478</v>
      </c>
      <c r="H2313" t="s">
        <v>7271</v>
      </c>
      <c r="I2313" t="s">
        <v>8055</v>
      </c>
      <c r="J2313" t="s">
        <v>8057</v>
      </c>
      <c r="K2313" t="s">
        <v>8062</v>
      </c>
      <c r="L2313" t="s">
        <v>8234</v>
      </c>
      <c r="M2313">
        <v>98115</v>
      </c>
      <c r="N2313" t="s">
        <v>8638</v>
      </c>
      <c r="O2313" t="s">
        <v>9493</v>
      </c>
      <c r="P2313" t="s">
        <v>10370</v>
      </c>
      <c r="Q2313" t="s">
        <v>10378</v>
      </c>
      <c r="R2313" t="s">
        <v>11236</v>
      </c>
      <c r="S2313">
        <v>79.92</v>
      </c>
      <c r="T2313">
        <v>4</v>
      </c>
      <c r="U2313">
        <v>0</v>
      </c>
      <c r="V2313">
        <v>34.365600000000001</v>
      </c>
      <c r="W2313">
        <f>(Tableau1[[#This Row],[Sales]]/Tableau1[[#This Row],[Profit]])*100</f>
        <v>232.55813953488374</v>
      </c>
      <c r="X2313">
        <f>Tableau1[[#This Row],[Sales]]*(1-Tableau1[[#This Row],[Discount]])</f>
        <v>79.92</v>
      </c>
      <c r="Y2313">
        <f ca="1">SUMIF(Tableau1[Order ID],Tableau1[[#This Row],[Order ID]],Tableau1[[#This Row],[Sales]])</f>
        <v>115.84</v>
      </c>
    </row>
    <row r="2314" spans="1:25" x14ac:dyDescent="0.3">
      <c r="A2314">
        <v>4669</v>
      </c>
      <c r="B2314" t="s">
        <v>2333</v>
      </c>
      <c r="C2314" s="9" t="s">
        <v>5666</v>
      </c>
      <c r="D2314" s="9">
        <v>42861</v>
      </c>
      <c r="E2314" s="3" t="s">
        <v>5973</v>
      </c>
      <c r="F2314" t="s">
        <v>6465</v>
      </c>
      <c r="G2314" t="s">
        <v>7055</v>
      </c>
      <c r="H2314" t="s">
        <v>7848</v>
      </c>
      <c r="I2314" t="s">
        <v>8055</v>
      </c>
      <c r="J2314" t="s">
        <v>8057</v>
      </c>
      <c r="K2314" t="s">
        <v>8063</v>
      </c>
      <c r="L2314" t="s">
        <v>8593</v>
      </c>
      <c r="M2314">
        <v>76106</v>
      </c>
      <c r="N2314" t="s">
        <v>8639</v>
      </c>
      <c r="O2314" t="s">
        <v>9178</v>
      </c>
      <c r="P2314" t="s">
        <v>10371</v>
      </c>
      <c r="Q2314" t="s">
        <v>10381</v>
      </c>
      <c r="R2314" t="s">
        <v>10926</v>
      </c>
      <c r="S2314">
        <v>11.06</v>
      </c>
      <c r="T2314">
        <v>10</v>
      </c>
      <c r="U2314">
        <v>0.8</v>
      </c>
      <c r="V2314">
        <v>-18.802</v>
      </c>
      <c r="W2314">
        <f>(Tableau1[[#This Row],[Sales]]/Tableau1[[#This Row],[Profit]])*100</f>
        <v>-58.82352941176471</v>
      </c>
      <c r="X2314">
        <f>Tableau1[[#This Row],[Sales]]*(1-Tableau1[[#This Row],[Discount]])</f>
        <v>2.2119999999999997</v>
      </c>
      <c r="Y2314">
        <f ca="1">SUMIF(Tableau1[Order ID],Tableau1[[#This Row],[Order ID]],Tableau1[[#This Row],[Sales]])</f>
        <v>199.95</v>
      </c>
    </row>
    <row r="2315" spans="1:25" x14ac:dyDescent="0.3">
      <c r="A2315">
        <v>4672</v>
      </c>
      <c r="B2315" t="s">
        <v>2334</v>
      </c>
      <c r="C2315" s="9" t="s">
        <v>6025</v>
      </c>
      <c r="D2315" s="9">
        <v>42582</v>
      </c>
      <c r="E2315" s="3" t="s">
        <v>5906</v>
      </c>
      <c r="F2315" t="s">
        <v>6465</v>
      </c>
      <c r="G2315" t="s">
        <v>6575</v>
      </c>
      <c r="H2315" t="s">
        <v>7368</v>
      </c>
      <c r="I2315" t="s">
        <v>8054</v>
      </c>
      <c r="J2315" t="s">
        <v>8057</v>
      </c>
      <c r="K2315" t="s">
        <v>8124</v>
      </c>
      <c r="L2315" t="s">
        <v>8600</v>
      </c>
      <c r="M2315">
        <v>48205</v>
      </c>
      <c r="N2315" t="s">
        <v>8639</v>
      </c>
      <c r="O2315" t="s">
        <v>9742</v>
      </c>
      <c r="P2315" t="s">
        <v>10371</v>
      </c>
      <c r="Q2315" t="s">
        <v>10382</v>
      </c>
      <c r="R2315" t="s">
        <v>11479</v>
      </c>
      <c r="S2315">
        <v>283.14</v>
      </c>
      <c r="T2315">
        <v>4</v>
      </c>
      <c r="U2315">
        <v>0.1</v>
      </c>
      <c r="V2315">
        <v>72.358000000000004</v>
      </c>
      <c r="W2315">
        <f>(Tableau1[[#This Row],[Sales]]/Tableau1[[#This Row],[Profit]])*100</f>
        <v>391.30434782608694</v>
      </c>
      <c r="X2315">
        <f>Tableau1[[#This Row],[Sales]]*(1-Tableau1[[#This Row],[Discount]])</f>
        <v>254.82599999999999</v>
      </c>
      <c r="Y2315">
        <f ca="1">SUMIF(Tableau1[Order ID],Tableau1[[#This Row],[Order ID]],Tableau1[[#This Row],[Sales]])</f>
        <v>25.5</v>
      </c>
    </row>
    <row r="2316" spans="1:25" x14ac:dyDescent="0.3">
      <c r="A2316">
        <v>4676</v>
      </c>
      <c r="B2316" t="s">
        <v>2335</v>
      </c>
      <c r="C2316" s="9" t="s">
        <v>6026</v>
      </c>
      <c r="D2316" s="9">
        <v>42821</v>
      </c>
      <c r="E2316" s="3" t="s">
        <v>6095</v>
      </c>
      <c r="F2316" t="s">
        <v>6464</v>
      </c>
      <c r="G2316" t="s">
        <v>6476</v>
      </c>
      <c r="H2316" t="s">
        <v>7269</v>
      </c>
      <c r="I2316" t="s">
        <v>8054</v>
      </c>
      <c r="J2316" t="s">
        <v>8057</v>
      </c>
      <c r="K2316" t="s">
        <v>8068</v>
      </c>
      <c r="L2316" t="s">
        <v>8597</v>
      </c>
      <c r="M2316">
        <v>19120</v>
      </c>
      <c r="N2316" t="s">
        <v>8640</v>
      </c>
      <c r="O2316" t="s">
        <v>10013</v>
      </c>
      <c r="P2316" t="s">
        <v>10370</v>
      </c>
      <c r="Q2316" t="s">
        <v>10378</v>
      </c>
      <c r="R2316" t="s">
        <v>11751</v>
      </c>
      <c r="S2316">
        <v>15.007999999999999</v>
      </c>
      <c r="T2316">
        <v>2</v>
      </c>
      <c r="U2316">
        <v>0.2</v>
      </c>
      <c r="V2316">
        <v>1.5007999999999999</v>
      </c>
      <c r="W2316">
        <f>(Tableau1[[#This Row],[Sales]]/Tableau1[[#This Row],[Profit]])*100</f>
        <v>1000</v>
      </c>
      <c r="X2316">
        <f>Tableau1[[#This Row],[Sales]]*(1-Tableau1[[#This Row],[Discount]])</f>
        <v>12.006399999999999</v>
      </c>
      <c r="Y2316">
        <f ca="1">SUMIF(Tableau1[Order ID],Tableau1[[#This Row],[Order ID]],Tableau1[[#This Row],[Sales]])</f>
        <v>389.97</v>
      </c>
    </row>
    <row r="2317" spans="1:25" x14ac:dyDescent="0.3">
      <c r="A2317">
        <v>4677</v>
      </c>
      <c r="B2317" t="s">
        <v>2336</v>
      </c>
      <c r="C2317" s="9" t="s">
        <v>5649</v>
      </c>
      <c r="D2317" s="9">
        <v>41712</v>
      </c>
      <c r="E2317" s="3" t="s">
        <v>6123</v>
      </c>
      <c r="F2317" t="s">
        <v>6465</v>
      </c>
      <c r="G2317" t="s">
        <v>7107</v>
      </c>
      <c r="H2317" t="s">
        <v>7900</v>
      </c>
      <c r="I2317" t="s">
        <v>8054</v>
      </c>
      <c r="J2317" t="s">
        <v>8057</v>
      </c>
      <c r="K2317" t="s">
        <v>8473</v>
      </c>
      <c r="L2317" t="s">
        <v>8595</v>
      </c>
      <c r="M2317">
        <v>84321</v>
      </c>
      <c r="N2317" t="s">
        <v>8638</v>
      </c>
      <c r="O2317" t="s">
        <v>9919</v>
      </c>
      <c r="P2317" t="s">
        <v>10371</v>
      </c>
      <c r="Q2317" t="s">
        <v>10381</v>
      </c>
      <c r="R2317" t="s">
        <v>11654</v>
      </c>
      <c r="S2317">
        <v>33.088000000000001</v>
      </c>
      <c r="T2317">
        <v>4</v>
      </c>
      <c r="U2317">
        <v>0.2</v>
      </c>
      <c r="V2317">
        <v>11.167199999999999</v>
      </c>
      <c r="W2317">
        <f>(Tableau1[[#This Row],[Sales]]/Tableau1[[#This Row],[Profit]])*100</f>
        <v>296.2962962962963</v>
      </c>
      <c r="X2317">
        <f>Tableau1[[#This Row],[Sales]]*(1-Tableau1[[#This Row],[Discount]])</f>
        <v>26.470400000000001</v>
      </c>
      <c r="Y2317">
        <f ca="1">SUMIF(Tableau1[Order ID],Tableau1[[#This Row],[Order ID]],Tableau1[[#This Row],[Sales]])</f>
        <v>14.56</v>
      </c>
    </row>
    <row r="2318" spans="1:25" x14ac:dyDescent="0.3">
      <c r="A2318">
        <v>4682</v>
      </c>
      <c r="B2318" t="s">
        <v>2337</v>
      </c>
      <c r="C2318" s="9" t="s">
        <v>5246</v>
      </c>
      <c r="D2318" s="9">
        <v>42565</v>
      </c>
      <c r="E2318" s="3" t="s">
        <v>5457</v>
      </c>
      <c r="F2318" t="s">
        <v>6464</v>
      </c>
      <c r="G2318" t="s">
        <v>7149</v>
      </c>
      <c r="H2318" t="s">
        <v>7942</v>
      </c>
      <c r="I2318" t="s">
        <v>8054</v>
      </c>
      <c r="J2318" t="s">
        <v>8057</v>
      </c>
      <c r="K2318" t="s">
        <v>8167</v>
      </c>
      <c r="L2318" t="s">
        <v>8603</v>
      </c>
      <c r="M2318">
        <v>13021</v>
      </c>
      <c r="N2318" t="s">
        <v>8640</v>
      </c>
      <c r="O2318" t="s">
        <v>9901</v>
      </c>
      <c r="P2318" t="s">
        <v>10371</v>
      </c>
      <c r="Q2318" t="s">
        <v>10386</v>
      </c>
      <c r="R2318" t="s">
        <v>11637</v>
      </c>
      <c r="S2318">
        <v>29.61</v>
      </c>
      <c r="T2318">
        <v>9</v>
      </c>
      <c r="U2318">
        <v>0</v>
      </c>
      <c r="V2318">
        <v>13.3245</v>
      </c>
      <c r="W2318">
        <f>(Tableau1[[#This Row],[Sales]]/Tableau1[[#This Row],[Profit]])*100</f>
        <v>222.22222222222223</v>
      </c>
      <c r="X2318">
        <f>Tableau1[[#This Row],[Sales]]*(1-Tableau1[[#This Row],[Discount]])</f>
        <v>29.61</v>
      </c>
      <c r="Y2318">
        <f ca="1">SUMIF(Tableau1[Order ID],Tableau1[[#This Row],[Order ID]],Tableau1[[#This Row],[Sales]])</f>
        <v>32.088000000000001</v>
      </c>
    </row>
    <row r="2319" spans="1:25" x14ac:dyDescent="0.3">
      <c r="A2319">
        <v>4683</v>
      </c>
      <c r="B2319" t="s">
        <v>2338</v>
      </c>
      <c r="C2319" s="9" t="s">
        <v>5079</v>
      </c>
      <c r="D2319" s="9">
        <v>42705</v>
      </c>
      <c r="E2319" s="3" t="s">
        <v>5079</v>
      </c>
      <c r="F2319" t="s">
        <v>6467</v>
      </c>
      <c r="G2319" t="s">
        <v>6628</v>
      </c>
      <c r="H2319" t="s">
        <v>7421</v>
      </c>
      <c r="I2319" t="s">
        <v>8054</v>
      </c>
      <c r="J2319" t="s">
        <v>8057</v>
      </c>
      <c r="K2319" t="s">
        <v>8311</v>
      </c>
      <c r="L2319" t="s">
        <v>8592</v>
      </c>
      <c r="M2319">
        <v>27604</v>
      </c>
      <c r="N2319" t="s">
        <v>8637</v>
      </c>
      <c r="O2319" t="s">
        <v>9797</v>
      </c>
      <c r="P2319" t="s">
        <v>10372</v>
      </c>
      <c r="Q2319" t="s">
        <v>10380</v>
      </c>
      <c r="R2319" t="s">
        <v>11531</v>
      </c>
      <c r="S2319">
        <v>863.928</v>
      </c>
      <c r="T2319">
        <v>9</v>
      </c>
      <c r="U2319">
        <v>0.2</v>
      </c>
      <c r="V2319">
        <v>86.392799999999994</v>
      </c>
      <c r="W2319">
        <f>(Tableau1[[#This Row],[Sales]]/Tableau1[[#This Row],[Profit]])*100</f>
        <v>1000</v>
      </c>
      <c r="X2319">
        <f>Tableau1[[#This Row],[Sales]]*(1-Tableau1[[#This Row],[Discount]])</f>
        <v>691.14240000000007</v>
      </c>
      <c r="Y2319">
        <f ca="1">SUMIF(Tableau1[Order ID],Tableau1[[#This Row],[Order ID]],Tableau1[[#This Row],[Sales]])</f>
        <v>1577.94</v>
      </c>
    </row>
    <row r="2320" spans="1:25" x14ac:dyDescent="0.3">
      <c r="A2320">
        <v>4684</v>
      </c>
      <c r="B2320" t="s">
        <v>2339</v>
      </c>
      <c r="C2320" s="9" t="s">
        <v>5078</v>
      </c>
      <c r="D2320" s="9">
        <v>42611</v>
      </c>
      <c r="E2320" s="3" t="s">
        <v>5353</v>
      </c>
      <c r="F2320" t="s">
        <v>6465</v>
      </c>
      <c r="G2320" t="s">
        <v>6802</v>
      </c>
      <c r="H2320" t="s">
        <v>7595</v>
      </c>
      <c r="I2320" t="s">
        <v>8055</v>
      </c>
      <c r="J2320" t="s">
        <v>8057</v>
      </c>
      <c r="K2320" t="s">
        <v>8068</v>
      </c>
      <c r="L2320" t="s">
        <v>8597</v>
      </c>
      <c r="M2320">
        <v>19120</v>
      </c>
      <c r="N2320" t="s">
        <v>8640</v>
      </c>
      <c r="O2320" t="s">
        <v>10089</v>
      </c>
      <c r="P2320" t="s">
        <v>10370</v>
      </c>
      <c r="Q2320" t="s">
        <v>10376</v>
      </c>
      <c r="R2320" t="s">
        <v>11827</v>
      </c>
      <c r="S2320">
        <v>241.92</v>
      </c>
      <c r="T2320">
        <v>4</v>
      </c>
      <c r="U2320">
        <v>0.4</v>
      </c>
      <c r="V2320">
        <v>-56.448</v>
      </c>
      <c r="W2320">
        <f>(Tableau1[[#This Row],[Sales]]/Tableau1[[#This Row],[Profit]])*100</f>
        <v>-428.57142857142856</v>
      </c>
      <c r="X2320">
        <f>Tableau1[[#This Row],[Sales]]*(1-Tableau1[[#This Row],[Discount]])</f>
        <v>145.15199999999999</v>
      </c>
      <c r="Y2320">
        <f ca="1">SUMIF(Tableau1[Order ID],Tableau1[[#This Row],[Order ID]],Tableau1[[#This Row],[Sales]])</f>
        <v>184.70400000000001</v>
      </c>
    </row>
    <row r="2321" spans="1:25" x14ac:dyDescent="0.3">
      <c r="A2321">
        <v>4688</v>
      </c>
      <c r="B2321" t="s">
        <v>2340</v>
      </c>
      <c r="C2321" s="9" t="s">
        <v>5920</v>
      </c>
      <c r="D2321" s="9">
        <v>42545</v>
      </c>
      <c r="E2321" s="3" t="s">
        <v>6216</v>
      </c>
      <c r="F2321" t="s">
        <v>6465</v>
      </c>
      <c r="G2321" t="s">
        <v>6800</v>
      </c>
      <c r="H2321" t="s">
        <v>7593</v>
      </c>
      <c r="I2321" t="s">
        <v>8054</v>
      </c>
      <c r="J2321" t="s">
        <v>8057</v>
      </c>
      <c r="K2321" t="s">
        <v>8160</v>
      </c>
      <c r="L2321" t="s">
        <v>8602</v>
      </c>
      <c r="M2321">
        <v>47374</v>
      </c>
      <c r="N2321" t="s">
        <v>8639</v>
      </c>
      <c r="O2321" t="s">
        <v>10236</v>
      </c>
      <c r="P2321" t="s">
        <v>10372</v>
      </c>
      <c r="Q2321" t="s">
        <v>10380</v>
      </c>
      <c r="R2321" t="s">
        <v>11974</v>
      </c>
      <c r="S2321">
        <v>440.91</v>
      </c>
      <c r="T2321">
        <v>9</v>
      </c>
      <c r="U2321">
        <v>0</v>
      </c>
      <c r="V2321">
        <v>123.45480000000001</v>
      </c>
      <c r="W2321">
        <f>(Tableau1[[#This Row],[Sales]]/Tableau1[[#This Row],[Profit]])*100</f>
        <v>357.14285714285717</v>
      </c>
      <c r="X2321">
        <f>Tableau1[[#This Row],[Sales]]*(1-Tableau1[[#This Row],[Discount]])</f>
        <v>440.91</v>
      </c>
      <c r="Y2321">
        <f ca="1">SUMIF(Tableau1[Order ID],Tableau1[[#This Row],[Order ID]],Tableau1[[#This Row],[Sales]])</f>
        <v>163.88</v>
      </c>
    </row>
    <row r="2322" spans="1:25" x14ac:dyDescent="0.3">
      <c r="A2322">
        <v>4689</v>
      </c>
      <c r="B2322" t="s">
        <v>2341</v>
      </c>
      <c r="C2322" s="9" t="s">
        <v>6013</v>
      </c>
      <c r="D2322" s="9">
        <v>42824</v>
      </c>
      <c r="E2322" s="3" t="s">
        <v>5385</v>
      </c>
      <c r="F2322" t="s">
        <v>6465</v>
      </c>
      <c r="G2322" t="s">
        <v>7137</v>
      </c>
      <c r="H2322" t="s">
        <v>7930</v>
      </c>
      <c r="I2322" t="s">
        <v>8054</v>
      </c>
      <c r="J2322" t="s">
        <v>8057</v>
      </c>
      <c r="K2322" t="s">
        <v>8210</v>
      </c>
      <c r="L2322" t="s">
        <v>8597</v>
      </c>
      <c r="M2322">
        <v>17602</v>
      </c>
      <c r="N2322" t="s">
        <v>8640</v>
      </c>
      <c r="O2322" t="s">
        <v>8671</v>
      </c>
      <c r="P2322" t="s">
        <v>10371</v>
      </c>
      <c r="Q2322" t="s">
        <v>10381</v>
      </c>
      <c r="R2322" t="s">
        <v>10420</v>
      </c>
      <c r="S2322">
        <v>5.7149999999999999</v>
      </c>
      <c r="T2322">
        <v>5</v>
      </c>
      <c r="U2322">
        <v>0.7</v>
      </c>
      <c r="V2322">
        <v>-4.7625000000000002</v>
      </c>
      <c r="W2322">
        <f>(Tableau1[[#This Row],[Sales]]/Tableau1[[#This Row],[Profit]])*100</f>
        <v>-120</v>
      </c>
      <c r="X2322">
        <f>Tableau1[[#This Row],[Sales]]*(1-Tableau1[[#This Row],[Discount]])</f>
        <v>1.7145000000000001</v>
      </c>
      <c r="Y2322">
        <f ca="1">SUMIF(Tableau1[Order ID],Tableau1[[#This Row],[Order ID]],Tableau1[[#This Row],[Sales]])</f>
        <v>72.224000000000004</v>
      </c>
    </row>
    <row r="2323" spans="1:25" x14ac:dyDescent="0.3">
      <c r="A2323">
        <v>4690</v>
      </c>
      <c r="B2323" t="s">
        <v>2342</v>
      </c>
      <c r="C2323" s="9" t="s">
        <v>5444</v>
      </c>
      <c r="D2323" s="9">
        <v>41993</v>
      </c>
      <c r="E2323" s="3" t="s">
        <v>6121</v>
      </c>
      <c r="F2323" t="s">
        <v>6466</v>
      </c>
      <c r="G2323" t="s">
        <v>7032</v>
      </c>
      <c r="H2323" t="s">
        <v>7825</v>
      </c>
      <c r="I2323" t="s">
        <v>8054</v>
      </c>
      <c r="J2323" t="s">
        <v>8057</v>
      </c>
      <c r="K2323" t="s">
        <v>8151</v>
      </c>
      <c r="L2323" t="s">
        <v>8604</v>
      </c>
      <c r="M2323">
        <v>85705</v>
      </c>
      <c r="N2323" t="s">
        <v>8638</v>
      </c>
      <c r="O2323" t="s">
        <v>9989</v>
      </c>
      <c r="P2323" t="s">
        <v>10370</v>
      </c>
      <c r="Q2323" t="s">
        <v>10378</v>
      </c>
      <c r="R2323" t="s">
        <v>11726</v>
      </c>
      <c r="S2323">
        <v>51.968000000000004</v>
      </c>
      <c r="T2323">
        <v>2</v>
      </c>
      <c r="U2323">
        <v>0.2</v>
      </c>
      <c r="V2323">
        <v>10.393599999999999</v>
      </c>
      <c r="W2323">
        <f>(Tableau1[[#This Row],[Sales]]/Tableau1[[#This Row],[Profit]])*100</f>
        <v>500.00000000000011</v>
      </c>
      <c r="X2323">
        <f>Tableau1[[#This Row],[Sales]]*(1-Tableau1[[#This Row],[Discount]])</f>
        <v>41.574400000000004</v>
      </c>
      <c r="Y2323">
        <f ca="1">SUMIF(Tableau1[Order ID],Tableau1[[#This Row],[Order ID]],Tableau1[[#This Row],[Sales]])</f>
        <v>392.94</v>
      </c>
    </row>
    <row r="2324" spans="1:25" x14ac:dyDescent="0.3">
      <c r="A2324">
        <v>4695</v>
      </c>
      <c r="B2324" t="s">
        <v>2343</v>
      </c>
      <c r="C2324" s="9" t="s">
        <v>6027</v>
      </c>
      <c r="D2324" s="9">
        <v>42355</v>
      </c>
      <c r="E2324" s="3" t="s">
        <v>6027</v>
      </c>
      <c r="F2324" t="s">
        <v>6467</v>
      </c>
      <c r="G2324" t="s">
        <v>6720</v>
      </c>
      <c r="H2324" t="s">
        <v>7513</v>
      </c>
      <c r="I2324" t="s">
        <v>8054</v>
      </c>
      <c r="J2324" t="s">
        <v>8057</v>
      </c>
      <c r="K2324" t="s">
        <v>8124</v>
      </c>
      <c r="L2324" t="s">
        <v>8600</v>
      </c>
      <c r="M2324">
        <v>48205</v>
      </c>
      <c r="N2324" t="s">
        <v>8639</v>
      </c>
      <c r="O2324" t="s">
        <v>9390</v>
      </c>
      <c r="P2324" t="s">
        <v>10371</v>
      </c>
      <c r="Q2324" t="s">
        <v>10381</v>
      </c>
      <c r="R2324" t="s">
        <v>11138</v>
      </c>
      <c r="S2324">
        <v>29.52</v>
      </c>
      <c r="T2324">
        <v>4</v>
      </c>
      <c r="U2324">
        <v>0</v>
      </c>
      <c r="V2324">
        <v>14.4648</v>
      </c>
      <c r="W2324">
        <f>(Tableau1[[#This Row],[Sales]]/Tableau1[[#This Row],[Profit]])*100</f>
        <v>204.08163265306123</v>
      </c>
      <c r="X2324">
        <f>Tableau1[[#This Row],[Sales]]*(1-Tableau1[[#This Row],[Discount]])</f>
        <v>29.52</v>
      </c>
      <c r="Y2324">
        <f ca="1">SUMIF(Tableau1[Order ID],Tableau1[[#This Row],[Order ID]],Tableau1[[#This Row],[Sales]])</f>
        <v>6.8879999999999999</v>
      </c>
    </row>
    <row r="2325" spans="1:25" x14ac:dyDescent="0.3">
      <c r="A2325">
        <v>4700</v>
      </c>
      <c r="B2325" t="s">
        <v>2344</v>
      </c>
      <c r="C2325" s="9" t="s">
        <v>5973</v>
      </c>
      <c r="D2325" s="9">
        <v>42866</v>
      </c>
      <c r="E2325" s="3" t="s">
        <v>6378</v>
      </c>
      <c r="F2325" t="s">
        <v>6465</v>
      </c>
      <c r="G2325" t="s">
        <v>6919</v>
      </c>
      <c r="H2325" t="s">
        <v>7712</v>
      </c>
      <c r="I2325" t="s">
        <v>8056</v>
      </c>
      <c r="J2325" t="s">
        <v>8057</v>
      </c>
      <c r="K2325" t="s">
        <v>8147</v>
      </c>
      <c r="L2325" t="s">
        <v>8593</v>
      </c>
      <c r="M2325">
        <v>78745</v>
      </c>
      <c r="N2325" t="s">
        <v>8639</v>
      </c>
      <c r="O2325" t="s">
        <v>10166</v>
      </c>
      <c r="P2325" t="s">
        <v>10371</v>
      </c>
      <c r="Q2325" t="s">
        <v>10379</v>
      </c>
      <c r="R2325" t="s">
        <v>11907</v>
      </c>
      <c r="S2325">
        <v>5.2480000000000002</v>
      </c>
      <c r="T2325">
        <v>2</v>
      </c>
      <c r="U2325">
        <v>0.2</v>
      </c>
      <c r="V2325">
        <v>0.59040000000000004</v>
      </c>
      <c r="W2325">
        <f>(Tableau1[[#This Row],[Sales]]/Tableau1[[#This Row],[Profit]])*100</f>
        <v>888.88888888888891</v>
      </c>
      <c r="X2325">
        <f>Tableau1[[#This Row],[Sales]]*(1-Tableau1[[#This Row],[Discount]])</f>
        <v>4.1984000000000004</v>
      </c>
      <c r="Y2325">
        <f ca="1">SUMIF(Tableau1[Order ID],Tableau1[[#This Row],[Order ID]],Tableau1[[#This Row],[Sales]])</f>
        <v>48.91</v>
      </c>
    </row>
    <row r="2326" spans="1:25" x14ac:dyDescent="0.3">
      <c r="A2326">
        <v>4704</v>
      </c>
      <c r="B2326" t="s">
        <v>2345</v>
      </c>
      <c r="C2326" s="9" t="s">
        <v>5920</v>
      </c>
      <c r="D2326" s="9">
        <v>42545</v>
      </c>
      <c r="E2326" s="3" t="s">
        <v>5961</v>
      </c>
      <c r="F2326" t="s">
        <v>6465</v>
      </c>
      <c r="G2326" t="s">
        <v>7172</v>
      </c>
      <c r="H2326" t="s">
        <v>7965</v>
      </c>
      <c r="I2326" t="s">
        <v>8055</v>
      </c>
      <c r="J2326" t="s">
        <v>8057</v>
      </c>
      <c r="K2326" t="s">
        <v>8070</v>
      </c>
      <c r="L2326" t="s">
        <v>8593</v>
      </c>
      <c r="M2326">
        <v>77095</v>
      </c>
      <c r="N2326" t="s">
        <v>8639</v>
      </c>
      <c r="O2326" t="s">
        <v>9704</v>
      </c>
      <c r="P2326" t="s">
        <v>10371</v>
      </c>
      <c r="Q2326" t="s">
        <v>10382</v>
      </c>
      <c r="R2326" t="s">
        <v>11442</v>
      </c>
      <c r="S2326">
        <v>8.7119999999999997</v>
      </c>
      <c r="T2326">
        <v>2</v>
      </c>
      <c r="U2326">
        <v>0.8</v>
      </c>
      <c r="V2326">
        <v>-19.602</v>
      </c>
      <c r="W2326">
        <f>(Tableau1[[#This Row],[Sales]]/Tableau1[[#This Row],[Profit]])*100</f>
        <v>-44.444444444444443</v>
      </c>
      <c r="X2326">
        <f>Tableau1[[#This Row],[Sales]]*(1-Tableau1[[#This Row],[Discount]])</f>
        <v>1.7423999999999995</v>
      </c>
      <c r="Y2326">
        <f ca="1">SUMIF(Tableau1[Order ID],Tableau1[[#This Row],[Order ID]],Tableau1[[#This Row],[Sales]])</f>
        <v>0.55600000000000005</v>
      </c>
    </row>
    <row r="2327" spans="1:25" x14ac:dyDescent="0.3">
      <c r="A2327">
        <v>4705</v>
      </c>
      <c r="B2327" t="s">
        <v>2346</v>
      </c>
      <c r="C2327" s="9" t="s">
        <v>5654</v>
      </c>
      <c r="D2327" s="9">
        <v>42507</v>
      </c>
      <c r="E2327" s="3" t="s">
        <v>5586</v>
      </c>
      <c r="F2327" t="s">
        <v>6466</v>
      </c>
      <c r="G2327" t="s">
        <v>6619</v>
      </c>
      <c r="H2327" t="s">
        <v>7412</v>
      </c>
      <c r="I2327" t="s">
        <v>8054</v>
      </c>
      <c r="J2327" t="s">
        <v>8057</v>
      </c>
      <c r="K2327" t="s">
        <v>8474</v>
      </c>
      <c r="L2327" t="s">
        <v>8617</v>
      </c>
      <c r="M2327">
        <v>6708</v>
      </c>
      <c r="N2327" t="s">
        <v>8640</v>
      </c>
      <c r="O2327" t="s">
        <v>9283</v>
      </c>
      <c r="P2327" t="s">
        <v>10371</v>
      </c>
      <c r="Q2327" t="s">
        <v>10387</v>
      </c>
      <c r="R2327" t="s">
        <v>11032</v>
      </c>
      <c r="S2327">
        <v>65.17</v>
      </c>
      <c r="T2327">
        <v>7</v>
      </c>
      <c r="U2327">
        <v>0</v>
      </c>
      <c r="V2327">
        <v>18.8993</v>
      </c>
      <c r="W2327">
        <f>(Tableau1[[#This Row],[Sales]]/Tableau1[[#This Row],[Profit]])*100</f>
        <v>344.82758620689657</v>
      </c>
      <c r="X2327">
        <f>Tableau1[[#This Row],[Sales]]*(1-Tableau1[[#This Row],[Discount]])</f>
        <v>65.17</v>
      </c>
      <c r="Y2327">
        <f ca="1">SUMIF(Tableau1[Order ID],Tableau1[[#This Row],[Order ID]],Tableau1[[#This Row],[Sales]])</f>
        <v>13.872</v>
      </c>
    </row>
    <row r="2328" spans="1:25" x14ac:dyDescent="0.3">
      <c r="A2328">
        <v>4708</v>
      </c>
      <c r="B2328" t="s">
        <v>2347</v>
      </c>
      <c r="C2328" s="9" t="s">
        <v>5252</v>
      </c>
      <c r="D2328" s="9">
        <v>42915</v>
      </c>
      <c r="E2328" s="3" t="s">
        <v>5190</v>
      </c>
      <c r="F2328" t="s">
        <v>6466</v>
      </c>
      <c r="G2328" t="s">
        <v>7044</v>
      </c>
      <c r="H2328" t="s">
        <v>7837</v>
      </c>
      <c r="I2328" t="s">
        <v>8054</v>
      </c>
      <c r="J2328" t="s">
        <v>8057</v>
      </c>
      <c r="K2328" t="s">
        <v>8059</v>
      </c>
      <c r="L2328" t="s">
        <v>8590</v>
      </c>
      <c r="M2328">
        <v>90049</v>
      </c>
      <c r="N2328" t="s">
        <v>8638</v>
      </c>
      <c r="O2328" t="s">
        <v>9775</v>
      </c>
      <c r="P2328" t="s">
        <v>10371</v>
      </c>
      <c r="Q2328" t="s">
        <v>10381</v>
      </c>
      <c r="R2328" t="s">
        <v>11510</v>
      </c>
      <c r="S2328">
        <v>895.92</v>
      </c>
      <c r="T2328">
        <v>5</v>
      </c>
      <c r="U2328">
        <v>0.2</v>
      </c>
      <c r="V2328">
        <v>302.37299999999999</v>
      </c>
      <c r="W2328">
        <f>(Tableau1[[#This Row],[Sales]]/Tableau1[[#This Row],[Profit]])*100</f>
        <v>296.2962962962963</v>
      </c>
      <c r="X2328">
        <f>Tableau1[[#This Row],[Sales]]*(1-Tableau1[[#This Row],[Discount]])</f>
        <v>716.73599999999999</v>
      </c>
      <c r="Y2328">
        <f ca="1">SUMIF(Tableau1[Order ID],Tableau1[[#This Row],[Order ID]],Tableau1[[#This Row],[Sales]])</f>
        <v>8.4</v>
      </c>
    </row>
    <row r="2329" spans="1:25" x14ac:dyDescent="0.3">
      <c r="A2329">
        <v>4712</v>
      </c>
      <c r="B2329" t="s">
        <v>2348</v>
      </c>
      <c r="C2329" s="9" t="s">
        <v>5721</v>
      </c>
      <c r="D2329" s="9">
        <v>41729</v>
      </c>
      <c r="E2329" s="3" t="s">
        <v>5721</v>
      </c>
      <c r="F2329" t="s">
        <v>6467</v>
      </c>
      <c r="G2329" t="s">
        <v>6591</v>
      </c>
      <c r="H2329" t="s">
        <v>7384</v>
      </c>
      <c r="I2329" t="s">
        <v>8054</v>
      </c>
      <c r="J2329" t="s">
        <v>8057</v>
      </c>
      <c r="K2329" t="s">
        <v>8068</v>
      </c>
      <c r="L2329" t="s">
        <v>8597</v>
      </c>
      <c r="M2329">
        <v>19120</v>
      </c>
      <c r="N2329" t="s">
        <v>8640</v>
      </c>
      <c r="O2329" t="s">
        <v>9409</v>
      </c>
      <c r="P2329" t="s">
        <v>10371</v>
      </c>
      <c r="Q2329" t="s">
        <v>10381</v>
      </c>
      <c r="R2329" t="s">
        <v>11157</v>
      </c>
      <c r="S2329">
        <v>0.85199999999999998</v>
      </c>
      <c r="T2329">
        <v>1</v>
      </c>
      <c r="U2329">
        <v>0.7</v>
      </c>
      <c r="V2329">
        <v>-0.59640000000000004</v>
      </c>
      <c r="W2329">
        <f>(Tableau1[[#This Row],[Sales]]/Tableau1[[#This Row],[Profit]])*100</f>
        <v>-142.85714285714283</v>
      </c>
      <c r="X2329">
        <f>Tableau1[[#This Row],[Sales]]*(1-Tableau1[[#This Row],[Discount]])</f>
        <v>0.25560000000000005</v>
      </c>
      <c r="Y2329">
        <f ca="1">SUMIF(Tableau1[Order ID],Tableau1[[#This Row],[Order ID]],Tableau1[[#This Row],[Sales]])</f>
        <v>146.68799999999999</v>
      </c>
    </row>
    <row r="2330" spans="1:25" x14ac:dyDescent="0.3">
      <c r="A2330">
        <v>4713</v>
      </c>
      <c r="B2330" t="s">
        <v>2349</v>
      </c>
      <c r="C2330" s="9" t="s">
        <v>5787</v>
      </c>
      <c r="D2330" s="9">
        <v>41989</v>
      </c>
      <c r="E2330" s="3" t="s">
        <v>6089</v>
      </c>
      <c r="F2330" t="s">
        <v>6465</v>
      </c>
      <c r="G2330" t="s">
        <v>7187</v>
      </c>
      <c r="H2330" t="s">
        <v>7980</v>
      </c>
      <c r="I2330" t="s">
        <v>8054</v>
      </c>
      <c r="J2330" t="s">
        <v>8057</v>
      </c>
      <c r="K2330" t="s">
        <v>8172</v>
      </c>
      <c r="L2330" t="s">
        <v>8593</v>
      </c>
      <c r="M2330">
        <v>77340</v>
      </c>
      <c r="N2330" t="s">
        <v>8639</v>
      </c>
      <c r="O2330" t="s">
        <v>9425</v>
      </c>
      <c r="P2330" t="s">
        <v>10371</v>
      </c>
      <c r="Q2330" t="s">
        <v>10383</v>
      </c>
      <c r="R2330" t="s">
        <v>11171</v>
      </c>
      <c r="S2330">
        <v>36.287999999999997</v>
      </c>
      <c r="T2330">
        <v>7</v>
      </c>
      <c r="U2330">
        <v>0.2</v>
      </c>
      <c r="V2330">
        <v>12.700799999999999</v>
      </c>
      <c r="W2330">
        <f>(Tableau1[[#This Row],[Sales]]/Tableau1[[#This Row],[Profit]])*100</f>
        <v>285.71428571428572</v>
      </c>
      <c r="X2330">
        <f>Tableau1[[#This Row],[Sales]]*(1-Tableau1[[#This Row],[Discount]])</f>
        <v>29.0304</v>
      </c>
      <c r="Y2330">
        <f ca="1">SUMIF(Tableau1[Order ID],Tableau1[[#This Row],[Order ID]],Tableau1[[#This Row],[Sales]])</f>
        <v>418.32</v>
      </c>
    </row>
    <row r="2331" spans="1:25" x14ac:dyDescent="0.3">
      <c r="A2331">
        <v>4715</v>
      </c>
      <c r="B2331" t="s">
        <v>2350</v>
      </c>
      <c r="C2331" s="9" t="s">
        <v>5826</v>
      </c>
      <c r="D2331" s="9">
        <v>42873</v>
      </c>
      <c r="E2331" s="3" t="s">
        <v>5998</v>
      </c>
      <c r="F2331" t="s">
        <v>6466</v>
      </c>
      <c r="G2331" t="s">
        <v>6923</v>
      </c>
      <c r="H2331" t="s">
        <v>7716</v>
      </c>
      <c r="I2331" t="s">
        <v>8054</v>
      </c>
      <c r="J2331" t="s">
        <v>8057</v>
      </c>
      <c r="K2331" t="s">
        <v>8090</v>
      </c>
      <c r="L2331" t="s">
        <v>8609</v>
      </c>
      <c r="M2331">
        <v>97206</v>
      </c>
      <c r="N2331" t="s">
        <v>8638</v>
      </c>
      <c r="O2331" t="s">
        <v>9486</v>
      </c>
      <c r="P2331" t="s">
        <v>10372</v>
      </c>
      <c r="Q2331" t="s">
        <v>10380</v>
      </c>
      <c r="R2331" t="s">
        <v>11793</v>
      </c>
      <c r="S2331">
        <v>344.70400000000001</v>
      </c>
      <c r="T2331">
        <v>2</v>
      </c>
      <c r="U2331">
        <v>0.2</v>
      </c>
      <c r="V2331">
        <v>38.779200000000003</v>
      </c>
      <c r="W2331">
        <f>(Tableau1[[#This Row],[Sales]]/Tableau1[[#This Row],[Profit]])*100</f>
        <v>888.88888888888891</v>
      </c>
      <c r="X2331">
        <f>Tableau1[[#This Row],[Sales]]*(1-Tableau1[[#This Row],[Discount]])</f>
        <v>275.76320000000004</v>
      </c>
      <c r="Y2331">
        <f ca="1">SUMIF(Tableau1[Order ID],Tableau1[[#This Row],[Order ID]],Tableau1[[#This Row],[Sales]])</f>
        <v>47.904000000000003</v>
      </c>
    </row>
    <row r="2332" spans="1:25" x14ac:dyDescent="0.3">
      <c r="A2332">
        <v>4716</v>
      </c>
      <c r="B2332" t="s">
        <v>2351</v>
      </c>
      <c r="C2332" s="9" t="s">
        <v>5823</v>
      </c>
      <c r="D2332" s="9">
        <v>42136</v>
      </c>
      <c r="E2332" s="3" t="s">
        <v>5525</v>
      </c>
      <c r="F2332" t="s">
        <v>6465</v>
      </c>
      <c r="G2332" t="s">
        <v>6866</v>
      </c>
      <c r="H2332" t="s">
        <v>7659</v>
      </c>
      <c r="I2332" t="s">
        <v>8054</v>
      </c>
      <c r="J2332" t="s">
        <v>8057</v>
      </c>
      <c r="K2332" t="s">
        <v>8161</v>
      </c>
      <c r="L2332" t="s">
        <v>8610</v>
      </c>
      <c r="M2332">
        <v>80027</v>
      </c>
      <c r="N2332" t="s">
        <v>8638</v>
      </c>
      <c r="O2332" t="s">
        <v>9660</v>
      </c>
      <c r="P2332" t="s">
        <v>10372</v>
      </c>
      <c r="Q2332" t="s">
        <v>10380</v>
      </c>
      <c r="R2332" t="s">
        <v>11398</v>
      </c>
      <c r="S2332">
        <v>201.584</v>
      </c>
      <c r="T2332">
        <v>2</v>
      </c>
      <c r="U2332">
        <v>0.2</v>
      </c>
      <c r="V2332">
        <v>20.1584</v>
      </c>
      <c r="W2332">
        <f>(Tableau1[[#This Row],[Sales]]/Tableau1[[#This Row],[Profit]])*100</f>
        <v>1000</v>
      </c>
      <c r="X2332">
        <f>Tableau1[[#This Row],[Sales]]*(1-Tableau1[[#This Row],[Discount]])</f>
        <v>161.2672</v>
      </c>
      <c r="Y2332">
        <f ca="1">SUMIF(Tableau1[Order ID],Tableau1[[#This Row],[Order ID]],Tableau1[[#This Row],[Sales]])</f>
        <v>11.375999999999999</v>
      </c>
    </row>
    <row r="2333" spans="1:25" x14ac:dyDescent="0.3">
      <c r="A2333">
        <v>4717</v>
      </c>
      <c r="B2333" t="s">
        <v>2352</v>
      </c>
      <c r="C2333" s="9" t="s">
        <v>5764</v>
      </c>
      <c r="D2333" s="9">
        <v>43072</v>
      </c>
      <c r="E2333" s="3" t="s">
        <v>5256</v>
      </c>
      <c r="F2333" t="s">
        <v>6464</v>
      </c>
      <c r="G2333" t="s">
        <v>6943</v>
      </c>
      <c r="H2333" t="s">
        <v>7736</v>
      </c>
      <c r="I2333" t="s">
        <v>8056</v>
      </c>
      <c r="J2333" t="s">
        <v>8057</v>
      </c>
      <c r="K2333" t="s">
        <v>8062</v>
      </c>
      <c r="L2333" t="s">
        <v>8234</v>
      </c>
      <c r="M2333">
        <v>98115</v>
      </c>
      <c r="N2333" t="s">
        <v>8638</v>
      </c>
      <c r="O2333" t="s">
        <v>9570</v>
      </c>
      <c r="P2333" t="s">
        <v>10370</v>
      </c>
      <c r="Q2333" t="s">
        <v>10376</v>
      </c>
      <c r="R2333" t="s">
        <v>11313</v>
      </c>
      <c r="S2333">
        <v>521.96</v>
      </c>
      <c r="T2333">
        <v>2</v>
      </c>
      <c r="U2333">
        <v>0</v>
      </c>
      <c r="V2333">
        <v>88.733199999999997</v>
      </c>
      <c r="W2333">
        <f>(Tableau1[[#This Row],[Sales]]/Tableau1[[#This Row],[Profit]])*100</f>
        <v>588.23529411764707</v>
      </c>
      <c r="X2333">
        <f>Tableau1[[#This Row],[Sales]]*(1-Tableau1[[#This Row],[Discount]])</f>
        <v>521.96</v>
      </c>
      <c r="Y2333">
        <f ca="1">SUMIF(Tableau1[Order ID],Tableau1[[#This Row],[Order ID]],Tableau1[[#This Row],[Sales]])</f>
        <v>80.959999999999994</v>
      </c>
    </row>
    <row r="2334" spans="1:25" x14ac:dyDescent="0.3">
      <c r="A2334">
        <v>4718</v>
      </c>
      <c r="B2334" t="s">
        <v>2353</v>
      </c>
      <c r="C2334" s="9" t="s">
        <v>5325</v>
      </c>
      <c r="D2334" s="9">
        <v>42350</v>
      </c>
      <c r="E2334" s="3" t="s">
        <v>6027</v>
      </c>
      <c r="F2334" t="s">
        <v>6465</v>
      </c>
      <c r="G2334" t="s">
        <v>6543</v>
      </c>
      <c r="H2334" t="s">
        <v>7336</v>
      </c>
      <c r="I2334" t="s">
        <v>8054</v>
      </c>
      <c r="J2334" t="s">
        <v>8057</v>
      </c>
      <c r="K2334" t="s">
        <v>8306</v>
      </c>
      <c r="L2334" t="s">
        <v>8627</v>
      </c>
      <c r="M2334">
        <v>21215</v>
      </c>
      <c r="N2334" t="s">
        <v>8640</v>
      </c>
      <c r="O2334" t="s">
        <v>9075</v>
      </c>
      <c r="P2334" t="s">
        <v>10371</v>
      </c>
      <c r="Q2334" t="s">
        <v>10379</v>
      </c>
      <c r="R2334" t="s">
        <v>10824</v>
      </c>
      <c r="S2334">
        <v>8.2200000000000006</v>
      </c>
      <c r="T2334">
        <v>3</v>
      </c>
      <c r="U2334">
        <v>0</v>
      </c>
      <c r="V2334">
        <v>2.2193999999999998</v>
      </c>
      <c r="W2334">
        <f>(Tableau1[[#This Row],[Sales]]/Tableau1[[#This Row],[Profit]])*100</f>
        <v>370.37037037037044</v>
      </c>
      <c r="X2334">
        <f>Tableau1[[#This Row],[Sales]]*(1-Tableau1[[#This Row],[Discount]])</f>
        <v>8.2200000000000006</v>
      </c>
      <c r="Y2334">
        <f ca="1">SUMIF(Tableau1[Order ID],Tableau1[[#This Row],[Order ID]],Tableau1[[#This Row],[Sales]])</f>
        <v>15.56</v>
      </c>
    </row>
    <row r="2335" spans="1:25" x14ac:dyDescent="0.3">
      <c r="A2335">
        <v>4719</v>
      </c>
      <c r="B2335" t="s">
        <v>2354</v>
      </c>
      <c r="C2335" s="9" t="s">
        <v>6028</v>
      </c>
      <c r="D2335" s="9">
        <v>42287</v>
      </c>
      <c r="E2335" s="3" t="s">
        <v>5032</v>
      </c>
      <c r="F2335" t="s">
        <v>6466</v>
      </c>
      <c r="G2335" t="s">
        <v>6717</v>
      </c>
      <c r="H2335" t="s">
        <v>7510</v>
      </c>
      <c r="I2335" t="s">
        <v>8055</v>
      </c>
      <c r="J2335" t="s">
        <v>8057</v>
      </c>
      <c r="K2335" t="s">
        <v>8066</v>
      </c>
      <c r="L2335" t="s">
        <v>8590</v>
      </c>
      <c r="M2335">
        <v>94109</v>
      </c>
      <c r="N2335" t="s">
        <v>8638</v>
      </c>
      <c r="O2335" t="s">
        <v>9136</v>
      </c>
      <c r="P2335" t="s">
        <v>10371</v>
      </c>
      <c r="Q2335" t="s">
        <v>10383</v>
      </c>
      <c r="R2335" t="s">
        <v>10885</v>
      </c>
      <c r="S2335">
        <v>45.36</v>
      </c>
      <c r="T2335">
        <v>7</v>
      </c>
      <c r="U2335">
        <v>0</v>
      </c>
      <c r="V2335">
        <v>21.7728</v>
      </c>
      <c r="W2335">
        <f>(Tableau1[[#This Row],[Sales]]/Tableau1[[#This Row],[Profit]])*100</f>
        <v>208.33333333333334</v>
      </c>
      <c r="X2335">
        <f>Tableau1[[#This Row],[Sales]]*(1-Tableau1[[#This Row],[Discount]])</f>
        <v>45.36</v>
      </c>
      <c r="Y2335">
        <f ca="1">SUMIF(Tableau1[Order ID],Tableau1[[#This Row],[Order ID]],Tableau1[[#This Row],[Sales]])</f>
        <v>195.68</v>
      </c>
    </row>
    <row r="2336" spans="1:25" x14ac:dyDescent="0.3">
      <c r="A2336">
        <v>4720</v>
      </c>
      <c r="B2336" t="s">
        <v>2355</v>
      </c>
      <c r="C2336" s="9" t="s">
        <v>5054</v>
      </c>
      <c r="D2336" s="9">
        <v>42112</v>
      </c>
      <c r="E2336" s="3" t="s">
        <v>5734</v>
      </c>
      <c r="F2336" t="s">
        <v>6464</v>
      </c>
      <c r="G2336" t="s">
        <v>6836</v>
      </c>
      <c r="H2336" t="s">
        <v>7629</v>
      </c>
      <c r="I2336" t="s">
        <v>8056</v>
      </c>
      <c r="J2336" t="s">
        <v>8057</v>
      </c>
      <c r="K2336" t="s">
        <v>8059</v>
      </c>
      <c r="L2336" t="s">
        <v>8590</v>
      </c>
      <c r="M2336">
        <v>90004</v>
      </c>
      <c r="N2336" t="s">
        <v>8638</v>
      </c>
      <c r="O2336" t="s">
        <v>8909</v>
      </c>
      <c r="P2336" t="s">
        <v>10371</v>
      </c>
      <c r="Q2336" t="s">
        <v>10377</v>
      </c>
      <c r="R2336" t="s">
        <v>10658</v>
      </c>
      <c r="S2336">
        <v>947.17</v>
      </c>
      <c r="T2336">
        <v>7</v>
      </c>
      <c r="U2336">
        <v>0</v>
      </c>
      <c r="V2336">
        <v>9.4717000000000002</v>
      </c>
      <c r="W2336">
        <f>(Tableau1[[#This Row],[Sales]]/Tableau1[[#This Row],[Profit]])*100</f>
        <v>10000</v>
      </c>
      <c r="X2336">
        <f>Tableau1[[#This Row],[Sales]]*(1-Tableau1[[#This Row],[Discount]])</f>
        <v>947.17</v>
      </c>
      <c r="Y2336">
        <f ca="1">SUMIF(Tableau1[Order ID],Tableau1[[#This Row],[Order ID]],Tableau1[[#This Row],[Sales]])</f>
        <v>17.899999999999999</v>
      </c>
    </row>
    <row r="2337" spans="1:25" x14ac:dyDescent="0.3">
      <c r="A2337">
        <v>4722</v>
      </c>
      <c r="B2337" t="s">
        <v>2356</v>
      </c>
      <c r="C2337" s="9" t="s">
        <v>5189</v>
      </c>
      <c r="D2337" s="9">
        <v>41797</v>
      </c>
      <c r="E2337" s="3" t="s">
        <v>6351</v>
      </c>
      <c r="F2337" t="s">
        <v>6464</v>
      </c>
      <c r="G2337" t="s">
        <v>7217</v>
      </c>
      <c r="H2337" t="s">
        <v>8010</v>
      </c>
      <c r="I2337" t="s">
        <v>8054</v>
      </c>
      <c r="J2337" t="s">
        <v>8057</v>
      </c>
      <c r="K2337" t="s">
        <v>8092</v>
      </c>
      <c r="L2337" t="s">
        <v>8598</v>
      </c>
      <c r="M2337">
        <v>60505</v>
      </c>
      <c r="N2337" t="s">
        <v>8639</v>
      </c>
      <c r="O2337" t="s">
        <v>8995</v>
      </c>
      <c r="P2337" t="s">
        <v>10370</v>
      </c>
      <c r="Q2337" t="s">
        <v>10376</v>
      </c>
      <c r="R2337" t="s">
        <v>10744</v>
      </c>
      <c r="S2337">
        <v>268.935</v>
      </c>
      <c r="T2337">
        <v>3</v>
      </c>
      <c r="U2337">
        <v>0.5</v>
      </c>
      <c r="V2337">
        <v>-209.76929999999999</v>
      </c>
      <c r="W2337">
        <f>(Tableau1[[#This Row],[Sales]]/Tableau1[[#This Row],[Profit]])*100</f>
        <v>-128.2051282051282</v>
      </c>
      <c r="X2337">
        <f>Tableau1[[#This Row],[Sales]]*(1-Tableau1[[#This Row],[Discount]])</f>
        <v>134.4675</v>
      </c>
      <c r="Y2337">
        <f ca="1">SUMIF(Tableau1[Order ID],Tableau1[[#This Row],[Order ID]],Tableau1[[#This Row],[Sales]])</f>
        <v>51.183999999999997</v>
      </c>
    </row>
    <row r="2338" spans="1:25" x14ac:dyDescent="0.3">
      <c r="A2338">
        <v>4723</v>
      </c>
      <c r="B2338" t="s">
        <v>2357</v>
      </c>
      <c r="C2338" s="9" t="s">
        <v>5883</v>
      </c>
      <c r="D2338" s="9">
        <v>42979</v>
      </c>
      <c r="E2338" s="3" t="s">
        <v>5240</v>
      </c>
      <c r="F2338" t="s">
        <v>6465</v>
      </c>
      <c r="G2338" t="s">
        <v>6746</v>
      </c>
      <c r="H2338" t="s">
        <v>7539</v>
      </c>
      <c r="I2338" t="s">
        <v>8056</v>
      </c>
      <c r="J2338" t="s">
        <v>8057</v>
      </c>
      <c r="K2338" t="s">
        <v>8062</v>
      </c>
      <c r="L2338" t="s">
        <v>8234</v>
      </c>
      <c r="M2338">
        <v>98103</v>
      </c>
      <c r="N2338" t="s">
        <v>8638</v>
      </c>
      <c r="O2338" t="s">
        <v>9387</v>
      </c>
      <c r="P2338" t="s">
        <v>10371</v>
      </c>
      <c r="Q2338" t="s">
        <v>10379</v>
      </c>
      <c r="R2338" t="s">
        <v>11135</v>
      </c>
      <c r="S2338">
        <v>7.58</v>
      </c>
      <c r="T2338">
        <v>1</v>
      </c>
      <c r="U2338">
        <v>0</v>
      </c>
      <c r="V2338">
        <v>2.9561999999999999</v>
      </c>
      <c r="W2338">
        <f>(Tableau1[[#This Row],[Sales]]/Tableau1[[#This Row],[Profit]])*100</f>
        <v>256.41025641025641</v>
      </c>
      <c r="X2338">
        <f>Tableau1[[#This Row],[Sales]]*(1-Tableau1[[#This Row],[Discount]])</f>
        <v>7.58</v>
      </c>
      <c r="Y2338">
        <f ca="1">SUMIF(Tableau1[Order ID],Tableau1[[#This Row],[Order ID]],Tableau1[[#This Row],[Sales]])</f>
        <v>842.72</v>
      </c>
    </row>
    <row r="2339" spans="1:25" x14ac:dyDescent="0.3">
      <c r="A2339">
        <v>4724</v>
      </c>
      <c r="B2339" t="s">
        <v>2358</v>
      </c>
      <c r="C2339" s="9" t="s">
        <v>5760</v>
      </c>
      <c r="D2339" s="9">
        <v>42512</v>
      </c>
      <c r="E2339" s="3" t="s">
        <v>5760</v>
      </c>
      <c r="F2339" t="s">
        <v>6467</v>
      </c>
      <c r="G2339" t="s">
        <v>6691</v>
      </c>
      <c r="H2339" t="s">
        <v>7484</v>
      </c>
      <c r="I2339" t="s">
        <v>8054</v>
      </c>
      <c r="J2339" t="s">
        <v>8057</v>
      </c>
      <c r="K2339" t="s">
        <v>8475</v>
      </c>
      <c r="L2339" t="s">
        <v>8620</v>
      </c>
      <c r="M2339">
        <v>30605</v>
      </c>
      <c r="N2339" t="s">
        <v>8637</v>
      </c>
      <c r="O2339" t="s">
        <v>9146</v>
      </c>
      <c r="P2339" t="s">
        <v>10371</v>
      </c>
      <c r="Q2339" t="s">
        <v>10375</v>
      </c>
      <c r="R2339" t="s">
        <v>10895</v>
      </c>
      <c r="S2339">
        <v>14.73</v>
      </c>
      <c r="T2339">
        <v>3</v>
      </c>
      <c r="U2339">
        <v>0</v>
      </c>
      <c r="V2339">
        <v>7.2176999999999998</v>
      </c>
      <c r="W2339">
        <f>(Tableau1[[#This Row],[Sales]]/Tableau1[[#This Row],[Profit]])*100</f>
        <v>204.08163265306123</v>
      </c>
      <c r="X2339">
        <f>Tableau1[[#This Row],[Sales]]*(1-Tableau1[[#This Row],[Discount]])</f>
        <v>14.73</v>
      </c>
      <c r="Y2339">
        <f ca="1">SUMIF(Tableau1[Order ID],Tableau1[[#This Row],[Order ID]],Tableau1[[#This Row],[Sales]])</f>
        <v>520.46400000000006</v>
      </c>
    </row>
    <row r="2340" spans="1:25" x14ac:dyDescent="0.3">
      <c r="A2340">
        <v>4725</v>
      </c>
      <c r="B2340" t="s">
        <v>2359</v>
      </c>
      <c r="C2340" s="9" t="s">
        <v>5613</v>
      </c>
      <c r="D2340" s="9">
        <v>42685</v>
      </c>
      <c r="E2340" s="3" t="s">
        <v>5655</v>
      </c>
      <c r="F2340" t="s">
        <v>6465</v>
      </c>
      <c r="G2340" t="s">
        <v>7165</v>
      </c>
      <c r="H2340" t="s">
        <v>7958</v>
      </c>
      <c r="I2340" t="s">
        <v>8056</v>
      </c>
      <c r="J2340" t="s">
        <v>8057</v>
      </c>
      <c r="K2340" t="s">
        <v>8322</v>
      </c>
      <c r="L2340" t="s">
        <v>8591</v>
      </c>
      <c r="M2340">
        <v>32712</v>
      </c>
      <c r="N2340" t="s">
        <v>8637</v>
      </c>
      <c r="O2340" t="s">
        <v>8729</v>
      </c>
      <c r="P2340" t="s">
        <v>10371</v>
      </c>
      <c r="Q2340" t="s">
        <v>10381</v>
      </c>
      <c r="R2340" t="s">
        <v>10478</v>
      </c>
      <c r="S2340">
        <v>9.8879999999999999</v>
      </c>
      <c r="T2340">
        <v>2</v>
      </c>
      <c r="U2340">
        <v>0.7</v>
      </c>
      <c r="V2340">
        <v>-6.9215999999999998</v>
      </c>
      <c r="W2340">
        <f>(Tableau1[[#This Row],[Sales]]/Tableau1[[#This Row],[Profit]])*100</f>
        <v>-142.85714285714286</v>
      </c>
      <c r="X2340">
        <f>Tableau1[[#This Row],[Sales]]*(1-Tableau1[[#This Row],[Discount]])</f>
        <v>2.9664000000000006</v>
      </c>
      <c r="Y2340">
        <f ca="1">SUMIF(Tableau1[Order ID],Tableau1[[#This Row],[Order ID]],Tableau1[[#This Row],[Sales]])</f>
        <v>43.12</v>
      </c>
    </row>
    <row r="2341" spans="1:25" x14ac:dyDescent="0.3">
      <c r="A2341">
        <v>4727</v>
      </c>
      <c r="B2341" t="s">
        <v>2360</v>
      </c>
      <c r="C2341" s="9" t="s">
        <v>5671</v>
      </c>
      <c r="D2341" s="9">
        <v>41968</v>
      </c>
      <c r="E2341" s="3" t="s">
        <v>5533</v>
      </c>
      <c r="F2341" t="s">
        <v>6464</v>
      </c>
      <c r="G2341" t="s">
        <v>6954</v>
      </c>
      <c r="H2341" t="s">
        <v>7747</v>
      </c>
      <c r="I2341" t="s">
        <v>8056</v>
      </c>
      <c r="J2341" t="s">
        <v>8057</v>
      </c>
      <c r="K2341" t="s">
        <v>8078</v>
      </c>
      <c r="L2341" t="s">
        <v>8603</v>
      </c>
      <c r="M2341">
        <v>10009</v>
      </c>
      <c r="N2341" t="s">
        <v>8640</v>
      </c>
      <c r="O2341" t="s">
        <v>9941</v>
      </c>
      <c r="P2341" t="s">
        <v>10371</v>
      </c>
      <c r="Q2341" t="s">
        <v>10377</v>
      </c>
      <c r="R2341" t="s">
        <v>11677</v>
      </c>
      <c r="S2341">
        <v>1117.92</v>
      </c>
      <c r="T2341">
        <v>4</v>
      </c>
      <c r="U2341">
        <v>0</v>
      </c>
      <c r="V2341">
        <v>55.896000000000001</v>
      </c>
      <c r="W2341">
        <f>(Tableau1[[#This Row],[Sales]]/Tableau1[[#This Row],[Profit]])*100</f>
        <v>2000</v>
      </c>
      <c r="X2341">
        <f>Tableau1[[#This Row],[Sales]]*(1-Tableau1[[#This Row],[Discount]])</f>
        <v>1117.92</v>
      </c>
      <c r="Y2341">
        <f ca="1">SUMIF(Tableau1[Order ID],Tableau1[[#This Row],[Order ID]],Tableau1[[#This Row],[Sales]])</f>
        <v>11.56</v>
      </c>
    </row>
    <row r="2342" spans="1:25" x14ac:dyDescent="0.3">
      <c r="A2342">
        <v>4729</v>
      </c>
      <c r="B2342" t="s">
        <v>2361</v>
      </c>
      <c r="C2342" s="9" t="s">
        <v>5875</v>
      </c>
      <c r="D2342" s="9">
        <v>41950</v>
      </c>
      <c r="E2342" s="3" t="s">
        <v>5637</v>
      </c>
      <c r="F2342" t="s">
        <v>6465</v>
      </c>
      <c r="G2342" t="s">
        <v>6491</v>
      </c>
      <c r="H2342" t="s">
        <v>7284</v>
      </c>
      <c r="I2342" t="s">
        <v>8054</v>
      </c>
      <c r="J2342" t="s">
        <v>8057</v>
      </c>
      <c r="K2342" t="s">
        <v>8066</v>
      </c>
      <c r="L2342" t="s">
        <v>8590</v>
      </c>
      <c r="M2342">
        <v>94110</v>
      </c>
      <c r="N2342" t="s">
        <v>8638</v>
      </c>
      <c r="O2342" t="s">
        <v>9335</v>
      </c>
      <c r="P2342" t="s">
        <v>10371</v>
      </c>
      <c r="Q2342" t="s">
        <v>10381</v>
      </c>
      <c r="R2342" t="s">
        <v>11083</v>
      </c>
      <c r="S2342">
        <v>123.14400000000001</v>
      </c>
      <c r="T2342">
        <v>7</v>
      </c>
      <c r="U2342">
        <v>0.2</v>
      </c>
      <c r="V2342">
        <v>46.179000000000002</v>
      </c>
      <c r="W2342">
        <f>(Tableau1[[#This Row],[Sales]]/Tableau1[[#This Row],[Profit]])*100</f>
        <v>266.66666666666663</v>
      </c>
      <c r="X2342">
        <f>Tableau1[[#This Row],[Sales]]*(1-Tableau1[[#This Row],[Discount]])</f>
        <v>98.515200000000007</v>
      </c>
      <c r="Y2342">
        <f ca="1">SUMIF(Tableau1[Order ID],Tableau1[[#This Row],[Order ID]],Tableau1[[#This Row],[Sales]])</f>
        <v>37.94</v>
      </c>
    </row>
    <row r="2343" spans="1:25" x14ac:dyDescent="0.3">
      <c r="A2343">
        <v>4730</v>
      </c>
      <c r="B2343" t="s">
        <v>2362</v>
      </c>
      <c r="C2343" s="9" t="s">
        <v>5457</v>
      </c>
      <c r="D2343" s="9">
        <v>42569</v>
      </c>
      <c r="E2343" s="3" t="s">
        <v>5340</v>
      </c>
      <c r="F2343" t="s">
        <v>6464</v>
      </c>
      <c r="G2343" t="s">
        <v>7071</v>
      </c>
      <c r="H2343" t="s">
        <v>7864</v>
      </c>
      <c r="I2343" t="s">
        <v>8054</v>
      </c>
      <c r="J2343" t="s">
        <v>8057</v>
      </c>
      <c r="K2343" t="s">
        <v>8119</v>
      </c>
      <c r="L2343" t="s">
        <v>8593</v>
      </c>
      <c r="M2343">
        <v>75217</v>
      </c>
      <c r="N2343" t="s">
        <v>8639</v>
      </c>
      <c r="O2343" t="s">
        <v>10238</v>
      </c>
      <c r="P2343" t="s">
        <v>10372</v>
      </c>
      <c r="Q2343" t="s">
        <v>10384</v>
      </c>
      <c r="R2343" t="s">
        <v>11976</v>
      </c>
      <c r="S2343">
        <v>15.576000000000001</v>
      </c>
      <c r="T2343">
        <v>3</v>
      </c>
      <c r="U2343">
        <v>0.2</v>
      </c>
      <c r="V2343">
        <v>3.3098999999999998</v>
      </c>
      <c r="W2343">
        <f>(Tableau1[[#This Row],[Sales]]/Tableau1[[#This Row],[Profit]])*100</f>
        <v>470.58823529411768</v>
      </c>
      <c r="X2343">
        <f>Tableau1[[#This Row],[Sales]]*(1-Tableau1[[#This Row],[Discount]])</f>
        <v>12.460800000000001</v>
      </c>
      <c r="Y2343">
        <f ca="1">SUMIF(Tableau1[Order ID],Tableau1[[#This Row],[Order ID]],Tableau1[[#This Row],[Sales]])</f>
        <v>41.567999999999998</v>
      </c>
    </row>
    <row r="2344" spans="1:25" x14ac:dyDescent="0.3">
      <c r="A2344">
        <v>4731</v>
      </c>
      <c r="B2344" t="s">
        <v>2363</v>
      </c>
      <c r="C2344" s="9" t="s">
        <v>5398</v>
      </c>
      <c r="D2344" s="9">
        <v>42092</v>
      </c>
      <c r="E2344" s="3" t="s">
        <v>6082</v>
      </c>
      <c r="F2344" t="s">
        <v>6464</v>
      </c>
      <c r="G2344" t="s">
        <v>7047</v>
      </c>
      <c r="H2344" t="s">
        <v>7840</v>
      </c>
      <c r="I2344" t="s">
        <v>8054</v>
      </c>
      <c r="J2344" t="s">
        <v>8057</v>
      </c>
      <c r="K2344" t="s">
        <v>8128</v>
      </c>
      <c r="L2344" t="s">
        <v>8590</v>
      </c>
      <c r="M2344">
        <v>92105</v>
      </c>
      <c r="N2344" t="s">
        <v>8638</v>
      </c>
      <c r="O2344" t="s">
        <v>8767</v>
      </c>
      <c r="P2344" t="s">
        <v>10371</v>
      </c>
      <c r="Q2344" t="s">
        <v>10383</v>
      </c>
      <c r="R2344" t="s">
        <v>10517</v>
      </c>
      <c r="S2344">
        <v>212.64</v>
      </c>
      <c r="T2344">
        <v>6</v>
      </c>
      <c r="U2344">
        <v>0</v>
      </c>
      <c r="V2344">
        <v>99.940799999999996</v>
      </c>
      <c r="W2344">
        <f>(Tableau1[[#This Row],[Sales]]/Tableau1[[#This Row],[Profit]])*100</f>
        <v>212.7659574468085</v>
      </c>
      <c r="X2344">
        <f>Tableau1[[#This Row],[Sales]]*(1-Tableau1[[#This Row],[Discount]])</f>
        <v>212.64</v>
      </c>
      <c r="Y2344">
        <f ca="1">SUMIF(Tableau1[Order ID],Tableau1[[#This Row],[Order ID]],Tableau1[[#This Row],[Sales]])</f>
        <v>61.38</v>
      </c>
    </row>
    <row r="2345" spans="1:25" x14ac:dyDescent="0.3">
      <c r="A2345">
        <v>4735</v>
      </c>
      <c r="B2345" t="s">
        <v>2364</v>
      </c>
      <c r="C2345" s="9" t="s">
        <v>5311</v>
      </c>
      <c r="D2345" s="9">
        <v>42467</v>
      </c>
      <c r="E2345" s="3" t="s">
        <v>5438</v>
      </c>
      <c r="F2345" t="s">
        <v>6465</v>
      </c>
      <c r="G2345" t="s">
        <v>6582</v>
      </c>
      <c r="H2345" t="s">
        <v>7375</v>
      </c>
      <c r="I2345" t="s">
        <v>8055</v>
      </c>
      <c r="J2345" t="s">
        <v>8057</v>
      </c>
      <c r="K2345" t="s">
        <v>8078</v>
      </c>
      <c r="L2345" t="s">
        <v>8603</v>
      </c>
      <c r="M2345">
        <v>10035</v>
      </c>
      <c r="N2345" t="s">
        <v>8640</v>
      </c>
      <c r="O2345" t="s">
        <v>8642</v>
      </c>
      <c r="P2345" t="s">
        <v>10370</v>
      </c>
      <c r="Q2345" t="s">
        <v>10374</v>
      </c>
      <c r="R2345" t="s">
        <v>10391</v>
      </c>
      <c r="S2345">
        <v>658.74599999999998</v>
      </c>
      <c r="T2345">
        <v>3</v>
      </c>
      <c r="U2345">
        <v>0.1</v>
      </c>
      <c r="V2345">
        <v>146.38800000000001</v>
      </c>
      <c r="W2345">
        <f>(Tableau1[[#This Row],[Sales]]/Tableau1[[#This Row],[Profit]])*100</f>
        <v>450</v>
      </c>
      <c r="X2345">
        <f>Tableau1[[#This Row],[Sales]]*(1-Tableau1[[#This Row],[Discount]])</f>
        <v>592.87139999999999</v>
      </c>
      <c r="Y2345">
        <f ca="1">SUMIF(Tableau1[Order ID],Tableau1[[#This Row],[Order ID]],Tableau1[[#This Row],[Sales]])</f>
        <v>31.8</v>
      </c>
    </row>
    <row r="2346" spans="1:25" x14ac:dyDescent="0.3">
      <c r="A2346">
        <v>4736</v>
      </c>
      <c r="B2346" t="s">
        <v>2365</v>
      </c>
      <c r="C2346" s="9" t="s">
        <v>5415</v>
      </c>
      <c r="D2346" s="9">
        <v>42168</v>
      </c>
      <c r="E2346" s="3" t="s">
        <v>6004</v>
      </c>
      <c r="F2346" t="s">
        <v>6465</v>
      </c>
      <c r="G2346" t="s">
        <v>6858</v>
      </c>
      <c r="H2346" t="s">
        <v>7651</v>
      </c>
      <c r="I2346" t="s">
        <v>8056</v>
      </c>
      <c r="J2346" t="s">
        <v>8057</v>
      </c>
      <c r="K2346" t="s">
        <v>8470</v>
      </c>
      <c r="L2346" t="s">
        <v>8631</v>
      </c>
      <c r="M2346">
        <v>4240</v>
      </c>
      <c r="N2346" t="s">
        <v>8640</v>
      </c>
      <c r="O2346" t="s">
        <v>9527</v>
      </c>
      <c r="P2346" t="s">
        <v>10371</v>
      </c>
      <c r="Q2346" t="s">
        <v>10381</v>
      </c>
      <c r="R2346" t="s">
        <v>11269</v>
      </c>
      <c r="S2346">
        <v>8.26</v>
      </c>
      <c r="T2346">
        <v>2</v>
      </c>
      <c r="U2346">
        <v>0</v>
      </c>
      <c r="V2346">
        <v>3.8822000000000001</v>
      </c>
      <c r="W2346">
        <f>(Tableau1[[#This Row],[Sales]]/Tableau1[[#This Row],[Profit]])*100</f>
        <v>212.7659574468085</v>
      </c>
      <c r="X2346">
        <f>Tableau1[[#This Row],[Sales]]*(1-Tableau1[[#This Row],[Discount]])</f>
        <v>8.26</v>
      </c>
      <c r="Y2346">
        <f ca="1">SUMIF(Tableau1[Order ID],Tableau1[[#This Row],[Order ID]],Tableau1[[#This Row],[Sales]])</f>
        <v>7.0720000000000001</v>
      </c>
    </row>
    <row r="2347" spans="1:25" x14ac:dyDescent="0.3">
      <c r="A2347">
        <v>4739</v>
      </c>
      <c r="B2347" t="s">
        <v>2366</v>
      </c>
      <c r="C2347" s="9" t="s">
        <v>5984</v>
      </c>
      <c r="D2347" s="9">
        <v>42053</v>
      </c>
      <c r="E2347" s="3" t="s">
        <v>6411</v>
      </c>
      <c r="F2347" t="s">
        <v>6465</v>
      </c>
      <c r="G2347" t="s">
        <v>6618</v>
      </c>
      <c r="H2347" t="s">
        <v>7411</v>
      </c>
      <c r="I2347" t="s">
        <v>8054</v>
      </c>
      <c r="J2347" t="s">
        <v>8057</v>
      </c>
      <c r="K2347" t="s">
        <v>8143</v>
      </c>
      <c r="L2347" t="s">
        <v>8590</v>
      </c>
      <c r="M2347">
        <v>90805</v>
      </c>
      <c r="N2347" t="s">
        <v>8638</v>
      </c>
      <c r="O2347" t="s">
        <v>9203</v>
      </c>
      <c r="P2347" t="s">
        <v>10371</v>
      </c>
      <c r="Q2347" t="s">
        <v>10375</v>
      </c>
      <c r="R2347" t="s">
        <v>10952</v>
      </c>
      <c r="S2347">
        <v>61.06</v>
      </c>
      <c r="T2347">
        <v>2</v>
      </c>
      <c r="U2347">
        <v>0</v>
      </c>
      <c r="V2347">
        <v>28.087599999999998</v>
      </c>
      <c r="W2347">
        <f>(Tableau1[[#This Row],[Sales]]/Tableau1[[#This Row],[Profit]])*100</f>
        <v>217.39130434782612</v>
      </c>
      <c r="X2347">
        <f>Tableau1[[#This Row],[Sales]]*(1-Tableau1[[#This Row],[Discount]])</f>
        <v>61.06</v>
      </c>
      <c r="Y2347">
        <f ca="1">SUMIF(Tableau1[Order ID],Tableau1[[#This Row],[Order ID]],Tableau1[[#This Row],[Sales]])</f>
        <v>25.92</v>
      </c>
    </row>
    <row r="2348" spans="1:25" x14ac:dyDescent="0.3">
      <c r="A2348">
        <v>4741</v>
      </c>
      <c r="B2348" t="s">
        <v>2367</v>
      </c>
      <c r="C2348" s="9" t="s">
        <v>5135</v>
      </c>
      <c r="D2348" s="9">
        <v>43051</v>
      </c>
      <c r="E2348" s="3" t="s">
        <v>5703</v>
      </c>
      <c r="F2348" t="s">
        <v>6465</v>
      </c>
      <c r="G2348" t="s">
        <v>6862</v>
      </c>
      <c r="H2348" t="s">
        <v>7655</v>
      </c>
      <c r="I2348" t="s">
        <v>8054</v>
      </c>
      <c r="J2348" t="s">
        <v>8057</v>
      </c>
      <c r="K2348" t="s">
        <v>8062</v>
      </c>
      <c r="L2348" t="s">
        <v>8234</v>
      </c>
      <c r="M2348">
        <v>98115</v>
      </c>
      <c r="N2348" t="s">
        <v>8638</v>
      </c>
      <c r="O2348" t="s">
        <v>9310</v>
      </c>
      <c r="P2348" t="s">
        <v>10371</v>
      </c>
      <c r="Q2348" t="s">
        <v>10375</v>
      </c>
      <c r="R2348" t="s">
        <v>11059</v>
      </c>
      <c r="S2348">
        <v>9.9600000000000009</v>
      </c>
      <c r="T2348">
        <v>2</v>
      </c>
      <c r="U2348">
        <v>0</v>
      </c>
      <c r="V2348">
        <v>4.5815999999999999</v>
      </c>
      <c r="W2348">
        <f>(Tableau1[[#This Row],[Sales]]/Tableau1[[#This Row],[Profit]])*100</f>
        <v>217.39130434782612</v>
      </c>
      <c r="X2348">
        <f>Tableau1[[#This Row],[Sales]]*(1-Tableau1[[#This Row],[Discount]])</f>
        <v>9.9600000000000009</v>
      </c>
      <c r="Y2348">
        <f ca="1">SUMIF(Tableau1[Order ID],Tableau1[[#This Row],[Order ID]],Tableau1[[#This Row],[Sales]])</f>
        <v>79.92</v>
      </c>
    </row>
    <row r="2349" spans="1:25" x14ac:dyDescent="0.3">
      <c r="A2349">
        <v>4744</v>
      </c>
      <c r="B2349" t="s">
        <v>2368</v>
      </c>
      <c r="C2349" s="9" t="s">
        <v>5946</v>
      </c>
      <c r="D2349" s="9">
        <v>42799</v>
      </c>
      <c r="E2349" s="3" t="s">
        <v>5946</v>
      </c>
      <c r="F2349" t="s">
        <v>6467</v>
      </c>
      <c r="G2349" t="s">
        <v>6616</v>
      </c>
      <c r="H2349" t="s">
        <v>7409</v>
      </c>
      <c r="I2349" t="s">
        <v>8054</v>
      </c>
      <c r="J2349" t="s">
        <v>8057</v>
      </c>
      <c r="K2349" t="s">
        <v>8088</v>
      </c>
      <c r="L2349" t="s">
        <v>8599</v>
      </c>
      <c r="M2349">
        <v>55901</v>
      </c>
      <c r="N2349" t="s">
        <v>8639</v>
      </c>
      <c r="O2349" t="s">
        <v>10005</v>
      </c>
      <c r="P2349" t="s">
        <v>10371</v>
      </c>
      <c r="Q2349" t="s">
        <v>10386</v>
      </c>
      <c r="R2349" t="s">
        <v>11743</v>
      </c>
      <c r="S2349">
        <v>7.9</v>
      </c>
      <c r="T2349">
        <v>2</v>
      </c>
      <c r="U2349">
        <v>0</v>
      </c>
      <c r="V2349">
        <v>2.528</v>
      </c>
      <c r="W2349">
        <f>(Tableau1[[#This Row],[Sales]]/Tableau1[[#This Row],[Profit]])*100</f>
        <v>312.5</v>
      </c>
      <c r="X2349">
        <f>Tableau1[[#This Row],[Sales]]*(1-Tableau1[[#This Row],[Discount]])</f>
        <v>7.9</v>
      </c>
      <c r="Y2349">
        <f ca="1">SUMIF(Tableau1[Order ID],Tableau1[[#This Row],[Order ID]],Tableau1[[#This Row],[Sales]])</f>
        <v>7.992</v>
      </c>
    </row>
    <row r="2350" spans="1:25" x14ac:dyDescent="0.3">
      <c r="A2350">
        <v>4748</v>
      </c>
      <c r="B2350" t="s">
        <v>2369</v>
      </c>
      <c r="C2350" s="9" t="s">
        <v>5870</v>
      </c>
      <c r="D2350" s="9">
        <v>42432</v>
      </c>
      <c r="E2350" s="3" t="s">
        <v>5870</v>
      </c>
      <c r="F2350" t="s">
        <v>6467</v>
      </c>
      <c r="G2350" t="s">
        <v>6846</v>
      </c>
      <c r="H2350" t="s">
        <v>7639</v>
      </c>
      <c r="I2350" t="s">
        <v>8055</v>
      </c>
      <c r="J2350" t="s">
        <v>8057</v>
      </c>
      <c r="K2350" t="s">
        <v>8066</v>
      </c>
      <c r="L2350" t="s">
        <v>8590</v>
      </c>
      <c r="M2350">
        <v>94110</v>
      </c>
      <c r="N2350" t="s">
        <v>8638</v>
      </c>
      <c r="O2350" t="s">
        <v>10125</v>
      </c>
      <c r="P2350" t="s">
        <v>10371</v>
      </c>
      <c r="Q2350" t="s">
        <v>10387</v>
      </c>
      <c r="R2350" t="s">
        <v>11866</v>
      </c>
      <c r="S2350">
        <v>25.35</v>
      </c>
      <c r="T2350">
        <v>3</v>
      </c>
      <c r="U2350">
        <v>0</v>
      </c>
      <c r="V2350">
        <v>7.6050000000000004</v>
      </c>
      <c r="W2350">
        <f>(Tableau1[[#This Row],[Sales]]/Tableau1[[#This Row],[Profit]])*100</f>
        <v>333.33333333333337</v>
      </c>
      <c r="X2350">
        <f>Tableau1[[#This Row],[Sales]]*(1-Tableau1[[#This Row],[Discount]])</f>
        <v>25.35</v>
      </c>
      <c r="Y2350">
        <f ca="1">SUMIF(Tableau1[Order ID],Tableau1[[#This Row],[Order ID]],Tableau1[[#This Row],[Sales]])</f>
        <v>629.95000000000005</v>
      </c>
    </row>
    <row r="2351" spans="1:25" x14ac:dyDescent="0.3">
      <c r="A2351">
        <v>4750</v>
      </c>
      <c r="B2351" t="s">
        <v>2370</v>
      </c>
      <c r="C2351" s="9" t="s">
        <v>5465</v>
      </c>
      <c r="D2351" s="9">
        <v>42728</v>
      </c>
      <c r="E2351" s="3" t="s">
        <v>5621</v>
      </c>
      <c r="F2351" t="s">
        <v>6466</v>
      </c>
      <c r="G2351" t="s">
        <v>6764</v>
      </c>
      <c r="H2351" t="s">
        <v>7557</v>
      </c>
      <c r="I2351" t="s">
        <v>8055</v>
      </c>
      <c r="J2351" t="s">
        <v>8057</v>
      </c>
      <c r="K2351" t="s">
        <v>8062</v>
      </c>
      <c r="L2351" t="s">
        <v>8234</v>
      </c>
      <c r="M2351">
        <v>98103</v>
      </c>
      <c r="N2351" t="s">
        <v>8638</v>
      </c>
      <c r="O2351" t="s">
        <v>9107</v>
      </c>
      <c r="P2351" t="s">
        <v>10371</v>
      </c>
      <c r="Q2351" t="s">
        <v>10383</v>
      </c>
      <c r="R2351" t="s">
        <v>10857</v>
      </c>
      <c r="S2351">
        <v>33.4</v>
      </c>
      <c r="T2351">
        <v>5</v>
      </c>
      <c r="U2351">
        <v>0</v>
      </c>
      <c r="V2351">
        <v>16.032</v>
      </c>
      <c r="W2351">
        <f>(Tableau1[[#This Row],[Sales]]/Tableau1[[#This Row],[Profit]])*100</f>
        <v>208.33333333333331</v>
      </c>
      <c r="X2351">
        <f>Tableau1[[#This Row],[Sales]]*(1-Tableau1[[#This Row],[Discount]])</f>
        <v>33.4</v>
      </c>
      <c r="Y2351">
        <f ca="1">SUMIF(Tableau1[Order ID],Tableau1[[#This Row],[Order ID]],Tableau1[[#This Row],[Sales]])</f>
        <v>31.12</v>
      </c>
    </row>
    <row r="2352" spans="1:25" x14ac:dyDescent="0.3">
      <c r="A2352">
        <v>4751</v>
      </c>
      <c r="B2352" t="s">
        <v>2371</v>
      </c>
      <c r="C2352" s="9" t="s">
        <v>5907</v>
      </c>
      <c r="D2352" s="9">
        <v>42650</v>
      </c>
      <c r="E2352" s="3" t="s">
        <v>5820</v>
      </c>
      <c r="F2352" t="s">
        <v>6466</v>
      </c>
      <c r="G2352" t="s">
        <v>6861</v>
      </c>
      <c r="H2352" t="s">
        <v>7654</v>
      </c>
      <c r="I2352" t="s">
        <v>8055</v>
      </c>
      <c r="J2352" t="s">
        <v>8057</v>
      </c>
      <c r="K2352" t="s">
        <v>8316</v>
      </c>
      <c r="L2352" t="s">
        <v>8234</v>
      </c>
      <c r="M2352">
        <v>99207</v>
      </c>
      <c r="N2352" t="s">
        <v>8638</v>
      </c>
      <c r="O2352" t="s">
        <v>10053</v>
      </c>
      <c r="P2352" t="s">
        <v>10372</v>
      </c>
      <c r="Q2352" t="s">
        <v>10388</v>
      </c>
      <c r="R2352" t="s">
        <v>11791</v>
      </c>
      <c r="S2352">
        <v>837.6</v>
      </c>
      <c r="T2352">
        <v>3</v>
      </c>
      <c r="U2352">
        <v>0.2</v>
      </c>
      <c r="V2352">
        <v>62.82</v>
      </c>
      <c r="W2352">
        <f>(Tableau1[[#This Row],[Sales]]/Tableau1[[#This Row],[Profit]])*100</f>
        <v>1333.3333333333335</v>
      </c>
      <c r="X2352">
        <f>Tableau1[[#This Row],[Sales]]*(1-Tableau1[[#This Row],[Discount]])</f>
        <v>670.08</v>
      </c>
      <c r="Y2352">
        <f ca="1">SUMIF(Tableau1[Order ID],Tableau1[[#This Row],[Order ID]],Tableau1[[#This Row],[Sales]])</f>
        <v>209.148</v>
      </c>
    </row>
    <row r="2353" spans="1:25" x14ac:dyDescent="0.3">
      <c r="A2353">
        <v>4752</v>
      </c>
      <c r="B2353" t="s">
        <v>2372</v>
      </c>
      <c r="C2353" s="9" t="s">
        <v>5040</v>
      </c>
      <c r="D2353" s="9">
        <v>42713</v>
      </c>
      <c r="E2353" s="3" t="s">
        <v>5210</v>
      </c>
      <c r="F2353" t="s">
        <v>6465</v>
      </c>
      <c r="G2353" t="s">
        <v>6480</v>
      </c>
      <c r="H2353" t="s">
        <v>7273</v>
      </c>
      <c r="I2353" t="s">
        <v>8054</v>
      </c>
      <c r="J2353" t="s">
        <v>8057</v>
      </c>
      <c r="K2353" t="s">
        <v>8105</v>
      </c>
      <c r="L2353" t="s">
        <v>8606</v>
      </c>
      <c r="M2353">
        <v>37064</v>
      </c>
      <c r="N2353" t="s">
        <v>8637</v>
      </c>
      <c r="O2353" t="s">
        <v>9643</v>
      </c>
      <c r="P2353" t="s">
        <v>10372</v>
      </c>
      <c r="Q2353" t="s">
        <v>10380</v>
      </c>
      <c r="R2353" t="s">
        <v>11381</v>
      </c>
      <c r="S2353">
        <v>40.68</v>
      </c>
      <c r="T2353">
        <v>3</v>
      </c>
      <c r="U2353">
        <v>0.2</v>
      </c>
      <c r="V2353">
        <v>-9.1530000000000005</v>
      </c>
      <c r="W2353">
        <f>(Tableau1[[#This Row],[Sales]]/Tableau1[[#This Row],[Profit]])*100</f>
        <v>-444.4444444444444</v>
      </c>
      <c r="X2353">
        <f>Tableau1[[#This Row],[Sales]]*(1-Tableau1[[#This Row],[Discount]])</f>
        <v>32.544000000000004</v>
      </c>
      <c r="Y2353">
        <f ca="1">SUMIF(Tableau1[Order ID],Tableau1[[#This Row],[Order ID]],Tableau1[[#This Row],[Sales]])</f>
        <v>574.91</v>
      </c>
    </row>
    <row r="2354" spans="1:25" x14ac:dyDescent="0.3">
      <c r="A2354">
        <v>4753</v>
      </c>
      <c r="B2354" t="s">
        <v>2373</v>
      </c>
      <c r="C2354" s="9" t="s">
        <v>5255</v>
      </c>
      <c r="D2354" s="9">
        <v>43059</v>
      </c>
      <c r="E2354" s="3" t="s">
        <v>5251</v>
      </c>
      <c r="F2354" t="s">
        <v>6465</v>
      </c>
      <c r="G2354" t="s">
        <v>6769</v>
      </c>
      <c r="H2354" t="s">
        <v>7562</v>
      </c>
      <c r="I2354" t="s">
        <v>8054</v>
      </c>
      <c r="J2354" t="s">
        <v>8057</v>
      </c>
      <c r="K2354" t="s">
        <v>8083</v>
      </c>
      <c r="L2354" t="s">
        <v>8606</v>
      </c>
      <c r="M2354">
        <v>38301</v>
      </c>
      <c r="N2354" t="s">
        <v>8637</v>
      </c>
      <c r="O2354" t="s">
        <v>9165</v>
      </c>
      <c r="P2354" t="s">
        <v>10370</v>
      </c>
      <c r="Q2354" t="s">
        <v>10374</v>
      </c>
      <c r="R2354" t="s">
        <v>10914</v>
      </c>
      <c r="S2354">
        <v>209.56800000000001</v>
      </c>
      <c r="T2354">
        <v>2</v>
      </c>
      <c r="U2354">
        <v>0.2</v>
      </c>
      <c r="V2354">
        <v>-23.5764</v>
      </c>
      <c r="W2354">
        <f>(Tableau1[[#This Row],[Sales]]/Tableau1[[#This Row],[Profit]])*100</f>
        <v>-888.88888888888891</v>
      </c>
      <c r="X2354">
        <f>Tableau1[[#This Row],[Sales]]*(1-Tableau1[[#This Row],[Discount]])</f>
        <v>167.65440000000001</v>
      </c>
      <c r="Y2354">
        <f ca="1">SUMIF(Tableau1[Order ID],Tableau1[[#This Row],[Order ID]],Tableau1[[#This Row],[Sales]])</f>
        <v>3.2730000000000001</v>
      </c>
    </row>
    <row r="2355" spans="1:25" x14ac:dyDescent="0.3">
      <c r="A2355">
        <v>4754</v>
      </c>
      <c r="B2355" t="s">
        <v>2374</v>
      </c>
      <c r="C2355" s="9" t="s">
        <v>5325</v>
      </c>
      <c r="D2355" s="9">
        <v>42350</v>
      </c>
      <c r="E2355" s="3" t="s">
        <v>6165</v>
      </c>
      <c r="F2355" t="s">
        <v>6465</v>
      </c>
      <c r="G2355" t="s">
        <v>6570</v>
      </c>
      <c r="H2355" t="s">
        <v>7363</v>
      </c>
      <c r="I2355" t="s">
        <v>8054</v>
      </c>
      <c r="J2355" t="s">
        <v>8057</v>
      </c>
      <c r="K2355" t="s">
        <v>8147</v>
      </c>
      <c r="L2355" t="s">
        <v>8593</v>
      </c>
      <c r="M2355">
        <v>78745</v>
      </c>
      <c r="N2355" t="s">
        <v>8639</v>
      </c>
      <c r="O2355" t="s">
        <v>10239</v>
      </c>
      <c r="P2355" t="s">
        <v>10372</v>
      </c>
      <c r="Q2355" t="s">
        <v>10384</v>
      </c>
      <c r="R2355" t="s">
        <v>11977</v>
      </c>
      <c r="S2355">
        <v>22.367999999999999</v>
      </c>
      <c r="T2355">
        <v>4</v>
      </c>
      <c r="U2355">
        <v>0.2</v>
      </c>
      <c r="V2355">
        <v>6.4307999999999996</v>
      </c>
      <c r="W2355">
        <f>(Tableau1[[#This Row],[Sales]]/Tableau1[[#This Row],[Profit]])*100</f>
        <v>347.82608695652175</v>
      </c>
      <c r="X2355">
        <f>Tableau1[[#This Row],[Sales]]*(1-Tableau1[[#This Row],[Discount]])</f>
        <v>17.894400000000001</v>
      </c>
      <c r="Y2355">
        <f ca="1">SUMIF(Tableau1[Order ID],Tableau1[[#This Row],[Order ID]],Tableau1[[#This Row],[Sales]])</f>
        <v>2803.92</v>
      </c>
    </row>
    <row r="2356" spans="1:25" x14ac:dyDescent="0.3">
      <c r="A2356">
        <v>4755</v>
      </c>
      <c r="B2356" t="s">
        <v>2375</v>
      </c>
      <c r="C2356" s="9" t="s">
        <v>5477</v>
      </c>
      <c r="D2356" s="9">
        <v>42769</v>
      </c>
      <c r="E2356" s="3" t="s">
        <v>6323</v>
      </c>
      <c r="F2356" t="s">
        <v>6465</v>
      </c>
      <c r="G2356" t="s">
        <v>7086</v>
      </c>
      <c r="H2356" t="s">
        <v>7879</v>
      </c>
      <c r="I2356" t="s">
        <v>8054</v>
      </c>
      <c r="J2356" t="s">
        <v>8057</v>
      </c>
      <c r="K2356" t="s">
        <v>8153</v>
      </c>
      <c r="L2356" t="s">
        <v>8591</v>
      </c>
      <c r="M2356">
        <v>33024</v>
      </c>
      <c r="N2356" t="s">
        <v>8637</v>
      </c>
      <c r="O2356" t="s">
        <v>9248</v>
      </c>
      <c r="P2356" t="s">
        <v>10371</v>
      </c>
      <c r="Q2356" t="s">
        <v>10381</v>
      </c>
      <c r="R2356" t="s">
        <v>10997</v>
      </c>
      <c r="S2356">
        <v>3.8820000000000001</v>
      </c>
      <c r="T2356">
        <v>2</v>
      </c>
      <c r="U2356">
        <v>0.7</v>
      </c>
      <c r="V2356">
        <v>-2.5880000000000001</v>
      </c>
      <c r="W2356">
        <f>(Tableau1[[#This Row],[Sales]]/Tableau1[[#This Row],[Profit]])*100</f>
        <v>-150</v>
      </c>
      <c r="X2356">
        <f>Tableau1[[#This Row],[Sales]]*(1-Tableau1[[#This Row],[Discount]])</f>
        <v>1.1646000000000003</v>
      </c>
      <c r="Y2356">
        <f ca="1">SUMIF(Tableau1[Order ID],Tableau1[[#This Row],[Order ID]],Tableau1[[#This Row],[Sales]])</f>
        <v>249.584</v>
      </c>
    </row>
    <row r="2357" spans="1:25" x14ac:dyDescent="0.3">
      <c r="A2357">
        <v>4757</v>
      </c>
      <c r="B2357" t="s">
        <v>2376</v>
      </c>
      <c r="C2357" s="9" t="s">
        <v>5326</v>
      </c>
      <c r="D2357" s="9">
        <v>42999</v>
      </c>
      <c r="E2357" s="3" t="s">
        <v>5175</v>
      </c>
      <c r="F2357" t="s">
        <v>6465</v>
      </c>
      <c r="G2357" t="s">
        <v>6480</v>
      </c>
      <c r="H2357" t="s">
        <v>7273</v>
      </c>
      <c r="I2357" t="s">
        <v>8054</v>
      </c>
      <c r="J2357" t="s">
        <v>8057</v>
      </c>
      <c r="K2357" t="s">
        <v>8068</v>
      </c>
      <c r="L2357" t="s">
        <v>8597</v>
      </c>
      <c r="M2357">
        <v>19143</v>
      </c>
      <c r="N2357" t="s">
        <v>8640</v>
      </c>
      <c r="O2357" t="s">
        <v>9892</v>
      </c>
      <c r="P2357" t="s">
        <v>10371</v>
      </c>
      <c r="Q2357" t="s">
        <v>10381</v>
      </c>
      <c r="R2357" t="s">
        <v>11628</v>
      </c>
      <c r="S2357">
        <v>1.9079999999999999</v>
      </c>
      <c r="T2357">
        <v>2</v>
      </c>
      <c r="U2357">
        <v>0.7</v>
      </c>
      <c r="V2357">
        <v>-1.5264</v>
      </c>
      <c r="W2357">
        <f>(Tableau1[[#This Row],[Sales]]/Tableau1[[#This Row],[Profit]])*100</f>
        <v>-125</v>
      </c>
      <c r="X2357">
        <f>Tableau1[[#This Row],[Sales]]*(1-Tableau1[[#This Row],[Discount]])</f>
        <v>0.57240000000000002</v>
      </c>
      <c r="Y2357">
        <f ca="1">SUMIF(Tableau1[Order ID],Tableau1[[#This Row],[Order ID]],Tableau1[[#This Row],[Sales]])</f>
        <v>15.224</v>
      </c>
    </row>
    <row r="2358" spans="1:25" x14ac:dyDescent="0.3">
      <c r="A2358">
        <v>4758</v>
      </c>
      <c r="B2358" t="s">
        <v>2377</v>
      </c>
      <c r="C2358" s="9" t="s">
        <v>5534</v>
      </c>
      <c r="D2358" s="9">
        <v>42855</v>
      </c>
      <c r="E2358" s="3" t="s">
        <v>6054</v>
      </c>
      <c r="F2358" t="s">
        <v>6465</v>
      </c>
      <c r="G2358" t="s">
        <v>7147</v>
      </c>
      <c r="H2358" t="s">
        <v>7940</v>
      </c>
      <c r="I2358" t="s">
        <v>8056</v>
      </c>
      <c r="J2358" t="s">
        <v>8057</v>
      </c>
      <c r="K2358" t="s">
        <v>8472</v>
      </c>
      <c r="L2358" t="s">
        <v>8598</v>
      </c>
      <c r="M2358">
        <v>61832</v>
      </c>
      <c r="N2358" t="s">
        <v>8639</v>
      </c>
      <c r="O2358" t="s">
        <v>9205</v>
      </c>
      <c r="P2358" t="s">
        <v>10371</v>
      </c>
      <c r="Q2358" t="s">
        <v>10381</v>
      </c>
      <c r="R2358" t="s">
        <v>10954</v>
      </c>
      <c r="S2358">
        <v>43.372</v>
      </c>
      <c r="T2358">
        <v>7</v>
      </c>
      <c r="U2358">
        <v>0.8</v>
      </c>
      <c r="V2358">
        <v>-69.395200000000003</v>
      </c>
      <c r="W2358">
        <f>(Tableau1[[#This Row],[Sales]]/Tableau1[[#This Row],[Profit]])*100</f>
        <v>-62.5</v>
      </c>
      <c r="X2358">
        <f>Tableau1[[#This Row],[Sales]]*(1-Tableau1[[#This Row],[Discount]])</f>
        <v>8.6743999999999986</v>
      </c>
      <c r="Y2358">
        <f ca="1">SUMIF(Tableau1[Order ID],Tableau1[[#This Row],[Order ID]],Tableau1[[#This Row],[Sales]])</f>
        <v>3785.2919999999999</v>
      </c>
    </row>
    <row r="2359" spans="1:25" x14ac:dyDescent="0.3">
      <c r="A2359">
        <v>4759</v>
      </c>
      <c r="B2359" t="s">
        <v>2378</v>
      </c>
      <c r="C2359" s="9" t="s">
        <v>5965</v>
      </c>
      <c r="D2359" s="9">
        <v>41946</v>
      </c>
      <c r="E2359" s="3" t="s">
        <v>5875</v>
      </c>
      <c r="F2359" t="s">
        <v>6465</v>
      </c>
      <c r="G2359" t="s">
        <v>7079</v>
      </c>
      <c r="H2359" t="s">
        <v>7872</v>
      </c>
      <c r="I2359" t="s">
        <v>8054</v>
      </c>
      <c r="J2359" t="s">
        <v>8057</v>
      </c>
      <c r="K2359" t="s">
        <v>8078</v>
      </c>
      <c r="L2359" t="s">
        <v>8603</v>
      </c>
      <c r="M2359">
        <v>10009</v>
      </c>
      <c r="N2359" t="s">
        <v>8640</v>
      </c>
      <c r="O2359" t="s">
        <v>9096</v>
      </c>
      <c r="P2359" t="s">
        <v>10372</v>
      </c>
      <c r="Q2359" t="s">
        <v>10380</v>
      </c>
      <c r="R2359" t="s">
        <v>10846</v>
      </c>
      <c r="S2359">
        <v>783.96</v>
      </c>
      <c r="T2359">
        <v>4</v>
      </c>
      <c r="U2359">
        <v>0</v>
      </c>
      <c r="V2359">
        <v>219.50880000000001</v>
      </c>
      <c r="W2359">
        <f>(Tableau1[[#This Row],[Sales]]/Tableau1[[#This Row],[Profit]])*100</f>
        <v>357.14285714285717</v>
      </c>
      <c r="X2359">
        <f>Tableau1[[#This Row],[Sales]]*(1-Tableau1[[#This Row],[Discount]])</f>
        <v>783.96</v>
      </c>
      <c r="Y2359">
        <f ca="1">SUMIF(Tableau1[Order ID],Tableau1[[#This Row],[Order ID]],Tableau1[[#This Row],[Sales]])</f>
        <v>199.9</v>
      </c>
    </row>
    <row r="2360" spans="1:25" x14ac:dyDescent="0.3">
      <c r="A2360">
        <v>4762</v>
      </c>
      <c r="B2360" t="s">
        <v>2379</v>
      </c>
      <c r="C2360" s="9" t="s">
        <v>5975</v>
      </c>
      <c r="D2360" s="9">
        <v>42734</v>
      </c>
      <c r="E2360" s="3" t="s">
        <v>6325</v>
      </c>
      <c r="F2360" t="s">
        <v>6465</v>
      </c>
      <c r="G2360" t="s">
        <v>6766</v>
      </c>
      <c r="H2360" t="s">
        <v>7559</v>
      </c>
      <c r="I2360" t="s">
        <v>8054</v>
      </c>
      <c r="J2360" t="s">
        <v>8057</v>
      </c>
      <c r="K2360" t="s">
        <v>8096</v>
      </c>
      <c r="L2360" t="s">
        <v>8612</v>
      </c>
      <c r="M2360">
        <v>43229</v>
      </c>
      <c r="N2360" t="s">
        <v>8640</v>
      </c>
      <c r="O2360" t="s">
        <v>10197</v>
      </c>
      <c r="P2360" t="s">
        <v>10371</v>
      </c>
      <c r="Q2360" t="s">
        <v>10375</v>
      </c>
      <c r="R2360" t="s">
        <v>11936</v>
      </c>
      <c r="S2360">
        <v>5.9039999999999999</v>
      </c>
      <c r="T2360">
        <v>2</v>
      </c>
      <c r="U2360">
        <v>0.2</v>
      </c>
      <c r="V2360">
        <v>1.9925999999999999</v>
      </c>
      <c r="W2360">
        <f>(Tableau1[[#This Row],[Sales]]/Tableau1[[#This Row],[Profit]])*100</f>
        <v>296.2962962962963</v>
      </c>
      <c r="X2360">
        <f>Tableau1[[#This Row],[Sales]]*(1-Tableau1[[#This Row],[Discount]])</f>
        <v>4.7232000000000003</v>
      </c>
      <c r="Y2360">
        <f ca="1">SUMIF(Tableau1[Order ID],Tableau1[[#This Row],[Order ID]],Tableau1[[#This Row],[Sales]])</f>
        <v>1099.96</v>
      </c>
    </row>
    <row r="2361" spans="1:25" x14ac:dyDescent="0.3">
      <c r="A2361">
        <v>4764</v>
      </c>
      <c r="B2361" t="s">
        <v>2380</v>
      </c>
      <c r="C2361" s="9" t="s">
        <v>5358</v>
      </c>
      <c r="D2361" s="9">
        <v>41899</v>
      </c>
      <c r="E2361" s="3" t="s">
        <v>5188</v>
      </c>
      <c r="F2361" t="s">
        <v>6465</v>
      </c>
      <c r="G2361" t="s">
        <v>7217</v>
      </c>
      <c r="H2361" t="s">
        <v>8010</v>
      </c>
      <c r="I2361" t="s">
        <v>8054</v>
      </c>
      <c r="J2361" t="s">
        <v>8057</v>
      </c>
      <c r="K2361" t="s">
        <v>8432</v>
      </c>
      <c r="L2361" t="s">
        <v>8590</v>
      </c>
      <c r="M2361">
        <v>91911</v>
      </c>
      <c r="N2361" t="s">
        <v>8638</v>
      </c>
      <c r="O2361" t="s">
        <v>10241</v>
      </c>
      <c r="P2361" t="s">
        <v>10371</v>
      </c>
      <c r="Q2361" t="s">
        <v>10385</v>
      </c>
      <c r="R2361" t="s">
        <v>11979</v>
      </c>
      <c r="S2361">
        <v>182.94</v>
      </c>
      <c r="T2361">
        <v>3</v>
      </c>
      <c r="U2361">
        <v>0</v>
      </c>
      <c r="V2361">
        <v>85.981800000000007</v>
      </c>
      <c r="W2361">
        <f>(Tableau1[[#This Row],[Sales]]/Tableau1[[#This Row],[Profit]])*100</f>
        <v>212.7659574468085</v>
      </c>
      <c r="X2361">
        <f>Tableau1[[#This Row],[Sales]]*(1-Tableau1[[#This Row],[Discount]])</f>
        <v>182.94</v>
      </c>
      <c r="Y2361">
        <f ca="1">SUMIF(Tableau1[Order ID],Tableau1[[#This Row],[Order ID]],Tableau1[[#This Row],[Sales]])</f>
        <v>30.08</v>
      </c>
    </row>
    <row r="2362" spans="1:25" x14ac:dyDescent="0.3">
      <c r="A2362">
        <v>4765</v>
      </c>
      <c r="B2362" t="s">
        <v>2381</v>
      </c>
      <c r="C2362" s="9" t="s">
        <v>5251</v>
      </c>
      <c r="D2362" s="9">
        <v>43063</v>
      </c>
      <c r="E2362" s="3" t="s">
        <v>5374</v>
      </c>
      <c r="F2362" t="s">
        <v>6466</v>
      </c>
      <c r="G2362" t="s">
        <v>6778</v>
      </c>
      <c r="H2362" t="s">
        <v>7571</v>
      </c>
      <c r="I2362" t="s">
        <v>8054</v>
      </c>
      <c r="J2362" t="s">
        <v>8057</v>
      </c>
      <c r="K2362" t="s">
        <v>8066</v>
      </c>
      <c r="L2362" t="s">
        <v>8590</v>
      </c>
      <c r="M2362">
        <v>94110</v>
      </c>
      <c r="N2362" t="s">
        <v>8638</v>
      </c>
      <c r="O2362" t="s">
        <v>9526</v>
      </c>
      <c r="P2362" t="s">
        <v>10371</v>
      </c>
      <c r="Q2362" t="s">
        <v>10379</v>
      </c>
      <c r="R2362" t="s">
        <v>11268</v>
      </c>
      <c r="S2362">
        <v>27.76</v>
      </c>
      <c r="T2362">
        <v>4</v>
      </c>
      <c r="U2362">
        <v>0</v>
      </c>
      <c r="V2362">
        <v>9.9936000000000007</v>
      </c>
      <c r="W2362">
        <f>(Tableau1[[#This Row],[Sales]]/Tableau1[[#This Row],[Profit]])*100</f>
        <v>277.77777777777777</v>
      </c>
      <c r="X2362">
        <f>Tableau1[[#This Row],[Sales]]*(1-Tableau1[[#This Row],[Discount]])</f>
        <v>27.76</v>
      </c>
      <c r="Y2362">
        <f ca="1">SUMIF(Tableau1[Order ID],Tableau1[[#This Row],[Order ID]],Tableau1[[#This Row],[Sales]])</f>
        <v>12.96</v>
      </c>
    </row>
    <row r="2363" spans="1:25" x14ac:dyDescent="0.3">
      <c r="A2363">
        <v>4766</v>
      </c>
      <c r="B2363" t="s">
        <v>2382</v>
      </c>
      <c r="C2363" s="9" t="s">
        <v>6029</v>
      </c>
      <c r="D2363" s="9">
        <v>42118</v>
      </c>
      <c r="E2363" s="3" t="s">
        <v>5182</v>
      </c>
      <c r="F2363" t="s">
        <v>6465</v>
      </c>
      <c r="G2363" t="s">
        <v>6957</v>
      </c>
      <c r="H2363" t="s">
        <v>7750</v>
      </c>
      <c r="I2363" t="s">
        <v>8056</v>
      </c>
      <c r="J2363" t="s">
        <v>8057</v>
      </c>
      <c r="K2363" t="s">
        <v>8078</v>
      </c>
      <c r="L2363" t="s">
        <v>8603</v>
      </c>
      <c r="M2363">
        <v>10009</v>
      </c>
      <c r="N2363" t="s">
        <v>8640</v>
      </c>
      <c r="O2363" t="s">
        <v>9656</v>
      </c>
      <c r="P2363" t="s">
        <v>10371</v>
      </c>
      <c r="Q2363" t="s">
        <v>10379</v>
      </c>
      <c r="R2363" t="s">
        <v>11394</v>
      </c>
      <c r="S2363">
        <v>25.99</v>
      </c>
      <c r="T2363">
        <v>1</v>
      </c>
      <c r="U2363">
        <v>0</v>
      </c>
      <c r="V2363">
        <v>7.5370999999999997</v>
      </c>
      <c r="W2363">
        <f>(Tableau1[[#This Row],[Sales]]/Tableau1[[#This Row],[Profit]])*100</f>
        <v>344.82758620689651</v>
      </c>
      <c r="X2363">
        <f>Tableau1[[#This Row],[Sales]]*(1-Tableau1[[#This Row],[Discount]])</f>
        <v>25.99</v>
      </c>
      <c r="Y2363">
        <f ca="1">SUMIF(Tableau1[Order ID],Tableau1[[#This Row],[Order ID]],Tableau1[[#This Row],[Sales]])</f>
        <v>22.24</v>
      </c>
    </row>
    <row r="2364" spans="1:25" x14ac:dyDescent="0.3">
      <c r="A2364">
        <v>4767</v>
      </c>
      <c r="B2364" t="s">
        <v>2383</v>
      </c>
      <c r="C2364" s="9" t="s">
        <v>6030</v>
      </c>
      <c r="D2364" s="9">
        <v>42072</v>
      </c>
      <c r="E2364" s="3" t="s">
        <v>5929</v>
      </c>
      <c r="F2364" t="s">
        <v>6466</v>
      </c>
      <c r="G2364" t="s">
        <v>6842</v>
      </c>
      <c r="H2364" t="s">
        <v>7635</v>
      </c>
      <c r="I2364" t="s">
        <v>8055</v>
      </c>
      <c r="J2364" t="s">
        <v>8057</v>
      </c>
      <c r="K2364" t="s">
        <v>8110</v>
      </c>
      <c r="L2364" t="s">
        <v>8593</v>
      </c>
      <c r="M2364">
        <v>78207</v>
      </c>
      <c r="N2364" t="s">
        <v>8639</v>
      </c>
      <c r="O2364" t="s">
        <v>9340</v>
      </c>
      <c r="P2364" t="s">
        <v>10372</v>
      </c>
      <c r="Q2364" t="s">
        <v>10384</v>
      </c>
      <c r="R2364" t="s">
        <v>11088</v>
      </c>
      <c r="S2364">
        <v>113.52</v>
      </c>
      <c r="T2364">
        <v>5</v>
      </c>
      <c r="U2364">
        <v>0.2</v>
      </c>
      <c r="V2364">
        <v>29.798999999999999</v>
      </c>
      <c r="W2364">
        <f>(Tableau1[[#This Row],[Sales]]/Tableau1[[#This Row],[Profit]])*100</f>
        <v>380.95238095238091</v>
      </c>
      <c r="X2364">
        <f>Tableau1[[#This Row],[Sales]]*(1-Tableau1[[#This Row],[Discount]])</f>
        <v>90.816000000000003</v>
      </c>
      <c r="Y2364">
        <f ca="1">SUMIF(Tableau1[Order ID],Tableau1[[#This Row],[Order ID]],Tableau1[[#This Row],[Sales]])</f>
        <v>48.36</v>
      </c>
    </row>
    <row r="2365" spans="1:25" x14ac:dyDescent="0.3">
      <c r="A2365">
        <v>4769</v>
      </c>
      <c r="B2365" t="s">
        <v>2384</v>
      </c>
      <c r="C2365" s="9" t="s">
        <v>5485</v>
      </c>
      <c r="D2365" s="9">
        <v>42888</v>
      </c>
      <c r="E2365" s="3" t="s">
        <v>5125</v>
      </c>
      <c r="F2365" t="s">
        <v>6467</v>
      </c>
      <c r="G2365" t="s">
        <v>7218</v>
      </c>
      <c r="H2365" t="s">
        <v>8011</v>
      </c>
      <c r="I2365" t="s">
        <v>8054</v>
      </c>
      <c r="J2365" t="s">
        <v>8057</v>
      </c>
      <c r="K2365" t="s">
        <v>8166</v>
      </c>
      <c r="L2365" t="s">
        <v>8592</v>
      </c>
      <c r="M2365">
        <v>28540</v>
      </c>
      <c r="N2365" t="s">
        <v>8637</v>
      </c>
      <c r="O2365" t="s">
        <v>10147</v>
      </c>
      <c r="P2365" t="s">
        <v>10371</v>
      </c>
      <c r="Q2365" t="s">
        <v>10383</v>
      </c>
      <c r="R2365" t="s">
        <v>11889</v>
      </c>
      <c r="S2365">
        <v>25.344000000000001</v>
      </c>
      <c r="T2365">
        <v>4</v>
      </c>
      <c r="U2365">
        <v>0.2</v>
      </c>
      <c r="V2365">
        <v>9.1872000000000007</v>
      </c>
      <c r="W2365">
        <f>(Tableau1[[#This Row],[Sales]]/Tableau1[[#This Row],[Profit]])*100</f>
        <v>275.86206896551721</v>
      </c>
      <c r="X2365">
        <f>Tableau1[[#This Row],[Sales]]*(1-Tableau1[[#This Row],[Discount]])</f>
        <v>20.275200000000002</v>
      </c>
      <c r="Y2365">
        <f ca="1">SUMIF(Tableau1[Order ID],Tableau1[[#This Row],[Order ID]],Tableau1[[#This Row],[Sales]])</f>
        <v>95.84</v>
      </c>
    </row>
    <row r="2366" spans="1:25" x14ac:dyDescent="0.3">
      <c r="A2366">
        <v>4770</v>
      </c>
      <c r="B2366" t="s">
        <v>2385</v>
      </c>
      <c r="C2366" s="9" t="s">
        <v>5281</v>
      </c>
      <c r="D2366" s="9">
        <v>42632</v>
      </c>
      <c r="E2366" s="3" t="s">
        <v>5476</v>
      </c>
      <c r="F2366" t="s">
        <v>6464</v>
      </c>
      <c r="G2366" t="s">
        <v>6722</v>
      </c>
      <c r="H2366" t="s">
        <v>7515</v>
      </c>
      <c r="I2366" t="s">
        <v>8056</v>
      </c>
      <c r="J2366" t="s">
        <v>8057</v>
      </c>
      <c r="K2366" t="s">
        <v>8066</v>
      </c>
      <c r="L2366" t="s">
        <v>8590</v>
      </c>
      <c r="M2366">
        <v>94109</v>
      </c>
      <c r="N2366" t="s">
        <v>8638</v>
      </c>
      <c r="O2366" t="s">
        <v>9214</v>
      </c>
      <c r="P2366" t="s">
        <v>10371</v>
      </c>
      <c r="Q2366" t="s">
        <v>10381</v>
      </c>
      <c r="R2366" t="s">
        <v>10963</v>
      </c>
      <c r="S2366">
        <v>11.952</v>
      </c>
      <c r="T2366">
        <v>3</v>
      </c>
      <c r="U2366">
        <v>0.2</v>
      </c>
      <c r="V2366">
        <v>4.1832000000000003</v>
      </c>
      <c r="W2366">
        <f>(Tableau1[[#This Row],[Sales]]/Tableau1[[#This Row],[Profit]])*100</f>
        <v>285.71428571428567</v>
      </c>
      <c r="X2366">
        <f>Tableau1[[#This Row],[Sales]]*(1-Tableau1[[#This Row],[Discount]])</f>
        <v>9.5616000000000003</v>
      </c>
      <c r="Y2366">
        <f ca="1">SUMIF(Tableau1[Order ID],Tableau1[[#This Row],[Order ID]],Tableau1[[#This Row],[Sales]])</f>
        <v>35.880000000000003</v>
      </c>
    </row>
    <row r="2367" spans="1:25" x14ac:dyDescent="0.3">
      <c r="A2367">
        <v>4772</v>
      </c>
      <c r="B2367" t="s">
        <v>2386</v>
      </c>
      <c r="C2367" s="9" t="s">
        <v>5686</v>
      </c>
      <c r="D2367" s="9">
        <v>41943</v>
      </c>
      <c r="E2367" s="3" t="s">
        <v>5965</v>
      </c>
      <c r="F2367" t="s">
        <v>6464</v>
      </c>
      <c r="G2367" t="s">
        <v>7017</v>
      </c>
      <c r="H2367" t="s">
        <v>7810</v>
      </c>
      <c r="I2367" t="s">
        <v>8054</v>
      </c>
      <c r="J2367" t="s">
        <v>8057</v>
      </c>
      <c r="K2367" t="s">
        <v>8476</v>
      </c>
      <c r="L2367" t="s">
        <v>8604</v>
      </c>
      <c r="M2367">
        <v>85323</v>
      </c>
      <c r="N2367" t="s">
        <v>8638</v>
      </c>
      <c r="O2367" t="s">
        <v>8679</v>
      </c>
      <c r="P2367" t="s">
        <v>10372</v>
      </c>
      <c r="Q2367" t="s">
        <v>10380</v>
      </c>
      <c r="R2367" t="s">
        <v>10428</v>
      </c>
      <c r="S2367">
        <v>742.33600000000001</v>
      </c>
      <c r="T2367">
        <v>8</v>
      </c>
      <c r="U2367">
        <v>0.2</v>
      </c>
      <c r="V2367">
        <v>83.512799999999999</v>
      </c>
      <c r="W2367">
        <f>(Tableau1[[#This Row],[Sales]]/Tableau1[[#This Row],[Profit]])*100</f>
        <v>888.88888888888891</v>
      </c>
      <c r="X2367">
        <f>Tableau1[[#This Row],[Sales]]*(1-Tableau1[[#This Row],[Discount]])</f>
        <v>593.86880000000008</v>
      </c>
      <c r="Y2367">
        <f ca="1">SUMIF(Tableau1[Order ID],Tableau1[[#This Row],[Order ID]],Tableau1[[#This Row],[Sales]])</f>
        <v>12.32</v>
      </c>
    </row>
    <row r="2368" spans="1:25" x14ac:dyDescent="0.3">
      <c r="A2368">
        <v>4773</v>
      </c>
      <c r="B2368" t="s">
        <v>2387</v>
      </c>
      <c r="C2368" s="9" t="s">
        <v>5081</v>
      </c>
      <c r="D2368" s="9">
        <v>43062</v>
      </c>
      <c r="E2368" s="3" t="s">
        <v>5374</v>
      </c>
      <c r="F2368" t="s">
        <v>6465</v>
      </c>
      <c r="G2368" t="s">
        <v>6668</v>
      </c>
      <c r="H2368" t="s">
        <v>7461</v>
      </c>
      <c r="I2368" t="s">
        <v>8054</v>
      </c>
      <c r="J2368" t="s">
        <v>8057</v>
      </c>
      <c r="K2368" t="s">
        <v>8080</v>
      </c>
      <c r="L2368" t="s">
        <v>8598</v>
      </c>
      <c r="M2368">
        <v>60610</v>
      </c>
      <c r="N2368" t="s">
        <v>8639</v>
      </c>
      <c r="O2368" t="s">
        <v>9951</v>
      </c>
      <c r="P2368" t="s">
        <v>10370</v>
      </c>
      <c r="Q2368" t="s">
        <v>10378</v>
      </c>
      <c r="R2368" t="s">
        <v>11686</v>
      </c>
      <c r="S2368">
        <v>6.4640000000000004</v>
      </c>
      <c r="T2368">
        <v>1</v>
      </c>
      <c r="U2368">
        <v>0.6</v>
      </c>
      <c r="V2368">
        <v>-4.04</v>
      </c>
      <c r="W2368">
        <f>(Tableau1[[#This Row],[Sales]]/Tableau1[[#This Row],[Profit]])*100</f>
        <v>-160</v>
      </c>
      <c r="X2368">
        <f>Tableau1[[#This Row],[Sales]]*(1-Tableau1[[#This Row],[Discount]])</f>
        <v>2.5856000000000003</v>
      </c>
      <c r="Y2368">
        <f ca="1">SUMIF(Tableau1[Order ID],Tableau1[[#This Row],[Order ID]],Tableau1[[#This Row],[Sales]])</f>
        <v>136.26</v>
      </c>
    </row>
    <row r="2369" spans="1:25" x14ac:dyDescent="0.3">
      <c r="A2369">
        <v>4776</v>
      </c>
      <c r="B2369" t="s">
        <v>2388</v>
      </c>
      <c r="C2369" s="9" t="s">
        <v>5703</v>
      </c>
      <c r="D2369" s="9">
        <v>43055</v>
      </c>
      <c r="E2369" s="3" t="s">
        <v>5640</v>
      </c>
      <c r="F2369" t="s">
        <v>6465</v>
      </c>
      <c r="G2369" t="s">
        <v>7203</v>
      </c>
      <c r="H2369" t="s">
        <v>7996</v>
      </c>
      <c r="I2369" t="s">
        <v>8056</v>
      </c>
      <c r="J2369" t="s">
        <v>8057</v>
      </c>
      <c r="K2369" t="s">
        <v>8252</v>
      </c>
      <c r="L2369" t="s">
        <v>8590</v>
      </c>
      <c r="M2369">
        <v>92025</v>
      </c>
      <c r="N2369" t="s">
        <v>8638</v>
      </c>
      <c r="O2369" t="s">
        <v>9420</v>
      </c>
      <c r="P2369" t="s">
        <v>10371</v>
      </c>
      <c r="Q2369" t="s">
        <v>10379</v>
      </c>
      <c r="R2369" t="s">
        <v>11168</v>
      </c>
      <c r="S2369">
        <v>23.36</v>
      </c>
      <c r="T2369">
        <v>4</v>
      </c>
      <c r="U2369">
        <v>0</v>
      </c>
      <c r="V2369">
        <v>6.0735999999999999</v>
      </c>
      <c r="W2369">
        <f>(Tableau1[[#This Row],[Sales]]/Tableau1[[#This Row],[Profit]])*100</f>
        <v>384.61538461538464</v>
      </c>
      <c r="X2369">
        <f>Tableau1[[#This Row],[Sales]]*(1-Tableau1[[#This Row],[Discount]])</f>
        <v>23.36</v>
      </c>
      <c r="Y2369">
        <f ca="1">SUMIF(Tableau1[Order ID],Tableau1[[#This Row],[Order ID]],Tableau1[[#This Row],[Sales]])</f>
        <v>91.474999999999994</v>
      </c>
    </row>
    <row r="2370" spans="1:25" x14ac:dyDescent="0.3">
      <c r="A2370">
        <v>4777</v>
      </c>
      <c r="B2370" t="s">
        <v>2389</v>
      </c>
      <c r="C2370" s="9" t="s">
        <v>5347</v>
      </c>
      <c r="D2370" s="9">
        <v>42419</v>
      </c>
      <c r="E2370" s="3" t="s">
        <v>6128</v>
      </c>
      <c r="F2370" t="s">
        <v>6464</v>
      </c>
      <c r="G2370" t="s">
        <v>6784</v>
      </c>
      <c r="H2370" t="s">
        <v>7577</v>
      </c>
      <c r="I2370" t="s">
        <v>8055</v>
      </c>
      <c r="J2370" t="s">
        <v>8057</v>
      </c>
      <c r="K2370" t="s">
        <v>8143</v>
      </c>
      <c r="L2370" t="s">
        <v>8603</v>
      </c>
      <c r="M2370">
        <v>11561</v>
      </c>
      <c r="N2370" t="s">
        <v>8640</v>
      </c>
      <c r="O2370" t="s">
        <v>9470</v>
      </c>
      <c r="P2370" t="s">
        <v>10371</v>
      </c>
      <c r="Q2370" t="s">
        <v>10375</v>
      </c>
      <c r="R2370" t="s">
        <v>11214</v>
      </c>
      <c r="S2370">
        <v>8.67</v>
      </c>
      <c r="T2370">
        <v>3</v>
      </c>
      <c r="U2370">
        <v>0</v>
      </c>
      <c r="V2370">
        <v>4.0749000000000004</v>
      </c>
      <c r="W2370">
        <f>(Tableau1[[#This Row],[Sales]]/Tableau1[[#This Row],[Profit]])*100</f>
        <v>212.7659574468085</v>
      </c>
      <c r="X2370">
        <f>Tableau1[[#This Row],[Sales]]*(1-Tableau1[[#This Row],[Discount]])</f>
        <v>8.67</v>
      </c>
      <c r="Y2370">
        <f ca="1">SUMIF(Tableau1[Order ID],Tableau1[[#This Row],[Order ID]],Tableau1[[#This Row],[Sales]])</f>
        <v>144.6</v>
      </c>
    </row>
    <row r="2371" spans="1:25" x14ac:dyDescent="0.3">
      <c r="A2371">
        <v>4779</v>
      </c>
      <c r="B2371" t="s">
        <v>2390</v>
      </c>
      <c r="C2371" s="9" t="s">
        <v>5689</v>
      </c>
      <c r="D2371" s="9">
        <v>43046</v>
      </c>
      <c r="E2371" s="3" t="s">
        <v>5373</v>
      </c>
      <c r="F2371" t="s">
        <v>6465</v>
      </c>
      <c r="G2371" t="s">
        <v>6475</v>
      </c>
      <c r="H2371" t="s">
        <v>7268</v>
      </c>
      <c r="I2371" t="s">
        <v>8054</v>
      </c>
      <c r="J2371" t="s">
        <v>8057</v>
      </c>
      <c r="K2371" t="s">
        <v>8104</v>
      </c>
      <c r="L2371" t="s">
        <v>8601</v>
      </c>
      <c r="M2371">
        <v>19711</v>
      </c>
      <c r="N2371" t="s">
        <v>8640</v>
      </c>
      <c r="O2371" t="s">
        <v>8970</v>
      </c>
      <c r="P2371" t="s">
        <v>10371</v>
      </c>
      <c r="Q2371" t="s">
        <v>10382</v>
      </c>
      <c r="R2371" t="s">
        <v>10719</v>
      </c>
      <c r="S2371">
        <v>100.94</v>
      </c>
      <c r="T2371">
        <v>7</v>
      </c>
      <c r="U2371">
        <v>0</v>
      </c>
      <c r="V2371">
        <v>33.310200000000002</v>
      </c>
      <c r="W2371">
        <f>(Tableau1[[#This Row],[Sales]]/Tableau1[[#This Row],[Profit]])*100</f>
        <v>303.030303030303</v>
      </c>
      <c r="X2371">
        <f>Tableau1[[#This Row],[Sales]]*(1-Tableau1[[#This Row],[Discount]])</f>
        <v>100.94</v>
      </c>
      <c r="Y2371">
        <f ca="1">SUMIF(Tableau1[Order ID],Tableau1[[#This Row],[Order ID]],Tableau1[[#This Row],[Sales]])</f>
        <v>321.55200000000002</v>
      </c>
    </row>
    <row r="2372" spans="1:25" x14ac:dyDescent="0.3">
      <c r="A2372">
        <v>4780</v>
      </c>
      <c r="B2372" t="s">
        <v>2391</v>
      </c>
      <c r="C2372" s="9" t="s">
        <v>6031</v>
      </c>
      <c r="D2372" s="9">
        <v>41828</v>
      </c>
      <c r="E2372" s="3" t="s">
        <v>6423</v>
      </c>
      <c r="F2372" t="s">
        <v>6466</v>
      </c>
      <c r="G2372" t="s">
        <v>7127</v>
      </c>
      <c r="H2372" t="s">
        <v>7920</v>
      </c>
      <c r="I2372" t="s">
        <v>8054</v>
      </c>
      <c r="J2372" t="s">
        <v>8057</v>
      </c>
      <c r="K2372" t="s">
        <v>8256</v>
      </c>
      <c r="L2372" t="s">
        <v>8603</v>
      </c>
      <c r="M2372">
        <v>14215</v>
      </c>
      <c r="N2372" t="s">
        <v>8640</v>
      </c>
      <c r="O2372" t="s">
        <v>9101</v>
      </c>
      <c r="P2372" t="s">
        <v>10370</v>
      </c>
      <c r="Q2372" t="s">
        <v>10374</v>
      </c>
      <c r="R2372" t="s">
        <v>10851</v>
      </c>
      <c r="S2372">
        <v>63.881999999999998</v>
      </c>
      <c r="T2372">
        <v>1</v>
      </c>
      <c r="U2372">
        <v>0.1</v>
      </c>
      <c r="V2372">
        <v>10.647</v>
      </c>
      <c r="W2372">
        <f>(Tableau1[[#This Row],[Sales]]/Tableau1[[#This Row],[Profit]])*100</f>
        <v>600</v>
      </c>
      <c r="X2372">
        <f>Tableau1[[#This Row],[Sales]]*(1-Tableau1[[#This Row],[Discount]])</f>
        <v>57.4938</v>
      </c>
      <c r="Y2372">
        <f ca="1">SUMIF(Tableau1[Order ID],Tableau1[[#This Row],[Order ID]],Tableau1[[#This Row],[Sales]])</f>
        <v>19.456</v>
      </c>
    </row>
    <row r="2373" spans="1:25" x14ac:dyDescent="0.3">
      <c r="A2373">
        <v>4781</v>
      </c>
      <c r="B2373" t="s">
        <v>2392</v>
      </c>
      <c r="C2373" s="9" t="s">
        <v>5875</v>
      </c>
      <c r="D2373" s="9">
        <v>41950</v>
      </c>
      <c r="E2373" s="3" t="s">
        <v>5637</v>
      </c>
      <c r="F2373" t="s">
        <v>6465</v>
      </c>
      <c r="G2373" t="s">
        <v>6524</v>
      </c>
      <c r="H2373" t="s">
        <v>7317</v>
      </c>
      <c r="I2373" t="s">
        <v>8054</v>
      </c>
      <c r="J2373" t="s">
        <v>8057</v>
      </c>
      <c r="K2373" t="s">
        <v>8070</v>
      </c>
      <c r="L2373" t="s">
        <v>8593</v>
      </c>
      <c r="M2373">
        <v>77070</v>
      </c>
      <c r="N2373" t="s">
        <v>8639</v>
      </c>
      <c r="O2373" t="s">
        <v>9996</v>
      </c>
      <c r="P2373" t="s">
        <v>10370</v>
      </c>
      <c r="Q2373" t="s">
        <v>10374</v>
      </c>
      <c r="R2373" t="s">
        <v>11734</v>
      </c>
      <c r="S2373">
        <v>683.14400000000001</v>
      </c>
      <c r="T2373">
        <v>4</v>
      </c>
      <c r="U2373">
        <v>0.3</v>
      </c>
      <c r="V2373">
        <v>0</v>
      </c>
      <c r="W2373" t="e">
        <f>(Tableau1[[#This Row],[Sales]]/Tableau1[[#This Row],[Profit]])*100</f>
        <v>#DIV/0!</v>
      </c>
      <c r="X2373">
        <f>Tableau1[[#This Row],[Sales]]*(1-Tableau1[[#This Row],[Discount]])</f>
        <v>478.20079999999996</v>
      </c>
      <c r="Y2373">
        <f ca="1">SUMIF(Tableau1[Order ID],Tableau1[[#This Row],[Order ID]],Tableau1[[#This Row],[Sales]])</f>
        <v>31.96</v>
      </c>
    </row>
    <row r="2374" spans="1:25" x14ac:dyDescent="0.3">
      <c r="A2374">
        <v>4784</v>
      </c>
      <c r="B2374" t="s">
        <v>2393</v>
      </c>
      <c r="C2374" s="9" t="s">
        <v>5510</v>
      </c>
      <c r="D2374" s="9">
        <v>42763</v>
      </c>
      <c r="E2374" s="3" t="s">
        <v>6424</v>
      </c>
      <c r="F2374" t="s">
        <v>6465</v>
      </c>
      <c r="G2374" t="s">
        <v>7141</v>
      </c>
      <c r="H2374" t="s">
        <v>7934</v>
      </c>
      <c r="I2374" t="s">
        <v>8054</v>
      </c>
      <c r="J2374" t="s">
        <v>8057</v>
      </c>
      <c r="K2374" t="s">
        <v>8449</v>
      </c>
      <c r="L2374" t="s">
        <v>8629</v>
      </c>
      <c r="M2374">
        <v>67212</v>
      </c>
      <c r="N2374" t="s">
        <v>8639</v>
      </c>
      <c r="O2374" t="s">
        <v>9564</v>
      </c>
      <c r="P2374" t="s">
        <v>10371</v>
      </c>
      <c r="Q2374" t="s">
        <v>10383</v>
      </c>
      <c r="R2374" t="s">
        <v>11307</v>
      </c>
      <c r="S2374">
        <v>279.89999999999998</v>
      </c>
      <c r="T2374">
        <v>5</v>
      </c>
      <c r="U2374">
        <v>0</v>
      </c>
      <c r="V2374">
        <v>137.15100000000001</v>
      </c>
      <c r="W2374">
        <f>(Tableau1[[#This Row],[Sales]]/Tableau1[[#This Row],[Profit]])*100</f>
        <v>204.08163265306118</v>
      </c>
      <c r="X2374">
        <f>Tableau1[[#This Row],[Sales]]*(1-Tableau1[[#This Row],[Discount]])</f>
        <v>279.89999999999998</v>
      </c>
      <c r="Y2374">
        <f ca="1">SUMIF(Tableau1[Order ID],Tableau1[[#This Row],[Order ID]],Tableau1[[#This Row],[Sales]])</f>
        <v>5.9039999999999999</v>
      </c>
    </row>
    <row r="2375" spans="1:25" x14ac:dyDescent="0.3">
      <c r="A2375">
        <v>4785</v>
      </c>
      <c r="B2375" t="s">
        <v>2394</v>
      </c>
      <c r="C2375" s="9" t="s">
        <v>5585</v>
      </c>
      <c r="D2375" s="9">
        <v>42349</v>
      </c>
      <c r="E2375" s="3" t="s">
        <v>6165</v>
      </c>
      <c r="F2375" t="s">
        <v>6465</v>
      </c>
      <c r="G2375" t="s">
        <v>6473</v>
      </c>
      <c r="H2375" t="s">
        <v>7266</v>
      </c>
      <c r="I2375" t="s">
        <v>8054</v>
      </c>
      <c r="J2375" t="s">
        <v>8057</v>
      </c>
      <c r="K2375" t="s">
        <v>8135</v>
      </c>
      <c r="L2375" t="s">
        <v>8610</v>
      </c>
      <c r="M2375">
        <v>80906</v>
      </c>
      <c r="N2375" t="s">
        <v>8638</v>
      </c>
      <c r="O2375" t="s">
        <v>9934</v>
      </c>
      <c r="P2375" t="s">
        <v>10371</v>
      </c>
      <c r="Q2375" t="s">
        <v>10379</v>
      </c>
      <c r="R2375" t="s">
        <v>11670</v>
      </c>
      <c r="S2375">
        <v>13.12</v>
      </c>
      <c r="T2375">
        <v>5</v>
      </c>
      <c r="U2375">
        <v>0.2</v>
      </c>
      <c r="V2375">
        <v>1.1479999999999999</v>
      </c>
      <c r="W2375">
        <f>(Tableau1[[#This Row],[Sales]]/Tableau1[[#This Row],[Profit]])*100</f>
        <v>1142.8571428571429</v>
      </c>
      <c r="X2375">
        <f>Tableau1[[#This Row],[Sales]]*(1-Tableau1[[#This Row],[Discount]])</f>
        <v>10.496</v>
      </c>
      <c r="Y2375">
        <f ca="1">SUMIF(Tableau1[Order ID],Tableau1[[#This Row],[Order ID]],Tableau1[[#This Row],[Sales]])</f>
        <v>18.16</v>
      </c>
    </row>
    <row r="2376" spans="1:25" x14ac:dyDescent="0.3">
      <c r="A2376">
        <v>4794</v>
      </c>
      <c r="B2376" t="s">
        <v>2395</v>
      </c>
      <c r="C2376" s="9" t="s">
        <v>5715</v>
      </c>
      <c r="D2376" s="9">
        <v>42184</v>
      </c>
      <c r="E2376" s="3" t="s">
        <v>5463</v>
      </c>
      <c r="F2376" t="s">
        <v>6465</v>
      </c>
      <c r="G2376" t="s">
        <v>6982</v>
      </c>
      <c r="H2376" t="s">
        <v>7775</v>
      </c>
      <c r="I2376" t="s">
        <v>8054</v>
      </c>
      <c r="J2376" t="s">
        <v>8057</v>
      </c>
      <c r="K2376" t="s">
        <v>8078</v>
      </c>
      <c r="L2376" t="s">
        <v>8603</v>
      </c>
      <c r="M2376">
        <v>10011</v>
      </c>
      <c r="N2376" t="s">
        <v>8640</v>
      </c>
      <c r="O2376" t="s">
        <v>9512</v>
      </c>
      <c r="P2376" t="s">
        <v>10371</v>
      </c>
      <c r="Q2376" t="s">
        <v>10383</v>
      </c>
      <c r="R2376" t="s">
        <v>11254</v>
      </c>
      <c r="S2376">
        <v>24.96</v>
      </c>
      <c r="T2376">
        <v>4</v>
      </c>
      <c r="U2376">
        <v>0</v>
      </c>
      <c r="V2376">
        <v>11.231999999999999</v>
      </c>
      <c r="W2376">
        <f>(Tableau1[[#This Row],[Sales]]/Tableau1[[#This Row],[Profit]])*100</f>
        <v>222.22222222222223</v>
      </c>
      <c r="X2376">
        <f>Tableau1[[#This Row],[Sales]]*(1-Tableau1[[#This Row],[Discount]])</f>
        <v>24.96</v>
      </c>
      <c r="Y2376">
        <f ca="1">SUMIF(Tableau1[Order ID],Tableau1[[#This Row],[Order ID]],Tableau1[[#This Row],[Sales]])</f>
        <v>19.68</v>
      </c>
    </row>
    <row r="2377" spans="1:25" x14ac:dyDescent="0.3">
      <c r="A2377">
        <v>4795</v>
      </c>
      <c r="B2377" t="s">
        <v>2396</v>
      </c>
      <c r="C2377" s="9" t="s">
        <v>5229</v>
      </c>
      <c r="D2377" s="9">
        <v>42079</v>
      </c>
      <c r="E2377" s="3" t="s">
        <v>5421</v>
      </c>
      <c r="F2377" t="s">
        <v>6465</v>
      </c>
      <c r="G2377" t="s">
        <v>7219</v>
      </c>
      <c r="H2377" t="s">
        <v>8012</v>
      </c>
      <c r="I2377" t="s">
        <v>8055</v>
      </c>
      <c r="J2377" t="s">
        <v>8057</v>
      </c>
      <c r="K2377" t="s">
        <v>8059</v>
      </c>
      <c r="L2377" t="s">
        <v>8590</v>
      </c>
      <c r="M2377">
        <v>90036</v>
      </c>
      <c r="N2377" t="s">
        <v>8638</v>
      </c>
      <c r="O2377" t="s">
        <v>10173</v>
      </c>
      <c r="P2377" t="s">
        <v>10370</v>
      </c>
      <c r="Q2377" t="s">
        <v>10378</v>
      </c>
      <c r="R2377" t="s">
        <v>11914</v>
      </c>
      <c r="S2377">
        <v>43.13</v>
      </c>
      <c r="T2377">
        <v>1</v>
      </c>
      <c r="U2377">
        <v>0</v>
      </c>
      <c r="V2377">
        <v>18.114599999999999</v>
      </c>
      <c r="W2377">
        <f>(Tableau1[[#This Row],[Sales]]/Tableau1[[#This Row],[Profit]])*100</f>
        <v>238.09523809523813</v>
      </c>
      <c r="X2377">
        <f>Tableau1[[#This Row],[Sales]]*(1-Tableau1[[#This Row],[Discount]])</f>
        <v>43.13</v>
      </c>
      <c r="Y2377">
        <f ca="1">SUMIF(Tableau1[Order ID],Tableau1[[#This Row],[Order ID]],Tableau1[[#This Row],[Sales]])</f>
        <v>673.34400000000005</v>
      </c>
    </row>
    <row r="2378" spans="1:25" x14ac:dyDescent="0.3">
      <c r="A2378">
        <v>4796</v>
      </c>
      <c r="B2378" t="s">
        <v>2397</v>
      </c>
      <c r="C2378" s="9" t="s">
        <v>5893</v>
      </c>
      <c r="D2378" s="9">
        <v>42229</v>
      </c>
      <c r="E2378" s="3" t="s">
        <v>5523</v>
      </c>
      <c r="F2378" t="s">
        <v>6465</v>
      </c>
      <c r="G2378" t="s">
        <v>6710</v>
      </c>
      <c r="H2378" t="s">
        <v>7503</v>
      </c>
      <c r="I2378" t="s">
        <v>8054</v>
      </c>
      <c r="J2378" t="s">
        <v>8057</v>
      </c>
      <c r="K2378" t="s">
        <v>8477</v>
      </c>
      <c r="L2378" t="s">
        <v>8620</v>
      </c>
      <c r="M2378">
        <v>30062</v>
      </c>
      <c r="N2378" t="s">
        <v>8637</v>
      </c>
      <c r="O2378" t="s">
        <v>9243</v>
      </c>
      <c r="P2378" t="s">
        <v>10371</v>
      </c>
      <c r="Q2378" t="s">
        <v>10381</v>
      </c>
      <c r="R2378" t="s">
        <v>10992</v>
      </c>
      <c r="S2378">
        <v>5.64</v>
      </c>
      <c r="T2378">
        <v>3</v>
      </c>
      <c r="U2378">
        <v>0</v>
      </c>
      <c r="V2378">
        <v>2.7071999999999998</v>
      </c>
      <c r="W2378">
        <f>(Tableau1[[#This Row],[Sales]]/Tableau1[[#This Row],[Profit]])*100</f>
        <v>208.33333333333334</v>
      </c>
      <c r="X2378">
        <f>Tableau1[[#This Row],[Sales]]*(1-Tableau1[[#This Row],[Discount]])</f>
        <v>5.64</v>
      </c>
      <c r="Y2378">
        <f ca="1">SUMIF(Tableau1[Order ID],Tableau1[[#This Row],[Order ID]],Tableau1[[#This Row],[Sales]])</f>
        <v>572.79999999999995</v>
      </c>
    </row>
    <row r="2379" spans="1:25" x14ac:dyDescent="0.3">
      <c r="A2379">
        <v>4797</v>
      </c>
      <c r="B2379" t="s">
        <v>2398</v>
      </c>
      <c r="C2379" s="9" t="s">
        <v>5705</v>
      </c>
      <c r="D2379" s="9">
        <v>42504</v>
      </c>
      <c r="E2379" s="3" t="s">
        <v>5318</v>
      </c>
      <c r="F2379" t="s">
        <v>6465</v>
      </c>
      <c r="G2379" t="s">
        <v>6617</v>
      </c>
      <c r="H2379" t="s">
        <v>7410</v>
      </c>
      <c r="I2379" t="s">
        <v>8055</v>
      </c>
      <c r="J2379" t="s">
        <v>8057</v>
      </c>
      <c r="K2379" t="s">
        <v>8166</v>
      </c>
      <c r="L2379" t="s">
        <v>8591</v>
      </c>
      <c r="M2379">
        <v>32216</v>
      </c>
      <c r="N2379" t="s">
        <v>8637</v>
      </c>
      <c r="O2379" t="s">
        <v>9827</v>
      </c>
      <c r="P2379" t="s">
        <v>10371</v>
      </c>
      <c r="Q2379" t="s">
        <v>10381</v>
      </c>
      <c r="R2379" t="s">
        <v>11560</v>
      </c>
      <c r="S2379">
        <v>57.582000000000001</v>
      </c>
      <c r="T2379">
        <v>3</v>
      </c>
      <c r="U2379">
        <v>0.7</v>
      </c>
      <c r="V2379">
        <v>-44.1462</v>
      </c>
      <c r="W2379">
        <f>(Tableau1[[#This Row],[Sales]]/Tableau1[[#This Row],[Profit]])*100</f>
        <v>-130.43478260869566</v>
      </c>
      <c r="X2379">
        <f>Tableau1[[#This Row],[Sales]]*(1-Tableau1[[#This Row],[Discount]])</f>
        <v>17.274600000000003</v>
      </c>
      <c r="Y2379">
        <f ca="1">SUMIF(Tableau1[Order ID],Tableau1[[#This Row],[Order ID]],Tableau1[[#This Row],[Sales]])</f>
        <v>2022.2719999999999</v>
      </c>
    </row>
    <row r="2380" spans="1:25" x14ac:dyDescent="0.3">
      <c r="A2380">
        <v>4804</v>
      </c>
      <c r="B2380" t="s">
        <v>2399</v>
      </c>
      <c r="C2380" s="9" t="s">
        <v>6032</v>
      </c>
      <c r="D2380" s="9">
        <v>42929</v>
      </c>
      <c r="E2380" s="3" t="s">
        <v>5759</v>
      </c>
      <c r="F2380" t="s">
        <v>6464</v>
      </c>
      <c r="G2380" t="s">
        <v>7176</v>
      </c>
      <c r="H2380" t="s">
        <v>7969</v>
      </c>
      <c r="I2380" t="s">
        <v>8054</v>
      </c>
      <c r="J2380" t="s">
        <v>8057</v>
      </c>
      <c r="K2380" t="s">
        <v>8068</v>
      </c>
      <c r="L2380" t="s">
        <v>8597</v>
      </c>
      <c r="M2380">
        <v>19140</v>
      </c>
      <c r="N2380" t="s">
        <v>8640</v>
      </c>
      <c r="O2380" t="s">
        <v>9394</v>
      </c>
      <c r="P2380" t="s">
        <v>10372</v>
      </c>
      <c r="Q2380" t="s">
        <v>10380</v>
      </c>
      <c r="R2380" t="s">
        <v>11142</v>
      </c>
      <c r="S2380">
        <v>39.594000000000001</v>
      </c>
      <c r="T2380">
        <v>1</v>
      </c>
      <c r="U2380">
        <v>0.4</v>
      </c>
      <c r="V2380">
        <v>-7.2588999999999997</v>
      </c>
      <c r="W2380">
        <f>(Tableau1[[#This Row],[Sales]]/Tableau1[[#This Row],[Profit]])*100</f>
        <v>-545.4545454545455</v>
      </c>
      <c r="X2380">
        <f>Tableau1[[#This Row],[Sales]]*(1-Tableau1[[#This Row],[Discount]])</f>
        <v>23.756399999999999</v>
      </c>
      <c r="Y2380">
        <f ca="1">SUMIF(Tableau1[Order ID],Tableau1[[#This Row],[Order ID]],Tableau1[[#This Row],[Sales]])</f>
        <v>1592.85</v>
      </c>
    </row>
    <row r="2381" spans="1:25" x14ac:dyDescent="0.3">
      <c r="A2381">
        <v>4806</v>
      </c>
      <c r="B2381" t="s">
        <v>2400</v>
      </c>
      <c r="C2381" s="9" t="s">
        <v>5036</v>
      </c>
      <c r="D2381" s="9">
        <v>42330</v>
      </c>
      <c r="E2381" s="3" t="s">
        <v>5695</v>
      </c>
      <c r="F2381" t="s">
        <v>6464</v>
      </c>
      <c r="G2381" t="s">
        <v>6627</v>
      </c>
      <c r="H2381" t="s">
        <v>7420</v>
      </c>
      <c r="I2381" t="s">
        <v>8054</v>
      </c>
      <c r="J2381" t="s">
        <v>8057</v>
      </c>
      <c r="K2381" t="s">
        <v>8059</v>
      </c>
      <c r="L2381" t="s">
        <v>8590</v>
      </c>
      <c r="M2381">
        <v>90008</v>
      </c>
      <c r="N2381" t="s">
        <v>8638</v>
      </c>
      <c r="O2381" t="s">
        <v>9263</v>
      </c>
      <c r="P2381" t="s">
        <v>10371</v>
      </c>
      <c r="Q2381" t="s">
        <v>10383</v>
      </c>
      <c r="R2381" t="s">
        <v>11012</v>
      </c>
      <c r="S2381">
        <v>37.94</v>
      </c>
      <c r="T2381">
        <v>2</v>
      </c>
      <c r="U2381">
        <v>0</v>
      </c>
      <c r="V2381">
        <v>18.211200000000002</v>
      </c>
      <c r="W2381">
        <f>(Tableau1[[#This Row],[Sales]]/Tableau1[[#This Row],[Profit]])*100</f>
        <v>208.33333333333331</v>
      </c>
      <c r="X2381">
        <f>Tableau1[[#This Row],[Sales]]*(1-Tableau1[[#This Row],[Discount]])</f>
        <v>37.94</v>
      </c>
      <c r="Y2381">
        <f ca="1">SUMIF(Tableau1[Order ID],Tableau1[[#This Row],[Order ID]],Tableau1[[#This Row],[Sales]])</f>
        <v>4.41</v>
      </c>
    </row>
    <row r="2382" spans="1:25" x14ac:dyDescent="0.3">
      <c r="A2382">
        <v>4809</v>
      </c>
      <c r="B2382" t="s">
        <v>2401</v>
      </c>
      <c r="C2382" s="9" t="s">
        <v>5563</v>
      </c>
      <c r="D2382" s="9">
        <v>41966</v>
      </c>
      <c r="E2382" s="3" t="s">
        <v>5713</v>
      </c>
      <c r="F2382" t="s">
        <v>6465</v>
      </c>
      <c r="G2382" t="s">
        <v>7004</v>
      </c>
      <c r="H2382" t="s">
        <v>7797</v>
      </c>
      <c r="I2382" t="s">
        <v>8055</v>
      </c>
      <c r="J2382" t="s">
        <v>8057</v>
      </c>
      <c r="K2382" t="s">
        <v>8068</v>
      </c>
      <c r="L2382" t="s">
        <v>8597</v>
      </c>
      <c r="M2382">
        <v>19134</v>
      </c>
      <c r="N2382" t="s">
        <v>8640</v>
      </c>
      <c r="O2382" t="s">
        <v>9834</v>
      </c>
      <c r="P2382" t="s">
        <v>10371</v>
      </c>
      <c r="Q2382" t="s">
        <v>10385</v>
      </c>
      <c r="R2382" t="s">
        <v>11568</v>
      </c>
      <c r="S2382">
        <v>62.808</v>
      </c>
      <c r="T2382">
        <v>3</v>
      </c>
      <c r="U2382">
        <v>0.2</v>
      </c>
      <c r="V2382">
        <v>21.197700000000001</v>
      </c>
      <c r="W2382">
        <f>(Tableau1[[#This Row],[Sales]]/Tableau1[[#This Row],[Profit]])*100</f>
        <v>296.2962962962963</v>
      </c>
      <c r="X2382">
        <f>Tableau1[[#This Row],[Sales]]*(1-Tableau1[[#This Row],[Discount]])</f>
        <v>50.246400000000001</v>
      </c>
      <c r="Y2382">
        <f ca="1">SUMIF(Tableau1[Order ID],Tableau1[[#This Row],[Order ID]],Tableau1[[#This Row],[Sales]])</f>
        <v>32.04</v>
      </c>
    </row>
    <row r="2383" spans="1:25" x14ac:dyDescent="0.3">
      <c r="A2383">
        <v>4810</v>
      </c>
      <c r="B2383" t="s">
        <v>2402</v>
      </c>
      <c r="C2383" s="9" t="s">
        <v>5047</v>
      </c>
      <c r="D2383" s="9">
        <v>42365</v>
      </c>
      <c r="E2383" s="3" t="s">
        <v>6111</v>
      </c>
      <c r="F2383" t="s">
        <v>6466</v>
      </c>
      <c r="G2383" t="s">
        <v>7149</v>
      </c>
      <c r="H2383" t="s">
        <v>7942</v>
      </c>
      <c r="I2383" t="s">
        <v>8054</v>
      </c>
      <c r="J2383" t="s">
        <v>8057</v>
      </c>
      <c r="K2383" t="s">
        <v>8400</v>
      </c>
      <c r="L2383" t="s">
        <v>8594</v>
      </c>
      <c r="M2383">
        <v>54703</v>
      </c>
      <c r="N2383" t="s">
        <v>8639</v>
      </c>
      <c r="O2383" t="s">
        <v>10234</v>
      </c>
      <c r="P2383" t="s">
        <v>10371</v>
      </c>
      <c r="Q2383" t="s">
        <v>10383</v>
      </c>
      <c r="R2383" t="s">
        <v>11972</v>
      </c>
      <c r="S2383">
        <v>195.64</v>
      </c>
      <c r="T2383">
        <v>4</v>
      </c>
      <c r="U2383">
        <v>0</v>
      </c>
      <c r="V2383">
        <v>91.950800000000001</v>
      </c>
      <c r="W2383">
        <f>(Tableau1[[#This Row],[Sales]]/Tableau1[[#This Row],[Profit]])*100</f>
        <v>212.7659574468085</v>
      </c>
      <c r="X2383">
        <f>Tableau1[[#This Row],[Sales]]*(1-Tableau1[[#This Row],[Discount]])</f>
        <v>195.64</v>
      </c>
      <c r="Y2383">
        <f ca="1">SUMIF(Tableau1[Order ID],Tableau1[[#This Row],[Order ID]],Tableau1[[#This Row],[Sales]])</f>
        <v>1091.93</v>
      </c>
    </row>
    <row r="2384" spans="1:25" x14ac:dyDescent="0.3">
      <c r="A2384">
        <v>4812</v>
      </c>
      <c r="B2384" t="s">
        <v>2403</v>
      </c>
      <c r="C2384" s="9" t="s">
        <v>5726</v>
      </c>
      <c r="D2384" s="9">
        <v>42688</v>
      </c>
      <c r="E2384" s="3" t="s">
        <v>5288</v>
      </c>
      <c r="F2384" t="s">
        <v>6464</v>
      </c>
      <c r="G2384" t="s">
        <v>7154</v>
      </c>
      <c r="H2384" t="s">
        <v>7947</v>
      </c>
      <c r="I2384" t="s">
        <v>8054</v>
      </c>
      <c r="J2384" t="s">
        <v>8057</v>
      </c>
      <c r="K2384" t="s">
        <v>8068</v>
      </c>
      <c r="L2384" t="s">
        <v>8597</v>
      </c>
      <c r="M2384">
        <v>19134</v>
      </c>
      <c r="N2384" t="s">
        <v>8640</v>
      </c>
      <c r="O2384" t="s">
        <v>8957</v>
      </c>
      <c r="P2384" t="s">
        <v>10370</v>
      </c>
      <c r="Q2384" t="s">
        <v>10374</v>
      </c>
      <c r="R2384" t="s">
        <v>10706</v>
      </c>
      <c r="S2384">
        <v>380.05799999999999</v>
      </c>
      <c r="T2384">
        <v>3</v>
      </c>
      <c r="U2384">
        <v>0.3</v>
      </c>
      <c r="V2384">
        <v>-21.717600000000001</v>
      </c>
      <c r="W2384">
        <f>(Tableau1[[#This Row],[Sales]]/Tableau1[[#This Row],[Profit]])*100</f>
        <v>-1750</v>
      </c>
      <c r="X2384">
        <f>Tableau1[[#This Row],[Sales]]*(1-Tableau1[[#This Row],[Discount]])</f>
        <v>266.04059999999998</v>
      </c>
      <c r="Y2384">
        <f ca="1">SUMIF(Tableau1[Order ID],Tableau1[[#This Row],[Order ID]],Tableau1[[#This Row],[Sales]])</f>
        <v>38.340000000000003</v>
      </c>
    </row>
    <row r="2385" spans="1:25" x14ac:dyDescent="0.3">
      <c r="A2385">
        <v>4815</v>
      </c>
      <c r="B2385" t="s">
        <v>2404</v>
      </c>
      <c r="C2385" s="9" t="s">
        <v>5571</v>
      </c>
      <c r="D2385" s="9">
        <v>42498</v>
      </c>
      <c r="E2385" s="3" t="s">
        <v>6150</v>
      </c>
      <c r="F2385" t="s">
        <v>6466</v>
      </c>
      <c r="G2385" t="s">
        <v>7045</v>
      </c>
      <c r="H2385" t="s">
        <v>7838</v>
      </c>
      <c r="I2385" t="s">
        <v>8054</v>
      </c>
      <c r="J2385" t="s">
        <v>8057</v>
      </c>
      <c r="K2385" t="s">
        <v>8059</v>
      </c>
      <c r="L2385" t="s">
        <v>8590</v>
      </c>
      <c r="M2385">
        <v>90004</v>
      </c>
      <c r="N2385" t="s">
        <v>8638</v>
      </c>
      <c r="O2385" t="s">
        <v>8787</v>
      </c>
      <c r="P2385" t="s">
        <v>10371</v>
      </c>
      <c r="Q2385" t="s">
        <v>10383</v>
      </c>
      <c r="R2385" t="s">
        <v>10537</v>
      </c>
      <c r="S2385">
        <v>17.940000000000001</v>
      </c>
      <c r="T2385">
        <v>3</v>
      </c>
      <c r="U2385">
        <v>0</v>
      </c>
      <c r="V2385">
        <v>8.0730000000000004</v>
      </c>
      <c r="W2385">
        <f>(Tableau1[[#This Row],[Sales]]/Tableau1[[#This Row],[Profit]])*100</f>
        <v>222.22222222222223</v>
      </c>
      <c r="X2385">
        <f>Tableau1[[#This Row],[Sales]]*(1-Tableau1[[#This Row],[Discount]])</f>
        <v>17.940000000000001</v>
      </c>
      <c r="Y2385">
        <f ca="1">SUMIF(Tableau1[Order ID],Tableau1[[#This Row],[Order ID]],Tableau1[[#This Row],[Sales]])</f>
        <v>204.66640000000001</v>
      </c>
    </row>
    <row r="2386" spans="1:25" x14ac:dyDescent="0.3">
      <c r="A2386">
        <v>4816</v>
      </c>
      <c r="B2386" t="s">
        <v>2405</v>
      </c>
      <c r="C2386" s="9" t="s">
        <v>5088</v>
      </c>
      <c r="D2386" s="9">
        <v>41999</v>
      </c>
      <c r="E2386" s="3" t="s">
        <v>5550</v>
      </c>
      <c r="F2386" t="s">
        <v>6465</v>
      </c>
      <c r="G2386" t="s">
        <v>7194</v>
      </c>
      <c r="H2386" t="s">
        <v>7987</v>
      </c>
      <c r="I2386" t="s">
        <v>8054</v>
      </c>
      <c r="J2386" t="s">
        <v>8057</v>
      </c>
      <c r="K2386" t="s">
        <v>8068</v>
      </c>
      <c r="L2386" t="s">
        <v>8597</v>
      </c>
      <c r="M2386">
        <v>19134</v>
      </c>
      <c r="N2386" t="s">
        <v>8640</v>
      </c>
      <c r="O2386" t="s">
        <v>8866</v>
      </c>
      <c r="P2386" t="s">
        <v>10371</v>
      </c>
      <c r="Q2386" t="s">
        <v>10383</v>
      </c>
      <c r="R2386" t="s">
        <v>10616</v>
      </c>
      <c r="S2386">
        <v>18.263999999999999</v>
      </c>
      <c r="T2386">
        <v>3</v>
      </c>
      <c r="U2386">
        <v>0.2</v>
      </c>
      <c r="V2386">
        <v>6.1641000000000004</v>
      </c>
      <c r="W2386">
        <f>(Tableau1[[#This Row],[Sales]]/Tableau1[[#This Row],[Profit]])*100</f>
        <v>296.2962962962963</v>
      </c>
      <c r="X2386">
        <f>Tableau1[[#This Row],[Sales]]*(1-Tableau1[[#This Row],[Discount]])</f>
        <v>14.6112</v>
      </c>
      <c r="Y2386">
        <f ca="1">SUMIF(Tableau1[Order ID],Tableau1[[#This Row],[Order ID]],Tableau1[[#This Row],[Sales]])</f>
        <v>91.055999999999997</v>
      </c>
    </row>
    <row r="2387" spans="1:25" x14ac:dyDescent="0.3">
      <c r="A2387">
        <v>4820</v>
      </c>
      <c r="B2387" t="s">
        <v>2406</v>
      </c>
      <c r="C2387" s="9" t="s">
        <v>5140</v>
      </c>
      <c r="D2387" s="9">
        <v>42894</v>
      </c>
      <c r="E2387" s="3" t="s">
        <v>6419</v>
      </c>
      <c r="F2387" t="s">
        <v>6465</v>
      </c>
      <c r="G2387" t="s">
        <v>7220</v>
      </c>
      <c r="H2387" t="s">
        <v>8013</v>
      </c>
      <c r="I2387" t="s">
        <v>8054</v>
      </c>
      <c r="J2387" t="s">
        <v>8057</v>
      </c>
      <c r="K2387" t="s">
        <v>8223</v>
      </c>
      <c r="L2387" t="s">
        <v>8617</v>
      </c>
      <c r="M2387">
        <v>6360</v>
      </c>
      <c r="N2387" t="s">
        <v>8640</v>
      </c>
      <c r="O2387" t="s">
        <v>10060</v>
      </c>
      <c r="P2387" t="s">
        <v>10371</v>
      </c>
      <c r="Q2387" t="s">
        <v>10381</v>
      </c>
      <c r="R2387" t="s">
        <v>11799</v>
      </c>
      <c r="S2387">
        <v>10.36</v>
      </c>
      <c r="T2387">
        <v>2</v>
      </c>
      <c r="U2387">
        <v>0</v>
      </c>
      <c r="V2387">
        <v>5.0763999999999996</v>
      </c>
      <c r="W2387">
        <f>(Tableau1[[#This Row],[Sales]]/Tableau1[[#This Row],[Profit]])*100</f>
        <v>204.08163265306123</v>
      </c>
      <c r="X2387">
        <f>Tableau1[[#This Row],[Sales]]*(1-Tableau1[[#This Row],[Discount]])</f>
        <v>10.36</v>
      </c>
      <c r="Y2387">
        <f ca="1">SUMIF(Tableau1[Order ID],Tableau1[[#This Row],[Order ID]],Tableau1[[#This Row],[Sales]])</f>
        <v>26.981999999999999</v>
      </c>
    </row>
    <row r="2388" spans="1:25" x14ac:dyDescent="0.3">
      <c r="A2388">
        <v>4821</v>
      </c>
      <c r="B2388" t="s">
        <v>2407</v>
      </c>
      <c r="C2388" s="9" t="s">
        <v>6033</v>
      </c>
      <c r="D2388" s="9">
        <v>42101</v>
      </c>
      <c r="E2388" s="3" t="s">
        <v>5377</v>
      </c>
      <c r="F2388" t="s">
        <v>6465</v>
      </c>
      <c r="G2388" t="s">
        <v>7192</v>
      </c>
      <c r="H2388" t="s">
        <v>7985</v>
      </c>
      <c r="I2388" t="s">
        <v>8054</v>
      </c>
      <c r="J2388" t="s">
        <v>8057</v>
      </c>
      <c r="K2388" t="s">
        <v>8110</v>
      </c>
      <c r="L2388" t="s">
        <v>8593</v>
      </c>
      <c r="M2388">
        <v>78207</v>
      </c>
      <c r="N2388" t="s">
        <v>8639</v>
      </c>
      <c r="O2388" t="s">
        <v>9943</v>
      </c>
      <c r="P2388" t="s">
        <v>10371</v>
      </c>
      <c r="Q2388" t="s">
        <v>10382</v>
      </c>
      <c r="R2388" t="s">
        <v>11679</v>
      </c>
      <c r="S2388">
        <v>463.24799999999999</v>
      </c>
      <c r="T2388">
        <v>8</v>
      </c>
      <c r="U2388">
        <v>0.8</v>
      </c>
      <c r="V2388">
        <v>-1181.2824000000001</v>
      </c>
      <c r="W2388">
        <f>(Tableau1[[#This Row],[Sales]]/Tableau1[[#This Row],[Profit]])*100</f>
        <v>-39.215686274509807</v>
      </c>
      <c r="X2388">
        <f>Tableau1[[#This Row],[Sales]]*(1-Tableau1[[#This Row],[Discount]])</f>
        <v>92.649599999999978</v>
      </c>
      <c r="Y2388">
        <f ca="1">SUMIF(Tableau1[Order ID],Tableau1[[#This Row],[Order ID]],Tableau1[[#This Row],[Sales]])</f>
        <v>93.02</v>
      </c>
    </row>
    <row r="2389" spans="1:25" x14ac:dyDescent="0.3">
      <c r="A2389">
        <v>4823</v>
      </c>
      <c r="B2389" t="s">
        <v>2408</v>
      </c>
      <c r="C2389" s="9" t="s">
        <v>5242</v>
      </c>
      <c r="D2389" s="9">
        <v>42561</v>
      </c>
      <c r="E2389" s="3" t="s">
        <v>6349</v>
      </c>
      <c r="F2389" t="s">
        <v>6467</v>
      </c>
      <c r="G2389" t="s">
        <v>6593</v>
      </c>
      <c r="H2389" t="s">
        <v>7386</v>
      </c>
      <c r="I2389" t="s">
        <v>8056</v>
      </c>
      <c r="J2389" t="s">
        <v>8057</v>
      </c>
      <c r="K2389" t="s">
        <v>8478</v>
      </c>
      <c r="L2389" t="s">
        <v>8604</v>
      </c>
      <c r="M2389">
        <v>85364</v>
      </c>
      <c r="N2389" t="s">
        <v>8638</v>
      </c>
      <c r="O2389" t="s">
        <v>9071</v>
      </c>
      <c r="P2389" t="s">
        <v>10371</v>
      </c>
      <c r="Q2389" t="s">
        <v>10381</v>
      </c>
      <c r="R2389" t="s">
        <v>10820</v>
      </c>
      <c r="S2389">
        <v>44.856000000000002</v>
      </c>
      <c r="T2389">
        <v>6</v>
      </c>
      <c r="U2389">
        <v>0.7</v>
      </c>
      <c r="V2389">
        <v>-35.884799999999998</v>
      </c>
      <c r="W2389">
        <f>(Tableau1[[#This Row],[Sales]]/Tableau1[[#This Row],[Profit]])*100</f>
        <v>-125</v>
      </c>
      <c r="X2389">
        <f>Tableau1[[#This Row],[Sales]]*(1-Tableau1[[#This Row],[Discount]])</f>
        <v>13.456800000000003</v>
      </c>
      <c r="Y2389">
        <f ca="1">SUMIF(Tableau1[Order ID],Tableau1[[#This Row],[Order ID]],Tableau1[[#This Row],[Sales]])</f>
        <v>83.92</v>
      </c>
    </row>
    <row r="2390" spans="1:25" x14ac:dyDescent="0.3">
      <c r="A2390">
        <v>4824</v>
      </c>
      <c r="B2390" t="s">
        <v>2409</v>
      </c>
      <c r="C2390" s="9" t="s">
        <v>5861</v>
      </c>
      <c r="D2390" s="9">
        <v>42695</v>
      </c>
      <c r="E2390" s="3" t="s">
        <v>5521</v>
      </c>
      <c r="F2390" t="s">
        <v>6465</v>
      </c>
      <c r="G2390" t="s">
        <v>6705</v>
      </c>
      <c r="H2390" t="s">
        <v>7498</v>
      </c>
      <c r="I2390" t="s">
        <v>8054</v>
      </c>
      <c r="J2390" t="s">
        <v>8057</v>
      </c>
      <c r="K2390" t="s">
        <v>8096</v>
      </c>
      <c r="L2390" t="s">
        <v>8612</v>
      </c>
      <c r="M2390">
        <v>43229</v>
      </c>
      <c r="N2390" t="s">
        <v>8640</v>
      </c>
      <c r="O2390" t="s">
        <v>10246</v>
      </c>
      <c r="P2390" t="s">
        <v>10372</v>
      </c>
      <c r="Q2390" t="s">
        <v>10388</v>
      </c>
      <c r="R2390" t="s">
        <v>11984</v>
      </c>
      <c r="S2390">
        <v>30.344999999999999</v>
      </c>
      <c r="T2390">
        <v>7</v>
      </c>
      <c r="U2390">
        <v>0.7</v>
      </c>
      <c r="V2390">
        <v>-24.276</v>
      </c>
      <c r="W2390">
        <f>(Tableau1[[#This Row],[Sales]]/Tableau1[[#This Row],[Profit]])*100</f>
        <v>-125</v>
      </c>
      <c r="X2390">
        <f>Tableau1[[#This Row],[Sales]]*(1-Tableau1[[#This Row],[Discount]])</f>
        <v>9.1035000000000004</v>
      </c>
      <c r="Y2390">
        <f ca="1">SUMIF(Tableau1[Order ID],Tableau1[[#This Row],[Order ID]],Tableau1[[#This Row],[Sales]])</f>
        <v>52.76</v>
      </c>
    </row>
    <row r="2391" spans="1:25" x14ac:dyDescent="0.3">
      <c r="A2391">
        <v>4827</v>
      </c>
      <c r="B2391" t="s">
        <v>2410</v>
      </c>
      <c r="C2391" s="9" t="s">
        <v>5135</v>
      </c>
      <c r="D2391" s="9">
        <v>43051</v>
      </c>
      <c r="E2391" s="3" t="s">
        <v>5970</v>
      </c>
      <c r="F2391" t="s">
        <v>6466</v>
      </c>
      <c r="G2391" t="s">
        <v>6999</v>
      </c>
      <c r="H2391" t="s">
        <v>7792</v>
      </c>
      <c r="I2391" t="s">
        <v>8055</v>
      </c>
      <c r="J2391" t="s">
        <v>8057</v>
      </c>
      <c r="K2391" t="s">
        <v>8059</v>
      </c>
      <c r="L2391" t="s">
        <v>8590</v>
      </c>
      <c r="M2391">
        <v>90036</v>
      </c>
      <c r="N2391" t="s">
        <v>8638</v>
      </c>
      <c r="O2391" t="s">
        <v>8873</v>
      </c>
      <c r="P2391" t="s">
        <v>10371</v>
      </c>
      <c r="Q2391" t="s">
        <v>10381</v>
      </c>
      <c r="R2391" t="s">
        <v>10623</v>
      </c>
      <c r="S2391">
        <v>14.016</v>
      </c>
      <c r="T2391">
        <v>4</v>
      </c>
      <c r="U2391">
        <v>0.2</v>
      </c>
      <c r="V2391">
        <v>4.9055999999999997</v>
      </c>
      <c r="W2391">
        <f>(Tableau1[[#This Row],[Sales]]/Tableau1[[#This Row],[Profit]])*100</f>
        <v>285.71428571428572</v>
      </c>
      <c r="X2391">
        <f>Tableau1[[#This Row],[Sales]]*(1-Tableau1[[#This Row],[Discount]])</f>
        <v>11.212800000000001</v>
      </c>
      <c r="Y2391">
        <f ca="1">SUMIF(Tableau1[Order ID],Tableau1[[#This Row],[Order ID]],Tableau1[[#This Row],[Sales]])</f>
        <v>427.64400000000001</v>
      </c>
    </row>
    <row r="2392" spans="1:25" x14ac:dyDescent="0.3">
      <c r="A2392">
        <v>4828</v>
      </c>
      <c r="B2392" t="s">
        <v>2411</v>
      </c>
      <c r="C2392" s="9" t="s">
        <v>5331</v>
      </c>
      <c r="D2392" s="9">
        <v>41944</v>
      </c>
      <c r="E2392" s="3" t="s">
        <v>6098</v>
      </c>
      <c r="F2392" t="s">
        <v>6465</v>
      </c>
      <c r="G2392" t="s">
        <v>7173</v>
      </c>
      <c r="H2392" t="s">
        <v>7966</v>
      </c>
      <c r="I2392" t="s">
        <v>8055</v>
      </c>
      <c r="J2392" t="s">
        <v>8057</v>
      </c>
      <c r="K2392" t="s">
        <v>8160</v>
      </c>
      <c r="L2392" t="s">
        <v>8589</v>
      </c>
      <c r="M2392">
        <v>40475</v>
      </c>
      <c r="N2392" t="s">
        <v>8637</v>
      </c>
      <c r="O2392" t="s">
        <v>9746</v>
      </c>
      <c r="P2392" t="s">
        <v>10371</v>
      </c>
      <c r="Q2392" t="s">
        <v>10377</v>
      </c>
      <c r="R2392" t="s">
        <v>11483</v>
      </c>
      <c r="S2392">
        <v>69.52</v>
      </c>
      <c r="T2392">
        <v>2</v>
      </c>
      <c r="U2392">
        <v>0</v>
      </c>
      <c r="V2392">
        <v>19.465599999999998</v>
      </c>
      <c r="W2392">
        <f>(Tableau1[[#This Row],[Sales]]/Tableau1[[#This Row],[Profit]])*100</f>
        <v>357.14285714285717</v>
      </c>
      <c r="X2392">
        <f>Tableau1[[#This Row],[Sales]]*(1-Tableau1[[#This Row],[Discount]])</f>
        <v>69.52</v>
      </c>
      <c r="Y2392">
        <f ca="1">SUMIF(Tableau1[Order ID],Tableau1[[#This Row],[Order ID]],Tableau1[[#This Row],[Sales]])</f>
        <v>477.666</v>
      </c>
    </row>
    <row r="2393" spans="1:25" x14ac:dyDescent="0.3">
      <c r="A2393">
        <v>4830</v>
      </c>
      <c r="B2393" t="s">
        <v>2412</v>
      </c>
      <c r="C2393" s="9" t="s">
        <v>5696</v>
      </c>
      <c r="D2393" s="9">
        <v>42505</v>
      </c>
      <c r="E2393" s="3" t="s">
        <v>5236</v>
      </c>
      <c r="F2393" t="s">
        <v>6465</v>
      </c>
      <c r="G2393" t="s">
        <v>7095</v>
      </c>
      <c r="H2393" t="s">
        <v>7888</v>
      </c>
      <c r="I2393" t="s">
        <v>8054</v>
      </c>
      <c r="J2393" t="s">
        <v>8057</v>
      </c>
      <c r="K2393" t="s">
        <v>8078</v>
      </c>
      <c r="L2393" t="s">
        <v>8603</v>
      </c>
      <c r="M2393">
        <v>10035</v>
      </c>
      <c r="N2393" t="s">
        <v>8640</v>
      </c>
      <c r="O2393" t="s">
        <v>9798</v>
      </c>
      <c r="P2393" t="s">
        <v>10371</v>
      </c>
      <c r="Q2393" t="s">
        <v>10381</v>
      </c>
      <c r="R2393" t="s">
        <v>11532</v>
      </c>
      <c r="S2393">
        <v>13.776</v>
      </c>
      <c r="T2393">
        <v>3</v>
      </c>
      <c r="U2393">
        <v>0.2</v>
      </c>
      <c r="V2393">
        <v>4.4771999999999998</v>
      </c>
      <c r="W2393">
        <f>(Tableau1[[#This Row],[Sales]]/Tableau1[[#This Row],[Profit]])*100</f>
        <v>307.69230769230774</v>
      </c>
      <c r="X2393">
        <f>Tableau1[[#This Row],[Sales]]*(1-Tableau1[[#This Row],[Discount]])</f>
        <v>11.020800000000001</v>
      </c>
      <c r="Y2393">
        <f ca="1">SUMIF(Tableau1[Order ID],Tableau1[[#This Row],[Order ID]],Tableau1[[#This Row],[Sales]])</f>
        <v>191.96799999999999</v>
      </c>
    </row>
    <row r="2394" spans="1:25" x14ac:dyDescent="0.3">
      <c r="A2394">
        <v>4831</v>
      </c>
      <c r="B2394" t="s">
        <v>2413</v>
      </c>
      <c r="C2394" s="9" t="s">
        <v>5875</v>
      </c>
      <c r="D2394" s="9">
        <v>41950</v>
      </c>
      <c r="E2394" s="3" t="s">
        <v>5637</v>
      </c>
      <c r="F2394" t="s">
        <v>6465</v>
      </c>
      <c r="G2394" t="s">
        <v>6801</v>
      </c>
      <c r="H2394" t="s">
        <v>7594</v>
      </c>
      <c r="I2394" t="s">
        <v>8054</v>
      </c>
      <c r="J2394" t="s">
        <v>8057</v>
      </c>
      <c r="K2394" t="s">
        <v>8479</v>
      </c>
      <c r="L2394" t="s">
        <v>8594</v>
      </c>
      <c r="M2394">
        <v>54401</v>
      </c>
      <c r="N2394" t="s">
        <v>8639</v>
      </c>
      <c r="O2394" t="s">
        <v>9939</v>
      </c>
      <c r="P2394" t="s">
        <v>10371</v>
      </c>
      <c r="Q2394" t="s">
        <v>10382</v>
      </c>
      <c r="R2394" t="s">
        <v>11675</v>
      </c>
      <c r="S2394">
        <v>245.88</v>
      </c>
      <c r="T2394">
        <v>6</v>
      </c>
      <c r="U2394">
        <v>0</v>
      </c>
      <c r="V2394">
        <v>68.846400000000003</v>
      </c>
      <c r="W2394">
        <f>(Tableau1[[#This Row],[Sales]]/Tableau1[[#This Row],[Profit]])*100</f>
        <v>357.14285714285711</v>
      </c>
      <c r="X2394">
        <f>Tableau1[[#This Row],[Sales]]*(1-Tableau1[[#This Row],[Discount]])</f>
        <v>245.88</v>
      </c>
      <c r="Y2394">
        <f ca="1">SUMIF(Tableau1[Order ID],Tableau1[[#This Row],[Order ID]],Tableau1[[#This Row],[Sales]])</f>
        <v>1.98</v>
      </c>
    </row>
    <row r="2395" spans="1:25" x14ac:dyDescent="0.3">
      <c r="A2395">
        <v>4835</v>
      </c>
      <c r="B2395" t="s">
        <v>2414</v>
      </c>
      <c r="C2395" s="9" t="s">
        <v>5391</v>
      </c>
      <c r="D2395" s="9">
        <v>43013</v>
      </c>
      <c r="E2395" s="3" t="s">
        <v>6238</v>
      </c>
      <c r="F2395" t="s">
        <v>6465</v>
      </c>
      <c r="G2395" t="s">
        <v>6954</v>
      </c>
      <c r="H2395" t="s">
        <v>7747</v>
      </c>
      <c r="I2395" t="s">
        <v>8056</v>
      </c>
      <c r="J2395" t="s">
        <v>8057</v>
      </c>
      <c r="K2395" t="s">
        <v>8066</v>
      </c>
      <c r="L2395" t="s">
        <v>8590</v>
      </c>
      <c r="M2395">
        <v>94110</v>
      </c>
      <c r="N2395" t="s">
        <v>8638</v>
      </c>
      <c r="O2395" t="s">
        <v>9815</v>
      </c>
      <c r="P2395" t="s">
        <v>10371</v>
      </c>
      <c r="Q2395" t="s">
        <v>10381</v>
      </c>
      <c r="R2395" t="s">
        <v>11548</v>
      </c>
      <c r="S2395">
        <v>39.92</v>
      </c>
      <c r="T2395">
        <v>5</v>
      </c>
      <c r="U2395">
        <v>0.2</v>
      </c>
      <c r="V2395">
        <v>13.473000000000001</v>
      </c>
      <c r="W2395">
        <f>(Tableau1[[#This Row],[Sales]]/Tableau1[[#This Row],[Profit]])*100</f>
        <v>296.2962962962963</v>
      </c>
      <c r="X2395">
        <f>Tableau1[[#This Row],[Sales]]*(1-Tableau1[[#This Row],[Discount]])</f>
        <v>31.936000000000003</v>
      </c>
      <c r="Y2395">
        <f ca="1">SUMIF(Tableau1[Order ID],Tableau1[[#This Row],[Order ID]],Tableau1[[#This Row],[Sales]])</f>
        <v>13.848000000000001</v>
      </c>
    </row>
    <row r="2396" spans="1:25" x14ac:dyDescent="0.3">
      <c r="A2396">
        <v>4838</v>
      </c>
      <c r="B2396" t="s">
        <v>2415</v>
      </c>
      <c r="C2396" s="9" t="s">
        <v>5732</v>
      </c>
      <c r="D2396" s="9">
        <v>42887</v>
      </c>
      <c r="E2396" s="3" t="s">
        <v>5125</v>
      </c>
      <c r="F2396" t="s">
        <v>6466</v>
      </c>
      <c r="G2396" t="s">
        <v>7119</v>
      </c>
      <c r="H2396" t="s">
        <v>7912</v>
      </c>
      <c r="I2396" t="s">
        <v>8054</v>
      </c>
      <c r="J2396" t="s">
        <v>8057</v>
      </c>
      <c r="K2396" t="s">
        <v>8123</v>
      </c>
      <c r="L2396" t="s">
        <v>8612</v>
      </c>
      <c r="M2396">
        <v>43017</v>
      </c>
      <c r="N2396" t="s">
        <v>8640</v>
      </c>
      <c r="O2396" t="s">
        <v>9463</v>
      </c>
      <c r="P2396" t="s">
        <v>10371</v>
      </c>
      <c r="Q2396" t="s">
        <v>10381</v>
      </c>
      <c r="R2396" t="s">
        <v>11207</v>
      </c>
      <c r="S2396">
        <v>3.798</v>
      </c>
      <c r="T2396">
        <v>2</v>
      </c>
      <c r="U2396">
        <v>0.7</v>
      </c>
      <c r="V2396">
        <v>-2.6585999999999999</v>
      </c>
      <c r="W2396">
        <f>(Tableau1[[#This Row],[Sales]]/Tableau1[[#This Row],[Profit]])*100</f>
        <v>-142.85714285714286</v>
      </c>
      <c r="X2396">
        <f>Tableau1[[#This Row],[Sales]]*(1-Tableau1[[#This Row],[Discount]])</f>
        <v>1.1394000000000002</v>
      </c>
      <c r="Y2396">
        <f ca="1">SUMIF(Tableau1[Order ID],Tableau1[[#This Row],[Order ID]],Tableau1[[#This Row],[Sales]])</f>
        <v>151.96</v>
      </c>
    </row>
    <row r="2397" spans="1:25" x14ac:dyDescent="0.3">
      <c r="A2397">
        <v>4841</v>
      </c>
      <c r="B2397" t="s">
        <v>2416</v>
      </c>
      <c r="C2397" s="9" t="s">
        <v>5255</v>
      </c>
      <c r="D2397" s="9">
        <v>43059</v>
      </c>
      <c r="E2397" s="3" t="s">
        <v>5950</v>
      </c>
      <c r="F2397" t="s">
        <v>6465</v>
      </c>
      <c r="G2397" t="s">
        <v>6805</v>
      </c>
      <c r="H2397" t="s">
        <v>7598</v>
      </c>
      <c r="I2397" t="s">
        <v>8056</v>
      </c>
      <c r="J2397" t="s">
        <v>8057</v>
      </c>
      <c r="K2397" t="s">
        <v>8058</v>
      </c>
      <c r="L2397" t="s">
        <v>8589</v>
      </c>
      <c r="M2397">
        <v>42420</v>
      </c>
      <c r="N2397" t="s">
        <v>8637</v>
      </c>
      <c r="O2397" t="s">
        <v>8731</v>
      </c>
      <c r="P2397" t="s">
        <v>10370</v>
      </c>
      <c r="Q2397" t="s">
        <v>10378</v>
      </c>
      <c r="R2397" t="s">
        <v>10480</v>
      </c>
      <c r="S2397">
        <v>27.58</v>
      </c>
      <c r="T2397">
        <v>2</v>
      </c>
      <c r="U2397">
        <v>0</v>
      </c>
      <c r="V2397">
        <v>11.583600000000001</v>
      </c>
      <c r="W2397">
        <f>(Tableau1[[#This Row],[Sales]]/Tableau1[[#This Row],[Profit]])*100</f>
        <v>238.09523809523805</v>
      </c>
      <c r="X2397">
        <f>Tableau1[[#This Row],[Sales]]*(1-Tableau1[[#This Row],[Discount]])</f>
        <v>27.58</v>
      </c>
      <c r="Y2397">
        <f ca="1">SUMIF(Tableau1[Order ID],Tableau1[[#This Row],[Order ID]],Tableau1[[#This Row],[Sales]])</f>
        <v>71.12</v>
      </c>
    </row>
    <row r="2398" spans="1:25" x14ac:dyDescent="0.3">
      <c r="A2398">
        <v>4842</v>
      </c>
      <c r="B2398" t="s">
        <v>2417</v>
      </c>
      <c r="C2398" s="9" t="s">
        <v>5473</v>
      </c>
      <c r="D2398" s="9">
        <v>42727</v>
      </c>
      <c r="E2398" s="3" t="s">
        <v>6320</v>
      </c>
      <c r="F2398" t="s">
        <v>6465</v>
      </c>
      <c r="G2398" t="s">
        <v>6860</v>
      </c>
      <c r="H2398" t="s">
        <v>7653</v>
      </c>
      <c r="I2398" t="s">
        <v>8054</v>
      </c>
      <c r="J2398" t="s">
        <v>8057</v>
      </c>
      <c r="K2398" t="s">
        <v>8314</v>
      </c>
      <c r="L2398" t="s">
        <v>8612</v>
      </c>
      <c r="M2398">
        <v>43402</v>
      </c>
      <c r="N2398" t="s">
        <v>8640</v>
      </c>
      <c r="O2398" t="s">
        <v>10050</v>
      </c>
      <c r="P2398" t="s">
        <v>10371</v>
      </c>
      <c r="Q2398" t="s">
        <v>10381</v>
      </c>
      <c r="R2398" t="s">
        <v>11788</v>
      </c>
      <c r="S2398">
        <v>5.5529999999999999</v>
      </c>
      <c r="T2398">
        <v>3</v>
      </c>
      <c r="U2398">
        <v>0.7</v>
      </c>
      <c r="V2398">
        <v>-4.0721999999999996</v>
      </c>
      <c r="W2398">
        <f>(Tableau1[[#This Row],[Sales]]/Tableau1[[#This Row],[Profit]])*100</f>
        <v>-136.36363636363637</v>
      </c>
      <c r="X2398">
        <f>Tableau1[[#This Row],[Sales]]*(1-Tableau1[[#This Row],[Discount]])</f>
        <v>1.6659000000000002</v>
      </c>
      <c r="Y2398">
        <f ca="1">SUMIF(Tableau1[Order ID],Tableau1[[#This Row],[Order ID]],Tableau1[[#This Row],[Sales]])</f>
        <v>5.3120000000000003</v>
      </c>
    </row>
    <row r="2399" spans="1:25" x14ac:dyDescent="0.3">
      <c r="A2399">
        <v>4843</v>
      </c>
      <c r="B2399" t="s">
        <v>2418</v>
      </c>
      <c r="C2399" s="9" t="s">
        <v>5395</v>
      </c>
      <c r="D2399" s="9">
        <v>43007</v>
      </c>
      <c r="E2399" s="3" t="s">
        <v>6085</v>
      </c>
      <c r="F2399" t="s">
        <v>6465</v>
      </c>
      <c r="G2399" t="s">
        <v>6591</v>
      </c>
      <c r="H2399" t="s">
        <v>7384</v>
      </c>
      <c r="I2399" t="s">
        <v>8054</v>
      </c>
      <c r="J2399" t="s">
        <v>8057</v>
      </c>
      <c r="K2399" t="s">
        <v>8084</v>
      </c>
      <c r="L2399" t="s">
        <v>8606</v>
      </c>
      <c r="M2399">
        <v>38109</v>
      </c>
      <c r="N2399" t="s">
        <v>8637</v>
      </c>
      <c r="O2399" t="s">
        <v>9489</v>
      </c>
      <c r="P2399" t="s">
        <v>10371</v>
      </c>
      <c r="Q2399" t="s">
        <v>10377</v>
      </c>
      <c r="R2399" t="s">
        <v>11232</v>
      </c>
      <c r="S2399">
        <v>243.92</v>
      </c>
      <c r="T2399">
        <v>5</v>
      </c>
      <c r="U2399">
        <v>0.2</v>
      </c>
      <c r="V2399">
        <v>-54.881999999999998</v>
      </c>
      <c r="W2399">
        <f>(Tableau1[[#This Row],[Sales]]/Tableau1[[#This Row],[Profit]])*100</f>
        <v>-444.44444444444446</v>
      </c>
      <c r="X2399">
        <f>Tableau1[[#This Row],[Sales]]*(1-Tableau1[[#This Row],[Discount]])</f>
        <v>195.136</v>
      </c>
      <c r="Y2399">
        <f ca="1">SUMIF(Tableau1[Order ID],Tableau1[[#This Row],[Order ID]],Tableau1[[#This Row],[Sales]])</f>
        <v>11.76</v>
      </c>
    </row>
    <row r="2400" spans="1:25" x14ac:dyDescent="0.3">
      <c r="A2400">
        <v>4844</v>
      </c>
      <c r="B2400" t="s">
        <v>2419</v>
      </c>
      <c r="C2400" s="9" t="s">
        <v>5107</v>
      </c>
      <c r="D2400" s="9">
        <v>42681</v>
      </c>
      <c r="E2400" s="3" t="s">
        <v>6229</v>
      </c>
      <c r="F2400" t="s">
        <v>6466</v>
      </c>
      <c r="G2400" t="s">
        <v>7161</v>
      </c>
      <c r="H2400" t="s">
        <v>7954</v>
      </c>
      <c r="I2400" t="s">
        <v>8054</v>
      </c>
      <c r="J2400" t="s">
        <v>8057</v>
      </c>
      <c r="K2400" t="s">
        <v>8138</v>
      </c>
      <c r="L2400" t="s">
        <v>8618</v>
      </c>
      <c r="M2400">
        <v>8701</v>
      </c>
      <c r="N2400" t="s">
        <v>8640</v>
      </c>
      <c r="O2400" t="s">
        <v>9623</v>
      </c>
      <c r="P2400" t="s">
        <v>10371</v>
      </c>
      <c r="Q2400" t="s">
        <v>10386</v>
      </c>
      <c r="R2400" t="s">
        <v>11363</v>
      </c>
      <c r="S2400">
        <v>14.96</v>
      </c>
      <c r="T2400">
        <v>4</v>
      </c>
      <c r="U2400">
        <v>0</v>
      </c>
      <c r="V2400">
        <v>0.29920000000000002</v>
      </c>
      <c r="W2400">
        <f>(Tableau1[[#This Row],[Sales]]/Tableau1[[#This Row],[Profit]])*100</f>
        <v>5000</v>
      </c>
      <c r="X2400">
        <f>Tableau1[[#This Row],[Sales]]*(1-Tableau1[[#This Row],[Discount]])</f>
        <v>14.96</v>
      </c>
      <c r="Y2400">
        <f ca="1">SUMIF(Tableau1[Order ID],Tableau1[[#This Row],[Order ID]],Tableau1[[#This Row],[Sales]])</f>
        <v>79.959999999999994</v>
      </c>
    </row>
    <row r="2401" spans="1:25" x14ac:dyDescent="0.3">
      <c r="A2401">
        <v>4845</v>
      </c>
      <c r="B2401" t="s">
        <v>2420</v>
      </c>
      <c r="C2401" s="9" t="s">
        <v>5557</v>
      </c>
      <c r="D2401" s="9">
        <v>41733</v>
      </c>
      <c r="E2401" s="3" t="s">
        <v>5297</v>
      </c>
      <c r="F2401" t="s">
        <v>6466</v>
      </c>
      <c r="G2401" t="s">
        <v>6557</v>
      </c>
      <c r="H2401" t="s">
        <v>7350</v>
      </c>
      <c r="I2401" t="s">
        <v>8055</v>
      </c>
      <c r="J2401" t="s">
        <v>8057</v>
      </c>
      <c r="K2401" t="s">
        <v>8059</v>
      </c>
      <c r="L2401" t="s">
        <v>8590</v>
      </c>
      <c r="M2401">
        <v>90008</v>
      </c>
      <c r="N2401" t="s">
        <v>8638</v>
      </c>
      <c r="O2401" t="s">
        <v>8941</v>
      </c>
      <c r="P2401" t="s">
        <v>10371</v>
      </c>
      <c r="Q2401" t="s">
        <v>10381</v>
      </c>
      <c r="R2401" t="s">
        <v>10690</v>
      </c>
      <c r="S2401">
        <v>7.1840000000000002</v>
      </c>
      <c r="T2401">
        <v>2</v>
      </c>
      <c r="U2401">
        <v>0.2</v>
      </c>
      <c r="V2401">
        <v>2.2450000000000001</v>
      </c>
      <c r="W2401">
        <f>(Tableau1[[#This Row],[Sales]]/Tableau1[[#This Row],[Profit]])*100</f>
        <v>320</v>
      </c>
      <c r="X2401">
        <f>Tableau1[[#This Row],[Sales]]*(1-Tableau1[[#This Row],[Discount]])</f>
        <v>5.7472000000000003</v>
      </c>
      <c r="Y2401">
        <f ca="1">SUMIF(Tableau1[Order ID],Tableau1[[#This Row],[Order ID]],Tableau1[[#This Row],[Sales]])</f>
        <v>31.56</v>
      </c>
    </row>
    <row r="2402" spans="1:25" x14ac:dyDescent="0.3">
      <c r="A2402">
        <v>4846</v>
      </c>
      <c r="B2402" t="s">
        <v>2421</v>
      </c>
      <c r="C2402" s="9" t="s">
        <v>5892</v>
      </c>
      <c r="D2402" s="9">
        <v>42208</v>
      </c>
      <c r="E2402" s="3" t="s">
        <v>5383</v>
      </c>
      <c r="F2402" t="s">
        <v>6464</v>
      </c>
      <c r="G2402" t="s">
        <v>6702</v>
      </c>
      <c r="H2402" t="s">
        <v>7495</v>
      </c>
      <c r="I2402" t="s">
        <v>8054</v>
      </c>
      <c r="J2402" t="s">
        <v>8057</v>
      </c>
      <c r="K2402" t="s">
        <v>8088</v>
      </c>
      <c r="L2402" t="s">
        <v>8603</v>
      </c>
      <c r="M2402">
        <v>14609</v>
      </c>
      <c r="N2402" t="s">
        <v>8640</v>
      </c>
      <c r="O2402" t="s">
        <v>8873</v>
      </c>
      <c r="P2402" t="s">
        <v>10371</v>
      </c>
      <c r="Q2402" t="s">
        <v>10381</v>
      </c>
      <c r="R2402" t="s">
        <v>10623</v>
      </c>
      <c r="S2402">
        <v>10.512</v>
      </c>
      <c r="T2402">
        <v>3</v>
      </c>
      <c r="U2402">
        <v>0.2</v>
      </c>
      <c r="V2402">
        <v>3.6791999999999998</v>
      </c>
      <c r="W2402">
        <f>(Tableau1[[#This Row],[Sales]]/Tableau1[[#This Row],[Profit]])*100</f>
        <v>285.71428571428572</v>
      </c>
      <c r="X2402">
        <f>Tableau1[[#This Row],[Sales]]*(1-Tableau1[[#This Row],[Discount]])</f>
        <v>8.4096000000000011</v>
      </c>
      <c r="Y2402">
        <f ca="1">SUMIF(Tableau1[Order ID],Tableau1[[#This Row],[Order ID]],Tableau1[[#This Row],[Sales]])</f>
        <v>1079.8499999999999</v>
      </c>
    </row>
    <row r="2403" spans="1:25" x14ac:dyDescent="0.3">
      <c r="A2403">
        <v>4847</v>
      </c>
      <c r="B2403" t="s">
        <v>2422</v>
      </c>
      <c r="C2403" s="9" t="s">
        <v>5432</v>
      </c>
      <c r="D2403" s="9">
        <v>41815</v>
      </c>
      <c r="E2403" s="3" t="s">
        <v>5730</v>
      </c>
      <c r="F2403" t="s">
        <v>6464</v>
      </c>
      <c r="G2403" t="s">
        <v>6604</v>
      </c>
      <c r="H2403" t="s">
        <v>7397</v>
      </c>
      <c r="I2403" t="s">
        <v>8055</v>
      </c>
      <c r="J2403" t="s">
        <v>8057</v>
      </c>
      <c r="K2403" t="s">
        <v>8185</v>
      </c>
      <c r="L2403" t="s">
        <v>8609</v>
      </c>
      <c r="M2403">
        <v>97301</v>
      </c>
      <c r="N2403" t="s">
        <v>8638</v>
      </c>
      <c r="O2403" t="s">
        <v>9414</v>
      </c>
      <c r="P2403" t="s">
        <v>10372</v>
      </c>
      <c r="Q2403" t="s">
        <v>10380</v>
      </c>
      <c r="R2403" t="s">
        <v>11162</v>
      </c>
      <c r="S2403">
        <v>263.95999999999998</v>
      </c>
      <c r="T2403">
        <v>5</v>
      </c>
      <c r="U2403">
        <v>0.2</v>
      </c>
      <c r="V2403">
        <v>19.797000000000001</v>
      </c>
      <c r="W2403">
        <f>(Tableau1[[#This Row],[Sales]]/Tableau1[[#This Row],[Profit]])*100</f>
        <v>1333.3333333333333</v>
      </c>
      <c r="X2403">
        <f>Tableau1[[#This Row],[Sales]]*(1-Tableau1[[#This Row],[Discount]])</f>
        <v>211.16800000000001</v>
      </c>
      <c r="Y2403">
        <f ca="1">SUMIF(Tableau1[Order ID],Tableau1[[#This Row],[Order ID]],Tableau1[[#This Row],[Sales]])</f>
        <v>400.78399999999999</v>
      </c>
    </row>
    <row r="2404" spans="1:25" x14ac:dyDescent="0.3">
      <c r="A2404">
        <v>4850</v>
      </c>
      <c r="B2404" t="s">
        <v>2423</v>
      </c>
      <c r="C2404" s="9" t="s">
        <v>5108</v>
      </c>
      <c r="D2404" s="9">
        <v>41890</v>
      </c>
      <c r="E2404" s="3" t="s">
        <v>5110</v>
      </c>
      <c r="F2404" t="s">
        <v>6465</v>
      </c>
      <c r="G2404" t="s">
        <v>6975</v>
      </c>
      <c r="H2404" t="s">
        <v>7768</v>
      </c>
      <c r="I2404" t="s">
        <v>8054</v>
      </c>
      <c r="J2404" t="s">
        <v>8057</v>
      </c>
      <c r="K2404" t="s">
        <v>8480</v>
      </c>
      <c r="L2404" t="s">
        <v>8234</v>
      </c>
      <c r="M2404">
        <v>99301</v>
      </c>
      <c r="N2404" t="s">
        <v>8638</v>
      </c>
      <c r="O2404" t="s">
        <v>9052</v>
      </c>
      <c r="P2404" t="s">
        <v>10371</v>
      </c>
      <c r="Q2404" t="s">
        <v>10379</v>
      </c>
      <c r="R2404" t="s">
        <v>10801</v>
      </c>
      <c r="S2404">
        <v>5.88</v>
      </c>
      <c r="T2404">
        <v>2</v>
      </c>
      <c r="U2404">
        <v>0</v>
      </c>
      <c r="V2404">
        <v>2.6459999999999999</v>
      </c>
      <c r="W2404">
        <f>(Tableau1[[#This Row],[Sales]]/Tableau1[[#This Row],[Profit]])*100</f>
        <v>222.22222222222223</v>
      </c>
      <c r="X2404">
        <f>Tableau1[[#This Row],[Sales]]*(1-Tableau1[[#This Row],[Discount]])</f>
        <v>5.88</v>
      </c>
      <c r="Y2404">
        <f ca="1">SUMIF(Tableau1[Order ID],Tableau1[[#This Row],[Order ID]],Tableau1[[#This Row],[Sales]])</f>
        <v>31.007999999999999</v>
      </c>
    </row>
    <row r="2405" spans="1:25" x14ac:dyDescent="0.3">
      <c r="A2405">
        <v>4854</v>
      </c>
      <c r="B2405" t="s">
        <v>2424</v>
      </c>
      <c r="C2405" s="9" t="s">
        <v>5462</v>
      </c>
      <c r="D2405" s="9">
        <v>41985</v>
      </c>
      <c r="E2405" s="3" t="s">
        <v>5564</v>
      </c>
      <c r="F2405" t="s">
        <v>6464</v>
      </c>
      <c r="G2405" t="s">
        <v>6577</v>
      </c>
      <c r="H2405" t="s">
        <v>7370</v>
      </c>
      <c r="I2405" t="s">
        <v>8054</v>
      </c>
      <c r="J2405" t="s">
        <v>8057</v>
      </c>
      <c r="K2405" t="s">
        <v>8240</v>
      </c>
      <c r="L2405" t="s">
        <v>8590</v>
      </c>
      <c r="M2405">
        <v>94601</v>
      </c>
      <c r="N2405" t="s">
        <v>8638</v>
      </c>
      <c r="O2405" t="s">
        <v>9601</v>
      </c>
      <c r="P2405" t="s">
        <v>10370</v>
      </c>
      <c r="Q2405" t="s">
        <v>10378</v>
      </c>
      <c r="R2405" t="s">
        <v>11342</v>
      </c>
      <c r="S2405">
        <v>12.54</v>
      </c>
      <c r="T2405">
        <v>3</v>
      </c>
      <c r="U2405">
        <v>0</v>
      </c>
      <c r="V2405">
        <v>4.5144000000000002</v>
      </c>
      <c r="W2405">
        <f>(Tableau1[[#This Row],[Sales]]/Tableau1[[#This Row],[Profit]])*100</f>
        <v>277.77777777777777</v>
      </c>
      <c r="X2405">
        <f>Tableau1[[#This Row],[Sales]]*(1-Tableau1[[#This Row],[Discount]])</f>
        <v>12.54</v>
      </c>
      <c r="Y2405">
        <f ca="1">SUMIF(Tableau1[Order ID],Tableau1[[#This Row],[Order ID]],Tableau1[[#This Row],[Sales]])</f>
        <v>195.136</v>
      </c>
    </row>
    <row r="2406" spans="1:25" x14ac:dyDescent="0.3">
      <c r="A2406">
        <v>4857</v>
      </c>
      <c r="B2406" t="s">
        <v>2425</v>
      </c>
      <c r="C2406" s="9" t="s">
        <v>6034</v>
      </c>
      <c r="D2406" s="9">
        <v>42017</v>
      </c>
      <c r="E2406" s="3" t="s">
        <v>5214</v>
      </c>
      <c r="F2406" t="s">
        <v>6465</v>
      </c>
      <c r="G2406" t="s">
        <v>6639</v>
      </c>
      <c r="H2406" t="s">
        <v>7432</v>
      </c>
      <c r="I2406" t="s">
        <v>8054</v>
      </c>
      <c r="J2406" t="s">
        <v>8057</v>
      </c>
      <c r="K2406" t="s">
        <v>8059</v>
      </c>
      <c r="L2406" t="s">
        <v>8590</v>
      </c>
      <c r="M2406">
        <v>90004</v>
      </c>
      <c r="N2406" t="s">
        <v>8638</v>
      </c>
      <c r="O2406" t="s">
        <v>9325</v>
      </c>
      <c r="P2406" t="s">
        <v>10371</v>
      </c>
      <c r="Q2406" t="s">
        <v>10381</v>
      </c>
      <c r="R2406" t="s">
        <v>11074</v>
      </c>
      <c r="S2406">
        <v>70.007999999999996</v>
      </c>
      <c r="T2406">
        <v>3</v>
      </c>
      <c r="U2406">
        <v>0.2</v>
      </c>
      <c r="V2406">
        <v>24.502800000000001</v>
      </c>
      <c r="W2406">
        <f>(Tableau1[[#This Row],[Sales]]/Tableau1[[#This Row],[Profit]])*100</f>
        <v>285.71428571428567</v>
      </c>
      <c r="X2406">
        <f>Tableau1[[#This Row],[Sales]]*(1-Tableau1[[#This Row],[Discount]])</f>
        <v>56.006399999999999</v>
      </c>
      <c r="Y2406">
        <f ca="1">SUMIF(Tableau1[Order ID],Tableau1[[#This Row],[Order ID]],Tableau1[[#This Row],[Sales]])</f>
        <v>17.472000000000001</v>
      </c>
    </row>
    <row r="2407" spans="1:25" x14ac:dyDescent="0.3">
      <c r="A2407">
        <v>4860</v>
      </c>
      <c r="B2407" t="s">
        <v>2426</v>
      </c>
      <c r="C2407" s="9" t="s">
        <v>5964</v>
      </c>
      <c r="D2407" s="9">
        <v>43084</v>
      </c>
      <c r="E2407" s="3" t="s">
        <v>5514</v>
      </c>
      <c r="F2407" t="s">
        <v>6465</v>
      </c>
      <c r="G2407" t="s">
        <v>6632</v>
      </c>
      <c r="H2407" t="s">
        <v>7425</v>
      </c>
      <c r="I2407" t="s">
        <v>8055</v>
      </c>
      <c r="J2407" t="s">
        <v>8057</v>
      </c>
      <c r="K2407" t="s">
        <v>8481</v>
      </c>
      <c r="L2407" t="s">
        <v>8598</v>
      </c>
      <c r="M2407">
        <v>60302</v>
      </c>
      <c r="N2407" t="s">
        <v>8639</v>
      </c>
      <c r="O2407" t="s">
        <v>9657</v>
      </c>
      <c r="P2407" t="s">
        <v>10371</v>
      </c>
      <c r="Q2407" t="s">
        <v>10379</v>
      </c>
      <c r="R2407" t="s">
        <v>11395</v>
      </c>
      <c r="S2407">
        <v>10.192</v>
      </c>
      <c r="T2407">
        <v>7</v>
      </c>
      <c r="U2407">
        <v>0.2</v>
      </c>
      <c r="V2407">
        <v>1.0192000000000001</v>
      </c>
      <c r="W2407">
        <f>(Tableau1[[#This Row],[Sales]]/Tableau1[[#This Row],[Profit]])*100</f>
        <v>1000</v>
      </c>
      <c r="X2407">
        <f>Tableau1[[#This Row],[Sales]]*(1-Tableau1[[#This Row],[Discount]])</f>
        <v>8.1536000000000008</v>
      </c>
      <c r="Y2407">
        <f ca="1">SUMIF(Tableau1[Order ID],Tableau1[[#This Row],[Order ID]],Tableau1[[#This Row],[Sales]])</f>
        <v>8.56</v>
      </c>
    </row>
    <row r="2408" spans="1:25" x14ac:dyDescent="0.3">
      <c r="A2408">
        <v>4861</v>
      </c>
      <c r="B2408" t="s">
        <v>2427</v>
      </c>
      <c r="C2408" s="9" t="s">
        <v>5152</v>
      </c>
      <c r="D2408" s="9">
        <v>42722</v>
      </c>
      <c r="E2408" s="3" t="s">
        <v>5465</v>
      </c>
      <c r="F2408" t="s">
        <v>6465</v>
      </c>
      <c r="G2408" t="s">
        <v>6604</v>
      </c>
      <c r="H2408" t="s">
        <v>7397</v>
      </c>
      <c r="I2408" t="s">
        <v>8055</v>
      </c>
      <c r="J2408" t="s">
        <v>8057</v>
      </c>
      <c r="K2408" t="s">
        <v>8131</v>
      </c>
      <c r="L2408" t="s">
        <v>8618</v>
      </c>
      <c r="M2408">
        <v>7960</v>
      </c>
      <c r="N2408" t="s">
        <v>8640</v>
      </c>
      <c r="O2408" t="s">
        <v>9764</v>
      </c>
      <c r="P2408" t="s">
        <v>10371</v>
      </c>
      <c r="Q2408" t="s">
        <v>10381</v>
      </c>
      <c r="R2408" t="s">
        <v>11499</v>
      </c>
      <c r="S2408">
        <v>1793.98</v>
      </c>
      <c r="T2408">
        <v>2</v>
      </c>
      <c r="U2408">
        <v>0</v>
      </c>
      <c r="V2408">
        <v>843.17060000000004</v>
      </c>
      <c r="W2408">
        <f>(Tableau1[[#This Row],[Sales]]/Tableau1[[#This Row],[Profit]])*100</f>
        <v>212.7659574468085</v>
      </c>
      <c r="X2408">
        <f>Tableau1[[#This Row],[Sales]]*(1-Tableau1[[#This Row],[Discount]])</f>
        <v>1793.98</v>
      </c>
      <c r="Y2408">
        <f ca="1">SUMIF(Tableau1[Order ID],Tableau1[[#This Row],[Order ID]],Tableau1[[#This Row],[Sales]])</f>
        <v>60.84</v>
      </c>
    </row>
    <row r="2409" spans="1:25" x14ac:dyDescent="0.3">
      <c r="A2409">
        <v>4862</v>
      </c>
      <c r="B2409" t="s">
        <v>2428</v>
      </c>
      <c r="C2409" s="9" t="s">
        <v>5939</v>
      </c>
      <c r="D2409" s="9">
        <v>41740</v>
      </c>
      <c r="E2409" s="3" t="s">
        <v>5194</v>
      </c>
      <c r="F2409" t="s">
        <v>6464</v>
      </c>
      <c r="G2409" t="s">
        <v>6507</v>
      </c>
      <c r="H2409" t="s">
        <v>7300</v>
      </c>
      <c r="I2409" t="s">
        <v>8056</v>
      </c>
      <c r="J2409" t="s">
        <v>8057</v>
      </c>
      <c r="K2409" t="s">
        <v>8147</v>
      </c>
      <c r="L2409" t="s">
        <v>8593</v>
      </c>
      <c r="M2409">
        <v>78745</v>
      </c>
      <c r="N2409" t="s">
        <v>8639</v>
      </c>
      <c r="O2409" t="s">
        <v>9935</v>
      </c>
      <c r="P2409" t="s">
        <v>10372</v>
      </c>
      <c r="Q2409" t="s">
        <v>10380</v>
      </c>
      <c r="R2409" t="s">
        <v>11671</v>
      </c>
      <c r="S2409">
        <v>758.35199999999998</v>
      </c>
      <c r="T2409">
        <v>6</v>
      </c>
      <c r="U2409">
        <v>0.2</v>
      </c>
      <c r="V2409">
        <v>265.42320000000001</v>
      </c>
      <c r="W2409">
        <f>(Tableau1[[#This Row],[Sales]]/Tableau1[[#This Row],[Profit]])*100</f>
        <v>285.71428571428567</v>
      </c>
      <c r="X2409">
        <f>Tableau1[[#This Row],[Sales]]*(1-Tableau1[[#This Row],[Discount]])</f>
        <v>606.6816</v>
      </c>
      <c r="Y2409">
        <f ca="1">SUMIF(Tableau1[Order ID],Tableau1[[#This Row],[Order ID]],Tableau1[[#This Row],[Sales]])</f>
        <v>41.472000000000001</v>
      </c>
    </row>
    <row r="2410" spans="1:25" x14ac:dyDescent="0.3">
      <c r="A2410">
        <v>4863</v>
      </c>
      <c r="B2410" t="s">
        <v>2429</v>
      </c>
      <c r="C2410" s="9" t="s">
        <v>5368</v>
      </c>
      <c r="D2410" s="9">
        <v>42684</v>
      </c>
      <c r="E2410" s="3" t="s">
        <v>5726</v>
      </c>
      <c r="F2410" t="s">
        <v>6465</v>
      </c>
      <c r="G2410" t="s">
        <v>6532</v>
      </c>
      <c r="H2410" t="s">
        <v>7325</v>
      </c>
      <c r="I2410" t="s">
        <v>8055</v>
      </c>
      <c r="J2410" t="s">
        <v>8057</v>
      </c>
      <c r="K2410" t="s">
        <v>8078</v>
      </c>
      <c r="L2410" t="s">
        <v>8603</v>
      </c>
      <c r="M2410">
        <v>10011</v>
      </c>
      <c r="N2410" t="s">
        <v>8640</v>
      </c>
      <c r="O2410" t="s">
        <v>9584</v>
      </c>
      <c r="P2410" t="s">
        <v>10371</v>
      </c>
      <c r="Q2410" t="s">
        <v>10381</v>
      </c>
      <c r="R2410" t="s">
        <v>11326</v>
      </c>
      <c r="S2410">
        <v>20.367999999999999</v>
      </c>
      <c r="T2410">
        <v>1</v>
      </c>
      <c r="U2410">
        <v>0.2</v>
      </c>
      <c r="V2410">
        <v>7.3834</v>
      </c>
      <c r="W2410">
        <f>(Tableau1[[#This Row],[Sales]]/Tableau1[[#This Row],[Profit]])*100</f>
        <v>275.86206896551721</v>
      </c>
      <c r="X2410">
        <f>Tableau1[[#This Row],[Sales]]*(1-Tableau1[[#This Row],[Discount]])</f>
        <v>16.2944</v>
      </c>
      <c r="Y2410">
        <f ca="1">SUMIF(Tableau1[Order ID],Tableau1[[#This Row],[Order ID]],Tableau1[[#This Row],[Sales]])</f>
        <v>34.200000000000003</v>
      </c>
    </row>
    <row r="2411" spans="1:25" x14ac:dyDescent="0.3">
      <c r="A2411">
        <v>4865</v>
      </c>
      <c r="B2411" t="s">
        <v>2430</v>
      </c>
      <c r="C2411" s="9" t="s">
        <v>5365</v>
      </c>
      <c r="D2411" s="9">
        <v>42912</v>
      </c>
      <c r="E2411" s="3" t="s">
        <v>5190</v>
      </c>
      <c r="F2411" t="s">
        <v>6465</v>
      </c>
      <c r="G2411" t="s">
        <v>6524</v>
      </c>
      <c r="H2411" t="s">
        <v>7317</v>
      </c>
      <c r="I2411" t="s">
        <v>8054</v>
      </c>
      <c r="J2411" t="s">
        <v>8057</v>
      </c>
      <c r="K2411" t="s">
        <v>8078</v>
      </c>
      <c r="L2411" t="s">
        <v>8603</v>
      </c>
      <c r="M2411">
        <v>10024</v>
      </c>
      <c r="N2411" t="s">
        <v>8640</v>
      </c>
      <c r="O2411" t="s">
        <v>9141</v>
      </c>
      <c r="P2411" t="s">
        <v>10372</v>
      </c>
      <c r="Q2411" t="s">
        <v>10380</v>
      </c>
      <c r="R2411" t="s">
        <v>10890</v>
      </c>
      <c r="S2411">
        <v>239.97</v>
      </c>
      <c r="T2411">
        <v>3</v>
      </c>
      <c r="U2411">
        <v>0</v>
      </c>
      <c r="V2411">
        <v>67.191599999999994</v>
      </c>
      <c r="W2411">
        <f>(Tableau1[[#This Row],[Sales]]/Tableau1[[#This Row],[Profit]])*100</f>
        <v>357.14285714285717</v>
      </c>
      <c r="X2411">
        <f>Tableau1[[#This Row],[Sales]]*(1-Tableau1[[#This Row],[Discount]])</f>
        <v>239.97</v>
      </c>
      <c r="Y2411">
        <f ca="1">SUMIF(Tableau1[Order ID],Tableau1[[#This Row],[Order ID]],Tableau1[[#This Row],[Sales]])</f>
        <v>197.72</v>
      </c>
    </row>
    <row r="2412" spans="1:25" x14ac:dyDescent="0.3">
      <c r="A2412">
        <v>4866</v>
      </c>
      <c r="B2412" t="s">
        <v>2431</v>
      </c>
      <c r="C2412" s="9" t="s">
        <v>5068</v>
      </c>
      <c r="D2412" s="9">
        <v>43052</v>
      </c>
      <c r="E2412" s="3" t="s">
        <v>5581</v>
      </c>
      <c r="F2412" t="s">
        <v>6465</v>
      </c>
      <c r="G2412" t="s">
        <v>6542</v>
      </c>
      <c r="H2412" t="s">
        <v>7335</v>
      </c>
      <c r="I2412" t="s">
        <v>8054</v>
      </c>
      <c r="J2412" t="s">
        <v>8057</v>
      </c>
      <c r="K2412" t="s">
        <v>8062</v>
      </c>
      <c r="L2412" t="s">
        <v>8234</v>
      </c>
      <c r="M2412">
        <v>98103</v>
      </c>
      <c r="N2412" t="s">
        <v>8638</v>
      </c>
      <c r="O2412" t="s">
        <v>9072</v>
      </c>
      <c r="P2412" t="s">
        <v>10370</v>
      </c>
      <c r="Q2412" t="s">
        <v>10374</v>
      </c>
      <c r="R2412" t="s">
        <v>10821</v>
      </c>
      <c r="S2412">
        <v>2404.7040000000002</v>
      </c>
      <c r="T2412">
        <v>6</v>
      </c>
      <c r="U2412">
        <v>0.2</v>
      </c>
      <c r="V2412">
        <v>150.29400000000001</v>
      </c>
      <c r="W2412">
        <f>(Tableau1[[#This Row],[Sales]]/Tableau1[[#This Row],[Profit]])*100</f>
        <v>1600</v>
      </c>
      <c r="X2412">
        <f>Tableau1[[#This Row],[Sales]]*(1-Tableau1[[#This Row],[Discount]])</f>
        <v>1923.7632000000003</v>
      </c>
      <c r="Y2412">
        <f ca="1">SUMIF(Tableau1[Order ID],Tableau1[[#This Row],[Order ID]],Tableau1[[#This Row],[Sales]])</f>
        <v>21.6</v>
      </c>
    </row>
    <row r="2413" spans="1:25" x14ac:dyDescent="0.3">
      <c r="A2413">
        <v>4870</v>
      </c>
      <c r="B2413" t="s">
        <v>2432</v>
      </c>
      <c r="C2413" s="9" t="s">
        <v>5251</v>
      </c>
      <c r="D2413" s="9">
        <v>43063</v>
      </c>
      <c r="E2413" s="3" t="s">
        <v>6191</v>
      </c>
      <c r="F2413" t="s">
        <v>6465</v>
      </c>
      <c r="G2413" t="s">
        <v>6932</v>
      </c>
      <c r="H2413" t="s">
        <v>7725</v>
      </c>
      <c r="I2413" t="s">
        <v>8055</v>
      </c>
      <c r="J2413" t="s">
        <v>8057</v>
      </c>
      <c r="K2413" t="s">
        <v>8210</v>
      </c>
      <c r="L2413" t="s">
        <v>8597</v>
      </c>
      <c r="M2413">
        <v>17602</v>
      </c>
      <c r="N2413" t="s">
        <v>8640</v>
      </c>
      <c r="O2413" t="s">
        <v>9530</v>
      </c>
      <c r="P2413" t="s">
        <v>10372</v>
      </c>
      <c r="Q2413" t="s">
        <v>10380</v>
      </c>
      <c r="R2413" t="s">
        <v>11273</v>
      </c>
      <c r="S2413">
        <v>89.988</v>
      </c>
      <c r="T2413">
        <v>2</v>
      </c>
      <c r="U2413">
        <v>0.4</v>
      </c>
      <c r="V2413">
        <v>-14.997999999999999</v>
      </c>
      <c r="W2413">
        <f>(Tableau1[[#This Row],[Sales]]/Tableau1[[#This Row],[Profit]])*100</f>
        <v>-600</v>
      </c>
      <c r="X2413">
        <f>Tableau1[[#This Row],[Sales]]*(1-Tableau1[[#This Row],[Discount]])</f>
        <v>53.992799999999995</v>
      </c>
      <c r="Y2413">
        <f ca="1">SUMIF(Tableau1[Order ID],Tableau1[[#This Row],[Order ID]],Tableau1[[#This Row],[Sales]])</f>
        <v>11.68</v>
      </c>
    </row>
    <row r="2414" spans="1:25" x14ac:dyDescent="0.3">
      <c r="A2414">
        <v>4872</v>
      </c>
      <c r="B2414" t="s">
        <v>2433</v>
      </c>
      <c r="C2414" s="9" t="s">
        <v>6009</v>
      </c>
      <c r="D2414" s="9">
        <v>42878</v>
      </c>
      <c r="E2414" s="3" t="s">
        <v>5867</v>
      </c>
      <c r="F2414" t="s">
        <v>6465</v>
      </c>
      <c r="G2414" t="s">
        <v>6575</v>
      </c>
      <c r="H2414" t="s">
        <v>7368</v>
      </c>
      <c r="I2414" t="s">
        <v>8054</v>
      </c>
      <c r="J2414" t="s">
        <v>8057</v>
      </c>
      <c r="K2414" t="s">
        <v>8070</v>
      </c>
      <c r="L2414" t="s">
        <v>8593</v>
      </c>
      <c r="M2414">
        <v>77095</v>
      </c>
      <c r="N2414" t="s">
        <v>8639</v>
      </c>
      <c r="O2414" t="s">
        <v>10247</v>
      </c>
      <c r="P2414" t="s">
        <v>10371</v>
      </c>
      <c r="Q2414" t="s">
        <v>10386</v>
      </c>
      <c r="R2414" t="s">
        <v>11985</v>
      </c>
      <c r="S2414">
        <v>1.8240000000000001</v>
      </c>
      <c r="T2414">
        <v>2</v>
      </c>
      <c r="U2414">
        <v>0.2</v>
      </c>
      <c r="V2414">
        <v>0.61560000000000004</v>
      </c>
      <c r="W2414">
        <f>(Tableau1[[#This Row],[Sales]]/Tableau1[[#This Row],[Profit]])*100</f>
        <v>296.2962962962963</v>
      </c>
      <c r="X2414">
        <f>Tableau1[[#This Row],[Sales]]*(1-Tableau1[[#This Row],[Discount]])</f>
        <v>1.4592000000000001</v>
      </c>
      <c r="Y2414">
        <f ca="1">SUMIF(Tableau1[Order ID],Tableau1[[#This Row],[Order ID]],Tableau1[[#This Row],[Sales]])</f>
        <v>22.98</v>
      </c>
    </row>
    <row r="2415" spans="1:25" x14ac:dyDescent="0.3">
      <c r="A2415">
        <v>4876</v>
      </c>
      <c r="B2415" t="s">
        <v>2434</v>
      </c>
      <c r="C2415" s="9" t="s">
        <v>5296</v>
      </c>
      <c r="D2415" s="9">
        <v>41975</v>
      </c>
      <c r="E2415" s="3" t="s">
        <v>6065</v>
      </c>
      <c r="F2415" t="s">
        <v>6465</v>
      </c>
      <c r="G2415" t="s">
        <v>6939</v>
      </c>
      <c r="H2415" t="s">
        <v>7732</v>
      </c>
      <c r="I2415" t="s">
        <v>8055</v>
      </c>
      <c r="J2415" t="s">
        <v>8057</v>
      </c>
      <c r="K2415" t="s">
        <v>8096</v>
      </c>
      <c r="L2415" t="s">
        <v>8612</v>
      </c>
      <c r="M2415">
        <v>43229</v>
      </c>
      <c r="N2415" t="s">
        <v>8640</v>
      </c>
      <c r="O2415" t="s">
        <v>9162</v>
      </c>
      <c r="P2415" t="s">
        <v>10372</v>
      </c>
      <c r="Q2415" t="s">
        <v>10384</v>
      </c>
      <c r="R2415" t="s">
        <v>10911</v>
      </c>
      <c r="S2415">
        <v>119.8</v>
      </c>
      <c r="T2415">
        <v>5</v>
      </c>
      <c r="U2415">
        <v>0.2</v>
      </c>
      <c r="V2415">
        <v>29.95</v>
      </c>
      <c r="W2415">
        <f>(Tableau1[[#This Row],[Sales]]/Tableau1[[#This Row],[Profit]])*100</f>
        <v>400</v>
      </c>
      <c r="X2415">
        <f>Tableau1[[#This Row],[Sales]]*(1-Tableau1[[#This Row],[Discount]])</f>
        <v>95.84</v>
      </c>
      <c r="Y2415">
        <f ca="1">SUMIF(Tableau1[Order ID],Tableau1[[#This Row],[Order ID]],Tableau1[[#This Row],[Sales]])</f>
        <v>899.98199999999997</v>
      </c>
    </row>
    <row r="2416" spans="1:25" x14ac:dyDescent="0.3">
      <c r="A2416">
        <v>4877</v>
      </c>
      <c r="B2416" t="s">
        <v>2435</v>
      </c>
      <c r="C2416" s="9" t="s">
        <v>5492</v>
      </c>
      <c r="D2416" s="9">
        <v>41915</v>
      </c>
      <c r="E2416" s="3" t="s">
        <v>6178</v>
      </c>
      <c r="F2416" t="s">
        <v>6465</v>
      </c>
      <c r="G2416" t="s">
        <v>6827</v>
      </c>
      <c r="H2416" t="s">
        <v>7620</v>
      </c>
      <c r="I2416" t="s">
        <v>8056</v>
      </c>
      <c r="J2416" t="s">
        <v>8057</v>
      </c>
      <c r="K2416" t="s">
        <v>8086</v>
      </c>
      <c r="L2416" t="s">
        <v>8592</v>
      </c>
      <c r="M2416">
        <v>27707</v>
      </c>
      <c r="N2416" t="s">
        <v>8637</v>
      </c>
      <c r="O2416" t="s">
        <v>9997</v>
      </c>
      <c r="P2416" t="s">
        <v>10371</v>
      </c>
      <c r="Q2416" t="s">
        <v>10377</v>
      </c>
      <c r="R2416" t="s">
        <v>11735</v>
      </c>
      <c r="S2416">
        <v>61.567999999999998</v>
      </c>
      <c r="T2416">
        <v>2</v>
      </c>
      <c r="U2416">
        <v>0.2</v>
      </c>
      <c r="V2416">
        <v>4.6176000000000004</v>
      </c>
      <c r="W2416">
        <f>(Tableau1[[#This Row],[Sales]]/Tableau1[[#This Row],[Profit]])*100</f>
        <v>1333.3333333333333</v>
      </c>
      <c r="X2416">
        <f>Tableau1[[#This Row],[Sales]]*(1-Tableau1[[#This Row],[Discount]])</f>
        <v>49.254400000000004</v>
      </c>
      <c r="Y2416">
        <f ca="1">SUMIF(Tableau1[Order ID],Tableau1[[#This Row],[Order ID]],Tableau1[[#This Row],[Sales]])</f>
        <v>21.391999999999999</v>
      </c>
    </row>
    <row r="2417" spans="1:25" x14ac:dyDescent="0.3">
      <c r="A2417">
        <v>4879</v>
      </c>
      <c r="B2417" t="s">
        <v>2436</v>
      </c>
      <c r="C2417" s="9" t="s">
        <v>5905</v>
      </c>
      <c r="D2417" s="9">
        <v>42580</v>
      </c>
      <c r="E2417" s="3" t="s">
        <v>6025</v>
      </c>
      <c r="F2417" t="s">
        <v>6466</v>
      </c>
      <c r="G2417" t="s">
        <v>7085</v>
      </c>
      <c r="H2417" t="s">
        <v>7878</v>
      </c>
      <c r="I2417" t="s">
        <v>8054</v>
      </c>
      <c r="J2417" t="s">
        <v>8057</v>
      </c>
      <c r="K2417" t="s">
        <v>8482</v>
      </c>
      <c r="L2417" t="s">
        <v>8591</v>
      </c>
      <c r="M2417">
        <v>32503</v>
      </c>
      <c r="N2417" t="s">
        <v>8637</v>
      </c>
      <c r="O2417" t="s">
        <v>10243</v>
      </c>
      <c r="P2417" t="s">
        <v>10371</v>
      </c>
      <c r="Q2417" t="s">
        <v>10381</v>
      </c>
      <c r="R2417" t="s">
        <v>11981</v>
      </c>
      <c r="S2417">
        <v>2.214</v>
      </c>
      <c r="T2417">
        <v>3</v>
      </c>
      <c r="U2417">
        <v>0.7</v>
      </c>
      <c r="V2417">
        <v>-1.476</v>
      </c>
      <c r="W2417">
        <f>(Tableau1[[#This Row],[Sales]]/Tableau1[[#This Row],[Profit]])*100</f>
        <v>-150</v>
      </c>
      <c r="X2417">
        <f>Tableau1[[#This Row],[Sales]]*(1-Tableau1[[#This Row],[Discount]])</f>
        <v>0.66420000000000012</v>
      </c>
      <c r="Y2417">
        <f ca="1">SUMIF(Tableau1[Order ID],Tableau1[[#This Row],[Order ID]],Tableau1[[#This Row],[Sales]])</f>
        <v>14.67</v>
      </c>
    </row>
    <row r="2418" spans="1:25" x14ac:dyDescent="0.3">
      <c r="A2418">
        <v>4880</v>
      </c>
      <c r="B2418" t="s">
        <v>2437</v>
      </c>
      <c r="C2418" s="9" t="s">
        <v>5838</v>
      </c>
      <c r="D2418" s="9">
        <v>43041</v>
      </c>
      <c r="E2418" s="3" t="s">
        <v>5090</v>
      </c>
      <c r="F2418" t="s">
        <v>6464</v>
      </c>
      <c r="G2418" t="s">
        <v>7001</v>
      </c>
      <c r="H2418" t="s">
        <v>7794</v>
      </c>
      <c r="I2418" t="s">
        <v>8055</v>
      </c>
      <c r="J2418" t="s">
        <v>8057</v>
      </c>
      <c r="K2418" t="s">
        <v>8058</v>
      </c>
      <c r="L2418" t="s">
        <v>8589</v>
      </c>
      <c r="M2418">
        <v>42420</v>
      </c>
      <c r="N2418" t="s">
        <v>8637</v>
      </c>
      <c r="O2418" t="s">
        <v>10070</v>
      </c>
      <c r="P2418" t="s">
        <v>10371</v>
      </c>
      <c r="Q2418" t="s">
        <v>10385</v>
      </c>
      <c r="R2418" t="s">
        <v>11808</v>
      </c>
      <c r="S2418">
        <v>5.32</v>
      </c>
      <c r="T2418">
        <v>2</v>
      </c>
      <c r="U2418">
        <v>0</v>
      </c>
      <c r="V2418">
        <v>2.6067999999999998</v>
      </c>
      <c r="W2418">
        <f>(Tableau1[[#This Row],[Sales]]/Tableau1[[#This Row],[Profit]])*100</f>
        <v>204.08163265306126</v>
      </c>
      <c r="X2418">
        <f>Tableau1[[#This Row],[Sales]]*(1-Tableau1[[#This Row],[Discount]])</f>
        <v>5.32</v>
      </c>
      <c r="Y2418">
        <f ca="1">SUMIF(Tableau1[Order ID],Tableau1[[#This Row],[Order ID]],Tableau1[[#This Row],[Sales]])</f>
        <v>7.1520000000000001</v>
      </c>
    </row>
    <row r="2419" spans="1:25" x14ac:dyDescent="0.3">
      <c r="A2419">
        <v>4884</v>
      </c>
      <c r="B2419" t="s">
        <v>2438</v>
      </c>
      <c r="C2419" s="9" t="s">
        <v>5174</v>
      </c>
      <c r="D2419" s="9">
        <v>42802</v>
      </c>
      <c r="E2419" s="3" t="s">
        <v>6425</v>
      </c>
      <c r="F2419" t="s">
        <v>6465</v>
      </c>
      <c r="G2419" t="s">
        <v>6585</v>
      </c>
      <c r="H2419" t="s">
        <v>7378</v>
      </c>
      <c r="I2419" t="s">
        <v>8054</v>
      </c>
      <c r="J2419" t="s">
        <v>8057</v>
      </c>
      <c r="K2419" t="s">
        <v>8183</v>
      </c>
      <c r="L2419" t="s">
        <v>8590</v>
      </c>
      <c r="M2419">
        <v>92804</v>
      </c>
      <c r="N2419" t="s">
        <v>8638</v>
      </c>
      <c r="O2419" t="s">
        <v>10187</v>
      </c>
      <c r="P2419" t="s">
        <v>10371</v>
      </c>
      <c r="Q2419" t="s">
        <v>10381</v>
      </c>
      <c r="R2419" t="s">
        <v>11927</v>
      </c>
      <c r="S2419">
        <v>171.2</v>
      </c>
      <c r="T2419">
        <v>5</v>
      </c>
      <c r="U2419">
        <v>0.2</v>
      </c>
      <c r="V2419">
        <v>64.2</v>
      </c>
      <c r="W2419">
        <f>(Tableau1[[#This Row],[Sales]]/Tableau1[[#This Row],[Profit]])*100</f>
        <v>266.66666666666663</v>
      </c>
      <c r="X2419">
        <f>Tableau1[[#This Row],[Sales]]*(1-Tableau1[[#This Row],[Discount]])</f>
        <v>136.96</v>
      </c>
      <c r="Y2419">
        <f ca="1">SUMIF(Tableau1[Order ID],Tableau1[[#This Row],[Order ID]],Tableau1[[#This Row],[Sales]])</f>
        <v>177</v>
      </c>
    </row>
    <row r="2420" spans="1:25" x14ac:dyDescent="0.3">
      <c r="A2420">
        <v>4886</v>
      </c>
      <c r="B2420" t="s">
        <v>2439</v>
      </c>
      <c r="C2420" s="9" t="s">
        <v>5787</v>
      </c>
      <c r="D2420" s="9">
        <v>41989</v>
      </c>
      <c r="E2420" s="3" t="s">
        <v>5444</v>
      </c>
      <c r="F2420" t="s">
        <v>6465</v>
      </c>
      <c r="G2420" t="s">
        <v>6749</v>
      </c>
      <c r="H2420" t="s">
        <v>7542</v>
      </c>
      <c r="I2420" t="s">
        <v>8055</v>
      </c>
      <c r="J2420" t="s">
        <v>8057</v>
      </c>
      <c r="K2420" t="s">
        <v>8124</v>
      </c>
      <c r="L2420" t="s">
        <v>8600</v>
      </c>
      <c r="M2420">
        <v>48227</v>
      </c>
      <c r="N2420" t="s">
        <v>8639</v>
      </c>
      <c r="O2420" t="s">
        <v>9728</v>
      </c>
      <c r="P2420" t="s">
        <v>10371</v>
      </c>
      <c r="Q2420" t="s">
        <v>10383</v>
      </c>
      <c r="R2420" t="s">
        <v>11465</v>
      </c>
      <c r="S2420">
        <v>114.2</v>
      </c>
      <c r="T2420">
        <v>5</v>
      </c>
      <c r="U2420">
        <v>0</v>
      </c>
      <c r="V2420">
        <v>52.531999999999996</v>
      </c>
      <c r="W2420">
        <f>(Tableau1[[#This Row],[Sales]]/Tableau1[[#This Row],[Profit]])*100</f>
        <v>217.39130434782612</v>
      </c>
      <c r="X2420">
        <f>Tableau1[[#This Row],[Sales]]*(1-Tableau1[[#This Row],[Discount]])</f>
        <v>114.2</v>
      </c>
      <c r="Y2420">
        <f ca="1">SUMIF(Tableau1[Order ID],Tableau1[[#This Row],[Order ID]],Tableau1[[#This Row],[Sales]])</f>
        <v>11.56</v>
      </c>
    </row>
    <row r="2421" spans="1:25" x14ac:dyDescent="0.3">
      <c r="A2421">
        <v>4887</v>
      </c>
      <c r="B2421" t="s">
        <v>2440</v>
      </c>
      <c r="C2421" s="9" t="s">
        <v>5115</v>
      </c>
      <c r="D2421" s="9">
        <v>42702</v>
      </c>
      <c r="E2421" s="3" t="s">
        <v>5079</v>
      </c>
      <c r="F2421" t="s">
        <v>6464</v>
      </c>
      <c r="G2421" t="s">
        <v>7043</v>
      </c>
      <c r="H2421" t="s">
        <v>7836</v>
      </c>
      <c r="I2421" t="s">
        <v>8055</v>
      </c>
      <c r="J2421" t="s">
        <v>8057</v>
      </c>
      <c r="K2421" t="s">
        <v>8477</v>
      </c>
      <c r="L2421" t="s">
        <v>8620</v>
      </c>
      <c r="M2421">
        <v>30062</v>
      </c>
      <c r="N2421" t="s">
        <v>8637</v>
      </c>
      <c r="O2421" t="s">
        <v>8849</v>
      </c>
      <c r="P2421" t="s">
        <v>10370</v>
      </c>
      <c r="Q2421" t="s">
        <v>10374</v>
      </c>
      <c r="R2421" t="s">
        <v>10599</v>
      </c>
      <c r="S2421">
        <v>182.67</v>
      </c>
      <c r="T2421">
        <v>3</v>
      </c>
      <c r="U2421">
        <v>0</v>
      </c>
      <c r="V2421">
        <v>52.974299999999999</v>
      </c>
      <c r="W2421">
        <f>(Tableau1[[#This Row],[Sales]]/Tableau1[[#This Row],[Profit]])*100</f>
        <v>344.82758620689651</v>
      </c>
      <c r="X2421">
        <f>Tableau1[[#This Row],[Sales]]*(1-Tableau1[[#This Row],[Discount]])</f>
        <v>182.67</v>
      </c>
      <c r="Y2421">
        <f ca="1">SUMIF(Tableau1[Order ID],Tableau1[[#This Row],[Order ID]],Tableau1[[#This Row],[Sales]])</f>
        <v>20.65</v>
      </c>
    </row>
    <row r="2422" spans="1:25" x14ac:dyDescent="0.3">
      <c r="A2422">
        <v>4891</v>
      </c>
      <c r="B2422" t="s">
        <v>2441</v>
      </c>
      <c r="C2422" s="9" t="s">
        <v>5473</v>
      </c>
      <c r="D2422" s="9">
        <v>42727</v>
      </c>
      <c r="E2422" s="3" t="s">
        <v>5975</v>
      </c>
      <c r="F2422" t="s">
        <v>6465</v>
      </c>
      <c r="G2422" t="s">
        <v>7021</v>
      </c>
      <c r="H2422" t="s">
        <v>7814</v>
      </c>
      <c r="I2422" t="s">
        <v>8055</v>
      </c>
      <c r="J2422" t="s">
        <v>8057</v>
      </c>
      <c r="K2422" t="s">
        <v>8062</v>
      </c>
      <c r="L2422" t="s">
        <v>8234</v>
      </c>
      <c r="M2422">
        <v>98103</v>
      </c>
      <c r="N2422" t="s">
        <v>8638</v>
      </c>
      <c r="O2422" t="s">
        <v>9081</v>
      </c>
      <c r="P2422" t="s">
        <v>10371</v>
      </c>
      <c r="Q2422" t="s">
        <v>10379</v>
      </c>
      <c r="R2422" t="s">
        <v>10831</v>
      </c>
      <c r="S2422">
        <v>8.82</v>
      </c>
      <c r="T2422">
        <v>3</v>
      </c>
      <c r="U2422">
        <v>0</v>
      </c>
      <c r="V2422">
        <v>2.5577999999999999</v>
      </c>
      <c r="W2422">
        <f>(Tableau1[[#This Row],[Sales]]/Tableau1[[#This Row],[Profit]])*100</f>
        <v>344.82758620689657</v>
      </c>
      <c r="X2422">
        <f>Tableau1[[#This Row],[Sales]]*(1-Tableau1[[#This Row],[Discount]])</f>
        <v>8.82</v>
      </c>
      <c r="Y2422">
        <f ca="1">SUMIF(Tableau1[Order ID],Tableau1[[#This Row],[Order ID]],Tableau1[[#This Row],[Sales]])</f>
        <v>221.16</v>
      </c>
    </row>
    <row r="2423" spans="1:25" x14ac:dyDescent="0.3">
      <c r="A2423">
        <v>4898</v>
      </c>
      <c r="B2423" t="s">
        <v>2442</v>
      </c>
      <c r="C2423" s="9" t="s">
        <v>5801</v>
      </c>
      <c r="D2423" s="9">
        <v>41927</v>
      </c>
      <c r="E2423" s="3" t="s">
        <v>6166</v>
      </c>
      <c r="F2423" t="s">
        <v>6466</v>
      </c>
      <c r="G2423" t="s">
        <v>7131</v>
      </c>
      <c r="H2423" t="s">
        <v>7924</v>
      </c>
      <c r="I2423" t="s">
        <v>8054</v>
      </c>
      <c r="J2423" t="s">
        <v>8057</v>
      </c>
      <c r="K2423" t="s">
        <v>8273</v>
      </c>
      <c r="L2423" t="s">
        <v>8612</v>
      </c>
      <c r="M2423">
        <v>44134</v>
      </c>
      <c r="N2423" t="s">
        <v>8640</v>
      </c>
      <c r="O2423" t="s">
        <v>9976</v>
      </c>
      <c r="P2423" t="s">
        <v>10370</v>
      </c>
      <c r="Q2423" t="s">
        <v>10374</v>
      </c>
      <c r="R2423" t="s">
        <v>11713</v>
      </c>
      <c r="S2423">
        <v>183.37200000000001</v>
      </c>
      <c r="T2423">
        <v>2</v>
      </c>
      <c r="U2423">
        <v>0.3</v>
      </c>
      <c r="V2423">
        <v>-7.8587999999999996</v>
      </c>
      <c r="W2423">
        <f>(Tableau1[[#This Row],[Sales]]/Tableau1[[#This Row],[Profit]])*100</f>
        <v>-2333.3333333333335</v>
      </c>
      <c r="X2423">
        <f>Tableau1[[#This Row],[Sales]]*(1-Tableau1[[#This Row],[Discount]])</f>
        <v>128.3604</v>
      </c>
      <c r="Y2423">
        <f ca="1">SUMIF(Tableau1[Order ID],Tableau1[[#This Row],[Order ID]],Tableau1[[#This Row],[Sales]])</f>
        <v>95.983999999999995</v>
      </c>
    </row>
    <row r="2424" spans="1:25" x14ac:dyDescent="0.3">
      <c r="A2424">
        <v>4900</v>
      </c>
      <c r="B2424" t="s">
        <v>2443</v>
      </c>
      <c r="C2424" s="9" t="s">
        <v>5280</v>
      </c>
      <c r="D2424" s="9">
        <v>42604</v>
      </c>
      <c r="E2424" s="3" t="s">
        <v>5308</v>
      </c>
      <c r="F2424" t="s">
        <v>6465</v>
      </c>
      <c r="G2424" t="s">
        <v>6963</v>
      </c>
      <c r="H2424" t="s">
        <v>7756</v>
      </c>
      <c r="I2424" t="s">
        <v>8054</v>
      </c>
      <c r="J2424" t="s">
        <v>8057</v>
      </c>
      <c r="K2424" t="s">
        <v>8403</v>
      </c>
      <c r="L2424" t="s">
        <v>8609</v>
      </c>
      <c r="M2424">
        <v>97030</v>
      </c>
      <c r="N2424" t="s">
        <v>8638</v>
      </c>
      <c r="O2424" t="s">
        <v>9639</v>
      </c>
      <c r="P2424" t="s">
        <v>10371</v>
      </c>
      <c r="Q2424" t="s">
        <v>10381</v>
      </c>
      <c r="R2424" t="s">
        <v>11377</v>
      </c>
      <c r="S2424">
        <v>26.352</v>
      </c>
      <c r="T2424">
        <v>8</v>
      </c>
      <c r="U2424">
        <v>0.7</v>
      </c>
      <c r="V2424">
        <v>-18.446400000000001</v>
      </c>
      <c r="W2424">
        <f>(Tableau1[[#This Row],[Sales]]/Tableau1[[#This Row],[Profit]])*100</f>
        <v>-142.85714285714286</v>
      </c>
      <c r="X2424">
        <f>Tableau1[[#This Row],[Sales]]*(1-Tableau1[[#This Row],[Discount]])</f>
        <v>7.9056000000000015</v>
      </c>
      <c r="Y2424">
        <f ca="1">SUMIF(Tableau1[Order ID],Tableau1[[#This Row],[Order ID]],Tableau1[[#This Row],[Sales]])</f>
        <v>18.75</v>
      </c>
    </row>
    <row r="2425" spans="1:25" x14ac:dyDescent="0.3">
      <c r="A2425">
        <v>4901</v>
      </c>
      <c r="B2425" t="s">
        <v>2444</v>
      </c>
      <c r="C2425" s="9" t="s">
        <v>5124</v>
      </c>
      <c r="D2425" s="9">
        <v>43086</v>
      </c>
      <c r="E2425" s="3" t="s">
        <v>5232</v>
      </c>
      <c r="F2425" t="s">
        <v>6465</v>
      </c>
      <c r="G2425" t="s">
        <v>6587</v>
      </c>
      <c r="H2425" t="s">
        <v>7380</v>
      </c>
      <c r="I2425" t="s">
        <v>8055</v>
      </c>
      <c r="J2425" t="s">
        <v>8057</v>
      </c>
      <c r="K2425" t="s">
        <v>8183</v>
      </c>
      <c r="L2425" t="s">
        <v>8590</v>
      </c>
      <c r="M2425">
        <v>92804</v>
      </c>
      <c r="N2425" t="s">
        <v>8638</v>
      </c>
      <c r="O2425" t="s">
        <v>9386</v>
      </c>
      <c r="P2425" t="s">
        <v>10371</v>
      </c>
      <c r="Q2425" t="s">
        <v>10377</v>
      </c>
      <c r="R2425" t="s">
        <v>11134</v>
      </c>
      <c r="S2425">
        <v>481.32</v>
      </c>
      <c r="T2425">
        <v>4</v>
      </c>
      <c r="U2425">
        <v>0</v>
      </c>
      <c r="V2425">
        <v>125.14319999999999</v>
      </c>
      <c r="W2425">
        <f>(Tableau1[[#This Row],[Sales]]/Tableau1[[#This Row],[Profit]])*100</f>
        <v>384.61538461538464</v>
      </c>
      <c r="X2425">
        <f>Tableau1[[#This Row],[Sales]]*(1-Tableau1[[#This Row],[Discount]])</f>
        <v>481.32</v>
      </c>
      <c r="Y2425">
        <f ca="1">SUMIF(Tableau1[Order ID],Tableau1[[#This Row],[Order ID]],Tableau1[[#This Row],[Sales]])</f>
        <v>193.95</v>
      </c>
    </row>
    <row r="2426" spans="1:25" x14ac:dyDescent="0.3">
      <c r="A2426">
        <v>4903</v>
      </c>
      <c r="B2426" t="s">
        <v>2445</v>
      </c>
      <c r="C2426" s="9" t="s">
        <v>5499</v>
      </c>
      <c r="D2426" s="9">
        <v>42801</v>
      </c>
      <c r="E2426" s="3" t="s">
        <v>5876</v>
      </c>
      <c r="F2426" t="s">
        <v>6465</v>
      </c>
      <c r="G2426" t="s">
        <v>6597</v>
      </c>
      <c r="H2426" t="s">
        <v>7390</v>
      </c>
      <c r="I2426" t="s">
        <v>8054</v>
      </c>
      <c r="J2426" t="s">
        <v>8057</v>
      </c>
      <c r="K2426" t="s">
        <v>8078</v>
      </c>
      <c r="L2426" t="s">
        <v>8603</v>
      </c>
      <c r="M2426">
        <v>10035</v>
      </c>
      <c r="N2426" t="s">
        <v>8640</v>
      </c>
      <c r="O2426" t="s">
        <v>9417</v>
      </c>
      <c r="P2426" t="s">
        <v>10371</v>
      </c>
      <c r="Q2426" t="s">
        <v>10381</v>
      </c>
      <c r="R2426" t="s">
        <v>11165</v>
      </c>
      <c r="S2426">
        <v>25.92</v>
      </c>
      <c r="T2426">
        <v>6</v>
      </c>
      <c r="U2426">
        <v>0.2</v>
      </c>
      <c r="V2426">
        <v>9.0719999999999992</v>
      </c>
      <c r="W2426">
        <f>(Tableau1[[#This Row],[Sales]]/Tableau1[[#This Row],[Profit]])*100</f>
        <v>285.71428571428578</v>
      </c>
      <c r="X2426">
        <f>Tableau1[[#This Row],[Sales]]*(1-Tableau1[[#This Row],[Discount]])</f>
        <v>20.736000000000004</v>
      </c>
      <c r="Y2426">
        <f ca="1">SUMIF(Tableau1[Order ID],Tableau1[[#This Row],[Order ID]],Tableau1[[#This Row],[Sales]])</f>
        <v>119.94</v>
      </c>
    </row>
    <row r="2427" spans="1:25" x14ac:dyDescent="0.3">
      <c r="A2427">
        <v>4905</v>
      </c>
      <c r="B2427" t="s">
        <v>2446</v>
      </c>
      <c r="C2427" s="9" t="s">
        <v>5618</v>
      </c>
      <c r="D2427" s="9">
        <v>41974</v>
      </c>
      <c r="E2427" s="3" t="s">
        <v>5670</v>
      </c>
      <c r="F2427" t="s">
        <v>6464</v>
      </c>
      <c r="G2427" t="s">
        <v>6672</v>
      </c>
      <c r="H2427" t="s">
        <v>7465</v>
      </c>
      <c r="I2427" t="s">
        <v>8055</v>
      </c>
      <c r="J2427" t="s">
        <v>8057</v>
      </c>
      <c r="K2427" t="s">
        <v>8070</v>
      </c>
      <c r="L2427" t="s">
        <v>8593</v>
      </c>
      <c r="M2427">
        <v>77070</v>
      </c>
      <c r="N2427" t="s">
        <v>8639</v>
      </c>
      <c r="O2427" t="s">
        <v>9246</v>
      </c>
      <c r="P2427" t="s">
        <v>10370</v>
      </c>
      <c r="Q2427" t="s">
        <v>10374</v>
      </c>
      <c r="R2427" t="s">
        <v>10995</v>
      </c>
      <c r="S2427">
        <v>674.05799999999999</v>
      </c>
      <c r="T2427">
        <v>3</v>
      </c>
      <c r="U2427">
        <v>0.3</v>
      </c>
      <c r="V2427">
        <v>-19.258800000000001</v>
      </c>
      <c r="W2427">
        <f>(Tableau1[[#This Row],[Sales]]/Tableau1[[#This Row],[Profit]])*100</f>
        <v>-3500</v>
      </c>
      <c r="X2427">
        <f>Tableau1[[#This Row],[Sales]]*(1-Tableau1[[#This Row],[Discount]])</f>
        <v>471.84059999999994</v>
      </c>
      <c r="Y2427">
        <f ca="1">SUMIF(Tableau1[Order ID],Tableau1[[#This Row],[Order ID]],Tableau1[[#This Row],[Sales]])</f>
        <v>14.94</v>
      </c>
    </row>
    <row r="2428" spans="1:25" x14ac:dyDescent="0.3">
      <c r="A2428">
        <v>4906</v>
      </c>
      <c r="B2428" t="s">
        <v>2447</v>
      </c>
      <c r="C2428" s="9" t="s">
        <v>6035</v>
      </c>
      <c r="D2428" s="9">
        <v>41926</v>
      </c>
      <c r="E2428" s="3" t="s">
        <v>6109</v>
      </c>
      <c r="F2428" t="s">
        <v>6464</v>
      </c>
      <c r="G2428" t="s">
        <v>6999</v>
      </c>
      <c r="H2428" t="s">
        <v>7792</v>
      </c>
      <c r="I2428" t="s">
        <v>8055</v>
      </c>
      <c r="J2428" t="s">
        <v>8057</v>
      </c>
      <c r="K2428" t="s">
        <v>8061</v>
      </c>
      <c r="L2428" t="s">
        <v>8626</v>
      </c>
      <c r="M2428">
        <v>3301</v>
      </c>
      <c r="N2428" t="s">
        <v>8640</v>
      </c>
      <c r="O2428" t="s">
        <v>10106</v>
      </c>
      <c r="P2428" t="s">
        <v>10371</v>
      </c>
      <c r="Q2428" t="s">
        <v>10381</v>
      </c>
      <c r="R2428" t="s">
        <v>11845</v>
      </c>
      <c r="S2428">
        <v>22.92</v>
      </c>
      <c r="T2428">
        <v>4</v>
      </c>
      <c r="U2428">
        <v>0</v>
      </c>
      <c r="V2428">
        <v>11.0016</v>
      </c>
      <c r="W2428">
        <f>(Tableau1[[#This Row],[Sales]]/Tableau1[[#This Row],[Profit]])*100</f>
        <v>208.33333333333334</v>
      </c>
      <c r="X2428">
        <f>Tableau1[[#This Row],[Sales]]*(1-Tableau1[[#This Row],[Discount]])</f>
        <v>22.92</v>
      </c>
      <c r="Y2428">
        <f ca="1">SUMIF(Tableau1[Order ID],Tableau1[[#This Row],[Order ID]],Tableau1[[#This Row],[Sales]])</f>
        <v>22</v>
      </c>
    </row>
    <row r="2429" spans="1:25" x14ac:dyDescent="0.3">
      <c r="A2429">
        <v>4908</v>
      </c>
      <c r="B2429" t="s">
        <v>2448</v>
      </c>
      <c r="C2429" s="9" t="s">
        <v>5758</v>
      </c>
      <c r="D2429" s="9">
        <v>41961</v>
      </c>
      <c r="E2429" s="3" t="s">
        <v>5563</v>
      </c>
      <c r="F2429" t="s">
        <v>6464</v>
      </c>
      <c r="G2429" t="s">
        <v>7120</v>
      </c>
      <c r="H2429" t="s">
        <v>7913</v>
      </c>
      <c r="I2429" t="s">
        <v>8054</v>
      </c>
      <c r="J2429" t="s">
        <v>8057</v>
      </c>
      <c r="K2429" t="s">
        <v>8112</v>
      </c>
      <c r="L2429" t="s">
        <v>8612</v>
      </c>
      <c r="M2429">
        <v>45014</v>
      </c>
      <c r="N2429" t="s">
        <v>8640</v>
      </c>
      <c r="O2429" t="s">
        <v>9769</v>
      </c>
      <c r="P2429" t="s">
        <v>10371</v>
      </c>
      <c r="Q2429" t="s">
        <v>10381</v>
      </c>
      <c r="R2429" t="s">
        <v>11504</v>
      </c>
      <c r="S2429">
        <v>11.808</v>
      </c>
      <c r="T2429">
        <v>8</v>
      </c>
      <c r="U2429">
        <v>0.7</v>
      </c>
      <c r="V2429">
        <v>-8.6592000000000002</v>
      </c>
      <c r="W2429">
        <f>(Tableau1[[#This Row],[Sales]]/Tableau1[[#This Row],[Profit]])*100</f>
        <v>-136.36363636363635</v>
      </c>
      <c r="X2429">
        <f>Tableau1[[#This Row],[Sales]]*(1-Tableau1[[#This Row],[Discount]])</f>
        <v>3.5424000000000007</v>
      </c>
      <c r="Y2429">
        <f ca="1">SUMIF(Tableau1[Order ID],Tableau1[[#This Row],[Order ID]],Tableau1[[#This Row],[Sales]])</f>
        <v>26.632000000000001</v>
      </c>
    </row>
    <row r="2430" spans="1:25" x14ac:dyDescent="0.3">
      <c r="A2430">
        <v>4910</v>
      </c>
      <c r="B2430" t="s">
        <v>2449</v>
      </c>
      <c r="C2430" s="9" t="s">
        <v>5454</v>
      </c>
      <c r="D2430" s="9">
        <v>42749</v>
      </c>
      <c r="E2430" s="3" t="s">
        <v>6381</v>
      </c>
      <c r="F2430" t="s">
        <v>6465</v>
      </c>
      <c r="G2430" t="s">
        <v>6471</v>
      </c>
      <c r="H2430" t="s">
        <v>7264</v>
      </c>
      <c r="I2430" t="s">
        <v>8054</v>
      </c>
      <c r="J2430" t="s">
        <v>8057</v>
      </c>
      <c r="K2430" t="s">
        <v>8329</v>
      </c>
      <c r="L2430" t="s">
        <v>8606</v>
      </c>
      <c r="M2430">
        <v>37604</v>
      </c>
      <c r="N2430" t="s">
        <v>8637</v>
      </c>
      <c r="O2430" t="s">
        <v>9211</v>
      </c>
      <c r="P2430" t="s">
        <v>10371</v>
      </c>
      <c r="Q2430" t="s">
        <v>10385</v>
      </c>
      <c r="R2430" t="s">
        <v>10960</v>
      </c>
      <c r="S2430">
        <v>18.335999999999999</v>
      </c>
      <c r="T2430">
        <v>3</v>
      </c>
      <c r="U2430">
        <v>0.2</v>
      </c>
      <c r="V2430">
        <v>6.6467999999999998</v>
      </c>
      <c r="W2430">
        <f>(Tableau1[[#This Row],[Sales]]/Tableau1[[#This Row],[Profit]])*100</f>
        <v>275.86206896551721</v>
      </c>
      <c r="X2430">
        <f>Tableau1[[#This Row],[Sales]]*(1-Tableau1[[#This Row],[Discount]])</f>
        <v>14.668799999999999</v>
      </c>
      <c r="Y2430">
        <f ca="1">SUMIF(Tableau1[Order ID],Tableau1[[#This Row],[Order ID]],Tableau1[[#This Row],[Sales]])</f>
        <v>64.02</v>
      </c>
    </row>
    <row r="2431" spans="1:25" x14ac:dyDescent="0.3">
      <c r="A2431">
        <v>4915</v>
      </c>
      <c r="B2431" t="s">
        <v>2450</v>
      </c>
      <c r="C2431" s="9" t="s">
        <v>5526</v>
      </c>
      <c r="D2431" s="9">
        <v>42271</v>
      </c>
      <c r="E2431" s="3" t="s">
        <v>5150</v>
      </c>
      <c r="F2431" t="s">
        <v>6464</v>
      </c>
      <c r="G2431" t="s">
        <v>6718</v>
      </c>
      <c r="H2431" t="s">
        <v>7511</v>
      </c>
      <c r="I2431" t="s">
        <v>8054</v>
      </c>
      <c r="J2431" t="s">
        <v>8057</v>
      </c>
      <c r="K2431" t="s">
        <v>8062</v>
      </c>
      <c r="L2431" t="s">
        <v>8234</v>
      </c>
      <c r="M2431">
        <v>98105</v>
      </c>
      <c r="N2431" t="s">
        <v>8638</v>
      </c>
      <c r="O2431" t="s">
        <v>8670</v>
      </c>
      <c r="P2431" t="s">
        <v>10371</v>
      </c>
      <c r="Q2431" t="s">
        <v>10379</v>
      </c>
      <c r="R2431" t="s">
        <v>10419</v>
      </c>
      <c r="S2431">
        <v>35.96</v>
      </c>
      <c r="T2431">
        <v>2</v>
      </c>
      <c r="U2431">
        <v>0</v>
      </c>
      <c r="V2431">
        <v>10.4284</v>
      </c>
      <c r="W2431">
        <f>(Tableau1[[#This Row],[Sales]]/Tableau1[[#This Row],[Profit]])*100</f>
        <v>344.82758620689657</v>
      </c>
      <c r="X2431">
        <f>Tableau1[[#This Row],[Sales]]*(1-Tableau1[[#This Row],[Discount]])</f>
        <v>35.96</v>
      </c>
      <c r="Y2431">
        <f ca="1">SUMIF(Tableau1[Order ID],Tableau1[[#This Row],[Order ID]],Tableau1[[#This Row],[Sales]])</f>
        <v>323.10000000000002</v>
      </c>
    </row>
    <row r="2432" spans="1:25" x14ac:dyDescent="0.3">
      <c r="A2432">
        <v>4917</v>
      </c>
      <c r="B2432" t="s">
        <v>2451</v>
      </c>
      <c r="C2432" s="9" t="s">
        <v>5479</v>
      </c>
      <c r="D2432" s="9">
        <v>43017</v>
      </c>
      <c r="E2432" s="3" t="s">
        <v>6374</v>
      </c>
      <c r="F2432" t="s">
        <v>6464</v>
      </c>
      <c r="G2432" t="s">
        <v>6561</v>
      </c>
      <c r="H2432" t="s">
        <v>7354</v>
      </c>
      <c r="I2432" t="s">
        <v>8054</v>
      </c>
      <c r="J2432" t="s">
        <v>8057</v>
      </c>
      <c r="K2432" t="s">
        <v>8483</v>
      </c>
      <c r="L2432" t="s">
        <v>8593</v>
      </c>
      <c r="M2432">
        <v>77573</v>
      </c>
      <c r="N2432" t="s">
        <v>8639</v>
      </c>
      <c r="O2432" t="s">
        <v>9001</v>
      </c>
      <c r="P2432" t="s">
        <v>10371</v>
      </c>
      <c r="Q2432" t="s">
        <v>10379</v>
      </c>
      <c r="R2432" t="s">
        <v>10751</v>
      </c>
      <c r="S2432">
        <v>67.144000000000005</v>
      </c>
      <c r="T2432">
        <v>7</v>
      </c>
      <c r="U2432">
        <v>0.2</v>
      </c>
      <c r="V2432">
        <v>5.8750999999999998</v>
      </c>
      <c r="W2432">
        <f>(Tableau1[[#This Row],[Sales]]/Tableau1[[#This Row],[Profit]])*100</f>
        <v>1142.8571428571431</v>
      </c>
      <c r="X2432">
        <f>Tableau1[[#This Row],[Sales]]*(1-Tableau1[[#This Row],[Discount]])</f>
        <v>53.71520000000001</v>
      </c>
      <c r="Y2432">
        <f ca="1">SUMIF(Tableau1[Order ID],Tableau1[[#This Row],[Order ID]],Tableau1[[#This Row],[Sales]])</f>
        <v>16.59</v>
      </c>
    </row>
    <row r="2433" spans="1:25" x14ac:dyDescent="0.3">
      <c r="A2433">
        <v>4919</v>
      </c>
      <c r="B2433" t="s">
        <v>2452</v>
      </c>
      <c r="C2433" s="9" t="s">
        <v>6036</v>
      </c>
      <c r="D2433" s="9">
        <v>42371</v>
      </c>
      <c r="E2433" s="3" t="s">
        <v>5706</v>
      </c>
      <c r="F2433" t="s">
        <v>6465</v>
      </c>
      <c r="G2433" t="s">
        <v>7074</v>
      </c>
      <c r="H2433" t="s">
        <v>7867</v>
      </c>
      <c r="I2433" t="s">
        <v>8055</v>
      </c>
      <c r="J2433" t="s">
        <v>8057</v>
      </c>
      <c r="K2433" t="s">
        <v>8484</v>
      </c>
      <c r="L2433" t="s">
        <v>8627</v>
      </c>
      <c r="M2433">
        <v>20877</v>
      </c>
      <c r="N2433" t="s">
        <v>8640</v>
      </c>
      <c r="O2433" t="s">
        <v>8902</v>
      </c>
      <c r="P2433" t="s">
        <v>10370</v>
      </c>
      <c r="Q2433" t="s">
        <v>10373</v>
      </c>
      <c r="R2433" t="s">
        <v>10651</v>
      </c>
      <c r="S2433">
        <v>173.94</v>
      </c>
      <c r="T2433">
        <v>3</v>
      </c>
      <c r="U2433">
        <v>0</v>
      </c>
      <c r="V2433">
        <v>38.266800000000003</v>
      </c>
      <c r="W2433">
        <f>(Tableau1[[#This Row],[Sales]]/Tableau1[[#This Row],[Profit]])*100</f>
        <v>454.5454545454545</v>
      </c>
      <c r="X2433">
        <f>Tableau1[[#This Row],[Sales]]*(1-Tableau1[[#This Row],[Discount]])</f>
        <v>173.94</v>
      </c>
      <c r="Y2433">
        <f ca="1">SUMIF(Tableau1[Order ID],Tableau1[[#This Row],[Order ID]],Tableau1[[#This Row],[Sales]])</f>
        <v>11.646000000000001</v>
      </c>
    </row>
    <row r="2434" spans="1:25" x14ac:dyDescent="0.3">
      <c r="A2434">
        <v>4921</v>
      </c>
      <c r="B2434" t="s">
        <v>2453</v>
      </c>
      <c r="C2434" s="9" t="s">
        <v>6001</v>
      </c>
      <c r="D2434" s="9">
        <v>42966</v>
      </c>
      <c r="E2434" s="3" t="s">
        <v>5992</v>
      </c>
      <c r="F2434" t="s">
        <v>6465</v>
      </c>
      <c r="G2434" t="s">
        <v>7091</v>
      </c>
      <c r="H2434" t="s">
        <v>7884</v>
      </c>
      <c r="I2434" t="s">
        <v>8054</v>
      </c>
      <c r="J2434" t="s">
        <v>8057</v>
      </c>
      <c r="K2434" t="s">
        <v>8080</v>
      </c>
      <c r="L2434" t="s">
        <v>8598</v>
      </c>
      <c r="M2434">
        <v>60653</v>
      </c>
      <c r="N2434" t="s">
        <v>8639</v>
      </c>
      <c r="O2434" t="s">
        <v>9798</v>
      </c>
      <c r="P2434" t="s">
        <v>10371</v>
      </c>
      <c r="Q2434" t="s">
        <v>10381</v>
      </c>
      <c r="R2434" t="s">
        <v>11532</v>
      </c>
      <c r="S2434">
        <v>2.2959999999999998</v>
      </c>
      <c r="T2434">
        <v>2</v>
      </c>
      <c r="U2434">
        <v>0.8</v>
      </c>
      <c r="V2434">
        <v>-3.9032</v>
      </c>
      <c r="W2434">
        <f>(Tableau1[[#This Row],[Sales]]/Tableau1[[#This Row],[Profit]])*100</f>
        <v>-58.823529411764696</v>
      </c>
      <c r="X2434">
        <f>Tableau1[[#This Row],[Sales]]*(1-Tableau1[[#This Row],[Discount]])</f>
        <v>0.45919999999999989</v>
      </c>
      <c r="Y2434">
        <f ca="1">SUMIF(Tableau1[Order ID],Tableau1[[#This Row],[Order ID]],Tableau1[[#This Row],[Sales]])</f>
        <v>7.04</v>
      </c>
    </row>
    <row r="2435" spans="1:25" x14ac:dyDescent="0.3">
      <c r="A2435">
        <v>4922</v>
      </c>
      <c r="B2435" t="s">
        <v>2454</v>
      </c>
      <c r="C2435" s="9" t="s">
        <v>5083</v>
      </c>
      <c r="D2435" s="9">
        <v>43094</v>
      </c>
      <c r="E2435" s="3" t="s">
        <v>5644</v>
      </c>
      <c r="F2435" t="s">
        <v>6464</v>
      </c>
      <c r="G2435" t="s">
        <v>6882</v>
      </c>
      <c r="H2435" t="s">
        <v>7675</v>
      </c>
      <c r="I2435" t="s">
        <v>8056</v>
      </c>
      <c r="J2435" t="s">
        <v>8057</v>
      </c>
      <c r="K2435" t="s">
        <v>8172</v>
      </c>
      <c r="L2435" t="s">
        <v>8607</v>
      </c>
      <c r="M2435">
        <v>35810</v>
      </c>
      <c r="N2435" t="s">
        <v>8637</v>
      </c>
      <c r="O2435" t="s">
        <v>10240</v>
      </c>
      <c r="P2435" t="s">
        <v>10371</v>
      </c>
      <c r="Q2435" t="s">
        <v>10383</v>
      </c>
      <c r="R2435" t="s">
        <v>11978</v>
      </c>
      <c r="S2435">
        <v>96.08</v>
      </c>
      <c r="T2435">
        <v>2</v>
      </c>
      <c r="U2435">
        <v>0</v>
      </c>
      <c r="V2435">
        <v>46.118400000000001</v>
      </c>
      <c r="W2435">
        <f>(Tableau1[[#This Row],[Sales]]/Tableau1[[#This Row],[Profit]])*100</f>
        <v>208.33333333333331</v>
      </c>
      <c r="X2435">
        <f>Tableau1[[#This Row],[Sales]]*(1-Tableau1[[#This Row],[Discount]])</f>
        <v>96.08</v>
      </c>
      <c r="Y2435">
        <f ca="1">SUMIF(Tableau1[Order ID],Tableau1[[#This Row],[Order ID]],Tableau1[[#This Row],[Sales]])</f>
        <v>470.36</v>
      </c>
    </row>
    <row r="2436" spans="1:25" x14ac:dyDescent="0.3">
      <c r="A2436">
        <v>4926</v>
      </c>
      <c r="B2436" t="s">
        <v>2455</v>
      </c>
      <c r="C2436" s="9" t="s">
        <v>5048</v>
      </c>
      <c r="D2436" s="9">
        <v>42988</v>
      </c>
      <c r="E2436" s="3" t="s">
        <v>6198</v>
      </c>
      <c r="F2436" t="s">
        <v>6466</v>
      </c>
      <c r="G2436" t="s">
        <v>7221</v>
      </c>
      <c r="H2436" t="s">
        <v>8014</v>
      </c>
      <c r="I2436" t="s">
        <v>8055</v>
      </c>
      <c r="J2436" t="s">
        <v>8057</v>
      </c>
      <c r="K2436" t="s">
        <v>8162</v>
      </c>
      <c r="L2436" t="s">
        <v>8619</v>
      </c>
      <c r="M2436">
        <v>1841</v>
      </c>
      <c r="N2436" t="s">
        <v>8640</v>
      </c>
      <c r="O2436" t="s">
        <v>10023</v>
      </c>
      <c r="P2436" t="s">
        <v>10371</v>
      </c>
      <c r="Q2436" t="s">
        <v>10379</v>
      </c>
      <c r="R2436" t="s">
        <v>11760</v>
      </c>
      <c r="S2436">
        <v>14.88</v>
      </c>
      <c r="T2436">
        <v>2</v>
      </c>
      <c r="U2436">
        <v>0</v>
      </c>
      <c r="V2436">
        <v>3.72</v>
      </c>
      <c r="W2436">
        <f>(Tableau1[[#This Row],[Sales]]/Tableau1[[#This Row],[Profit]])*100</f>
        <v>400</v>
      </c>
      <c r="X2436">
        <f>Tableau1[[#This Row],[Sales]]*(1-Tableau1[[#This Row],[Discount]])</f>
        <v>14.88</v>
      </c>
      <c r="Y2436">
        <f ca="1">SUMIF(Tableau1[Order ID],Tableau1[[#This Row],[Order ID]],Tableau1[[#This Row],[Sales]])</f>
        <v>73.536000000000001</v>
      </c>
    </row>
    <row r="2437" spans="1:25" x14ac:dyDescent="0.3">
      <c r="A2437">
        <v>4927</v>
      </c>
      <c r="B2437" t="s">
        <v>2456</v>
      </c>
      <c r="C2437" s="9" t="s">
        <v>5045</v>
      </c>
      <c r="D2437" s="9">
        <v>43027</v>
      </c>
      <c r="E2437" s="3" t="s">
        <v>5466</v>
      </c>
      <c r="F2437" t="s">
        <v>6465</v>
      </c>
      <c r="G2437" t="s">
        <v>6841</v>
      </c>
      <c r="H2437" t="s">
        <v>7634</v>
      </c>
      <c r="I2437" t="s">
        <v>8054</v>
      </c>
      <c r="J2437" t="s">
        <v>8057</v>
      </c>
      <c r="K2437" t="s">
        <v>8080</v>
      </c>
      <c r="L2437" t="s">
        <v>8598</v>
      </c>
      <c r="M2437">
        <v>60623</v>
      </c>
      <c r="N2437" t="s">
        <v>8639</v>
      </c>
      <c r="O2437" t="s">
        <v>9562</v>
      </c>
      <c r="P2437" t="s">
        <v>10370</v>
      </c>
      <c r="Q2437" t="s">
        <v>10376</v>
      </c>
      <c r="R2437" t="s">
        <v>11305</v>
      </c>
      <c r="S2437">
        <v>91.275000000000006</v>
      </c>
      <c r="T2437">
        <v>1</v>
      </c>
      <c r="U2437">
        <v>0.5</v>
      </c>
      <c r="V2437">
        <v>-67.543499999999995</v>
      </c>
      <c r="W2437">
        <f>(Tableau1[[#This Row],[Sales]]/Tableau1[[#This Row],[Profit]])*100</f>
        <v>-135.13513513513516</v>
      </c>
      <c r="X2437">
        <f>Tableau1[[#This Row],[Sales]]*(1-Tableau1[[#This Row],[Discount]])</f>
        <v>45.637500000000003</v>
      </c>
      <c r="Y2437">
        <f ca="1">SUMIF(Tableau1[Order ID],Tableau1[[#This Row],[Order ID]],Tableau1[[#This Row],[Sales]])</f>
        <v>30.335999999999999</v>
      </c>
    </row>
    <row r="2438" spans="1:25" x14ac:dyDescent="0.3">
      <c r="A2438">
        <v>4928</v>
      </c>
      <c r="B2438" t="s">
        <v>2457</v>
      </c>
      <c r="C2438" s="9" t="s">
        <v>5126</v>
      </c>
      <c r="D2438" s="9">
        <v>43070</v>
      </c>
      <c r="E2438" s="3" t="s">
        <v>6169</v>
      </c>
      <c r="F2438" t="s">
        <v>6465</v>
      </c>
      <c r="G2438" t="s">
        <v>6525</v>
      </c>
      <c r="H2438" t="s">
        <v>7318</v>
      </c>
      <c r="I2438" t="s">
        <v>8056</v>
      </c>
      <c r="J2438" t="s">
        <v>8057</v>
      </c>
      <c r="K2438" t="s">
        <v>8112</v>
      </c>
      <c r="L2438" t="s">
        <v>8617</v>
      </c>
      <c r="M2438">
        <v>6824</v>
      </c>
      <c r="N2438" t="s">
        <v>8640</v>
      </c>
      <c r="O2438" t="s">
        <v>9780</v>
      </c>
      <c r="P2438" t="s">
        <v>10371</v>
      </c>
      <c r="Q2438" t="s">
        <v>10383</v>
      </c>
      <c r="R2438" t="s">
        <v>11514</v>
      </c>
      <c r="S2438">
        <v>19.440000000000001</v>
      </c>
      <c r="T2438">
        <v>3</v>
      </c>
      <c r="U2438">
        <v>0</v>
      </c>
      <c r="V2438">
        <v>9.3312000000000008</v>
      </c>
      <c r="W2438">
        <f>(Tableau1[[#This Row],[Sales]]/Tableau1[[#This Row],[Profit]])*100</f>
        <v>208.33333333333334</v>
      </c>
      <c r="X2438">
        <f>Tableau1[[#This Row],[Sales]]*(1-Tableau1[[#This Row],[Discount]])</f>
        <v>19.440000000000001</v>
      </c>
      <c r="Y2438">
        <f ca="1">SUMIF(Tableau1[Order ID],Tableau1[[#This Row],[Order ID]],Tableau1[[#This Row],[Sales]])</f>
        <v>3.62</v>
      </c>
    </row>
    <row r="2439" spans="1:25" x14ac:dyDescent="0.3">
      <c r="A2439">
        <v>4930</v>
      </c>
      <c r="B2439" t="s">
        <v>2458</v>
      </c>
      <c r="C2439" s="9" t="s">
        <v>5844</v>
      </c>
      <c r="D2439" s="9">
        <v>41884</v>
      </c>
      <c r="E2439" s="3" t="s">
        <v>6040</v>
      </c>
      <c r="F2439" t="s">
        <v>6466</v>
      </c>
      <c r="G2439" t="s">
        <v>6512</v>
      </c>
      <c r="H2439" t="s">
        <v>7305</v>
      </c>
      <c r="I2439" t="s">
        <v>8054</v>
      </c>
      <c r="J2439" t="s">
        <v>8057</v>
      </c>
      <c r="K2439" t="s">
        <v>8078</v>
      </c>
      <c r="L2439" t="s">
        <v>8603</v>
      </c>
      <c r="M2439">
        <v>10009</v>
      </c>
      <c r="N2439" t="s">
        <v>8640</v>
      </c>
      <c r="O2439" t="s">
        <v>8966</v>
      </c>
      <c r="P2439" t="s">
        <v>10371</v>
      </c>
      <c r="Q2439" t="s">
        <v>10379</v>
      </c>
      <c r="R2439" t="s">
        <v>10715</v>
      </c>
      <c r="S2439">
        <v>57.75</v>
      </c>
      <c r="T2439">
        <v>5</v>
      </c>
      <c r="U2439">
        <v>0</v>
      </c>
      <c r="V2439">
        <v>16.170000000000002</v>
      </c>
      <c r="W2439">
        <f>(Tableau1[[#This Row],[Sales]]/Tableau1[[#This Row],[Profit]])*100</f>
        <v>357.14285714285711</v>
      </c>
      <c r="X2439">
        <f>Tableau1[[#This Row],[Sales]]*(1-Tableau1[[#This Row],[Discount]])</f>
        <v>57.75</v>
      </c>
      <c r="Y2439">
        <f ca="1">SUMIF(Tableau1[Order ID],Tableau1[[#This Row],[Order ID]],Tableau1[[#This Row],[Sales]])</f>
        <v>39.624000000000002</v>
      </c>
    </row>
    <row r="2440" spans="1:25" x14ac:dyDescent="0.3">
      <c r="A2440">
        <v>4932</v>
      </c>
      <c r="B2440" t="s">
        <v>2459</v>
      </c>
      <c r="C2440" s="9" t="s">
        <v>5643</v>
      </c>
      <c r="D2440" s="9">
        <v>42819</v>
      </c>
      <c r="E2440" s="3" t="s">
        <v>6013</v>
      </c>
      <c r="F2440" t="s">
        <v>6465</v>
      </c>
      <c r="G2440" t="s">
        <v>6992</v>
      </c>
      <c r="H2440" t="s">
        <v>7785</v>
      </c>
      <c r="I2440" t="s">
        <v>8055</v>
      </c>
      <c r="J2440" t="s">
        <v>8057</v>
      </c>
      <c r="K2440" t="s">
        <v>8062</v>
      </c>
      <c r="L2440" t="s">
        <v>8234</v>
      </c>
      <c r="M2440">
        <v>98103</v>
      </c>
      <c r="N2440" t="s">
        <v>8638</v>
      </c>
      <c r="O2440" t="s">
        <v>9763</v>
      </c>
      <c r="P2440" t="s">
        <v>10371</v>
      </c>
      <c r="Q2440" t="s">
        <v>10379</v>
      </c>
      <c r="R2440" t="s">
        <v>11498</v>
      </c>
      <c r="S2440">
        <v>23.1</v>
      </c>
      <c r="T2440">
        <v>2</v>
      </c>
      <c r="U2440">
        <v>0</v>
      </c>
      <c r="V2440">
        <v>6.93</v>
      </c>
      <c r="W2440">
        <f>(Tableau1[[#This Row],[Sales]]/Tableau1[[#This Row],[Profit]])*100</f>
        <v>333.33333333333337</v>
      </c>
      <c r="X2440">
        <f>Tableau1[[#This Row],[Sales]]*(1-Tableau1[[#This Row],[Discount]])</f>
        <v>23.1</v>
      </c>
      <c r="Y2440">
        <f ca="1">SUMIF(Tableau1[Order ID],Tableau1[[#This Row],[Order ID]],Tableau1[[#This Row],[Sales]])</f>
        <v>273.56799999999998</v>
      </c>
    </row>
    <row r="2441" spans="1:25" x14ac:dyDescent="0.3">
      <c r="A2441">
        <v>4933</v>
      </c>
      <c r="B2441" t="s">
        <v>2460</v>
      </c>
      <c r="C2441" s="9" t="s">
        <v>5724</v>
      </c>
      <c r="D2441" s="9">
        <v>42275</v>
      </c>
      <c r="E2441" s="3" t="s">
        <v>5272</v>
      </c>
      <c r="F2441" t="s">
        <v>6465</v>
      </c>
      <c r="G2441" t="s">
        <v>6701</v>
      </c>
      <c r="H2441" t="s">
        <v>7494</v>
      </c>
      <c r="I2441" t="s">
        <v>8054</v>
      </c>
      <c r="J2441" t="s">
        <v>8057</v>
      </c>
      <c r="K2441" t="s">
        <v>8092</v>
      </c>
      <c r="L2441" t="s">
        <v>8610</v>
      </c>
      <c r="M2441">
        <v>80013</v>
      </c>
      <c r="N2441" t="s">
        <v>8638</v>
      </c>
      <c r="O2441" t="s">
        <v>9937</v>
      </c>
      <c r="P2441" t="s">
        <v>10371</v>
      </c>
      <c r="Q2441" t="s">
        <v>10385</v>
      </c>
      <c r="R2441" t="s">
        <v>11673</v>
      </c>
      <c r="S2441">
        <v>12.536</v>
      </c>
      <c r="T2441">
        <v>1</v>
      </c>
      <c r="U2441">
        <v>0.2</v>
      </c>
      <c r="V2441">
        <v>4.2309000000000001</v>
      </c>
      <c r="W2441">
        <f>(Tableau1[[#This Row],[Sales]]/Tableau1[[#This Row],[Profit]])*100</f>
        <v>296.2962962962963</v>
      </c>
      <c r="X2441">
        <f>Tableau1[[#This Row],[Sales]]*(1-Tableau1[[#This Row],[Discount]])</f>
        <v>10.0288</v>
      </c>
      <c r="Y2441">
        <f ca="1">SUMIF(Tableau1[Order ID],Tableau1[[#This Row],[Order ID]],Tableau1[[#This Row],[Sales]])</f>
        <v>37.311999999999998</v>
      </c>
    </row>
    <row r="2442" spans="1:25" x14ac:dyDescent="0.3">
      <c r="A2442">
        <v>4936</v>
      </c>
      <c r="B2442" t="s">
        <v>2461</v>
      </c>
      <c r="C2442" s="9" t="s">
        <v>6037</v>
      </c>
      <c r="D2442" s="9">
        <v>42078</v>
      </c>
      <c r="E2442" s="3" t="s">
        <v>6143</v>
      </c>
      <c r="F2442" t="s">
        <v>6465</v>
      </c>
      <c r="G2442" t="s">
        <v>7222</v>
      </c>
      <c r="H2442" t="s">
        <v>8015</v>
      </c>
      <c r="I2442" t="s">
        <v>8055</v>
      </c>
      <c r="J2442" t="s">
        <v>8057</v>
      </c>
      <c r="K2442" t="s">
        <v>8485</v>
      </c>
      <c r="L2442" t="s">
        <v>8595</v>
      </c>
      <c r="M2442">
        <v>84043</v>
      </c>
      <c r="N2442" t="s">
        <v>8638</v>
      </c>
      <c r="O2442" t="s">
        <v>10250</v>
      </c>
      <c r="P2442" t="s">
        <v>10372</v>
      </c>
      <c r="Q2442" t="s">
        <v>10380</v>
      </c>
      <c r="R2442" t="s">
        <v>11988</v>
      </c>
      <c r="S2442">
        <v>16.776</v>
      </c>
      <c r="T2442">
        <v>3</v>
      </c>
      <c r="U2442">
        <v>0.2</v>
      </c>
      <c r="V2442">
        <v>1.6776</v>
      </c>
      <c r="W2442">
        <f>(Tableau1[[#This Row],[Sales]]/Tableau1[[#This Row],[Profit]])*100</f>
        <v>1000</v>
      </c>
      <c r="X2442">
        <f>Tableau1[[#This Row],[Sales]]*(1-Tableau1[[#This Row],[Discount]])</f>
        <v>13.4208</v>
      </c>
      <c r="Y2442">
        <f ca="1">SUMIF(Tableau1[Order ID],Tableau1[[#This Row],[Order ID]],Tableau1[[#This Row],[Sales]])</f>
        <v>221.024</v>
      </c>
    </row>
    <row r="2443" spans="1:25" x14ac:dyDescent="0.3">
      <c r="A2443">
        <v>4937</v>
      </c>
      <c r="B2443" t="s">
        <v>2462</v>
      </c>
      <c r="C2443" s="9" t="s">
        <v>6038</v>
      </c>
      <c r="D2443" s="9">
        <v>42741</v>
      </c>
      <c r="E2443" s="3" t="s">
        <v>6153</v>
      </c>
      <c r="F2443" t="s">
        <v>6465</v>
      </c>
      <c r="G2443" t="s">
        <v>6971</v>
      </c>
      <c r="H2443" t="s">
        <v>7764</v>
      </c>
      <c r="I2443" t="s">
        <v>8056</v>
      </c>
      <c r="J2443" t="s">
        <v>8057</v>
      </c>
      <c r="K2443" t="s">
        <v>8486</v>
      </c>
      <c r="L2443" t="s">
        <v>8607</v>
      </c>
      <c r="M2443">
        <v>35401</v>
      </c>
      <c r="N2443" t="s">
        <v>8637</v>
      </c>
      <c r="O2443" t="s">
        <v>9168</v>
      </c>
      <c r="P2443" t="s">
        <v>10371</v>
      </c>
      <c r="Q2443" t="s">
        <v>10381</v>
      </c>
      <c r="R2443" t="s">
        <v>10917</v>
      </c>
      <c r="S2443">
        <v>33.74</v>
      </c>
      <c r="T2443">
        <v>7</v>
      </c>
      <c r="U2443">
        <v>0</v>
      </c>
      <c r="V2443">
        <v>15.5204</v>
      </c>
      <c r="W2443">
        <f>(Tableau1[[#This Row],[Sales]]/Tableau1[[#This Row],[Profit]])*100</f>
        <v>217.39130434782606</v>
      </c>
      <c r="X2443">
        <f>Tableau1[[#This Row],[Sales]]*(1-Tableau1[[#This Row],[Discount]])</f>
        <v>33.74</v>
      </c>
      <c r="Y2443">
        <f ca="1">SUMIF(Tableau1[Order ID],Tableau1[[#This Row],[Order ID]],Tableau1[[#This Row],[Sales]])</f>
        <v>326.64600000000002</v>
      </c>
    </row>
    <row r="2444" spans="1:25" x14ac:dyDescent="0.3">
      <c r="A2444">
        <v>4938</v>
      </c>
      <c r="B2444" t="s">
        <v>2463</v>
      </c>
      <c r="C2444" s="9" t="s">
        <v>5316</v>
      </c>
      <c r="D2444" s="9">
        <v>41652</v>
      </c>
      <c r="E2444" s="3" t="s">
        <v>6069</v>
      </c>
      <c r="F2444" t="s">
        <v>6465</v>
      </c>
      <c r="G2444" t="s">
        <v>6673</v>
      </c>
      <c r="H2444" t="s">
        <v>7466</v>
      </c>
      <c r="I2444" t="s">
        <v>8054</v>
      </c>
      <c r="J2444" t="s">
        <v>8057</v>
      </c>
      <c r="K2444" t="s">
        <v>8066</v>
      </c>
      <c r="L2444" t="s">
        <v>8590</v>
      </c>
      <c r="M2444">
        <v>94109</v>
      </c>
      <c r="N2444" t="s">
        <v>8638</v>
      </c>
      <c r="O2444" t="s">
        <v>9829</v>
      </c>
      <c r="P2444" t="s">
        <v>10371</v>
      </c>
      <c r="Q2444" t="s">
        <v>10377</v>
      </c>
      <c r="R2444" t="s">
        <v>11562</v>
      </c>
      <c r="S2444">
        <v>1325.85</v>
      </c>
      <c r="T2444">
        <v>5</v>
      </c>
      <c r="U2444">
        <v>0</v>
      </c>
      <c r="V2444">
        <v>238.65299999999999</v>
      </c>
      <c r="W2444">
        <f>(Tableau1[[#This Row],[Sales]]/Tableau1[[#This Row],[Profit]])*100</f>
        <v>555.55555555555554</v>
      </c>
      <c r="X2444">
        <f>Tableau1[[#This Row],[Sales]]*(1-Tableau1[[#This Row],[Discount]])</f>
        <v>1325.85</v>
      </c>
      <c r="Y2444">
        <f ca="1">SUMIF(Tableau1[Order ID],Tableau1[[#This Row],[Order ID]],Tableau1[[#This Row],[Sales]])</f>
        <v>12.224</v>
      </c>
    </row>
    <row r="2445" spans="1:25" x14ac:dyDescent="0.3">
      <c r="A2445">
        <v>4941</v>
      </c>
      <c r="B2445" t="s">
        <v>2464</v>
      </c>
      <c r="C2445" s="9" t="s">
        <v>5555</v>
      </c>
      <c r="D2445" s="9">
        <v>42041</v>
      </c>
      <c r="E2445" s="3" t="s">
        <v>6280</v>
      </c>
      <c r="F2445" t="s">
        <v>6465</v>
      </c>
      <c r="G2445" t="s">
        <v>7050</v>
      </c>
      <c r="H2445" t="s">
        <v>7843</v>
      </c>
      <c r="I2445" t="s">
        <v>8054</v>
      </c>
      <c r="J2445" t="s">
        <v>8057</v>
      </c>
      <c r="K2445" t="s">
        <v>8098</v>
      </c>
      <c r="L2445" t="s">
        <v>8601</v>
      </c>
      <c r="M2445">
        <v>19805</v>
      </c>
      <c r="N2445" t="s">
        <v>8640</v>
      </c>
      <c r="O2445" t="s">
        <v>9503</v>
      </c>
      <c r="P2445" t="s">
        <v>10370</v>
      </c>
      <c r="Q2445" t="s">
        <v>10374</v>
      </c>
      <c r="R2445" t="s">
        <v>11245</v>
      </c>
      <c r="S2445">
        <v>1268.82</v>
      </c>
      <c r="T2445">
        <v>9</v>
      </c>
      <c r="U2445">
        <v>0</v>
      </c>
      <c r="V2445">
        <v>266.4522</v>
      </c>
      <c r="W2445">
        <f>(Tableau1[[#This Row],[Sales]]/Tableau1[[#This Row],[Profit]])*100</f>
        <v>476.1904761904762</v>
      </c>
      <c r="X2445">
        <f>Tableau1[[#This Row],[Sales]]*(1-Tableau1[[#This Row],[Discount]])</f>
        <v>1268.82</v>
      </c>
      <c r="Y2445">
        <f ca="1">SUMIF(Tableau1[Order ID],Tableau1[[#This Row],[Order ID]],Tableau1[[#This Row],[Sales]])</f>
        <v>286.86</v>
      </c>
    </row>
    <row r="2446" spans="1:25" x14ac:dyDescent="0.3">
      <c r="A2446">
        <v>4944</v>
      </c>
      <c r="B2446" t="s">
        <v>2465</v>
      </c>
      <c r="C2446" s="9" t="s">
        <v>5232</v>
      </c>
      <c r="D2446" s="9">
        <v>43090</v>
      </c>
      <c r="E2446" s="3" t="s">
        <v>5783</v>
      </c>
      <c r="F2446" t="s">
        <v>6465</v>
      </c>
      <c r="G2446" t="s">
        <v>6899</v>
      </c>
      <c r="H2446" t="s">
        <v>7692</v>
      </c>
      <c r="I2446" t="s">
        <v>8054</v>
      </c>
      <c r="J2446" t="s">
        <v>8057</v>
      </c>
      <c r="K2446" t="s">
        <v>8298</v>
      </c>
      <c r="L2446" t="s">
        <v>8602</v>
      </c>
      <c r="M2446">
        <v>47905</v>
      </c>
      <c r="N2446" t="s">
        <v>8639</v>
      </c>
      <c r="O2446" t="s">
        <v>9085</v>
      </c>
      <c r="P2446" t="s">
        <v>10371</v>
      </c>
      <c r="Q2446" t="s">
        <v>10377</v>
      </c>
      <c r="R2446" t="s">
        <v>10835</v>
      </c>
      <c r="S2446">
        <v>375.34</v>
      </c>
      <c r="T2446">
        <v>1</v>
      </c>
      <c r="U2446">
        <v>0</v>
      </c>
      <c r="V2446">
        <v>18.766999999999999</v>
      </c>
      <c r="W2446">
        <f>(Tableau1[[#This Row],[Sales]]/Tableau1[[#This Row],[Profit]])*100</f>
        <v>2000</v>
      </c>
      <c r="X2446">
        <f>Tableau1[[#This Row],[Sales]]*(1-Tableau1[[#This Row],[Discount]])</f>
        <v>375.34</v>
      </c>
      <c r="Y2446">
        <f ca="1">SUMIF(Tableau1[Order ID],Tableau1[[#This Row],[Order ID]],Tableau1[[#This Row],[Sales]])</f>
        <v>34.24</v>
      </c>
    </row>
    <row r="2447" spans="1:25" x14ac:dyDescent="0.3">
      <c r="A2447">
        <v>4945</v>
      </c>
      <c r="B2447" t="s">
        <v>2466</v>
      </c>
      <c r="C2447" s="9" t="s">
        <v>5094</v>
      </c>
      <c r="D2447" s="9">
        <v>42618</v>
      </c>
      <c r="E2447" s="3" t="s">
        <v>5077</v>
      </c>
      <c r="F2447" t="s">
        <v>6466</v>
      </c>
      <c r="G2447" t="s">
        <v>6566</v>
      </c>
      <c r="H2447" t="s">
        <v>7359</v>
      </c>
      <c r="I2447" t="s">
        <v>8054</v>
      </c>
      <c r="J2447" t="s">
        <v>8057</v>
      </c>
      <c r="K2447" t="s">
        <v>8390</v>
      </c>
      <c r="L2447" t="s">
        <v>8590</v>
      </c>
      <c r="M2447">
        <v>90278</v>
      </c>
      <c r="N2447" t="s">
        <v>8638</v>
      </c>
      <c r="O2447" t="s">
        <v>10240</v>
      </c>
      <c r="P2447" t="s">
        <v>10371</v>
      </c>
      <c r="Q2447" t="s">
        <v>10383</v>
      </c>
      <c r="R2447" t="s">
        <v>11978</v>
      </c>
      <c r="S2447">
        <v>96.08</v>
      </c>
      <c r="T2447">
        <v>2</v>
      </c>
      <c r="U2447">
        <v>0</v>
      </c>
      <c r="V2447">
        <v>46.118400000000001</v>
      </c>
      <c r="W2447">
        <f>(Tableau1[[#This Row],[Sales]]/Tableau1[[#This Row],[Profit]])*100</f>
        <v>208.33333333333331</v>
      </c>
      <c r="X2447">
        <f>Tableau1[[#This Row],[Sales]]*(1-Tableau1[[#This Row],[Discount]])</f>
        <v>96.08</v>
      </c>
      <c r="Y2447">
        <f ca="1">SUMIF(Tableau1[Order ID],Tableau1[[#This Row],[Order ID]],Tableau1[[#This Row],[Sales]])</f>
        <v>5.88</v>
      </c>
    </row>
    <row r="2448" spans="1:25" x14ac:dyDescent="0.3">
      <c r="A2448">
        <v>4948</v>
      </c>
      <c r="B2448" t="s">
        <v>2467</v>
      </c>
      <c r="C2448" s="9" t="s">
        <v>5807</v>
      </c>
      <c r="D2448" s="9">
        <v>41916</v>
      </c>
      <c r="E2448" s="3" t="s">
        <v>6178</v>
      </c>
      <c r="F2448" t="s">
        <v>6465</v>
      </c>
      <c r="G2448" t="s">
        <v>7025</v>
      </c>
      <c r="H2448" t="s">
        <v>7818</v>
      </c>
      <c r="I2448" t="s">
        <v>8054</v>
      </c>
      <c r="J2448" t="s">
        <v>8057</v>
      </c>
      <c r="K2448" t="s">
        <v>8062</v>
      </c>
      <c r="L2448" t="s">
        <v>8234</v>
      </c>
      <c r="M2448">
        <v>98115</v>
      </c>
      <c r="N2448" t="s">
        <v>8638</v>
      </c>
      <c r="O2448" t="s">
        <v>8785</v>
      </c>
      <c r="P2448" t="s">
        <v>10371</v>
      </c>
      <c r="Q2448" t="s">
        <v>10375</v>
      </c>
      <c r="R2448" t="s">
        <v>10535</v>
      </c>
      <c r="S2448">
        <v>29.24</v>
      </c>
      <c r="T2448">
        <v>4</v>
      </c>
      <c r="U2448">
        <v>0</v>
      </c>
      <c r="V2448">
        <v>13.742800000000001</v>
      </c>
      <c r="W2448">
        <f>(Tableau1[[#This Row],[Sales]]/Tableau1[[#This Row],[Profit]])*100</f>
        <v>212.7659574468085</v>
      </c>
      <c r="X2448">
        <f>Tableau1[[#This Row],[Sales]]*(1-Tableau1[[#This Row],[Discount]])</f>
        <v>29.24</v>
      </c>
      <c r="Y2448">
        <f ca="1">SUMIF(Tableau1[Order ID],Tableau1[[#This Row],[Order ID]],Tableau1[[#This Row],[Sales]])</f>
        <v>310.12</v>
      </c>
    </row>
    <row r="2449" spans="1:25" x14ac:dyDescent="0.3">
      <c r="A2449">
        <v>4949</v>
      </c>
      <c r="B2449" t="s">
        <v>2468</v>
      </c>
      <c r="C2449" s="9" t="s">
        <v>5374</v>
      </c>
      <c r="D2449" s="9">
        <v>43066</v>
      </c>
      <c r="E2449" s="3" t="s">
        <v>5604</v>
      </c>
      <c r="F2449" t="s">
        <v>6465</v>
      </c>
      <c r="G2449" t="s">
        <v>6685</v>
      </c>
      <c r="H2449" t="s">
        <v>7478</v>
      </c>
      <c r="I2449" t="s">
        <v>8054</v>
      </c>
      <c r="J2449" t="s">
        <v>8057</v>
      </c>
      <c r="K2449" t="s">
        <v>8059</v>
      </c>
      <c r="L2449" t="s">
        <v>8590</v>
      </c>
      <c r="M2449">
        <v>90045</v>
      </c>
      <c r="N2449" t="s">
        <v>8638</v>
      </c>
      <c r="O2449" t="s">
        <v>9166</v>
      </c>
      <c r="P2449" t="s">
        <v>10371</v>
      </c>
      <c r="Q2449" t="s">
        <v>10381</v>
      </c>
      <c r="R2449" t="s">
        <v>10915</v>
      </c>
      <c r="S2449">
        <v>117.488</v>
      </c>
      <c r="T2449">
        <v>7</v>
      </c>
      <c r="U2449">
        <v>0.2</v>
      </c>
      <c r="V2449">
        <v>41.120800000000003</v>
      </c>
      <c r="W2449">
        <f>(Tableau1[[#This Row],[Sales]]/Tableau1[[#This Row],[Profit]])*100</f>
        <v>285.71428571428567</v>
      </c>
      <c r="X2449">
        <f>Tableau1[[#This Row],[Sales]]*(1-Tableau1[[#This Row],[Discount]])</f>
        <v>93.990400000000008</v>
      </c>
      <c r="Y2449">
        <f ca="1">SUMIF(Tableau1[Order ID],Tableau1[[#This Row],[Order ID]],Tableau1[[#This Row],[Sales]])</f>
        <v>62.65</v>
      </c>
    </row>
    <row r="2450" spans="1:25" x14ac:dyDescent="0.3">
      <c r="A2450">
        <v>4951</v>
      </c>
      <c r="B2450" t="s">
        <v>2469</v>
      </c>
      <c r="C2450" s="9" t="s">
        <v>5129</v>
      </c>
      <c r="D2450" s="9">
        <v>42671</v>
      </c>
      <c r="E2450" s="3" t="s">
        <v>5504</v>
      </c>
      <c r="F2450" t="s">
        <v>6464</v>
      </c>
      <c r="G2450" t="s">
        <v>7126</v>
      </c>
      <c r="H2450" t="s">
        <v>7919</v>
      </c>
      <c r="I2450" t="s">
        <v>8054</v>
      </c>
      <c r="J2450" t="s">
        <v>8057</v>
      </c>
      <c r="K2450" t="s">
        <v>8078</v>
      </c>
      <c r="L2450" t="s">
        <v>8603</v>
      </c>
      <c r="M2450">
        <v>10009</v>
      </c>
      <c r="N2450" t="s">
        <v>8640</v>
      </c>
      <c r="O2450" t="s">
        <v>8791</v>
      </c>
      <c r="P2450" t="s">
        <v>10371</v>
      </c>
      <c r="Q2450" t="s">
        <v>10379</v>
      </c>
      <c r="R2450" t="s">
        <v>10541</v>
      </c>
      <c r="S2450">
        <v>12.42</v>
      </c>
      <c r="T2450">
        <v>3</v>
      </c>
      <c r="U2450">
        <v>0</v>
      </c>
      <c r="V2450">
        <v>5.2164000000000001</v>
      </c>
      <c r="W2450">
        <f>(Tableau1[[#This Row],[Sales]]/Tableau1[[#This Row],[Profit]])*100</f>
        <v>238.0952380952381</v>
      </c>
      <c r="X2450">
        <f>Tableau1[[#This Row],[Sales]]*(1-Tableau1[[#This Row],[Discount]])</f>
        <v>12.42</v>
      </c>
      <c r="Y2450">
        <f ca="1">SUMIF(Tableau1[Order ID],Tableau1[[#This Row],[Order ID]],Tableau1[[#This Row],[Sales]])</f>
        <v>268.57600000000002</v>
      </c>
    </row>
    <row r="2451" spans="1:25" x14ac:dyDescent="0.3">
      <c r="A2451">
        <v>4952</v>
      </c>
      <c r="B2451" t="s">
        <v>2470</v>
      </c>
      <c r="C2451" s="9" t="s">
        <v>6018</v>
      </c>
      <c r="D2451" s="9">
        <v>42164</v>
      </c>
      <c r="E2451" s="3" t="s">
        <v>5415</v>
      </c>
      <c r="F2451" t="s">
        <v>6465</v>
      </c>
      <c r="G2451" t="s">
        <v>7188</v>
      </c>
      <c r="H2451" t="s">
        <v>7981</v>
      </c>
      <c r="I2451" t="s">
        <v>8054</v>
      </c>
      <c r="J2451" t="s">
        <v>8057</v>
      </c>
      <c r="K2451" t="s">
        <v>8253</v>
      </c>
      <c r="L2451" t="s">
        <v>8600</v>
      </c>
      <c r="M2451">
        <v>48073</v>
      </c>
      <c r="N2451" t="s">
        <v>8639</v>
      </c>
      <c r="O2451" t="s">
        <v>8726</v>
      </c>
      <c r="P2451" t="s">
        <v>10371</v>
      </c>
      <c r="Q2451" t="s">
        <v>10383</v>
      </c>
      <c r="R2451" t="s">
        <v>10475</v>
      </c>
      <c r="S2451">
        <v>12.96</v>
      </c>
      <c r="T2451">
        <v>2</v>
      </c>
      <c r="U2451">
        <v>0</v>
      </c>
      <c r="V2451">
        <v>6.2207999999999997</v>
      </c>
      <c r="W2451">
        <f>(Tableau1[[#This Row],[Sales]]/Tableau1[[#This Row],[Profit]])*100</f>
        <v>208.33333333333334</v>
      </c>
      <c r="X2451">
        <f>Tableau1[[#This Row],[Sales]]*(1-Tableau1[[#This Row],[Discount]])</f>
        <v>12.96</v>
      </c>
      <c r="Y2451">
        <f ca="1">SUMIF(Tableau1[Order ID],Tableau1[[#This Row],[Order ID]],Tableau1[[#This Row],[Sales]])</f>
        <v>10.984</v>
      </c>
    </row>
    <row r="2452" spans="1:25" x14ac:dyDescent="0.3">
      <c r="A2452">
        <v>4953</v>
      </c>
      <c r="B2452" t="s">
        <v>2471</v>
      </c>
      <c r="C2452" s="9" t="s">
        <v>5196</v>
      </c>
      <c r="D2452" s="9">
        <v>43077</v>
      </c>
      <c r="E2452" s="3" t="s">
        <v>6289</v>
      </c>
      <c r="F2452" t="s">
        <v>6464</v>
      </c>
      <c r="G2452" t="s">
        <v>6595</v>
      </c>
      <c r="H2452" t="s">
        <v>7388</v>
      </c>
      <c r="I2452" t="s">
        <v>8055</v>
      </c>
      <c r="J2452" t="s">
        <v>8057</v>
      </c>
      <c r="K2452" t="s">
        <v>8066</v>
      </c>
      <c r="L2452" t="s">
        <v>8590</v>
      </c>
      <c r="M2452">
        <v>94109</v>
      </c>
      <c r="N2452" t="s">
        <v>8638</v>
      </c>
      <c r="O2452" t="s">
        <v>10251</v>
      </c>
      <c r="P2452" t="s">
        <v>10371</v>
      </c>
      <c r="Q2452" t="s">
        <v>10382</v>
      </c>
      <c r="R2452" t="s">
        <v>11989</v>
      </c>
      <c r="S2452">
        <v>69.48</v>
      </c>
      <c r="T2452">
        <v>1</v>
      </c>
      <c r="U2452">
        <v>0</v>
      </c>
      <c r="V2452">
        <v>20.844000000000001</v>
      </c>
      <c r="W2452">
        <f>(Tableau1[[#This Row],[Sales]]/Tableau1[[#This Row],[Profit]])*100</f>
        <v>333.33333333333337</v>
      </c>
      <c r="X2452">
        <f>Tableau1[[#This Row],[Sales]]*(1-Tableau1[[#This Row],[Discount]])</f>
        <v>69.48</v>
      </c>
      <c r="Y2452">
        <f ca="1">SUMIF(Tableau1[Order ID],Tableau1[[#This Row],[Order ID]],Tableau1[[#This Row],[Sales]])</f>
        <v>5.3440000000000003</v>
      </c>
    </row>
    <row r="2453" spans="1:25" x14ac:dyDescent="0.3">
      <c r="A2453">
        <v>4954</v>
      </c>
      <c r="B2453" t="s">
        <v>2472</v>
      </c>
      <c r="C2453" s="9" t="s">
        <v>5229</v>
      </c>
      <c r="D2453" s="9">
        <v>42079</v>
      </c>
      <c r="E2453" s="3" t="s">
        <v>5335</v>
      </c>
      <c r="F2453" t="s">
        <v>6465</v>
      </c>
      <c r="G2453" t="s">
        <v>6567</v>
      </c>
      <c r="H2453" t="s">
        <v>7360</v>
      </c>
      <c r="I2453" t="s">
        <v>8055</v>
      </c>
      <c r="J2453" t="s">
        <v>8057</v>
      </c>
      <c r="K2453" t="s">
        <v>8078</v>
      </c>
      <c r="L2453" t="s">
        <v>8603</v>
      </c>
      <c r="M2453">
        <v>10009</v>
      </c>
      <c r="N2453" t="s">
        <v>8640</v>
      </c>
      <c r="O2453" t="s">
        <v>9882</v>
      </c>
      <c r="P2453" t="s">
        <v>10372</v>
      </c>
      <c r="Q2453" t="s">
        <v>10380</v>
      </c>
      <c r="R2453" t="s">
        <v>11617</v>
      </c>
      <c r="S2453">
        <v>85.9</v>
      </c>
      <c r="T2453">
        <v>2</v>
      </c>
      <c r="U2453">
        <v>0</v>
      </c>
      <c r="V2453">
        <v>2.577</v>
      </c>
      <c r="W2453">
        <f>(Tableau1[[#This Row],[Sales]]/Tableau1[[#This Row],[Profit]])*100</f>
        <v>3333.3333333333335</v>
      </c>
      <c r="X2453">
        <f>Tableau1[[#This Row],[Sales]]*(1-Tableau1[[#This Row],[Discount]])</f>
        <v>85.9</v>
      </c>
      <c r="Y2453">
        <f ca="1">SUMIF(Tableau1[Order ID],Tableau1[[#This Row],[Order ID]],Tableau1[[#This Row],[Sales]])</f>
        <v>8.26</v>
      </c>
    </row>
    <row r="2454" spans="1:25" x14ac:dyDescent="0.3">
      <c r="A2454">
        <v>4955</v>
      </c>
      <c r="B2454" t="s">
        <v>2473</v>
      </c>
      <c r="C2454" s="9" t="s">
        <v>5033</v>
      </c>
      <c r="D2454" s="9">
        <v>41799</v>
      </c>
      <c r="E2454" s="3" t="s">
        <v>5634</v>
      </c>
      <c r="F2454" t="s">
        <v>6464</v>
      </c>
      <c r="G2454" t="s">
        <v>6599</v>
      </c>
      <c r="H2454" t="s">
        <v>7392</v>
      </c>
      <c r="I2454" t="s">
        <v>8055</v>
      </c>
      <c r="J2454" t="s">
        <v>8057</v>
      </c>
      <c r="K2454" t="s">
        <v>8284</v>
      </c>
      <c r="L2454" t="s">
        <v>8621</v>
      </c>
      <c r="M2454">
        <v>89031</v>
      </c>
      <c r="N2454" t="s">
        <v>8638</v>
      </c>
      <c r="O2454" t="s">
        <v>9299</v>
      </c>
      <c r="P2454" t="s">
        <v>10371</v>
      </c>
      <c r="Q2454" t="s">
        <v>10379</v>
      </c>
      <c r="R2454" t="s">
        <v>11048</v>
      </c>
      <c r="S2454">
        <v>18.059999999999999</v>
      </c>
      <c r="T2454">
        <v>7</v>
      </c>
      <c r="U2454">
        <v>0</v>
      </c>
      <c r="V2454">
        <v>4.6955999999999998</v>
      </c>
      <c r="W2454">
        <f>(Tableau1[[#This Row],[Sales]]/Tableau1[[#This Row],[Profit]])*100</f>
        <v>384.61538461538464</v>
      </c>
      <c r="X2454">
        <f>Tableau1[[#This Row],[Sales]]*(1-Tableau1[[#This Row],[Discount]])</f>
        <v>18.059999999999999</v>
      </c>
      <c r="Y2454">
        <f ca="1">SUMIF(Tableau1[Order ID],Tableau1[[#This Row],[Order ID]],Tableau1[[#This Row],[Sales]])</f>
        <v>4.3</v>
      </c>
    </row>
    <row r="2455" spans="1:25" x14ac:dyDescent="0.3">
      <c r="A2455">
        <v>4958</v>
      </c>
      <c r="B2455" t="s">
        <v>2474</v>
      </c>
      <c r="C2455" s="9" t="s">
        <v>5335</v>
      </c>
      <c r="D2455" s="9">
        <v>42083</v>
      </c>
      <c r="E2455" s="3" t="s">
        <v>5544</v>
      </c>
      <c r="F2455" t="s">
        <v>6465</v>
      </c>
      <c r="G2455" t="s">
        <v>6768</v>
      </c>
      <c r="H2455" t="s">
        <v>7561</v>
      </c>
      <c r="I2455" t="s">
        <v>8054</v>
      </c>
      <c r="J2455" t="s">
        <v>8057</v>
      </c>
      <c r="K2455" t="s">
        <v>8296</v>
      </c>
      <c r="L2455" t="s">
        <v>8593</v>
      </c>
      <c r="M2455">
        <v>75007</v>
      </c>
      <c r="N2455" t="s">
        <v>8639</v>
      </c>
      <c r="O2455" t="s">
        <v>9954</v>
      </c>
      <c r="P2455" t="s">
        <v>10371</v>
      </c>
      <c r="Q2455" t="s">
        <v>10381</v>
      </c>
      <c r="R2455" t="s">
        <v>11689</v>
      </c>
      <c r="S2455">
        <v>2.512</v>
      </c>
      <c r="T2455">
        <v>2</v>
      </c>
      <c r="U2455">
        <v>0.8</v>
      </c>
      <c r="V2455">
        <v>-4.3959999999999999</v>
      </c>
      <c r="W2455">
        <f>(Tableau1[[#This Row],[Sales]]/Tableau1[[#This Row],[Profit]])*100</f>
        <v>-57.142857142857139</v>
      </c>
      <c r="X2455">
        <f>Tableau1[[#This Row],[Sales]]*(1-Tableau1[[#This Row],[Discount]])</f>
        <v>0.50239999999999985</v>
      </c>
      <c r="Y2455">
        <f ca="1">SUMIF(Tableau1[Order ID],Tableau1[[#This Row],[Order ID]],Tableau1[[#This Row],[Sales]])</f>
        <v>139.80000000000001</v>
      </c>
    </row>
    <row r="2456" spans="1:25" x14ac:dyDescent="0.3">
      <c r="A2456">
        <v>4960</v>
      </c>
      <c r="B2456" t="s">
        <v>2475</v>
      </c>
      <c r="C2456" s="9" t="s">
        <v>5771</v>
      </c>
      <c r="D2456" s="9">
        <v>42692</v>
      </c>
      <c r="E2456" s="3" t="s">
        <v>5471</v>
      </c>
      <c r="F2456" t="s">
        <v>6465</v>
      </c>
      <c r="G2456" t="s">
        <v>6894</v>
      </c>
      <c r="H2456" t="s">
        <v>7687</v>
      </c>
      <c r="I2456" t="s">
        <v>8056</v>
      </c>
      <c r="J2456" t="s">
        <v>8057</v>
      </c>
      <c r="K2456" t="s">
        <v>8059</v>
      </c>
      <c r="L2456" t="s">
        <v>8590</v>
      </c>
      <c r="M2456">
        <v>90008</v>
      </c>
      <c r="N2456" t="s">
        <v>8638</v>
      </c>
      <c r="O2456" t="s">
        <v>9675</v>
      </c>
      <c r="P2456" t="s">
        <v>10372</v>
      </c>
      <c r="Q2456" t="s">
        <v>10380</v>
      </c>
      <c r="R2456" t="s">
        <v>11414</v>
      </c>
      <c r="S2456">
        <v>61.192</v>
      </c>
      <c r="T2456">
        <v>1</v>
      </c>
      <c r="U2456">
        <v>0.2</v>
      </c>
      <c r="V2456">
        <v>6.1192000000000002</v>
      </c>
      <c r="W2456">
        <f>(Tableau1[[#This Row],[Sales]]/Tableau1[[#This Row],[Profit]])*100</f>
        <v>1000</v>
      </c>
      <c r="X2456">
        <f>Tableau1[[#This Row],[Sales]]*(1-Tableau1[[#This Row],[Discount]])</f>
        <v>48.953600000000002</v>
      </c>
      <c r="Y2456">
        <f ca="1">SUMIF(Tableau1[Order ID],Tableau1[[#This Row],[Order ID]],Tableau1[[#This Row],[Sales]])</f>
        <v>54.9</v>
      </c>
    </row>
    <row r="2457" spans="1:25" x14ac:dyDescent="0.3">
      <c r="A2457">
        <v>4962</v>
      </c>
      <c r="B2457" t="s">
        <v>2476</v>
      </c>
      <c r="C2457" s="9" t="s">
        <v>6039</v>
      </c>
      <c r="D2457" s="9">
        <v>41705</v>
      </c>
      <c r="E2457" s="3" t="s">
        <v>6318</v>
      </c>
      <c r="F2457" t="s">
        <v>6466</v>
      </c>
      <c r="G2457" t="s">
        <v>7223</v>
      </c>
      <c r="H2457" t="s">
        <v>8016</v>
      </c>
      <c r="I2457" t="s">
        <v>8054</v>
      </c>
      <c r="J2457" t="s">
        <v>8057</v>
      </c>
      <c r="K2457" t="s">
        <v>8062</v>
      </c>
      <c r="L2457" t="s">
        <v>8234</v>
      </c>
      <c r="M2457">
        <v>98103</v>
      </c>
      <c r="N2457" t="s">
        <v>8638</v>
      </c>
      <c r="O2457" t="s">
        <v>8849</v>
      </c>
      <c r="P2457" t="s">
        <v>10370</v>
      </c>
      <c r="Q2457" t="s">
        <v>10374</v>
      </c>
      <c r="R2457" t="s">
        <v>10599</v>
      </c>
      <c r="S2457">
        <v>48.712000000000003</v>
      </c>
      <c r="T2457">
        <v>1</v>
      </c>
      <c r="U2457">
        <v>0.2</v>
      </c>
      <c r="V2457">
        <v>5.4801000000000002</v>
      </c>
      <c r="W2457">
        <f>(Tableau1[[#This Row],[Sales]]/Tableau1[[#This Row],[Profit]])*100</f>
        <v>888.88888888888891</v>
      </c>
      <c r="X2457">
        <f>Tableau1[[#This Row],[Sales]]*(1-Tableau1[[#This Row],[Discount]])</f>
        <v>38.969600000000007</v>
      </c>
      <c r="Y2457">
        <f ca="1">SUMIF(Tableau1[Order ID],Tableau1[[#This Row],[Order ID]],Tableau1[[#This Row],[Sales]])</f>
        <v>339.92</v>
      </c>
    </row>
    <row r="2458" spans="1:25" x14ac:dyDescent="0.3">
      <c r="A2458">
        <v>4965</v>
      </c>
      <c r="B2458" t="s">
        <v>2477</v>
      </c>
      <c r="C2458" s="9" t="s">
        <v>5696</v>
      </c>
      <c r="D2458" s="9">
        <v>42505</v>
      </c>
      <c r="E2458" s="3" t="s">
        <v>5318</v>
      </c>
      <c r="F2458" t="s">
        <v>6464</v>
      </c>
      <c r="G2458" t="s">
        <v>6492</v>
      </c>
      <c r="H2458" t="s">
        <v>7285</v>
      </c>
      <c r="I2458" t="s">
        <v>8054</v>
      </c>
      <c r="J2458" t="s">
        <v>8057</v>
      </c>
      <c r="K2458" t="s">
        <v>8060</v>
      </c>
      <c r="L2458" t="s">
        <v>8591</v>
      </c>
      <c r="M2458">
        <v>33311</v>
      </c>
      <c r="N2458" t="s">
        <v>8637</v>
      </c>
      <c r="O2458" t="s">
        <v>9248</v>
      </c>
      <c r="P2458" t="s">
        <v>10371</v>
      </c>
      <c r="Q2458" t="s">
        <v>10381</v>
      </c>
      <c r="R2458" t="s">
        <v>10997</v>
      </c>
      <c r="S2458">
        <v>7.7640000000000002</v>
      </c>
      <c r="T2458">
        <v>4</v>
      </c>
      <c r="U2458">
        <v>0.7</v>
      </c>
      <c r="V2458">
        <v>-5.1760000000000002</v>
      </c>
      <c r="W2458">
        <f>(Tableau1[[#This Row],[Sales]]/Tableau1[[#This Row],[Profit]])*100</f>
        <v>-150</v>
      </c>
      <c r="X2458">
        <f>Tableau1[[#This Row],[Sales]]*(1-Tableau1[[#This Row],[Discount]])</f>
        <v>2.3292000000000006</v>
      </c>
      <c r="Y2458">
        <f ca="1">SUMIF(Tableau1[Order ID],Tableau1[[#This Row],[Order ID]],Tableau1[[#This Row],[Sales]])</f>
        <v>135.94999999999999</v>
      </c>
    </row>
    <row r="2459" spans="1:25" x14ac:dyDescent="0.3">
      <c r="A2459">
        <v>4966</v>
      </c>
      <c r="B2459" t="s">
        <v>2478</v>
      </c>
      <c r="C2459" s="9" t="s">
        <v>5472</v>
      </c>
      <c r="D2459" s="9">
        <v>42149</v>
      </c>
      <c r="E2459" s="3" t="s">
        <v>5101</v>
      </c>
      <c r="F2459" t="s">
        <v>6464</v>
      </c>
      <c r="G2459" t="s">
        <v>6856</v>
      </c>
      <c r="H2459" t="s">
        <v>7649</v>
      </c>
      <c r="I2459" t="s">
        <v>8055</v>
      </c>
      <c r="J2459" t="s">
        <v>8057</v>
      </c>
      <c r="K2459" t="s">
        <v>8087</v>
      </c>
      <c r="L2459" t="s">
        <v>8606</v>
      </c>
      <c r="M2459">
        <v>38401</v>
      </c>
      <c r="N2459" t="s">
        <v>8637</v>
      </c>
      <c r="O2459" t="s">
        <v>9868</v>
      </c>
      <c r="P2459" t="s">
        <v>10372</v>
      </c>
      <c r="Q2459" t="s">
        <v>10380</v>
      </c>
      <c r="R2459" t="s">
        <v>11604</v>
      </c>
      <c r="S2459">
        <v>467.04</v>
      </c>
      <c r="T2459">
        <v>4</v>
      </c>
      <c r="U2459">
        <v>0.2</v>
      </c>
      <c r="V2459">
        <v>58.38</v>
      </c>
      <c r="W2459">
        <f>(Tableau1[[#This Row],[Sales]]/Tableau1[[#This Row],[Profit]])*100</f>
        <v>800</v>
      </c>
      <c r="X2459">
        <f>Tableau1[[#This Row],[Sales]]*(1-Tableau1[[#This Row],[Discount]])</f>
        <v>373.63200000000006</v>
      </c>
      <c r="Y2459">
        <f ca="1">SUMIF(Tableau1[Order ID],Tableau1[[#This Row],[Order ID]],Tableau1[[#This Row],[Sales]])</f>
        <v>437.85</v>
      </c>
    </row>
    <row r="2460" spans="1:25" x14ac:dyDescent="0.3">
      <c r="A2460">
        <v>4967</v>
      </c>
      <c r="B2460" t="s">
        <v>2479</v>
      </c>
      <c r="C2460" s="9" t="s">
        <v>6021</v>
      </c>
      <c r="D2460" s="9">
        <v>42218</v>
      </c>
      <c r="E2460" s="3" t="s">
        <v>6107</v>
      </c>
      <c r="F2460" t="s">
        <v>6464</v>
      </c>
      <c r="G2460" t="s">
        <v>7002</v>
      </c>
      <c r="H2460" t="s">
        <v>7795</v>
      </c>
      <c r="I2460" t="s">
        <v>8056</v>
      </c>
      <c r="J2460" t="s">
        <v>8057</v>
      </c>
      <c r="K2460" t="s">
        <v>8263</v>
      </c>
      <c r="L2460" t="s">
        <v>8622</v>
      </c>
      <c r="M2460">
        <v>2908</v>
      </c>
      <c r="N2460" t="s">
        <v>8640</v>
      </c>
      <c r="O2460" t="s">
        <v>9882</v>
      </c>
      <c r="P2460" t="s">
        <v>10372</v>
      </c>
      <c r="Q2460" t="s">
        <v>10380</v>
      </c>
      <c r="R2460" t="s">
        <v>11617</v>
      </c>
      <c r="S2460">
        <v>128.85</v>
      </c>
      <c r="T2460">
        <v>3</v>
      </c>
      <c r="U2460">
        <v>0</v>
      </c>
      <c r="V2460">
        <v>3.8654999999999999</v>
      </c>
      <c r="W2460">
        <f>(Tableau1[[#This Row],[Sales]]/Tableau1[[#This Row],[Profit]])*100</f>
        <v>3333.3333333333335</v>
      </c>
      <c r="X2460">
        <f>Tableau1[[#This Row],[Sales]]*(1-Tableau1[[#This Row],[Discount]])</f>
        <v>128.85</v>
      </c>
      <c r="Y2460">
        <f ca="1">SUMIF(Tableau1[Order ID],Tableau1[[#This Row],[Order ID]],Tableau1[[#This Row],[Sales]])</f>
        <v>48.81</v>
      </c>
    </row>
    <row r="2461" spans="1:25" x14ac:dyDescent="0.3">
      <c r="A2461">
        <v>4971</v>
      </c>
      <c r="B2461" t="s">
        <v>2480</v>
      </c>
      <c r="C2461" s="9" t="s">
        <v>5091</v>
      </c>
      <c r="D2461" s="9">
        <v>42680</v>
      </c>
      <c r="E2461" s="3" t="s">
        <v>6229</v>
      </c>
      <c r="F2461" t="s">
        <v>6466</v>
      </c>
      <c r="G2461" t="s">
        <v>6594</v>
      </c>
      <c r="H2461" t="s">
        <v>7387</v>
      </c>
      <c r="I2461" t="s">
        <v>8055</v>
      </c>
      <c r="J2461" t="s">
        <v>8057</v>
      </c>
      <c r="K2461" t="s">
        <v>8166</v>
      </c>
      <c r="L2461" t="s">
        <v>8591</v>
      </c>
      <c r="M2461">
        <v>32216</v>
      </c>
      <c r="N2461" t="s">
        <v>8637</v>
      </c>
      <c r="O2461" t="s">
        <v>8708</v>
      </c>
      <c r="P2461" t="s">
        <v>10370</v>
      </c>
      <c r="Q2461" t="s">
        <v>10374</v>
      </c>
      <c r="R2461" t="s">
        <v>10457</v>
      </c>
      <c r="S2461">
        <v>207.98400000000001</v>
      </c>
      <c r="T2461">
        <v>2</v>
      </c>
      <c r="U2461">
        <v>0.2</v>
      </c>
      <c r="V2461">
        <v>-28.597799999999999</v>
      </c>
      <c r="W2461">
        <f>(Tableau1[[#This Row],[Sales]]/Tableau1[[#This Row],[Profit]])*100</f>
        <v>-727.27272727272737</v>
      </c>
      <c r="X2461">
        <f>Tableau1[[#This Row],[Sales]]*(1-Tableau1[[#This Row],[Discount]])</f>
        <v>166.38720000000001</v>
      </c>
      <c r="Y2461">
        <f ca="1">SUMIF(Tableau1[Order ID],Tableau1[[#This Row],[Order ID]],Tableau1[[#This Row],[Sales]])</f>
        <v>1023.332</v>
      </c>
    </row>
    <row r="2462" spans="1:25" x14ac:dyDescent="0.3">
      <c r="A2462">
        <v>4975</v>
      </c>
      <c r="B2462" t="s">
        <v>2481</v>
      </c>
      <c r="C2462" s="9" t="s">
        <v>5107</v>
      </c>
      <c r="D2462" s="9">
        <v>42681</v>
      </c>
      <c r="E2462" s="3" t="s">
        <v>5426</v>
      </c>
      <c r="F2462" t="s">
        <v>6465</v>
      </c>
      <c r="G2462" t="s">
        <v>6858</v>
      </c>
      <c r="H2462" t="s">
        <v>7651</v>
      </c>
      <c r="I2462" t="s">
        <v>8056</v>
      </c>
      <c r="J2462" t="s">
        <v>8057</v>
      </c>
      <c r="K2462" t="s">
        <v>8205</v>
      </c>
      <c r="L2462" t="s">
        <v>8590</v>
      </c>
      <c r="M2462">
        <v>92054</v>
      </c>
      <c r="N2462" t="s">
        <v>8638</v>
      </c>
      <c r="O2462" t="s">
        <v>9982</v>
      </c>
      <c r="P2462" t="s">
        <v>10371</v>
      </c>
      <c r="Q2462" t="s">
        <v>10383</v>
      </c>
      <c r="R2462" t="s">
        <v>11719</v>
      </c>
      <c r="S2462">
        <v>12.9</v>
      </c>
      <c r="T2462">
        <v>2</v>
      </c>
      <c r="U2462">
        <v>0</v>
      </c>
      <c r="V2462">
        <v>6.3209999999999997</v>
      </c>
      <c r="W2462">
        <f>(Tableau1[[#This Row],[Sales]]/Tableau1[[#This Row],[Profit]])*100</f>
        <v>204.08163265306123</v>
      </c>
      <c r="X2462">
        <f>Tableau1[[#This Row],[Sales]]*(1-Tableau1[[#This Row],[Discount]])</f>
        <v>12.9</v>
      </c>
      <c r="Y2462">
        <f ca="1">SUMIF(Tableau1[Order ID],Tableau1[[#This Row],[Order ID]],Tableau1[[#This Row],[Sales]])</f>
        <v>3.798</v>
      </c>
    </row>
    <row r="2463" spans="1:25" x14ac:dyDescent="0.3">
      <c r="A2463">
        <v>4976</v>
      </c>
      <c r="B2463" t="s">
        <v>2482</v>
      </c>
      <c r="C2463" s="9" t="s">
        <v>5257</v>
      </c>
      <c r="D2463" s="9">
        <v>42265</v>
      </c>
      <c r="E2463" s="3" t="s">
        <v>6382</v>
      </c>
      <c r="F2463" t="s">
        <v>6464</v>
      </c>
      <c r="G2463" t="s">
        <v>6803</v>
      </c>
      <c r="H2463" t="s">
        <v>7596</v>
      </c>
      <c r="I2463" t="s">
        <v>8055</v>
      </c>
      <c r="J2463" t="s">
        <v>8057</v>
      </c>
      <c r="K2463" t="s">
        <v>8166</v>
      </c>
      <c r="L2463" t="s">
        <v>8591</v>
      </c>
      <c r="M2463">
        <v>32216</v>
      </c>
      <c r="N2463" t="s">
        <v>8637</v>
      </c>
      <c r="O2463" t="s">
        <v>9383</v>
      </c>
      <c r="P2463" t="s">
        <v>10372</v>
      </c>
      <c r="Q2463" t="s">
        <v>10384</v>
      </c>
      <c r="R2463" t="s">
        <v>11131</v>
      </c>
      <c r="S2463">
        <v>717.12</v>
      </c>
      <c r="T2463">
        <v>9</v>
      </c>
      <c r="U2463">
        <v>0.2</v>
      </c>
      <c r="V2463">
        <v>152.38800000000001</v>
      </c>
      <c r="W2463">
        <f>(Tableau1[[#This Row],[Sales]]/Tableau1[[#This Row],[Profit]])*100</f>
        <v>470.58823529411768</v>
      </c>
      <c r="X2463">
        <f>Tableau1[[#This Row],[Sales]]*(1-Tableau1[[#This Row],[Discount]])</f>
        <v>573.69600000000003</v>
      </c>
      <c r="Y2463">
        <f ca="1">SUMIF(Tableau1[Order ID],Tableau1[[#This Row],[Order ID]],Tableau1[[#This Row],[Sales]])</f>
        <v>97.3</v>
      </c>
    </row>
    <row r="2464" spans="1:25" x14ac:dyDescent="0.3">
      <c r="A2464">
        <v>4977</v>
      </c>
      <c r="B2464" t="s">
        <v>2483</v>
      </c>
      <c r="C2464" s="9" t="s">
        <v>5244</v>
      </c>
      <c r="D2464" s="9">
        <v>42345</v>
      </c>
      <c r="E2464" s="3" t="s">
        <v>5394</v>
      </c>
      <c r="F2464" t="s">
        <v>6466</v>
      </c>
      <c r="G2464" t="s">
        <v>6585</v>
      </c>
      <c r="H2464" t="s">
        <v>7378</v>
      </c>
      <c r="I2464" t="s">
        <v>8054</v>
      </c>
      <c r="J2464" t="s">
        <v>8057</v>
      </c>
      <c r="K2464" t="s">
        <v>8078</v>
      </c>
      <c r="L2464" t="s">
        <v>8603</v>
      </c>
      <c r="M2464">
        <v>10024</v>
      </c>
      <c r="N2464" t="s">
        <v>8640</v>
      </c>
      <c r="O2464" t="s">
        <v>9483</v>
      </c>
      <c r="P2464" t="s">
        <v>10371</v>
      </c>
      <c r="Q2464" t="s">
        <v>10381</v>
      </c>
      <c r="R2464" t="s">
        <v>11227</v>
      </c>
      <c r="S2464">
        <v>21.36</v>
      </c>
      <c r="T2464">
        <v>5</v>
      </c>
      <c r="U2464">
        <v>0.2</v>
      </c>
      <c r="V2464">
        <v>7.2089999999999996</v>
      </c>
      <c r="W2464">
        <f>(Tableau1[[#This Row],[Sales]]/Tableau1[[#This Row],[Profit]])*100</f>
        <v>296.2962962962963</v>
      </c>
      <c r="X2464">
        <f>Tableau1[[#This Row],[Sales]]*(1-Tableau1[[#This Row],[Discount]])</f>
        <v>17.088000000000001</v>
      </c>
      <c r="Y2464">
        <f ca="1">SUMIF(Tableau1[Order ID],Tableau1[[#This Row],[Order ID]],Tableau1[[#This Row],[Sales]])</f>
        <v>45.567999999999998</v>
      </c>
    </row>
    <row r="2465" spans="1:25" x14ac:dyDescent="0.3">
      <c r="A2465">
        <v>4980</v>
      </c>
      <c r="B2465" t="s">
        <v>2484</v>
      </c>
      <c r="C2465" s="9" t="s">
        <v>5040</v>
      </c>
      <c r="D2465" s="9">
        <v>42713</v>
      </c>
      <c r="E2465" s="3" t="s">
        <v>5210</v>
      </c>
      <c r="F2465" t="s">
        <v>6464</v>
      </c>
      <c r="G2465" t="s">
        <v>6806</v>
      </c>
      <c r="H2465" t="s">
        <v>7599</v>
      </c>
      <c r="I2465" t="s">
        <v>8055</v>
      </c>
      <c r="J2465" t="s">
        <v>8057</v>
      </c>
      <c r="K2465" t="s">
        <v>8080</v>
      </c>
      <c r="L2465" t="s">
        <v>8598</v>
      </c>
      <c r="M2465">
        <v>60610</v>
      </c>
      <c r="N2465" t="s">
        <v>8639</v>
      </c>
      <c r="O2465" t="s">
        <v>9842</v>
      </c>
      <c r="P2465" t="s">
        <v>10371</v>
      </c>
      <c r="Q2465" t="s">
        <v>10387</v>
      </c>
      <c r="R2465" t="s">
        <v>11576</v>
      </c>
      <c r="S2465">
        <v>20.568000000000001</v>
      </c>
      <c r="T2465">
        <v>3</v>
      </c>
      <c r="U2465">
        <v>0.2</v>
      </c>
      <c r="V2465">
        <v>1.5426</v>
      </c>
      <c r="W2465">
        <f>(Tableau1[[#This Row],[Sales]]/Tableau1[[#This Row],[Profit]])*100</f>
        <v>1333.3333333333335</v>
      </c>
      <c r="X2465">
        <f>Tableau1[[#This Row],[Sales]]*(1-Tableau1[[#This Row],[Discount]])</f>
        <v>16.454400000000003</v>
      </c>
      <c r="Y2465">
        <f ca="1">SUMIF(Tableau1[Order ID],Tableau1[[#This Row],[Order ID]],Tableau1[[#This Row],[Sales]])</f>
        <v>2.1120000000000001</v>
      </c>
    </row>
    <row r="2466" spans="1:25" x14ac:dyDescent="0.3">
      <c r="A2466">
        <v>4983</v>
      </c>
      <c r="B2466" t="s">
        <v>2485</v>
      </c>
      <c r="C2466" s="9" t="s">
        <v>5942</v>
      </c>
      <c r="D2466" s="9">
        <v>41959</v>
      </c>
      <c r="E2466" s="3" t="s">
        <v>5784</v>
      </c>
      <c r="F2466" t="s">
        <v>6465</v>
      </c>
      <c r="G2466" t="s">
        <v>6808</v>
      </c>
      <c r="H2466" t="s">
        <v>7601</v>
      </c>
      <c r="I2466" t="s">
        <v>8055</v>
      </c>
      <c r="J2466" t="s">
        <v>8057</v>
      </c>
      <c r="K2466" t="s">
        <v>8159</v>
      </c>
      <c r="L2466" t="s">
        <v>8590</v>
      </c>
      <c r="M2466">
        <v>92646</v>
      </c>
      <c r="N2466" t="s">
        <v>8638</v>
      </c>
      <c r="O2466" t="s">
        <v>9329</v>
      </c>
      <c r="P2466" t="s">
        <v>10371</v>
      </c>
      <c r="Q2466" t="s">
        <v>10375</v>
      </c>
      <c r="R2466" t="s">
        <v>11077</v>
      </c>
      <c r="S2466">
        <v>5.22</v>
      </c>
      <c r="T2466">
        <v>2</v>
      </c>
      <c r="U2466">
        <v>0</v>
      </c>
      <c r="V2466">
        <v>2.4011999999999998</v>
      </c>
      <c r="W2466">
        <f>(Tableau1[[#This Row],[Sales]]/Tableau1[[#This Row],[Profit]])*100</f>
        <v>217.39130434782606</v>
      </c>
      <c r="X2466">
        <f>Tableau1[[#This Row],[Sales]]*(1-Tableau1[[#This Row],[Discount]])</f>
        <v>5.22</v>
      </c>
      <c r="Y2466">
        <f ca="1">SUMIF(Tableau1[Order ID],Tableau1[[#This Row],[Order ID]],Tableau1[[#This Row],[Sales]])</f>
        <v>25.92</v>
      </c>
    </row>
    <row r="2467" spans="1:25" x14ac:dyDescent="0.3">
      <c r="A2467">
        <v>4984</v>
      </c>
      <c r="B2467" t="s">
        <v>2486</v>
      </c>
      <c r="C2467" s="9" t="s">
        <v>5091</v>
      </c>
      <c r="D2467" s="9">
        <v>42680</v>
      </c>
      <c r="E2467" s="3" t="s">
        <v>5368</v>
      </c>
      <c r="F2467" t="s">
        <v>6464</v>
      </c>
      <c r="G2467" t="s">
        <v>6473</v>
      </c>
      <c r="H2467" t="s">
        <v>7266</v>
      </c>
      <c r="I2467" t="s">
        <v>8054</v>
      </c>
      <c r="J2467" t="s">
        <v>8057</v>
      </c>
      <c r="K2467" t="s">
        <v>8128</v>
      </c>
      <c r="L2467" t="s">
        <v>8590</v>
      </c>
      <c r="M2467">
        <v>92105</v>
      </c>
      <c r="N2467" t="s">
        <v>8638</v>
      </c>
      <c r="O2467" t="s">
        <v>8724</v>
      </c>
      <c r="P2467" t="s">
        <v>10371</v>
      </c>
      <c r="Q2467" t="s">
        <v>10377</v>
      </c>
      <c r="R2467" t="s">
        <v>10473</v>
      </c>
      <c r="S2467">
        <v>84.84</v>
      </c>
      <c r="T2467">
        <v>3</v>
      </c>
      <c r="U2467">
        <v>0</v>
      </c>
      <c r="V2467">
        <v>22.9068</v>
      </c>
      <c r="W2467">
        <f>(Tableau1[[#This Row],[Sales]]/Tableau1[[#This Row],[Profit]])*100</f>
        <v>370.37037037037038</v>
      </c>
      <c r="X2467">
        <f>Tableau1[[#This Row],[Sales]]*(1-Tableau1[[#This Row],[Discount]])</f>
        <v>84.84</v>
      </c>
      <c r="Y2467">
        <f ca="1">SUMIF(Tableau1[Order ID],Tableau1[[#This Row],[Order ID]],Tableau1[[#This Row],[Sales]])</f>
        <v>152.91</v>
      </c>
    </row>
    <row r="2468" spans="1:25" x14ac:dyDescent="0.3">
      <c r="A2468">
        <v>4985</v>
      </c>
      <c r="B2468" t="s">
        <v>2487</v>
      </c>
      <c r="C2468" s="9" t="s">
        <v>5714</v>
      </c>
      <c r="D2468" s="9">
        <v>42253</v>
      </c>
      <c r="E2468" s="3" t="s">
        <v>5259</v>
      </c>
      <c r="F2468" t="s">
        <v>6465</v>
      </c>
      <c r="G2468" t="s">
        <v>6784</v>
      </c>
      <c r="H2468" t="s">
        <v>7577</v>
      </c>
      <c r="I2468" t="s">
        <v>8055</v>
      </c>
      <c r="J2468" t="s">
        <v>8057</v>
      </c>
      <c r="K2468" t="s">
        <v>8374</v>
      </c>
      <c r="L2468" t="s">
        <v>8606</v>
      </c>
      <c r="M2468">
        <v>37211</v>
      </c>
      <c r="N2468" t="s">
        <v>8637</v>
      </c>
      <c r="O2468" t="s">
        <v>9415</v>
      </c>
      <c r="P2468" t="s">
        <v>10371</v>
      </c>
      <c r="Q2468" t="s">
        <v>10386</v>
      </c>
      <c r="R2468" t="s">
        <v>11163</v>
      </c>
      <c r="S2468">
        <v>7.24</v>
      </c>
      <c r="T2468">
        <v>5</v>
      </c>
      <c r="U2468">
        <v>0.2</v>
      </c>
      <c r="V2468">
        <v>1.1765000000000001</v>
      </c>
      <c r="W2468">
        <f>(Tableau1[[#This Row],[Sales]]/Tableau1[[#This Row],[Profit]])*100</f>
        <v>615.38461538461536</v>
      </c>
      <c r="X2468">
        <f>Tableau1[[#This Row],[Sales]]*(1-Tableau1[[#This Row],[Discount]])</f>
        <v>5.7920000000000007</v>
      </c>
      <c r="Y2468">
        <f ca="1">SUMIF(Tableau1[Order ID],Tableau1[[#This Row],[Order ID]],Tableau1[[#This Row],[Sales]])</f>
        <v>242.352</v>
      </c>
    </row>
    <row r="2469" spans="1:25" x14ac:dyDescent="0.3">
      <c r="A2469">
        <v>4986</v>
      </c>
      <c r="B2469" t="s">
        <v>2488</v>
      </c>
      <c r="C2469" s="9" t="s">
        <v>6040</v>
      </c>
      <c r="D2469" s="9">
        <v>41885</v>
      </c>
      <c r="E2469" s="3" t="s">
        <v>6040</v>
      </c>
      <c r="F2469" t="s">
        <v>6467</v>
      </c>
      <c r="G2469" t="s">
        <v>6837</v>
      </c>
      <c r="H2469" t="s">
        <v>7630</v>
      </c>
      <c r="I2469" t="s">
        <v>8054</v>
      </c>
      <c r="J2469" t="s">
        <v>8057</v>
      </c>
      <c r="K2469" t="s">
        <v>8078</v>
      </c>
      <c r="L2469" t="s">
        <v>8603</v>
      </c>
      <c r="M2469">
        <v>10009</v>
      </c>
      <c r="N2469" t="s">
        <v>8640</v>
      </c>
      <c r="O2469" t="s">
        <v>9395</v>
      </c>
      <c r="P2469" t="s">
        <v>10371</v>
      </c>
      <c r="Q2469" t="s">
        <v>10375</v>
      </c>
      <c r="R2469" t="s">
        <v>11143</v>
      </c>
      <c r="S2469">
        <v>14.4</v>
      </c>
      <c r="T2469">
        <v>5</v>
      </c>
      <c r="U2469">
        <v>0</v>
      </c>
      <c r="V2469">
        <v>7.056</v>
      </c>
      <c r="W2469">
        <f>(Tableau1[[#This Row],[Sales]]/Tableau1[[#This Row],[Profit]])*100</f>
        <v>204.08163265306123</v>
      </c>
      <c r="X2469">
        <f>Tableau1[[#This Row],[Sales]]*(1-Tableau1[[#This Row],[Discount]])</f>
        <v>14.4</v>
      </c>
      <c r="Y2469">
        <f ca="1">SUMIF(Tableau1[Order ID],Tableau1[[#This Row],[Order ID]],Tableau1[[#This Row],[Sales]])</f>
        <v>3.984</v>
      </c>
    </row>
    <row r="2470" spans="1:25" x14ac:dyDescent="0.3">
      <c r="A2470">
        <v>4987</v>
      </c>
      <c r="B2470" t="s">
        <v>2489</v>
      </c>
      <c r="C2470" s="9" t="s">
        <v>5453</v>
      </c>
      <c r="D2470" s="9">
        <v>42484</v>
      </c>
      <c r="E2470" s="3" t="s">
        <v>5266</v>
      </c>
      <c r="F2470" t="s">
        <v>6465</v>
      </c>
      <c r="G2470" t="s">
        <v>7110</v>
      </c>
      <c r="H2470" t="s">
        <v>7903</v>
      </c>
      <c r="I2470" t="s">
        <v>8056</v>
      </c>
      <c r="J2470" t="s">
        <v>8057</v>
      </c>
      <c r="K2470" t="s">
        <v>8135</v>
      </c>
      <c r="L2470" t="s">
        <v>8610</v>
      </c>
      <c r="M2470">
        <v>80906</v>
      </c>
      <c r="N2470" t="s">
        <v>8638</v>
      </c>
      <c r="O2470" t="s">
        <v>9116</v>
      </c>
      <c r="P2470" t="s">
        <v>10371</v>
      </c>
      <c r="Q2470" t="s">
        <v>10383</v>
      </c>
      <c r="R2470" t="s">
        <v>10865</v>
      </c>
      <c r="S2470">
        <v>15.552</v>
      </c>
      <c r="T2470">
        <v>3</v>
      </c>
      <c r="U2470">
        <v>0.2</v>
      </c>
      <c r="V2470">
        <v>5.4432</v>
      </c>
      <c r="W2470">
        <f>(Tableau1[[#This Row],[Sales]]/Tableau1[[#This Row],[Profit]])*100</f>
        <v>285.71428571428572</v>
      </c>
      <c r="X2470">
        <f>Tableau1[[#This Row],[Sales]]*(1-Tableau1[[#This Row],[Discount]])</f>
        <v>12.441600000000001</v>
      </c>
      <c r="Y2470">
        <f ca="1">SUMIF(Tableau1[Order ID],Tableau1[[#This Row],[Order ID]],Tableau1[[#This Row],[Sales]])</f>
        <v>14</v>
      </c>
    </row>
    <row r="2471" spans="1:25" x14ac:dyDescent="0.3">
      <c r="A2471">
        <v>4990</v>
      </c>
      <c r="B2471" t="s">
        <v>2490</v>
      </c>
      <c r="C2471" s="9" t="s">
        <v>5545</v>
      </c>
      <c r="D2471" s="9">
        <v>42978</v>
      </c>
      <c r="E2471" s="3" t="s">
        <v>5537</v>
      </c>
      <c r="F2471" t="s">
        <v>6465</v>
      </c>
      <c r="G2471" t="s">
        <v>7053</v>
      </c>
      <c r="H2471" t="s">
        <v>7846</v>
      </c>
      <c r="I2471" t="s">
        <v>8056</v>
      </c>
      <c r="J2471" t="s">
        <v>8057</v>
      </c>
      <c r="K2471" t="s">
        <v>8066</v>
      </c>
      <c r="L2471" t="s">
        <v>8590</v>
      </c>
      <c r="M2471">
        <v>94110</v>
      </c>
      <c r="N2471" t="s">
        <v>8638</v>
      </c>
      <c r="O2471" t="s">
        <v>9373</v>
      </c>
      <c r="P2471" t="s">
        <v>10371</v>
      </c>
      <c r="Q2471" t="s">
        <v>10381</v>
      </c>
      <c r="R2471" t="s">
        <v>11120</v>
      </c>
      <c r="S2471">
        <v>6.6719999999999997</v>
      </c>
      <c r="T2471">
        <v>3</v>
      </c>
      <c r="U2471">
        <v>0.2</v>
      </c>
      <c r="V2471">
        <v>2.1684000000000001</v>
      </c>
      <c r="W2471">
        <f>(Tableau1[[#This Row],[Sales]]/Tableau1[[#This Row],[Profit]])*100</f>
        <v>307.69230769230768</v>
      </c>
      <c r="X2471">
        <f>Tableau1[[#This Row],[Sales]]*(1-Tableau1[[#This Row],[Discount]])</f>
        <v>5.3376000000000001</v>
      </c>
      <c r="Y2471">
        <f ca="1">SUMIF(Tableau1[Order ID],Tableau1[[#This Row],[Order ID]],Tableau1[[#This Row],[Sales]])</f>
        <v>15.936</v>
      </c>
    </row>
    <row r="2472" spans="1:25" x14ac:dyDescent="0.3">
      <c r="A2472">
        <v>4992</v>
      </c>
      <c r="B2472" t="s">
        <v>2491</v>
      </c>
      <c r="C2472" s="9" t="s">
        <v>5256</v>
      </c>
      <c r="D2472" s="9">
        <v>43076</v>
      </c>
      <c r="E2472" s="3" t="s">
        <v>6126</v>
      </c>
      <c r="F2472" t="s">
        <v>6465</v>
      </c>
      <c r="G2472" t="s">
        <v>6896</v>
      </c>
      <c r="H2472" t="s">
        <v>7689</v>
      </c>
      <c r="I2472" t="s">
        <v>8055</v>
      </c>
      <c r="J2472" t="s">
        <v>8057</v>
      </c>
      <c r="K2472" t="s">
        <v>8080</v>
      </c>
      <c r="L2472" t="s">
        <v>8598</v>
      </c>
      <c r="M2472">
        <v>60653</v>
      </c>
      <c r="N2472" t="s">
        <v>8639</v>
      </c>
      <c r="O2472" t="s">
        <v>10179</v>
      </c>
      <c r="P2472" t="s">
        <v>10371</v>
      </c>
      <c r="Q2472" t="s">
        <v>10381</v>
      </c>
      <c r="R2472" t="s">
        <v>11919</v>
      </c>
      <c r="S2472">
        <v>1889.99</v>
      </c>
      <c r="T2472">
        <v>5</v>
      </c>
      <c r="U2472">
        <v>0.8</v>
      </c>
      <c r="V2472">
        <v>-2929.4845</v>
      </c>
      <c r="W2472">
        <f>(Tableau1[[#This Row],[Sales]]/Tableau1[[#This Row],[Profit]])*100</f>
        <v>-64.516129032258064</v>
      </c>
      <c r="X2472">
        <f>Tableau1[[#This Row],[Sales]]*(1-Tableau1[[#This Row],[Discount]])</f>
        <v>377.99799999999993</v>
      </c>
      <c r="Y2472">
        <f ca="1">SUMIF(Tableau1[Order ID],Tableau1[[#This Row],[Order ID]],Tableau1[[#This Row],[Sales]])</f>
        <v>39.68</v>
      </c>
    </row>
    <row r="2473" spans="1:25" x14ac:dyDescent="0.3">
      <c r="A2473">
        <v>4993</v>
      </c>
      <c r="B2473" t="s">
        <v>2492</v>
      </c>
      <c r="C2473" s="9" t="s">
        <v>5247</v>
      </c>
      <c r="D2473" s="9">
        <v>42356</v>
      </c>
      <c r="E2473" s="3" t="s">
        <v>5737</v>
      </c>
      <c r="F2473" t="s">
        <v>6465</v>
      </c>
      <c r="G2473" t="s">
        <v>6984</v>
      </c>
      <c r="H2473" t="s">
        <v>7777</v>
      </c>
      <c r="I2473" t="s">
        <v>8055</v>
      </c>
      <c r="J2473" t="s">
        <v>8057</v>
      </c>
      <c r="K2473" t="s">
        <v>8084</v>
      </c>
      <c r="L2473" t="s">
        <v>8606</v>
      </c>
      <c r="M2473">
        <v>38109</v>
      </c>
      <c r="N2473" t="s">
        <v>8637</v>
      </c>
      <c r="O2473" t="s">
        <v>9372</v>
      </c>
      <c r="P2473" t="s">
        <v>10371</v>
      </c>
      <c r="Q2473" t="s">
        <v>10385</v>
      </c>
      <c r="R2473" t="s">
        <v>11119</v>
      </c>
      <c r="S2473">
        <v>55.936</v>
      </c>
      <c r="T2473">
        <v>8</v>
      </c>
      <c r="U2473">
        <v>0.2</v>
      </c>
      <c r="V2473">
        <v>18.878399999999999</v>
      </c>
      <c r="W2473">
        <f>(Tableau1[[#This Row],[Sales]]/Tableau1[[#This Row],[Profit]])*100</f>
        <v>296.2962962962963</v>
      </c>
      <c r="X2473">
        <f>Tableau1[[#This Row],[Sales]]*(1-Tableau1[[#This Row],[Discount]])</f>
        <v>44.748800000000003</v>
      </c>
      <c r="Y2473">
        <f ca="1">SUMIF(Tableau1[Order ID],Tableau1[[#This Row],[Order ID]],Tableau1[[#This Row],[Sales]])</f>
        <v>50.32</v>
      </c>
    </row>
    <row r="2474" spans="1:25" x14ac:dyDescent="0.3">
      <c r="A2474">
        <v>4996</v>
      </c>
      <c r="B2474" t="s">
        <v>2493</v>
      </c>
      <c r="C2474" s="9" t="s">
        <v>5160</v>
      </c>
      <c r="D2474" s="9">
        <v>41947</v>
      </c>
      <c r="E2474" s="3" t="s">
        <v>5879</v>
      </c>
      <c r="F2474" t="s">
        <v>6465</v>
      </c>
      <c r="G2474" t="s">
        <v>6917</v>
      </c>
      <c r="H2474" t="s">
        <v>7710</v>
      </c>
      <c r="I2474" t="s">
        <v>8056</v>
      </c>
      <c r="J2474" t="s">
        <v>8057</v>
      </c>
      <c r="K2474" t="s">
        <v>8078</v>
      </c>
      <c r="L2474" t="s">
        <v>8603</v>
      </c>
      <c r="M2474">
        <v>10011</v>
      </c>
      <c r="N2474" t="s">
        <v>8640</v>
      </c>
      <c r="O2474" t="s">
        <v>10086</v>
      </c>
      <c r="P2474" t="s">
        <v>10371</v>
      </c>
      <c r="Q2474" t="s">
        <v>10381</v>
      </c>
      <c r="R2474" t="s">
        <v>11824</v>
      </c>
      <c r="S2474">
        <v>52.064</v>
      </c>
      <c r="T2474">
        <v>4</v>
      </c>
      <c r="U2474">
        <v>0.2</v>
      </c>
      <c r="V2474">
        <v>18.873200000000001</v>
      </c>
      <c r="W2474">
        <f>(Tableau1[[#This Row],[Sales]]/Tableau1[[#This Row],[Profit]])*100</f>
        <v>275.86206896551721</v>
      </c>
      <c r="X2474">
        <f>Tableau1[[#This Row],[Sales]]*(1-Tableau1[[#This Row],[Discount]])</f>
        <v>41.651200000000003</v>
      </c>
      <c r="Y2474">
        <f ca="1">SUMIF(Tableau1[Order ID],Tableau1[[#This Row],[Order ID]],Tableau1[[#This Row],[Sales]])</f>
        <v>3393.68</v>
      </c>
    </row>
    <row r="2475" spans="1:25" x14ac:dyDescent="0.3">
      <c r="A2475">
        <v>4997</v>
      </c>
      <c r="B2475" t="s">
        <v>2494</v>
      </c>
      <c r="C2475" s="9" t="s">
        <v>5464</v>
      </c>
      <c r="D2475" s="9">
        <v>42804</v>
      </c>
      <c r="E2475" s="3" t="s">
        <v>6425</v>
      </c>
      <c r="F2475" t="s">
        <v>6465</v>
      </c>
      <c r="G2475" t="s">
        <v>7222</v>
      </c>
      <c r="H2475" t="s">
        <v>8015</v>
      </c>
      <c r="I2475" t="s">
        <v>8055</v>
      </c>
      <c r="J2475" t="s">
        <v>8057</v>
      </c>
      <c r="K2475" t="s">
        <v>8311</v>
      </c>
      <c r="L2475" t="s">
        <v>8592</v>
      </c>
      <c r="M2475">
        <v>27604</v>
      </c>
      <c r="N2475" t="s">
        <v>8637</v>
      </c>
      <c r="O2475" t="s">
        <v>10252</v>
      </c>
      <c r="P2475" t="s">
        <v>10371</v>
      </c>
      <c r="Q2475" t="s">
        <v>10382</v>
      </c>
      <c r="R2475" t="s">
        <v>11990</v>
      </c>
      <c r="S2475">
        <v>48.783999999999999</v>
      </c>
      <c r="T2475">
        <v>1</v>
      </c>
      <c r="U2475">
        <v>0.2</v>
      </c>
      <c r="V2475">
        <v>3.6587999999999998</v>
      </c>
      <c r="W2475">
        <f>(Tableau1[[#This Row],[Sales]]/Tableau1[[#This Row],[Profit]])*100</f>
        <v>1333.3333333333335</v>
      </c>
      <c r="X2475">
        <f>Tableau1[[#This Row],[Sales]]*(1-Tableau1[[#This Row],[Discount]])</f>
        <v>39.027200000000001</v>
      </c>
      <c r="Y2475">
        <f ca="1">SUMIF(Tableau1[Order ID],Tableau1[[#This Row],[Order ID]],Tableau1[[#This Row],[Sales]])</f>
        <v>1085.42</v>
      </c>
    </row>
    <row r="2476" spans="1:25" x14ac:dyDescent="0.3">
      <c r="A2476">
        <v>4999</v>
      </c>
      <c r="B2476" t="s">
        <v>2495</v>
      </c>
      <c r="C2476" s="9" t="s">
        <v>6041</v>
      </c>
      <c r="D2476" s="9">
        <v>42400</v>
      </c>
      <c r="E2476" s="3" t="s">
        <v>6114</v>
      </c>
      <c r="F2476" t="s">
        <v>6465</v>
      </c>
      <c r="G2476" t="s">
        <v>6805</v>
      </c>
      <c r="H2476" t="s">
        <v>7598</v>
      </c>
      <c r="I2476" t="s">
        <v>8056</v>
      </c>
      <c r="J2476" t="s">
        <v>8057</v>
      </c>
      <c r="K2476" t="s">
        <v>8059</v>
      </c>
      <c r="L2476" t="s">
        <v>8590</v>
      </c>
      <c r="M2476">
        <v>90045</v>
      </c>
      <c r="N2476" t="s">
        <v>8638</v>
      </c>
      <c r="O2476" t="s">
        <v>10105</v>
      </c>
      <c r="P2476" t="s">
        <v>10372</v>
      </c>
      <c r="Q2476" t="s">
        <v>10380</v>
      </c>
      <c r="R2476" t="s">
        <v>11844</v>
      </c>
      <c r="S2476">
        <v>109.592</v>
      </c>
      <c r="T2476">
        <v>1</v>
      </c>
      <c r="U2476">
        <v>0.2</v>
      </c>
      <c r="V2476">
        <v>8.2194000000000003</v>
      </c>
      <c r="W2476">
        <f>(Tableau1[[#This Row],[Sales]]/Tableau1[[#This Row],[Profit]])*100</f>
        <v>1333.3333333333333</v>
      </c>
      <c r="X2476">
        <f>Tableau1[[#This Row],[Sales]]*(1-Tableau1[[#This Row],[Discount]])</f>
        <v>87.673600000000008</v>
      </c>
      <c r="Y2476">
        <f ca="1">SUMIF(Tableau1[Order ID],Tableau1[[#This Row],[Order ID]],Tableau1[[#This Row],[Sales]])</f>
        <v>290.33600000000001</v>
      </c>
    </row>
    <row r="2477" spans="1:25" x14ac:dyDescent="0.3">
      <c r="A2477">
        <v>5001</v>
      </c>
      <c r="B2477" t="s">
        <v>2496</v>
      </c>
      <c r="C2477" s="9" t="s">
        <v>5947</v>
      </c>
      <c r="D2477" s="9">
        <v>42862</v>
      </c>
      <c r="E2477" s="3" t="s">
        <v>5635</v>
      </c>
      <c r="F2477" t="s">
        <v>6465</v>
      </c>
      <c r="G2477" t="s">
        <v>6612</v>
      </c>
      <c r="H2477" t="s">
        <v>7405</v>
      </c>
      <c r="I2477" t="s">
        <v>8056</v>
      </c>
      <c r="J2477" t="s">
        <v>8057</v>
      </c>
      <c r="K2477" t="s">
        <v>8059</v>
      </c>
      <c r="L2477" t="s">
        <v>8590</v>
      </c>
      <c r="M2477">
        <v>90004</v>
      </c>
      <c r="N2477" t="s">
        <v>8638</v>
      </c>
      <c r="O2477" t="s">
        <v>9698</v>
      </c>
      <c r="P2477" t="s">
        <v>10372</v>
      </c>
      <c r="Q2477" t="s">
        <v>10384</v>
      </c>
      <c r="R2477" t="s">
        <v>11436</v>
      </c>
      <c r="S2477">
        <v>79.989999999999995</v>
      </c>
      <c r="T2477">
        <v>1</v>
      </c>
      <c r="U2477">
        <v>0</v>
      </c>
      <c r="V2477">
        <v>28.796399999999998</v>
      </c>
      <c r="W2477">
        <f>(Tableau1[[#This Row],[Sales]]/Tableau1[[#This Row],[Profit]])*100</f>
        <v>277.77777777777777</v>
      </c>
      <c r="X2477">
        <f>Tableau1[[#This Row],[Sales]]*(1-Tableau1[[#This Row],[Discount]])</f>
        <v>79.989999999999995</v>
      </c>
      <c r="Y2477">
        <f ca="1">SUMIF(Tableau1[Order ID],Tableau1[[#This Row],[Order ID]],Tableau1[[#This Row],[Sales]])</f>
        <v>63.968000000000004</v>
      </c>
    </row>
    <row r="2478" spans="1:25" x14ac:dyDescent="0.3">
      <c r="A2478">
        <v>5002</v>
      </c>
      <c r="B2478" t="s">
        <v>2497</v>
      </c>
      <c r="C2478" s="9" t="s">
        <v>6042</v>
      </c>
      <c r="D2478" s="9">
        <v>42514</v>
      </c>
      <c r="E2478" s="3" t="s">
        <v>6042</v>
      </c>
      <c r="F2478" t="s">
        <v>6467</v>
      </c>
      <c r="G2478" t="s">
        <v>6726</v>
      </c>
      <c r="H2478" t="s">
        <v>7519</v>
      </c>
      <c r="I2478" t="s">
        <v>8056</v>
      </c>
      <c r="J2478" t="s">
        <v>8057</v>
      </c>
      <c r="K2478" t="s">
        <v>8369</v>
      </c>
      <c r="L2478" t="s">
        <v>8605</v>
      </c>
      <c r="M2478">
        <v>23602</v>
      </c>
      <c r="N2478" t="s">
        <v>8637</v>
      </c>
      <c r="O2478" t="s">
        <v>9792</v>
      </c>
      <c r="P2478" t="s">
        <v>10371</v>
      </c>
      <c r="Q2478" t="s">
        <v>10387</v>
      </c>
      <c r="R2478" t="s">
        <v>11526</v>
      </c>
      <c r="S2478">
        <v>69.5</v>
      </c>
      <c r="T2478">
        <v>5</v>
      </c>
      <c r="U2478">
        <v>0</v>
      </c>
      <c r="V2478">
        <v>20.155000000000001</v>
      </c>
      <c r="W2478">
        <f>(Tableau1[[#This Row],[Sales]]/Tableau1[[#This Row],[Profit]])*100</f>
        <v>344.82758620689651</v>
      </c>
      <c r="X2478">
        <f>Tableau1[[#This Row],[Sales]]*(1-Tableau1[[#This Row],[Discount]])</f>
        <v>69.5</v>
      </c>
      <c r="Y2478">
        <f ca="1">SUMIF(Tableau1[Order ID],Tableau1[[#This Row],[Order ID]],Tableau1[[#This Row],[Sales]])</f>
        <v>848.54399999999998</v>
      </c>
    </row>
    <row r="2479" spans="1:25" x14ac:dyDescent="0.3">
      <c r="A2479">
        <v>5004</v>
      </c>
      <c r="B2479" t="s">
        <v>2498</v>
      </c>
      <c r="C2479" s="9" t="s">
        <v>5907</v>
      </c>
      <c r="D2479" s="9">
        <v>42650</v>
      </c>
      <c r="E2479" s="3" t="s">
        <v>6426</v>
      </c>
      <c r="F2479" t="s">
        <v>6465</v>
      </c>
      <c r="G2479" t="s">
        <v>7161</v>
      </c>
      <c r="H2479" t="s">
        <v>7954</v>
      </c>
      <c r="I2479" t="s">
        <v>8054</v>
      </c>
      <c r="J2479" t="s">
        <v>8057</v>
      </c>
      <c r="K2479" t="s">
        <v>8059</v>
      </c>
      <c r="L2479" t="s">
        <v>8590</v>
      </c>
      <c r="M2479">
        <v>90032</v>
      </c>
      <c r="N2479" t="s">
        <v>8638</v>
      </c>
      <c r="O2479" t="s">
        <v>10253</v>
      </c>
      <c r="P2479" t="s">
        <v>10371</v>
      </c>
      <c r="Q2479" t="s">
        <v>10383</v>
      </c>
      <c r="R2479" t="s">
        <v>11991</v>
      </c>
      <c r="S2479">
        <v>10.56</v>
      </c>
      <c r="T2479">
        <v>2</v>
      </c>
      <c r="U2479">
        <v>0</v>
      </c>
      <c r="V2479">
        <v>5.0688000000000004</v>
      </c>
      <c r="W2479">
        <f>(Tableau1[[#This Row],[Sales]]/Tableau1[[#This Row],[Profit]])*100</f>
        <v>208.33333333333334</v>
      </c>
      <c r="X2479">
        <f>Tableau1[[#This Row],[Sales]]*(1-Tableau1[[#This Row],[Discount]])</f>
        <v>10.56</v>
      </c>
      <c r="Y2479">
        <f ca="1">SUMIF(Tableau1[Order ID],Tableau1[[#This Row],[Order ID]],Tableau1[[#This Row],[Sales]])</f>
        <v>85.055999999999997</v>
      </c>
    </row>
    <row r="2480" spans="1:25" x14ac:dyDescent="0.3">
      <c r="A2480">
        <v>5005</v>
      </c>
      <c r="B2480" t="s">
        <v>2499</v>
      </c>
      <c r="C2480" s="9" t="s">
        <v>6043</v>
      </c>
      <c r="D2480" s="9">
        <v>41759</v>
      </c>
      <c r="E2480" s="3" t="s">
        <v>6103</v>
      </c>
      <c r="F2480" t="s">
        <v>6464</v>
      </c>
      <c r="G2480" t="s">
        <v>7080</v>
      </c>
      <c r="H2480" t="s">
        <v>7873</v>
      </c>
      <c r="I2480" t="s">
        <v>8054</v>
      </c>
      <c r="J2480" t="s">
        <v>8057</v>
      </c>
      <c r="K2480" t="s">
        <v>8083</v>
      </c>
      <c r="L2480" t="s">
        <v>8623</v>
      </c>
      <c r="M2480">
        <v>39212</v>
      </c>
      <c r="N2480" t="s">
        <v>8637</v>
      </c>
      <c r="O2480" t="s">
        <v>9944</v>
      </c>
      <c r="P2480" t="s">
        <v>10372</v>
      </c>
      <c r="Q2480" t="s">
        <v>10384</v>
      </c>
      <c r="R2480" t="s">
        <v>11680</v>
      </c>
      <c r="S2480">
        <v>47.79</v>
      </c>
      <c r="T2480">
        <v>3</v>
      </c>
      <c r="U2480">
        <v>0</v>
      </c>
      <c r="V2480">
        <v>16.2486</v>
      </c>
      <c r="W2480">
        <f>(Tableau1[[#This Row],[Sales]]/Tableau1[[#This Row],[Profit]])*100</f>
        <v>294.11764705882354</v>
      </c>
      <c r="X2480">
        <f>Tableau1[[#This Row],[Sales]]*(1-Tableau1[[#This Row],[Discount]])</f>
        <v>47.79</v>
      </c>
      <c r="Y2480">
        <f ca="1">SUMIF(Tableau1[Order ID],Tableau1[[#This Row],[Order ID]],Tableau1[[#This Row],[Sales]])</f>
        <v>11.16</v>
      </c>
    </row>
    <row r="2481" spans="1:25" x14ac:dyDescent="0.3">
      <c r="A2481">
        <v>5006</v>
      </c>
      <c r="B2481" t="s">
        <v>2500</v>
      </c>
      <c r="C2481" s="9" t="s">
        <v>5143</v>
      </c>
      <c r="D2481" s="9">
        <v>42318</v>
      </c>
      <c r="E2481" s="3" t="s">
        <v>5747</v>
      </c>
      <c r="F2481" t="s">
        <v>6464</v>
      </c>
      <c r="G2481" t="s">
        <v>6749</v>
      </c>
      <c r="H2481" t="s">
        <v>7542</v>
      </c>
      <c r="I2481" t="s">
        <v>8055</v>
      </c>
      <c r="J2481" t="s">
        <v>8057</v>
      </c>
      <c r="K2481" t="s">
        <v>8160</v>
      </c>
      <c r="L2481" t="s">
        <v>8602</v>
      </c>
      <c r="M2481">
        <v>47374</v>
      </c>
      <c r="N2481" t="s">
        <v>8639</v>
      </c>
      <c r="O2481" t="s">
        <v>9016</v>
      </c>
      <c r="P2481" t="s">
        <v>10371</v>
      </c>
      <c r="Q2481" t="s">
        <v>10377</v>
      </c>
      <c r="R2481" t="s">
        <v>10766</v>
      </c>
      <c r="S2481">
        <v>714.3</v>
      </c>
      <c r="T2481">
        <v>5</v>
      </c>
      <c r="U2481">
        <v>0</v>
      </c>
      <c r="V2481">
        <v>207.14699999999999</v>
      </c>
      <c r="W2481">
        <f>(Tableau1[[#This Row],[Sales]]/Tableau1[[#This Row],[Profit]])*100</f>
        <v>344.82758620689651</v>
      </c>
      <c r="X2481">
        <f>Tableau1[[#This Row],[Sales]]*(1-Tableau1[[#This Row],[Discount]])</f>
        <v>714.3</v>
      </c>
      <c r="Y2481">
        <f ca="1">SUMIF(Tableau1[Order ID],Tableau1[[#This Row],[Order ID]],Tableau1[[#This Row],[Sales]])</f>
        <v>9.9600000000000009</v>
      </c>
    </row>
    <row r="2482" spans="1:25" x14ac:dyDescent="0.3">
      <c r="A2482">
        <v>5007</v>
      </c>
      <c r="B2482" t="s">
        <v>2501</v>
      </c>
      <c r="C2482" s="9" t="s">
        <v>5559</v>
      </c>
      <c r="D2482" s="9">
        <v>42317</v>
      </c>
      <c r="E2482" s="3" t="s">
        <v>5747</v>
      </c>
      <c r="F2482" t="s">
        <v>6465</v>
      </c>
      <c r="G2482" t="s">
        <v>7124</v>
      </c>
      <c r="H2482" t="s">
        <v>7917</v>
      </c>
      <c r="I2482" t="s">
        <v>8056</v>
      </c>
      <c r="J2482" t="s">
        <v>8057</v>
      </c>
      <c r="K2482" t="s">
        <v>8078</v>
      </c>
      <c r="L2482" t="s">
        <v>8603</v>
      </c>
      <c r="M2482">
        <v>10035</v>
      </c>
      <c r="N2482" t="s">
        <v>8640</v>
      </c>
      <c r="O2482" t="s">
        <v>10254</v>
      </c>
      <c r="P2482" t="s">
        <v>10372</v>
      </c>
      <c r="Q2482" t="s">
        <v>10388</v>
      </c>
      <c r="R2482" t="s">
        <v>11992</v>
      </c>
      <c r="S2482">
        <v>2321.9</v>
      </c>
      <c r="T2482">
        <v>2</v>
      </c>
      <c r="U2482">
        <v>0</v>
      </c>
      <c r="V2482">
        <v>1114.5119999999999</v>
      </c>
      <c r="W2482">
        <f>(Tableau1[[#This Row],[Sales]]/Tableau1[[#This Row],[Profit]])*100</f>
        <v>208.33333333333334</v>
      </c>
      <c r="X2482">
        <f>Tableau1[[#This Row],[Sales]]*(1-Tableau1[[#This Row],[Discount]])</f>
        <v>2321.9</v>
      </c>
      <c r="Y2482">
        <f ca="1">SUMIF(Tableau1[Order ID],Tableau1[[#This Row],[Order ID]],Tableau1[[#This Row],[Sales]])</f>
        <v>8.94</v>
      </c>
    </row>
    <row r="2483" spans="1:25" x14ac:dyDescent="0.3">
      <c r="A2483">
        <v>5009</v>
      </c>
      <c r="B2483" t="s">
        <v>2502</v>
      </c>
      <c r="C2483" s="9" t="s">
        <v>5097</v>
      </c>
      <c r="D2483" s="9">
        <v>42254</v>
      </c>
      <c r="E2483" s="3" t="s">
        <v>5501</v>
      </c>
      <c r="F2483" t="s">
        <v>6465</v>
      </c>
      <c r="G2483" t="s">
        <v>7224</v>
      </c>
      <c r="H2483" t="s">
        <v>8017</v>
      </c>
      <c r="I2483" t="s">
        <v>8055</v>
      </c>
      <c r="J2483" t="s">
        <v>8057</v>
      </c>
      <c r="K2483" t="s">
        <v>8068</v>
      </c>
      <c r="L2483" t="s">
        <v>8597</v>
      </c>
      <c r="M2483">
        <v>19134</v>
      </c>
      <c r="N2483" t="s">
        <v>8640</v>
      </c>
      <c r="O2483" t="s">
        <v>8770</v>
      </c>
      <c r="P2483" t="s">
        <v>10371</v>
      </c>
      <c r="Q2483" t="s">
        <v>10381</v>
      </c>
      <c r="R2483" t="s">
        <v>10520</v>
      </c>
      <c r="S2483">
        <v>9.5220000000000002</v>
      </c>
      <c r="T2483">
        <v>1</v>
      </c>
      <c r="U2483">
        <v>0.7</v>
      </c>
      <c r="V2483">
        <v>-6.9828000000000001</v>
      </c>
      <c r="W2483">
        <f>(Tableau1[[#This Row],[Sales]]/Tableau1[[#This Row],[Profit]])*100</f>
        <v>-136.36363636363637</v>
      </c>
      <c r="X2483">
        <f>Tableau1[[#This Row],[Sales]]*(1-Tableau1[[#This Row],[Discount]])</f>
        <v>2.8566000000000007</v>
      </c>
      <c r="Y2483">
        <f ca="1">SUMIF(Tableau1[Order ID],Tableau1[[#This Row],[Order ID]],Tableau1[[#This Row],[Sales]])</f>
        <v>153.82400000000001</v>
      </c>
    </row>
    <row r="2484" spans="1:25" x14ac:dyDescent="0.3">
      <c r="A2484">
        <v>5012</v>
      </c>
      <c r="B2484" t="s">
        <v>2503</v>
      </c>
      <c r="C2484" s="9" t="s">
        <v>5973</v>
      </c>
      <c r="D2484" s="9">
        <v>42866</v>
      </c>
      <c r="E2484" s="3" t="s">
        <v>5756</v>
      </c>
      <c r="F2484" t="s">
        <v>6466</v>
      </c>
      <c r="G2484" t="s">
        <v>6945</v>
      </c>
      <c r="H2484" t="s">
        <v>7738</v>
      </c>
      <c r="I2484" t="s">
        <v>8055</v>
      </c>
      <c r="J2484" t="s">
        <v>8057</v>
      </c>
      <c r="K2484" t="s">
        <v>8100</v>
      </c>
      <c r="L2484" t="s">
        <v>8604</v>
      </c>
      <c r="M2484">
        <v>85023</v>
      </c>
      <c r="N2484" t="s">
        <v>8638</v>
      </c>
      <c r="O2484" t="s">
        <v>9501</v>
      </c>
      <c r="P2484" t="s">
        <v>10370</v>
      </c>
      <c r="Q2484" t="s">
        <v>10373</v>
      </c>
      <c r="R2484" t="s">
        <v>11244</v>
      </c>
      <c r="S2484">
        <v>209.97900000000001</v>
      </c>
      <c r="T2484">
        <v>7</v>
      </c>
      <c r="U2484">
        <v>0.7</v>
      </c>
      <c r="V2484">
        <v>-356.96429999999998</v>
      </c>
      <c r="W2484">
        <f>(Tableau1[[#This Row],[Sales]]/Tableau1[[#This Row],[Profit]])*100</f>
        <v>-58.82352941176471</v>
      </c>
      <c r="X2484">
        <f>Tableau1[[#This Row],[Sales]]*(1-Tableau1[[#This Row],[Discount]])</f>
        <v>62.993700000000011</v>
      </c>
      <c r="Y2484">
        <f ca="1">SUMIF(Tableau1[Order ID],Tableau1[[#This Row],[Order ID]],Tableau1[[#This Row],[Sales]])</f>
        <v>466.32</v>
      </c>
    </row>
    <row r="2485" spans="1:25" x14ac:dyDescent="0.3">
      <c r="A2485">
        <v>5013</v>
      </c>
      <c r="B2485" t="s">
        <v>2504</v>
      </c>
      <c r="C2485" s="9" t="s">
        <v>5276</v>
      </c>
      <c r="D2485" s="9">
        <v>42937</v>
      </c>
      <c r="E2485" s="3" t="s">
        <v>6219</v>
      </c>
      <c r="F2485" t="s">
        <v>6465</v>
      </c>
      <c r="G2485" t="s">
        <v>7148</v>
      </c>
      <c r="H2485" t="s">
        <v>7941</v>
      </c>
      <c r="I2485" t="s">
        <v>8056</v>
      </c>
      <c r="J2485" t="s">
        <v>8057</v>
      </c>
      <c r="K2485" t="s">
        <v>8196</v>
      </c>
      <c r="L2485" t="s">
        <v>8612</v>
      </c>
      <c r="M2485">
        <v>44105</v>
      </c>
      <c r="N2485" t="s">
        <v>8640</v>
      </c>
      <c r="O2485" t="s">
        <v>9070</v>
      </c>
      <c r="P2485" t="s">
        <v>10371</v>
      </c>
      <c r="Q2485" t="s">
        <v>10381</v>
      </c>
      <c r="R2485" t="s">
        <v>10819</v>
      </c>
      <c r="S2485">
        <v>33.93</v>
      </c>
      <c r="T2485">
        <v>3</v>
      </c>
      <c r="U2485">
        <v>0.7</v>
      </c>
      <c r="V2485">
        <v>-22.62</v>
      </c>
      <c r="W2485">
        <f>(Tableau1[[#This Row],[Sales]]/Tableau1[[#This Row],[Profit]])*100</f>
        <v>-150</v>
      </c>
      <c r="X2485">
        <f>Tableau1[[#This Row],[Sales]]*(1-Tableau1[[#This Row],[Discount]])</f>
        <v>10.179000000000002</v>
      </c>
      <c r="Y2485">
        <f ca="1">SUMIF(Tableau1[Order ID],Tableau1[[#This Row],[Order ID]],Tableau1[[#This Row],[Sales]])</f>
        <v>237.096</v>
      </c>
    </row>
    <row r="2486" spans="1:25" x14ac:dyDescent="0.3">
      <c r="A2486">
        <v>5016</v>
      </c>
      <c r="B2486" t="s">
        <v>2505</v>
      </c>
      <c r="C2486" s="9" t="s">
        <v>5186</v>
      </c>
      <c r="D2486" s="9">
        <v>41967</v>
      </c>
      <c r="E2486" s="3" t="s">
        <v>5533</v>
      </c>
      <c r="F2486" t="s">
        <v>6465</v>
      </c>
      <c r="G2486" t="s">
        <v>6981</v>
      </c>
      <c r="H2486" t="s">
        <v>7774</v>
      </c>
      <c r="I2486" t="s">
        <v>8054</v>
      </c>
      <c r="J2486" t="s">
        <v>8057</v>
      </c>
      <c r="K2486" t="s">
        <v>8225</v>
      </c>
      <c r="L2486" t="s">
        <v>8612</v>
      </c>
      <c r="M2486">
        <v>43615</v>
      </c>
      <c r="N2486" t="s">
        <v>8640</v>
      </c>
      <c r="O2486" t="s">
        <v>8828</v>
      </c>
      <c r="P2486" t="s">
        <v>10370</v>
      </c>
      <c r="Q2486" t="s">
        <v>10378</v>
      </c>
      <c r="R2486" t="s">
        <v>10578</v>
      </c>
      <c r="S2486">
        <v>35.167999999999999</v>
      </c>
      <c r="T2486">
        <v>7</v>
      </c>
      <c r="U2486">
        <v>0.2</v>
      </c>
      <c r="V2486">
        <v>9.6712000000000007</v>
      </c>
      <c r="W2486">
        <f>(Tableau1[[#This Row],[Sales]]/Tableau1[[#This Row],[Profit]])*100</f>
        <v>363.63636363636363</v>
      </c>
      <c r="X2486">
        <f>Tableau1[[#This Row],[Sales]]*(1-Tableau1[[#This Row],[Discount]])</f>
        <v>28.134399999999999</v>
      </c>
      <c r="Y2486">
        <f ca="1">SUMIF(Tableau1[Order ID],Tableau1[[#This Row],[Order ID]],Tableau1[[#This Row],[Sales]])</f>
        <v>131.88</v>
      </c>
    </row>
    <row r="2487" spans="1:25" x14ac:dyDescent="0.3">
      <c r="A2487">
        <v>5018</v>
      </c>
      <c r="B2487" t="s">
        <v>2506</v>
      </c>
      <c r="C2487" s="9" t="s">
        <v>5677</v>
      </c>
      <c r="D2487" s="9">
        <v>41958</v>
      </c>
      <c r="E2487" s="3" t="s">
        <v>5758</v>
      </c>
      <c r="F2487" t="s">
        <v>6466</v>
      </c>
      <c r="G2487" t="s">
        <v>7225</v>
      </c>
      <c r="H2487" t="s">
        <v>8018</v>
      </c>
      <c r="I2487" t="s">
        <v>8054</v>
      </c>
      <c r="J2487" t="s">
        <v>8057</v>
      </c>
      <c r="K2487" t="s">
        <v>8059</v>
      </c>
      <c r="L2487" t="s">
        <v>8590</v>
      </c>
      <c r="M2487">
        <v>90008</v>
      </c>
      <c r="N2487" t="s">
        <v>8638</v>
      </c>
      <c r="O2487" t="s">
        <v>8861</v>
      </c>
      <c r="P2487" t="s">
        <v>10370</v>
      </c>
      <c r="Q2487" t="s">
        <v>10378</v>
      </c>
      <c r="R2487" t="s">
        <v>10611</v>
      </c>
      <c r="S2487">
        <v>10.11</v>
      </c>
      <c r="T2487">
        <v>3</v>
      </c>
      <c r="U2487">
        <v>0</v>
      </c>
      <c r="V2487">
        <v>3.2351999999999999</v>
      </c>
      <c r="W2487">
        <f>(Tableau1[[#This Row],[Sales]]/Tableau1[[#This Row],[Profit]])*100</f>
        <v>312.5</v>
      </c>
      <c r="X2487">
        <f>Tableau1[[#This Row],[Sales]]*(1-Tableau1[[#This Row],[Discount]])</f>
        <v>10.11</v>
      </c>
      <c r="Y2487">
        <f ca="1">SUMIF(Tableau1[Order ID],Tableau1[[#This Row],[Order ID]],Tableau1[[#This Row],[Sales]])</f>
        <v>362.13600000000002</v>
      </c>
    </row>
    <row r="2488" spans="1:25" x14ac:dyDescent="0.3">
      <c r="A2488">
        <v>5021</v>
      </c>
      <c r="B2488" t="s">
        <v>2507</v>
      </c>
      <c r="C2488" s="9" t="s">
        <v>5751</v>
      </c>
      <c r="D2488" s="9">
        <v>42817</v>
      </c>
      <c r="E2488" s="3" t="s">
        <v>5643</v>
      </c>
      <c r="F2488" t="s">
        <v>6464</v>
      </c>
      <c r="G2488" t="s">
        <v>6557</v>
      </c>
      <c r="H2488" t="s">
        <v>7350</v>
      </c>
      <c r="I2488" t="s">
        <v>8055</v>
      </c>
      <c r="J2488" t="s">
        <v>8057</v>
      </c>
      <c r="K2488" t="s">
        <v>8078</v>
      </c>
      <c r="L2488" t="s">
        <v>8603</v>
      </c>
      <c r="M2488">
        <v>10011</v>
      </c>
      <c r="N2488" t="s">
        <v>8640</v>
      </c>
      <c r="O2488" t="s">
        <v>9040</v>
      </c>
      <c r="P2488" t="s">
        <v>10371</v>
      </c>
      <c r="Q2488" t="s">
        <v>10387</v>
      </c>
      <c r="R2488" t="s">
        <v>10789</v>
      </c>
      <c r="S2488">
        <v>347.58</v>
      </c>
      <c r="T2488">
        <v>3</v>
      </c>
      <c r="U2488">
        <v>0</v>
      </c>
      <c r="V2488">
        <v>17.379000000000001</v>
      </c>
      <c r="W2488">
        <f>(Tableau1[[#This Row],[Sales]]/Tableau1[[#This Row],[Profit]])*100</f>
        <v>1999.9999999999995</v>
      </c>
      <c r="X2488">
        <f>Tableau1[[#This Row],[Sales]]*(1-Tableau1[[#This Row],[Discount]])</f>
        <v>347.58</v>
      </c>
      <c r="Y2488">
        <f ca="1">SUMIF(Tableau1[Order ID],Tableau1[[#This Row],[Order ID]],Tableau1[[#This Row],[Sales]])</f>
        <v>39.979999999999997</v>
      </c>
    </row>
    <row r="2489" spans="1:25" x14ac:dyDescent="0.3">
      <c r="A2489">
        <v>5022</v>
      </c>
      <c r="B2489" t="s">
        <v>2508</v>
      </c>
      <c r="C2489" s="9" t="s">
        <v>5152</v>
      </c>
      <c r="D2489" s="9">
        <v>42722</v>
      </c>
      <c r="E2489" s="3" t="s">
        <v>5465</v>
      </c>
      <c r="F2489" t="s">
        <v>6465</v>
      </c>
      <c r="G2489" t="s">
        <v>6656</v>
      </c>
      <c r="H2489" t="s">
        <v>7449</v>
      </c>
      <c r="I2489" t="s">
        <v>8054</v>
      </c>
      <c r="J2489" t="s">
        <v>8057</v>
      </c>
      <c r="K2489" t="s">
        <v>8128</v>
      </c>
      <c r="L2489" t="s">
        <v>8590</v>
      </c>
      <c r="M2489">
        <v>92037</v>
      </c>
      <c r="N2489" t="s">
        <v>8638</v>
      </c>
      <c r="O2489" t="s">
        <v>9104</v>
      </c>
      <c r="P2489" t="s">
        <v>10372</v>
      </c>
      <c r="Q2489" t="s">
        <v>10384</v>
      </c>
      <c r="R2489" t="s">
        <v>10854</v>
      </c>
      <c r="S2489">
        <v>72.64</v>
      </c>
      <c r="T2489">
        <v>2</v>
      </c>
      <c r="U2489">
        <v>0</v>
      </c>
      <c r="V2489">
        <v>21.792000000000002</v>
      </c>
      <c r="W2489">
        <f>(Tableau1[[#This Row],[Sales]]/Tableau1[[#This Row],[Profit]])*100</f>
        <v>333.33333333333331</v>
      </c>
      <c r="X2489">
        <f>Tableau1[[#This Row],[Sales]]*(1-Tableau1[[#This Row],[Discount]])</f>
        <v>72.64</v>
      </c>
      <c r="Y2489">
        <f ca="1">SUMIF(Tableau1[Order ID],Tableau1[[#This Row],[Order ID]],Tableau1[[#This Row],[Sales]])</f>
        <v>5.742</v>
      </c>
    </row>
    <row r="2490" spans="1:25" x14ac:dyDescent="0.3">
      <c r="A2490">
        <v>5025</v>
      </c>
      <c r="B2490" t="s">
        <v>2509</v>
      </c>
      <c r="C2490" s="9" t="s">
        <v>5600</v>
      </c>
      <c r="D2490" s="9">
        <v>42945</v>
      </c>
      <c r="E2490" s="3" t="s">
        <v>5676</v>
      </c>
      <c r="F2490" t="s">
        <v>6465</v>
      </c>
      <c r="G2490" t="s">
        <v>6756</v>
      </c>
      <c r="H2490" t="s">
        <v>7549</v>
      </c>
      <c r="I2490" t="s">
        <v>8054</v>
      </c>
      <c r="J2490" t="s">
        <v>8057</v>
      </c>
      <c r="K2490" t="s">
        <v>8326</v>
      </c>
      <c r="L2490" t="s">
        <v>8614</v>
      </c>
      <c r="M2490">
        <v>73120</v>
      </c>
      <c r="N2490" t="s">
        <v>8639</v>
      </c>
      <c r="O2490" t="s">
        <v>10153</v>
      </c>
      <c r="P2490" t="s">
        <v>10371</v>
      </c>
      <c r="Q2490" t="s">
        <v>10381</v>
      </c>
      <c r="R2490" t="s">
        <v>11895</v>
      </c>
      <c r="S2490">
        <v>33.479999999999997</v>
      </c>
      <c r="T2490">
        <v>2</v>
      </c>
      <c r="U2490">
        <v>0</v>
      </c>
      <c r="V2490">
        <v>16.405200000000001</v>
      </c>
      <c r="W2490">
        <f>(Tableau1[[#This Row],[Sales]]/Tableau1[[#This Row],[Profit]])*100</f>
        <v>204.08163265306118</v>
      </c>
      <c r="X2490">
        <f>Tableau1[[#This Row],[Sales]]*(1-Tableau1[[#This Row],[Discount]])</f>
        <v>33.479999999999997</v>
      </c>
      <c r="Y2490">
        <f ca="1">SUMIF(Tableau1[Order ID],Tableau1[[#This Row],[Order ID]],Tableau1[[#This Row],[Sales]])</f>
        <v>49.847999999999999</v>
      </c>
    </row>
    <row r="2491" spans="1:25" x14ac:dyDescent="0.3">
      <c r="A2491">
        <v>5029</v>
      </c>
      <c r="B2491" t="s">
        <v>2510</v>
      </c>
      <c r="C2491" s="9" t="s">
        <v>5844</v>
      </c>
      <c r="D2491" s="9">
        <v>41884</v>
      </c>
      <c r="E2491" s="3" t="s">
        <v>5587</v>
      </c>
      <c r="F2491" t="s">
        <v>6464</v>
      </c>
      <c r="G2491" t="s">
        <v>7078</v>
      </c>
      <c r="H2491" t="s">
        <v>7871</v>
      </c>
      <c r="I2491" t="s">
        <v>8054</v>
      </c>
      <c r="J2491" t="s">
        <v>8057</v>
      </c>
      <c r="K2491" t="s">
        <v>8080</v>
      </c>
      <c r="L2491" t="s">
        <v>8598</v>
      </c>
      <c r="M2491">
        <v>60653</v>
      </c>
      <c r="N2491" t="s">
        <v>8639</v>
      </c>
      <c r="O2491" t="s">
        <v>9213</v>
      </c>
      <c r="P2491" t="s">
        <v>10372</v>
      </c>
      <c r="Q2491" t="s">
        <v>10384</v>
      </c>
      <c r="R2491" t="s">
        <v>10962</v>
      </c>
      <c r="S2491">
        <v>239.976</v>
      </c>
      <c r="T2491">
        <v>3</v>
      </c>
      <c r="U2491">
        <v>0.2</v>
      </c>
      <c r="V2491">
        <v>53.994599999999998</v>
      </c>
      <c r="W2491">
        <f>(Tableau1[[#This Row],[Sales]]/Tableau1[[#This Row],[Profit]])*100</f>
        <v>444.44444444444446</v>
      </c>
      <c r="X2491">
        <f>Tableau1[[#This Row],[Sales]]*(1-Tableau1[[#This Row],[Discount]])</f>
        <v>191.98080000000002</v>
      </c>
      <c r="Y2491">
        <f ca="1">SUMIF(Tableau1[Order ID],Tableau1[[#This Row],[Order ID]],Tableau1[[#This Row],[Sales]])</f>
        <v>9.8719999999999999</v>
      </c>
    </row>
    <row r="2492" spans="1:25" x14ac:dyDescent="0.3">
      <c r="A2492">
        <v>5030</v>
      </c>
      <c r="B2492" t="s">
        <v>2511</v>
      </c>
      <c r="C2492" s="9" t="s">
        <v>5956</v>
      </c>
      <c r="D2492" s="9">
        <v>42764</v>
      </c>
      <c r="E2492" s="3" t="s">
        <v>5092</v>
      </c>
      <c r="F2492" t="s">
        <v>6465</v>
      </c>
      <c r="G2492" t="s">
        <v>6832</v>
      </c>
      <c r="H2492" t="s">
        <v>7625</v>
      </c>
      <c r="I2492" t="s">
        <v>8054</v>
      </c>
      <c r="J2492" t="s">
        <v>8057</v>
      </c>
      <c r="K2492" t="s">
        <v>8066</v>
      </c>
      <c r="L2492" t="s">
        <v>8590</v>
      </c>
      <c r="M2492">
        <v>94109</v>
      </c>
      <c r="N2492" t="s">
        <v>8638</v>
      </c>
      <c r="O2492" t="s">
        <v>10043</v>
      </c>
      <c r="P2492" t="s">
        <v>10371</v>
      </c>
      <c r="Q2492" t="s">
        <v>10379</v>
      </c>
      <c r="R2492" t="s">
        <v>11781</v>
      </c>
      <c r="S2492">
        <v>8.34</v>
      </c>
      <c r="T2492">
        <v>3</v>
      </c>
      <c r="U2492">
        <v>0</v>
      </c>
      <c r="V2492">
        <v>2.1684000000000001</v>
      </c>
      <c r="W2492">
        <f>(Tableau1[[#This Row],[Sales]]/Tableau1[[#This Row],[Profit]])*100</f>
        <v>384.61538461538458</v>
      </c>
      <c r="X2492">
        <f>Tableau1[[#This Row],[Sales]]*(1-Tableau1[[#This Row],[Discount]])</f>
        <v>8.34</v>
      </c>
      <c r="Y2492">
        <f ca="1">SUMIF(Tableau1[Order ID],Tableau1[[#This Row],[Order ID]],Tableau1[[#This Row],[Sales]])</f>
        <v>33.527999999999999</v>
      </c>
    </row>
    <row r="2493" spans="1:25" x14ac:dyDescent="0.3">
      <c r="A2493">
        <v>5033</v>
      </c>
      <c r="B2493" t="s">
        <v>2512</v>
      </c>
      <c r="C2493" s="9" t="s">
        <v>5512</v>
      </c>
      <c r="D2493" s="9">
        <v>42730</v>
      </c>
      <c r="E2493" s="3" t="s">
        <v>5490</v>
      </c>
      <c r="F2493" t="s">
        <v>6465</v>
      </c>
      <c r="G2493" t="s">
        <v>6647</v>
      </c>
      <c r="H2493" t="s">
        <v>7440</v>
      </c>
      <c r="I2493" t="s">
        <v>8055</v>
      </c>
      <c r="J2493" t="s">
        <v>8057</v>
      </c>
      <c r="K2493" t="s">
        <v>8277</v>
      </c>
      <c r="L2493" t="s">
        <v>8618</v>
      </c>
      <c r="M2493">
        <v>8360</v>
      </c>
      <c r="N2493" t="s">
        <v>8640</v>
      </c>
      <c r="O2493" t="s">
        <v>8694</v>
      </c>
      <c r="P2493" t="s">
        <v>10370</v>
      </c>
      <c r="Q2493" t="s">
        <v>10374</v>
      </c>
      <c r="R2493" t="s">
        <v>10443</v>
      </c>
      <c r="S2493">
        <v>212.94</v>
      </c>
      <c r="T2493">
        <v>3</v>
      </c>
      <c r="U2493">
        <v>0</v>
      </c>
      <c r="V2493">
        <v>25.552800000000001</v>
      </c>
      <c r="W2493">
        <f>(Tableau1[[#This Row],[Sales]]/Tableau1[[#This Row],[Profit]])*100</f>
        <v>833.33333333333326</v>
      </c>
      <c r="X2493">
        <f>Tableau1[[#This Row],[Sales]]*(1-Tableau1[[#This Row],[Discount]])</f>
        <v>212.94</v>
      </c>
      <c r="Y2493">
        <f ca="1">SUMIF(Tableau1[Order ID],Tableau1[[#This Row],[Order ID]],Tableau1[[#This Row],[Sales]])</f>
        <v>71.087999999999994</v>
      </c>
    </row>
    <row r="2494" spans="1:25" x14ac:dyDescent="0.3">
      <c r="A2494">
        <v>5035</v>
      </c>
      <c r="B2494" t="s">
        <v>2513</v>
      </c>
      <c r="C2494" s="9" t="s">
        <v>5131</v>
      </c>
      <c r="D2494" s="9">
        <v>42225</v>
      </c>
      <c r="E2494" s="3" t="s">
        <v>5893</v>
      </c>
      <c r="F2494" t="s">
        <v>6464</v>
      </c>
      <c r="G2494" t="s">
        <v>6835</v>
      </c>
      <c r="H2494" t="s">
        <v>7628</v>
      </c>
      <c r="I2494" t="s">
        <v>8056</v>
      </c>
      <c r="J2494" t="s">
        <v>8057</v>
      </c>
      <c r="K2494" t="s">
        <v>8216</v>
      </c>
      <c r="L2494" t="s">
        <v>8594</v>
      </c>
      <c r="M2494">
        <v>53209</v>
      </c>
      <c r="N2494" t="s">
        <v>8639</v>
      </c>
      <c r="O2494" t="s">
        <v>10206</v>
      </c>
      <c r="P2494" t="s">
        <v>10370</v>
      </c>
      <c r="Q2494" t="s">
        <v>10373</v>
      </c>
      <c r="R2494" t="s">
        <v>11944</v>
      </c>
      <c r="S2494">
        <v>687.4</v>
      </c>
      <c r="T2494">
        <v>5</v>
      </c>
      <c r="U2494">
        <v>0</v>
      </c>
      <c r="V2494">
        <v>48.118000000000002</v>
      </c>
      <c r="W2494">
        <f>(Tableau1[[#This Row],[Sales]]/Tableau1[[#This Row],[Profit]])*100</f>
        <v>1428.5714285714284</v>
      </c>
      <c r="X2494">
        <f>Tableau1[[#This Row],[Sales]]*(1-Tableau1[[#This Row],[Discount]])</f>
        <v>687.4</v>
      </c>
      <c r="Y2494">
        <f ca="1">SUMIF(Tableau1[Order ID],Tableau1[[#This Row],[Order ID]],Tableau1[[#This Row],[Sales]])</f>
        <v>223.58</v>
      </c>
    </row>
    <row r="2495" spans="1:25" x14ac:dyDescent="0.3">
      <c r="A2495">
        <v>5036</v>
      </c>
      <c r="B2495" t="s">
        <v>2514</v>
      </c>
      <c r="C2495" s="9" t="s">
        <v>5352</v>
      </c>
      <c r="D2495" s="9">
        <v>41735</v>
      </c>
      <c r="E2495" s="3" t="s">
        <v>5821</v>
      </c>
      <c r="F2495" t="s">
        <v>6465</v>
      </c>
      <c r="G2495" t="s">
        <v>7077</v>
      </c>
      <c r="H2495" t="s">
        <v>7870</v>
      </c>
      <c r="I2495" t="s">
        <v>8055</v>
      </c>
      <c r="J2495" t="s">
        <v>8057</v>
      </c>
      <c r="K2495" t="s">
        <v>8062</v>
      </c>
      <c r="L2495" t="s">
        <v>8234</v>
      </c>
      <c r="M2495">
        <v>98115</v>
      </c>
      <c r="N2495" t="s">
        <v>8638</v>
      </c>
      <c r="O2495" t="s">
        <v>9185</v>
      </c>
      <c r="P2495" t="s">
        <v>10370</v>
      </c>
      <c r="Q2495" t="s">
        <v>10376</v>
      </c>
      <c r="R2495" t="s">
        <v>10933</v>
      </c>
      <c r="S2495">
        <v>653.54999999999995</v>
      </c>
      <c r="T2495">
        <v>3</v>
      </c>
      <c r="U2495">
        <v>0</v>
      </c>
      <c r="V2495">
        <v>111.1035</v>
      </c>
      <c r="W2495">
        <f>(Tableau1[[#This Row],[Sales]]/Tableau1[[#This Row],[Profit]])*100</f>
        <v>588.23529411764696</v>
      </c>
      <c r="X2495">
        <f>Tableau1[[#This Row],[Sales]]*(1-Tableau1[[#This Row],[Discount]])</f>
        <v>653.54999999999995</v>
      </c>
      <c r="Y2495">
        <f ca="1">SUMIF(Tableau1[Order ID],Tableau1[[#This Row],[Order ID]],Tableau1[[#This Row],[Sales]])</f>
        <v>40.74</v>
      </c>
    </row>
    <row r="2496" spans="1:25" x14ac:dyDescent="0.3">
      <c r="A2496">
        <v>5038</v>
      </c>
      <c r="B2496" t="s">
        <v>2515</v>
      </c>
      <c r="C2496" s="9" t="s">
        <v>5731</v>
      </c>
      <c r="D2496" s="9">
        <v>43056</v>
      </c>
      <c r="E2496" s="3" t="s">
        <v>5640</v>
      </c>
      <c r="F2496" t="s">
        <v>6464</v>
      </c>
      <c r="G2496" t="s">
        <v>6751</v>
      </c>
      <c r="H2496" t="s">
        <v>7544</v>
      </c>
      <c r="I2496" t="s">
        <v>8054</v>
      </c>
      <c r="J2496" t="s">
        <v>8057</v>
      </c>
      <c r="K2496" t="s">
        <v>8072</v>
      </c>
      <c r="L2496" t="s">
        <v>8598</v>
      </c>
      <c r="M2496">
        <v>60540</v>
      </c>
      <c r="N2496" t="s">
        <v>8639</v>
      </c>
      <c r="O2496" t="s">
        <v>9226</v>
      </c>
      <c r="P2496" t="s">
        <v>10372</v>
      </c>
      <c r="Q2496" t="s">
        <v>10384</v>
      </c>
      <c r="R2496" t="s">
        <v>10975</v>
      </c>
      <c r="S2496">
        <v>239.96</v>
      </c>
      <c r="T2496">
        <v>5</v>
      </c>
      <c r="U2496">
        <v>0.2</v>
      </c>
      <c r="V2496">
        <v>83.986000000000004</v>
      </c>
      <c r="W2496">
        <f>(Tableau1[[#This Row],[Sales]]/Tableau1[[#This Row],[Profit]])*100</f>
        <v>285.71428571428572</v>
      </c>
      <c r="X2496">
        <f>Tableau1[[#This Row],[Sales]]*(1-Tableau1[[#This Row],[Discount]])</f>
        <v>191.96800000000002</v>
      </c>
      <c r="Y2496">
        <f ca="1">SUMIF(Tableau1[Order ID],Tableau1[[#This Row],[Order ID]],Tableau1[[#This Row],[Sales]])</f>
        <v>1925.88</v>
      </c>
    </row>
    <row r="2497" spans="1:25" x14ac:dyDescent="0.3">
      <c r="A2497">
        <v>5039</v>
      </c>
      <c r="B2497" t="s">
        <v>2516</v>
      </c>
      <c r="C2497" s="9" t="s">
        <v>5685</v>
      </c>
      <c r="D2497" s="9">
        <v>42196</v>
      </c>
      <c r="E2497" s="3" t="s">
        <v>6014</v>
      </c>
      <c r="F2497" t="s">
        <v>6466</v>
      </c>
      <c r="G2497" t="s">
        <v>6945</v>
      </c>
      <c r="H2497" t="s">
        <v>7738</v>
      </c>
      <c r="I2497" t="s">
        <v>8055</v>
      </c>
      <c r="J2497" t="s">
        <v>8057</v>
      </c>
      <c r="K2497" t="s">
        <v>8098</v>
      </c>
      <c r="L2497" t="s">
        <v>8601</v>
      </c>
      <c r="M2497">
        <v>19805</v>
      </c>
      <c r="N2497" t="s">
        <v>8640</v>
      </c>
      <c r="O2497" t="s">
        <v>9338</v>
      </c>
      <c r="P2497" t="s">
        <v>10370</v>
      </c>
      <c r="Q2497" t="s">
        <v>10376</v>
      </c>
      <c r="R2497" t="s">
        <v>11086</v>
      </c>
      <c r="S2497">
        <v>199.83600000000001</v>
      </c>
      <c r="T2497">
        <v>4</v>
      </c>
      <c r="U2497">
        <v>0.3</v>
      </c>
      <c r="V2497">
        <v>-37.112400000000001</v>
      </c>
      <c r="W2497">
        <f>(Tableau1[[#This Row],[Sales]]/Tableau1[[#This Row],[Profit]])*100</f>
        <v>-538.46153846153845</v>
      </c>
      <c r="X2497">
        <f>Tableau1[[#This Row],[Sales]]*(1-Tableau1[[#This Row],[Discount]])</f>
        <v>139.8852</v>
      </c>
      <c r="Y2497">
        <f ca="1">SUMIF(Tableau1[Order ID],Tableau1[[#This Row],[Order ID]],Tableau1[[#This Row],[Sales]])</f>
        <v>46.35</v>
      </c>
    </row>
    <row r="2498" spans="1:25" x14ac:dyDescent="0.3">
      <c r="A2498">
        <v>5042</v>
      </c>
      <c r="B2498" t="s">
        <v>2517</v>
      </c>
      <c r="C2498" s="9" t="s">
        <v>5368</v>
      </c>
      <c r="D2498" s="9">
        <v>42684</v>
      </c>
      <c r="E2498" s="3" t="s">
        <v>5403</v>
      </c>
      <c r="F2498" t="s">
        <v>6464</v>
      </c>
      <c r="G2498" t="s">
        <v>6950</v>
      </c>
      <c r="H2498" t="s">
        <v>7743</v>
      </c>
      <c r="I2498" t="s">
        <v>8054</v>
      </c>
      <c r="J2498" t="s">
        <v>8057</v>
      </c>
      <c r="K2498" t="s">
        <v>8059</v>
      </c>
      <c r="L2498" t="s">
        <v>8590</v>
      </c>
      <c r="M2498">
        <v>90036</v>
      </c>
      <c r="N2498" t="s">
        <v>8638</v>
      </c>
      <c r="O2498" t="s">
        <v>10010</v>
      </c>
      <c r="P2498" t="s">
        <v>10371</v>
      </c>
      <c r="Q2498" t="s">
        <v>10383</v>
      </c>
      <c r="R2498" t="s">
        <v>11748</v>
      </c>
      <c r="S2498">
        <v>67.709999999999994</v>
      </c>
      <c r="T2498">
        <v>3</v>
      </c>
      <c r="U2498">
        <v>0</v>
      </c>
      <c r="V2498">
        <v>32.500799999999998</v>
      </c>
      <c r="W2498">
        <f>(Tableau1[[#This Row],[Sales]]/Tableau1[[#This Row],[Profit]])*100</f>
        <v>208.33333333333334</v>
      </c>
      <c r="X2498">
        <f>Tableau1[[#This Row],[Sales]]*(1-Tableau1[[#This Row],[Discount]])</f>
        <v>67.709999999999994</v>
      </c>
      <c r="Y2498">
        <f ca="1">SUMIF(Tableau1[Order ID],Tableau1[[#This Row],[Order ID]],Tableau1[[#This Row],[Sales]])</f>
        <v>18</v>
      </c>
    </row>
    <row r="2499" spans="1:25" x14ac:dyDescent="0.3">
      <c r="A2499">
        <v>5049</v>
      </c>
      <c r="B2499" t="s">
        <v>2518</v>
      </c>
      <c r="C2499" s="9" t="s">
        <v>5721</v>
      </c>
      <c r="D2499" s="9">
        <v>41729</v>
      </c>
      <c r="E2499" s="3" t="s">
        <v>5557</v>
      </c>
      <c r="F2499" t="s">
        <v>6465</v>
      </c>
      <c r="G2499" t="s">
        <v>7200</v>
      </c>
      <c r="H2499" t="s">
        <v>7993</v>
      </c>
      <c r="I2499" t="s">
        <v>8054</v>
      </c>
      <c r="J2499" t="s">
        <v>8057</v>
      </c>
      <c r="K2499" t="s">
        <v>8080</v>
      </c>
      <c r="L2499" t="s">
        <v>8598</v>
      </c>
      <c r="M2499">
        <v>60610</v>
      </c>
      <c r="N2499" t="s">
        <v>8639</v>
      </c>
      <c r="O2499" t="s">
        <v>9319</v>
      </c>
      <c r="P2499" t="s">
        <v>10371</v>
      </c>
      <c r="Q2499" t="s">
        <v>10381</v>
      </c>
      <c r="R2499" t="s">
        <v>11068</v>
      </c>
      <c r="S2499">
        <v>8.1340000000000003</v>
      </c>
      <c r="T2499">
        <v>7</v>
      </c>
      <c r="U2499">
        <v>0.8</v>
      </c>
      <c r="V2499">
        <v>-13.8278</v>
      </c>
      <c r="W2499">
        <f>(Tableau1[[#This Row],[Sales]]/Tableau1[[#This Row],[Profit]])*100</f>
        <v>-58.82352941176471</v>
      </c>
      <c r="X2499">
        <f>Tableau1[[#This Row],[Sales]]*(1-Tableau1[[#This Row],[Discount]])</f>
        <v>1.6267999999999998</v>
      </c>
      <c r="Y2499">
        <f ca="1">SUMIF(Tableau1[Order ID],Tableau1[[#This Row],[Order ID]],Tableau1[[#This Row],[Sales]])</f>
        <v>10.368</v>
      </c>
    </row>
    <row r="2500" spans="1:25" x14ac:dyDescent="0.3">
      <c r="A2500">
        <v>5051</v>
      </c>
      <c r="B2500" t="s">
        <v>2519</v>
      </c>
      <c r="C2500" s="9" t="s">
        <v>5257</v>
      </c>
      <c r="D2500" s="9">
        <v>42265</v>
      </c>
      <c r="E2500" s="3" t="s">
        <v>5526</v>
      </c>
      <c r="F2500" t="s">
        <v>6465</v>
      </c>
      <c r="G2500" t="s">
        <v>6612</v>
      </c>
      <c r="H2500" t="s">
        <v>7405</v>
      </c>
      <c r="I2500" t="s">
        <v>8056</v>
      </c>
      <c r="J2500" t="s">
        <v>8057</v>
      </c>
      <c r="K2500" t="s">
        <v>8154</v>
      </c>
      <c r="L2500" t="s">
        <v>8234</v>
      </c>
      <c r="M2500">
        <v>98198</v>
      </c>
      <c r="N2500" t="s">
        <v>8638</v>
      </c>
      <c r="O2500" t="s">
        <v>9869</v>
      </c>
      <c r="P2500" t="s">
        <v>10371</v>
      </c>
      <c r="Q2500" t="s">
        <v>10383</v>
      </c>
      <c r="R2500" t="s">
        <v>11605</v>
      </c>
      <c r="S2500">
        <v>18.54</v>
      </c>
      <c r="T2500">
        <v>2</v>
      </c>
      <c r="U2500">
        <v>0</v>
      </c>
      <c r="V2500">
        <v>8.7138000000000009</v>
      </c>
      <c r="W2500">
        <f>(Tableau1[[#This Row],[Sales]]/Tableau1[[#This Row],[Profit]])*100</f>
        <v>212.76595744680847</v>
      </c>
      <c r="X2500">
        <f>Tableau1[[#This Row],[Sales]]*(1-Tableau1[[#This Row],[Discount]])</f>
        <v>18.54</v>
      </c>
      <c r="Y2500">
        <f ca="1">SUMIF(Tableau1[Order ID],Tableau1[[#This Row],[Order ID]],Tableau1[[#This Row],[Sales]])</f>
        <v>40.200000000000003</v>
      </c>
    </row>
    <row r="2501" spans="1:25" x14ac:dyDescent="0.3">
      <c r="A2501">
        <v>5052</v>
      </c>
      <c r="B2501" t="s">
        <v>2520</v>
      </c>
      <c r="C2501" s="9" t="s">
        <v>5239</v>
      </c>
      <c r="D2501" s="9">
        <v>42315</v>
      </c>
      <c r="E2501" s="3" t="s">
        <v>6245</v>
      </c>
      <c r="F2501" t="s">
        <v>6465</v>
      </c>
      <c r="G2501" t="s">
        <v>6676</v>
      </c>
      <c r="H2501" t="s">
        <v>7469</v>
      </c>
      <c r="I2501" t="s">
        <v>8055</v>
      </c>
      <c r="J2501" t="s">
        <v>8057</v>
      </c>
      <c r="K2501" t="s">
        <v>8068</v>
      </c>
      <c r="L2501" t="s">
        <v>8597</v>
      </c>
      <c r="M2501">
        <v>19140</v>
      </c>
      <c r="N2501" t="s">
        <v>8640</v>
      </c>
      <c r="O2501" t="s">
        <v>9005</v>
      </c>
      <c r="P2501" t="s">
        <v>10371</v>
      </c>
      <c r="Q2501" t="s">
        <v>10385</v>
      </c>
      <c r="R2501" t="s">
        <v>10755</v>
      </c>
      <c r="S2501">
        <v>24.4</v>
      </c>
      <c r="T2501">
        <v>2</v>
      </c>
      <c r="U2501">
        <v>0.2</v>
      </c>
      <c r="V2501">
        <v>7.93</v>
      </c>
      <c r="W2501">
        <f>(Tableau1[[#This Row],[Sales]]/Tableau1[[#This Row],[Profit]])*100</f>
        <v>307.69230769230768</v>
      </c>
      <c r="X2501">
        <f>Tableau1[[#This Row],[Sales]]*(1-Tableau1[[#This Row],[Discount]])</f>
        <v>19.52</v>
      </c>
      <c r="Y2501">
        <f ca="1">SUMIF(Tableau1[Order ID],Tableau1[[#This Row],[Order ID]],Tableau1[[#This Row],[Sales]])</f>
        <v>99.567999999999998</v>
      </c>
    </row>
    <row r="2502" spans="1:25" x14ac:dyDescent="0.3">
      <c r="A2502">
        <v>5053</v>
      </c>
      <c r="B2502" t="s">
        <v>2521</v>
      </c>
      <c r="C2502" s="9" t="s">
        <v>5270</v>
      </c>
      <c r="D2502" s="9">
        <v>42874</v>
      </c>
      <c r="E2502" s="3" t="s">
        <v>5270</v>
      </c>
      <c r="F2502" t="s">
        <v>6467</v>
      </c>
      <c r="G2502" t="s">
        <v>7015</v>
      </c>
      <c r="H2502" t="s">
        <v>7808</v>
      </c>
      <c r="I2502" t="s">
        <v>8054</v>
      </c>
      <c r="J2502" t="s">
        <v>8057</v>
      </c>
      <c r="K2502" t="s">
        <v>8176</v>
      </c>
      <c r="L2502" t="s">
        <v>8620</v>
      </c>
      <c r="M2502">
        <v>30318</v>
      </c>
      <c r="N2502" t="s">
        <v>8637</v>
      </c>
      <c r="O2502" t="s">
        <v>9748</v>
      </c>
      <c r="P2502" t="s">
        <v>10371</v>
      </c>
      <c r="Q2502" t="s">
        <v>10383</v>
      </c>
      <c r="R2502" t="s">
        <v>11485</v>
      </c>
      <c r="S2502">
        <v>195.64</v>
      </c>
      <c r="T2502">
        <v>4</v>
      </c>
      <c r="U2502">
        <v>0</v>
      </c>
      <c r="V2502">
        <v>91.950800000000001</v>
      </c>
      <c r="W2502">
        <f>(Tableau1[[#This Row],[Sales]]/Tableau1[[#This Row],[Profit]])*100</f>
        <v>212.7659574468085</v>
      </c>
      <c r="X2502">
        <f>Tableau1[[#This Row],[Sales]]*(1-Tableau1[[#This Row],[Discount]])</f>
        <v>195.64</v>
      </c>
      <c r="Y2502">
        <f ca="1">SUMIF(Tableau1[Order ID],Tableau1[[#This Row],[Order ID]],Tableau1[[#This Row],[Sales]])</f>
        <v>85.98</v>
      </c>
    </row>
    <row r="2503" spans="1:25" x14ac:dyDescent="0.3">
      <c r="A2503">
        <v>5054</v>
      </c>
      <c r="B2503" t="s">
        <v>2522</v>
      </c>
      <c r="C2503" s="9" t="s">
        <v>5958</v>
      </c>
      <c r="D2503" s="9">
        <v>42007</v>
      </c>
      <c r="E2503" s="3" t="s">
        <v>6410</v>
      </c>
      <c r="F2503" t="s">
        <v>6464</v>
      </c>
      <c r="G2503" t="s">
        <v>7201</v>
      </c>
      <c r="H2503" t="s">
        <v>7994</v>
      </c>
      <c r="I2503" t="s">
        <v>8054</v>
      </c>
      <c r="J2503" t="s">
        <v>8057</v>
      </c>
      <c r="K2503" t="s">
        <v>8119</v>
      </c>
      <c r="L2503" t="s">
        <v>8593</v>
      </c>
      <c r="M2503">
        <v>75217</v>
      </c>
      <c r="N2503" t="s">
        <v>8639</v>
      </c>
      <c r="O2503" t="s">
        <v>9383</v>
      </c>
      <c r="P2503" t="s">
        <v>10372</v>
      </c>
      <c r="Q2503" t="s">
        <v>10384</v>
      </c>
      <c r="R2503" t="s">
        <v>11131</v>
      </c>
      <c r="S2503">
        <v>398.4</v>
      </c>
      <c r="T2503">
        <v>5</v>
      </c>
      <c r="U2503">
        <v>0.2</v>
      </c>
      <c r="V2503">
        <v>84.66</v>
      </c>
      <c r="W2503">
        <f>(Tableau1[[#This Row],[Sales]]/Tableau1[[#This Row],[Profit]])*100</f>
        <v>470.58823529411768</v>
      </c>
      <c r="X2503">
        <f>Tableau1[[#This Row],[Sales]]*(1-Tableau1[[#This Row],[Discount]])</f>
        <v>318.72000000000003</v>
      </c>
      <c r="Y2503">
        <f ca="1">SUMIF(Tableau1[Order ID],Tableau1[[#This Row],[Order ID]],Tableau1[[#This Row],[Sales]])</f>
        <v>35.56</v>
      </c>
    </row>
    <row r="2504" spans="1:25" x14ac:dyDescent="0.3">
      <c r="A2504">
        <v>5057</v>
      </c>
      <c r="B2504" t="s">
        <v>2523</v>
      </c>
      <c r="C2504" s="9" t="s">
        <v>6044</v>
      </c>
      <c r="D2504" s="9">
        <v>42255</v>
      </c>
      <c r="E2504" s="3" t="s">
        <v>5891</v>
      </c>
      <c r="F2504" t="s">
        <v>6466</v>
      </c>
      <c r="G2504" t="s">
        <v>6860</v>
      </c>
      <c r="H2504" t="s">
        <v>7653</v>
      </c>
      <c r="I2504" t="s">
        <v>8054</v>
      </c>
      <c r="J2504" t="s">
        <v>8057</v>
      </c>
      <c r="K2504" t="s">
        <v>8487</v>
      </c>
      <c r="L2504" t="s">
        <v>8590</v>
      </c>
      <c r="M2504">
        <v>92553</v>
      </c>
      <c r="N2504" t="s">
        <v>8638</v>
      </c>
      <c r="O2504" t="s">
        <v>10167</v>
      </c>
      <c r="P2504" t="s">
        <v>10371</v>
      </c>
      <c r="Q2504" t="s">
        <v>10383</v>
      </c>
      <c r="R2504" t="s">
        <v>11908</v>
      </c>
      <c r="S2504">
        <v>26.4</v>
      </c>
      <c r="T2504">
        <v>5</v>
      </c>
      <c r="U2504">
        <v>0</v>
      </c>
      <c r="V2504">
        <v>11.88</v>
      </c>
      <c r="W2504">
        <f>(Tableau1[[#This Row],[Sales]]/Tableau1[[#This Row],[Profit]])*100</f>
        <v>222.2222222222222</v>
      </c>
      <c r="X2504">
        <f>Tableau1[[#This Row],[Sales]]*(1-Tableau1[[#This Row],[Discount]])</f>
        <v>26.4</v>
      </c>
      <c r="Y2504">
        <f ca="1">SUMIF(Tableau1[Order ID],Tableau1[[#This Row],[Order ID]],Tableau1[[#This Row],[Sales]])</f>
        <v>36.24</v>
      </c>
    </row>
    <row r="2505" spans="1:25" x14ac:dyDescent="0.3">
      <c r="A2505">
        <v>5059</v>
      </c>
      <c r="B2505" t="s">
        <v>2524</v>
      </c>
      <c r="C2505" s="9" t="s">
        <v>6045</v>
      </c>
      <c r="D2505" s="9">
        <v>42463</v>
      </c>
      <c r="E2505" s="3" t="s">
        <v>5311</v>
      </c>
      <c r="F2505" t="s">
        <v>6465</v>
      </c>
      <c r="G2505" t="s">
        <v>6697</v>
      </c>
      <c r="H2505" t="s">
        <v>7490</v>
      </c>
      <c r="I2505" t="s">
        <v>8054</v>
      </c>
      <c r="J2505" t="s">
        <v>8057</v>
      </c>
      <c r="K2505" t="s">
        <v>8068</v>
      </c>
      <c r="L2505" t="s">
        <v>8597</v>
      </c>
      <c r="M2505">
        <v>19140</v>
      </c>
      <c r="N2505" t="s">
        <v>8640</v>
      </c>
      <c r="O2505" t="s">
        <v>9416</v>
      </c>
      <c r="P2505" t="s">
        <v>10371</v>
      </c>
      <c r="Q2505" t="s">
        <v>10381</v>
      </c>
      <c r="R2505" t="s">
        <v>11164</v>
      </c>
      <c r="S2505">
        <v>99.846000000000004</v>
      </c>
      <c r="T2505">
        <v>9</v>
      </c>
      <c r="U2505">
        <v>0.7</v>
      </c>
      <c r="V2505">
        <v>-83.204999999999998</v>
      </c>
      <c r="W2505">
        <f>(Tableau1[[#This Row],[Sales]]/Tableau1[[#This Row],[Profit]])*100</f>
        <v>-120.00000000000001</v>
      </c>
      <c r="X2505">
        <f>Tableau1[[#This Row],[Sales]]*(1-Tableau1[[#This Row],[Discount]])</f>
        <v>29.953800000000005</v>
      </c>
      <c r="Y2505">
        <f ca="1">SUMIF(Tableau1[Order ID],Tableau1[[#This Row],[Order ID]],Tableau1[[#This Row],[Sales]])</f>
        <v>25.248000000000001</v>
      </c>
    </row>
    <row r="2506" spans="1:25" x14ac:dyDescent="0.3">
      <c r="A2506">
        <v>5060</v>
      </c>
      <c r="B2506" t="s">
        <v>2525</v>
      </c>
      <c r="C2506" s="9" t="s">
        <v>5035</v>
      </c>
      <c r="D2506" s="9">
        <v>42709</v>
      </c>
      <c r="E2506" s="3" t="s">
        <v>6316</v>
      </c>
      <c r="F2506" t="s">
        <v>6464</v>
      </c>
      <c r="G2506" t="s">
        <v>6704</v>
      </c>
      <c r="H2506" t="s">
        <v>7497</v>
      </c>
      <c r="I2506" t="s">
        <v>8054</v>
      </c>
      <c r="J2506" t="s">
        <v>8057</v>
      </c>
      <c r="K2506" t="s">
        <v>8488</v>
      </c>
      <c r="L2506" t="s">
        <v>8589</v>
      </c>
      <c r="M2506">
        <v>40324</v>
      </c>
      <c r="N2506" t="s">
        <v>8637</v>
      </c>
      <c r="O2506" t="s">
        <v>9371</v>
      </c>
      <c r="P2506" t="s">
        <v>10372</v>
      </c>
      <c r="Q2506" t="s">
        <v>10380</v>
      </c>
      <c r="R2506" t="s">
        <v>11118</v>
      </c>
      <c r="S2506">
        <v>699.98</v>
      </c>
      <c r="T2506">
        <v>2</v>
      </c>
      <c r="U2506">
        <v>0</v>
      </c>
      <c r="V2506">
        <v>195.99440000000001</v>
      </c>
      <c r="W2506">
        <f>(Tableau1[[#This Row],[Sales]]/Tableau1[[#This Row],[Profit]])*100</f>
        <v>357.14285714285711</v>
      </c>
      <c r="X2506">
        <f>Tableau1[[#This Row],[Sales]]*(1-Tableau1[[#This Row],[Discount]])</f>
        <v>699.98</v>
      </c>
      <c r="Y2506">
        <f ca="1">SUMIF(Tableau1[Order ID],Tableau1[[#This Row],[Order ID]],Tableau1[[#This Row],[Sales]])</f>
        <v>243.16</v>
      </c>
    </row>
    <row r="2507" spans="1:25" x14ac:dyDescent="0.3">
      <c r="A2507">
        <v>5062</v>
      </c>
      <c r="B2507" t="s">
        <v>2526</v>
      </c>
      <c r="C2507" s="9" t="s">
        <v>5442</v>
      </c>
      <c r="D2507" s="9">
        <v>42132</v>
      </c>
      <c r="E2507" s="3" t="s">
        <v>5823</v>
      </c>
      <c r="F2507" t="s">
        <v>6465</v>
      </c>
      <c r="G2507" t="s">
        <v>6819</v>
      </c>
      <c r="H2507" t="s">
        <v>7612</v>
      </c>
      <c r="I2507" t="s">
        <v>8054</v>
      </c>
      <c r="J2507" t="s">
        <v>8057</v>
      </c>
      <c r="K2507" t="s">
        <v>8089</v>
      </c>
      <c r="L2507" t="s">
        <v>8599</v>
      </c>
      <c r="M2507">
        <v>55407</v>
      </c>
      <c r="N2507" t="s">
        <v>8639</v>
      </c>
      <c r="O2507" t="s">
        <v>9335</v>
      </c>
      <c r="P2507" t="s">
        <v>10371</v>
      </c>
      <c r="Q2507" t="s">
        <v>10381</v>
      </c>
      <c r="R2507" t="s">
        <v>11083</v>
      </c>
      <c r="S2507">
        <v>43.98</v>
      </c>
      <c r="T2507">
        <v>2</v>
      </c>
      <c r="U2507">
        <v>0</v>
      </c>
      <c r="V2507">
        <v>21.99</v>
      </c>
      <c r="W2507">
        <f>(Tableau1[[#This Row],[Sales]]/Tableau1[[#This Row],[Profit]])*100</f>
        <v>200</v>
      </c>
      <c r="X2507">
        <f>Tableau1[[#This Row],[Sales]]*(1-Tableau1[[#This Row],[Discount]])</f>
        <v>43.98</v>
      </c>
      <c r="Y2507">
        <f ca="1">SUMIF(Tableau1[Order ID],Tableau1[[#This Row],[Order ID]],Tableau1[[#This Row],[Sales]])</f>
        <v>0</v>
      </c>
    </row>
    <row r="2508" spans="1:25" x14ac:dyDescent="0.3">
      <c r="A2508">
        <v>5065</v>
      </c>
      <c r="B2508" t="s">
        <v>2527</v>
      </c>
      <c r="C2508" s="9" t="s">
        <v>5615</v>
      </c>
      <c r="D2508" s="9">
        <v>43000</v>
      </c>
      <c r="E2508" s="3" t="s">
        <v>5271</v>
      </c>
      <c r="F2508" t="s">
        <v>6466</v>
      </c>
      <c r="G2508" t="s">
        <v>6712</v>
      </c>
      <c r="H2508" t="s">
        <v>7505</v>
      </c>
      <c r="I2508" t="s">
        <v>8054</v>
      </c>
      <c r="J2508" t="s">
        <v>8057</v>
      </c>
      <c r="K2508" t="s">
        <v>8098</v>
      </c>
      <c r="L2508" t="s">
        <v>8601</v>
      </c>
      <c r="M2508">
        <v>19805</v>
      </c>
      <c r="N2508" t="s">
        <v>8640</v>
      </c>
      <c r="O2508" t="s">
        <v>8674</v>
      </c>
      <c r="P2508" t="s">
        <v>10372</v>
      </c>
      <c r="Q2508" t="s">
        <v>10380</v>
      </c>
      <c r="R2508" t="s">
        <v>10423</v>
      </c>
      <c r="S2508">
        <v>391.98</v>
      </c>
      <c r="T2508">
        <v>2</v>
      </c>
      <c r="U2508">
        <v>0</v>
      </c>
      <c r="V2508">
        <v>113.6742</v>
      </c>
      <c r="W2508">
        <f>(Tableau1[[#This Row],[Sales]]/Tableau1[[#This Row],[Profit]])*100</f>
        <v>344.82758620689657</v>
      </c>
      <c r="X2508">
        <f>Tableau1[[#This Row],[Sales]]*(1-Tableau1[[#This Row],[Discount]])</f>
        <v>391.98</v>
      </c>
      <c r="Y2508">
        <f ca="1">SUMIF(Tableau1[Order ID],Tableau1[[#This Row],[Order ID]],Tableau1[[#This Row],[Sales]])</f>
        <v>0</v>
      </c>
    </row>
    <row r="2509" spans="1:25" x14ac:dyDescent="0.3">
      <c r="A2509">
        <v>5066</v>
      </c>
      <c r="B2509" t="s">
        <v>2528</v>
      </c>
      <c r="C2509" s="9" t="s">
        <v>5359</v>
      </c>
      <c r="D2509" s="9">
        <v>43069</v>
      </c>
      <c r="E2509" s="3" t="s">
        <v>5256</v>
      </c>
      <c r="F2509" t="s">
        <v>6465</v>
      </c>
      <c r="G2509" t="s">
        <v>7086</v>
      </c>
      <c r="H2509" t="s">
        <v>7879</v>
      </c>
      <c r="I2509" t="s">
        <v>8054</v>
      </c>
      <c r="J2509" t="s">
        <v>8057</v>
      </c>
      <c r="K2509" t="s">
        <v>8198</v>
      </c>
      <c r="L2509" t="s">
        <v>8592</v>
      </c>
      <c r="M2509">
        <v>27217</v>
      </c>
      <c r="N2509" t="s">
        <v>8637</v>
      </c>
      <c r="O2509" t="s">
        <v>8901</v>
      </c>
      <c r="P2509" t="s">
        <v>10372</v>
      </c>
      <c r="Q2509" t="s">
        <v>10384</v>
      </c>
      <c r="R2509" t="s">
        <v>10650</v>
      </c>
      <c r="S2509">
        <v>383.976</v>
      </c>
      <c r="T2509">
        <v>3</v>
      </c>
      <c r="U2509">
        <v>0.2</v>
      </c>
      <c r="V2509">
        <v>81.594899999999996</v>
      </c>
      <c r="W2509">
        <f>(Tableau1[[#This Row],[Sales]]/Tableau1[[#This Row],[Profit]])*100</f>
        <v>470.58823529411768</v>
      </c>
      <c r="X2509">
        <f>Tableau1[[#This Row],[Sales]]*(1-Tableau1[[#This Row],[Discount]])</f>
        <v>307.18080000000003</v>
      </c>
      <c r="Y2509">
        <f ca="1">SUMIF(Tableau1[Order ID],Tableau1[[#This Row],[Order ID]],Tableau1[[#This Row],[Sales]])</f>
        <v>0</v>
      </c>
    </row>
    <row r="2510" spans="1:25" x14ac:dyDescent="0.3">
      <c r="A2510">
        <v>5068</v>
      </c>
      <c r="B2510" t="s">
        <v>2529</v>
      </c>
      <c r="C2510" s="9" t="s">
        <v>5817</v>
      </c>
      <c r="D2510" s="9">
        <v>42750</v>
      </c>
      <c r="E2510" s="3" t="s">
        <v>5647</v>
      </c>
      <c r="F2510" t="s">
        <v>6465</v>
      </c>
      <c r="G2510" t="s">
        <v>6967</v>
      </c>
      <c r="H2510" t="s">
        <v>7760</v>
      </c>
      <c r="I2510" t="s">
        <v>8056</v>
      </c>
      <c r="J2510" t="s">
        <v>8057</v>
      </c>
      <c r="K2510" t="s">
        <v>8059</v>
      </c>
      <c r="L2510" t="s">
        <v>8590</v>
      </c>
      <c r="M2510">
        <v>90008</v>
      </c>
      <c r="N2510" t="s">
        <v>8638</v>
      </c>
      <c r="O2510" t="s">
        <v>9640</v>
      </c>
      <c r="P2510" t="s">
        <v>10371</v>
      </c>
      <c r="Q2510" t="s">
        <v>10379</v>
      </c>
      <c r="R2510" t="s">
        <v>11378</v>
      </c>
      <c r="S2510">
        <v>21.4</v>
      </c>
      <c r="T2510">
        <v>5</v>
      </c>
      <c r="U2510">
        <v>0</v>
      </c>
      <c r="V2510">
        <v>6.2060000000000004</v>
      </c>
      <c r="W2510">
        <f>(Tableau1[[#This Row],[Sales]]/Tableau1[[#This Row],[Profit]])*100</f>
        <v>344.82758620689651</v>
      </c>
      <c r="X2510">
        <f>Tableau1[[#This Row],[Sales]]*(1-Tableau1[[#This Row],[Discount]])</f>
        <v>21.4</v>
      </c>
      <c r="Y2510">
        <f ca="1">SUMIF(Tableau1[Order ID],Tableau1[[#This Row],[Order ID]],Tableau1[[#This Row],[Sales]])</f>
        <v>0</v>
      </c>
    </row>
    <row r="2511" spans="1:25" x14ac:dyDescent="0.3">
      <c r="A2511">
        <v>5069</v>
      </c>
      <c r="B2511" t="s">
        <v>2530</v>
      </c>
      <c r="C2511" s="9" t="s">
        <v>5263</v>
      </c>
      <c r="D2511" s="9">
        <v>41859</v>
      </c>
      <c r="E2511" s="3" t="s">
        <v>6162</v>
      </c>
      <c r="F2511" t="s">
        <v>6465</v>
      </c>
      <c r="G2511" t="s">
        <v>6483</v>
      </c>
      <c r="H2511" t="s">
        <v>7276</v>
      </c>
      <c r="I2511" t="s">
        <v>8056</v>
      </c>
      <c r="J2511" t="s">
        <v>8057</v>
      </c>
      <c r="K2511" t="s">
        <v>8207</v>
      </c>
      <c r="L2511" t="s">
        <v>8600</v>
      </c>
      <c r="M2511">
        <v>48183</v>
      </c>
      <c r="N2511" t="s">
        <v>8639</v>
      </c>
      <c r="O2511" t="s">
        <v>10131</v>
      </c>
      <c r="P2511" t="s">
        <v>10372</v>
      </c>
      <c r="Q2511" t="s">
        <v>10389</v>
      </c>
      <c r="R2511" t="s">
        <v>11872</v>
      </c>
      <c r="S2511">
        <v>549.99</v>
      </c>
      <c r="T2511">
        <v>1</v>
      </c>
      <c r="U2511">
        <v>0</v>
      </c>
      <c r="V2511">
        <v>274.995</v>
      </c>
      <c r="W2511">
        <f>(Tableau1[[#This Row],[Sales]]/Tableau1[[#This Row],[Profit]])*100</f>
        <v>200</v>
      </c>
      <c r="X2511">
        <f>Tableau1[[#This Row],[Sales]]*(1-Tableau1[[#This Row],[Discount]])</f>
        <v>549.99</v>
      </c>
      <c r="Y2511">
        <f ca="1">SUMIF(Tableau1[Order ID],Tableau1[[#This Row],[Order ID]],Tableau1[[#This Row],[Sales]])</f>
        <v>0</v>
      </c>
    </row>
    <row r="2512" spans="1:25" x14ac:dyDescent="0.3">
      <c r="A2512">
        <v>5074</v>
      </c>
      <c r="B2512" t="s">
        <v>2531</v>
      </c>
      <c r="C2512" s="9" t="s">
        <v>5629</v>
      </c>
      <c r="D2512" s="9">
        <v>42313</v>
      </c>
      <c r="E2512" s="3" t="s">
        <v>5629</v>
      </c>
      <c r="F2512" t="s">
        <v>6467</v>
      </c>
      <c r="G2512" t="s">
        <v>7062</v>
      </c>
      <c r="H2512" t="s">
        <v>7855</v>
      </c>
      <c r="I2512" t="s">
        <v>8054</v>
      </c>
      <c r="J2512" t="s">
        <v>8057</v>
      </c>
      <c r="K2512" t="s">
        <v>8066</v>
      </c>
      <c r="L2512" t="s">
        <v>8590</v>
      </c>
      <c r="M2512">
        <v>94109</v>
      </c>
      <c r="N2512" t="s">
        <v>8638</v>
      </c>
      <c r="O2512" t="s">
        <v>9554</v>
      </c>
      <c r="P2512" t="s">
        <v>10371</v>
      </c>
      <c r="Q2512" t="s">
        <v>10377</v>
      </c>
      <c r="R2512" t="s">
        <v>11297</v>
      </c>
      <c r="S2512">
        <v>62.8</v>
      </c>
      <c r="T2512">
        <v>4</v>
      </c>
      <c r="U2512">
        <v>0</v>
      </c>
      <c r="V2512">
        <v>15.7</v>
      </c>
      <c r="W2512">
        <f>(Tableau1[[#This Row],[Sales]]/Tableau1[[#This Row],[Profit]])*100</f>
        <v>400</v>
      </c>
      <c r="X2512">
        <f>Tableau1[[#This Row],[Sales]]*(1-Tableau1[[#This Row],[Discount]])</f>
        <v>62.8</v>
      </c>
      <c r="Y2512">
        <f ca="1">SUMIF(Tableau1[Order ID],Tableau1[[#This Row],[Order ID]],Tableau1[[#This Row],[Sales]])</f>
        <v>0</v>
      </c>
    </row>
    <row r="2513" spans="1:25" x14ac:dyDescent="0.3">
      <c r="A2513">
        <v>5075</v>
      </c>
      <c r="B2513" t="s">
        <v>2532</v>
      </c>
      <c r="C2513" s="9" t="s">
        <v>6046</v>
      </c>
      <c r="D2513" s="9">
        <v>42850</v>
      </c>
      <c r="E2513" s="3" t="s">
        <v>5598</v>
      </c>
      <c r="F2513" t="s">
        <v>6464</v>
      </c>
      <c r="G2513" t="s">
        <v>6937</v>
      </c>
      <c r="H2513" t="s">
        <v>7730</v>
      </c>
      <c r="I2513" t="s">
        <v>8054</v>
      </c>
      <c r="J2513" t="s">
        <v>8057</v>
      </c>
      <c r="K2513" t="s">
        <v>8059</v>
      </c>
      <c r="L2513" t="s">
        <v>8590</v>
      </c>
      <c r="M2513">
        <v>90049</v>
      </c>
      <c r="N2513" t="s">
        <v>8638</v>
      </c>
      <c r="O2513" t="s">
        <v>9154</v>
      </c>
      <c r="P2513" t="s">
        <v>10371</v>
      </c>
      <c r="Q2513" t="s">
        <v>10381</v>
      </c>
      <c r="R2513" t="s">
        <v>10903</v>
      </c>
      <c r="S2513">
        <v>13.904</v>
      </c>
      <c r="T2513">
        <v>2</v>
      </c>
      <c r="U2513">
        <v>0.2</v>
      </c>
      <c r="V2513">
        <v>4.5187999999999997</v>
      </c>
      <c r="W2513">
        <f>(Tableau1[[#This Row],[Sales]]/Tableau1[[#This Row],[Profit]])*100</f>
        <v>307.69230769230774</v>
      </c>
      <c r="X2513">
        <f>Tableau1[[#This Row],[Sales]]*(1-Tableau1[[#This Row],[Discount]])</f>
        <v>11.123200000000001</v>
      </c>
      <c r="Y2513">
        <f ca="1">SUMIF(Tableau1[Order ID],Tableau1[[#This Row],[Order ID]],Tableau1[[#This Row],[Sales]])</f>
        <v>0</v>
      </c>
    </row>
    <row r="2514" spans="1:25" x14ac:dyDescent="0.3">
      <c r="A2514">
        <v>5076</v>
      </c>
      <c r="B2514" t="s">
        <v>2533</v>
      </c>
      <c r="C2514" s="9" t="s">
        <v>6047</v>
      </c>
      <c r="D2514" s="9">
        <v>41749</v>
      </c>
      <c r="E2514" s="3" t="s">
        <v>6180</v>
      </c>
      <c r="F2514" t="s">
        <v>6464</v>
      </c>
      <c r="G2514" t="s">
        <v>6745</v>
      </c>
      <c r="H2514" t="s">
        <v>7538</v>
      </c>
      <c r="I2514" t="s">
        <v>8054</v>
      </c>
      <c r="J2514" t="s">
        <v>8057</v>
      </c>
      <c r="K2514" t="s">
        <v>8070</v>
      </c>
      <c r="L2514" t="s">
        <v>8593</v>
      </c>
      <c r="M2514">
        <v>77070</v>
      </c>
      <c r="N2514" t="s">
        <v>8639</v>
      </c>
      <c r="O2514" t="s">
        <v>8851</v>
      </c>
      <c r="P2514" t="s">
        <v>10370</v>
      </c>
      <c r="Q2514" t="s">
        <v>10376</v>
      </c>
      <c r="R2514" t="s">
        <v>10601</v>
      </c>
      <c r="S2514">
        <v>744.1</v>
      </c>
      <c r="T2514">
        <v>5</v>
      </c>
      <c r="U2514">
        <v>0.3</v>
      </c>
      <c r="V2514">
        <v>-95.67</v>
      </c>
      <c r="W2514">
        <f>(Tableau1[[#This Row],[Sales]]/Tableau1[[#This Row],[Profit]])*100</f>
        <v>-777.77777777777771</v>
      </c>
      <c r="X2514">
        <f>Tableau1[[#This Row],[Sales]]*(1-Tableau1[[#This Row],[Discount]])</f>
        <v>520.87</v>
      </c>
      <c r="Y2514">
        <f ca="1">SUMIF(Tableau1[Order ID],Tableau1[[#This Row],[Order ID]],Tableau1[[#This Row],[Sales]])</f>
        <v>0</v>
      </c>
    </row>
    <row r="2515" spans="1:25" x14ac:dyDescent="0.3">
      <c r="A2515">
        <v>5079</v>
      </c>
      <c r="B2515" t="s">
        <v>2534</v>
      </c>
      <c r="C2515" s="9" t="s">
        <v>5373</v>
      </c>
      <c r="D2515" s="9">
        <v>43050</v>
      </c>
      <c r="E2515" s="3" t="s">
        <v>5731</v>
      </c>
      <c r="F2515" t="s">
        <v>6465</v>
      </c>
      <c r="G2515" t="s">
        <v>6812</v>
      </c>
      <c r="H2515" t="s">
        <v>7605</v>
      </c>
      <c r="I2515" t="s">
        <v>8056</v>
      </c>
      <c r="J2515" t="s">
        <v>8057</v>
      </c>
      <c r="K2515" t="s">
        <v>8216</v>
      </c>
      <c r="L2515" t="s">
        <v>8594</v>
      </c>
      <c r="M2515">
        <v>53209</v>
      </c>
      <c r="N2515" t="s">
        <v>8639</v>
      </c>
      <c r="O2515" t="s">
        <v>9149</v>
      </c>
      <c r="P2515" t="s">
        <v>10371</v>
      </c>
      <c r="Q2515" t="s">
        <v>10381</v>
      </c>
      <c r="R2515" t="s">
        <v>10898</v>
      </c>
      <c r="S2515">
        <v>18.239999999999998</v>
      </c>
      <c r="T2515">
        <v>3</v>
      </c>
      <c r="U2515">
        <v>0</v>
      </c>
      <c r="V2515">
        <v>8.5728000000000009</v>
      </c>
      <c r="W2515">
        <f>(Tableau1[[#This Row],[Sales]]/Tableau1[[#This Row],[Profit]])*100</f>
        <v>212.76595744680847</v>
      </c>
      <c r="X2515">
        <f>Tableau1[[#This Row],[Sales]]*(1-Tableau1[[#This Row],[Discount]])</f>
        <v>18.239999999999998</v>
      </c>
      <c r="Y2515">
        <f ca="1">SUMIF(Tableau1[Order ID],Tableau1[[#This Row],[Order ID]],Tableau1[[#This Row],[Sales]])</f>
        <v>0</v>
      </c>
    </row>
    <row r="2516" spans="1:25" x14ac:dyDescent="0.3">
      <c r="A2516">
        <v>5080</v>
      </c>
      <c r="B2516" t="s">
        <v>2535</v>
      </c>
      <c r="C2516" s="9" t="s">
        <v>5950</v>
      </c>
      <c r="D2516" s="9">
        <v>43064</v>
      </c>
      <c r="E2516" s="3" t="s">
        <v>6191</v>
      </c>
      <c r="F2516" t="s">
        <v>6465</v>
      </c>
      <c r="G2516" t="s">
        <v>6682</v>
      </c>
      <c r="H2516" t="s">
        <v>7475</v>
      </c>
      <c r="I2516" t="s">
        <v>8054</v>
      </c>
      <c r="J2516" t="s">
        <v>8057</v>
      </c>
      <c r="K2516" t="s">
        <v>8066</v>
      </c>
      <c r="L2516" t="s">
        <v>8590</v>
      </c>
      <c r="M2516">
        <v>94122</v>
      </c>
      <c r="N2516" t="s">
        <v>8638</v>
      </c>
      <c r="O2516" t="s">
        <v>9833</v>
      </c>
      <c r="P2516" t="s">
        <v>10370</v>
      </c>
      <c r="Q2516" t="s">
        <v>10373</v>
      </c>
      <c r="R2516" t="s">
        <v>11663</v>
      </c>
      <c r="S2516">
        <v>359.49900000000002</v>
      </c>
      <c r="T2516">
        <v>3</v>
      </c>
      <c r="U2516">
        <v>0.15</v>
      </c>
      <c r="V2516">
        <v>-29.605799999999999</v>
      </c>
      <c r="W2516">
        <f>(Tableau1[[#This Row],[Sales]]/Tableau1[[#This Row],[Profit]])*100</f>
        <v>-1214.2857142857144</v>
      </c>
      <c r="X2516">
        <f>Tableau1[[#This Row],[Sales]]*(1-Tableau1[[#This Row],[Discount]])</f>
        <v>305.57415000000003</v>
      </c>
      <c r="Y2516">
        <f ca="1">SUMIF(Tableau1[Order ID],Tableau1[[#This Row],[Order ID]],Tableau1[[#This Row],[Sales]])</f>
        <v>0</v>
      </c>
    </row>
    <row r="2517" spans="1:25" x14ac:dyDescent="0.3">
      <c r="A2517">
        <v>5082</v>
      </c>
      <c r="B2517" t="s">
        <v>2536</v>
      </c>
      <c r="C2517" s="9" t="s">
        <v>5247</v>
      </c>
      <c r="D2517" s="9">
        <v>42356</v>
      </c>
      <c r="E2517" s="3" t="s">
        <v>5247</v>
      </c>
      <c r="F2517" t="s">
        <v>6467</v>
      </c>
      <c r="G2517" t="s">
        <v>6550</v>
      </c>
      <c r="H2517" t="s">
        <v>7343</v>
      </c>
      <c r="I2517" t="s">
        <v>8056</v>
      </c>
      <c r="J2517" t="s">
        <v>8057</v>
      </c>
      <c r="K2517" t="s">
        <v>8196</v>
      </c>
      <c r="L2517" t="s">
        <v>8612</v>
      </c>
      <c r="M2517">
        <v>44105</v>
      </c>
      <c r="N2517" t="s">
        <v>8640</v>
      </c>
      <c r="O2517" t="s">
        <v>9116</v>
      </c>
      <c r="P2517" t="s">
        <v>10371</v>
      </c>
      <c r="Q2517" t="s">
        <v>10383</v>
      </c>
      <c r="R2517" t="s">
        <v>10865</v>
      </c>
      <c r="S2517">
        <v>20.736000000000001</v>
      </c>
      <c r="T2517">
        <v>4</v>
      </c>
      <c r="U2517">
        <v>0.2</v>
      </c>
      <c r="V2517">
        <v>7.2576000000000001</v>
      </c>
      <c r="W2517">
        <f>(Tableau1[[#This Row],[Sales]]/Tableau1[[#This Row],[Profit]])*100</f>
        <v>285.71428571428572</v>
      </c>
      <c r="X2517">
        <f>Tableau1[[#This Row],[Sales]]*(1-Tableau1[[#This Row],[Discount]])</f>
        <v>16.588800000000003</v>
      </c>
      <c r="Y2517">
        <f ca="1">SUMIF(Tableau1[Order ID],Tableau1[[#This Row],[Order ID]],Tableau1[[#This Row],[Sales]])</f>
        <v>0</v>
      </c>
    </row>
    <row r="2518" spans="1:25" x14ac:dyDescent="0.3">
      <c r="A2518">
        <v>5083</v>
      </c>
      <c r="B2518" t="s">
        <v>2537</v>
      </c>
      <c r="C2518" s="9" t="s">
        <v>5192</v>
      </c>
      <c r="D2518" s="9">
        <v>42621</v>
      </c>
      <c r="E2518" s="3" t="s">
        <v>5156</v>
      </c>
      <c r="F2518" t="s">
        <v>6465</v>
      </c>
      <c r="G2518" t="s">
        <v>7226</v>
      </c>
      <c r="H2518" t="s">
        <v>8019</v>
      </c>
      <c r="I2518" t="s">
        <v>8054</v>
      </c>
      <c r="J2518" t="s">
        <v>8057</v>
      </c>
      <c r="K2518" t="s">
        <v>8111</v>
      </c>
      <c r="L2518" t="s">
        <v>8592</v>
      </c>
      <c r="M2518">
        <v>28110</v>
      </c>
      <c r="N2518" t="s">
        <v>8637</v>
      </c>
      <c r="O2518" t="s">
        <v>9518</v>
      </c>
      <c r="P2518" t="s">
        <v>10372</v>
      </c>
      <c r="Q2518" t="s">
        <v>10384</v>
      </c>
      <c r="R2518" t="s">
        <v>11260</v>
      </c>
      <c r="S2518">
        <v>35.167999999999999</v>
      </c>
      <c r="T2518">
        <v>4</v>
      </c>
      <c r="U2518">
        <v>0.2</v>
      </c>
      <c r="V2518">
        <v>8.3523999999999994</v>
      </c>
      <c r="W2518">
        <f>(Tableau1[[#This Row],[Sales]]/Tableau1[[#This Row],[Profit]])*100</f>
        <v>421.05263157894746</v>
      </c>
      <c r="X2518">
        <f>Tableau1[[#This Row],[Sales]]*(1-Tableau1[[#This Row],[Discount]])</f>
        <v>28.134399999999999</v>
      </c>
      <c r="Y2518">
        <f ca="1">SUMIF(Tableau1[Order ID],Tableau1[[#This Row],[Order ID]],Tableau1[[#This Row],[Sales]])</f>
        <v>0</v>
      </c>
    </row>
    <row r="2519" spans="1:25" x14ac:dyDescent="0.3">
      <c r="A2519">
        <v>5085</v>
      </c>
      <c r="B2519" t="s">
        <v>2538</v>
      </c>
      <c r="C2519" s="9" t="s">
        <v>5142</v>
      </c>
      <c r="D2519" s="9">
        <v>42527</v>
      </c>
      <c r="E2519" s="3" t="s">
        <v>5662</v>
      </c>
      <c r="F2519" t="s">
        <v>6464</v>
      </c>
      <c r="G2519" t="s">
        <v>7022</v>
      </c>
      <c r="H2519" t="s">
        <v>7815</v>
      </c>
      <c r="I2519" t="s">
        <v>8055</v>
      </c>
      <c r="J2519" t="s">
        <v>8057</v>
      </c>
      <c r="K2519" t="s">
        <v>8148</v>
      </c>
      <c r="L2519" t="s">
        <v>8619</v>
      </c>
      <c r="M2519">
        <v>1852</v>
      </c>
      <c r="N2519" t="s">
        <v>8640</v>
      </c>
      <c r="O2519" t="s">
        <v>9392</v>
      </c>
      <c r="P2519" t="s">
        <v>10371</v>
      </c>
      <c r="Q2519" t="s">
        <v>10383</v>
      </c>
      <c r="R2519" t="s">
        <v>11140</v>
      </c>
      <c r="S2519">
        <v>105.52</v>
      </c>
      <c r="T2519">
        <v>4</v>
      </c>
      <c r="U2519">
        <v>0</v>
      </c>
      <c r="V2519">
        <v>48.539200000000001</v>
      </c>
      <c r="W2519">
        <f>(Tableau1[[#This Row],[Sales]]/Tableau1[[#This Row],[Profit]])*100</f>
        <v>217.39130434782606</v>
      </c>
      <c r="X2519">
        <f>Tableau1[[#This Row],[Sales]]*(1-Tableau1[[#This Row],[Discount]])</f>
        <v>105.52</v>
      </c>
      <c r="Y2519">
        <f ca="1">SUMIF(Tableau1[Order ID],Tableau1[[#This Row],[Order ID]],Tableau1[[#This Row],[Sales]])</f>
        <v>0</v>
      </c>
    </row>
    <row r="2520" spans="1:25" x14ac:dyDescent="0.3">
      <c r="A2520">
        <v>5086</v>
      </c>
      <c r="B2520" t="s">
        <v>2539</v>
      </c>
      <c r="C2520" s="9" t="s">
        <v>6004</v>
      </c>
      <c r="D2520" s="9">
        <v>42174</v>
      </c>
      <c r="E2520" s="3" t="s">
        <v>5567</v>
      </c>
      <c r="F2520" t="s">
        <v>6465</v>
      </c>
      <c r="G2520" t="s">
        <v>6935</v>
      </c>
      <c r="H2520" t="s">
        <v>7728</v>
      </c>
      <c r="I2520" t="s">
        <v>8056</v>
      </c>
      <c r="J2520" t="s">
        <v>8057</v>
      </c>
      <c r="K2520" t="s">
        <v>8119</v>
      </c>
      <c r="L2520" t="s">
        <v>8593</v>
      </c>
      <c r="M2520">
        <v>75081</v>
      </c>
      <c r="N2520" t="s">
        <v>8639</v>
      </c>
      <c r="O2520" t="s">
        <v>9123</v>
      </c>
      <c r="P2520" t="s">
        <v>10371</v>
      </c>
      <c r="Q2520" t="s">
        <v>10381</v>
      </c>
      <c r="R2520" t="s">
        <v>10872</v>
      </c>
      <c r="S2520">
        <v>5.7919999999999998</v>
      </c>
      <c r="T2520">
        <v>2</v>
      </c>
      <c r="U2520">
        <v>0.8</v>
      </c>
      <c r="V2520">
        <v>-9.5568000000000008</v>
      </c>
      <c r="W2520">
        <f>(Tableau1[[#This Row],[Sales]]/Tableau1[[#This Row],[Profit]])*100</f>
        <v>-60.606060606060595</v>
      </c>
      <c r="X2520">
        <f>Tableau1[[#This Row],[Sales]]*(1-Tableau1[[#This Row],[Discount]])</f>
        <v>1.1583999999999997</v>
      </c>
      <c r="Y2520">
        <f ca="1">SUMIF(Tableau1[Order ID],Tableau1[[#This Row],[Order ID]],Tableau1[[#This Row],[Sales]])</f>
        <v>0</v>
      </c>
    </row>
    <row r="2521" spans="1:25" x14ac:dyDescent="0.3">
      <c r="A2521">
        <v>5087</v>
      </c>
      <c r="B2521" t="s">
        <v>2540</v>
      </c>
      <c r="C2521" s="9" t="s">
        <v>5646</v>
      </c>
      <c r="D2521" s="9">
        <v>42068</v>
      </c>
      <c r="E2521" s="3" t="s">
        <v>6030</v>
      </c>
      <c r="F2521" t="s">
        <v>6465</v>
      </c>
      <c r="G2521" t="s">
        <v>6939</v>
      </c>
      <c r="H2521" t="s">
        <v>7732</v>
      </c>
      <c r="I2521" t="s">
        <v>8055</v>
      </c>
      <c r="J2521" t="s">
        <v>8057</v>
      </c>
      <c r="K2521" t="s">
        <v>8068</v>
      </c>
      <c r="L2521" t="s">
        <v>8597</v>
      </c>
      <c r="M2521">
        <v>19120</v>
      </c>
      <c r="N2521" t="s">
        <v>8640</v>
      </c>
      <c r="O2521" t="s">
        <v>10257</v>
      </c>
      <c r="P2521" t="s">
        <v>10372</v>
      </c>
      <c r="Q2521" t="s">
        <v>10380</v>
      </c>
      <c r="R2521" t="s">
        <v>11995</v>
      </c>
      <c r="S2521">
        <v>466.15800000000002</v>
      </c>
      <c r="T2521">
        <v>7</v>
      </c>
      <c r="U2521">
        <v>0.4</v>
      </c>
      <c r="V2521">
        <v>-93.2316</v>
      </c>
      <c r="W2521">
        <f>(Tableau1[[#This Row],[Sales]]/Tableau1[[#This Row],[Profit]])*100</f>
        <v>-500</v>
      </c>
      <c r="X2521">
        <f>Tableau1[[#This Row],[Sales]]*(1-Tableau1[[#This Row],[Discount]])</f>
        <v>279.69479999999999</v>
      </c>
      <c r="Y2521">
        <f ca="1">SUMIF(Tableau1[Order ID],Tableau1[[#This Row],[Order ID]],Tableau1[[#This Row],[Sales]])</f>
        <v>0</v>
      </c>
    </row>
    <row r="2522" spans="1:25" x14ac:dyDescent="0.3">
      <c r="A2522">
        <v>5090</v>
      </c>
      <c r="B2522" t="s">
        <v>2541</v>
      </c>
      <c r="C2522" s="9" t="s">
        <v>6048</v>
      </c>
      <c r="D2522" s="9">
        <v>42951</v>
      </c>
      <c r="E2522" s="3" t="s">
        <v>5813</v>
      </c>
      <c r="F2522" t="s">
        <v>6466</v>
      </c>
      <c r="G2522" t="s">
        <v>6915</v>
      </c>
      <c r="H2522" t="s">
        <v>7708</v>
      </c>
      <c r="I2522" t="s">
        <v>8055</v>
      </c>
      <c r="J2522" t="s">
        <v>8057</v>
      </c>
      <c r="K2522" t="s">
        <v>8489</v>
      </c>
      <c r="L2522" t="s">
        <v>8610</v>
      </c>
      <c r="M2522">
        <v>80538</v>
      </c>
      <c r="N2522" t="s">
        <v>8638</v>
      </c>
      <c r="O2522" t="s">
        <v>9961</v>
      </c>
      <c r="P2522" t="s">
        <v>10371</v>
      </c>
      <c r="Q2522" t="s">
        <v>10383</v>
      </c>
      <c r="R2522" t="s">
        <v>11697</v>
      </c>
      <c r="S2522">
        <v>7.968</v>
      </c>
      <c r="T2522">
        <v>2</v>
      </c>
      <c r="U2522">
        <v>0.2</v>
      </c>
      <c r="V2522">
        <v>2.8883999999999999</v>
      </c>
      <c r="W2522">
        <f>(Tableau1[[#This Row],[Sales]]/Tableau1[[#This Row],[Profit]])*100</f>
        <v>275.86206896551727</v>
      </c>
      <c r="X2522">
        <f>Tableau1[[#This Row],[Sales]]*(1-Tableau1[[#This Row],[Discount]])</f>
        <v>6.3744000000000005</v>
      </c>
      <c r="Y2522">
        <f ca="1">SUMIF(Tableau1[Order ID],Tableau1[[#This Row],[Order ID]],Tableau1[[#This Row],[Sales]])</f>
        <v>0</v>
      </c>
    </row>
    <row r="2523" spans="1:25" x14ac:dyDescent="0.3">
      <c r="A2523">
        <v>5092</v>
      </c>
      <c r="B2523" t="s">
        <v>2542</v>
      </c>
      <c r="C2523" s="9" t="s">
        <v>5277</v>
      </c>
      <c r="D2523" s="9">
        <v>43099</v>
      </c>
      <c r="E2523" s="3" t="s">
        <v>6307</v>
      </c>
      <c r="F2523" t="s">
        <v>6465</v>
      </c>
      <c r="G2523" t="s">
        <v>7226</v>
      </c>
      <c r="H2523" t="s">
        <v>8019</v>
      </c>
      <c r="I2523" t="s">
        <v>8054</v>
      </c>
      <c r="J2523" t="s">
        <v>8057</v>
      </c>
      <c r="K2523" t="s">
        <v>8489</v>
      </c>
      <c r="L2523" t="s">
        <v>8610</v>
      </c>
      <c r="M2523">
        <v>80538</v>
      </c>
      <c r="N2523" t="s">
        <v>8638</v>
      </c>
      <c r="O2523" t="s">
        <v>8878</v>
      </c>
      <c r="P2523" t="s">
        <v>10371</v>
      </c>
      <c r="Q2523" t="s">
        <v>10386</v>
      </c>
      <c r="R2523" t="s">
        <v>10628</v>
      </c>
      <c r="S2523">
        <v>3.024</v>
      </c>
      <c r="T2523">
        <v>3</v>
      </c>
      <c r="U2523">
        <v>0.2</v>
      </c>
      <c r="V2523">
        <v>-0.6048</v>
      </c>
      <c r="W2523">
        <f>(Tableau1[[#This Row],[Sales]]/Tableau1[[#This Row],[Profit]])*100</f>
        <v>-500</v>
      </c>
      <c r="X2523">
        <f>Tableau1[[#This Row],[Sales]]*(1-Tableau1[[#This Row],[Discount]])</f>
        <v>2.4192</v>
      </c>
      <c r="Y2523">
        <f ca="1">SUMIF(Tableau1[Order ID],Tableau1[[#This Row],[Order ID]],Tableau1[[#This Row],[Sales]])</f>
        <v>0</v>
      </c>
    </row>
    <row r="2524" spans="1:25" x14ac:dyDescent="0.3">
      <c r="A2524">
        <v>5093</v>
      </c>
      <c r="B2524" t="s">
        <v>2543</v>
      </c>
      <c r="C2524" s="9" t="s">
        <v>5323</v>
      </c>
      <c r="D2524" s="9">
        <v>42147</v>
      </c>
      <c r="E2524" s="3" t="s">
        <v>6359</v>
      </c>
      <c r="F2524" t="s">
        <v>6465</v>
      </c>
      <c r="G2524" t="s">
        <v>6588</v>
      </c>
      <c r="H2524" t="s">
        <v>7381</v>
      </c>
      <c r="I2524" t="s">
        <v>8055</v>
      </c>
      <c r="J2524" t="s">
        <v>8057</v>
      </c>
      <c r="K2524" t="s">
        <v>8441</v>
      </c>
      <c r="L2524" t="s">
        <v>8622</v>
      </c>
      <c r="M2524">
        <v>2895</v>
      </c>
      <c r="N2524" t="s">
        <v>8640</v>
      </c>
      <c r="O2524" t="s">
        <v>9083</v>
      </c>
      <c r="P2524" t="s">
        <v>10371</v>
      </c>
      <c r="Q2524" t="s">
        <v>10377</v>
      </c>
      <c r="R2524" t="s">
        <v>10833</v>
      </c>
      <c r="S2524">
        <v>51.45</v>
      </c>
      <c r="T2524">
        <v>3</v>
      </c>
      <c r="U2524">
        <v>0</v>
      </c>
      <c r="V2524">
        <v>13.891500000000001</v>
      </c>
      <c r="W2524">
        <f>(Tableau1[[#This Row],[Sales]]/Tableau1[[#This Row],[Profit]])*100</f>
        <v>370.37037037037038</v>
      </c>
      <c r="X2524">
        <f>Tableau1[[#This Row],[Sales]]*(1-Tableau1[[#This Row],[Discount]])</f>
        <v>51.45</v>
      </c>
      <c r="Y2524">
        <f ca="1">SUMIF(Tableau1[Order ID],Tableau1[[#This Row],[Order ID]],Tableau1[[#This Row],[Sales]])</f>
        <v>0</v>
      </c>
    </row>
    <row r="2525" spans="1:25" x14ac:dyDescent="0.3">
      <c r="A2525">
        <v>5094</v>
      </c>
      <c r="B2525" t="s">
        <v>2544</v>
      </c>
      <c r="C2525" s="9" t="s">
        <v>5806</v>
      </c>
      <c r="D2525" s="9">
        <v>41979</v>
      </c>
      <c r="E2525" s="3" t="s">
        <v>5355</v>
      </c>
      <c r="F2525" t="s">
        <v>6465</v>
      </c>
      <c r="G2525" t="s">
        <v>6786</v>
      </c>
      <c r="H2525" t="s">
        <v>7579</v>
      </c>
      <c r="I2525" t="s">
        <v>8054</v>
      </c>
      <c r="J2525" t="s">
        <v>8057</v>
      </c>
      <c r="K2525" t="s">
        <v>8080</v>
      </c>
      <c r="L2525" t="s">
        <v>8598</v>
      </c>
      <c r="M2525">
        <v>60610</v>
      </c>
      <c r="N2525" t="s">
        <v>8639</v>
      </c>
      <c r="O2525" t="s">
        <v>9879</v>
      </c>
      <c r="P2525" t="s">
        <v>10371</v>
      </c>
      <c r="Q2525" t="s">
        <v>10382</v>
      </c>
      <c r="R2525" t="s">
        <v>11614</v>
      </c>
      <c r="S2525">
        <v>14.016</v>
      </c>
      <c r="T2525">
        <v>4</v>
      </c>
      <c r="U2525">
        <v>0.8</v>
      </c>
      <c r="V2525">
        <v>-31.536000000000001</v>
      </c>
      <c r="W2525">
        <f>(Tableau1[[#This Row],[Sales]]/Tableau1[[#This Row],[Profit]])*100</f>
        <v>-44.444444444444443</v>
      </c>
      <c r="X2525">
        <f>Tableau1[[#This Row],[Sales]]*(1-Tableau1[[#This Row],[Discount]])</f>
        <v>2.8031999999999995</v>
      </c>
      <c r="Y2525">
        <f ca="1">SUMIF(Tableau1[Order ID],Tableau1[[#This Row],[Order ID]],Tableau1[[#This Row],[Sales]])</f>
        <v>0</v>
      </c>
    </row>
    <row r="2526" spans="1:25" x14ac:dyDescent="0.3">
      <c r="A2526">
        <v>5100</v>
      </c>
      <c r="B2526" t="s">
        <v>2545</v>
      </c>
      <c r="C2526" s="9" t="s">
        <v>6006</v>
      </c>
      <c r="D2526" s="9">
        <v>42223</v>
      </c>
      <c r="E2526" s="3" t="s">
        <v>6338</v>
      </c>
      <c r="F2526" t="s">
        <v>6465</v>
      </c>
      <c r="G2526" t="s">
        <v>6511</v>
      </c>
      <c r="H2526" t="s">
        <v>7304</v>
      </c>
      <c r="I2526" t="s">
        <v>8056</v>
      </c>
      <c r="J2526" t="s">
        <v>8057</v>
      </c>
      <c r="K2526" t="s">
        <v>8387</v>
      </c>
      <c r="L2526" t="s">
        <v>8590</v>
      </c>
      <c r="M2526">
        <v>93309</v>
      </c>
      <c r="N2526" t="s">
        <v>8638</v>
      </c>
      <c r="O2526" t="s">
        <v>9043</v>
      </c>
      <c r="P2526" t="s">
        <v>10371</v>
      </c>
      <c r="Q2526" t="s">
        <v>10381</v>
      </c>
      <c r="R2526" t="s">
        <v>10792</v>
      </c>
      <c r="S2526">
        <v>19.152000000000001</v>
      </c>
      <c r="T2526">
        <v>3</v>
      </c>
      <c r="U2526">
        <v>0.2</v>
      </c>
      <c r="V2526">
        <v>6.4638</v>
      </c>
      <c r="W2526">
        <f>(Tableau1[[#This Row],[Sales]]/Tableau1[[#This Row],[Profit]])*100</f>
        <v>296.2962962962963</v>
      </c>
      <c r="X2526">
        <f>Tableau1[[#This Row],[Sales]]*(1-Tableau1[[#This Row],[Discount]])</f>
        <v>15.321600000000002</v>
      </c>
      <c r="Y2526">
        <f ca="1">SUMIF(Tableau1[Order ID],Tableau1[[#This Row],[Order ID]],Tableau1[[#This Row],[Sales]])</f>
        <v>0</v>
      </c>
    </row>
    <row r="2527" spans="1:25" x14ac:dyDescent="0.3">
      <c r="A2527">
        <v>5101</v>
      </c>
      <c r="B2527" t="s">
        <v>2546</v>
      </c>
      <c r="C2527" s="9" t="s">
        <v>5491</v>
      </c>
      <c r="D2527" s="9">
        <v>41715</v>
      </c>
      <c r="E2527" s="3" t="s">
        <v>5491</v>
      </c>
      <c r="F2527" t="s">
        <v>6467</v>
      </c>
      <c r="G2527" t="s">
        <v>7084</v>
      </c>
      <c r="H2527" t="s">
        <v>7877</v>
      </c>
      <c r="I2527" t="s">
        <v>8054</v>
      </c>
      <c r="J2527" t="s">
        <v>8057</v>
      </c>
      <c r="K2527" t="s">
        <v>8119</v>
      </c>
      <c r="L2527" t="s">
        <v>8593</v>
      </c>
      <c r="M2527">
        <v>75217</v>
      </c>
      <c r="N2527" t="s">
        <v>8639</v>
      </c>
      <c r="O2527" t="s">
        <v>8958</v>
      </c>
      <c r="P2527" t="s">
        <v>10371</v>
      </c>
      <c r="Q2527" t="s">
        <v>10379</v>
      </c>
      <c r="R2527" t="s">
        <v>10707</v>
      </c>
      <c r="S2527">
        <v>4.4480000000000004</v>
      </c>
      <c r="T2527">
        <v>2</v>
      </c>
      <c r="U2527">
        <v>0.2</v>
      </c>
      <c r="V2527">
        <v>0.33360000000000001</v>
      </c>
      <c r="W2527">
        <f>(Tableau1[[#This Row],[Sales]]/Tableau1[[#This Row],[Profit]])*100</f>
        <v>1333.3333333333335</v>
      </c>
      <c r="X2527">
        <f>Tableau1[[#This Row],[Sales]]*(1-Tableau1[[#This Row],[Discount]])</f>
        <v>3.5584000000000007</v>
      </c>
      <c r="Y2527">
        <f ca="1">SUMIF(Tableau1[Order ID],Tableau1[[#This Row],[Order ID]],Tableau1[[#This Row],[Sales]])</f>
        <v>0</v>
      </c>
    </row>
    <row r="2528" spans="1:25" x14ac:dyDescent="0.3">
      <c r="A2528">
        <v>5104</v>
      </c>
      <c r="B2528" t="s">
        <v>2547</v>
      </c>
      <c r="C2528" s="9" t="s">
        <v>5544</v>
      </c>
      <c r="D2528" s="9">
        <v>42089</v>
      </c>
      <c r="E2528" s="3" t="s">
        <v>6140</v>
      </c>
      <c r="F2528" t="s">
        <v>6464</v>
      </c>
      <c r="G2528" t="s">
        <v>6889</v>
      </c>
      <c r="H2528" t="s">
        <v>7682</v>
      </c>
      <c r="I2528" t="s">
        <v>8054</v>
      </c>
      <c r="J2528" t="s">
        <v>8057</v>
      </c>
      <c r="K2528" t="s">
        <v>8068</v>
      </c>
      <c r="L2528" t="s">
        <v>8597</v>
      </c>
      <c r="M2528">
        <v>19140</v>
      </c>
      <c r="N2528" t="s">
        <v>8640</v>
      </c>
      <c r="O2528" t="s">
        <v>8781</v>
      </c>
      <c r="P2528" t="s">
        <v>10371</v>
      </c>
      <c r="Q2528" t="s">
        <v>10383</v>
      </c>
      <c r="R2528" t="s">
        <v>10531</v>
      </c>
      <c r="S2528">
        <v>40.031999999999996</v>
      </c>
      <c r="T2528">
        <v>6</v>
      </c>
      <c r="U2528">
        <v>0.2</v>
      </c>
      <c r="V2528">
        <v>12.51</v>
      </c>
      <c r="W2528">
        <f>(Tableau1[[#This Row],[Sales]]/Tableau1[[#This Row],[Profit]])*100</f>
        <v>320</v>
      </c>
      <c r="X2528">
        <f>Tableau1[[#This Row],[Sales]]*(1-Tableau1[[#This Row],[Discount]])</f>
        <v>32.025599999999997</v>
      </c>
      <c r="Y2528">
        <f ca="1">SUMIF(Tableau1[Order ID],Tableau1[[#This Row],[Order ID]],Tableau1[[#This Row],[Sales]])</f>
        <v>0</v>
      </c>
    </row>
    <row r="2529" spans="1:25" x14ac:dyDescent="0.3">
      <c r="A2529">
        <v>5106</v>
      </c>
      <c r="B2529" t="s">
        <v>2548</v>
      </c>
      <c r="C2529" s="9" t="s">
        <v>5667</v>
      </c>
      <c r="D2529" s="9">
        <v>41987</v>
      </c>
      <c r="E2529" s="3" t="s">
        <v>5444</v>
      </c>
      <c r="F2529" t="s">
        <v>6465</v>
      </c>
      <c r="G2529" t="s">
        <v>6766</v>
      </c>
      <c r="H2529" t="s">
        <v>7559</v>
      </c>
      <c r="I2529" t="s">
        <v>8054</v>
      </c>
      <c r="J2529" t="s">
        <v>8057</v>
      </c>
      <c r="K2529" t="s">
        <v>8265</v>
      </c>
      <c r="L2529" t="s">
        <v>8591</v>
      </c>
      <c r="M2529">
        <v>32725</v>
      </c>
      <c r="N2529" t="s">
        <v>8637</v>
      </c>
      <c r="O2529" t="s">
        <v>9920</v>
      </c>
      <c r="P2529" t="s">
        <v>10370</v>
      </c>
      <c r="Q2529" t="s">
        <v>10374</v>
      </c>
      <c r="R2529" t="s">
        <v>11655</v>
      </c>
      <c r="S2529">
        <v>186.304</v>
      </c>
      <c r="T2529">
        <v>4</v>
      </c>
      <c r="U2529">
        <v>0.2</v>
      </c>
      <c r="V2529">
        <v>13.972799999999999</v>
      </c>
      <c r="W2529">
        <f>(Tableau1[[#This Row],[Sales]]/Tableau1[[#This Row],[Profit]])*100</f>
        <v>1333.3333333333335</v>
      </c>
      <c r="X2529">
        <f>Tableau1[[#This Row],[Sales]]*(1-Tableau1[[#This Row],[Discount]])</f>
        <v>149.04320000000001</v>
      </c>
      <c r="Y2529">
        <f ca="1">SUMIF(Tableau1[Order ID],Tableau1[[#This Row],[Order ID]],Tableau1[[#This Row],[Sales]])</f>
        <v>0</v>
      </c>
    </row>
    <row r="2530" spans="1:25" x14ac:dyDescent="0.3">
      <c r="A2530">
        <v>5107</v>
      </c>
      <c r="B2530" t="s">
        <v>2549</v>
      </c>
      <c r="C2530" s="9" t="s">
        <v>5474</v>
      </c>
      <c r="D2530" s="9">
        <v>42266</v>
      </c>
      <c r="E2530" s="3" t="s">
        <v>5150</v>
      </c>
      <c r="F2530" t="s">
        <v>6465</v>
      </c>
      <c r="G2530" t="s">
        <v>6936</v>
      </c>
      <c r="H2530" t="s">
        <v>7729</v>
      </c>
      <c r="I2530" t="s">
        <v>8055</v>
      </c>
      <c r="J2530" t="s">
        <v>8057</v>
      </c>
      <c r="K2530" t="s">
        <v>8096</v>
      </c>
      <c r="L2530" t="s">
        <v>8620</v>
      </c>
      <c r="M2530">
        <v>31907</v>
      </c>
      <c r="N2530" t="s">
        <v>8637</v>
      </c>
      <c r="O2530" t="s">
        <v>9929</v>
      </c>
      <c r="P2530" t="s">
        <v>10372</v>
      </c>
      <c r="Q2530" t="s">
        <v>10384</v>
      </c>
      <c r="R2530" t="s">
        <v>11665</v>
      </c>
      <c r="S2530">
        <v>66.36</v>
      </c>
      <c r="T2530">
        <v>4</v>
      </c>
      <c r="U2530">
        <v>0</v>
      </c>
      <c r="V2530">
        <v>23.225999999999999</v>
      </c>
      <c r="W2530">
        <f>(Tableau1[[#This Row],[Sales]]/Tableau1[[#This Row],[Profit]])*100</f>
        <v>285.71428571428572</v>
      </c>
      <c r="X2530">
        <f>Tableau1[[#This Row],[Sales]]*(1-Tableau1[[#This Row],[Discount]])</f>
        <v>66.36</v>
      </c>
      <c r="Y2530">
        <f ca="1">SUMIF(Tableau1[Order ID],Tableau1[[#This Row],[Order ID]],Tableau1[[#This Row],[Sales]])</f>
        <v>0</v>
      </c>
    </row>
    <row r="2531" spans="1:25" x14ac:dyDescent="0.3">
      <c r="A2531">
        <v>5108</v>
      </c>
      <c r="B2531" t="s">
        <v>2550</v>
      </c>
      <c r="C2531" s="9" t="s">
        <v>6046</v>
      </c>
      <c r="D2531" s="9">
        <v>42850</v>
      </c>
      <c r="E2531" s="3" t="s">
        <v>5496</v>
      </c>
      <c r="F2531" t="s">
        <v>6466</v>
      </c>
      <c r="G2531" t="s">
        <v>6511</v>
      </c>
      <c r="H2531" t="s">
        <v>7304</v>
      </c>
      <c r="I2531" t="s">
        <v>8056</v>
      </c>
      <c r="J2531" t="s">
        <v>8057</v>
      </c>
      <c r="K2531" t="s">
        <v>8374</v>
      </c>
      <c r="L2531" t="s">
        <v>8606</v>
      </c>
      <c r="M2531">
        <v>37211</v>
      </c>
      <c r="N2531" t="s">
        <v>8637</v>
      </c>
      <c r="O2531" t="s">
        <v>9137</v>
      </c>
      <c r="P2531" t="s">
        <v>10371</v>
      </c>
      <c r="Q2531" t="s">
        <v>10379</v>
      </c>
      <c r="R2531" t="s">
        <v>10886</v>
      </c>
      <c r="S2531">
        <v>42.048000000000002</v>
      </c>
      <c r="T2531">
        <v>9</v>
      </c>
      <c r="U2531">
        <v>0.2</v>
      </c>
      <c r="V2531">
        <v>5.2560000000000002</v>
      </c>
      <c r="W2531">
        <f>(Tableau1[[#This Row],[Sales]]/Tableau1[[#This Row],[Profit]])*100</f>
        <v>800</v>
      </c>
      <c r="X2531">
        <f>Tableau1[[#This Row],[Sales]]*(1-Tableau1[[#This Row],[Discount]])</f>
        <v>33.638400000000004</v>
      </c>
      <c r="Y2531">
        <f ca="1">SUMIF(Tableau1[Order ID],Tableau1[[#This Row],[Order ID]],Tableau1[[#This Row],[Sales]])</f>
        <v>0</v>
      </c>
    </row>
    <row r="2532" spans="1:25" x14ac:dyDescent="0.3">
      <c r="A2532">
        <v>5110</v>
      </c>
      <c r="B2532" t="s">
        <v>2551</v>
      </c>
      <c r="C2532" s="9" t="s">
        <v>5668</v>
      </c>
      <c r="D2532" s="9">
        <v>41930</v>
      </c>
      <c r="E2532" s="3" t="s">
        <v>5098</v>
      </c>
      <c r="F2532" t="s">
        <v>6465</v>
      </c>
      <c r="G2532" t="s">
        <v>7021</v>
      </c>
      <c r="H2532" t="s">
        <v>7814</v>
      </c>
      <c r="I2532" t="s">
        <v>8055</v>
      </c>
      <c r="J2532" t="s">
        <v>8057</v>
      </c>
      <c r="K2532" t="s">
        <v>8068</v>
      </c>
      <c r="L2532" t="s">
        <v>8597</v>
      </c>
      <c r="M2532">
        <v>19134</v>
      </c>
      <c r="N2532" t="s">
        <v>8640</v>
      </c>
      <c r="O2532" t="s">
        <v>9093</v>
      </c>
      <c r="P2532" t="s">
        <v>10371</v>
      </c>
      <c r="Q2532" t="s">
        <v>10385</v>
      </c>
      <c r="R2532" t="s">
        <v>10843</v>
      </c>
      <c r="S2532">
        <v>52.512</v>
      </c>
      <c r="T2532">
        <v>6</v>
      </c>
      <c r="U2532">
        <v>0.2</v>
      </c>
      <c r="V2532">
        <v>19.692</v>
      </c>
      <c r="W2532">
        <f>(Tableau1[[#This Row],[Sales]]/Tableau1[[#This Row],[Profit]])*100</f>
        <v>266.66666666666663</v>
      </c>
      <c r="X2532">
        <f>Tableau1[[#This Row],[Sales]]*(1-Tableau1[[#This Row],[Discount]])</f>
        <v>42.009600000000006</v>
      </c>
      <c r="Y2532">
        <f ca="1">SUMIF(Tableau1[Order ID],Tableau1[[#This Row],[Order ID]],Tableau1[[#This Row],[Sales]])</f>
        <v>0</v>
      </c>
    </row>
    <row r="2533" spans="1:25" x14ac:dyDescent="0.3">
      <c r="A2533">
        <v>5113</v>
      </c>
      <c r="B2533" t="s">
        <v>2552</v>
      </c>
      <c r="C2533" s="9" t="s">
        <v>5080</v>
      </c>
      <c r="D2533" s="9">
        <v>42321</v>
      </c>
      <c r="E2533" s="3" t="s">
        <v>5080</v>
      </c>
      <c r="F2533" t="s">
        <v>6467</v>
      </c>
      <c r="G2533" t="s">
        <v>6924</v>
      </c>
      <c r="H2533" t="s">
        <v>7717</v>
      </c>
      <c r="I2533" t="s">
        <v>8054</v>
      </c>
      <c r="J2533" t="s">
        <v>8057</v>
      </c>
      <c r="K2533" t="s">
        <v>8080</v>
      </c>
      <c r="L2533" t="s">
        <v>8598</v>
      </c>
      <c r="M2533">
        <v>60610</v>
      </c>
      <c r="N2533" t="s">
        <v>8639</v>
      </c>
      <c r="O2533" t="s">
        <v>10258</v>
      </c>
      <c r="P2533" t="s">
        <v>10370</v>
      </c>
      <c r="Q2533" t="s">
        <v>10378</v>
      </c>
      <c r="R2533" t="s">
        <v>11996</v>
      </c>
      <c r="S2533">
        <v>17.495999999999999</v>
      </c>
      <c r="T2533">
        <v>9</v>
      </c>
      <c r="U2533">
        <v>0.6</v>
      </c>
      <c r="V2533">
        <v>-7.4358000000000004</v>
      </c>
      <c r="W2533">
        <f>(Tableau1[[#This Row],[Sales]]/Tableau1[[#This Row],[Profit]])*100</f>
        <v>-235.29411764705878</v>
      </c>
      <c r="X2533">
        <f>Tableau1[[#This Row],[Sales]]*(1-Tableau1[[#This Row],[Discount]])</f>
        <v>6.9984000000000002</v>
      </c>
      <c r="Y2533">
        <f ca="1">SUMIF(Tableau1[Order ID],Tableau1[[#This Row],[Order ID]],Tableau1[[#This Row],[Sales]])</f>
        <v>0</v>
      </c>
    </row>
    <row r="2534" spans="1:25" x14ac:dyDescent="0.3">
      <c r="A2534">
        <v>5114</v>
      </c>
      <c r="B2534" t="s">
        <v>2553</v>
      </c>
      <c r="C2534" s="9" t="s">
        <v>6041</v>
      </c>
      <c r="D2534" s="9">
        <v>42400</v>
      </c>
      <c r="E2534" s="3" t="s">
        <v>6086</v>
      </c>
      <c r="F2534" t="s">
        <v>6464</v>
      </c>
      <c r="G2534" t="s">
        <v>6960</v>
      </c>
      <c r="H2534" t="s">
        <v>7753</v>
      </c>
      <c r="I2534" t="s">
        <v>8054</v>
      </c>
      <c r="J2534" t="s">
        <v>8057</v>
      </c>
      <c r="K2534" t="s">
        <v>8119</v>
      </c>
      <c r="L2534" t="s">
        <v>8593</v>
      </c>
      <c r="M2534">
        <v>75220</v>
      </c>
      <c r="N2534" t="s">
        <v>8639</v>
      </c>
      <c r="O2534" t="s">
        <v>9889</v>
      </c>
      <c r="P2534" t="s">
        <v>10371</v>
      </c>
      <c r="Q2534" t="s">
        <v>10383</v>
      </c>
      <c r="R2534" t="s">
        <v>11624</v>
      </c>
      <c r="S2534">
        <v>15.552</v>
      </c>
      <c r="T2534">
        <v>3</v>
      </c>
      <c r="U2534">
        <v>0.2</v>
      </c>
      <c r="V2534">
        <v>5.4432</v>
      </c>
      <c r="W2534">
        <f>(Tableau1[[#This Row],[Sales]]/Tableau1[[#This Row],[Profit]])*100</f>
        <v>285.71428571428572</v>
      </c>
      <c r="X2534">
        <f>Tableau1[[#This Row],[Sales]]*(1-Tableau1[[#This Row],[Discount]])</f>
        <v>12.441600000000001</v>
      </c>
      <c r="Y2534">
        <f ca="1">SUMIF(Tableau1[Order ID],Tableau1[[#This Row],[Order ID]],Tableau1[[#This Row],[Sales]])</f>
        <v>0</v>
      </c>
    </row>
    <row r="2535" spans="1:25" x14ac:dyDescent="0.3">
      <c r="A2535">
        <v>5115</v>
      </c>
      <c r="B2535" t="s">
        <v>2554</v>
      </c>
      <c r="C2535" s="9" t="s">
        <v>6049</v>
      </c>
      <c r="D2535" s="9">
        <v>42691</v>
      </c>
      <c r="E2535" s="3" t="s">
        <v>5471</v>
      </c>
      <c r="F2535" t="s">
        <v>6465</v>
      </c>
      <c r="G2535" t="s">
        <v>6801</v>
      </c>
      <c r="H2535" t="s">
        <v>7594</v>
      </c>
      <c r="I2535" t="s">
        <v>8054</v>
      </c>
      <c r="J2535" t="s">
        <v>8057</v>
      </c>
      <c r="K2535" t="s">
        <v>8109</v>
      </c>
      <c r="L2535" t="s">
        <v>8615</v>
      </c>
      <c r="M2535">
        <v>88220</v>
      </c>
      <c r="N2535" t="s">
        <v>8638</v>
      </c>
      <c r="O2535" t="s">
        <v>8941</v>
      </c>
      <c r="P2535" t="s">
        <v>10371</v>
      </c>
      <c r="Q2535" t="s">
        <v>10381</v>
      </c>
      <c r="R2535" t="s">
        <v>10690</v>
      </c>
      <c r="S2535">
        <v>10.776</v>
      </c>
      <c r="T2535">
        <v>3</v>
      </c>
      <c r="U2535">
        <v>0.2</v>
      </c>
      <c r="V2535">
        <v>3.3675000000000002</v>
      </c>
      <c r="W2535">
        <f>(Tableau1[[#This Row],[Sales]]/Tableau1[[#This Row],[Profit]])*100</f>
        <v>320</v>
      </c>
      <c r="X2535">
        <f>Tableau1[[#This Row],[Sales]]*(1-Tableau1[[#This Row],[Discount]])</f>
        <v>8.6208000000000009</v>
      </c>
      <c r="Y2535">
        <f ca="1">SUMIF(Tableau1[Order ID],Tableau1[[#This Row],[Order ID]],Tableau1[[#This Row],[Sales]])</f>
        <v>0</v>
      </c>
    </row>
    <row r="2536" spans="1:25" x14ac:dyDescent="0.3">
      <c r="A2536">
        <v>5116</v>
      </c>
      <c r="B2536" t="s">
        <v>2555</v>
      </c>
      <c r="C2536" s="9" t="s">
        <v>5830</v>
      </c>
      <c r="D2536" s="9">
        <v>42941</v>
      </c>
      <c r="E2536" s="3" t="s">
        <v>5600</v>
      </c>
      <c r="F2536" t="s">
        <v>6465</v>
      </c>
      <c r="G2536" t="s">
        <v>7200</v>
      </c>
      <c r="H2536" t="s">
        <v>7993</v>
      </c>
      <c r="I2536" t="s">
        <v>8054</v>
      </c>
      <c r="J2536" t="s">
        <v>8057</v>
      </c>
      <c r="K2536" t="s">
        <v>8068</v>
      </c>
      <c r="L2536" t="s">
        <v>8597</v>
      </c>
      <c r="M2536">
        <v>19134</v>
      </c>
      <c r="N2536" t="s">
        <v>8640</v>
      </c>
      <c r="O2536" t="s">
        <v>10259</v>
      </c>
      <c r="P2536" t="s">
        <v>10371</v>
      </c>
      <c r="Q2536" t="s">
        <v>10375</v>
      </c>
      <c r="R2536" t="s">
        <v>11997</v>
      </c>
      <c r="S2536">
        <v>3.3039999999999998</v>
      </c>
      <c r="T2536">
        <v>1</v>
      </c>
      <c r="U2536">
        <v>0.2</v>
      </c>
      <c r="V2536">
        <v>1.0738000000000001</v>
      </c>
      <c r="W2536">
        <f>(Tableau1[[#This Row],[Sales]]/Tableau1[[#This Row],[Profit]])*100</f>
        <v>307.69230769230768</v>
      </c>
      <c r="X2536">
        <f>Tableau1[[#This Row],[Sales]]*(1-Tableau1[[#This Row],[Discount]])</f>
        <v>2.6432000000000002</v>
      </c>
      <c r="Y2536">
        <f ca="1">SUMIF(Tableau1[Order ID],Tableau1[[#This Row],[Order ID]],Tableau1[[#This Row],[Sales]])</f>
        <v>0</v>
      </c>
    </row>
    <row r="2537" spans="1:25" x14ac:dyDescent="0.3">
      <c r="A2537">
        <v>5117</v>
      </c>
      <c r="B2537" t="s">
        <v>2556</v>
      </c>
      <c r="C2537" s="9" t="s">
        <v>5373</v>
      </c>
      <c r="D2537" s="9">
        <v>43050</v>
      </c>
      <c r="E2537" s="3" t="s">
        <v>5731</v>
      </c>
      <c r="F2537" t="s">
        <v>6465</v>
      </c>
      <c r="G2537" t="s">
        <v>6831</v>
      </c>
      <c r="H2537" t="s">
        <v>7624</v>
      </c>
      <c r="I2537" t="s">
        <v>8054</v>
      </c>
      <c r="J2537" t="s">
        <v>8057</v>
      </c>
      <c r="K2537" t="s">
        <v>8078</v>
      </c>
      <c r="L2537" t="s">
        <v>8603</v>
      </c>
      <c r="M2537">
        <v>10009</v>
      </c>
      <c r="N2537" t="s">
        <v>8640</v>
      </c>
      <c r="O2537" t="s">
        <v>9626</v>
      </c>
      <c r="P2537" t="s">
        <v>10371</v>
      </c>
      <c r="Q2537" t="s">
        <v>10377</v>
      </c>
      <c r="R2537" t="s">
        <v>11366</v>
      </c>
      <c r="S2537">
        <v>35.479999999999997</v>
      </c>
      <c r="T2537">
        <v>1</v>
      </c>
      <c r="U2537">
        <v>0</v>
      </c>
      <c r="V2537">
        <v>0</v>
      </c>
      <c r="W2537" t="e">
        <f>(Tableau1[[#This Row],[Sales]]/Tableau1[[#This Row],[Profit]])*100</f>
        <v>#DIV/0!</v>
      </c>
      <c r="X2537">
        <f>Tableau1[[#This Row],[Sales]]*(1-Tableau1[[#This Row],[Discount]])</f>
        <v>35.479999999999997</v>
      </c>
      <c r="Y2537">
        <f ca="1">SUMIF(Tableau1[Order ID],Tableau1[[#This Row],[Order ID]],Tableau1[[#This Row],[Sales]])</f>
        <v>0</v>
      </c>
    </row>
    <row r="2538" spans="1:25" x14ac:dyDescent="0.3">
      <c r="A2538">
        <v>5118</v>
      </c>
      <c r="B2538" t="s">
        <v>2557</v>
      </c>
      <c r="C2538" s="9" t="s">
        <v>5150</v>
      </c>
      <c r="D2538" s="9">
        <v>42273</v>
      </c>
      <c r="E2538" s="3" t="s">
        <v>5322</v>
      </c>
      <c r="F2538" t="s">
        <v>6465</v>
      </c>
      <c r="G2538" t="s">
        <v>6889</v>
      </c>
      <c r="H2538" t="s">
        <v>7682</v>
      </c>
      <c r="I2538" t="s">
        <v>8054</v>
      </c>
      <c r="J2538" t="s">
        <v>8057</v>
      </c>
      <c r="K2538" t="s">
        <v>8205</v>
      </c>
      <c r="L2538" t="s">
        <v>8603</v>
      </c>
      <c r="M2538">
        <v>11572</v>
      </c>
      <c r="N2538" t="s">
        <v>8640</v>
      </c>
      <c r="O2538" t="s">
        <v>8907</v>
      </c>
      <c r="P2538" t="s">
        <v>10371</v>
      </c>
      <c r="Q2538" t="s">
        <v>10386</v>
      </c>
      <c r="R2538" t="s">
        <v>10656</v>
      </c>
      <c r="S2538">
        <v>34.44</v>
      </c>
      <c r="T2538">
        <v>3</v>
      </c>
      <c r="U2538">
        <v>0</v>
      </c>
      <c r="V2538">
        <v>16.186800000000002</v>
      </c>
      <c r="W2538">
        <f>(Tableau1[[#This Row],[Sales]]/Tableau1[[#This Row],[Profit]])*100</f>
        <v>212.76595744680847</v>
      </c>
      <c r="X2538">
        <f>Tableau1[[#This Row],[Sales]]*(1-Tableau1[[#This Row],[Discount]])</f>
        <v>34.44</v>
      </c>
      <c r="Y2538">
        <f ca="1">SUMIF(Tableau1[Order ID],Tableau1[[#This Row],[Order ID]],Tableau1[[#This Row],[Sales]])</f>
        <v>0</v>
      </c>
    </row>
    <row r="2539" spans="1:25" x14ac:dyDescent="0.3">
      <c r="A2539">
        <v>5121</v>
      </c>
      <c r="B2539" t="s">
        <v>2558</v>
      </c>
      <c r="C2539" s="9" t="s">
        <v>5557</v>
      </c>
      <c r="D2539" s="9">
        <v>41733</v>
      </c>
      <c r="E2539" s="3" t="s">
        <v>5948</v>
      </c>
      <c r="F2539" t="s">
        <v>6465</v>
      </c>
      <c r="G2539" t="s">
        <v>6478</v>
      </c>
      <c r="H2539" t="s">
        <v>7271</v>
      </c>
      <c r="I2539" t="s">
        <v>8055</v>
      </c>
      <c r="J2539" t="s">
        <v>8057</v>
      </c>
      <c r="K2539" t="s">
        <v>8298</v>
      </c>
      <c r="L2539" t="s">
        <v>8616</v>
      </c>
      <c r="M2539">
        <v>70506</v>
      </c>
      <c r="N2539" t="s">
        <v>8637</v>
      </c>
      <c r="O2539" t="s">
        <v>8879</v>
      </c>
      <c r="P2539" t="s">
        <v>10371</v>
      </c>
      <c r="Q2539" t="s">
        <v>10377</v>
      </c>
      <c r="R2539" t="s">
        <v>10629</v>
      </c>
      <c r="S2539">
        <v>232.55</v>
      </c>
      <c r="T2539">
        <v>5</v>
      </c>
      <c r="U2539">
        <v>0</v>
      </c>
      <c r="V2539">
        <v>9.3019999999999996</v>
      </c>
      <c r="W2539">
        <f>(Tableau1[[#This Row],[Sales]]/Tableau1[[#This Row],[Profit]])*100</f>
        <v>2500.0000000000005</v>
      </c>
      <c r="X2539">
        <f>Tableau1[[#This Row],[Sales]]*(1-Tableau1[[#This Row],[Discount]])</f>
        <v>232.55</v>
      </c>
      <c r="Y2539">
        <f ca="1">SUMIF(Tableau1[Order ID],Tableau1[[#This Row],[Order ID]],Tableau1[[#This Row],[Sales]])</f>
        <v>0</v>
      </c>
    </row>
    <row r="2540" spans="1:25" x14ac:dyDescent="0.3">
      <c r="A2540">
        <v>5125</v>
      </c>
      <c r="B2540" t="s">
        <v>2559</v>
      </c>
      <c r="C2540" s="9" t="s">
        <v>5110</v>
      </c>
      <c r="D2540" s="9">
        <v>41896</v>
      </c>
      <c r="E2540" s="3" t="s">
        <v>5110</v>
      </c>
      <c r="F2540" t="s">
        <v>6467</v>
      </c>
      <c r="G2540" t="s">
        <v>7129</v>
      </c>
      <c r="H2540" t="s">
        <v>7922</v>
      </c>
      <c r="I2540" t="s">
        <v>8054</v>
      </c>
      <c r="J2540" t="s">
        <v>8057</v>
      </c>
      <c r="K2540" t="s">
        <v>8078</v>
      </c>
      <c r="L2540" t="s">
        <v>8603</v>
      </c>
      <c r="M2540">
        <v>10009</v>
      </c>
      <c r="N2540" t="s">
        <v>8640</v>
      </c>
      <c r="O2540" t="s">
        <v>9576</v>
      </c>
      <c r="P2540" t="s">
        <v>10370</v>
      </c>
      <c r="Q2540" t="s">
        <v>10376</v>
      </c>
      <c r="R2540" t="s">
        <v>11190</v>
      </c>
      <c r="S2540">
        <v>464.29199999999997</v>
      </c>
      <c r="T2540">
        <v>9</v>
      </c>
      <c r="U2540">
        <v>0.4</v>
      </c>
      <c r="V2540">
        <v>-108.3348</v>
      </c>
      <c r="W2540">
        <f>(Tableau1[[#This Row],[Sales]]/Tableau1[[#This Row],[Profit]])*100</f>
        <v>-428.57142857142856</v>
      </c>
      <c r="X2540">
        <f>Tableau1[[#This Row],[Sales]]*(1-Tableau1[[#This Row],[Discount]])</f>
        <v>278.5752</v>
      </c>
      <c r="Y2540">
        <f ca="1">SUMIF(Tableau1[Order ID],Tableau1[[#This Row],[Order ID]],Tableau1[[#This Row],[Sales]])</f>
        <v>0</v>
      </c>
    </row>
    <row r="2541" spans="1:25" x14ac:dyDescent="0.3">
      <c r="A2541">
        <v>5132</v>
      </c>
      <c r="B2541" t="s">
        <v>2560</v>
      </c>
      <c r="C2541" s="9" t="s">
        <v>5644</v>
      </c>
      <c r="D2541" s="9">
        <v>43098</v>
      </c>
      <c r="E2541" s="3" t="s">
        <v>6297</v>
      </c>
      <c r="F2541" t="s">
        <v>6465</v>
      </c>
      <c r="G2541" t="s">
        <v>6598</v>
      </c>
      <c r="H2541" t="s">
        <v>7391</v>
      </c>
      <c r="I2541" t="s">
        <v>8055</v>
      </c>
      <c r="J2541" t="s">
        <v>8057</v>
      </c>
      <c r="K2541" t="s">
        <v>8183</v>
      </c>
      <c r="L2541" t="s">
        <v>8590</v>
      </c>
      <c r="M2541">
        <v>92804</v>
      </c>
      <c r="N2541" t="s">
        <v>8638</v>
      </c>
      <c r="O2541" t="s">
        <v>9890</v>
      </c>
      <c r="P2541" t="s">
        <v>10370</v>
      </c>
      <c r="Q2541" t="s">
        <v>10378</v>
      </c>
      <c r="R2541" t="s">
        <v>11625</v>
      </c>
      <c r="S2541">
        <v>101.12</v>
      </c>
      <c r="T2541">
        <v>8</v>
      </c>
      <c r="U2541">
        <v>0</v>
      </c>
      <c r="V2541">
        <v>37.414400000000001</v>
      </c>
      <c r="W2541">
        <f>(Tableau1[[#This Row],[Sales]]/Tableau1[[#This Row],[Profit]])*100</f>
        <v>270.27027027027026</v>
      </c>
      <c r="X2541">
        <f>Tableau1[[#This Row],[Sales]]*(1-Tableau1[[#This Row],[Discount]])</f>
        <v>101.12</v>
      </c>
      <c r="Y2541">
        <f ca="1">SUMIF(Tableau1[Order ID],Tableau1[[#This Row],[Order ID]],Tableau1[[#This Row],[Sales]])</f>
        <v>0</v>
      </c>
    </row>
    <row r="2542" spans="1:25" x14ac:dyDescent="0.3">
      <c r="A2542">
        <v>5133</v>
      </c>
      <c r="B2542" t="s">
        <v>2561</v>
      </c>
      <c r="C2542" s="9" t="s">
        <v>6050</v>
      </c>
      <c r="D2542" s="9">
        <v>42176</v>
      </c>
      <c r="E2542" s="3" t="s">
        <v>6427</v>
      </c>
      <c r="F2542" t="s">
        <v>6465</v>
      </c>
      <c r="G2542" t="s">
        <v>6680</v>
      </c>
      <c r="H2542" t="s">
        <v>7473</v>
      </c>
      <c r="I2542" t="s">
        <v>8054</v>
      </c>
      <c r="J2542" t="s">
        <v>8057</v>
      </c>
      <c r="K2542" t="s">
        <v>8265</v>
      </c>
      <c r="L2542" t="s">
        <v>8591</v>
      </c>
      <c r="M2542">
        <v>32725</v>
      </c>
      <c r="N2542" t="s">
        <v>8637</v>
      </c>
      <c r="O2542" t="s">
        <v>9427</v>
      </c>
      <c r="P2542" t="s">
        <v>10372</v>
      </c>
      <c r="Q2542" t="s">
        <v>10380</v>
      </c>
      <c r="R2542" t="s">
        <v>11173</v>
      </c>
      <c r="S2542">
        <v>107.976</v>
      </c>
      <c r="T2542">
        <v>3</v>
      </c>
      <c r="U2542">
        <v>0.2</v>
      </c>
      <c r="V2542">
        <v>37.791600000000003</v>
      </c>
      <c r="W2542">
        <f>(Tableau1[[#This Row],[Sales]]/Tableau1[[#This Row],[Profit]])*100</f>
        <v>285.71428571428567</v>
      </c>
      <c r="X2542">
        <f>Tableau1[[#This Row],[Sales]]*(1-Tableau1[[#This Row],[Discount]])</f>
        <v>86.380800000000008</v>
      </c>
      <c r="Y2542">
        <f ca="1">SUMIF(Tableau1[Order ID],Tableau1[[#This Row],[Order ID]],Tableau1[[#This Row],[Sales]])</f>
        <v>0</v>
      </c>
    </row>
    <row r="2543" spans="1:25" x14ac:dyDescent="0.3">
      <c r="A2543">
        <v>5134</v>
      </c>
      <c r="B2543" t="s">
        <v>2562</v>
      </c>
      <c r="C2543" s="9" t="s">
        <v>5230</v>
      </c>
      <c r="D2543" s="9">
        <v>43065</v>
      </c>
      <c r="E2543" s="3" t="s">
        <v>5359</v>
      </c>
      <c r="F2543" t="s">
        <v>6465</v>
      </c>
      <c r="G2543" t="s">
        <v>6903</v>
      </c>
      <c r="H2543" t="s">
        <v>7696</v>
      </c>
      <c r="I2543" t="s">
        <v>8056</v>
      </c>
      <c r="J2543" t="s">
        <v>8057</v>
      </c>
      <c r="K2543" t="s">
        <v>8078</v>
      </c>
      <c r="L2543" t="s">
        <v>8603</v>
      </c>
      <c r="M2543">
        <v>10009</v>
      </c>
      <c r="N2543" t="s">
        <v>8640</v>
      </c>
      <c r="O2543" t="s">
        <v>10169</v>
      </c>
      <c r="P2543" t="s">
        <v>10371</v>
      </c>
      <c r="Q2543" t="s">
        <v>10382</v>
      </c>
      <c r="R2543" t="s">
        <v>11910</v>
      </c>
      <c r="S2543">
        <v>58.73</v>
      </c>
      <c r="T2543">
        <v>7</v>
      </c>
      <c r="U2543">
        <v>0</v>
      </c>
      <c r="V2543">
        <v>14.682499999999999</v>
      </c>
      <c r="W2543">
        <f>(Tableau1[[#This Row],[Sales]]/Tableau1[[#This Row],[Profit]])*100</f>
        <v>400</v>
      </c>
      <c r="X2543">
        <f>Tableau1[[#This Row],[Sales]]*(1-Tableau1[[#This Row],[Discount]])</f>
        <v>58.73</v>
      </c>
      <c r="Y2543">
        <f ca="1">SUMIF(Tableau1[Order ID],Tableau1[[#This Row],[Order ID]],Tableau1[[#This Row],[Sales]])</f>
        <v>0</v>
      </c>
    </row>
    <row r="2544" spans="1:25" x14ac:dyDescent="0.3">
      <c r="A2544">
        <v>5136</v>
      </c>
      <c r="B2544" t="s">
        <v>2563</v>
      </c>
      <c r="C2544" s="9" t="s">
        <v>5278</v>
      </c>
      <c r="D2544" s="9">
        <v>42666</v>
      </c>
      <c r="E2544" s="3" t="s">
        <v>5129</v>
      </c>
      <c r="F2544" t="s">
        <v>6465</v>
      </c>
      <c r="G2544" t="s">
        <v>6905</v>
      </c>
      <c r="H2544" t="s">
        <v>7698</v>
      </c>
      <c r="I2544" t="s">
        <v>8056</v>
      </c>
      <c r="J2544" t="s">
        <v>8057</v>
      </c>
      <c r="K2544" t="s">
        <v>8062</v>
      </c>
      <c r="L2544" t="s">
        <v>8234</v>
      </c>
      <c r="M2544">
        <v>98103</v>
      </c>
      <c r="N2544" t="s">
        <v>8638</v>
      </c>
      <c r="O2544" t="s">
        <v>8899</v>
      </c>
      <c r="P2544" t="s">
        <v>10371</v>
      </c>
      <c r="Q2544" t="s">
        <v>10386</v>
      </c>
      <c r="R2544" t="s">
        <v>10648</v>
      </c>
      <c r="S2544">
        <v>17.05</v>
      </c>
      <c r="T2544">
        <v>5</v>
      </c>
      <c r="U2544">
        <v>0</v>
      </c>
      <c r="V2544">
        <v>8.1839999999999993</v>
      </c>
      <c r="W2544">
        <f>(Tableau1[[#This Row],[Sales]]/Tableau1[[#This Row],[Profit]])*100</f>
        <v>208.33333333333334</v>
      </c>
      <c r="X2544">
        <f>Tableau1[[#This Row],[Sales]]*(1-Tableau1[[#This Row],[Discount]])</f>
        <v>17.05</v>
      </c>
      <c r="Y2544">
        <f ca="1">SUMIF(Tableau1[Order ID],Tableau1[[#This Row],[Order ID]],Tableau1[[#This Row],[Sales]])</f>
        <v>0</v>
      </c>
    </row>
    <row r="2545" spans="1:25" x14ac:dyDescent="0.3">
      <c r="A2545">
        <v>5137</v>
      </c>
      <c r="B2545" t="s">
        <v>2564</v>
      </c>
      <c r="C2545" s="9" t="s">
        <v>5669</v>
      </c>
      <c r="D2545" s="9">
        <v>42352</v>
      </c>
      <c r="E2545" s="3" t="s">
        <v>5576</v>
      </c>
      <c r="F2545" t="s">
        <v>6465</v>
      </c>
      <c r="G2545" t="s">
        <v>6970</v>
      </c>
      <c r="H2545" t="s">
        <v>7763</v>
      </c>
      <c r="I2545" t="s">
        <v>8054</v>
      </c>
      <c r="J2545" t="s">
        <v>8057</v>
      </c>
      <c r="K2545" t="s">
        <v>8128</v>
      </c>
      <c r="L2545" t="s">
        <v>8590</v>
      </c>
      <c r="M2545">
        <v>92105</v>
      </c>
      <c r="N2545" t="s">
        <v>8638</v>
      </c>
      <c r="O2545" t="s">
        <v>9484</v>
      </c>
      <c r="P2545" t="s">
        <v>10371</v>
      </c>
      <c r="Q2545" t="s">
        <v>10381</v>
      </c>
      <c r="R2545" t="s">
        <v>11228</v>
      </c>
      <c r="S2545">
        <v>8.0960000000000001</v>
      </c>
      <c r="T2545">
        <v>2</v>
      </c>
      <c r="U2545">
        <v>0.2</v>
      </c>
      <c r="V2545">
        <v>2.7324000000000002</v>
      </c>
      <c r="W2545">
        <f>(Tableau1[[#This Row],[Sales]]/Tableau1[[#This Row],[Profit]])*100</f>
        <v>296.2962962962963</v>
      </c>
      <c r="X2545">
        <f>Tableau1[[#This Row],[Sales]]*(1-Tableau1[[#This Row],[Discount]])</f>
        <v>6.4768000000000008</v>
      </c>
      <c r="Y2545">
        <f ca="1">SUMIF(Tableau1[Order ID],Tableau1[[#This Row],[Order ID]],Tableau1[[#This Row],[Sales]])</f>
        <v>0</v>
      </c>
    </row>
    <row r="2546" spans="1:25" x14ac:dyDescent="0.3">
      <c r="A2546">
        <v>5138</v>
      </c>
      <c r="B2546" t="s">
        <v>2565</v>
      </c>
      <c r="C2546" s="9" t="s">
        <v>5403</v>
      </c>
      <c r="D2546" s="9">
        <v>42687</v>
      </c>
      <c r="E2546" s="3" t="s">
        <v>6049</v>
      </c>
      <c r="F2546" t="s">
        <v>6465</v>
      </c>
      <c r="G2546" t="s">
        <v>7215</v>
      </c>
      <c r="H2546" t="s">
        <v>8008</v>
      </c>
      <c r="I2546" t="s">
        <v>8055</v>
      </c>
      <c r="J2546" t="s">
        <v>8057</v>
      </c>
      <c r="K2546" t="s">
        <v>8326</v>
      </c>
      <c r="L2546" t="s">
        <v>8614</v>
      </c>
      <c r="M2546">
        <v>73120</v>
      </c>
      <c r="N2546" t="s">
        <v>8639</v>
      </c>
      <c r="O2546" t="s">
        <v>9183</v>
      </c>
      <c r="P2546" t="s">
        <v>10370</v>
      </c>
      <c r="Q2546" t="s">
        <v>10378</v>
      </c>
      <c r="R2546" t="s">
        <v>10931</v>
      </c>
      <c r="S2546">
        <v>30.36</v>
      </c>
      <c r="T2546">
        <v>4</v>
      </c>
      <c r="U2546">
        <v>0</v>
      </c>
      <c r="V2546">
        <v>13.0548</v>
      </c>
      <c r="W2546">
        <f>(Tableau1[[#This Row],[Sales]]/Tableau1[[#This Row],[Profit]])*100</f>
        <v>232.55813953488374</v>
      </c>
      <c r="X2546">
        <f>Tableau1[[#This Row],[Sales]]*(1-Tableau1[[#This Row],[Discount]])</f>
        <v>30.36</v>
      </c>
      <c r="Y2546">
        <f ca="1">SUMIF(Tableau1[Order ID],Tableau1[[#This Row],[Order ID]],Tableau1[[#This Row],[Sales]])</f>
        <v>0</v>
      </c>
    </row>
    <row r="2547" spans="1:25" x14ac:dyDescent="0.3">
      <c r="A2547">
        <v>5139</v>
      </c>
      <c r="B2547" t="s">
        <v>2566</v>
      </c>
      <c r="C2547" s="9" t="s">
        <v>5395</v>
      </c>
      <c r="D2547" s="9">
        <v>43007</v>
      </c>
      <c r="E2547" s="3" t="s">
        <v>5391</v>
      </c>
      <c r="F2547" t="s">
        <v>6465</v>
      </c>
      <c r="G2547" t="s">
        <v>6818</v>
      </c>
      <c r="H2547" t="s">
        <v>7611</v>
      </c>
      <c r="I2547" t="s">
        <v>8054</v>
      </c>
      <c r="J2547" t="s">
        <v>8057</v>
      </c>
      <c r="K2547" t="s">
        <v>8203</v>
      </c>
      <c r="L2547" t="s">
        <v>8603</v>
      </c>
      <c r="M2547">
        <v>10550</v>
      </c>
      <c r="N2547" t="s">
        <v>8640</v>
      </c>
      <c r="O2547" t="s">
        <v>9445</v>
      </c>
      <c r="P2547" t="s">
        <v>10371</v>
      </c>
      <c r="Q2547" t="s">
        <v>10385</v>
      </c>
      <c r="R2547" t="s">
        <v>10539</v>
      </c>
      <c r="S2547">
        <v>23.34</v>
      </c>
      <c r="T2547">
        <v>3</v>
      </c>
      <c r="U2547">
        <v>0</v>
      </c>
      <c r="V2547">
        <v>10.969799999999999</v>
      </c>
      <c r="W2547">
        <f>(Tableau1[[#This Row],[Sales]]/Tableau1[[#This Row],[Profit]])*100</f>
        <v>212.7659574468085</v>
      </c>
      <c r="X2547">
        <f>Tableau1[[#This Row],[Sales]]*(1-Tableau1[[#This Row],[Discount]])</f>
        <v>23.34</v>
      </c>
      <c r="Y2547">
        <f ca="1">SUMIF(Tableau1[Order ID],Tableau1[[#This Row],[Order ID]],Tableau1[[#This Row],[Sales]])</f>
        <v>0</v>
      </c>
    </row>
    <row r="2548" spans="1:25" x14ac:dyDescent="0.3">
      <c r="A2548">
        <v>5141</v>
      </c>
      <c r="B2548" t="s">
        <v>2567</v>
      </c>
      <c r="C2548" s="9" t="s">
        <v>5657</v>
      </c>
      <c r="D2548" s="9">
        <v>42316</v>
      </c>
      <c r="E2548" s="3" t="s">
        <v>5798</v>
      </c>
      <c r="F2548" t="s">
        <v>6465</v>
      </c>
      <c r="G2548" t="s">
        <v>6985</v>
      </c>
      <c r="H2548" t="s">
        <v>7778</v>
      </c>
      <c r="I2548" t="s">
        <v>8054</v>
      </c>
      <c r="J2548" t="s">
        <v>8057</v>
      </c>
      <c r="K2548" t="s">
        <v>8066</v>
      </c>
      <c r="L2548" t="s">
        <v>8590</v>
      </c>
      <c r="M2548">
        <v>94109</v>
      </c>
      <c r="N2548" t="s">
        <v>8638</v>
      </c>
      <c r="O2548" t="s">
        <v>8895</v>
      </c>
      <c r="P2548" t="s">
        <v>10372</v>
      </c>
      <c r="Q2548" t="s">
        <v>10384</v>
      </c>
      <c r="R2548" t="s">
        <v>10644</v>
      </c>
      <c r="S2548">
        <v>119.9</v>
      </c>
      <c r="T2548">
        <v>2</v>
      </c>
      <c r="U2548">
        <v>0</v>
      </c>
      <c r="V2548">
        <v>43.164000000000001</v>
      </c>
      <c r="W2548">
        <f>(Tableau1[[#This Row],[Sales]]/Tableau1[[#This Row],[Profit]])*100</f>
        <v>277.77777777777777</v>
      </c>
      <c r="X2548">
        <f>Tableau1[[#This Row],[Sales]]*(1-Tableau1[[#This Row],[Discount]])</f>
        <v>119.9</v>
      </c>
      <c r="Y2548">
        <f ca="1">SUMIF(Tableau1[Order ID],Tableau1[[#This Row],[Order ID]],Tableau1[[#This Row],[Sales]])</f>
        <v>0</v>
      </c>
    </row>
    <row r="2549" spans="1:25" x14ac:dyDescent="0.3">
      <c r="A2549">
        <v>5142</v>
      </c>
      <c r="B2549" t="s">
        <v>2568</v>
      </c>
      <c r="C2549" s="9" t="s">
        <v>5208</v>
      </c>
      <c r="D2549" s="9">
        <v>42461</v>
      </c>
      <c r="E2549" s="3" t="s">
        <v>5071</v>
      </c>
      <c r="F2549" t="s">
        <v>6465</v>
      </c>
      <c r="G2549" t="s">
        <v>6692</v>
      </c>
      <c r="H2549" t="s">
        <v>7485</v>
      </c>
      <c r="I2549" t="s">
        <v>8054</v>
      </c>
      <c r="J2549" t="s">
        <v>8057</v>
      </c>
      <c r="K2549" t="s">
        <v>8078</v>
      </c>
      <c r="L2549" t="s">
        <v>8603</v>
      </c>
      <c r="M2549">
        <v>10009</v>
      </c>
      <c r="N2549" t="s">
        <v>8640</v>
      </c>
      <c r="O2549" t="s">
        <v>8642</v>
      </c>
      <c r="P2549" t="s">
        <v>10370</v>
      </c>
      <c r="Q2549" t="s">
        <v>10374</v>
      </c>
      <c r="R2549" t="s">
        <v>10391</v>
      </c>
      <c r="S2549">
        <v>1317.492</v>
      </c>
      <c r="T2549">
        <v>6</v>
      </c>
      <c r="U2549">
        <v>0.1</v>
      </c>
      <c r="V2549">
        <v>292.77600000000001</v>
      </c>
      <c r="W2549">
        <f>(Tableau1[[#This Row],[Sales]]/Tableau1[[#This Row],[Profit]])*100</f>
        <v>450</v>
      </c>
      <c r="X2549">
        <f>Tableau1[[#This Row],[Sales]]*(1-Tableau1[[#This Row],[Discount]])</f>
        <v>1185.7428</v>
      </c>
      <c r="Y2549">
        <f ca="1">SUMIF(Tableau1[Order ID],Tableau1[[#This Row],[Order ID]],Tableau1[[#This Row],[Sales]])</f>
        <v>0</v>
      </c>
    </row>
    <row r="2550" spans="1:25" x14ac:dyDescent="0.3">
      <c r="A2550">
        <v>5145</v>
      </c>
      <c r="B2550" t="s">
        <v>2569</v>
      </c>
      <c r="C2550" s="9" t="s">
        <v>5092</v>
      </c>
      <c r="D2550" s="9">
        <v>42768</v>
      </c>
      <c r="E2550" s="3" t="s">
        <v>6428</v>
      </c>
      <c r="F2550" t="s">
        <v>6465</v>
      </c>
      <c r="G2550" t="s">
        <v>6720</v>
      </c>
      <c r="H2550" t="s">
        <v>7513</v>
      </c>
      <c r="I2550" t="s">
        <v>8054</v>
      </c>
      <c r="J2550" t="s">
        <v>8057</v>
      </c>
      <c r="K2550" t="s">
        <v>8059</v>
      </c>
      <c r="L2550" t="s">
        <v>8590</v>
      </c>
      <c r="M2550">
        <v>90045</v>
      </c>
      <c r="N2550" t="s">
        <v>8638</v>
      </c>
      <c r="O2550" t="s">
        <v>9110</v>
      </c>
      <c r="P2550" t="s">
        <v>10370</v>
      </c>
      <c r="Q2550" t="s">
        <v>10378</v>
      </c>
      <c r="R2550" t="s">
        <v>10859</v>
      </c>
      <c r="S2550">
        <v>86.26</v>
      </c>
      <c r="T2550">
        <v>2</v>
      </c>
      <c r="U2550">
        <v>0</v>
      </c>
      <c r="V2550">
        <v>29.328399999999998</v>
      </c>
      <c r="W2550">
        <f>(Tableau1[[#This Row],[Sales]]/Tableau1[[#This Row],[Profit]])*100</f>
        <v>294.11764705882354</v>
      </c>
      <c r="X2550">
        <f>Tableau1[[#This Row],[Sales]]*(1-Tableau1[[#This Row],[Discount]])</f>
        <v>86.26</v>
      </c>
      <c r="Y2550">
        <f ca="1">SUMIF(Tableau1[Order ID],Tableau1[[#This Row],[Order ID]],Tableau1[[#This Row],[Sales]])</f>
        <v>0</v>
      </c>
    </row>
    <row r="2551" spans="1:25" x14ac:dyDescent="0.3">
      <c r="A2551">
        <v>5148</v>
      </c>
      <c r="B2551" t="s">
        <v>2570</v>
      </c>
      <c r="C2551" s="9" t="s">
        <v>5195</v>
      </c>
      <c r="D2551" s="9">
        <v>43093</v>
      </c>
      <c r="E2551" s="3" t="s">
        <v>6376</v>
      </c>
      <c r="F2551" t="s">
        <v>6465</v>
      </c>
      <c r="G2551" t="s">
        <v>6779</v>
      </c>
      <c r="H2551" t="s">
        <v>7572</v>
      </c>
      <c r="I2551" t="s">
        <v>8056</v>
      </c>
      <c r="J2551" t="s">
        <v>8057</v>
      </c>
      <c r="K2551" t="s">
        <v>8490</v>
      </c>
      <c r="L2551" t="s">
        <v>8604</v>
      </c>
      <c r="M2551">
        <v>85224</v>
      </c>
      <c r="N2551" t="s">
        <v>8638</v>
      </c>
      <c r="O2551" t="s">
        <v>10124</v>
      </c>
      <c r="P2551" t="s">
        <v>10370</v>
      </c>
      <c r="Q2551" t="s">
        <v>10378</v>
      </c>
      <c r="R2551" t="s">
        <v>11865</v>
      </c>
      <c r="S2551">
        <v>8.5440000000000005</v>
      </c>
      <c r="T2551">
        <v>4</v>
      </c>
      <c r="U2551">
        <v>0.2</v>
      </c>
      <c r="V2551">
        <v>1.9224000000000001</v>
      </c>
      <c r="W2551">
        <f>(Tableau1[[#This Row],[Sales]]/Tableau1[[#This Row],[Profit]])*100</f>
        <v>444.44444444444446</v>
      </c>
      <c r="X2551">
        <f>Tableau1[[#This Row],[Sales]]*(1-Tableau1[[#This Row],[Discount]])</f>
        <v>6.8352000000000004</v>
      </c>
      <c r="Y2551">
        <f ca="1">SUMIF(Tableau1[Order ID],Tableau1[[#This Row],[Order ID]],Tableau1[[#This Row],[Sales]])</f>
        <v>0</v>
      </c>
    </row>
    <row r="2552" spans="1:25" x14ac:dyDescent="0.3">
      <c r="A2552">
        <v>5150</v>
      </c>
      <c r="B2552" t="s">
        <v>2571</v>
      </c>
      <c r="C2552" s="9" t="s">
        <v>5291</v>
      </c>
      <c r="D2552" s="9">
        <v>41811</v>
      </c>
      <c r="E2552" s="3" t="s">
        <v>5291</v>
      </c>
      <c r="F2552" t="s">
        <v>6467</v>
      </c>
      <c r="G2552" t="s">
        <v>6974</v>
      </c>
      <c r="H2552" t="s">
        <v>7767</v>
      </c>
      <c r="I2552" t="s">
        <v>8054</v>
      </c>
      <c r="J2552" t="s">
        <v>8057</v>
      </c>
      <c r="K2552" t="s">
        <v>8143</v>
      </c>
      <c r="L2552" t="s">
        <v>8603</v>
      </c>
      <c r="M2552">
        <v>11561</v>
      </c>
      <c r="N2552" t="s">
        <v>8640</v>
      </c>
      <c r="O2552" t="s">
        <v>9831</v>
      </c>
      <c r="P2552" t="s">
        <v>10372</v>
      </c>
      <c r="Q2552" t="s">
        <v>10380</v>
      </c>
      <c r="R2552" t="s">
        <v>11565</v>
      </c>
      <c r="S2552">
        <v>1214.8499999999999</v>
      </c>
      <c r="T2552">
        <v>3</v>
      </c>
      <c r="U2552">
        <v>0</v>
      </c>
      <c r="V2552">
        <v>352.30650000000003</v>
      </c>
      <c r="W2552">
        <f>(Tableau1[[#This Row],[Sales]]/Tableau1[[#This Row],[Profit]])*100</f>
        <v>344.82758620689651</v>
      </c>
      <c r="X2552">
        <f>Tableau1[[#This Row],[Sales]]*(1-Tableau1[[#This Row],[Discount]])</f>
        <v>1214.8499999999999</v>
      </c>
      <c r="Y2552">
        <f ca="1">SUMIF(Tableau1[Order ID],Tableau1[[#This Row],[Order ID]],Tableau1[[#This Row],[Sales]])</f>
        <v>0</v>
      </c>
    </row>
    <row r="2553" spans="1:25" x14ac:dyDescent="0.3">
      <c r="A2553">
        <v>5151</v>
      </c>
      <c r="B2553" t="s">
        <v>2572</v>
      </c>
      <c r="C2553" s="9" t="s">
        <v>5934</v>
      </c>
      <c r="D2553" s="9">
        <v>42800</v>
      </c>
      <c r="E2553" s="3" t="s">
        <v>5464</v>
      </c>
      <c r="F2553" t="s">
        <v>6464</v>
      </c>
      <c r="G2553" t="s">
        <v>6532</v>
      </c>
      <c r="H2553" t="s">
        <v>7325</v>
      </c>
      <c r="I2553" t="s">
        <v>8055</v>
      </c>
      <c r="J2553" t="s">
        <v>8057</v>
      </c>
      <c r="K2553" t="s">
        <v>8066</v>
      </c>
      <c r="L2553" t="s">
        <v>8590</v>
      </c>
      <c r="M2553">
        <v>94109</v>
      </c>
      <c r="N2553" t="s">
        <v>8638</v>
      </c>
      <c r="O2553" t="s">
        <v>8932</v>
      </c>
      <c r="P2553" t="s">
        <v>10371</v>
      </c>
      <c r="Q2553" t="s">
        <v>10377</v>
      </c>
      <c r="R2553" t="s">
        <v>10681</v>
      </c>
      <c r="S2553">
        <v>67.78</v>
      </c>
      <c r="T2553">
        <v>2</v>
      </c>
      <c r="U2553">
        <v>0</v>
      </c>
      <c r="V2553">
        <v>16.945</v>
      </c>
      <c r="W2553">
        <f>(Tableau1[[#This Row],[Sales]]/Tableau1[[#This Row],[Profit]])*100</f>
        <v>400</v>
      </c>
      <c r="X2553">
        <f>Tableau1[[#This Row],[Sales]]*(1-Tableau1[[#This Row],[Discount]])</f>
        <v>67.78</v>
      </c>
      <c r="Y2553">
        <f ca="1">SUMIF(Tableau1[Order ID],Tableau1[[#This Row],[Order ID]],Tableau1[[#This Row],[Sales]])</f>
        <v>0</v>
      </c>
    </row>
    <row r="2554" spans="1:25" x14ac:dyDescent="0.3">
      <c r="A2554">
        <v>5152</v>
      </c>
      <c r="B2554" t="s">
        <v>2573</v>
      </c>
      <c r="C2554" s="9" t="s">
        <v>5175</v>
      </c>
      <c r="D2554" s="9">
        <v>43003</v>
      </c>
      <c r="E2554" s="3" t="s">
        <v>5424</v>
      </c>
      <c r="F2554" t="s">
        <v>6466</v>
      </c>
      <c r="G2554" t="s">
        <v>7092</v>
      </c>
      <c r="H2554" t="s">
        <v>7885</v>
      </c>
      <c r="I2554" t="s">
        <v>8055</v>
      </c>
      <c r="J2554" t="s">
        <v>8057</v>
      </c>
      <c r="K2554" t="s">
        <v>8491</v>
      </c>
      <c r="L2554" t="s">
        <v>8625</v>
      </c>
      <c r="M2554">
        <v>59601</v>
      </c>
      <c r="N2554" t="s">
        <v>8638</v>
      </c>
      <c r="O2554" t="s">
        <v>9466</v>
      </c>
      <c r="P2554" t="s">
        <v>10371</v>
      </c>
      <c r="Q2554" t="s">
        <v>10377</v>
      </c>
      <c r="R2554" t="s">
        <v>11210</v>
      </c>
      <c r="S2554">
        <v>39.9</v>
      </c>
      <c r="T2554">
        <v>5</v>
      </c>
      <c r="U2554">
        <v>0</v>
      </c>
      <c r="V2554">
        <v>10.374000000000001</v>
      </c>
      <c r="W2554">
        <f>(Tableau1[[#This Row],[Sales]]/Tableau1[[#This Row],[Profit]])*100</f>
        <v>384.61538461538458</v>
      </c>
      <c r="X2554">
        <f>Tableau1[[#This Row],[Sales]]*(1-Tableau1[[#This Row],[Discount]])</f>
        <v>39.9</v>
      </c>
      <c r="Y2554">
        <f ca="1">SUMIF(Tableau1[Order ID],Tableau1[[#This Row],[Order ID]],Tableau1[[#This Row],[Sales]])</f>
        <v>0</v>
      </c>
    </row>
    <row r="2555" spans="1:25" x14ac:dyDescent="0.3">
      <c r="A2555">
        <v>5153</v>
      </c>
      <c r="B2555" t="s">
        <v>2574</v>
      </c>
      <c r="C2555" s="9" t="s">
        <v>5509</v>
      </c>
      <c r="D2555" s="9">
        <v>41820</v>
      </c>
      <c r="E2555" s="3" t="s">
        <v>5552</v>
      </c>
      <c r="F2555" t="s">
        <v>6465</v>
      </c>
      <c r="G2555" t="s">
        <v>7218</v>
      </c>
      <c r="H2555" t="s">
        <v>8011</v>
      </c>
      <c r="I2555" t="s">
        <v>8054</v>
      </c>
      <c r="J2555" t="s">
        <v>8057</v>
      </c>
      <c r="K2555" t="s">
        <v>8078</v>
      </c>
      <c r="L2555" t="s">
        <v>8603</v>
      </c>
      <c r="M2555">
        <v>10011</v>
      </c>
      <c r="N2555" t="s">
        <v>8640</v>
      </c>
      <c r="O2555" t="s">
        <v>9099</v>
      </c>
      <c r="P2555" t="s">
        <v>10371</v>
      </c>
      <c r="Q2555" t="s">
        <v>10381</v>
      </c>
      <c r="R2555" t="s">
        <v>10849</v>
      </c>
      <c r="S2555">
        <v>2.6880000000000002</v>
      </c>
      <c r="T2555">
        <v>1</v>
      </c>
      <c r="U2555">
        <v>0.2</v>
      </c>
      <c r="V2555">
        <v>0.84</v>
      </c>
      <c r="W2555">
        <f>(Tableau1[[#This Row],[Sales]]/Tableau1[[#This Row],[Profit]])*100</f>
        <v>320</v>
      </c>
      <c r="X2555">
        <f>Tableau1[[#This Row],[Sales]]*(1-Tableau1[[#This Row],[Discount]])</f>
        <v>2.1504000000000003</v>
      </c>
      <c r="Y2555">
        <f ca="1">SUMIF(Tableau1[Order ID],Tableau1[[#This Row],[Order ID]],Tableau1[[#This Row],[Sales]])</f>
        <v>0</v>
      </c>
    </row>
    <row r="2556" spans="1:25" x14ac:dyDescent="0.3">
      <c r="A2556">
        <v>5155</v>
      </c>
      <c r="B2556" t="s">
        <v>2575</v>
      </c>
      <c r="C2556" s="9" t="s">
        <v>6006</v>
      </c>
      <c r="D2556" s="9">
        <v>42223</v>
      </c>
      <c r="E2556" s="3" t="s">
        <v>5846</v>
      </c>
      <c r="F2556" t="s">
        <v>6466</v>
      </c>
      <c r="G2556" t="s">
        <v>7076</v>
      </c>
      <c r="H2556" t="s">
        <v>7869</v>
      </c>
      <c r="I2556" t="s">
        <v>8054</v>
      </c>
      <c r="J2556" t="s">
        <v>8057</v>
      </c>
      <c r="K2556" t="s">
        <v>8492</v>
      </c>
      <c r="L2556" t="s">
        <v>8613</v>
      </c>
      <c r="M2556">
        <v>63122</v>
      </c>
      <c r="N2556" t="s">
        <v>8639</v>
      </c>
      <c r="O2556" t="s">
        <v>8660</v>
      </c>
      <c r="P2556" t="s">
        <v>10371</v>
      </c>
      <c r="Q2556" t="s">
        <v>10381</v>
      </c>
      <c r="R2556" t="s">
        <v>10409</v>
      </c>
      <c r="S2556">
        <v>28.4</v>
      </c>
      <c r="T2556">
        <v>4</v>
      </c>
      <c r="U2556">
        <v>0</v>
      </c>
      <c r="V2556">
        <v>13.064</v>
      </c>
      <c r="W2556">
        <f>(Tableau1[[#This Row],[Sales]]/Tableau1[[#This Row],[Profit]])*100</f>
        <v>217.39130434782606</v>
      </c>
      <c r="X2556">
        <f>Tableau1[[#This Row],[Sales]]*(1-Tableau1[[#This Row],[Discount]])</f>
        <v>28.4</v>
      </c>
      <c r="Y2556">
        <f ca="1">SUMIF(Tableau1[Order ID],Tableau1[[#This Row],[Order ID]],Tableau1[[#This Row],[Sales]])</f>
        <v>0</v>
      </c>
    </row>
    <row r="2557" spans="1:25" x14ac:dyDescent="0.3">
      <c r="A2557">
        <v>5157</v>
      </c>
      <c r="B2557" t="s">
        <v>2576</v>
      </c>
      <c r="C2557" s="9" t="s">
        <v>5190</v>
      </c>
      <c r="D2557" s="9">
        <v>42916</v>
      </c>
      <c r="E2557" s="3" t="s">
        <v>6317</v>
      </c>
      <c r="F2557" t="s">
        <v>6464</v>
      </c>
      <c r="G2557" t="s">
        <v>7157</v>
      </c>
      <c r="H2557" t="s">
        <v>7950</v>
      </c>
      <c r="I2557" t="s">
        <v>8056</v>
      </c>
      <c r="J2557" t="s">
        <v>8057</v>
      </c>
      <c r="K2557" t="s">
        <v>8080</v>
      </c>
      <c r="L2557" t="s">
        <v>8598</v>
      </c>
      <c r="M2557">
        <v>60653</v>
      </c>
      <c r="N2557" t="s">
        <v>8639</v>
      </c>
      <c r="O2557" t="s">
        <v>10255</v>
      </c>
      <c r="P2557" t="s">
        <v>10372</v>
      </c>
      <c r="Q2557" t="s">
        <v>10380</v>
      </c>
      <c r="R2557" t="s">
        <v>11993</v>
      </c>
      <c r="S2557">
        <v>1001.5839999999999</v>
      </c>
      <c r="T2557">
        <v>2</v>
      </c>
      <c r="U2557">
        <v>0.2</v>
      </c>
      <c r="V2557">
        <v>125.19799999999999</v>
      </c>
      <c r="W2557">
        <f>(Tableau1[[#This Row],[Sales]]/Tableau1[[#This Row],[Profit]])*100</f>
        <v>800</v>
      </c>
      <c r="X2557">
        <f>Tableau1[[#This Row],[Sales]]*(1-Tableau1[[#This Row],[Discount]])</f>
        <v>801.2672</v>
      </c>
      <c r="Y2557">
        <f ca="1">SUMIF(Tableau1[Order ID],Tableau1[[#This Row],[Order ID]],Tableau1[[#This Row],[Sales]])</f>
        <v>0</v>
      </c>
    </row>
    <row r="2558" spans="1:25" x14ac:dyDescent="0.3">
      <c r="A2558">
        <v>5160</v>
      </c>
      <c r="B2558" t="s">
        <v>2577</v>
      </c>
      <c r="C2558" s="9" t="s">
        <v>5692</v>
      </c>
      <c r="D2558" s="9">
        <v>42303</v>
      </c>
      <c r="E2558" s="3" t="s">
        <v>5658</v>
      </c>
      <c r="F2558" t="s">
        <v>6464</v>
      </c>
      <c r="G2558" t="s">
        <v>6590</v>
      </c>
      <c r="H2558" t="s">
        <v>7383</v>
      </c>
      <c r="I2558" t="s">
        <v>8055</v>
      </c>
      <c r="J2558" t="s">
        <v>8057</v>
      </c>
      <c r="K2558" t="s">
        <v>8155</v>
      </c>
      <c r="L2558" t="s">
        <v>8604</v>
      </c>
      <c r="M2558">
        <v>85345</v>
      </c>
      <c r="N2558" t="s">
        <v>8638</v>
      </c>
      <c r="O2558" t="s">
        <v>8831</v>
      </c>
      <c r="P2558" t="s">
        <v>10372</v>
      </c>
      <c r="Q2558" t="s">
        <v>10380</v>
      </c>
      <c r="R2558" t="s">
        <v>10581</v>
      </c>
      <c r="S2558">
        <v>105.584</v>
      </c>
      <c r="T2558">
        <v>2</v>
      </c>
      <c r="U2558">
        <v>0.2</v>
      </c>
      <c r="V2558">
        <v>9.2385999999999999</v>
      </c>
      <c r="W2558">
        <f>(Tableau1[[#This Row],[Sales]]/Tableau1[[#This Row],[Profit]])*100</f>
        <v>1142.8571428571429</v>
      </c>
      <c r="X2558">
        <f>Tableau1[[#This Row],[Sales]]*(1-Tableau1[[#This Row],[Discount]])</f>
        <v>84.467200000000005</v>
      </c>
      <c r="Y2558">
        <f ca="1">SUMIF(Tableau1[Order ID],Tableau1[[#This Row],[Order ID]],Tableau1[[#This Row],[Sales]])</f>
        <v>0</v>
      </c>
    </row>
    <row r="2559" spans="1:25" x14ac:dyDescent="0.3">
      <c r="A2559">
        <v>5162</v>
      </c>
      <c r="B2559" t="s">
        <v>2578</v>
      </c>
      <c r="C2559" s="9" t="s">
        <v>6051</v>
      </c>
      <c r="D2559" s="9">
        <v>41850</v>
      </c>
      <c r="E2559" s="3" t="s">
        <v>5109</v>
      </c>
      <c r="F2559" t="s">
        <v>6465</v>
      </c>
      <c r="G2559" t="s">
        <v>7215</v>
      </c>
      <c r="H2559" t="s">
        <v>8008</v>
      </c>
      <c r="I2559" t="s">
        <v>8055</v>
      </c>
      <c r="J2559" t="s">
        <v>8057</v>
      </c>
      <c r="K2559" t="s">
        <v>8062</v>
      </c>
      <c r="L2559" t="s">
        <v>8234</v>
      </c>
      <c r="M2559">
        <v>98103</v>
      </c>
      <c r="N2559" t="s">
        <v>8638</v>
      </c>
      <c r="O2559" t="s">
        <v>10088</v>
      </c>
      <c r="P2559" t="s">
        <v>10370</v>
      </c>
      <c r="Q2559" t="s">
        <v>10373</v>
      </c>
      <c r="R2559" t="s">
        <v>11826</v>
      </c>
      <c r="S2559">
        <v>1367.84</v>
      </c>
      <c r="T2559">
        <v>8</v>
      </c>
      <c r="U2559">
        <v>0</v>
      </c>
      <c r="V2559">
        <v>259.88959999999997</v>
      </c>
      <c r="W2559">
        <f>(Tableau1[[#This Row],[Sales]]/Tableau1[[#This Row],[Profit]])*100</f>
        <v>526.31578947368428</v>
      </c>
      <c r="X2559">
        <f>Tableau1[[#This Row],[Sales]]*(1-Tableau1[[#This Row],[Discount]])</f>
        <v>1367.84</v>
      </c>
      <c r="Y2559">
        <f ca="1">SUMIF(Tableau1[Order ID],Tableau1[[#This Row],[Order ID]],Tableau1[[#This Row],[Sales]])</f>
        <v>0</v>
      </c>
    </row>
    <row r="2560" spans="1:25" x14ac:dyDescent="0.3">
      <c r="A2560">
        <v>5163</v>
      </c>
      <c r="B2560" t="s">
        <v>2579</v>
      </c>
      <c r="C2560" s="9" t="s">
        <v>5771</v>
      </c>
      <c r="D2560" s="9">
        <v>42692</v>
      </c>
      <c r="E2560" s="3" t="s">
        <v>5843</v>
      </c>
      <c r="F2560" t="s">
        <v>6464</v>
      </c>
      <c r="G2560" t="s">
        <v>6687</v>
      </c>
      <c r="H2560" t="s">
        <v>7480</v>
      </c>
      <c r="I2560" t="s">
        <v>8054</v>
      </c>
      <c r="J2560" t="s">
        <v>8057</v>
      </c>
      <c r="K2560" t="s">
        <v>8137</v>
      </c>
      <c r="L2560" t="s">
        <v>8600</v>
      </c>
      <c r="M2560">
        <v>48180</v>
      </c>
      <c r="N2560" t="s">
        <v>8639</v>
      </c>
      <c r="O2560" t="s">
        <v>8721</v>
      </c>
      <c r="P2560" t="s">
        <v>10370</v>
      </c>
      <c r="Q2560" t="s">
        <v>10374</v>
      </c>
      <c r="R2560" t="s">
        <v>10470</v>
      </c>
      <c r="S2560">
        <v>301.95999999999998</v>
      </c>
      <c r="T2560">
        <v>2</v>
      </c>
      <c r="U2560">
        <v>0</v>
      </c>
      <c r="V2560">
        <v>33.215600000000002</v>
      </c>
      <c r="W2560">
        <f>(Tableau1[[#This Row],[Sales]]/Tableau1[[#This Row],[Profit]])*100</f>
        <v>909.09090909090901</v>
      </c>
      <c r="X2560">
        <f>Tableau1[[#This Row],[Sales]]*(1-Tableau1[[#This Row],[Discount]])</f>
        <v>301.95999999999998</v>
      </c>
      <c r="Y2560">
        <f ca="1">SUMIF(Tableau1[Order ID],Tableau1[[#This Row],[Order ID]],Tableau1[[#This Row],[Sales]])</f>
        <v>0</v>
      </c>
    </row>
    <row r="2561" spans="1:25" x14ac:dyDescent="0.3">
      <c r="A2561">
        <v>5164</v>
      </c>
      <c r="B2561" t="s">
        <v>2580</v>
      </c>
      <c r="C2561" s="9" t="s">
        <v>5410</v>
      </c>
      <c r="D2561" s="9">
        <v>42191</v>
      </c>
      <c r="E2561" s="3" t="s">
        <v>5685</v>
      </c>
      <c r="F2561" t="s">
        <v>6465</v>
      </c>
      <c r="G2561" t="s">
        <v>7163</v>
      </c>
      <c r="H2561" t="s">
        <v>7956</v>
      </c>
      <c r="I2561" t="s">
        <v>8054</v>
      </c>
      <c r="J2561" t="s">
        <v>8057</v>
      </c>
      <c r="K2561" t="s">
        <v>8103</v>
      </c>
      <c r="L2561" t="s">
        <v>8590</v>
      </c>
      <c r="M2561">
        <v>91104</v>
      </c>
      <c r="N2561" t="s">
        <v>8638</v>
      </c>
      <c r="O2561" t="s">
        <v>8694</v>
      </c>
      <c r="P2561" t="s">
        <v>10370</v>
      </c>
      <c r="Q2561" t="s">
        <v>10374</v>
      </c>
      <c r="R2561" t="s">
        <v>10443</v>
      </c>
      <c r="S2561">
        <v>170.352</v>
      </c>
      <c r="T2561">
        <v>3</v>
      </c>
      <c r="U2561">
        <v>0.2</v>
      </c>
      <c r="V2561">
        <v>-17.0352</v>
      </c>
      <c r="W2561">
        <f>(Tableau1[[#This Row],[Sales]]/Tableau1[[#This Row],[Profit]])*100</f>
        <v>-1000</v>
      </c>
      <c r="X2561">
        <f>Tableau1[[#This Row],[Sales]]*(1-Tableau1[[#This Row],[Discount]])</f>
        <v>136.2816</v>
      </c>
      <c r="Y2561">
        <f ca="1">SUMIF(Tableau1[Order ID],Tableau1[[#This Row],[Order ID]],Tableau1[[#This Row],[Sales]])</f>
        <v>0</v>
      </c>
    </row>
    <row r="2562" spans="1:25" x14ac:dyDescent="0.3">
      <c r="A2562">
        <v>5165</v>
      </c>
      <c r="B2562" t="s">
        <v>2581</v>
      </c>
      <c r="C2562" s="9" t="s">
        <v>5879</v>
      </c>
      <c r="D2562" s="9">
        <v>41953</v>
      </c>
      <c r="E2562" s="3" t="s">
        <v>5942</v>
      </c>
      <c r="F2562" t="s">
        <v>6465</v>
      </c>
      <c r="G2562" t="s">
        <v>7178</v>
      </c>
      <c r="H2562" t="s">
        <v>7971</v>
      </c>
      <c r="I2562" t="s">
        <v>8054</v>
      </c>
      <c r="J2562" t="s">
        <v>8057</v>
      </c>
      <c r="K2562" t="s">
        <v>8355</v>
      </c>
      <c r="L2562" t="s">
        <v>8600</v>
      </c>
      <c r="M2562">
        <v>48640</v>
      </c>
      <c r="N2562" t="s">
        <v>8639</v>
      </c>
      <c r="O2562" t="s">
        <v>8768</v>
      </c>
      <c r="P2562" t="s">
        <v>10371</v>
      </c>
      <c r="Q2562" t="s">
        <v>10379</v>
      </c>
      <c r="R2562" t="s">
        <v>11853</v>
      </c>
      <c r="S2562">
        <v>3.9</v>
      </c>
      <c r="T2562">
        <v>2</v>
      </c>
      <c r="U2562">
        <v>0</v>
      </c>
      <c r="V2562">
        <v>1.5209999999999999</v>
      </c>
      <c r="W2562">
        <f>(Tableau1[[#This Row],[Sales]]/Tableau1[[#This Row],[Profit]])*100</f>
        <v>256.41025641025641</v>
      </c>
      <c r="X2562">
        <f>Tableau1[[#This Row],[Sales]]*(1-Tableau1[[#This Row],[Discount]])</f>
        <v>3.9</v>
      </c>
      <c r="Y2562">
        <f ca="1">SUMIF(Tableau1[Order ID],Tableau1[[#This Row],[Order ID]],Tableau1[[#This Row],[Sales]])</f>
        <v>0</v>
      </c>
    </row>
    <row r="2563" spans="1:25" x14ac:dyDescent="0.3">
      <c r="A2563">
        <v>5171</v>
      </c>
      <c r="B2563" t="s">
        <v>2582</v>
      </c>
      <c r="C2563" s="9" t="s">
        <v>6052</v>
      </c>
      <c r="D2563" s="9">
        <v>42517</v>
      </c>
      <c r="E2563" s="3" t="s">
        <v>5241</v>
      </c>
      <c r="F2563" t="s">
        <v>6464</v>
      </c>
      <c r="G2563" t="s">
        <v>6624</v>
      </c>
      <c r="H2563" t="s">
        <v>7417</v>
      </c>
      <c r="I2563" t="s">
        <v>8055</v>
      </c>
      <c r="J2563" t="s">
        <v>8057</v>
      </c>
      <c r="K2563" t="s">
        <v>8124</v>
      </c>
      <c r="L2563" t="s">
        <v>8600</v>
      </c>
      <c r="M2563">
        <v>48205</v>
      </c>
      <c r="N2563" t="s">
        <v>8639</v>
      </c>
      <c r="O2563" t="s">
        <v>9109</v>
      </c>
      <c r="P2563" t="s">
        <v>10370</v>
      </c>
      <c r="Q2563" t="s">
        <v>10374</v>
      </c>
      <c r="R2563" t="s">
        <v>10858</v>
      </c>
      <c r="S2563">
        <v>3504.9</v>
      </c>
      <c r="T2563">
        <v>5</v>
      </c>
      <c r="U2563">
        <v>0</v>
      </c>
      <c r="V2563">
        <v>700.98</v>
      </c>
      <c r="W2563">
        <f>(Tableau1[[#This Row],[Sales]]/Tableau1[[#This Row],[Profit]])*100</f>
        <v>500</v>
      </c>
      <c r="X2563">
        <f>Tableau1[[#This Row],[Sales]]*(1-Tableau1[[#This Row],[Discount]])</f>
        <v>3504.9</v>
      </c>
      <c r="Y2563">
        <f ca="1">SUMIF(Tableau1[Order ID],Tableau1[[#This Row],[Order ID]],Tableau1[[#This Row],[Sales]])</f>
        <v>0</v>
      </c>
    </row>
    <row r="2564" spans="1:25" x14ac:dyDescent="0.3">
      <c r="A2564">
        <v>5174</v>
      </c>
      <c r="B2564" t="s">
        <v>2583</v>
      </c>
      <c r="C2564" s="9" t="s">
        <v>5966</v>
      </c>
      <c r="D2564" s="9">
        <v>42071</v>
      </c>
      <c r="E2564" s="3" t="s">
        <v>5396</v>
      </c>
      <c r="F2564" t="s">
        <v>6466</v>
      </c>
      <c r="G2564" t="s">
        <v>7180</v>
      </c>
      <c r="H2564" t="s">
        <v>7973</v>
      </c>
      <c r="I2564" t="s">
        <v>8055</v>
      </c>
      <c r="J2564" t="s">
        <v>8057</v>
      </c>
      <c r="K2564" t="s">
        <v>8264</v>
      </c>
      <c r="L2564" t="s">
        <v>8610</v>
      </c>
      <c r="M2564">
        <v>81001</v>
      </c>
      <c r="N2564" t="s">
        <v>8638</v>
      </c>
      <c r="O2564" t="s">
        <v>8953</v>
      </c>
      <c r="P2564" t="s">
        <v>10371</v>
      </c>
      <c r="Q2564" t="s">
        <v>10379</v>
      </c>
      <c r="R2564" t="s">
        <v>10702</v>
      </c>
      <c r="S2564">
        <v>3.4079999999999999</v>
      </c>
      <c r="T2564">
        <v>1</v>
      </c>
      <c r="U2564">
        <v>0.2</v>
      </c>
      <c r="V2564">
        <v>0.89459999999999995</v>
      </c>
      <c r="W2564">
        <f>(Tableau1[[#This Row],[Sales]]/Tableau1[[#This Row],[Profit]])*100</f>
        <v>380.95238095238096</v>
      </c>
      <c r="X2564">
        <f>Tableau1[[#This Row],[Sales]]*(1-Tableau1[[#This Row],[Discount]])</f>
        <v>2.7263999999999999</v>
      </c>
      <c r="Y2564">
        <f ca="1">SUMIF(Tableau1[Order ID],Tableau1[[#This Row],[Order ID]],Tableau1[[#This Row],[Sales]])</f>
        <v>0</v>
      </c>
    </row>
    <row r="2565" spans="1:25" x14ac:dyDescent="0.3">
      <c r="A2565">
        <v>5175</v>
      </c>
      <c r="B2565" t="s">
        <v>2584</v>
      </c>
      <c r="C2565" s="9" t="s">
        <v>5045</v>
      </c>
      <c r="D2565" s="9">
        <v>43027</v>
      </c>
      <c r="E2565" s="3" t="s">
        <v>6230</v>
      </c>
      <c r="F2565" t="s">
        <v>6465</v>
      </c>
      <c r="G2565" t="s">
        <v>6712</v>
      </c>
      <c r="H2565" t="s">
        <v>7505</v>
      </c>
      <c r="I2565" t="s">
        <v>8054</v>
      </c>
      <c r="J2565" t="s">
        <v>8057</v>
      </c>
      <c r="K2565" t="s">
        <v>8493</v>
      </c>
      <c r="L2565" t="s">
        <v>8593</v>
      </c>
      <c r="M2565">
        <v>76706</v>
      </c>
      <c r="N2565" t="s">
        <v>8639</v>
      </c>
      <c r="O2565" t="s">
        <v>10039</v>
      </c>
      <c r="P2565" t="s">
        <v>10371</v>
      </c>
      <c r="Q2565" t="s">
        <v>10381</v>
      </c>
      <c r="R2565" t="s">
        <v>11777</v>
      </c>
      <c r="S2565">
        <v>2.0720000000000001</v>
      </c>
      <c r="T2565">
        <v>2</v>
      </c>
      <c r="U2565">
        <v>0.8</v>
      </c>
      <c r="V2565">
        <v>-3.5224000000000002</v>
      </c>
      <c r="W2565">
        <f>(Tableau1[[#This Row],[Sales]]/Tableau1[[#This Row],[Profit]])*100</f>
        <v>-58.82352941176471</v>
      </c>
      <c r="X2565">
        <f>Tableau1[[#This Row],[Sales]]*(1-Tableau1[[#This Row],[Discount]])</f>
        <v>0.41439999999999994</v>
      </c>
      <c r="Y2565">
        <f ca="1">SUMIF(Tableau1[Order ID],Tableau1[[#This Row],[Order ID]],Tableau1[[#This Row],[Sales]])</f>
        <v>0</v>
      </c>
    </row>
    <row r="2566" spans="1:25" x14ac:dyDescent="0.3">
      <c r="A2566">
        <v>5177</v>
      </c>
      <c r="B2566" t="s">
        <v>2585</v>
      </c>
      <c r="C2566" s="9" t="s">
        <v>5762</v>
      </c>
      <c r="D2566" s="9">
        <v>42679</v>
      </c>
      <c r="E2566" s="3" t="s">
        <v>5030</v>
      </c>
      <c r="F2566" t="s">
        <v>6466</v>
      </c>
      <c r="G2566" t="s">
        <v>6566</v>
      </c>
      <c r="H2566" t="s">
        <v>7359</v>
      </c>
      <c r="I2566" t="s">
        <v>8054</v>
      </c>
      <c r="J2566" t="s">
        <v>8057</v>
      </c>
      <c r="K2566" t="s">
        <v>8066</v>
      </c>
      <c r="L2566" t="s">
        <v>8590</v>
      </c>
      <c r="M2566">
        <v>94109</v>
      </c>
      <c r="N2566" t="s">
        <v>8638</v>
      </c>
      <c r="O2566" t="s">
        <v>9784</v>
      </c>
      <c r="P2566" t="s">
        <v>10371</v>
      </c>
      <c r="Q2566" t="s">
        <v>10381</v>
      </c>
      <c r="R2566" t="s">
        <v>11518</v>
      </c>
      <c r="S2566">
        <v>53.247999999999998</v>
      </c>
      <c r="T2566">
        <v>2</v>
      </c>
      <c r="U2566">
        <v>0.2</v>
      </c>
      <c r="V2566">
        <v>19.968</v>
      </c>
      <c r="W2566">
        <f>(Tableau1[[#This Row],[Sales]]/Tableau1[[#This Row],[Profit]])*100</f>
        <v>266.66666666666663</v>
      </c>
      <c r="X2566">
        <f>Tableau1[[#This Row],[Sales]]*(1-Tableau1[[#This Row],[Discount]])</f>
        <v>42.598399999999998</v>
      </c>
      <c r="Y2566">
        <f ca="1">SUMIF(Tableau1[Order ID],Tableau1[[#This Row],[Order ID]],Tableau1[[#This Row],[Sales]])</f>
        <v>0</v>
      </c>
    </row>
    <row r="2567" spans="1:25" x14ac:dyDescent="0.3">
      <c r="A2567">
        <v>5178</v>
      </c>
      <c r="B2567" t="s">
        <v>2586</v>
      </c>
      <c r="C2567" s="9" t="s">
        <v>5512</v>
      </c>
      <c r="D2567" s="9">
        <v>42730</v>
      </c>
      <c r="E2567" s="3" t="s">
        <v>5975</v>
      </c>
      <c r="F2567" t="s">
        <v>6465</v>
      </c>
      <c r="G2567" t="s">
        <v>6763</v>
      </c>
      <c r="H2567" t="s">
        <v>7556</v>
      </c>
      <c r="I2567" t="s">
        <v>8055</v>
      </c>
      <c r="J2567" t="s">
        <v>8057</v>
      </c>
      <c r="K2567" t="s">
        <v>8078</v>
      </c>
      <c r="L2567" t="s">
        <v>8603</v>
      </c>
      <c r="M2567">
        <v>10024</v>
      </c>
      <c r="N2567" t="s">
        <v>8640</v>
      </c>
      <c r="O2567" t="s">
        <v>8891</v>
      </c>
      <c r="P2567" t="s">
        <v>10371</v>
      </c>
      <c r="Q2567" t="s">
        <v>10381</v>
      </c>
      <c r="R2567" t="s">
        <v>10641</v>
      </c>
      <c r="S2567">
        <v>4.992</v>
      </c>
      <c r="T2567">
        <v>3</v>
      </c>
      <c r="U2567">
        <v>0.2</v>
      </c>
      <c r="V2567">
        <v>1.6848000000000001</v>
      </c>
      <c r="W2567">
        <f>(Tableau1[[#This Row],[Sales]]/Tableau1[[#This Row],[Profit]])*100</f>
        <v>296.2962962962963</v>
      </c>
      <c r="X2567">
        <f>Tableau1[[#This Row],[Sales]]*(1-Tableau1[[#This Row],[Discount]])</f>
        <v>3.9936000000000003</v>
      </c>
      <c r="Y2567">
        <f ca="1">SUMIF(Tableau1[Order ID],Tableau1[[#This Row],[Order ID]],Tableau1[[#This Row],[Sales]])</f>
        <v>0</v>
      </c>
    </row>
    <row r="2568" spans="1:25" x14ac:dyDescent="0.3">
      <c r="A2568">
        <v>5179</v>
      </c>
      <c r="B2568" t="s">
        <v>2587</v>
      </c>
      <c r="C2568" s="9" t="s">
        <v>5687</v>
      </c>
      <c r="D2568" s="9">
        <v>42107</v>
      </c>
      <c r="E2568" s="3" t="s">
        <v>6113</v>
      </c>
      <c r="F2568" t="s">
        <v>6465</v>
      </c>
      <c r="G2568" t="s">
        <v>6855</v>
      </c>
      <c r="H2568" t="s">
        <v>7648</v>
      </c>
      <c r="I2568" t="s">
        <v>8055</v>
      </c>
      <c r="J2568" t="s">
        <v>8057</v>
      </c>
      <c r="K2568" t="s">
        <v>8059</v>
      </c>
      <c r="L2568" t="s">
        <v>8590</v>
      </c>
      <c r="M2568">
        <v>90036</v>
      </c>
      <c r="N2568" t="s">
        <v>8638</v>
      </c>
      <c r="O2568" t="s">
        <v>9745</v>
      </c>
      <c r="P2568" t="s">
        <v>10370</v>
      </c>
      <c r="Q2568" t="s">
        <v>10378</v>
      </c>
      <c r="R2568" t="s">
        <v>11482</v>
      </c>
      <c r="S2568">
        <v>37.68</v>
      </c>
      <c r="T2568">
        <v>2</v>
      </c>
      <c r="U2568">
        <v>0</v>
      </c>
      <c r="V2568">
        <v>15.8256</v>
      </c>
      <c r="W2568">
        <f>(Tableau1[[#This Row],[Sales]]/Tableau1[[#This Row],[Profit]])*100</f>
        <v>238.0952380952381</v>
      </c>
      <c r="X2568">
        <f>Tableau1[[#This Row],[Sales]]*(1-Tableau1[[#This Row],[Discount]])</f>
        <v>37.68</v>
      </c>
      <c r="Y2568">
        <f ca="1">SUMIF(Tableau1[Order ID],Tableau1[[#This Row],[Order ID]],Tableau1[[#This Row],[Sales]])</f>
        <v>0</v>
      </c>
    </row>
    <row r="2569" spans="1:25" x14ac:dyDescent="0.3">
      <c r="A2569">
        <v>5182</v>
      </c>
      <c r="B2569" t="s">
        <v>2588</v>
      </c>
      <c r="C2569" s="9" t="s">
        <v>5540</v>
      </c>
      <c r="D2569" s="9">
        <v>42990</v>
      </c>
      <c r="E2569" s="3" t="s">
        <v>5205</v>
      </c>
      <c r="F2569" t="s">
        <v>6466</v>
      </c>
      <c r="G2569" t="s">
        <v>6605</v>
      </c>
      <c r="H2569" t="s">
        <v>7398</v>
      </c>
      <c r="I2569" t="s">
        <v>8055</v>
      </c>
      <c r="J2569" t="s">
        <v>8057</v>
      </c>
      <c r="K2569" t="s">
        <v>8441</v>
      </c>
      <c r="L2569" t="s">
        <v>8622</v>
      </c>
      <c r="M2569">
        <v>2895</v>
      </c>
      <c r="N2569" t="s">
        <v>8640</v>
      </c>
      <c r="O2569" t="s">
        <v>10260</v>
      </c>
      <c r="P2569" t="s">
        <v>10371</v>
      </c>
      <c r="Q2569" t="s">
        <v>10383</v>
      </c>
      <c r="R2569" t="s">
        <v>11998</v>
      </c>
      <c r="S2569">
        <v>45.36</v>
      </c>
      <c r="T2569">
        <v>7</v>
      </c>
      <c r="U2569">
        <v>0</v>
      </c>
      <c r="V2569">
        <v>21.7728</v>
      </c>
      <c r="W2569">
        <f>(Tableau1[[#This Row],[Sales]]/Tableau1[[#This Row],[Profit]])*100</f>
        <v>208.33333333333334</v>
      </c>
      <c r="X2569">
        <f>Tableau1[[#This Row],[Sales]]*(1-Tableau1[[#This Row],[Discount]])</f>
        <v>45.36</v>
      </c>
      <c r="Y2569">
        <f ca="1">SUMIF(Tableau1[Order ID],Tableau1[[#This Row],[Order ID]],Tableau1[[#This Row],[Sales]])</f>
        <v>0</v>
      </c>
    </row>
    <row r="2570" spans="1:25" x14ac:dyDescent="0.3">
      <c r="A2570">
        <v>5184</v>
      </c>
      <c r="B2570" t="s">
        <v>2589</v>
      </c>
      <c r="C2570" s="9" t="s">
        <v>5271</v>
      </c>
      <c r="D2570" s="9">
        <v>43002</v>
      </c>
      <c r="E2570" s="3" t="s">
        <v>6321</v>
      </c>
      <c r="F2570" t="s">
        <v>6466</v>
      </c>
      <c r="G2570" t="s">
        <v>6633</v>
      </c>
      <c r="H2570" t="s">
        <v>7426</v>
      </c>
      <c r="I2570" t="s">
        <v>8054</v>
      </c>
      <c r="J2570" t="s">
        <v>8057</v>
      </c>
      <c r="K2570" t="s">
        <v>8096</v>
      </c>
      <c r="L2570" t="s">
        <v>8620</v>
      </c>
      <c r="M2570">
        <v>31907</v>
      </c>
      <c r="N2570" t="s">
        <v>8637</v>
      </c>
      <c r="O2570" t="s">
        <v>10225</v>
      </c>
      <c r="P2570" t="s">
        <v>10371</v>
      </c>
      <c r="Q2570" t="s">
        <v>10377</v>
      </c>
      <c r="R2570" t="s">
        <v>11963</v>
      </c>
      <c r="S2570">
        <v>40.29</v>
      </c>
      <c r="T2570">
        <v>3</v>
      </c>
      <c r="U2570">
        <v>0</v>
      </c>
      <c r="V2570">
        <v>10.0725</v>
      </c>
      <c r="W2570">
        <f>(Tableau1[[#This Row],[Sales]]/Tableau1[[#This Row],[Profit]])*100</f>
        <v>400</v>
      </c>
      <c r="X2570">
        <f>Tableau1[[#This Row],[Sales]]*(1-Tableau1[[#This Row],[Discount]])</f>
        <v>40.29</v>
      </c>
      <c r="Y2570">
        <f ca="1">SUMIF(Tableau1[Order ID],Tableau1[[#This Row],[Order ID]],Tableau1[[#This Row],[Sales]])</f>
        <v>0</v>
      </c>
    </row>
    <row r="2571" spans="1:25" x14ac:dyDescent="0.3">
      <c r="A2571">
        <v>5186</v>
      </c>
      <c r="B2571" t="s">
        <v>2590</v>
      </c>
      <c r="C2571" s="9" t="s">
        <v>6028</v>
      </c>
      <c r="D2571" s="9">
        <v>42287</v>
      </c>
      <c r="E2571" s="3" t="s">
        <v>5082</v>
      </c>
      <c r="F2571" t="s">
        <v>6465</v>
      </c>
      <c r="G2571" t="s">
        <v>6947</v>
      </c>
      <c r="H2571" t="s">
        <v>7740</v>
      </c>
      <c r="I2571" t="s">
        <v>8054</v>
      </c>
      <c r="J2571" t="s">
        <v>8057</v>
      </c>
      <c r="K2571" t="s">
        <v>8166</v>
      </c>
      <c r="L2571" t="s">
        <v>8591</v>
      </c>
      <c r="M2571">
        <v>32216</v>
      </c>
      <c r="N2571" t="s">
        <v>8637</v>
      </c>
      <c r="O2571" t="s">
        <v>9085</v>
      </c>
      <c r="P2571" t="s">
        <v>10371</v>
      </c>
      <c r="Q2571" t="s">
        <v>10377</v>
      </c>
      <c r="R2571" t="s">
        <v>10835</v>
      </c>
      <c r="S2571">
        <v>1801.6320000000001</v>
      </c>
      <c r="T2571">
        <v>6</v>
      </c>
      <c r="U2571">
        <v>0.2</v>
      </c>
      <c r="V2571">
        <v>-337.80599999999998</v>
      </c>
      <c r="W2571">
        <f>(Tableau1[[#This Row],[Sales]]/Tableau1[[#This Row],[Profit]])*100</f>
        <v>-533.33333333333337</v>
      </c>
      <c r="X2571">
        <f>Tableau1[[#This Row],[Sales]]*(1-Tableau1[[#This Row],[Discount]])</f>
        <v>1441.3056000000001</v>
      </c>
      <c r="Y2571">
        <f ca="1">SUMIF(Tableau1[Order ID],Tableau1[[#This Row],[Order ID]],Tableau1[[#This Row],[Sales]])</f>
        <v>0</v>
      </c>
    </row>
    <row r="2572" spans="1:25" x14ac:dyDescent="0.3">
      <c r="A2572">
        <v>5187</v>
      </c>
      <c r="B2572" t="s">
        <v>2591</v>
      </c>
      <c r="C2572" s="9" t="s">
        <v>5184</v>
      </c>
      <c r="D2572" s="9">
        <v>42335</v>
      </c>
      <c r="E2572" s="3" t="s">
        <v>5185</v>
      </c>
      <c r="F2572" t="s">
        <v>6465</v>
      </c>
      <c r="G2572" t="s">
        <v>6726</v>
      </c>
      <c r="H2572" t="s">
        <v>7519</v>
      </c>
      <c r="I2572" t="s">
        <v>8056</v>
      </c>
      <c r="J2572" t="s">
        <v>8057</v>
      </c>
      <c r="K2572" t="s">
        <v>8068</v>
      </c>
      <c r="L2572" t="s">
        <v>8597</v>
      </c>
      <c r="M2572">
        <v>19140</v>
      </c>
      <c r="N2572" t="s">
        <v>8640</v>
      </c>
      <c r="O2572" t="s">
        <v>10152</v>
      </c>
      <c r="P2572" t="s">
        <v>10372</v>
      </c>
      <c r="Q2572" t="s">
        <v>10380</v>
      </c>
      <c r="R2572" t="s">
        <v>11894</v>
      </c>
      <c r="S2572">
        <v>748.75199999999995</v>
      </c>
      <c r="T2572">
        <v>8</v>
      </c>
      <c r="U2572">
        <v>0.4</v>
      </c>
      <c r="V2572">
        <v>-162.2296</v>
      </c>
      <c r="W2572">
        <f>(Tableau1[[#This Row],[Sales]]/Tableau1[[#This Row],[Profit]])*100</f>
        <v>-461.53846153846149</v>
      </c>
      <c r="X2572">
        <f>Tableau1[[#This Row],[Sales]]*(1-Tableau1[[#This Row],[Discount]])</f>
        <v>449.25119999999998</v>
      </c>
      <c r="Y2572">
        <f ca="1">SUMIF(Tableau1[Order ID],Tableau1[[#This Row],[Order ID]],Tableau1[[#This Row],[Sales]])</f>
        <v>0</v>
      </c>
    </row>
    <row r="2573" spans="1:25" x14ac:dyDescent="0.3">
      <c r="A2573">
        <v>5188</v>
      </c>
      <c r="B2573" t="s">
        <v>2592</v>
      </c>
      <c r="C2573" s="9" t="s">
        <v>6053</v>
      </c>
      <c r="D2573" s="9">
        <v>42260</v>
      </c>
      <c r="E2573" s="3" t="s">
        <v>5257</v>
      </c>
      <c r="F2573" t="s">
        <v>6465</v>
      </c>
      <c r="G2573" t="s">
        <v>6701</v>
      </c>
      <c r="H2573" t="s">
        <v>7494</v>
      </c>
      <c r="I2573" t="s">
        <v>8054</v>
      </c>
      <c r="J2573" t="s">
        <v>8057</v>
      </c>
      <c r="K2573" t="s">
        <v>8096</v>
      </c>
      <c r="L2573" t="s">
        <v>8602</v>
      </c>
      <c r="M2573">
        <v>47201</v>
      </c>
      <c r="N2573" t="s">
        <v>8639</v>
      </c>
      <c r="O2573" t="s">
        <v>9560</v>
      </c>
      <c r="P2573" t="s">
        <v>10372</v>
      </c>
      <c r="Q2573" t="s">
        <v>10384</v>
      </c>
      <c r="R2573" t="s">
        <v>11303</v>
      </c>
      <c r="S2573">
        <v>199.96</v>
      </c>
      <c r="T2573">
        <v>4</v>
      </c>
      <c r="U2573">
        <v>0</v>
      </c>
      <c r="V2573">
        <v>15.9968</v>
      </c>
      <c r="W2573">
        <f>(Tableau1[[#This Row],[Sales]]/Tableau1[[#This Row],[Profit]])*100</f>
        <v>1250</v>
      </c>
      <c r="X2573">
        <f>Tableau1[[#This Row],[Sales]]*(1-Tableau1[[#This Row],[Discount]])</f>
        <v>199.96</v>
      </c>
      <c r="Y2573">
        <f ca="1">SUMIF(Tableau1[Order ID],Tableau1[[#This Row],[Order ID]],Tableau1[[#This Row],[Sales]])</f>
        <v>0</v>
      </c>
    </row>
    <row r="2574" spans="1:25" x14ac:dyDescent="0.3">
      <c r="A2574">
        <v>5190</v>
      </c>
      <c r="B2574" t="s">
        <v>2593</v>
      </c>
      <c r="C2574" s="9" t="s">
        <v>5267</v>
      </c>
      <c r="D2574" s="9">
        <v>43053</v>
      </c>
      <c r="E2574" s="3" t="s">
        <v>5581</v>
      </c>
      <c r="F2574" t="s">
        <v>6465</v>
      </c>
      <c r="G2574" t="s">
        <v>6658</v>
      </c>
      <c r="H2574" t="s">
        <v>7451</v>
      </c>
      <c r="I2574" t="s">
        <v>8054</v>
      </c>
      <c r="J2574" t="s">
        <v>8057</v>
      </c>
      <c r="K2574" t="s">
        <v>8103</v>
      </c>
      <c r="L2574" t="s">
        <v>8593</v>
      </c>
      <c r="M2574">
        <v>77506</v>
      </c>
      <c r="N2574" t="s">
        <v>8639</v>
      </c>
      <c r="O2574" t="s">
        <v>9661</v>
      </c>
      <c r="P2574" t="s">
        <v>10372</v>
      </c>
      <c r="Q2574" t="s">
        <v>10384</v>
      </c>
      <c r="R2574" t="s">
        <v>11399</v>
      </c>
      <c r="S2574">
        <v>167.952</v>
      </c>
      <c r="T2574">
        <v>6</v>
      </c>
      <c r="U2574">
        <v>0.2</v>
      </c>
      <c r="V2574">
        <v>-27.292200000000001</v>
      </c>
      <c r="W2574">
        <f>(Tableau1[[#This Row],[Sales]]/Tableau1[[#This Row],[Profit]])*100</f>
        <v>-615.38461538461536</v>
      </c>
      <c r="X2574">
        <f>Tableau1[[#This Row],[Sales]]*(1-Tableau1[[#This Row],[Discount]])</f>
        <v>134.36160000000001</v>
      </c>
      <c r="Y2574">
        <f ca="1">SUMIF(Tableau1[Order ID],Tableau1[[#This Row],[Order ID]],Tableau1[[#This Row],[Sales]])</f>
        <v>0</v>
      </c>
    </row>
    <row r="2575" spans="1:25" x14ac:dyDescent="0.3">
      <c r="A2575">
        <v>5192</v>
      </c>
      <c r="B2575" t="s">
        <v>2594</v>
      </c>
      <c r="C2575" s="9" t="s">
        <v>6054</v>
      </c>
      <c r="D2575" s="9">
        <v>42860</v>
      </c>
      <c r="E2575" s="3" t="s">
        <v>6218</v>
      </c>
      <c r="F2575" t="s">
        <v>6465</v>
      </c>
      <c r="G2575" t="s">
        <v>6681</v>
      </c>
      <c r="H2575" t="s">
        <v>7474</v>
      </c>
      <c r="I2575" t="s">
        <v>8054</v>
      </c>
      <c r="J2575" t="s">
        <v>8057</v>
      </c>
      <c r="K2575" t="s">
        <v>8066</v>
      </c>
      <c r="L2575" t="s">
        <v>8590</v>
      </c>
      <c r="M2575">
        <v>94122</v>
      </c>
      <c r="N2575" t="s">
        <v>8638</v>
      </c>
      <c r="O2575" t="s">
        <v>10261</v>
      </c>
      <c r="P2575" t="s">
        <v>10371</v>
      </c>
      <c r="Q2575" t="s">
        <v>10385</v>
      </c>
      <c r="R2575" t="s">
        <v>11999</v>
      </c>
      <c r="S2575">
        <v>23.16</v>
      </c>
      <c r="T2575">
        <v>2</v>
      </c>
      <c r="U2575">
        <v>0</v>
      </c>
      <c r="V2575">
        <v>11.58</v>
      </c>
      <c r="W2575">
        <f>(Tableau1[[#This Row],[Sales]]/Tableau1[[#This Row],[Profit]])*100</f>
        <v>200</v>
      </c>
      <c r="X2575">
        <f>Tableau1[[#This Row],[Sales]]*(1-Tableau1[[#This Row],[Discount]])</f>
        <v>23.16</v>
      </c>
      <c r="Y2575">
        <f ca="1">SUMIF(Tableau1[Order ID],Tableau1[[#This Row],[Order ID]],Tableau1[[#This Row],[Sales]])</f>
        <v>0</v>
      </c>
    </row>
    <row r="2576" spans="1:25" x14ac:dyDescent="0.3">
      <c r="A2576">
        <v>5193</v>
      </c>
      <c r="B2576" t="s">
        <v>2595</v>
      </c>
      <c r="C2576" s="9" t="s">
        <v>5713</v>
      </c>
      <c r="D2576" s="9">
        <v>41971</v>
      </c>
      <c r="E2576" s="3" t="s">
        <v>5618</v>
      </c>
      <c r="F2576" t="s">
        <v>6464</v>
      </c>
      <c r="G2576" t="s">
        <v>6762</v>
      </c>
      <c r="H2576" t="s">
        <v>7555</v>
      </c>
      <c r="I2576" t="s">
        <v>8055</v>
      </c>
      <c r="J2576" t="s">
        <v>8057</v>
      </c>
      <c r="K2576" t="s">
        <v>8087</v>
      </c>
      <c r="L2576" t="s">
        <v>8608</v>
      </c>
      <c r="M2576">
        <v>29203</v>
      </c>
      <c r="N2576" t="s">
        <v>8637</v>
      </c>
      <c r="O2576" t="s">
        <v>8762</v>
      </c>
      <c r="P2576" t="s">
        <v>10370</v>
      </c>
      <c r="Q2576" t="s">
        <v>10378</v>
      </c>
      <c r="R2576" t="s">
        <v>10512</v>
      </c>
      <c r="S2576">
        <v>397.6</v>
      </c>
      <c r="T2576">
        <v>5</v>
      </c>
      <c r="U2576">
        <v>0</v>
      </c>
      <c r="V2576">
        <v>43.735999999999997</v>
      </c>
      <c r="W2576">
        <f>(Tableau1[[#This Row],[Sales]]/Tableau1[[#This Row],[Profit]])*100</f>
        <v>909.09090909090912</v>
      </c>
      <c r="X2576">
        <f>Tableau1[[#This Row],[Sales]]*(1-Tableau1[[#This Row],[Discount]])</f>
        <v>397.6</v>
      </c>
      <c r="Y2576">
        <f ca="1">SUMIF(Tableau1[Order ID],Tableau1[[#This Row],[Order ID]],Tableau1[[#This Row],[Sales]])</f>
        <v>0</v>
      </c>
    </row>
    <row r="2577" spans="1:25" x14ac:dyDescent="0.3">
      <c r="A2577">
        <v>5197</v>
      </c>
      <c r="B2577" t="s">
        <v>2596</v>
      </c>
      <c r="C2577" s="9" t="s">
        <v>6055</v>
      </c>
      <c r="D2577" s="9">
        <v>41769</v>
      </c>
      <c r="E2577" s="3" t="s">
        <v>6267</v>
      </c>
      <c r="F2577" t="s">
        <v>6465</v>
      </c>
      <c r="G2577" t="s">
        <v>6950</v>
      </c>
      <c r="H2577" t="s">
        <v>7743</v>
      </c>
      <c r="I2577" t="s">
        <v>8054</v>
      </c>
      <c r="J2577" t="s">
        <v>8057</v>
      </c>
      <c r="K2577" t="s">
        <v>8297</v>
      </c>
      <c r="L2577" t="s">
        <v>8234</v>
      </c>
      <c r="M2577">
        <v>98031</v>
      </c>
      <c r="N2577" t="s">
        <v>8638</v>
      </c>
      <c r="O2577" t="s">
        <v>9066</v>
      </c>
      <c r="P2577" t="s">
        <v>10371</v>
      </c>
      <c r="Q2577" t="s">
        <v>10385</v>
      </c>
      <c r="R2577" t="s">
        <v>10815</v>
      </c>
      <c r="S2577">
        <v>158.13</v>
      </c>
      <c r="T2577">
        <v>3</v>
      </c>
      <c r="U2577">
        <v>0</v>
      </c>
      <c r="V2577">
        <v>77.483699999999999</v>
      </c>
      <c r="W2577">
        <f>(Tableau1[[#This Row],[Sales]]/Tableau1[[#This Row],[Profit]])*100</f>
        <v>204.08163265306123</v>
      </c>
      <c r="X2577">
        <f>Tableau1[[#This Row],[Sales]]*(1-Tableau1[[#This Row],[Discount]])</f>
        <v>158.13</v>
      </c>
      <c r="Y2577">
        <f ca="1">SUMIF(Tableau1[Order ID],Tableau1[[#This Row],[Order ID]],Tableau1[[#This Row],[Sales]])</f>
        <v>0</v>
      </c>
    </row>
    <row r="2578" spans="1:25" x14ac:dyDescent="0.3">
      <c r="A2578">
        <v>5199</v>
      </c>
      <c r="B2578" t="s">
        <v>2597</v>
      </c>
      <c r="C2578" s="9" t="s">
        <v>5870</v>
      </c>
      <c r="D2578" s="9">
        <v>42432</v>
      </c>
      <c r="E2578" s="3" t="s">
        <v>5417</v>
      </c>
      <c r="F2578" t="s">
        <v>6465</v>
      </c>
      <c r="G2578" t="s">
        <v>6865</v>
      </c>
      <c r="H2578" t="s">
        <v>7658</v>
      </c>
      <c r="I2578" t="s">
        <v>8054</v>
      </c>
      <c r="J2578" t="s">
        <v>8057</v>
      </c>
      <c r="K2578" t="s">
        <v>8229</v>
      </c>
      <c r="L2578" t="s">
        <v>8593</v>
      </c>
      <c r="M2578">
        <v>78664</v>
      </c>
      <c r="N2578" t="s">
        <v>8639</v>
      </c>
      <c r="O2578" t="s">
        <v>9938</v>
      </c>
      <c r="P2578" t="s">
        <v>10371</v>
      </c>
      <c r="Q2578" t="s">
        <v>10387</v>
      </c>
      <c r="R2578" t="s">
        <v>11674</v>
      </c>
      <c r="S2578">
        <v>3930.0720000000001</v>
      </c>
      <c r="T2578">
        <v>3</v>
      </c>
      <c r="U2578">
        <v>0.2</v>
      </c>
      <c r="V2578">
        <v>-786.01440000000002</v>
      </c>
      <c r="W2578">
        <f>(Tableau1[[#This Row],[Sales]]/Tableau1[[#This Row],[Profit]])*100</f>
        <v>-500</v>
      </c>
      <c r="X2578">
        <f>Tableau1[[#This Row],[Sales]]*(1-Tableau1[[#This Row],[Discount]])</f>
        <v>3144.0576000000001</v>
      </c>
      <c r="Y2578">
        <f ca="1">SUMIF(Tableau1[Order ID],Tableau1[[#This Row],[Order ID]],Tableau1[[#This Row],[Sales]])</f>
        <v>0</v>
      </c>
    </row>
    <row r="2579" spans="1:25" x14ac:dyDescent="0.3">
      <c r="A2579">
        <v>5203</v>
      </c>
      <c r="B2579" t="s">
        <v>2598</v>
      </c>
      <c r="C2579" s="9" t="s">
        <v>5792</v>
      </c>
      <c r="D2579" s="9">
        <v>42231</v>
      </c>
      <c r="E2579" s="3" t="s">
        <v>6379</v>
      </c>
      <c r="F2579" t="s">
        <v>6465</v>
      </c>
      <c r="G2579" t="s">
        <v>7149</v>
      </c>
      <c r="H2579" t="s">
        <v>7942</v>
      </c>
      <c r="I2579" t="s">
        <v>8054</v>
      </c>
      <c r="J2579" t="s">
        <v>8057</v>
      </c>
      <c r="K2579" t="s">
        <v>8240</v>
      </c>
      <c r="L2579" t="s">
        <v>8590</v>
      </c>
      <c r="M2579">
        <v>94601</v>
      </c>
      <c r="N2579" t="s">
        <v>8638</v>
      </c>
      <c r="O2579" t="s">
        <v>9544</v>
      </c>
      <c r="P2579" t="s">
        <v>10370</v>
      </c>
      <c r="Q2579" t="s">
        <v>10378</v>
      </c>
      <c r="R2579" t="s">
        <v>11287</v>
      </c>
      <c r="S2579">
        <v>104.23</v>
      </c>
      <c r="T2579">
        <v>7</v>
      </c>
      <c r="U2579">
        <v>0</v>
      </c>
      <c r="V2579">
        <v>28.142099999999999</v>
      </c>
      <c r="W2579">
        <f>(Tableau1[[#This Row],[Sales]]/Tableau1[[#This Row],[Profit]])*100</f>
        <v>370.37037037037044</v>
      </c>
      <c r="X2579">
        <f>Tableau1[[#This Row],[Sales]]*(1-Tableau1[[#This Row],[Discount]])</f>
        <v>104.23</v>
      </c>
      <c r="Y2579">
        <f ca="1">SUMIF(Tableau1[Order ID],Tableau1[[#This Row],[Order ID]],Tableau1[[#This Row],[Sales]])</f>
        <v>0</v>
      </c>
    </row>
    <row r="2580" spans="1:25" x14ac:dyDescent="0.3">
      <c r="A2580">
        <v>5205</v>
      </c>
      <c r="B2580" t="s">
        <v>2599</v>
      </c>
      <c r="C2580" s="9" t="s">
        <v>5841</v>
      </c>
      <c r="D2580" s="9">
        <v>42259</v>
      </c>
      <c r="E2580" s="3" t="s">
        <v>5257</v>
      </c>
      <c r="F2580" t="s">
        <v>6465</v>
      </c>
      <c r="G2580" t="s">
        <v>7080</v>
      </c>
      <c r="H2580" t="s">
        <v>7873</v>
      </c>
      <c r="I2580" t="s">
        <v>8054</v>
      </c>
      <c r="J2580" t="s">
        <v>8057</v>
      </c>
      <c r="K2580" t="s">
        <v>8167</v>
      </c>
      <c r="L2580" t="s">
        <v>8603</v>
      </c>
      <c r="M2580">
        <v>13021</v>
      </c>
      <c r="N2580" t="s">
        <v>8640</v>
      </c>
      <c r="O2580" t="s">
        <v>8819</v>
      </c>
      <c r="P2580" t="s">
        <v>10371</v>
      </c>
      <c r="Q2580" t="s">
        <v>10379</v>
      </c>
      <c r="R2580" t="s">
        <v>10569</v>
      </c>
      <c r="S2580">
        <v>9.26</v>
      </c>
      <c r="T2580">
        <v>2</v>
      </c>
      <c r="U2580">
        <v>0</v>
      </c>
      <c r="V2580">
        <v>3.0558000000000001</v>
      </c>
      <c r="W2580">
        <f>(Tableau1[[#This Row],[Sales]]/Tableau1[[#This Row],[Profit]])*100</f>
        <v>303.030303030303</v>
      </c>
      <c r="X2580">
        <f>Tableau1[[#This Row],[Sales]]*(1-Tableau1[[#This Row],[Discount]])</f>
        <v>9.26</v>
      </c>
      <c r="Y2580">
        <f ca="1">SUMIF(Tableau1[Order ID],Tableau1[[#This Row],[Order ID]],Tableau1[[#This Row],[Sales]])</f>
        <v>0</v>
      </c>
    </row>
    <row r="2581" spans="1:25" x14ac:dyDescent="0.3">
      <c r="A2581">
        <v>5211</v>
      </c>
      <c r="B2581" t="s">
        <v>2600</v>
      </c>
      <c r="C2581" s="9" t="s">
        <v>6056</v>
      </c>
      <c r="D2581" s="9">
        <v>42016</v>
      </c>
      <c r="E2581" s="3" t="s">
        <v>6429</v>
      </c>
      <c r="F2581" t="s">
        <v>6465</v>
      </c>
      <c r="G2581" t="s">
        <v>6921</v>
      </c>
      <c r="H2581" t="s">
        <v>7714</v>
      </c>
      <c r="I2581" t="s">
        <v>8055</v>
      </c>
      <c r="J2581" t="s">
        <v>8057</v>
      </c>
      <c r="K2581" t="s">
        <v>8104</v>
      </c>
      <c r="L2581" t="s">
        <v>8601</v>
      </c>
      <c r="M2581">
        <v>19711</v>
      </c>
      <c r="N2581" t="s">
        <v>8640</v>
      </c>
      <c r="O2581" t="s">
        <v>10020</v>
      </c>
      <c r="P2581" t="s">
        <v>10371</v>
      </c>
      <c r="Q2581" t="s">
        <v>10377</v>
      </c>
      <c r="R2581" t="s">
        <v>11758</v>
      </c>
      <c r="S2581">
        <v>465.18</v>
      </c>
      <c r="T2581">
        <v>3</v>
      </c>
      <c r="U2581">
        <v>0</v>
      </c>
      <c r="V2581">
        <v>120.9468</v>
      </c>
      <c r="W2581">
        <f>(Tableau1[[#This Row],[Sales]]/Tableau1[[#This Row],[Profit]])*100</f>
        <v>384.61538461538464</v>
      </c>
      <c r="X2581">
        <f>Tableau1[[#This Row],[Sales]]*(1-Tableau1[[#This Row],[Discount]])</f>
        <v>465.18</v>
      </c>
      <c r="Y2581">
        <f ca="1">SUMIF(Tableau1[Order ID],Tableau1[[#This Row],[Order ID]],Tableau1[[#This Row],[Sales]])</f>
        <v>0</v>
      </c>
    </row>
    <row r="2582" spans="1:25" x14ac:dyDescent="0.3">
      <c r="A2582">
        <v>5212</v>
      </c>
      <c r="B2582" t="s">
        <v>2601</v>
      </c>
      <c r="C2582" s="9" t="s">
        <v>5823</v>
      </c>
      <c r="D2582" s="9">
        <v>42136</v>
      </c>
      <c r="E2582" s="3" t="s">
        <v>5525</v>
      </c>
      <c r="F2582" t="s">
        <v>6464</v>
      </c>
      <c r="G2582" t="s">
        <v>7084</v>
      </c>
      <c r="H2582" t="s">
        <v>7877</v>
      </c>
      <c r="I2582" t="s">
        <v>8054</v>
      </c>
      <c r="J2582" t="s">
        <v>8057</v>
      </c>
      <c r="K2582" t="s">
        <v>8078</v>
      </c>
      <c r="L2582" t="s">
        <v>8603</v>
      </c>
      <c r="M2582">
        <v>10024</v>
      </c>
      <c r="N2582" t="s">
        <v>8640</v>
      </c>
      <c r="O2582" t="s">
        <v>9376</v>
      </c>
      <c r="P2582" t="s">
        <v>10371</v>
      </c>
      <c r="Q2582" t="s">
        <v>10377</v>
      </c>
      <c r="R2582" t="s">
        <v>11124</v>
      </c>
      <c r="S2582">
        <v>36.630000000000003</v>
      </c>
      <c r="T2582">
        <v>3</v>
      </c>
      <c r="U2582">
        <v>0</v>
      </c>
      <c r="V2582">
        <v>9.8901000000000003</v>
      </c>
      <c r="W2582">
        <f>(Tableau1[[#This Row],[Sales]]/Tableau1[[#This Row],[Profit]])*100</f>
        <v>370.37037037037038</v>
      </c>
      <c r="X2582">
        <f>Tableau1[[#This Row],[Sales]]*(1-Tableau1[[#This Row],[Discount]])</f>
        <v>36.630000000000003</v>
      </c>
      <c r="Y2582">
        <f ca="1">SUMIF(Tableau1[Order ID],Tableau1[[#This Row],[Order ID]],Tableau1[[#This Row],[Sales]])</f>
        <v>0</v>
      </c>
    </row>
    <row r="2583" spans="1:25" x14ac:dyDescent="0.3">
      <c r="A2583">
        <v>5213</v>
      </c>
      <c r="B2583" t="s">
        <v>2602</v>
      </c>
      <c r="C2583" s="9" t="s">
        <v>5212</v>
      </c>
      <c r="D2583" s="9">
        <v>42639</v>
      </c>
      <c r="E2583" s="3" t="s">
        <v>5212</v>
      </c>
      <c r="F2583" t="s">
        <v>6467</v>
      </c>
      <c r="G2583" t="s">
        <v>6788</v>
      </c>
      <c r="H2583" t="s">
        <v>7581</v>
      </c>
      <c r="I2583" t="s">
        <v>8054</v>
      </c>
      <c r="J2583" t="s">
        <v>8057</v>
      </c>
      <c r="K2583" t="s">
        <v>8114</v>
      </c>
      <c r="L2583" t="s">
        <v>8590</v>
      </c>
      <c r="M2583">
        <v>92374</v>
      </c>
      <c r="N2583" t="s">
        <v>8638</v>
      </c>
      <c r="O2583" t="s">
        <v>9083</v>
      </c>
      <c r="P2583" t="s">
        <v>10371</v>
      </c>
      <c r="Q2583" t="s">
        <v>10377</v>
      </c>
      <c r="R2583" t="s">
        <v>10833</v>
      </c>
      <c r="S2583">
        <v>51.45</v>
      </c>
      <c r="T2583">
        <v>3</v>
      </c>
      <c r="U2583">
        <v>0</v>
      </c>
      <c r="V2583">
        <v>13.891500000000001</v>
      </c>
      <c r="W2583">
        <f>(Tableau1[[#This Row],[Sales]]/Tableau1[[#This Row],[Profit]])*100</f>
        <v>370.37037037037038</v>
      </c>
      <c r="X2583">
        <f>Tableau1[[#This Row],[Sales]]*(1-Tableau1[[#This Row],[Discount]])</f>
        <v>51.45</v>
      </c>
      <c r="Y2583">
        <f ca="1">SUMIF(Tableau1[Order ID],Tableau1[[#This Row],[Order ID]],Tableau1[[#This Row],[Sales]])</f>
        <v>0</v>
      </c>
    </row>
    <row r="2584" spans="1:25" x14ac:dyDescent="0.3">
      <c r="A2584">
        <v>5217</v>
      </c>
      <c r="B2584" t="s">
        <v>2603</v>
      </c>
      <c r="C2584" s="9" t="s">
        <v>5458</v>
      </c>
      <c r="D2584" s="9">
        <v>42987</v>
      </c>
      <c r="E2584" s="3" t="s">
        <v>5205</v>
      </c>
      <c r="F2584" t="s">
        <v>6465</v>
      </c>
      <c r="G2584" t="s">
        <v>7145</v>
      </c>
      <c r="H2584" t="s">
        <v>7938</v>
      </c>
      <c r="I2584" t="s">
        <v>8054</v>
      </c>
      <c r="J2584" t="s">
        <v>8057</v>
      </c>
      <c r="K2584" t="s">
        <v>8101</v>
      </c>
      <c r="L2584" t="s">
        <v>8600</v>
      </c>
      <c r="M2584">
        <v>48066</v>
      </c>
      <c r="N2584" t="s">
        <v>8639</v>
      </c>
      <c r="O2584" t="s">
        <v>9372</v>
      </c>
      <c r="P2584" t="s">
        <v>10371</v>
      </c>
      <c r="Q2584" t="s">
        <v>10385</v>
      </c>
      <c r="R2584" t="s">
        <v>11119</v>
      </c>
      <c r="S2584">
        <v>17.48</v>
      </c>
      <c r="T2584">
        <v>2</v>
      </c>
      <c r="U2584">
        <v>0</v>
      </c>
      <c r="V2584">
        <v>8.2156000000000002</v>
      </c>
      <c r="W2584">
        <f>(Tableau1[[#This Row],[Sales]]/Tableau1[[#This Row],[Profit]])*100</f>
        <v>212.7659574468085</v>
      </c>
      <c r="X2584">
        <f>Tableau1[[#This Row],[Sales]]*(1-Tableau1[[#This Row],[Discount]])</f>
        <v>17.48</v>
      </c>
      <c r="Y2584">
        <f ca="1">SUMIF(Tableau1[Order ID],Tableau1[[#This Row],[Order ID]],Tableau1[[#This Row],[Sales]])</f>
        <v>0</v>
      </c>
    </row>
    <row r="2585" spans="1:25" x14ac:dyDescent="0.3">
      <c r="A2585">
        <v>5218</v>
      </c>
      <c r="B2585" t="s">
        <v>2604</v>
      </c>
      <c r="C2585" s="9" t="s">
        <v>5034</v>
      </c>
      <c r="D2585" s="9">
        <v>42840</v>
      </c>
      <c r="E2585" s="3" t="s">
        <v>5857</v>
      </c>
      <c r="F2585" t="s">
        <v>6464</v>
      </c>
      <c r="G2585" t="s">
        <v>6842</v>
      </c>
      <c r="H2585" t="s">
        <v>7635</v>
      </c>
      <c r="I2585" t="s">
        <v>8055</v>
      </c>
      <c r="J2585" t="s">
        <v>8057</v>
      </c>
      <c r="K2585" t="s">
        <v>8059</v>
      </c>
      <c r="L2585" t="s">
        <v>8590</v>
      </c>
      <c r="M2585">
        <v>90049</v>
      </c>
      <c r="N2585" t="s">
        <v>8638</v>
      </c>
      <c r="O2585" t="s">
        <v>8782</v>
      </c>
      <c r="P2585" t="s">
        <v>10371</v>
      </c>
      <c r="Q2585" t="s">
        <v>10383</v>
      </c>
      <c r="R2585" t="s">
        <v>10532</v>
      </c>
      <c r="S2585">
        <v>79.14</v>
      </c>
      <c r="T2585">
        <v>3</v>
      </c>
      <c r="U2585">
        <v>0</v>
      </c>
      <c r="V2585">
        <v>36.404400000000003</v>
      </c>
      <c r="W2585">
        <f>(Tableau1[[#This Row],[Sales]]/Tableau1[[#This Row],[Profit]])*100</f>
        <v>217.39130434782606</v>
      </c>
      <c r="X2585">
        <f>Tableau1[[#This Row],[Sales]]*(1-Tableau1[[#This Row],[Discount]])</f>
        <v>79.14</v>
      </c>
      <c r="Y2585">
        <f ca="1">SUMIF(Tableau1[Order ID],Tableau1[[#This Row],[Order ID]],Tableau1[[#This Row],[Sales]])</f>
        <v>0</v>
      </c>
    </row>
    <row r="2586" spans="1:25" x14ac:dyDescent="0.3">
      <c r="A2586">
        <v>5219</v>
      </c>
      <c r="B2586" t="s">
        <v>2605</v>
      </c>
      <c r="C2586" s="9" t="s">
        <v>5223</v>
      </c>
      <c r="D2586" s="9">
        <v>42896</v>
      </c>
      <c r="E2586" s="3" t="s">
        <v>6419</v>
      </c>
      <c r="F2586" t="s">
        <v>6465</v>
      </c>
      <c r="G2586" t="s">
        <v>6486</v>
      </c>
      <c r="H2586" t="s">
        <v>7279</v>
      </c>
      <c r="I2586" t="s">
        <v>8055</v>
      </c>
      <c r="J2586" t="s">
        <v>8057</v>
      </c>
      <c r="K2586" t="s">
        <v>8078</v>
      </c>
      <c r="L2586" t="s">
        <v>8603</v>
      </c>
      <c r="M2586">
        <v>10011</v>
      </c>
      <c r="N2586" t="s">
        <v>8640</v>
      </c>
      <c r="O2586" t="s">
        <v>8697</v>
      </c>
      <c r="P2586" t="s">
        <v>10371</v>
      </c>
      <c r="Q2586" t="s">
        <v>10379</v>
      </c>
      <c r="R2586" t="s">
        <v>10446</v>
      </c>
      <c r="S2586">
        <v>8.4</v>
      </c>
      <c r="T2586">
        <v>5</v>
      </c>
      <c r="U2586">
        <v>0</v>
      </c>
      <c r="V2586">
        <v>4.2</v>
      </c>
      <c r="W2586">
        <f>(Tableau1[[#This Row],[Sales]]/Tableau1[[#This Row],[Profit]])*100</f>
        <v>200</v>
      </c>
      <c r="X2586">
        <f>Tableau1[[#This Row],[Sales]]*(1-Tableau1[[#This Row],[Discount]])</f>
        <v>8.4</v>
      </c>
      <c r="Y2586">
        <f ca="1">SUMIF(Tableau1[Order ID],Tableau1[[#This Row],[Order ID]],Tableau1[[#This Row],[Sales]])</f>
        <v>0</v>
      </c>
    </row>
    <row r="2587" spans="1:25" x14ac:dyDescent="0.3">
      <c r="A2587">
        <v>5220</v>
      </c>
      <c r="B2587" t="s">
        <v>2606</v>
      </c>
      <c r="C2587" s="9" t="s">
        <v>5883</v>
      </c>
      <c r="D2587" s="9">
        <v>42979</v>
      </c>
      <c r="E2587" s="3" t="s">
        <v>5883</v>
      </c>
      <c r="F2587" t="s">
        <v>6467</v>
      </c>
      <c r="G2587" t="s">
        <v>6690</v>
      </c>
      <c r="H2587" t="s">
        <v>7483</v>
      </c>
      <c r="I2587" t="s">
        <v>8054</v>
      </c>
      <c r="J2587" t="s">
        <v>8057</v>
      </c>
      <c r="K2587" t="s">
        <v>8124</v>
      </c>
      <c r="L2587" t="s">
        <v>8600</v>
      </c>
      <c r="M2587">
        <v>48205</v>
      </c>
      <c r="N2587" t="s">
        <v>8639</v>
      </c>
      <c r="O2587" t="s">
        <v>10028</v>
      </c>
      <c r="P2587" t="s">
        <v>10370</v>
      </c>
      <c r="Q2587" t="s">
        <v>10374</v>
      </c>
      <c r="R2587" t="s">
        <v>11765</v>
      </c>
      <c r="S2587">
        <v>498.26</v>
      </c>
      <c r="T2587">
        <v>7</v>
      </c>
      <c r="U2587">
        <v>0</v>
      </c>
      <c r="V2587">
        <v>134.53020000000001</v>
      </c>
      <c r="W2587">
        <f>(Tableau1[[#This Row],[Sales]]/Tableau1[[#This Row],[Profit]])*100</f>
        <v>370.37037037037032</v>
      </c>
      <c r="X2587">
        <f>Tableau1[[#This Row],[Sales]]*(1-Tableau1[[#This Row],[Discount]])</f>
        <v>498.26</v>
      </c>
      <c r="Y2587">
        <f ca="1">SUMIF(Tableau1[Order ID],Tableau1[[#This Row],[Order ID]],Tableau1[[#This Row],[Sales]])</f>
        <v>0</v>
      </c>
    </row>
    <row r="2588" spans="1:25" x14ac:dyDescent="0.3">
      <c r="A2588">
        <v>5221</v>
      </c>
      <c r="B2588" t="s">
        <v>2607</v>
      </c>
      <c r="C2588" s="9" t="s">
        <v>6057</v>
      </c>
      <c r="D2588" s="9">
        <v>41804</v>
      </c>
      <c r="E2588" s="3" t="s">
        <v>5916</v>
      </c>
      <c r="F2588" t="s">
        <v>6465</v>
      </c>
      <c r="G2588" t="s">
        <v>7144</v>
      </c>
      <c r="H2588" t="s">
        <v>7937</v>
      </c>
      <c r="I2588" t="s">
        <v>8056</v>
      </c>
      <c r="J2588" t="s">
        <v>8057</v>
      </c>
      <c r="K2588" t="s">
        <v>8124</v>
      </c>
      <c r="L2588" t="s">
        <v>8600</v>
      </c>
      <c r="M2588">
        <v>48234</v>
      </c>
      <c r="N2588" t="s">
        <v>8639</v>
      </c>
      <c r="O2588" t="s">
        <v>10178</v>
      </c>
      <c r="P2588" t="s">
        <v>10370</v>
      </c>
      <c r="Q2588" t="s">
        <v>10373</v>
      </c>
      <c r="R2588" t="s">
        <v>11918</v>
      </c>
      <c r="S2588">
        <v>212.94</v>
      </c>
      <c r="T2588">
        <v>3</v>
      </c>
      <c r="U2588">
        <v>0</v>
      </c>
      <c r="V2588">
        <v>57.4938</v>
      </c>
      <c r="W2588">
        <f>(Tableau1[[#This Row],[Sales]]/Tableau1[[#This Row],[Profit]])*100</f>
        <v>370.37037037037038</v>
      </c>
      <c r="X2588">
        <f>Tableau1[[#This Row],[Sales]]*(1-Tableau1[[#This Row],[Discount]])</f>
        <v>212.94</v>
      </c>
      <c r="Y2588">
        <f ca="1">SUMIF(Tableau1[Order ID],Tableau1[[#This Row],[Order ID]],Tableau1[[#This Row],[Sales]])</f>
        <v>0</v>
      </c>
    </row>
    <row r="2589" spans="1:25" x14ac:dyDescent="0.3">
      <c r="A2589">
        <v>5222</v>
      </c>
      <c r="B2589" t="s">
        <v>2608</v>
      </c>
      <c r="C2589" s="9" t="s">
        <v>5826</v>
      </c>
      <c r="D2589" s="9">
        <v>42873</v>
      </c>
      <c r="E2589" s="3" t="s">
        <v>6083</v>
      </c>
      <c r="F2589" t="s">
        <v>6464</v>
      </c>
      <c r="G2589" t="s">
        <v>6920</v>
      </c>
      <c r="H2589" t="s">
        <v>7713</v>
      </c>
      <c r="I2589" t="s">
        <v>8056</v>
      </c>
      <c r="J2589" t="s">
        <v>8057</v>
      </c>
      <c r="K2589" t="s">
        <v>8082</v>
      </c>
      <c r="L2589" t="s">
        <v>8613</v>
      </c>
      <c r="M2589">
        <v>65807</v>
      </c>
      <c r="N2589" t="s">
        <v>8639</v>
      </c>
      <c r="O2589" t="s">
        <v>10262</v>
      </c>
      <c r="P2589" t="s">
        <v>10371</v>
      </c>
      <c r="Q2589" t="s">
        <v>10382</v>
      </c>
      <c r="R2589" t="s">
        <v>12000</v>
      </c>
      <c r="S2589">
        <v>706.86</v>
      </c>
      <c r="T2589">
        <v>7</v>
      </c>
      <c r="U2589">
        <v>0</v>
      </c>
      <c r="V2589">
        <v>197.92080000000001</v>
      </c>
      <c r="W2589">
        <f>(Tableau1[[#This Row],[Sales]]/Tableau1[[#This Row],[Profit]])*100</f>
        <v>357.14285714285711</v>
      </c>
      <c r="X2589">
        <f>Tableau1[[#This Row],[Sales]]*(1-Tableau1[[#This Row],[Discount]])</f>
        <v>706.86</v>
      </c>
      <c r="Y2589">
        <f ca="1">SUMIF(Tableau1[Order ID],Tableau1[[#This Row],[Order ID]],Tableau1[[#This Row],[Sales]])</f>
        <v>0</v>
      </c>
    </row>
    <row r="2590" spans="1:25" x14ac:dyDescent="0.3">
      <c r="A2590">
        <v>5225</v>
      </c>
      <c r="B2590" t="s">
        <v>2609</v>
      </c>
      <c r="C2590" s="9" t="s">
        <v>5540</v>
      </c>
      <c r="D2590" s="9">
        <v>42990</v>
      </c>
      <c r="E2590" s="3" t="s">
        <v>5727</v>
      </c>
      <c r="F2590" t="s">
        <v>6464</v>
      </c>
      <c r="G2590" t="s">
        <v>7090</v>
      </c>
      <c r="H2590" t="s">
        <v>7883</v>
      </c>
      <c r="I2590" t="s">
        <v>8054</v>
      </c>
      <c r="J2590" t="s">
        <v>8057</v>
      </c>
      <c r="K2590" t="s">
        <v>8059</v>
      </c>
      <c r="L2590" t="s">
        <v>8590</v>
      </c>
      <c r="M2590">
        <v>90036</v>
      </c>
      <c r="N2590" t="s">
        <v>8638</v>
      </c>
      <c r="O2590" t="s">
        <v>9044</v>
      </c>
      <c r="P2590" t="s">
        <v>10371</v>
      </c>
      <c r="Q2590" t="s">
        <v>10383</v>
      </c>
      <c r="R2590" t="s">
        <v>10793</v>
      </c>
      <c r="S2590">
        <v>166.44</v>
      </c>
      <c r="T2590">
        <v>3</v>
      </c>
      <c r="U2590">
        <v>0</v>
      </c>
      <c r="V2590">
        <v>79.891199999999998</v>
      </c>
      <c r="W2590">
        <f>(Tableau1[[#This Row],[Sales]]/Tableau1[[#This Row],[Profit]])*100</f>
        <v>208.33333333333334</v>
      </c>
      <c r="X2590">
        <f>Tableau1[[#This Row],[Sales]]*(1-Tableau1[[#This Row],[Discount]])</f>
        <v>166.44</v>
      </c>
      <c r="Y2590">
        <f ca="1">SUMIF(Tableau1[Order ID],Tableau1[[#This Row],[Order ID]],Tableau1[[#This Row],[Sales]])</f>
        <v>0</v>
      </c>
    </row>
    <row r="2591" spans="1:25" x14ac:dyDescent="0.3">
      <c r="A2591">
        <v>5226</v>
      </c>
      <c r="B2591" t="s">
        <v>2610</v>
      </c>
      <c r="C2591" s="9" t="s">
        <v>6058</v>
      </c>
      <c r="D2591" s="9">
        <v>42542</v>
      </c>
      <c r="E2591" s="3" t="s">
        <v>5220</v>
      </c>
      <c r="F2591" t="s">
        <v>6465</v>
      </c>
      <c r="G2591" t="s">
        <v>7016</v>
      </c>
      <c r="H2591" t="s">
        <v>7809</v>
      </c>
      <c r="I2591" t="s">
        <v>8054</v>
      </c>
      <c r="J2591" t="s">
        <v>8057</v>
      </c>
      <c r="K2591" t="s">
        <v>8078</v>
      </c>
      <c r="L2591" t="s">
        <v>8603</v>
      </c>
      <c r="M2591">
        <v>10011</v>
      </c>
      <c r="N2591" t="s">
        <v>8640</v>
      </c>
      <c r="O2591" t="s">
        <v>9896</v>
      </c>
      <c r="P2591" t="s">
        <v>10371</v>
      </c>
      <c r="Q2591" t="s">
        <v>10381</v>
      </c>
      <c r="R2591" t="s">
        <v>11632</v>
      </c>
      <c r="S2591">
        <v>36.56</v>
      </c>
      <c r="T2591">
        <v>5</v>
      </c>
      <c r="U2591">
        <v>0.2</v>
      </c>
      <c r="V2591">
        <v>12.795999999999999</v>
      </c>
      <c r="W2591">
        <f>(Tableau1[[#This Row],[Sales]]/Tableau1[[#This Row],[Profit]])*100</f>
        <v>285.71428571428578</v>
      </c>
      <c r="X2591">
        <f>Tableau1[[#This Row],[Sales]]*(1-Tableau1[[#This Row],[Discount]])</f>
        <v>29.248000000000005</v>
      </c>
      <c r="Y2591">
        <f ca="1">SUMIF(Tableau1[Order ID],Tableau1[[#This Row],[Order ID]],Tableau1[[#This Row],[Sales]])</f>
        <v>0</v>
      </c>
    </row>
    <row r="2592" spans="1:25" x14ac:dyDescent="0.3">
      <c r="A2592">
        <v>5229</v>
      </c>
      <c r="B2592" t="s">
        <v>2611</v>
      </c>
      <c r="C2592" s="9" t="s">
        <v>5065</v>
      </c>
      <c r="D2592" s="9">
        <v>41969</v>
      </c>
      <c r="E2592" s="3" t="s">
        <v>5618</v>
      </c>
      <c r="F2592" t="s">
        <v>6465</v>
      </c>
      <c r="G2592" t="s">
        <v>6528</v>
      </c>
      <c r="H2592" t="s">
        <v>7321</v>
      </c>
      <c r="I2592" t="s">
        <v>8056</v>
      </c>
      <c r="J2592" t="s">
        <v>8057</v>
      </c>
      <c r="K2592" t="s">
        <v>8066</v>
      </c>
      <c r="L2592" t="s">
        <v>8590</v>
      </c>
      <c r="M2592">
        <v>94109</v>
      </c>
      <c r="N2592" t="s">
        <v>8638</v>
      </c>
      <c r="O2592" t="s">
        <v>10082</v>
      </c>
      <c r="P2592" t="s">
        <v>10371</v>
      </c>
      <c r="Q2592" t="s">
        <v>10383</v>
      </c>
      <c r="R2592" t="s">
        <v>11820</v>
      </c>
      <c r="S2592">
        <v>81.98</v>
      </c>
      <c r="T2592">
        <v>2</v>
      </c>
      <c r="U2592">
        <v>0</v>
      </c>
      <c r="V2592">
        <v>40.170200000000001</v>
      </c>
      <c r="W2592">
        <f>(Tableau1[[#This Row],[Sales]]/Tableau1[[#This Row],[Profit]])*100</f>
        <v>204.08163265306123</v>
      </c>
      <c r="X2592">
        <f>Tableau1[[#This Row],[Sales]]*(1-Tableau1[[#This Row],[Discount]])</f>
        <v>81.98</v>
      </c>
      <c r="Y2592">
        <f ca="1">SUMIF(Tableau1[Order ID],Tableau1[[#This Row],[Order ID]],Tableau1[[#This Row],[Sales]])</f>
        <v>0</v>
      </c>
    </row>
    <row r="2593" spans="1:25" x14ac:dyDescent="0.3">
      <c r="A2593">
        <v>5230</v>
      </c>
      <c r="B2593" t="s">
        <v>2612</v>
      </c>
      <c r="C2593" s="9" t="s">
        <v>5528</v>
      </c>
      <c r="D2593" s="9">
        <v>42813</v>
      </c>
      <c r="E2593" s="3" t="s">
        <v>6375</v>
      </c>
      <c r="F2593" t="s">
        <v>6464</v>
      </c>
      <c r="G2593" t="s">
        <v>6661</v>
      </c>
      <c r="H2593" t="s">
        <v>7454</v>
      </c>
      <c r="I2593" t="s">
        <v>8054</v>
      </c>
      <c r="J2593" t="s">
        <v>8057</v>
      </c>
      <c r="K2593" t="s">
        <v>8259</v>
      </c>
      <c r="L2593" t="s">
        <v>8590</v>
      </c>
      <c r="M2593">
        <v>93727</v>
      </c>
      <c r="N2593" t="s">
        <v>8638</v>
      </c>
      <c r="O2593" t="s">
        <v>9896</v>
      </c>
      <c r="P2593" t="s">
        <v>10371</v>
      </c>
      <c r="Q2593" t="s">
        <v>10381</v>
      </c>
      <c r="R2593" t="s">
        <v>11632</v>
      </c>
      <c r="S2593">
        <v>14.624000000000001</v>
      </c>
      <c r="T2593">
        <v>2</v>
      </c>
      <c r="U2593">
        <v>0.2</v>
      </c>
      <c r="V2593">
        <v>5.1184000000000003</v>
      </c>
      <c r="W2593">
        <f>(Tableau1[[#This Row],[Sales]]/Tableau1[[#This Row],[Profit]])*100</f>
        <v>285.71428571428572</v>
      </c>
      <c r="X2593">
        <f>Tableau1[[#This Row],[Sales]]*(1-Tableau1[[#This Row],[Discount]])</f>
        <v>11.699200000000001</v>
      </c>
      <c r="Y2593">
        <f ca="1">SUMIF(Tableau1[Order ID],Tableau1[[#This Row],[Order ID]],Tableau1[[#This Row],[Sales]])</f>
        <v>0</v>
      </c>
    </row>
    <row r="2594" spans="1:25" x14ac:dyDescent="0.3">
      <c r="A2594">
        <v>5234</v>
      </c>
      <c r="B2594" t="s">
        <v>2613</v>
      </c>
      <c r="C2594" s="9" t="s">
        <v>5668</v>
      </c>
      <c r="D2594" s="9">
        <v>41930</v>
      </c>
      <c r="E2594" s="3" t="s">
        <v>5098</v>
      </c>
      <c r="F2594" t="s">
        <v>6465</v>
      </c>
      <c r="G2594" t="s">
        <v>7092</v>
      </c>
      <c r="H2594" t="s">
        <v>7885</v>
      </c>
      <c r="I2594" t="s">
        <v>8055</v>
      </c>
      <c r="J2594" t="s">
        <v>8057</v>
      </c>
      <c r="K2594" t="s">
        <v>8437</v>
      </c>
      <c r="L2594" t="s">
        <v>8624</v>
      </c>
      <c r="M2594">
        <v>71854</v>
      </c>
      <c r="N2594" t="s">
        <v>8637</v>
      </c>
      <c r="O2594" t="s">
        <v>10256</v>
      </c>
      <c r="P2594" t="s">
        <v>10370</v>
      </c>
      <c r="Q2594" t="s">
        <v>10374</v>
      </c>
      <c r="R2594" t="s">
        <v>11994</v>
      </c>
      <c r="S2594">
        <v>605.34</v>
      </c>
      <c r="T2594">
        <v>6</v>
      </c>
      <c r="U2594">
        <v>0</v>
      </c>
      <c r="V2594">
        <v>145.2816</v>
      </c>
      <c r="W2594">
        <f>(Tableau1[[#This Row],[Sales]]/Tableau1[[#This Row],[Profit]])*100</f>
        <v>416.66666666666669</v>
      </c>
      <c r="X2594">
        <f>Tableau1[[#This Row],[Sales]]*(1-Tableau1[[#This Row],[Discount]])</f>
        <v>605.34</v>
      </c>
      <c r="Y2594">
        <f ca="1">SUMIF(Tableau1[Order ID],Tableau1[[#This Row],[Order ID]],Tableau1[[#This Row],[Sales]])</f>
        <v>0</v>
      </c>
    </row>
    <row r="2595" spans="1:25" x14ac:dyDescent="0.3">
      <c r="A2595">
        <v>5235</v>
      </c>
      <c r="B2595" t="s">
        <v>2614</v>
      </c>
      <c r="C2595" s="9" t="s">
        <v>6059</v>
      </c>
      <c r="D2595" s="9">
        <v>42969</v>
      </c>
      <c r="E2595" s="3" t="s">
        <v>5992</v>
      </c>
      <c r="F2595" t="s">
        <v>6466</v>
      </c>
      <c r="G2595" t="s">
        <v>7214</v>
      </c>
      <c r="H2595" t="s">
        <v>8007</v>
      </c>
      <c r="I2595" t="s">
        <v>8054</v>
      </c>
      <c r="J2595" t="s">
        <v>8057</v>
      </c>
      <c r="K2595" t="s">
        <v>8066</v>
      </c>
      <c r="L2595" t="s">
        <v>8590</v>
      </c>
      <c r="M2595">
        <v>94110</v>
      </c>
      <c r="N2595" t="s">
        <v>8638</v>
      </c>
      <c r="O2595" t="s">
        <v>8752</v>
      </c>
      <c r="P2595" t="s">
        <v>10370</v>
      </c>
      <c r="Q2595" t="s">
        <v>10376</v>
      </c>
      <c r="R2595" t="s">
        <v>10501</v>
      </c>
      <c r="S2595">
        <v>210.00800000000001</v>
      </c>
      <c r="T2595">
        <v>1</v>
      </c>
      <c r="U2595">
        <v>0.2</v>
      </c>
      <c r="V2595">
        <v>2.6251000000000002</v>
      </c>
      <c r="W2595">
        <f>(Tableau1[[#This Row],[Sales]]/Tableau1[[#This Row],[Profit]])*100</f>
        <v>8000</v>
      </c>
      <c r="X2595">
        <f>Tableau1[[#This Row],[Sales]]*(1-Tableau1[[#This Row],[Discount]])</f>
        <v>168.00640000000001</v>
      </c>
      <c r="Y2595">
        <f ca="1">SUMIF(Tableau1[Order ID],Tableau1[[#This Row],[Order ID]],Tableau1[[#This Row],[Sales]])</f>
        <v>0</v>
      </c>
    </row>
    <row r="2596" spans="1:25" x14ac:dyDescent="0.3">
      <c r="A2596">
        <v>5236</v>
      </c>
      <c r="B2596" t="s">
        <v>2615</v>
      </c>
      <c r="C2596" s="9" t="s">
        <v>5288</v>
      </c>
      <c r="D2596" s="9">
        <v>42693</v>
      </c>
      <c r="E2596" s="3" t="s">
        <v>5471</v>
      </c>
      <c r="F2596" t="s">
        <v>6466</v>
      </c>
      <c r="G2596" t="s">
        <v>7108</v>
      </c>
      <c r="H2596" t="s">
        <v>7901</v>
      </c>
      <c r="I2596" t="s">
        <v>8055</v>
      </c>
      <c r="J2596" t="s">
        <v>8057</v>
      </c>
      <c r="K2596" t="s">
        <v>8303</v>
      </c>
      <c r="L2596" t="s">
        <v>8602</v>
      </c>
      <c r="M2596">
        <v>46203</v>
      </c>
      <c r="N2596" t="s">
        <v>8639</v>
      </c>
      <c r="O2596" t="s">
        <v>10108</v>
      </c>
      <c r="P2596" t="s">
        <v>10371</v>
      </c>
      <c r="Q2596" t="s">
        <v>10382</v>
      </c>
      <c r="R2596" t="s">
        <v>11847</v>
      </c>
      <c r="S2596">
        <v>54.96</v>
      </c>
      <c r="T2596">
        <v>3</v>
      </c>
      <c r="U2596">
        <v>0</v>
      </c>
      <c r="V2596">
        <v>15.9384</v>
      </c>
      <c r="W2596">
        <f>(Tableau1[[#This Row],[Sales]]/Tableau1[[#This Row],[Profit]])*100</f>
        <v>344.82758620689657</v>
      </c>
      <c r="X2596">
        <f>Tableau1[[#This Row],[Sales]]*(1-Tableau1[[#This Row],[Discount]])</f>
        <v>54.96</v>
      </c>
      <c r="Y2596">
        <f ca="1">SUMIF(Tableau1[Order ID],Tableau1[[#This Row],[Order ID]],Tableau1[[#This Row],[Sales]])</f>
        <v>0</v>
      </c>
    </row>
    <row r="2597" spans="1:25" x14ac:dyDescent="0.3">
      <c r="A2597">
        <v>5237</v>
      </c>
      <c r="B2597" t="s">
        <v>2616</v>
      </c>
      <c r="C2597" s="9" t="s">
        <v>5089</v>
      </c>
      <c r="D2597" s="9">
        <v>41902</v>
      </c>
      <c r="E2597" s="3" t="s">
        <v>5176</v>
      </c>
      <c r="F2597" t="s">
        <v>6465</v>
      </c>
      <c r="G2597" t="s">
        <v>6503</v>
      </c>
      <c r="H2597" t="s">
        <v>7296</v>
      </c>
      <c r="I2597" t="s">
        <v>8054</v>
      </c>
      <c r="J2597" t="s">
        <v>8057</v>
      </c>
      <c r="K2597" t="s">
        <v>8087</v>
      </c>
      <c r="L2597" t="s">
        <v>8627</v>
      </c>
      <c r="M2597">
        <v>21044</v>
      </c>
      <c r="N2597" t="s">
        <v>8640</v>
      </c>
      <c r="O2597" t="s">
        <v>9464</v>
      </c>
      <c r="P2597" t="s">
        <v>10370</v>
      </c>
      <c r="Q2597" t="s">
        <v>10378</v>
      </c>
      <c r="R2597" t="s">
        <v>11208</v>
      </c>
      <c r="S2597">
        <v>164.22</v>
      </c>
      <c r="T2597">
        <v>3</v>
      </c>
      <c r="U2597">
        <v>0</v>
      </c>
      <c r="V2597">
        <v>50.908200000000001</v>
      </c>
      <c r="W2597">
        <f>(Tableau1[[#This Row],[Sales]]/Tableau1[[#This Row],[Profit]])*100</f>
        <v>322.58064516129031</v>
      </c>
      <c r="X2597">
        <f>Tableau1[[#This Row],[Sales]]*(1-Tableau1[[#This Row],[Discount]])</f>
        <v>164.22</v>
      </c>
      <c r="Y2597">
        <f ca="1">SUMIF(Tableau1[Order ID],Tableau1[[#This Row],[Order ID]],Tableau1[[#This Row],[Sales]])</f>
        <v>0</v>
      </c>
    </row>
    <row r="2598" spans="1:25" x14ac:dyDescent="0.3">
      <c r="A2598">
        <v>5240</v>
      </c>
      <c r="B2598" t="s">
        <v>2617</v>
      </c>
      <c r="C2598" s="9" t="s">
        <v>5138</v>
      </c>
      <c r="D2598" s="9">
        <v>42624</v>
      </c>
      <c r="E2598" s="3" t="s">
        <v>5072</v>
      </c>
      <c r="F2598" t="s">
        <v>6465</v>
      </c>
      <c r="G2598" t="s">
        <v>7154</v>
      </c>
      <c r="H2598" t="s">
        <v>7947</v>
      </c>
      <c r="I2598" t="s">
        <v>8054</v>
      </c>
      <c r="J2598" t="s">
        <v>8057</v>
      </c>
      <c r="K2598" t="s">
        <v>8107</v>
      </c>
      <c r="L2598" t="s">
        <v>8590</v>
      </c>
      <c r="M2598">
        <v>95123</v>
      </c>
      <c r="N2598" t="s">
        <v>8638</v>
      </c>
      <c r="O2598" t="s">
        <v>8657</v>
      </c>
      <c r="P2598" t="s">
        <v>10371</v>
      </c>
      <c r="Q2598" t="s">
        <v>10377</v>
      </c>
      <c r="R2598" t="s">
        <v>10406</v>
      </c>
      <c r="S2598">
        <v>332.94</v>
      </c>
      <c r="T2598">
        <v>3</v>
      </c>
      <c r="U2598">
        <v>0</v>
      </c>
      <c r="V2598">
        <v>6.6588000000000003</v>
      </c>
      <c r="W2598">
        <f>(Tableau1[[#This Row],[Sales]]/Tableau1[[#This Row],[Profit]])*100</f>
        <v>5000</v>
      </c>
      <c r="X2598">
        <f>Tableau1[[#This Row],[Sales]]*(1-Tableau1[[#This Row],[Discount]])</f>
        <v>332.94</v>
      </c>
      <c r="Y2598">
        <f ca="1">SUMIF(Tableau1[Order ID],Tableau1[[#This Row],[Order ID]],Tableau1[[#This Row],[Sales]])</f>
        <v>0</v>
      </c>
    </row>
    <row r="2599" spans="1:25" x14ac:dyDescent="0.3">
      <c r="A2599">
        <v>5242</v>
      </c>
      <c r="B2599" t="s">
        <v>2618</v>
      </c>
      <c r="C2599" s="9" t="s">
        <v>5743</v>
      </c>
      <c r="D2599" s="9">
        <v>42636</v>
      </c>
      <c r="E2599" s="3" t="s">
        <v>5212</v>
      </c>
      <c r="F2599" t="s">
        <v>6464</v>
      </c>
      <c r="G2599" t="s">
        <v>7166</v>
      </c>
      <c r="H2599" t="s">
        <v>7959</v>
      </c>
      <c r="I2599" t="s">
        <v>8055</v>
      </c>
      <c r="J2599" t="s">
        <v>8057</v>
      </c>
      <c r="K2599" t="s">
        <v>8062</v>
      </c>
      <c r="L2599" t="s">
        <v>8234</v>
      </c>
      <c r="M2599">
        <v>98115</v>
      </c>
      <c r="N2599" t="s">
        <v>8638</v>
      </c>
      <c r="O2599" t="s">
        <v>10263</v>
      </c>
      <c r="P2599" t="s">
        <v>10371</v>
      </c>
      <c r="Q2599" t="s">
        <v>10387</v>
      </c>
      <c r="R2599" t="s">
        <v>12001</v>
      </c>
      <c r="S2599">
        <v>13.68</v>
      </c>
      <c r="T2599">
        <v>2</v>
      </c>
      <c r="U2599">
        <v>0</v>
      </c>
      <c r="V2599">
        <v>3.6936</v>
      </c>
      <c r="W2599">
        <f>(Tableau1[[#This Row],[Sales]]/Tableau1[[#This Row],[Profit]])*100</f>
        <v>370.37037037037038</v>
      </c>
      <c r="X2599">
        <f>Tableau1[[#This Row],[Sales]]*(1-Tableau1[[#This Row],[Discount]])</f>
        <v>13.68</v>
      </c>
      <c r="Y2599">
        <f ca="1">SUMIF(Tableau1[Order ID],Tableau1[[#This Row],[Order ID]],Tableau1[[#This Row],[Sales]])</f>
        <v>0</v>
      </c>
    </row>
    <row r="2600" spans="1:25" x14ac:dyDescent="0.3">
      <c r="A2600">
        <v>5243</v>
      </c>
      <c r="B2600" t="s">
        <v>2619</v>
      </c>
      <c r="C2600" s="9" t="s">
        <v>6048</v>
      </c>
      <c r="D2600" s="9">
        <v>42951</v>
      </c>
      <c r="E2600" s="3" t="s">
        <v>6329</v>
      </c>
      <c r="F2600" t="s">
        <v>6465</v>
      </c>
      <c r="G2600" t="s">
        <v>6915</v>
      </c>
      <c r="H2600" t="s">
        <v>7708</v>
      </c>
      <c r="I2600" t="s">
        <v>8055</v>
      </c>
      <c r="J2600" t="s">
        <v>8057</v>
      </c>
      <c r="K2600" t="s">
        <v>8296</v>
      </c>
      <c r="L2600" t="s">
        <v>8593</v>
      </c>
      <c r="M2600">
        <v>75007</v>
      </c>
      <c r="N2600" t="s">
        <v>8639</v>
      </c>
      <c r="O2600" t="s">
        <v>9178</v>
      </c>
      <c r="P2600" t="s">
        <v>10371</v>
      </c>
      <c r="Q2600" t="s">
        <v>10381</v>
      </c>
      <c r="R2600" t="s">
        <v>10926</v>
      </c>
      <c r="S2600">
        <v>3.3180000000000001</v>
      </c>
      <c r="T2600">
        <v>3</v>
      </c>
      <c r="U2600">
        <v>0.8</v>
      </c>
      <c r="V2600">
        <v>-5.6406000000000001</v>
      </c>
      <c r="W2600">
        <f>(Tableau1[[#This Row],[Sales]]/Tableau1[[#This Row],[Profit]])*100</f>
        <v>-58.82352941176471</v>
      </c>
      <c r="X2600">
        <f>Tableau1[[#This Row],[Sales]]*(1-Tableau1[[#This Row],[Discount]])</f>
        <v>0.66359999999999986</v>
      </c>
      <c r="Y2600">
        <f ca="1">SUMIF(Tableau1[Order ID],Tableau1[[#This Row],[Order ID]],Tableau1[[#This Row],[Sales]])</f>
        <v>0</v>
      </c>
    </row>
    <row r="2601" spans="1:25" x14ac:dyDescent="0.3">
      <c r="A2601">
        <v>5244</v>
      </c>
      <c r="B2601" t="s">
        <v>2620</v>
      </c>
      <c r="C2601" s="9" t="s">
        <v>5227</v>
      </c>
      <c r="D2601" s="9">
        <v>42576</v>
      </c>
      <c r="E2601" s="3" t="s">
        <v>6418</v>
      </c>
      <c r="F2601" t="s">
        <v>6466</v>
      </c>
      <c r="G2601" t="s">
        <v>6922</v>
      </c>
      <c r="H2601" t="s">
        <v>7715</v>
      </c>
      <c r="I2601" t="s">
        <v>8056</v>
      </c>
      <c r="J2601" t="s">
        <v>8057</v>
      </c>
      <c r="K2601" t="s">
        <v>8139</v>
      </c>
      <c r="L2601" t="s">
        <v>8605</v>
      </c>
      <c r="M2601">
        <v>22204</v>
      </c>
      <c r="N2601" t="s">
        <v>8637</v>
      </c>
      <c r="O2601" t="s">
        <v>9469</v>
      </c>
      <c r="P2601" t="s">
        <v>10371</v>
      </c>
      <c r="Q2601" t="s">
        <v>10381</v>
      </c>
      <c r="R2601" t="s">
        <v>11213</v>
      </c>
      <c r="S2601">
        <v>10.44</v>
      </c>
      <c r="T2601">
        <v>1</v>
      </c>
      <c r="U2601">
        <v>0</v>
      </c>
      <c r="V2601">
        <v>4.8023999999999996</v>
      </c>
      <c r="W2601">
        <f>(Tableau1[[#This Row],[Sales]]/Tableau1[[#This Row],[Profit]])*100</f>
        <v>217.39130434782606</v>
      </c>
      <c r="X2601">
        <f>Tableau1[[#This Row],[Sales]]*(1-Tableau1[[#This Row],[Discount]])</f>
        <v>10.44</v>
      </c>
      <c r="Y2601">
        <f ca="1">SUMIF(Tableau1[Order ID],Tableau1[[#This Row],[Order ID]],Tableau1[[#This Row],[Sales]])</f>
        <v>0</v>
      </c>
    </row>
    <row r="2602" spans="1:25" x14ac:dyDescent="0.3">
      <c r="A2602">
        <v>5245</v>
      </c>
      <c r="B2602" t="s">
        <v>2621</v>
      </c>
      <c r="C2602" s="9" t="s">
        <v>6060</v>
      </c>
      <c r="D2602" s="9">
        <v>42584</v>
      </c>
      <c r="E2602" s="3" t="s">
        <v>5608</v>
      </c>
      <c r="F2602" t="s">
        <v>6464</v>
      </c>
      <c r="G2602" t="s">
        <v>6760</v>
      </c>
      <c r="H2602" t="s">
        <v>7553</v>
      </c>
      <c r="I2602" t="s">
        <v>8055</v>
      </c>
      <c r="J2602" t="s">
        <v>8057</v>
      </c>
      <c r="K2602" t="s">
        <v>8059</v>
      </c>
      <c r="L2602" t="s">
        <v>8590</v>
      </c>
      <c r="M2602">
        <v>90032</v>
      </c>
      <c r="N2602" t="s">
        <v>8638</v>
      </c>
      <c r="O2602" t="s">
        <v>10264</v>
      </c>
      <c r="P2602" t="s">
        <v>10370</v>
      </c>
      <c r="Q2602" t="s">
        <v>10376</v>
      </c>
      <c r="R2602" t="s">
        <v>12002</v>
      </c>
      <c r="S2602">
        <v>136.464</v>
      </c>
      <c r="T2602">
        <v>2</v>
      </c>
      <c r="U2602">
        <v>0.2</v>
      </c>
      <c r="V2602">
        <v>15.3522</v>
      </c>
      <c r="W2602">
        <f>(Tableau1[[#This Row],[Sales]]/Tableau1[[#This Row],[Profit]])*100</f>
        <v>888.88888888888891</v>
      </c>
      <c r="X2602">
        <f>Tableau1[[#This Row],[Sales]]*(1-Tableau1[[#This Row],[Discount]])</f>
        <v>109.1712</v>
      </c>
      <c r="Y2602">
        <f ca="1">SUMIF(Tableau1[Order ID],Tableau1[[#This Row],[Order ID]],Tableau1[[#This Row],[Sales]])</f>
        <v>0</v>
      </c>
    </row>
    <row r="2603" spans="1:25" x14ac:dyDescent="0.3">
      <c r="A2603">
        <v>5248</v>
      </c>
      <c r="B2603" t="s">
        <v>2622</v>
      </c>
      <c r="C2603" s="9" t="s">
        <v>6061</v>
      </c>
      <c r="D2603" s="9">
        <v>42145</v>
      </c>
      <c r="E2603" s="3" t="s">
        <v>6359</v>
      </c>
      <c r="F2603" t="s">
        <v>6465</v>
      </c>
      <c r="G2603" t="s">
        <v>6500</v>
      </c>
      <c r="H2603" t="s">
        <v>7293</v>
      </c>
      <c r="I2603" t="s">
        <v>8054</v>
      </c>
      <c r="J2603" t="s">
        <v>8057</v>
      </c>
      <c r="K2603" t="s">
        <v>8494</v>
      </c>
      <c r="L2603" t="s">
        <v>8598</v>
      </c>
      <c r="M2603">
        <v>60423</v>
      </c>
      <c r="N2603" t="s">
        <v>8639</v>
      </c>
      <c r="O2603" t="s">
        <v>8733</v>
      </c>
      <c r="P2603" t="s">
        <v>10371</v>
      </c>
      <c r="Q2603" t="s">
        <v>10382</v>
      </c>
      <c r="R2603" t="s">
        <v>10482</v>
      </c>
      <c r="S2603">
        <v>20.768000000000001</v>
      </c>
      <c r="T2603">
        <v>8</v>
      </c>
      <c r="U2603">
        <v>0.8</v>
      </c>
      <c r="V2603">
        <v>-52.958399999999997</v>
      </c>
      <c r="W2603">
        <f>(Tableau1[[#This Row],[Sales]]/Tableau1[[#This Row],[Profit]])*100</f>
        <v>-39.215686274509807</v>
      </c>
      <c r="X2603">
        <f>Tableau1[[#This Row],[Sales]]*(1-Tableau1[[#This Row],[Discount]])</f>
        <v>4.1535999999999991</v>
      </c>
      <c r="Y2603">
        <f ca="1">SUMIF(Tableau1[Order ID],Tableau1[[#This Row],[Order ID]],Tableau1[[#This Row],[Sales]])</f>
        <v>0</v>
      </c>
    </row>
    <row r="2604" spans="1:25" x14ac:dyDescent="0.3">
      <c r="A2604">
        <v>5249</v>
      </c>
      <c r="B2604" t="s">
        <v>2623</v>
      </c>
      <c r="C2604" s="9" t="s">
        <v>5162</v>
      </c>
      <c r="D2604" s="9">
        <v>43042</v>
      </c>
      <c r="E2604" s="3" t="s">
        <v>5090</v>
      </c>
      <c r="F2604" t="s">
        <v>6464</v>
      </c>
      <c r="G2604" t="s">
        <v>6880</v>
      </c>
      <c r="H2604" t="s">
        <v>7673</v>
      </c>
      <c r="I2604" t="s">
        <v>8054</v>
      </c>
      <c r="J2604" t="s">
        <v>8057</v>
      </c>
      <c r="K2604" t="s">
        <v>8062</v>
      </c>
      <c r="L2604" t="s">
        <v>8234</v>
      </c>
      <c r="M2604">
        <v>98105</v>
      </c>
      <c r="N2604" t="s">
        <v>8638</v>
      </c>
      <c r="O2604" t="s">
        <v>8811</v>
      </c>
      <c r="P2604" t="s">
        <v>10372</v>
      </c>
      <c r="Q2604" t="s">
        <v>10384</v>
      </c>
      <c r="R2604" t="s">
        <v>10561</v>
      </c>
      <c r="S2604">
        <v>43.5</v>
      </c>
      <c r="T2604">
        <v>3</v>
      </c>
      <c r="U2604">
        <v>0</v>
      </c>
      <c r="V2604">
        <v>10.875</v>
      </c>
      <c r="W2604">
        <f>(Tableau1[[#This Row],[Sales]]/Tableau1[[#This Row],[Profit]])*100</f>
        <v>400</v>
      </c>
      <c r="X2604">
        <f>Tableau1[[#This Row],[Sales]]*(1-Tableau1[[#This Row],[Discount]])</f>
        <v>43.5</v>
      </c>
      <c r="Y2604">
        <f ca="1">SUMIF(Tableau1[Order ID],Tableau1[[#This Row],[Order ID]],Tableau1[[#This Row],[Sales]])</f>
        <v>0</v>
      </c>
    </row>
    <row r="2605" spans="1:25" x14ac:dyDescent="0.3">
      <c r="A2605">
        <v>5250</v>
      </c>
      <c r="B2605" t="s">
        <v>2624</v>
      </c>
      <c r="C2605" s="9" t="s">
        <v>5422</v>
      </c>
      <c r="D2605" s="9">
        <v>42110</v>
      </c>
      <c r="E2605" s="3" t="s">
        <v>6152</v>
      </c>
      <c r="F2605" t="s">
        <v>6465</v>
      </c>
      <c r="G2605" t="s">
        <v>6740</v>
      </c>
      <c r="H2605" t="s">
        <v>7533</v>
      </c>
      <c r="I2605" t="s">
        <v>8055</v>
      </c>
      <c r="J2605" t="s">
        <v>8057</v>
      </c>
      <c r="K2605" t="s">
        <v>8068</v>
      </c>
      <c r="L2605" t="s">
        <v>8597</v>
      </c>
      <c r="M2605">
        <v>19143</v>
      </c>
      <c r="N2605" t="s">
        <v>8640</v>
      </c>
      <c r="O2605" t="s">
        <v>9908</v>
      </c>
      <c r="P2605" t="s">
        <v>10371</v>
      </c>
      <c r="Q2605" t="s">
        <v>10386</v>
      </c>
      <c r="R2605" t="s">
        <v>10515</v>
      </c>
      <c r="S2605">
        <v>12.576000000000001</v>
      </c>
      <c r="T2605">
        <v>4</v>
      </c>
      <c r="U2605">
        <v>0.2</v>
      </c>
      <c r="V2605">
        <v>4.0872000000000002</v>
      </c>
      <c r="W2605">
        <f>(Tableau1[[#This Row],[Sales]]/Tableau1[[#This Row],[Profit]])*100</f>
        <v>307.69230769230774</v>
      </c>
      <c r="X2605">
        <f>Tableau1[[#This Row],[Sales]]*(1-Tableau1[[#This Row],[Discount]])</f>
        <v>10.0608</v>
      </c>
      <c r="Y2605">
        <f ca="1">SUMIF(Tableau1[Order ID],Tableau1[[#This Row],[Order ID]],Tableau1[[#This Row],[Sales]])</f>
        <v>0</v>
      </c>
    </row>
    <row r="2606" spans="1:25" x14ac:dyDescent="0.3">
      <c r="A2606">
        <v>5251</v>
      </c>
      <c r="B2606" t="s">
        <v>2625</v>
      </c>
      <c r="C2606" s="9" t="s">
        <v>5969</v>
      </c>
      <c r="D2606" s="9">
        <v>42716</v>
      </c>
      <c r="E2606" s="3" t="s">
        <v>5152</v>
      </c>
      <c r="F2606" t="s">
        <v>6465</v>
      </c>
      <c r="G2606" t="s">
        <v>7153</v>
      </c>
      <c r="H2606" t="s">
        <v>7946</v>
      </c>
      <c r="I2606" t="s">
        <v>8054</v>
      </c>
      <c r="J2606" t="s">
        <v>8057</v>
      </c>
      <c r="K2606" t="s">
        <v>8096</v>
      </c>
      <c r="L2606" t="s">
        <v>8620</v>
      </c>
      <c r="M2606">
        <v>31907</v>
      </c>
      <c r="N2606" t="s">
        <v>8637</v>
      </c>
      <c r="O2606" t="s">
        <v>9560</v>
      </c>
      <c r="P2606" t="s">
        <v>10372</v>
      </c>
      <c r="Q2606" t="s">
        <v>10384</v>
      </c>
      <c r="R2606" t="s">
        <v>11303</v>
      </c>
      <c r="S2606">
        <v>249.95</v>
      </c>
      <c r="T2606">
        <v>5</v>
      </c>
      <c r="U2606">
        <v>0</v>
      </c>
      <c r="V2606">
        <v>19.995999999999999</v>
      </c>
      <c r="W2606">
        <f>(Tableau1[[#This Row],[Sales]]/Tableau1[[#This Row],[Profit]])*100</f>
        <v>1250</v>
      </c>
      <c r="X2606">
        <f>Tableau1[[#This Row],[Sales]]*(1-Tableau1[[#This Row],[Discount]])</f>
        <v>249.95</v>
      </c>
      <c r="Y2606">
        <f ca="1">SUMIF(Tableau1[Order ID],Tableau1[[#This Row],[Order ID]],Tableau1[[#This Row],[Sales]])</f>
        <v>0</v>
      </c>
    </row>
    <row r="2607" spans="1:25" x14ac:dyDescent="0.3">
      <c r="A2607">
        <v>5253</v>
      </c>
      <c r="B2607" t="s">
        <v>2626</v>
      </c>
      <c r="C2607" s="9" t="s">
        <v>5658</v>
      </c>
      <c r="D2607" s="9">
        <v>42307</v>
      </c>
      <c r="E2607" s="3" t="s">
        <v>5151</v>
      </c>
      <c r="F2607" t="s">
        <v>6466</v>
      </c>
      <c r="G2607" t="s">
        <v>7095</v>
      </c>
      <c r="H2607" t="s">
        <v>7888</v>
      </c>
      <c r="I2607" t="s">
        <v>8054</v>
      </c>
      <c r="J2607" t="s">
        <v>8057</v>
      </c>
      <c r="K2607" t="s">
        <v>8231</v>
      </c>
      <c r="L2607" t="s">
        <v>8605</v>
      </c>
      <c r="M2607">
        <v>23464</v>
      </c>
      <c r="N2607" t="s">
        <v>8637</v>
      </c>
      <c r="O2607" t="s">
        <v>9888</v>
      </c>
      <c r="P2607" t="s">
        <v>10371</v>
      </c>
      <c r="Q2607" t="s">
        <v>10382</v>
      </c>
      <c r="R2607" t="s">
        <v>11623</v>
      </c>
      <c r="S2607">
        <v>182.91</v>
      </c>
      <c r="T2607">
        <v>3</v>
      </c>
      <c r="U2607">
        <v>0</v>
      </c>
      <c r="V2607">
        <v>53.043900000000001</v>
      </c>
      <c r="W2607">
        <f>(Tableau1[[#This Row],[Sales]]/Tableau1[[#This Row],[Profit]])*100</f>
        <v>344.82758620689651</v>
      </c>
      <c r="X2607">
        <f>Tableau1[[#This Row],[Sales]]*(1-Tableau1[[#This Row],[Discount]])</f>
        <v>182.91</v>
      </c>
      <c r="Y2607">
        <f ca="1">SUMIF(Tableau1[Order ID],Tableau1[[#This Row],[Order ID]],Tableau1[[#This Row],[Sales]])</f>
        <v>0</v>
      </c>
    </row>
    <row r="2608" spans="1:25" x14ac:dyDescent="0.3">
      <c r="A2608">
        <v>5254</v>
      </c>
      <c r="B2608" t="s">
        <v>2627</v>
      </c>
      <c r="C2608" s="9" t="s">
        <v>6039</v>
      </c>
      <c r="D2608" s="9">
        <v>41705</v>
      </c>
      <c r="E2608" s="3" t="s">
        <v>5548</v>
      </c>
      <c r="F2608" t="s">
        <v>6464</v>
      </c>
      <c r="G2608" t="s">
        <v>6940</v>
      </c>
      <c r="H2608" t="s">
        <v>7733</v>
      </c>
      <c r="I2608" t="s">
        <v>8056</v>
      </c>
      <c r="J2608" t="s">
        <v>8057</v>
      </c>
      <c r="K2608" t="s">
        <v>8154</v>
      </c>
      <c r="L2608" t="s">
        <v>8234</v>
      </c>
      <c r="M2608">
        <v>98198</v>
      </c>
      <c r="N2608" t="s">
        <v>8638</v>
      </c>
      <c r="O2608" t="s">
        <v>9674</v>
      </c>
      <c r="P2608" t="s">
        <v>10371</v>
      </c>
      <c r="Q2608" t="s">
        <v>10381</v>
      </c>
      <c r="R2608" t="s">
        <v>11413</v>
      </c>
      <c r="S2608">
        <v>107.648</v>
      </c>
      <c r="T2608">
        <v>2</v>
      </c>
      <c r="U2608">
        <v>0.2</v>
      </c>
      <c r="V2608">
        <v>33.64</v>
      </c>
      <c r="W2608">
        <f>(Tableau1[[#This Row],[Sales]]/Tableau1[[#This Row],[Profit]])*100</f>
        <v>320</v>
      </c>
      <c r="X2608">
        <f>Tableau1[[#This Row],[Sales]]*(1-Tableau1[[#This Row],[Discount]])</f>
        <v>86.118400000000008</v>
      </c>
      <c r="Y2608">
        <f ca="1">SUMIF(Tableau1[Order ID],Tableau1[[#This Row],[Order ID]],Tableau1[[#This Row],[Sales]])</f>
        <v>0</v>
      </c>
    </row>
    <row r="2609" spans="1:25" x14ac:dyDescent="0.3">
      <c r="A2609">
        <v>5255</v>
      </c>
      <c r="B2609" t="s">
        <v>2628</v>
      </c>
      <c r="C2609" s="9" t="s">
        <v>5646</v>
      </c>
      <c r="D2609" s="9">
        <v>42068</v>
      </c>
      <c r="E2609" s="3" t="s">
        <v>6135</v>
      </c>
      <c r="F2609" t="s">
        <v>6464</v>
      </c>
      <c r="G2609" t="s">
        <v>6592</v>
      </c>
      <c r="H2609" t="s">
        <v>7385</v>
      </c>
      <c r="I2609" t="s">
        <v>8055</v>
      </c>
      <c r="J2609" t="s">
        <v>8057</v>
      </c>
      <c r="K2609" t="s">
        <v>8495</v>
      </c>
      <c r="L2609" t="s">
        <v>8597</v>
      </c>
      <c r="M2609">
        <v>18018</v>
      </c>
      <c r="N2609" t="s">
        <v>8640</v>
      </c>
      <c r="O2609" t="s">
        <v>9101</v>
      </c>
      <c r="P2609" t="s">
        <v>10370</v>
      </c>
      <c r="Q2609" t="s">
        <v>10374</v>
      </c>
      <c r="R2609" t="s">
        <v>10851</v>
      </c>
      <c r="S2609">
        <v>99.372</v>
      </c>
      <c r="T2609">
        <v>2</v>
      </c>
      <c r="U2609">
        <v>0.3</v>
      </c>
      <c r="V2609">
        <v>-7.0979999999999999</v>
      </c>
      <c r="W2609">
        <f>(Tableau1[[#This Row],[Sales]]/Tableau1[[#This Row],[Profit]])*100</f>
        <v>-1400</v>
      </c>
      <c r="X2609">
        <f>Tableau1[[#This Row],[Sales]]*(1-Tableau1[[#This Row],[Discount]])</f>
        <v>69.560400000000001</v>
      </c>
      <c r="Y2609">
        <f ca="1">SUMIF(Tableau1[Order ID],Tableau1[[#This Row],[Order ID]],Tableau1[[#This Row],[Sales]])</f>
        <v>0</v>
      </c>
    </row>
    <row r="2610" spans="1:25" x14ac:dyDescent="0.3">
      <c r="A2610">
        <v>5257</v>
      </c>
      <c r="B2610" t="s">
        <v>2629</v>
      </c>
      <c r="C2610" s="9" t="s">
        <v>5620</v>
      </c>
      <c r="D2610" s="9">
        <v>42590</v>
      </c>
      <c r="E2610" s="3" t="s">
        <v>6071</v>
      </c>
      <c r="F2610" t="s">
        <v>6465</v>
      </c>
      <c r="G2610" t="s">
        <v>6698</v>
      </c>
      <c r="H2610" t="s">
        <v>7491</v>
      </c>
      <c r="I2610" t="s">
        <v>8054</v>
      </c>
      <c r="J2610" t="s">
        <v>8057</v>
      </c>
      <c r="K2610" t="s">
        <v>8326</v>
      </c>
      <c r="L2610" t="s">
        <v>8614</v>
      </c>
      <c r="M2610">
        <v>73120</v>
      </c>
      <c r="N2610" t="s">
        <v>8639</v>
      </c>
      <c r="O2610" t="s">
        <v>10009</v>
      </c>
      <c r="P2610" t="s">
        <v>10371</v>
      </c>
      <c r="Q2610" t="s">
        <v>10383</v>
      </c>
      <c r="R2610" t="s">
        <v>11747</v>
      </c>
      <c r="S2610">
        <v>10.56</v>
      </c>
      <c r="T2610">
        <v>2</v>
      </c>
      <c r="U2610">
        <v>0</v>
      </c>
      <c r="V2610">
        <v>4.7519999999999998</v>
      </c>
      <c r="W2610">
        <f>(Tableau1[[#This Row],[Sales]]/Tableau1[[#This Row],[Profit]])*100</f>
        <v>222.22222222222223</v>
      </c>
      <c r="X2610">
        <f>Tableau1[[#This Row],[Sales]]*(1-Tableau1[[#This Row],[Discount]])</f>
        <v>10.56</v>
      </c>
      <c r="Y2610">
        <f ca="1">SUMIF(Tableau1[Order ID],Tableau1[[#This Row],[Order ID]],Tableau1[[#This Row],[Sales]])</f>
        <v>0</v>
      </c>
    </row>
    <row r="2611" spans="1:25" x14ac:dyDescent="0.3">
      <c r="A2611">
        <v>5258</v>
      </c>
      <c r="B2611" t="s">
        <v>2630</v>
      </c>
      <c r="C2611" s="9" t="s">
        <v>6062</v>
      </c>
      <c r="D2611" s="9">
        <v>42738</v>
      </c>
      <c r="E2611" s="3" t="s">
        <v>5733</v>
      </c>
      <c r="F2611" t="s">
        <v>6465</v>
      </c>
      <c r="G2611" t="s">
        <v>6579</v>
      </c>
      <c r="H2611" t="s">
        <v>7372</v>
      </c>
      <c r="I2611" t="s">
        <v>8054</v>
      </c>
      <c r="J2611" t="s">
        <v>8057</v>
      </c>
      <c r="K2611" t="s">
        <v>8335</v>
      </c>
      <c r="L2611" t="s">
        <v>8590</v>
      </c>
      <c r="M2611">
        <v>91730</v>
      </c>
      <c r="N2611" t="s">
        <v>8638</v>
      </c>
      <c r="O2611" t="s">
        <v>9441</v>
      </c>
      <c r="P2611" t="s">
        <v>10371</v>
      </c>
      <c r="Q2611" t="s">
        <v>10383</v>
      </c>
      <c r="R2611" t="s">
        <v>11186</v>
      </c>
      <c r="S2611">
        <v>38.880000000000003</v>
      </c>
      <c r="T2611">
        <v>6</v>
      </c>
      <c r="U2611">
        <v>0</v>
      </c>
      <c r="V2611">
        <v>18.662400000000002</v>
      </c>
      <c r="W2611">
        <f>(Tableau1[[#This Row],[Sales]]/Tableau1[[#This Row],[Profit]])*100</f>
        <v>208.33333333333334</v>
      </c>
      <c r="X2611">
        <f>Tableau1[[#This Row],[Sales]]*(1-Tableau1[[#This Row],[Discount]])</f>
        <v>38.880000000000003</v>
      </c>
      <c r="Y2611">
        <f ca="1">SUMIF(Tableau1[Order ID],Tableau1[[#This Row],[Order ID]],Tableau1[[#This Row],[Sales]])</f>
        <v>0</v>
      </c>
    </row>
    <row r="2612" spans="1:25" x14ac:dyDescent="0.3">
      <c r="A2612">
        <v>5259</v>
      </c>
      <c r="B2612" t="s">
        <v>2631</v>
      </c>
      <c r="C2612" s="9" t="s">
        <v>5479</v>
      </c>
      <c r="D2612" s="9">
        <v>43017</v>
      </c>
      <c r="E2612" s="3" t="s">
        <v>6374</v>
      </c>
      <c r="F2612" t="s">
        <v>6466</v>
      </c>
      <c r="G2612" t="s">
        <v>6658</v>
      </c>
      <c r="H2612" t="s">
        <v>7451</v>
      </c>
      <c r="I2612" t="s">
        <v>8054</v>
      </c>
      <c r="J2612" t="s">
        <v>8057</v>
      </c>
      <c r="K2612" t="s">
        <v>8059</v>
      </c>
      <c r="L2612" t="s">
        <v>8590</v>
      </c>
      <c r="M2612">
        <v>90032</v>
      </c>
      <c r="N2612" t="s">
        <v>8638</v>
      </c>
      <c r="O2612" t="s">
        <v>9347</v>
      </c>
      <c r="P2612" t="s">
        <v>10371</v>
      </c>
      <c r="Q2612" t="s">
        <v>10383</v>
      </c>
      <c r="R2612" t="s">
        <v>11095</v>
      </c>
      <c r="S2612">
        <v>35.200000000000003</v>
      </c>
      <c r="T2612">
        <v>5</v>
      </c>
      <c r="U2612">
        <v>0</v>
      </c>
      <c r="V2612">
        <v>16.544</v>
      </c>
      <c r="W2612">
        <f>(Tableau1[[#This Row],[Sales]]/Tableau1[[#This Row],[Profit]])*100</f>
        <v>212.7659574468085</v>
      </c>
      <c r="X2612">
        <f>Tableau1[[#This Row],[Sales]]*(1-Tableau1[[#This Row],[Discount]])</f>
        <v>35.200000000000003</v>
      </c>
      <c r="Y2612">
        <f ca="1">SUMIF(Tableau1[Order ID],Tableau1[[#This Row],[Order ID]],Tableau1[[#This Row],[Sales]])</f>
        <v>0</v>
      </c>
    </row>
    <row r="2613" spans="1:25" x14ac:dyDescent="0.3">
      <c r="A2613">
        <v>5260</v>
      </c>
      <c r="B2613" t="s">
        <v>2632</v>
      </c>
      <c r="C2613" s="9" t="s">
        <v>5209</v>
      </c>
      <c r="D2613" s="9">
        <v>43028</v>
      </c>
      <c r="E2613" s="3" t="s">
        <v>5070</v>
      </c>
      <c r="F2613" t="s">
        <v>6465</v>
      </c>
      <c r="G2613" t="s">
        <v>6483</v>
      </c>
      <c r="H2613" t="s">
        <v>7276</v>
      </c>
      <c r="I2613" t="s">
        <v>8056</v>
      </c>
      <c r="J2613" t="s">
        <v>8057</v>
      </c>
      <c r="K2613" t="s">
        <v>8068</v>
      </c>
      <c r="L2613" t="s">
        <v>8597</v>
      </c>
      <c r="M2613">
        <v>19120</v>
      </c>
      <c r="N2613" t="s">
        <v>8640</v>
      </c>
      <c r="O2613" t="s">
        <v>9263</v>
      </c>
      <c r="P2613" t="s">
        <v>10371</v>
      </c>
      <c r="Q2613" t="s">
        <v>10383</v>
      </c>
      <c r="R2613" t="s">
        <v>11012</v>
      </c>
      <c r="S2613">
        <v>45.527999999999999</v>
      </c>
      <c r="T2613">
        <v>3</v>
      </c>
      <c r="U2613">
        <v>0.2</v>
      </c>
      <c r="V2613">
        <v>15.934799999999999</v>
      </c>
      <c r="W2613">
        <f>(Tableau1[[#This Row],[Sales]]/Tableau1[[#This Row],[Profit]])*100</f>
        <v>285.71428571428572</v>
      </c>
      <c r="X2613">
        <f>Tableau1[[#This Row],[Sales]]*(1-Tableau1[[#This Row],[Discount]])</f>
        <v>36.422400000000003</v>
      </c>
      <c r="Y2613">
        <f ca="1">SUMIF(Tableau1[Order ID],Tableau1[[#This Row],[Order ID]],Tableau1[[#This Row],[Sales]])</f>
        <v>0</v>
      </c>
    </row>
    <row r="2614" spans="1:25" x14ac:dyDescent="0.3">
      <c r="A2614">
        <v>5261</v>
      </c>
      <c r="B2614" t="s">
        <v>2633</v>
      </c>
      <c r="C2614" s="9" t="s">
        <v>5587</v>
      </c>
      <c r="D2614" s="9">
        <v>41889</v>
      </c>
      <c r="E2614" s="3" t="s">
        <v>6106</v>
      </c>
      <c r="F2614" t="s">
        <v>6466</v>
      </c>
      <c r="G2614" t="s">
        <v>6917</v>
      </c>
      <c r="H2614" t="s">
        <v>7710</v>
      </c>
      <c r="I2614" t="s">
        <v>8056</v>
      </c>
      <c r="J2614" t="s">
        <v>8057</v>
      </c>
      <c r="K2614" t="s">
        <v>8070</v>
      </c>
      <c r="L2614" t="s">
        <v>8593</v>
      </c>
      <c r="M2614">
        <v>77036</v>
      </c>
      <c r="N2614" t="s">
        <v>8639</v>
      </c>
      <c r="O2614" t="s">
        <v>9940</v>
      </c>
      <c r="P2614" t="s">
        <v>10372</v>
      </c>
      <c r="Q2614" t="s">
        <v>10380</v>
      </c>
      <c r="R2614" t="s">
        <v>11676</v>
      </c>
      <c r="S2614">
        <v>196.77600000000001</v>
      </c>
      <c r="T2614">
        <v>3</v>
      </c>
      <c r="U2614">
        <v>0.2</v>
      </c>
      <c r="V2614">
        <v>14.7582</v>
      </c>
      <c r="W2614">
        <f>(Tableau1[[#This Row],[Sales]]/Tableau1[[#This Row],[Profit]])*100</f>
        <v>1333.3333333333335</v>
      </c>
      <c r="X2614">
        <f>Tableau1[[#This Row],[Sales]]*(1-Tableau1[[#This Row],[Discount]])</f>
        <v>157.42080000000001</v>
      </c>
      <c r="Y2614">
        <f ca="1">SUMIF(Tableau1[Order ID],Tableau1[[#This Row],[Order ID]],Tableau1[[#This Row],[Sales]])</f>
        <v>0</v>
      </c>
    </row>
    <row r="2615" spans="1:25" x14ac:dyDescent="0.3">
      <c r="A2615">
        <v>5266</v>
      </c>
      <c r="B2615" t="s">
        <v>2634</v>
      </c>
      <c r="C2615" s="9" t="s">
        <v>6063</v>
      </c>
      <c r="D2615" s="9">
        <v>43008</v>
      </c>
      <c r="E2615" s="3" t="s">
        <v>5651</v>
      </c>
      <c r="F2615" t="s">
        <v>6466</v>
      </c>
      <c r="G2615" t="s">
        <v>7156</v>
      </c>
      <c r="H2615" t="s">
        <v>7949</v>
      </c>
      <c r="I2615" t="s">
        <v>8055</v>
      </c>
      <c r="J2615" t="s">
        <v>8057</v>
      </c>
      <c r="K2615" t="s">
        <v>8062</v>
      </c>
      <c r="L2615" t="s">
        <v>8234</v>
      </c>
      <c r="M2615">
        <v>98103</v>
      </c>
      <c r="N2615" t="s">
        <v>8638</v>
      </c>
      <c r="O2615" t="s">
        <v>9612</v>
      </c>
      <c r="P2615" t="s">
        <v>10371</v>
      </c>
      <c r="Q2615" t="s">
        <v>10383</v>
      </c>
      <c r="R2615" t="s">
        <v>11352</v>
      </c>
      <c r="S2615">
        <v>11.76</v>
      </c>
      <c r="T2615">
        <v>2</v>
      </c>
      <c r="U2615">
        <v>0</v>
      </c>
      <c r="V2615">
        <v>5.7624000000000004</v>
      </c>
      <c r="W2615">
        <f>(Tableau1[[#This Row],[Sales]]/Tableau1[[#This Row],[Profit]])*100</f>
        <v>204.08163265306118</v>
      </c>
      <c r="X2615">
        <f>Tableau1[[#This Row],[Sales]]*(1-Tableau1[[#This Row],[Discount]])</f>
        <v>11.76</v>
      </c>
      <c r="Y2615">
        <f ca="1">SUMIF(Tableau1[Order ID],Tableau1[[#This Row],[Order ID]],Tableau1[[#This Row],[Sales]])</f>
        <v>0</v>
      </c>
    </row>
    <row r="2616" spans="1:25" x14ac:dyDescent="0.3">
      <c r="A2616">
        <v>5269</v>
      </c>
      <c r="B2616" t="s">
        <v>2635</v>
      </c>
      <c r="C2616" s="9" t="s">
        <v>5703</v>
      </c>
      <c r="D2616" s="9">
        <v>43055</v>
      </c>
      <c r="E2616" s="3" t="s">
        <v>5640</v>
      </c>
      <c r="F2616" t="s">
        <v>6465</v>
      </c>
      <c r="G2616" t="s">
        <v>6882</v>
      </c>
      <c r="H2616" t="s">
        <v>7675</v>
      </c>
      <c r="I2616" t="s">
        <v>8056</v>
      </c>
      <c r="J2616" t="s">
        <v>8057</v>
      </c>
      <c r="K2616" t="s">
        <v>8239</v>
      </c>
      <c r="L2616" t="s">
        <v>8603</v>
      </c>
      <c r="M2616">
        <v>10701</v>
      </c>
      <c r="N2616" t="s">
        <v>8640</v>
      </c>
      <c r="O2616" t="s">
        <v>10265</v>
      </c>
      <c r="P2616" t="s">
        <v>10372</v>
      </c>
      <c r="Q2616" t="s">
        <v>10388</v>
      </c>
      <c r="R2616" t="s">
        <v>12003</v>
      </c>
      <c r="S2616">
        <v>52.44</v>
      </c>
      <c r="T2616">
        <v>4</v>
      </c>
      <c r="U2616">
        <v>0</v>
      </c>
      <c r="V2616">
        <v>24.122399999999999</v>
      </c>
      <c r="W2616">
        <f>(Tableau1[[#This Row],[Sales]]/Tableau1[[#This Row],[Profit]])*100</f>
        <v>217.39130434782606</v>
      </c>
      <c r="X2616">
        <f>Tableau1[[#This Row],[Sales]]*(1-Tableau1[[#This Row],[Discount]])</f>
        <v>52.44</v>
      </c>
      <c r="Y2616">
        <f ca="1">SUMIF(Tableau1[Order ID],Tableau1[[#This Row],[Order ID]],Tableau1[[#This Row],[Sales]])</f>
        <v>0</v>
      </c>
    </row>
    <row r="2617" spans="1:25" x14ac:dyDescent="0.3">
      <c r="A2617">
        <v>5270</v>
      </c>
      <c r="B2617" t="s">
        <v>2636</v>
      </c>
      <c r="C2617" s="9" t="s">
        <v>5250</v>
      </c>
      <c r="D2617" s="9">
        <v>42989</v>
      </c>
      <c r="E2617" s="3" t="s">
        <v>5250</v>
      </c>
      <c r="F2617" t="s">
        <v>6467</v>
      </c>
      <c r="G2617" t="s">
        <v>6558</v>
      </c>
      <c r="H2617" t="s">
        <v>7351</v>
      </c>
      <c r="I2617" t="s">
        <v>8054</v>
      </c>
      <c r="J2617" t="s">
        <v>8057</v>
      </c>
      <c r="K2617" t="s">
        <v>8066</v>
      </c>
      <c r="L2617" t="s">
        <v>8590</v>
      </c>
      <c r="M2617">
        <v>94110</v>
      </c>
      <c r="N2617" t="s">
        <v>8638</v>
      </c>
      <c r="O2617" t="s">
        <v>8712</v>
      </c>
      <c r="P2617" t="s">
        <v>10370</v>
      </c>
      <c r="Q2617" t="s">
        <v>10378</v>
      </c>
      <c r="R2617" t="s">
        <v>10461</v>
      </c>
      <c r="S2617">
        <v>32.36</v>
      </c>
      <c r="T2617">
        <v>4</v>
      </c>
      <c r="U2617">
        <v>0</v>
      </c>
      <c r="V2617">
        <v>11.6496</v>
      </c>
      <c r="W2617">
        <f>(Tableau1[[#This Row],[Sales]]/Tableau1[[#This Row],[Profit]])*100</f>
        <v>277.77777777777777</v>
      </c>
      <c r="X2617">
        <f>Tableau1[[#This Row],[Sales]]*(1-Tableau1[[#This Row],[Discount]])</f>
        <v>32.36</v>
      </c>
      <c r="Y2617">
        <f ca="1">SUMIF(Tableau1[Order ID],Tableau1[[#This Row],[Order ID]],Tableau1[[#This Row],[Sales]])</f>
        <v>0</v>
      </c>
    </row>
    <row r="2618" spans="1:25" x14ac:dyDescent="0.3">
      <c r="A2618">
        <v>5272</v>
      </c>
      <c r="B2618" t="s">
        <v>2637</v>
      </c>
      <c r="C2618" s="9" t="s">
        <v>6064</v>
      </c>
      <c r="D2618" s="9">
        <v>42751</v>
      </c>
      <c r="E2618" s="3" t="s">
        <v>6064</v>
      </c>
      <c r="F2618" t="s">
        <v>6467</v>
      </c>
      <c r="G2618" t="s">
        <v>7173</v>
      </c>
      <c r="H2618" t="s">
        <v>7966</v>
      </c>
      <c r="I2618" t="s">
        <v>8055</v>
      </c>
      <c r="J2618" t="s">
        <v>8057</v>
      </c>
      <c r="K2618" t="s">
        <v>8059</v>
      </c>
      <c r="L2618" t="s">
        <v>8590</v>
      </c>
      <c r="M2618">
        <v>90008</v>
      </c>
      <c r="N2618" t="s">
        <v>8638</v>
      </c>
      <c r="O2618" t="s">
        <v>8646</v>
      </c>
      <c r="P2618" t="s">
        <v>10370</v>
      </c>
      <c r="Q2618" t="s">
        <v>10378</v>
      </c>
      <c r="R2618" t="s">
        <v>10395</v>
      </c>
      <c r="S2618">
        <v>27.92</v>
      </c>
      <c r="T2618">
        <v>4</v>
      </c>
      <c r="U2618">
        <v>0</v>
      </c>
      <c r="V2618">
        <v>8.0968</v>
      </c>
      <c r="W2618">
        <f>(Tableau1[[#This Row],[Sales]]/Tableau1[[#This Row],[Profit]])*100</f>
        <v>344.82758620689657</v>
      </c>
      <c r="X2618">
        <f>Tableau1[[#This Row],[Sales]]*(1-Tableau1[[#This Row],[Discount]])</f>
        <v>27.92</v>
      </c>
      <c r="Y2618">
        <f ca="1">SUMIF(Tableau1[Order ID],Tableau1[[#This Row],[Order ID]],Tableau1[[#This Row],[Sales]])</f>
        <v>0</v>
      </c>
    </row>
    <row r="2619" spans="1:25" x14ac:dyDescent="0.3">
      <c r="A2619">
        <v>5274</v>
      </c>
      <c r="B2619" t="s">
        <v>2638</v>
      </c>
      <c r="C2619" s="9" t="s">
        <v>5521</v>
      </c>
      <c r="D2619" s="9">
        <v>42700</v>
      </c>
      <c r="E2619" s="3" t="s">
        <v>5926</v>
      </c>
      <c r="F2619" t="s">
        <v>6466</v>
      </c>
      <c r="G2619" t="s">
        <v>6518</v>
      </c>
      <c r="H2619" t="s">
        <v>7311</v>
      </c>
      <c r="I2619" t="s">
        <v>8056</v>
      </c>
      <c r="J2619" t="s">
        <v>8057</v>
      </c>
      <c r="K2619" t="s">
        <v>8158</v>
      </c>
      <c r="L2619" t="s">
        <v>8591</v>
      </c>
      <c r="M2619">
        <v>33142</v>
      </c>
      <c r="N2619" t="s">
        <v>8637</v>
      </c>
      <c r="O2619" t="s">
        <v>9362</v>
      </c>
      <c r="P2619" t="s">
        <v>10371</v>
      </c>
      <c r="Q2619" t="s">
        <v>10381</v>
      </c>
      <c r="R2619" t="s">
        <v>11109</v>
      </c>
      <c r="S2619">
        <v>3.7440000000000002</v>
      </c>
      <c r="T2619">
        <v>4</v>
      </c>
      <c r="U2619">
        <v>0.7</v>
      </c>
      <c r="V2619">
        <v>-2.6208</v>
      </c>
      <c r="W2619">
        <f>(Tableau1[[#This Row],[Sales]]/Tableau1[[#This Row],[Profit]])*100</f>
        <v>-142.85714285714286</v>
      </c>
      <c r="X2619">
        <f>Tableau1[[#This Row],[Sales]]*(1-Tableau1[[#This Row],[Discount]])</f>
        <v>1.1232000000000002</v>
      </c>
      <c r="Y2619">
        <f ca="1">SUMIF(Tableau1[Order ID],Tableau1[[#This Row],[Order ID]],Tableau1[[#This Row],[Sales]])</f>
        <v>0</v>
      </c>
    </row>
    <row r="2620" spans="1:25" x14ac:dyDescent="0.3">
      <c r="A2620">
        <v>5275</v>
      </c>
      <c r="B2620" t="s">
        <v>2639</v>
      </c>
      <c r="C2620" s="9" t="s">
        <v>5239</v>
      </c>
      <c r="D2620" s="9">
        <v>42315</v>
      </c>
      <c r="E2620" s="3" t="s">
        <v>5559</v>
      </c>
      <c r="F2620" t="s">
        <v>6464</v>
      </c>
      <c r="G2620" t="s">
        <v>7115</v>
      </c>
      <c r="H2620" t="s">
        <v>7908</v>
      </c>
      <c r="I2620" t="s">
        <v>8054</v>
      </c>
      <c r="J2620" t="s">
        <v>8057</v>
      </c>
      <c r="K2620" t="s">
        <v>8198</v>
      </c>
      <c r="L2620" t="s">
        <v>8630</v>
      </c>
      <c r="M2620">
        <v>5408</v>
      </c>
      <c r="N2620" t="s">
        <v>8640</v>
      </c>
      <c r="O2620" t="s">
        <v>9094</v>
      </c>
      <c r="P2620" t="s">
        <v>10370</v>
      </c>
      <c r="Q2620" t="s">
        <v>10374</v>
      </c>
      <c r="R2620" t="s">
        <v>10844</v>
      </c>
      <c r="S2620">
        <v>715.2</v>
      </c>
      <c r="T2620">
        <v>3</v>
      </c>
      <c r="U2620">
        <v>0</v>
      </c>
      <c r="V2620">
        <v>178.8</v>
      </c>
      <c r="W2620">
        <f>(Tableau1[[#This Row],[Sales]]/Tableau1[[#This Row],[Profit]])*100</f>
        <v>400</v>
      </c>
      <c r="X2620">
        <f>Tableau1[[#This Row],[Sales]]*(1-Tableau1[[#This Row],[Discount]])</f>
        <v>715.2</v>
      </c>
      <c r="Y2620">
        <f ca="1">SUMIF(Tableau1[Order ID],Tableau1[[#This Row],[Order ID]],Tableau1[[#This Row],[Sales]])</f>
        <v>0</v>
      </c>
    </row>
    <row r="2621" spans="1:25" x14ac:dyDescent="0.3">
      <c r="A2621">
        <v>5276</v>
      </c>
      <c r="B2621" t="s">
        <v>2640</v>
      </c>
      <c r="C2621" s="9" t="s">
        <v>5847</v>
      </c>
      <c r="D2621" s="9">
        <v>43083</v>
      </c>
      <c r="E2621" s="3" t="s">
        <v>5728</v>
      </c>
      <c r="F2621" t="s">
        <v>6465</v>
      </c>
      <c r="G2621" t="s">
        <v>6594</v>
      </c>
      <c r="H2621" t="s">
        <v>7387</v>
      </c>
      <c r="I2621" t="s">
        <v>8055</v>
      </c>
      <c r="J2621" t="s">
        <v>8057</v>
      </c>
      <c r="K2621" t="s">
        <v>8173</v>
      </c>
      <c r="L2621" t="s">
        <v>8624</v>
      </c>
      <c r="M2621">
        <v>72701</v>
      </c>
      <c r="N2621" t="s">
        <v>8637</v>
      </c>
      <c r="O2621" t="s">
        <v>8876</v>
      </c>
      <c r="P2621" t="s">
        <v>10372</v>
      </c>
      <c r="Q2621" t="s">
        <v>10384</v>
      </c>
      <c r="R2621" t="s">
        <v>10626</v>
      </c>
      <c r="S2621">
        <v>159.80000000000001</v>
      </c>
      <c r="T2621">
        <v>4</v>
      </c>
      <c r="U2621">
        <v>0</v>
      </c>
      <c r="V2621">
        <v>70.311999999999998</v>
      </c>
      <c r="W2621">
        <f>(Tableau1[[#This Row],[Sales]]/Tableau1[[#This Row],[Profit]])*100</f>
        <v>227.27272727272728</v>
      </c>
      <c r="X2621">
        <f>Tableau1[[#This Row],[Sales]]*(1-Tableau1[[#This Row],[Discount]])</f>
        <v>159.80000000000001</v>
      </c>
      <c r="Y2621">
        <f ca="1">SUMIF(Tableau1[Order ID],Tableau1[[#This Row],[Order ID]],Tableau1[[#This Row],[Sales]])</f>
        <v>0</v>
      </c>
    </row>
    <row r="2622" spans="1:25" x14ac:dyDescent="0.3">
      <c r="A2622">
        <v>5278</v>
      </c>
      <c r="B2622" t="s">
        <v>2641</v>
      </c>
      <c r="C2622" s="9" t="s">
        <v>5133</v>
      </c>
      <c r="D2622" s="9">
        <v>41895</v>
      </c>
      <c r="E2622" s="3" t="s">
        <v>5358</v>
      </c>
      <c r="F2622" t="s">
        <v>6465</v>
      </c>
      <c r="G2622" t="s">
        <v>7072</v>
      </c>
      <c r="H2622" t="s">
        <v>7865</v>
      </c>
      <c r="I2622" t="s">
        <v>8056</v>
      </c>
      <c r="J2622" t="s">
        <v>8057</v>
      </c>
      <c r="K2622" t="s">
        <v>8430</v>
      </c>
      <c r="L2622" t="s">
        <v>8593</v>
      </c>
      <c r="M2622">
        <v>79762</v>
      </c>
      <c r="N2622" t="s">
        <v>8639</v>
      </c>
      <c r="O2622" t="s">
        <v>8804</v>
      </c>
      <c r="P2622" t="s">
        <v>10370</v>
      </c>
      <c r="Q2622" t="s">
        <v>10374</v>
      </c>
      <c r="R2622" t="s">
        <v>10554</v>
      </c>
      <c r="S2622">
        <v>340.11599999999999</v>
      </c>
      <c r="T2622">
        <v>6</v>
      </c>
      <c r="U2622">
        <v>0.3</v>
      </c>
      <c r="V2622">
        <v>-9.7175999999999991</v>
      </c>
      <c r="W2622">
        <f>(Tableau1[[#This Row],[Sales]]/Tableau1[[#This Row],[Profit]])*100</f>
        <v>-3500</v>
      </c>
      <c r="X2622">
        <f>Tableau1[[#This Row],[Sales]]*(1-Tableau1[[#This Row],[Discount]])</f>
        <v>238.08119999999997</v>
      </c>
      <c r="Y2622">
        <f ca="1">SUMIF(Tableau1[Order ID],Tableau1[[#This Row],[Order ID]],Tableau1[[#This Row],[Sales]])</f>
        <v>0</v>
      </c>
    </row>
    <row r="2623" spans="1:25" x14ac:dyDescent="0.3">
      <c r="A2623">
        <v>5279</v>
      </c>
      <c r="B2623" t="s">
        <v>2642</v>
      </c>
      <c r="C2623" s="9" t="s">
        <v>6065</v>
      </c>
      <c r="D2623" s="9">
        <v>41980</v>
      </c>
      <c r="E2623" s="3" t="s">
        <v>5766</v>
      </c>
      <c r="F2623" t="s">
        <v>6465</v>
      </c>
      <c r="G2623" t="s">
        <v>6606</v>
      </c>
      <c r="H2623" t="s">
        <v>7399</v>
      </c>
      <c r="I2623" t="s">
        <v>8054</v>
      </c>
      <c r="J2623" t="s">
        <v>8057</v>
      </c>
      <c r="K2623" t="s">
        <v>8231</v>
      </c>
      <c r="L2623" t="s">
        <v>8605</v>
      </c>
      <c r="M2623">
        <v>23464</v>
      </c>
      <c r="N2623" t="s">
        <v>8637</v>
      </c>
      <c r="O2623" t="s">
        <v>9555</v>
      </c>
      <c r="P2623" t="s">
        <v>10371</v>
      </c>
      <c r="Q2623" t="s">
        <v>10383</v>
      </c>
      <c r="R2623" t="s">
        <v>11298</v>
      </c>
      <c r="S2623">
        <v>105.52</v>
      </c>
      <c r="T2623">
        <v>4</v>
      </c>
      <c r="U2623">
        <v>0</v>
      </c>
      <c r="V2623">
        <v>48.539200000000001</v>
      </c>
      <c r="W2623">
        <f>(Tableau1[[#This Row],[Sales]]/Tableau1[[#This Row],[Profit]])*100</f>
        <v>217.39130434782606</v>
      </c>
      <c r="X2623">
        <f>Tableau1[[#This Row],[Sales]]*(1-Tableau1[[#This Row],[Discount]])</f>
        <v>105.52</v>
      </c>
      <c r="Y2623">
        <f ca="1">SUMIF(Tableau1[Order ID],Tableau1[[#This Row],[Order ID]],Tableau1[[#This Row],[Sales]])</f>
        <v>0</v>
      </c>
    </row>
    <row r="2624" spans="1:25" x14ac:dyDescent="0.3">
      <c r="A2624">
        <v>5280</v>
      </c>
      <c r="B2624" t="s">
        <v>2643</v>
      </c>
      <c r="C2624" s="9" t="s">
        <v>5240</v>
      </c>
      <c r="D2624" s="9">
        <v>42985</v>
      </c>
      <c r="E2624" s="3" t="s">
        <v>5250</v>
      </c>
      <c r="F2624" t="s">
        <v>6465</v>
      </c>
      <c r="G2624" t="s">
        <v>6633</v>
      </c>
      <c r="H2624" t="s">
        <v>7426</v>
      </c>
      <c r="I2624" t="s">
        <v>8054</v>
      </c>
      <c r="J2624" t="s">
        <v>8057</v>
      </c>
      <c r="K2624" t="s">
        <v>8216</v>
      </c>
      <c r="L2624" t="s">
        <v>8594</v>
      </c>
      <c r="M2624">
        <v>53209</v>
      </c>
      <c r="N2624" t="s">
        <v>8639</v>
      </c>
      <c r="O2624" t="s">
        <v>10115</v>
      </c>
      <c r="P2624" t="s">
        <v>10372</v>
      </c>
      <c r="Q2624" t="s">
        <v>10384</v>
      </c>
      <c r="R2624" t="s">
        <v>11854</v>
      </c>
      <c r="S2624">
        <v>13.48</v>
      </c>
      <c r="T2624">
        <v>1</v>
      </c>
      <c r="U2624">
        <v>0</v>
      </c>
      <c r="V2624">
        <v>1.8872</v>
      </c>
      <c r="W2624">
        <f>(Tableau1[[#This Row],[Sales]]/Tableau1[[#This Row],[Profit]])*100</f>
        <v>714.28571428571433</v>
      </c>
      <c r="X2624">
        <f>Tableau1[[#This Row],[Sales]]*(1-Tableau1[[#This Row],[Discount]])</f>
        <v>13.48</v>
      </c>
      <c r="Y2624">
        <f ca="1">SUMIF(Tableau1[Order ID],Tableau1[[#This Row],[Order ID]],Tableau1[[#This Row],[Sales]])</f>
        <v>0</v>
      </c>
    </row>
    <row r="2625" spans="1:25" x14ac:dyDescent="0.3">
      <c r="A2625">
        <v>5281</v>
      </c>
      <c r="B2625" t="s">
        <v>2644</v>
      </c>
      <c r="C2625" s="9" t="s">
        <v>5596</v>
      </c>
      <c r="D2625" s="9">
        <v>43015</v>
      </c>
      <c r="E2625" s="3" t="s">
        <v>5416</v>
      </c>
      <c r="F2625" t="s">
        <v>6465</v>
      </c>
      <c r="G2625" t="s">
        <v>6671</v>
      </c>
      <c r="H2625" t="s">
        <v>7464</v>
      </c>
      <c r="I2625" t="s">
        <v>8054</v>
      </c>
      <c r="J2625" t="s">
        <v>8057</v>
      </c>
      <c r="K2625" t="s">
        <v>8124</v>
      </c>
      <c r="L2625" t="s">
        <v>8600</v>
      </c>
      <c r="M2625">
        <v>48234</v>
      </c>
      <c r="N2625" t="s">
        <v>8639</v>
      </c>
      <c r="O2625" t="s">
        <v>9933</v>
      </c>
      <c r="P2625" t="s">
        <v>10371</v>
      </c>
      <c r="Q2625" t="s">
        <v>10377</v>
      </c>
      <c r="R2625" t="s">
        <v>11669</v>
      </c>
      <c r="S2625">
        <v>85.52</v>
      </c>
      <c r="T2625">
        <v>2</v>
      </c>
      <c r="U2625">
        <v>0</v>
      </c>
      <c r="V2625">
        <v>22.235199999999999</v>
      </c>
      <c r="W2625">
        <f>(Tableau1[[#This Row],[Sales]]/Tableau1[[#This Row],[Profit]])*100</f>
        <v>384.61538461538464</v>
      </c>
      <c r="X2625">
        <f>Tableau1[[#This Row],[Sales]]*(1-Tableau1[[#This Row],[Discount]])</f>
        <v>85.52</v>
      </c>
      <c r="Y2625">
        <f ca="1">SUMIF(Tableau1[Order ID],Tableau1[[#This Row],[Order ID]],Tableau1[[#This Row],[Sales]])</f>
        <v>0</v>
      </c>
    </row>
    <row r="2626" spans="1:25" x14ac:dyDescent="0.3">
      <c r="A2626">
        <v>5282</v>
      </c>
      <c r="B2626" t="s">
        <v>2645</v>
      </c>
      <c r="C2626" s="9" t="s">
        <v>5607</v>
      </c>
      <c r="D2626" s="9">
        <v>42252</v>
      </c>
      <c r="E2626" s="3" t="s">
        <v>5259</v>
      </c>
      <c r="F2626" t="s">
        <v>6465</v>
      </c>
      <c r="G2626" t="s">
        <v>6601</v>
      </c>
      <c r="H2626" t="s">
        <v>7394</v>
      </c>
      <c r="I2626" t="s">
        <v>8055</v>
      </c>
      <c r="J2626" t="s">
        <v>8057</v>
      </c>
      <c r="K2626" t="s">
        <v>8088</v>
      </c>
      <c r="L2626" t="s">
        <v>8599</v>
      </c>
      <c r="M2626">
        <v>55901</v>
      </c>
      <c r="N2626" t="s">
        <v>8639</v>
      </c>
      <c r="O2626" t="s">
        <v>8690</v>
      </c>
      <c r="P2626" t="s">
        <v>10370</v>
      </c>
      <c r="Q2626" t="s">
        <v>10378</v>
      </c>
      <c r="R2626" t="s">
        <v>10439</v>
      </c>
      <c r="S2626">
        <v>6.16</v>
      </c>
      <c r="T2626">
        <v>2</v>
      </c>
      <c r="U2626">
        <v>0</v>
      </c>
      <c r="V2626">
        <v>2.9567999999999999</v>
      </c>
      <c r="W2626">
        <f>(Tableau1[[#This Row],[Sales]]/Tableau1[[#This Row],[Profit]])*100</f>
        <v>208.33333333333334</v>
      </c>
      <c r="X2626">
        <f>Tableau1[[#This Row],[Sales]]*(1-Tableau1[[#This Row],[Discount]])</f>
        <v>6.16</v>
      </c>
      <c r="Y2626">
        <f ca="1">SUMIF(Tableau1[Order ID],Tableau1[[#This Row],[Order ID]],Tableau1[[#This Row],[Sales]])</f>
        <v>0</v>
      </c>
    </row>
    <row r="2627" spans="1:25" x14ac:dyDescent="0.3">
      <c r="A2627">
        <v>5284</v>
      </c>
      <c r="B2627" t="s">
        <v>2646</v>
      </c>
      <c r="C2627" s="9" t="s">
        <v>5839</v>
      </c>
      <c r="D2627" s="9">
        <v>41728</v>
      </c>
      <c r="E2627" s="3" t="s">
        <v>5557</v>
      </c>
      <c r="F2627" t="s">
        <v>6465</v>
      </c>
      <c r="G2627" t="s">
        <v>6582</v>
      </c>
      <c r="H2627" t="s">
        <v>7375</v>
      </c>
      <c r="I2627" t="s">
        <v>8055</v>
      </c>
      <c r="J2627" t="s">
        <v>8057</v>
      </c>
      <c r="K2627" t="s">
        <v>8062</v>
      </c>
      <c r="L2627" t="s">
        <v>8234</v>
      </c>
      <c r="M2627">
        <v>98105</v>
      </c>
      <c r="N2627" t="s">
        <v>8638</v>
      </c>
      <c r="O2627" t="s">
        <v>10066</v>
      </c>
      <c r="P2627" t="s">
        <v>10371</v>
      </c>
      <c r="Q2627" t="s">
        <v>10377</v>
      </c>
      <c r="R2627" t="s">
        <v>11804</v>
      </c>
      <c r="S2627">
        <v>15.84</v>
      </c>
      <c r="T2627">
        <v>3</v>
      </c>
      <c r="U2627">
        <v>0</v>
      </c>
      <c r="V2627">
        <v>0</v>
      </c>
      <c r="W2627" t="e">
        <f>(Tableau1[[#This Row],[Sales]]/Tableau1[[#This Row],[Profit]])*100</f>
        <v>#DIV/0!</v>
      </c>
      <c r="X2627">
        <f>Tableau1[[#This Row],[Sales]]*(1-Tableau1[[#This Row],[Discount]])</f>
        <v>15.84</v>
      </c>
      <c r="Y2627">
        <f ca="1">SUMIF(Tableau1[Order ID],Tableau1[[#This Row],[Order ID]],Tableau1[[#This Row],[Sales]])</f>
        <v>0</v>
      </c>
    </row>
    <row r="2628" spans="1:25" x14ac:dyDescent="0.3">
      <c r="A2628">
        <v>5286</v>
      </c>
      <c r="B2628" t="s">
        <v>2647</v>
      </c>
      <c r="C2628" s="9" t="s">
        <v>6054</v>
      </c>
      <c r="D2628" s="9">
        <v>42860</v>
      </c>
      <c r="E2628" s="3" t="s">
        <v>5666</v>
      </c>
      <c r="F2628" t="s">
        <v>6466</v>
      </c>
      <c r="G2628" t="s">
        <v>6761</v>
      </c>
      <c r="H2628" t="s">
        <v>7554</v>
      </c>
      <c r="I2628" t="s">
        <v>8054</v>
      </c>
      <c r="J2628" t="s">
        <v>8057</v>
      </c>
      <c r="K2628" t="s">
        <v>8161</v>
      </c>
      <c r="L2628" t="s">
        <v>8610</v>
      </c>
      <c r="M2628">
        <v>80027</v>
      </c>
      <c r="N2628" t="s">
        <v>8638</v>
      </c>
      <c r="O2628" t="s">
        <v>8749</v>
      </c>
      <c r="P2628" t="s">
        <v>10371</v>
      </c>
      <c r="Q2628" t="s">
        <v>10385</v>
      </c>
      <c r="R2628" t="s">
        <v>10498</v>
      </c>
      <c r="S2628">
        <v>21.24</v>
      </c>
      <c r="T2628">
        <v>9</v>
      </c>
      <c r="U2628">
        <v>0.2</v>
      </c>
      <c r="V2628">
        <v>7.4340000000000002</v>
      </c>
      <c r="W2628">
        <f>(Tableau1[[#This Row],[Sales]]/Tableau1[[#This Row],[Profit]])*100</f>
        <v>285.71428571428567</v>
      </c>
      <c r="X2628">
        <f>Tableau1[[#This Row],[Sales]]*(1-Tableau1[[#This Row],[Discount]])</f>
        <v>16.992000000000001</v>
      </c>
      <c r="Y2628">
        <f ca="1">SUMIF(Tableau1[Order ID],Tableau1[[#This Row],[Order ID]],Tableau1[[#This Row],[Sales]])</f>
        <v>0</v>
      </c>
    </row>
    <row r="2629" spans="1:25" x14ac:dyDescent="0.3">
      <c r="A2629">
        <v>5289</v>
      </c>
      <c r="B2629" t="s">
        <v>2648</v>
      </c>
      <c r="C2629" s="9" t="s">
        <v>5534</v>
      </c>
      <c r="D2629" s="9">
        <v>42855</v>
      </c>
      <c r="E2629" s="3" t="s">
        <v>6054</v>
      </c>
      <c r="F2629" t="s">
        <v>6465</v>
      </c>
      <c r="G2629" t="s">
        <v>6525</v>
      </c>
      <c r="H2629" t="s">
        <v>7318</v>
      </c>
      <c r="I2629" t="s">
        <v>8056</v>
      </c>
      <c r="J2629" t="s">
        <v>8057</v>
      </c>
      <c r="K2629" t="s">
        <v>8066</v>
      </c>
      <c r="L2629" t="s">
        <v>8590</v>
      </c>
      <c r="M2629">
        <v>94122</v>
      </c>
      <c r="N2629" t="s">
        <v>8638</v>
      </c>
      <c r="O2629" t="s">
        <v>9718</v>
      </c>
      <c r="P2629" t="s">
        <v>10371</v>
      </c>
      <c r="Q2629" t="s">
        <v>10383</v>
      </c>
      <c r="R2629" t="s">
        <v>11455</v>
      </c>
      <c r="S2629">
        <v>163.96</v>
      </c>
      <c r="T2629">
        <v>4</v>
      </c>
      <c r="U2629">
        <v>0</v>
      </c>
      <c r="V2629">
        <v>80.340400000000002</v>
      </c>
      <c r="W2629">
        <f>(Tableau1[[#This Row],[Sales]]/Tableau1[[#This Row],[Profit]])*100</f>
        <v>204.08163265306123</v>
      </c>
      <c r="X2629">
        <f>Tableau1[[#This Row],[Sales]]*(1-Tableau1[[#This Row],[Discount]])</f>
        <v>163.96</v>
      </c>
      <c r="Y2629">
        <f ca="1">SUMIF(Tableau1[Order ID],Tableau1[[#This Row],[Order ID]],Tableau1[[#This Row],[Sales]])</f>
        <v>0</v>
      </c>
    </row>
    <row r="2630" spans="1:25" x14ac:dyDescent="0.3">
      <c r="A2630">
        <v>5290</v>
      </c>
      <c r="B2630" t="s">
        <v>2649</v>
      </c>
      <c r="C2630" s="9" t="s">
        <v>5108</v>
      </c>
      <c r="D2630" s="9">
        <v>41890</v>
      </c>
      <c r="E2630" s="3" t="s">
        <v>6144</v>
      </c>
      <c r="F2630" t="s">
        <v>6465</v>
      </c>
      <c r="G2630" t="s">
        <v>6914</v>
      </c>
      <c r="H2630" t="s">
        <v>7707</v>
      </c>
      <c r="I2630" t="s">
        <v>8054</v>
      </c>
      <c r="J2630" t="s">
        <v>8057</v>
      </c>
      <c r="K2630" t="s">
        <v>8070</v>
      </c>
      <c r="L2630" t="s">
        <v>8593</v>
      </c>
      <c r="M2630">
        <v>77036</v>
      </c>
      <c r="N2630" t="s">
        <v>8639</v>
      </c>
      <c r="O2630" t="s">
        <v>9467</v>
      </c>
      <c r="P2630" t="s">
        <v>10371</v>
      </c>
      <c r="Q2630" t="s">
        <v>10383</v>
      </c>
      <c r="R2630" t="s">
        <v>11211</v>
      </c>
      <c r="S2630">
        <v>17.904</v>
      </c>
      <c r="T2630">
        <v>2</v>
      </c>
      <c r="U2630">
        <v>0.2</v>
      </c>
      <c r="V2630">
        <v>6.2664</v>
      </c>
      <c r="W2630">
        <f>(Tableau1[[#This Row],[Sales]]/Tableau1[[#This Row],[Profit]])*100</f>
        <v>285.71428571428572</v>
      </c>
      <c r="X2630">
        <f>Tableau1[[#This Row],[Sales]]*(1-Tableau1[[#This Row],[Discount]])</f>
        <v>14.3232</v>
      </c>
      <c r="Y2630">
        <f ca="1">SUMIF(Tableau1[Order ID],Tableau1[[#This Row],[Order ID]],Tableau1[[#This Row],[Sales]])</f>
        <v>0</v>
      </c>
    </row>
    <row r="2631" spans="1:25" x14ac:dyDescent="0.3">
      <c r="A2631">
        <v>5293</v>
      </c>
      <c r="B2631" t="s">
        <v>2650</v>
      </c>
      <c r="C2631" s="9" t="s">
        <v>5338</v>
      </c>
      <c r="D2631" s="9">
        <v>42906</v>
      </c>
      <c r="E2631" s="3" t="s">
        <v>6298</v>
      </c>
      <c r="F2631" t="s">
        <v>6466</v>
      </c>
      <c r="G2631" t="s">
        <v>6775</v>
      </c>
      <c r="H2631" t="s">
        <v>7568</v>
      </c>
      <c r="I2631" t="s">
        <v>8054</v>
      </c>
      <c r="J2631" t="s">
        <v>8057</v>
      </c>
      <c r="K2631" t="s">
        <v>8158</v>
      </c>
      <c r="L2631" t="s">
        <v>8591</v>
      </c>
      <c r="M2631">
        <v>33180</v>
      </c>
      <c r="N2631" t="s">
        <v>8637</v>
      </c>
      <c r="O2631" t="s">
        <v>10000</v>
      </c>
      <c r="P2631" t="s">
        <v>10371</v>
      </c>
      <c r="Q2631" t="s">
        <v>10377</v>
      </c>
      <c r="R2631" t="s">
        <v>11738</v>
      </c>
      <c r="S2631">
        <v>4.4640000000000004</v>
      </c>
      <c r="T2631">
        <v>1</v>
      </c>
      <c r="U2631">
        <v>0.2</v>
      </c>
      <c r="V2631">
        <v>0.33479999999999999</v>
      </c>
      <c r="W2631">
        <f>(Tableau1[[#This Row],[Sales]]/Tableau1[[#This Row],[Profit]])*100</f>
        <v>1333.3333333333335</v>
      </c>
      <c r="X2631">
        <f>Tableau1[[#This Row],[Sales]]*(1-Tableau1[[#This Row],[Discount]])</f>
        <v>3.5712000000000006</v>
      </c>
      <c r="Y2631">
        <f ca="1">SUMIF(Tableau1[Order ID],Tableau1[[#This Row],[Order ID]],Tableau1[[#This Row],[Sales]])</f>
        <v>0</v>
      </c>
    </row>
    <row r="2632" spans="1:25" x14ac:dyDescent="0.3">
      <c r="A2632">
        <v>5294</v>
      </c>
      <c r="B2632" t="s">
        <v>2651</v>
      </c>
      <c r="C2632" s="9" t="s">
        <v>5237</v>
      </c>
      <c r="D2632" s="9">
        <v>42364</v>
      </c>
      <c r="E2632" s="3" t="s">
        <v>6111</v>
      </c>
      <c r="F2632" t="s">
        <v>6465</v>
      </c>
      <c r="G2632" t="s">
        <v>6966</v>
      </c>
      <c r="H2632" t="s">
        <v>7759</v>
      </c>
      <c r="I2632" t="s">
        <v>8054</v>
      </c>
      <c r="J2632" t="s">
        <v>8057</v>
      </c>
      <c r="K2632" t="s">
        <v>8122</v>
      </c>
      <c r="L2632" t="s">
        <v>8612</v>
      </c>
      <c r="M2632">
        <v>44256</v>
      </c>
      <c r="N2632" t="s">
        <v>8640</v>
      </c>
      <c r="O2632" t="s">
        <v>9446</v>
      </c>
      <c r="P2632" t="s">
        <v>10370</v>
      </c>
      <c r="Q2632" t="s">
        <v>10376</v>
      </c>
      <c r="R2632" t="s">
        <v>11190</v>
      </c>
      <c r="S2632">
        <v>51.588000000000001</v>
      </c>
      <c r="T2632">
        <v>1</v>
      </c>
      <c r="U2632">
        <v>0.4</v>
      </c>
      <c r="V2632">
        <v>-15.4764</v>
      </c>
      <c r="W2632">
        <f>(Tableau1[[#This Row],[Sales]]/Tableau1[[#This Row],[Profit]])*100</f>
        <v>-333.33333333333337</v>
      </c>
      <c r="X2632">
        <f>Tableau1[[#This Row],[Sales]]*(1-Tableau1[[#This Row],[Discount]])</f>
        <v>30.9528</v>
      </c>
      <c r="Y2632">
        <f ca="1">SUMIF(Tableau1[Order ID],Tableau1[[#This Row],[Order ID]],Tableau1[[#This Row],[Sales]])</f>
        <v>0</v>
      </c>
    </row>
    <row r="2633" spans="1:25" x14ac:dyDescent="0.3">
      <c r="A2633">
        <v>5295</v>
      </c>
      <c r="B2633" t="s">
        <v>2652</v>
      </c>
      <c r="C2633" s="9" t="s">
        <v>5763</v>
      </c>
      <c r="D2633" s="9">
        <v>42962</v>
      </c>
      <c r="E2633" s="3" t="s">
        <v>6001</v>
      </c>
      <c r="F2633" t="s">
        <v>6465</v>
      </c>
      <c r="G2633" t="s">
        <v>7103</v>
      </c>
      <c r="H2633" t="s">
        <v>7896</v>
      </c>
      <c r="I2633" t="s">
        <v>8055</v>
      </c>
      <c r="J2633" t="s">
        <v>8057</v>
      </c>
      <c r="K2633" t="s">
        <v>8101</v>
      </c>
      <c r="L2633" t="s">
        <v>8599</v>
      </c>
      <c r="M2633">
        <v>55113</v>
      </c>
      <c r="N2633" t="s">
        <v>8639</v>
      </c>
      <c r="O2633" t="s">
        <v>10266</v>
      </c>
      <c r="P2633" t="s">
        <v>10371</v>
      </c>
      <c r="Q2633" t="s">
        <v>10375</v>
      </c>
      <c r="R2633" t="s">
        <v>12004</v>
      </c>
      <c r="S2633">
        <v>50.4</v>
      </c>
      <c r="T2633">
        <v>8</v>
      </c>
      <c r="U2633">
        <v>0</v>
      </c>
      <c r="V2633">
        <v>23.184000000000001</v>
      </c>
      <c r="W2633">
        <f>(Tableau1[[#This Row],[Sales]]/Tableau1[[#This Row],[Profit]])*100</f>
        <v>217.39130434782606</v>
      </c>
      <c r="X2633">
        <f>Tableau1[[#This Row],[Sales]]*(1-Tableau1[[#This Row],[Discount]])</f>
        <v>50.4</v>
      </c>
      <c r="Y2633">
        <f ca="1">SUMIF(Tableau1[Order ID],Tableau1[[#This Row],[Order ID]],Tableau1[[#This Row],[Sales]])</f>
        <v>0</v>
      </c>
    </row>
    <row r="2634" spans="1:25" x14ac:dyDescent="0.3">
      <c r="A2634">
        <v>5296</v>
      </c>
      <c r="B2634" t="s">
        <v>2653</v>
      </c>
      <c r="C2634" s="9" t="s">
        <v>5198</v>
      </c>
      <c r="D2634" s="9">
        <v>42798</v>
      </c>
      <c r="E2634" s="3" t="s">
        <v>5661</v>
      </c>
      <c r="F2634" t="s">
        <v>6465</v>
      </c>
      <c r="G2634" t="s">
        <v>6492</v>
      </c>
      <c r="H2634" t="s">
        <v>7285</v>
      </c>
      <c r="I2634" t="s">
        <v>8054</v>
      </c>
      <c r="J2634" t="s">
        <v>8057</v>
      </c>
      <c r="K2634" t="s">
        <v>8070</v>
      </c>
      <c r="L2634" t="s">
        <v>8593</v>
      </c>
      <c r="M2634">
        <v>77041</v>
      </c>
      <c r="N2634" t="s">
        <v>8639</v>
      </c>
      <c r="O2634" t="s">
        <v>9564</v>
      </c>
      <c r="P2634" t="s">
        <v>10371</v>
      </c>
      <c r="Q2634" t="s">
        <v>10383</v>
      </c>
      <c r="R2634" t="s">
        <v>11307</v>
      </c>
      <c r="S2634">
        <v>89.567999999999998</v>
      </c>
      <c r="T2634">
        <v>2</v>
      </c>
      <c r="U2634">
        <v>0.2</v>
      </c>
      <c r="V2634">
        <v>32.468400000000003</v>
      </c>
      <c r="W2634">
        <f>(Tableau1[[#This Row],[Sales]]/Tableau1[[#This Row],[Profit]])*100</f>
        <v>275.86206896551721</v>
      </c>
      <c r="X2634">
        <f>Tableau1[[#This Row],[Sales]]*(1-Tableau1[[#This Row],[Discount]])</f>
        <v>71.654399999999995</v>
      </c>
      <c r="Y2634">
        <f ca="1">SUMIF(Tableau1[Order ID],Tableau1[[#This Row],[Order ID]],Tableau1[[#This Row],[Sales]])</f>
        <v>0</v>
      </c>
    </row>
    <row r="2635" spans="1:25" x14ac:dyDescent="0.3">
      <c r="A2635">
        <v>5297</v>
      </c>
      <c r="B2635" t="s">
        <v>2654</v>
      </c>
      <c r="C2635" s="9" t="s">
        <v>5974</v>
      </c>
      <c r="D2635" s="9">
        <v>42943</v>
      </c>
      <c r="E2635" s="3" t="s">
        <v>5719</v>
      </c>
      <c r="F2635" t="s">
        <v>6465</v>
      </c>
      <c r="G2635" t="s">
        <v>7214</v>
      </c>
      <c r="H2635" t="s">
        <v>8007</v>
      </c>
      <c r="I2635" t="s">
        <v>8054</v>
      </c>
      <c r="J2635" t="s">
        <v>8057</v>
      </c>
      <c r="K2635" t="s">
        <v>8239</v>
      </c>
      <c r="L2635" t="s">
        <v>8603</v>
      </c>
      <c r="M2635">
        <v>10701</v>
      </c>
      <c r="N2635" t="s">
        <v>8640</v>
      </c>
      <c r="O2635" t="s">
        <v>9544</v>
      </c>
      <c r="P2635" t="s">
        <v>10370</v>
      </c>
      <c r="Q2635" t="s">
        <v>10378</v>
      </c>
      <c r="R2635" t="s">
        <v>11287</v>
      </c>
      <c r="S2635">
        <v>14.89</v>
      </c>
      <c r="T2635">
        <v>1</v>
      </c>
      <c r="U2635">
        <v>0</v>
      </c>
      <c r="V2635">
        <v>4.0202999999999998</v>
      </c>
      <c r="W2635">
        <f>(Tableau1[[#This Row],[Sales]]/Tableau1[[#This Row],[Profit]])*100</f>
        <v>370.37037037037044</v>
      </c>
      <c r="X2635">
        <f>Tableau1[[#This Row],[Sales]]*(1-Tableau1[[#This Row],[Discount]])</f>
        <v>14.89</v>
      </c>
      <c r="Y2635">
        <f ca="1">SUMIF(Tableau1[Order ID],Tableau1[[#This Row],[Order ID]],Tableau1[[#This Row],[Sales]])</f>
        <v>0</v>
      </c>
    </row>
    <row r="2636" spans="1:25" x14ac:dyDescent="0.3">
      <c r="A2636">
        <v>5299</v>
      </c>
      <c r="B2636" t="s">
        <v>2655</v>
      </c>
      <c r="C2636" s="9" t="s">
        <v>5743</v>
      </c>
      <c r="D2636" s="9">
        <v>42636</v>
      </c>
      <c r="E2636" s="3" t="s">
        <v>5212</v>
      </c>
      <c r="F2636" t="s">
        <v>6466</v>
      </c>
      <c r="G2636" t="s">
        <v>6469</v>
      </c>
      <c r="H2636" t="s">
        <v>7262</v>
      </c>
      <c r="I2636" t="s">
        <v>8055</v>
      </c>
      <c r="J2636" t="s">
        <v>8057</v>
      </c>
      <c r="K2636" t="s">
        <v>8128</v>
      </c>
      <c r="L2636" t="s">
        <v>8590</v>
      </c>
      <c r="M2636">
        <v>92037</v>
      </c>
      <c r="N2636" t="s">
        <v>8638</v>
      </c>
      <c r="O2636" t="s">
        <v>8669</v>
      </c>
      <c r="P2636" t="s">
        <v>10371</v>
      </c>
      <c r="Q2636" t="s">
        <v>10385</v>
      </c>
      <c r="R2636" t="s">
        <v>10418</v>
      </c>
      <c r="S2636">
        <v>4.08</v>
      </c>
      <c r="T2636">
        <v>2</v>
      </c>
      <c r="U2636">
        <v>0</v>
      </c>
      <c r="V2636">
        <v>1.9176</v>
      </c>
      <c r="W2636">
        <f>(Tableau1[[#This Row],[Sales]]/Tableau1[[#This Row],[Profit]])*100</f>
        <v>212.7659574468085</v>
      </c>
      <c r="X2636">
        <f>Tableau1[[#This Row],[Sales]]*(1-Tableau1[[#This Row],[Discount]])</f>
        <v>4.08</v>
      </c>
      <c r="Y2636">
        <f ca="1">SUMIF(Tableau1[Order ID],Tableau1[[#This Row],[Order ID]],Tableau1[[#This Row],[Sales]])</f>
        <v>0</v>
      </c>
    </row>
    <row r="2637" spans="1:25" x14ac:dyDescent="0.3">
      <c r="A2637">
        <v>5301</v>
      </c>
      <c r="B2637" t="s">
        <v>2656</v>
      </c>
      <c r="C2637" s="9" t="s">
        <v>5228</v>
      </c>
      <c r="D2637" s="9">
        <v>42520</v>
      </c>
      <c r="E2637" s="3" t="s">
        <v>6264</v>
      </c>
      <c r="F2637" t="s">
        <v>6465</v>
      </c>
      <c r="G2637" t="s">
        <v>7174</v>
      </c>
      <c r="H2637" t="s">
        <v>7967</v>
      </c>
      <c r="I2637" t="s">
        <v>8055</v>
      </c>
      <c r="J2637" t="s">
        <v>8057</v>
      </c>
      <c r="K2637" t="s">
        <v>8082</v>
      </c>
      <c r="L2637" t="s">
        <v>8605</v>
      </c>
      <c r="M2637">
        <v>22153</v>
      </c>
      <c r="N2637" t="s">
        <v>8637</v>
      </c>
      <c r="O2637" t="s">
        <v>9917</v>
      </c>
      <c r="P2637" t="s">
        <v>10370</v>
      </c>
      <c r="Q2637" t="s">
        <v>10376</v>
      </c>
      <c r="R2637" t="s">
        <v>11652</v>
      </c>
      <c r="S2637">
        <v>2275.5</v>
      </c>
      <c r="T2637">
        <v>10</v>
      </c>
      <c r="U2637">
        <v>0</v>
      </c>
      <c r="V2637">
        <v>386.83499999999998</v>
      </c>
      <c r="W2637">
        <f>(Tableau1[[#This Row],[Sales]]/Tableau1[[#This Row],[Profit]])*100</f>
        <v>588.23529411764707</v>
      </c>
      <c r="X2637">
        <f>Tableau1[[#This Row],[Sales]]*(1-Tableau1[[#This Row],[Discount]])</f>
        <v>2275.5</v>
      </c>
      <c r="Y2637">
        <f ca="1">SUMIF(Tableau1[Order ID],Tableau1[[#This Row],[Order ID]],Tableau1[[#This Row],[Sales]])</f>
        <v>0</v>
      </c>
    </row>
    <row r="2638" spans="1:25" x14ac:dyDescent="0.3">
      <c r="A2638">
        <v>5304</v>
      </c>
      <c r="B2638" t="s">
        <v>2657</v>
      </c>
      <c r="C2638" s="9" t="s">
        <v>5942</v>
      </c>
      <c r="D2638" s="9">
        <v>41959</v>
      </c>
      <c r="E2638" s="3" t="s">
        <v>6194</v>
      </c>
      <c r="F2638" t="s">
        <v>6465</v>
      </c>
      <c r="G2638" t="s">
        <v>6737</v>
      </c>
      <c r="H2638" t="s">
        <v>7530</v>
      </c>
      <c r="I2638" t="s">
        <v>8054</v>
      </c>
      <c r="J2638" t="s">
        <v>8057</v>
      </c>
      <c r="K2638" t="s">
        <v>8085</v>
      </c>
      <c r="L2638" t="s">
        <v>8598</v>
      </c>
      <c r="M2638">
        <v>62521</v>
      </c>
      <c r="N2638" t="s">
        <v>8639</v>
      </c>
      <c r="O2638" t="s">
        <v>9968</v>
      </c>
      <c r="P2638" t="s">
        <v>10370</v>
      </c>
      <c r="Q2638" t="s">
        <v>10374</v>
      </c>
      <c r="R2638" t="s">
        <v>11704</v>
      </c>
      <c r="S2638">
        <v>37.295999999999999</v>
      </c>
      <c r="T2638">
        <v>2</v>
      </c>
      <c r="U2638">
        <v>0.3</v>
      </c>
      <c r="V2638">
        <v>-1.0656000000000001</v>
      </c>
      <c r="W2638">
        <f>(Tableau1[[#This Row],[Sales]]/Tableau1[[#This Row],[Profit]])*100</f>
        <v>-3499.9999999999991</v>
      </c>
      <c r="X2638">
        <f>Tableau1[[#This Row],[Sales]]*(1-Tableau1[[#This Row],[Discount]])</f>
        <v>26.107199999999999</v>
      </c>
      <c r="Y2638">
        <f ca="1">SUMIF(Tableau1[Order ID],Tableau1[[#This Row],[Order ID]],Tableau1[[#This Row],[Sales]])</f>
        <v>0</v>
      </c>
    </row>
    <row r="2639" spans="1:25" x14ac:dyDescent="0.3">
      <c r="A2639">
        <v>5305</v>
      </c>
      <c r="B2639" t="s">
        <v>2658</v>
      </c>
      <c r="C2639" s="9" t="s">
        <v>5188</v>
      </c>
      <c r="D2639" s="9">
        <v>41903</v>
      </c>
      <c r="E2639" s="3" t="s">
        <v>5895</v>
      </c>
      <c r="F2639" t="s">
        <v>6466</v>
      </c>
      <c r="G2639" t="s">
        <v>6653</v>
      </c>
      <c r="H2639" t="s">
        <v>7446</v>
      </c>
      <c r="I2639" t="s">
        <v>8056</v>
      </c>
      <c r="J2639" t="s">
        <v>8057</v>
      </c>
      <c r="K2639" t="s">
        <v>8222</v>
      </c>
      <c r="L2639" t="s">
        <v>8593</v>
      </c>
      <c r="M2639">
        <v>75043</v>
      </c>
      <c r="N2639" t="s">
        <v>8639</v>
      </c>
      <c r="O2639" t="s">
        <v>10016</v>
      </c>
      <c r="P2639" t="s">
        <v>10370</v>
      </c>
      <c r="Q2639" t="s">
        <v>10378</v>
      </c>
      <c r="R2639" t="s">
        <v>11754</v>
      </c>
      <c r="S2639">
        <v>8.5440000000000005</v>
      </c>
      <c r="T2639">
        <v>2</v>
      </c>
      <c r="U2639">
        <v>0.6</v>
      </c>
      <c r="V2639">
        <v>-7.476</v>
      </c>
      <c r="W2639">
        <f>(Tableau1[[#This Row],[Sales]]/Tableau1[[#This Row],[Profit]])*100</f>
        <v>-114.28571428571431</v>
      </c>
      <c r="X2639">
        <f>Tableau1[[#This Row],[Sales]]*(1-Tableau1[[#This Row],[Discount]])</f>
        <v>3.4176000000000002</v>
      </c>
      <c r="Y2639">
        <f ca="1">SUMIF(Tableau1[Order ID],Tableau1[[#This Row],[Order ID]],Tableau1[[#This Row],[Sales]])</f>
        <v>0</v>
      </c>
    </row>
    <row r="2640" spans="1:25" x14ac:dyDescent="0.3">
      <c r="A2640">
        <v>5306</v>
      </c>
      <c r="B2640" t="s">
        <v>2659</v>
      </c>
      <c r="C2640" s="9" t="s">
        <v>5853</v>
      </c>
      <c r="D2640" s="9">
        <v>42421</v>
      </c>
      <c r="E2640" s="3" t="s">
        <v>6391</v>
      </c>
      <c r="F2640" t="s">
        <v>6465</v>
      </c>
      <c r="G2640" t="s">
        <v>6764</v>
      </c>
      <c r="H2640" t="s">
        <v>7557</v>
      </c>
      <c r="I2640" t="s">
        <v>8055</v>
      </c>
      <c r="J2640" t="s">
        <v>8057</v>
      </c>
      <c r="K2640" t="s">
        <v>8205</v>
      </c>
      <c r="L2640" t="s">
        <v>8603</v>
      </c>
      <c r="M2640">
        <v>11572</v>
      </c>
      <c r="N2640" t="s">
        <v>8640</v>
      </c>
      <c r="O2640" t="s">
        <v>8731</v>
      </c>
      <c r="P2640" t="s">
        <v>10370</v>
      </c>
      <c r="Q2640" t="s">
        <v>10378</v>
      </c>
      <c r="R2640" t="s">
        <v>10480</v>
      </c>
      <c r="S2640">
        <v>68.95</v>
      </c>
      <c r="T2640">
        <v>5</v>
      </c>
      <c r="U2640">
        <v>0</v>
      </c>
      <c r="V2640">
        <v>28.959</v>
      </c>
      <c r="W2640">
        <f>(Tableau1[[#This Row],[Sales]]/Tableau1[[#This Row],[Profit]])*100</f>
        <v>238.0952380952381</v>
      </c>
      <c r="X2640">
        <f>Tableau1[[#This Row],[Sales]]*(1-Tableau1[[#This Row],[Discount]])</f>
        <v>68.95</v>
      </c>
      <c r="Y2640">
        <f ca="1">SUMIF(Tableau1[Order ID],Tableau1[[#This Row],[Order ID]],Tableau1[[#This Row],[Sales]])</f>
        <v>0</v>
      </c>
    </row>
    <row r="2641" spans="1:25" x14ac:dyDescent="0.3">
      <c r="A2641">
        <v>5309</v>
      </c>
      <c r="B2641" t="s">
        <v>2660</v>
      </c>
      <c r="C2641" s="9" t="s">
        <v>5153</v>
      </c>
      <c r="D2641" s="9">
        <v>43058</v>
      </c>
      <c r="E2641" s="3" t="s">
        <v>5640</v>
      </c>
      <c r="F2641" t="s">
        <v>6466</v>
      </c>
      <c r="G2641" t="s">
        <v>7188</v>
      </c>
      <c r="H2641" t="s">
        <v>7981</v>
      </c>
      <c r="I2641" t="s">
        <v>8054</v>
      </c>
      <c r="J2641" t="s">
        <v>8057</v>
      </c>
      <c r="K2641" t="s">
        <v>8070</v>
      </c>
      <c r="L2641" t="s">
        <v>8593</v>
      </c>
      <c r="M2641">
        <v>77095</v>
      </c>
      <c r="N2641" t="s">
        <v>8639</v>
      </c>
      <c r="O2641" t="s">
        <v>9795</v>
      </c>
      <c r="P2641" t="s">
        <v>10370</v>
      </c>
      <c r="Q2641" t="s">
        <v>10374</v>
      </c>
      <c r="R2641" t="s">
        <v>11529</v>
      </c>
      <c r="S2641">
        <v>191.05799999999999</v>
      </c>
      <c r="T2641">
        <v>3</v>
      </c>
      <c r="U2641">
        <v>0.3</v>
      </c>
      <c r="V2641">
        <v>-46.399799999999999</v>
      </c>
      <c r="W2641">
        <f>(Tableau1[[#This Row],[Sales]]/Tableau1[[#This Row],[Profit]])*100</f>
        <v>-411.76470588235293</v>
      </c>
      <c r="X2641">
        <f>Tableau1[[#This Row],[Sales]]*(1-Tableau1[[#This Row],[Discount]])</f>
        <v>133.7406</v>
      </c>
      <c r="Y2641">
        <f ca="1">SUMIF(Tableau1[Order ID],Tableau1[[#This Row],[Order ID]],Tableau1[[#This Row],[Sales]])</f>
        <v>0</v>
      </c>
    </row>
    <row r="2642" spans="1:25" x14ac:dyDescent="0.3">
      <c r="A2642">
        <v>5312</v>
      </c>
      <c r="B2642" t="s">
        <v>2661</v>
      </c>
      <c r="C2642" s="9" t="s">
        <v>6066</v>
      </c>
      <c r="D2642" s="9">
        <v>42603</v>
      </c>
      <c r="E2642" s="3" t="s">
        <v>5308</v>
      </c>
      <c r="F2642" t="s">
        <v>6465</v>
      </c>
      <c r="G2642" t="s">
        <v>7179</v>
      </c>
      <c r="H2642" t="s">
        <v>7972</v>
      </c>
      <c r="I2642" t="s">
        <v>8056</v>
      </c>
      <c r="J2642" t="s">
        <v>8057</v>
      </c>
      <c r="K2642" t="s">
        <v>8260</v>
      </c>
      <c r="L2642" t="s">
        <v>8592</v>
      </c>
      <c r="M2642">
        <v>27834</v>
      </c>
      <c r="N2642" t="s">
        <v>8637</v>
      </c>
      <c r="O2642" t="s">
        <v>9942</v>
      </c>
      <c r="P2642" t="s">
        <v>10371</v>
      </c>
      <c r="Q2642" t="s">
        <v>10375</v>
      </c>
      <c r="R2642" t="s">
        <v>11678</v>
      </c>
      <c r="S2642">
        <v>9.2159999999999993</v>
      </c>
      <c r="T2642">
        <v>4</v>
      </c>
      <c r="U2642">
        <v>0.2</v>
      </c>
      <c r="V2642">
        <v>3.3408000000000002</v>
      </c>
      <c r="W2642">
        <f>(Tableau1[[#This Row],[Sales]]/Tableau1[[#This Row],[Profit]])*100</f>
        <v>275.86206896551721</v>
      </c>
      <c r="X2642">
        <f>Tableau1[[#This Row],[Sales]]*(1-Tableau1[[#This Row],[Discount]])</f>
        <v>7.3727999999999998</v>
      </c>
      <c r="Y2642">
        <f ca="1">SUMIF(Tableau1[Order ID],Tableau1[[#This Row],[Order ID]],Tableau1[[#This Row],[Sales]])</f>
        <v>0</v>
      </c>
    </row>
    <row r="2643" spans="1:25" x14ac:dyDescent="0.3">
      <c r="A2643">
        <v>5314</v>
      </c>
      <c r="B2643" t="s">
        <v>2662</v>
      </c>
      <c r="C2643" s="9" t="s">
        <v>5534</v>
      </c>
      <c r="D2643" s="9">
        <v>42855</v>
      </c>
      <c r="E2643" s="3" t="s">
        <v>6054</v>
      </c>
      <c r="F2643" t="s">
        <v>6465</v>
      </c>
      <c r="G2643" t="s">
        <v>6605</v>
      </c>
      <c r="H2643" t="s">
        <v>7398</v>
      </c>
      <c r="I2643" t="s">
        <v>8055</v>
      </c>
      <c r="J2643" t="s">
        <v>8057</v>
      </c>
      <c r="K2643" t="s">
        <v>8066</v>
      </c>
      <c r="L2643" t="s">
        <v>8590</v>
      </c>
      <c r="M2643">
        <v>94110</v>
      </c>
      <c r="N2643" t="s">
        <v>8638</v>
      </c>
      <c r="O2643" t="s">
        <v>9219</v>
      </c>
      <c r="P2643" t="s">
        <v>10370</v>
      </c>
      <c r="Q2643" t="s">
        <v>10378</v>
      </c>
      <c r="R2643" t="s">
        <v>10968</v>
      </c>
      <c r="S2643">
        <v>64.959999999999994</v>
      </c>
      <c r="T2643">
        <v>2</v>
      </c>
      <c r="U2643">
        <v>0</v>
      </c>
      <c r="V2643">
        <v>21.436800000000002</v>
      </c>
      <c r="W2643">
        <f>(Tableau1[[#This Row],[Sales]]/Tableau1[[#This Row],[Profit]])*100</f>
        <v>303.030303030303</v>
      </c>
      <c r="X2643">
        <f>Tableau1[[#This Row],[Sales]]*(1-Tableau1[[#This Row],[Discount]])</f>
        <v>64.959999999999994</v>
      </c>
      <c r="Y2643">
        <f ca="1">SUMIF(Tableau1[Order ID],Tableau1[[#This Row],[Order ID]],Tableau1[[#This Row],[Sales]])</f>
        <v>0</v>
      </c>
    </row>
    <row r="2644" spans="1:25" x14ac:dyDescent="0.3">
      <c r="A2644">
        <v>5316</v>
      </c>
      <c r="B2644" t="s">
        <v>2663</v>
      </c>
      <c r="C2644" s="9" t="s">
        <v>5470</v>
      </c>
      <c r="D2644" s="9">
        <v>42492</v>
      </c>
      <c r="E2644" s="3" t="s">
        <v>5571</v>
      </c>
      <c r="F2644" t="s">
        <v>6465</v>
      </c>
      <c r="G2644" t="s">
        <v>6765</v>
      </c>
      <c r="H2644" t="s">
        <v>7558</v>
      </c>
      <c r="I2644" t="s">
        <v>8054</v>
      </c>
      <c r="J2644" t="s">
        <v>8057</v>
      </c>
      <c r="K2644" t="s">
        <v>8305</v>
      </c>
      <c r="L2644" t="s">
        <v>8592</v>
      </c>
      <c r="M2644">
        <v>27405</v>
      </c>
      <c r="N2644" t="s">
        <v>8637</v>
      </c>
      <c r="O2644" t="s">
        <v>9403</v>
      </c>
      <c r="P2644" t="s">
        <v>10370</v>
      </c>
      <c r="Q2644" t="s">
        <v>10374</v>
      </c>
      <c r="R2644" t="s">
        <v>11151</v>
      </c>
      <c r="S2644">
        <v>187.05600000000001</v>
      </c>
      <c r="T2644">
        <v>9</v>
      </c>
      <c r="U2644">
        <v>0.2</v>
      </c>
      <c r="V2644">
        <v>11.691000000000001</v>
      </c>
      <c r="W2644">
        <f>(Tableau1[[#This Row],[Sales]]/Tableau1[[#This Row],[Profit]])*100</f>
        <v>1600</v>
      </c>
      <c r="X2644">
        <f>Tableau1[[#This Row],[Sales]]*(1-Tableau1[[#This Row],[Discount]])</f>
        <v>149.6448</v>
      </c>
      <c r="Y2644">
        <f ca="1">SUMIF(Tableau1[Order ID],Tableau1[[#This Row],[Order ID]],Tableau1[[#This Row],[Sales]])</f>
        <v>0</v>
      </c>
    </row>
    <row r="2645" spans="1:25" x14ac:dyDescent="0.3">
      <c r="A2645">
        <v>5317</v>
      </c>
      <c r="B2645" t="s">
        <v>2664</v>
      </c>
      <c r="C2645" s="9" t="s">
        <v>5310</v>
      </c>
      <c r="D2645" s="9">
        <v>43010</v>
      </c>
      <c r="E2645" s="3" t="s">
        <v>5391</v>
      </c>
      <c r="F2645" t="s">
        <v>6466</v>
      </c>
      <c r="G2645" t="s">
        <v>7124</v>
      </c>
      <c r="H2645" t="s">
        <v>7917</v>
      </c>
      <c r="I2645" t="s">
        <v>8056</v>
      </c>
      <c r="J2645" t="s">
        <v>8057</v>
      </c>
      <c r="K2645" t="s">
        <v>8347</v>
      </c>
      <c r="L2645" t="s">
        <v>8606</v>
      </c>
      <c r="M2645">
        <v>37918</v>
      </c>
      <c r="N2645" t="s">
        <v>8637</v>
      </c>
      <c r="O2645" t="s">
        <v>9841</v>
      </c>
      <c r="P2645" t="s">
        <v>10370</v>
      </c>
      <c r="Q2645" t="s">
        <v>10378</v>
      </c>
      <c r="R2645" t="s">
        <v>11575</v>
      </c>
      <c r="S2645">
        <v>11.808</v>
      </c>
      <c r="T2645">
        <v>2</v>
      </c>
      <c r="U2645">
        <v>0.2</v>
      </c>
      <c r="V2645">
        <v>1.3284</v>
      </c>
      <c r="W2645">
        <f>(Tableau1[[#This Row],[Sales]]/Tableau1[[#This Row],[Profit]])*100</f>
        <v>888.88888888888891</v>
      </c>
      <c r="X2645">
        <f>Tableau1[[#This Row],[Sales]]*(1-Tableau1[[#This Row],[Discount]])</f>
        <v>9.4464000000000006</v>
      </c>
      <c r="Y2645">
        <f ca="1">SUMIF(Tableau1[Order ID],Tableau1[[#This Row],[Order ID]],Tableau1[[#This Row],[Sales]])</f>
        <v>0</v>
      </c>
    </row>
    <row r="2646" spans="1:25" x14ac:dyDescent="0.3">
      <c r="A2646">
        <v>5324</v>
      </c>
      <c r="B2646" t="s">
        <v>2665</v>
      </c>
      <c r="C2646" s="9" t="s">
        <v>5095</v>
      </c>
      <c r="D2646" s="9">
        <v>42996</v>
      </c>
      <c r="E2646" s="3" t="s">
        <v>5427</v>
      </c>
      <c r="F2646" t="s">
        <v>6464</v>
      </c>
      <c r="G2646" t="s">
        <v>7080</v>
      </c>
      <c r="H2646" t="s">
        <v>7873</v>
      </c>
      <c r="I2646" t="s">
        <v>8054</v>
      </c>
      <c r="J2646" t="s">
        <v>8057</v>
      </c>
      <c r="K2646" t="s">
        <v>8496</v>
      </c>
      <c r="L2646" t="s">
        <v>8596</v>
      </c>
      <c r="M2646">
        <v>68801</v>
      </c>
      <c r="N2646" t="s">
        <v>8639</v>
      </c>
      <c r="O2646" t="s">
        <v>8863</v>
      </c>
      <c r="P2646" t="s">
        <v>10371</v>
      </c>
      <c r="Q2646" t="s">
        <v>10383</v>
      </c>
      <c r="R2646" t="s">
        <v>10613</v>
      </c>
      <c r="S2646">
        <v>15.96</v>
      </c>
      <c r="T2646">
        <v>2</v>
      </c>
      <c r="U2646">
        <v>0</v>
      </c>
      <c r="V2646">
        <v>7.98</v>
      </c>
      <c r="W2646">
        <f>(Tableau1[[#This Row],[Sales]]/Tableau1[[#This Row],[Profit]])*100</f>
        <v>200</v>
      </c>
      <c r="X2646">
        <f>Tableau1[[#This Row],[Sales]]*(1-Tableau1[[#This Row],[Discount]])</f>
        <v>15.96</v>
      </c>
      <c r="Y2646">
        <f ca="1">SUMIF(Tableau1[Order ID],Tableau1[[#This Row],[Order ID]],Tableau1[[#This Row],[Sales]])</f>
        <v>0</v>
      </c>
    </row>
    <row r="2647" spans="1:25" x14ac:dyDescent="0.3">
      <c r="A2647">
        <v>5325</v>
      </c>
      <c r="B2647" t="s">
        <v>2666</v>
      </c>
      <c r="C2647" s="9" t="s">
        <v>5814</v>
      </c>
      <c r="D2647" s="9">
        <v>42342</v>
      </c>
      <c r="E2647" s="3" t="s">
        <v>5394</v>
      </c>
      <c r="F2647" t="s">
        <v>6465</v>
      </c>
      <c r="G2647" t="s">
        <v>6824</v>
      </c>
      <c r="H2647" t="s">
        <v>7617</v>
      </c>
      <c r="I2647" t="s">
        <v>8054</v>
      </c>
      <c r="J2647" t="s">
        <v>8057</v>
      </c>
      <c r="K2647" t="s">
        <v>8138</v>
      </c>
      <c r="L2647" t="s">
        <v>8590</v>
      </c>
      <c r="M2647">
        <v>90712</v>
      </c>
      <c r="N2647" t="s">
        <v>8638</v>
      </c>
      <c r="O2647" t="s">
        <v>9761</v>
      </c>
      <c r="P2647" t="s">
        <v>10371</v>
      </c>
      <c r="Q2647" t="s">
        <v>10379</v>
      </c>
      <c r="R2647" t="s">
        <v>11496</v>
      </c>
      <c r="S2647">
        <v>16.899999999999999</v>
      </c>
      <c r="T2647">
        <v>5</v>
      </c>
      <c r="U2647">
        <v>0</v>
      </c>
      <c r="V2647">
        <v>6.2530000000000001</v>
      </c>
      <c r="W2647">
        <f>(Tableau1[[#This Row],[Sales]]/Tableau1[[#This Row],[Profit]])*100</f>
        <v>270.27027027027026</v>
      </c>
      <c r="X2647">
        <f>Tableau1[[#This Row],[Sales]]*(1-Tableau1[[#This Row],[Discount]])</f>
        <v>16.899999999999999</v>
      </c>
      <c r="Y2647">
        <f ca="1">SUMIF(Tableau1[Order ID],Tableau1[[#This Row],[Order ID]],Tableau1[[#This Row],[Sales]])</f>
        <v>0</v>
      </c>
    </row>
    <row r="2648" spans="1:25" x14ac:dyDescent="0.3">
      <c r="A2648">
        <v>5327</v>
      </c>
      <c r="B2648" t="s">
        <v>2667</v>
      </c>
      <c r="C2648" s="9" t="s">
        <v>5214</v>
      </c>
      <c r="D2648" s="9">
        <v>42021</v>
      </c>
      <c r="E2648" s="3" t="s">
        <v>6430</v>
      </c>
      <c r="F2648" t="s">
        <v>6465</v>
      </c>
      <c r="G2648" t="s">
        <v>7077</v>
      </c>
      <c r="H2648" t="s">
        <v>7870</v>
      </c>
      <c r="I2648" t="s">
        <v>8055</v>
      </c>
      <c r="J2648" t="s">
        <v>8057</v>
      </c>
      <c r="K2648" t="s">
        <v>8162</v>
      </c>
      <c r="L2648" t="s">
        <v>8619</v>
      </c>
      <c r="M2648">
        <v>1841</v>
      </c>
      <c r="N2648" t="s">
        <v>8640</v>
      </c>
      <c r="O2648" t="s">
        <v>9985</v>
      </c>
      <c r="P2648" t="s">
        <v>10371</v>
      </c>
      <c r="Q2648" t="s">
        <v>10379</v>
      </c>
      <c r="R2648" t="s">
        <v>11722</v>
      </c>
      <c r="S2648">
        <v>6.68</v>
      </c>
      <c r="T2648">
        <v>2</v>
      </c>
      <c r="U2648">
        <v>0</v>
      </c>
      <c r="V2648">
        <v>2.004</v>
      </c>
      <c r="W2648">
        <f>(Tableau1[[#This Row],[Sales]]/Tableau1[[#This Row],[Profit]])*100</f>
        <v>333.33333333333331</v>
      </c>
      <c r="X2648">
        <f>Tableau1[[#This Row],[Sales]]*(1-Tableau1[[#This Row],[Discount]])</f>
        <v>6.68</v>
      </c>
      <c r="Y2648">
        <f ca="1">SUMIF(Tableau1[Order ID],Tableau1[[#This Row],[Order ID]],Tableau1[[#This Row],[Sales]])</f>
        <v>0</v>
      </c>
    </row>
    <row r="2649" spans="1:25" x14ac:dyDescent="0.3">
      <c r="A2649">
        <v>5328</v>
      </c>
      <c r="B2649" t="s">
        <v>2668</v>
      </c>
      <c r="C2649" s="9" t="s">
        <v>6067</v>
      </c>
      <c r="D2649" s="9">
        <v>41645</v>
      </c>
      <c r="E2649" s="3" t="s">
        <v>6301</v>
      </c>
      <c r="F2649" t="s">
        <v>6464</v>
      </c>
      <c r="G2649" t="s">
        <v>7189</v>
      </c>
      <c r="H2649" t="s">
        <v>7982</v>
      </c>
      <c r="I2649" t="s">
        <v>8054</v>
      </c>
      <c r="J2649" t="s">
        <v>8057</v>
      </c>
      <c r="K2649" t="s">
        <v>8059</v>
      </c>
      <c r="L2649" t="s">
        <v>8590</v>
      </c>
      <c r="M2649">
        <v>90049</v>
      </c>
      <c r="N2649" t="s">
        <v>8638</v>
      </c>
      <c r="O2649" t="s">
        <v>9135</v>
      </c>
      <c r="P2649" t="s">
        <v>10371</v>
      </c>
      <c r="Q2649" t="s">
        <v>10383</v>
      </c>
      <c r="R2649" t="s">
        <v>10884</v>
      </c>
      <c r="S2649">
        <v>19.440000000000001</v>
      </c>
      <c r="T2649">
        <v>3</v>
      </c>
      <c r="U2649">
        <v>0</v>
      </c>
      <c r="V2649">
        <v>9.3312000000000008</v>
      </c>
      <c r="W2649">
        <f>(Tableau1[[#This Row],[Sales]]/Tableau1[[#This Row],[Profit]])*100</f>
        <v>208.33333333333334</v>
      </c>
      <c r="X2649">
        <f>Tableau1[[#This Row],[Sales]]*(1-Tableau1[[#This Row],[Discount]])</f>
        <v>19.440000000000001</v>
      </c>
      <c r="Y2649">
        <f ca="1">SUMIF(Tableau1[Order ID],Tableau1[[#This Row],[Order ID]],Tableau1[[#This Row],[Sales]])</f>
        <v>0</v>
      </c>
    </row>
    <row r="2650" spans="1:25" x14ac:dyDescent="0.3">
      <c r="A2650">
        <v>5329</v>
      </c>
      <c r="B2650" t="s">
        <v>2669</v>
      </c>
      <c r="C2650" s="9" t="s">
        <v>5646</v>
      </c>
      <c r="D2650" s="9">
        <v>42068</v>
      </c>
      <c r="E2650" s="3" t="s">
        <v>6030</v>
      </c>
      <c r="F2650" t="s">
        <v>6465</v>
      </c>
      <c r="G2650" t="s">
        <v>6628</v>
      </c>
      <c r="H2650" t="s">
        <v>7421</v>
      </c>
      <c r="I2650" t="s">
        <v>8054</v>
      </c>
      <c r="J2650" t="s">
        <v>8057</v>
      </c>
      <c r="K2650" t="s">
        <v>8070</v>
      </c>
      <c r="L2650" t="s">
        <v>8593</v>
      </c>
      <c r="M2650">
        <v>77036</v>
      </c>
      <c r="N2650" t="s">
        <v>8639</v>
      </c>
      <c r="O2650" t="s">
        <v>9051</v>
      </c>
      <c r="P2650" t="s">
        <v>10372</v>
      </c>
      <c r="Q2650" t="s">
        <v>10380</v>
      </c>
      <c r="R2650" t="s">
        <v>10800</v>
      </c>
      <c r="S2650">
        <v>31.92</v>
      </c>
      <c r="T2650">
        <v>2</v>
      </c>
      <c r="U2650">
        <v>0.2</v>
      </c>
      <c r="V2650">
        <v>2.3940000000000001</v>
      </c>
      <c r="W2650">
        <f>(Tableau1[[#This Row],[Sales]]/Tableau1[[#This Row],[Profit]])*100</f>
        <v>1333.3333333333335</v>
      </c>
      <c r="X2650">
        <f>Tableau1[[#This Row],[Sales]]*(1-Tableau1[[#This Row],[Discount]])</f>
        <v>25.536000000000001</v>
      </c>
      <c r="Y2650">
        <f ca="1">SUMIF(Tableau1[Order ID],Tableau1[[#This Row],[Order ID]],Tableau1[[#This Row],[Sales]])</f>
        <v>0</v>
      </c>
    </row>
    <row r="2651" spans="1:25" x14ac:dyDescent="0.3">
      <c r="A2651">
        <v>5330</v>
      </c>
      <c r="B2651" t="s">
        <v>2670</v>
      </c>
      <c r="C2651" s="9" t="s">
        <v>5621</v>
      </c>
      <c r="D2651" s="9">
        <v>42729</v>
      </c>
      <c r="E2651" s="3" t="s">
        <v>6320</v>
      </c>
      <c r="F2651" t="s">
        <v>6464</v>
      </c>
      <c r="G2651" t="s">
        <v>6847</v>
      </c>
      <c r="H2651" t="s">
        <v>7640</v>
      </c>
      <c r="I2651" t="s">
        <v>8054</v>
      </c>
      <c r="J2651" t="s">
        <v>8057</v>
      </c>
      <c r="K2651" t="s">
        <v>8078</v>
      </c>
      <c r="L2651" t="s">
        <v>8603</v>
      </c>
      <c r="M2651">
        <v>10035</v>
      </c>
      <c r="N2651" t="s">
        <v>8640</v>
      </c>
      <c r="O2651" t="s">
        <v>8935</v>
      </c>
      <c r="P2651" t="s">
        <v>10371</v>
      </c>
      <c r="Q2651" t="s">
        <v>10381</v>
      </c>
      <c r="R2651" t="s">
        <v>10684</v>
      </c>
      <c r="S2651">
        <v>33.567999999999998</v>
      </c>
      <c r="T2651">
        <v>2</v>
      </c>
      <c r="U2651">
        <v>0.2</v>
      </c>
      <c r="V2651">
        <v>11.748799999999999</v>
      </c>
      <c r="W2651">
        <f>(Tableau1[[#This Row],[Sales]]/Tableau1[[#This Row],[Profit]])*100</f>
        <v>285.71428571428572</v>
      </c>
      <c r="X2651">
        <f>Tableau1[[#This Row],[Sales]]*(1-Tableau1[[#This Row],[Discount]])</f>
        <v>26.854399999999998</v>
      </c>
      <c r="Y2651">
        <f ca="1">SUMIF(Tableau1[Order ID],Tableau1[[#This Row],[Order ID]],Tableau1[[#This Row],[Sales]])</f>
        <v>0</v>
      </c>
    </row>
    <row r="2652" spans="1:25" x14ac:dyDescent="0.3">
      <c r="A2652">
        <v>5331</v>
      </c>
      <c r="B2652" t="s">
        <v>2671</v>
      </c>
      <c r="C2652" s="9" t="s">
        <v>5943</v>
      </c>
      <c r="D2652" s="9">
        <v>42617</v>
      </c>
      <c r="E2652" s="3" t="s">
        <v>5192</v>
      </c>
      <c r="F2652" t="s">
        <v>6465</v>
      </c>
      <c r="G2652" t="s">
        <v>7078</v>
      </c>
      <c r="H2652" t="s">
        <v>7871</v>
      </c>
      <c r="I2652" t="s">
        <v>8054</v>
      </c>
      <c r="J2652" t="s">
        <v>8057</v>
      </c>
      <c r="K2652" t="s">
        <v>8078</v>
      </c>
      <c r="L2652" t="s">
        <v>8603</v>
      </c>
      <c r="M2652">
        <v>10011</v>
      </c>
      <c r="N2652" t="s">
        <v>8640</v>
      </c>
      <c r="O2652" t="s">
        <v>9852</v>
      </c>
      <c r="P2652" t="s">
        <v>10370</v>
      </c>
      <c r="Q2652" t="s">
        <v>10378</v>
      </c>
      <c r="R2652" t="s">
        <v>11586</v>
      </c>
      <c r="S2652">
        <v>63.94</v>
      </c>
      <c r="T2652">
        <v>1</v>
      </c>
      <c r="U2652">
        <v>0</v>
      </c>
      <c r="V2652">
        <v>24.936599999999999</v>
      </c>
      <c r="W2652">
        <f>(Tableau1[[#This Row],[Sales]]/Tableau1[[#This Row],[Profit]])*100</f>
        <v>256.41025641025641</v>
      </c>
      <c r="X2652">
        <f>Tableau1[[#This Row],[Sales]]*(1-Tableau1[[#This Row],[Discount]])</f>
        <v>63.94</v>
      </c>
      <c r="Y2652">
        <f ca="1">SUMIF(Tableau1[Order ID],Tableau1[[#This Row],[Order ID]],Tableau1[[#This Row],[Sales]])</f>
        <v>0</v>
      </c>
    </row>
    <row r="2653" spans="1:25" x14ac:dyDescent="0.3">
      <c r="A2653">
        <v>5334</v>
      </c>
      <c r="B2653" t="s">
        <v>2672</v>
      </c>
      <c r="C2653" s="9" t="s">
        <v>5116</v>
      </c>
      <c r="D2653" s="9">
        <v>41877</v>
      </c>
      <c r="E2653" s="3" t="s">
        <v>5446</v>
      </c>
      <c r="F2653" t="s">
        <v>6465</v>
      </c>
      <c r="G2653" t="s">
        <v>6509</v>
      </c>
      <c r="H2653" t="s">
        <v>7302</v>
      </c>
      <c r="I2653" t="s">
        <v>8054</v>
      </c>
      <c r="J2653" t="s">
        <v>8057</v>
      </c>
      <c r="K2653" t="s">
        <v>8104</v>
      </c>
      <c r="L2653" t="s">
        <v>8601</v>
      </c>
      <c r="M2653">
        <v>19711</v>
      </c>
      <c r="N2653" t="s">
        <v>8640</v>
      </c>
      <c r="O2653" t="s">
        <v>10124</v>
      </c>
      <c r="P2653" t="s">
        <v>10370</v>
      </c>
      <c r="Q2653" t="s">
        <v>10378</v>
      </c>
      <c r="R2653" t="s">
        <v>11865</v>
      </c>
      <c r="S2653">
        <v>10.68</v>
      </c>
      <c r="T2653">
        <v>4</v>
      </c>
      <c r="U2653">
        <v>0</v>
      </c>
      <c r="V2653">
        <v>4.0583999999999998</v>
      </c>
      <c r="W2653">
        <f>(Tableau1[[#This Row],[Sales]]/Tableau1[[#This Row],[Profit]])*100</f>
        <v>263.15789473684214</v>
      </c>
      <c r="X2653">
        <f>Tableau1[[#This Row],[Sales]]*(1-Tableau1[[#This Row],[Discount]])</f>
        <v>10.68</v>
      </c>
      <c r="Y2653">
        <f ca="1">SUMIF(Tableau1[Order ID],Tableau1[[#This Row],[Order ID]],Tableau1[[#This Row],[Sales]])</f>
        <v>0</v>
      </c>
    </row>
    <row r="2654" spans="1:25" x14ac:dyDescent="0.3">
      <c r="A2654">
        <v>5337</v>
      </c>
      <c r="B2654" t="s">
        <v>2673</v>
      </c>
      <c r="C2654" s="9" t="s">
        <v>6061</v>
      </c>
      <c r="D2654" s="9">
        <v>42145</v>
      </c>
      <c r="E2654" s="3" t="s">
        <v>5472</v>
      </c>
      <c r="F2654" t="s">
        <v>6465</v>
      </c>
      <c r="G2654" t="s">
        <v>7013</v>
      </c>
      <c r="H2654" t="s">
        <v>7806</v>
      </c>
      <c r="I2654" t="s">
        <v>8055</v>
      </c>
      <c r="J2654" t="s">
        <v>8057</v>
      </c>
      <c r="K2654" t="s">
        <v>8062</v>
      </c>
      <c r="L2654" t="s">
        <v>8234</v>
      </c>
      <c r="M2654">
        <v>98105</v>
      </c>
      <c r="N2654" t="s">
        <v>8638</v>
      </c>
      <c r="O2654" t="s">
        <v>9295</v>
      </c>
      <c r="P2654" t="s">
        <v>10371</v>
      </c>
      <c r="Q2654" t="s">
        <v>10381</v>
      </c>
      <c r="R2654" t="s">
        <v>11044</v>
      </c>
      <c r="S2654">
        <v>26.975999999999999</v>
      </c>
      <c r="T2654">
        <v>4</v>
      </c>
      <c r="U2654">
        <v>0.2</v>
      </c>
      <c r="V2654">
        <v>8.7672000000000008</v>
      </c>
      <c r="W2654">
        <f>(Tableau1[[#This Row],[Sales]]/Tableau1[[#This Row],[Profit]])*100</f>
        <v>307.69230769230768</v>
      </c>
      <c r="X2654">
        <f>Tableau1[[#This Row],[Sales]]*(1-Tableau1[[#This Row],[Discount]])</f>
        <v>21.5808</v>
      </c>
      <c r="Y2654">
        <f ca="1">SUMIF(Tableau1[Order ID],Tableau1[[#This Row],[Order ID]],Tableau1[[#This Row],[Sales]])</f>
        <v>0</v>
      </c>
    </row>
    <row r="2655" spans="1:25" x14ac:dyDescent="0.3">
      <c r="A2655">
        <v>5338</v>
      </c>
      <c r="B2655" t="s">
        <v>2674</v>
      </c>
      <c r="C2655" s="9" t="s">
        <v>5554</v>
      </c>
      <c r="D2655" s="9">
        <v>43024</v>
      </c>
      <c r="E2655" s="3" t="s">
        <v>5238</v>
      </c>
      <c r="F2655" t="s">
        <v>6465</v>
      </c>
      <c r="G2655" t="s">
        <v>6789</v>
      </c>
      <c r="H2655" t="s">
        <v>7582</v>
      </c>
      <c r="I2655" t="s">
        <v>8055</v>
      </c>
      <c r="J2655" t="s">
        <v>8057</v>
      </c>
      <c r="K2655" t="s">
        <v>8106</v>
      </c>
      <c r="L2655" t="s">
        <v>8604</v>
      </c>
      <c r="M2655">
        <v>85254</v>
      </c>
      <c r="N2655" t="s">
        <v>8638</v>
      </c>
      <c r="O2655" t="s">
        <v>9973</v>
      </c>
      <c r="P2655" t="s">
        <v>10371</v>
      </c>
      <c r="Q2655" t="s">
        <v>10383</v>
      </c>
      <c r="R2655" t="s">
        <v>11710</v>
      </c>
      <c r="S2655">
        <v>307.77600000000001</v>
      </c>
      <c r="T2655">
        <v>7</v>
      </c>
      <c r="U2655">
        <v>0.2</v>
      </c>
      <c r="V2655">
        <v>111.5688</v>
      </c>
      <c r="W2655">
        <f>(Tableau1[[#This Row],[Sales]]/Tableau1[[#This Row],[Profit]])*100</f>
        <v>275.86206896551727</v>
      </c>
      <c r="X2655">
        <f>Tableau1[[#This Row],[Sales]]*(1-Tableau1[[#This Row],[Discount]])</f>
        <v>246.22080000000003</v>
      </c>
      <c r="Y2655">
        <f ca="1">SUMIF(Tableau1[Order ID],Tableau1[[#This Row],[Order ID]],Tableau1[[#This Row],[Sales]])</f>
        <v>0</v>
      </c>
    </row>
    <row r="2656" spans="1:25" x14ac:dyDescent="0.3">
      <c r="A2656">
        <v>5339</v>
      </c>
      <c r="B2656" t="s">
        <v>2675</v>
      </c>
      <c r="C2656" s="9" t="s">
        <v>5559</v>
      </c>
      <c r="D2656" s="9">
        <v>42317</v>
      </c>
      <c r="E2656" s="3" t="s">
        <v>5747</v>
      </c>
      <c r="F2656" t="s">
        <v>6464</v>
      </c>
      <c r="G2656" t="s">
        <v>6699</v>
      </c>
      <c r="H2656" t="s">
        <v>7492</v>
      </c>
      <c r="I2656" t="s">
        <v>8054</v>
      </c>
      <c r="J2656" t="s">
        <v>8057</v>
      </c>
      <c r="K2656" t="s">
        <v>8205</v>
      </c>
      <c r="L2656" t="s">
        <v>8603</v>
      </c>
      <c r="M2656">
        <v>11572</v>
      </c>
      <c r="N2656" t="s">
        <v>8640</v>
      </c>
      <c r="O2656" t="s">
        <v>9755</v>
      </c>
      <c r="P2656" t="s">
        <v>10371</v>
      </c>
      <c r="Q2656" t="s">
        <v>10377</v>
      </c>
      <c r="R2656" t="s">
        <v>11491</v>
      </c>
      <c r="S2656">
        <v>244.55</v>
      </c>
      <c r="T2656">
        <v>5</v>
      </c>
      <c r="U2656">
        <v>0</v>
      </c>
      <c r="V2656">
        <v>4.891</v>
      </c>
      <c r="W2656">
        <f>(Tableau1[[#This Row],[Sales]]/Tableau1[[#This Row],[Profit]])*100</f>
        <v>5000</v>
      </c>
      <c r="X2656">
        <f>Tableau1[[#This Row],[Sales]]*(1-Tableau1[[#This Row],[Discount]])</f>
        <v>244.55</v>
      </c>
      <c r="Y2656">
        <f ca="1">SUMIF(Tableau1[Order ID],Tableau1[[#This Row],[Order ID]],Tableau1[[#This Row],[Sales]])</f>
        <v>0</v>
      </c>
    </row>
    <row r="2657" spans="1:25" x14ac:dyDescent="0.3">
      <c r="A2657">
        <v>5343</v>
      </c>
      <c r="B2657" t="s">
        <v>2676</v>
      </c>
      <c r="C2657" s="9" t="s">
        <v>5901</v>
      </c>
      <c r="D2657" s="9">
        <v>41964</v>
      </c>
      <c r="E2657" s="3" t="s">
        <v>5531</v>
      </c>
      <c r="F2657" t="s">
        <v>6465</v>
      </c>
      <c r="G2657" t="s">
        <v>7227</v>
      </c>
      <c r="H2657" t="s">
        <v>8020</v>
      </c>
      <c r="I2657" t="s">
        <v>8055</v>
      </c>
      <c r="J2657" t="s">
        <v>8057</v>
      </c>
      <c r="K2657" t="s">
        <v>8119</v>
      </c>
      <c r="L2657" t="s">
        <v>8593</v>
      </c>
      <c r="M2657">
        <v>75220</v>
      </c>
      <c r="N2657" t="s">
        <v>8639</v>
      </c>
      <c r="O2657" t="s">
        <v>8669</v>
      </c>
      <c r="P2657" t="s">
        <v>10371</v>
      </c>
      <c r="Q2657" t="s">
        <v>10385</v>
      </c>
      <c r="R2657" t="s">
        <v>10418</v>
      </c>
      <c r="S2657">
        <v>1.6319999999999999</v>
      </c>
      <c r="T2657">
        <v>1</v>
      </c>
      <c r="U2657">
        <v>0.2</v>
      </c>
      <c r="V2657">
        <v>0.55079999999999996</v>
      </c>
      <c r="W2657">
        <f>(Tableau1[[#This Row],[Sales]]/Tableau1[[#This Row],[Profit]])*100</f>
        <v>296.2962962962963</v>
      </c>
      <c r="X2657">
        <f>Tableau1[[#This Row],[Sales]]*(1-Tableau1[[#This Row],[Discount]])</f>
        <v>1.3056000000000001</v>
      </c>
      <c r="Y2657">
        <f ca="1">SUMIF(Tableau1[Order ID],Tableau1[[#This Row],[Order ID]],Tableau1[[#This Row],[Sales]])</f>
        <v>0</v>
      </c>
    </row>
    <row r="2658" spans="1:25" x14ac:dyDescent="0.3">
      <c r="A2658">
        <v>5345</v>
      </c>
      <c r="B2658" t="s">
        <v>2677</v>
      </c>
      <c r="C2658" s="9" t="s">
        <v>5032</v>
      </c>
      <c r="D2658" s="9">
        <v>42288</v>
      </c>
      <c r="E2658" s="3" t="s">
        <v>5343</v>
      </c>
      <c r="F2658" t="s">
        <v>6464</v>
      </c>
      <c r="G2658" t="s">
        <v>6597</v>
      </c>
      <c r="H2658" t="s">
        <v>7390</v>
      </c>
      <c r="I2658" t="s">
        <v>8054</v>
      </c>
      <c r="J2658" t="s">
        <v>8057</v>
      </c>
      <c r="K2658" t="s">
        <v>8088</v>
      </c>
      <c r="L2658" t="s">
        <v>8603</v>
      </c>
      <c r="M2658">
        <v>14609</v>
      </c>
      <c r="N2658" t="s">
        <v>8640</v>
      </c>
      <c r="O2658" t="s">
        <v>9944</v>
      </c>
      <c r="P2658" t="s">
        <v>10372</v>
      </c>
      <c r="Q2658" t="s">
        <v>10384</v>
      </c>
      <c r="R2658" t="s">
        <v>11857</v>
      </c>
      <c r="S2658">
        <v>31.95</v>
      </c>
      <c r="T2658">
        <v>1</v>
      </c>
      <c r="U2658">
        <v>0</v>
      </c>
      <c r="V2658">
        <v>2.2364999999999999</v>
      </c>
      <c r="W2658">
        <f>(Tableau1[[#This Row],[Sales]]/Tableau1[[#This Row],[Profit]])*100</f>
        <v>1428.5714285714287</v>
      </c>
      <c r="X2658">
        <f>Tableau1[[#This Row],[Sales]]*(1-Tableau1[[#This Row],[Discount]])</f>
        <v>31.95</v>
      </c>
      <c r="Y2658">
        <f ca="1">SUMIF(Tableau1[Order ID],Tableau1[[#This Row],[Order ID]],Tableau1[[#This Row],[Sales]])</f>
        <v>0</v>
      </c>
    </row>
    <row r="2659" spans="1:25" x14ac:dyDescent="0.3">
      <c r="A2659">
        <v>5346</v>
      </c>
      <c r="B2659" t="s">
        <v>2678</v>
      </c>
      <c r="C2659" s="9" t="s">
        <v>5738</v>
      </c>
      <c r="D2659" s="9">
        <v>42815</v>
      </c>
      <c r="E2659" s="3" t="s">
        <v>5751</v>
      </c>
      <c r="F2659" t="s">
        <v>6464</v>
      </c>
      <c r="G2659" t="s">
        <v>6524</v>
      </c>
      <c r="H2659" t="s">
        <v>7317</v>
      </c>
      <c r="I2659" t="s">
        <v>8054</v>
      </c>
      <c r="J2659" t="s">
        <v>8057</v>
      </c>
      <c r="K2659" t="s">
        <v>8059</v>
      </c>
      <c r="L2659" t="s">
        <v>8590</v>
      </c>
      <c r="M2659">
        <v>90045</v>
      </c>
      <c r="N2659" t="s">
        <v>8638</v>
      </c>
      <c r="O2659" t="s">
        <v>8881</v>
      </c>
      <c r="P2659" t="s">
        <v>10371</v>
      </c>
      <c r="Q2659" t="s">
        <v>10377</v>
      </c>
      <c r="R2659" t="s">
        <v>10631</v>
      </c>
      <c r="S2659">
        <v>725.84</v>
      </c>
      <c r="T2659">
        <v>4</v>
      </c>
      <c r="U2659">
        <v>0</v>
      </c>
      <c r="V2659">
        <v>210.49359999999999</v>
      </c>
      <c r="W2659">
        <f>(Tableau1[[#This Row],[Sales]]/Tableau1[[#This Row],[Profit]])*100</f>
        <v>344.82758620689657</v>
      </c>
      <c r="X2659">
        <f>Tableau1[[#This Row],[Sales]]*(1-Tableau1[[#This Row],[Discount]])</f>
        <v>725.84</v>
      </c>
      <c r="Y2659">
        <f ca="1">SUMIF(Tableau1[Order ID],Tableau1[[#This Row],[Order ID]],Tableau1[[#This Row],[Sales]])</f>
        <v>0</v>
      </c>
    </row>
    <row r="2660" spans="1:25" x14ac:dyDescent="0.3">
      <c r="A2660">
        <v>5349</v>
      </c>
      <c r="B2660" t="s">
        <v>2679</v>
      </c>
      <c r="C2660" s="9" t="s">
        <v>6068</v>
      </c>
      <c r="D2660" s="9">
        <v>42008</v>
      </c>
      <c r="E2660" s="3" t="s">
        <v>5583</v>
      </c>
      <c r="F2660" t="s">
        <v>6465</v>
      </c>
      <c r="G2660" t="s">
        <v>6762</v>
      </c>
      <c r="H2660" t="s">
        <v>7555</v>
      </c>
      <c r="I2660" t="s">
        <v>8055</v>
      </c>
      <c r="J2660" t="s">
        <v>8057</v>
      </c>
      <c r="K2660" t="s">
        <v>8497</v>
      </c>
      <c r="L2660" t="s">
        <v>8599</v>
      </c>
      <c r="M2660">
        <v>55125</v>
      </c>
      <c r="N2660" t="s">
        <v>8639</v>
      </c>
      <c r="O2660" t="s">
        <v>9438</v>
      </c>
      <c r="P2660" t="s">
        <v>10371</v>
      </c>
      <c r="Q2660" t="s">
        <v>10381</v>
      </c>
      <c r="R2660" t="s">
        <v>11184</v>
      </c>
      <c r="S2660">
        <v>32.340000000000003</v>
      </c>
      <c r="T2660">
        <v>3</v>
      </c>
      <c r="U2660">
        <v>0</v>
      </c>
      <c r="V2660">
        <v>15.523199999999999</v>
      </c>
      <c r="W2660">
        <f>(Tableau1[[#This Row],[Sales]]/Tableau1[[#This Row],[Profit]])*100</f>
        <v>208.33333333333334</v>
      </c>
      <c r="X2660">
        <f>Tableau1[[#This Row],[Sales]]*(1-Tableau1[[#This Row],[Discount]])</f>
        <v>32.340000000000003</v>
      </c>
      <c r="Y2660">
        <f ca="1">SUMIF(Tableau1[Order ID],Tableau1[[#This Row],[Order ID]],Tableau1[[#This Row],[Sales]])</f>
        <v>0</v>
      </c>
    </row>
    <row r="2661" spans="1:25" x14ac:dyDescent="0.3">
      <c r="A2661">
        <v>5351</v>
      </c>
      <c r="B2661" t="s">
        <v>2680</v>
      </c>
      <c r="C2661" s="9" t="s">
        <v>5064</v>
      </c>
      <c r="D2661" s="9">
        <v>43078</v>
      </c>
      <c r="E2661" s="3" t="s">
        <v>5849</v>
      </c>
      <c r="F2661" t="s">
        <v>6465</v>
      </c>
      <c r="G2661" t="s">
        <v>6491</v>
      </c>
      <c r="H2661" t="s">
        <v>7284</v>
      </c>
      <c r="I2661" t="s">
        <v>8054</v>
      </c>
      <c r="J2661" t="s">
        <v>8057</v>
      </c>
      <c r="K2661" t="s">
        <v>8169</v>
      </c>
      <c r="L2661" t="s">
        <v>8598</v>
      </c>
      <c r="M2661">
        <v>60068</v>
      </c>
      <c r="N2661" t="s">
        <v>8639</v>
      </c>
      <c r="O2661" t="s">
        <v>9301</v>
      </c>
      <c r="P2661" t="s">
        <v>10371</v>
      </c>
      <c r="Q2661" t="s">
        <v>10383</v>
      </c>
      <c r="R2661" t="s">
        <v>11050</v>
      </c>
      <c r="S2661">
        <v>143.85599999999999</v>
      </c>
      <c r="T2661">
        <v>9</v>
      </c>
      <c r="U2661">
        <v>0.2</v>
      </c>
      <c r="V2661">
        <v>48.551400000000001</v>
      </c>
      <c r="W2661">
        <f>(Tableau1[[#This Row],[Sales]]/Tableau1[[#This Row],[Profit]])*100</f>
        <v>296.2962962962963</v>
      </c>
      <c r="X2661">
        <f>Tableau1[[#This Row],[Sales]]*(1-Tableau1[[#This Row],[Discount]])</f>
        <v>115.0848</v>
      </c>
      <c r="Y2661">
        <f ca="1">SUMIF(Tableau1[Order ID],Tableau1[[#This Row],[Order ID]],Tableau1[[#This Row],[Sales]])</f>
        <v>0</v>
      </c>
    </row>
    <row r="2662" spans="1:25" x14ac:dyDescent="0.3">
      <c r="A2662">
        <v>5352</v>
      </c>
      <c r="B2662" t="s">
        <v>2681</v>
      </c>
      <c r="C2662" s="9" t="s">
        <v>5077</v>
      </c>
      <c r="D2662" s="9">
        <v>42619</v>
      </c>
      <c r="E2662" s="3" t="s">
        <v>5156</v>
      </c>
      <c r="F2662" t="s">
        <v>6465</v>
      </c>
      <c r="G2662" t="s">
        <v>6757</v>
      </c>
      <c r="H2662" t="s">
        <v>7550</v>
      </c>
      <c r="I2662" t="s">
        <v>8055</v>
      </c>
      <c r="J2662" t="s">
        <v>8057</v>
      </c>
      <c r="K2662" t="s">
        <v>8119</v>
      </c>
      <c r="L2662" t="s">
        <v>8593</v>
      </c>
      <c r="M2662">
        <v>75217</v>
      </c>
      <c r="N2662" t="s">
        <v>8639</v>
      </c>
      <c r="O2662" t="s">
        <v>9977</v>
      </c>
      <c r="P2662" t="s">
        <v>10371</v>
      </c>
      <c r="Q2662" t="s">
        <v>10383</v>
      </c>
      <c r="R2662" t="s">
        <v>11714</v>
      </c>
      <c r="S2662">
        <v>41.92</v>
      </c>
      <c r="T2662">
        <v>4</v>
      </c>
      <c r="U2662">
        <v>0.2</v>
      </c>
      <c r="V2662">
        <v>15.196</v>
      </c>
      <c r="W2662">
        <f>(Tableau1[[#This Row],[Sales]]/Tableau1[[#This Row],[Profit]])*100</f>
        <v>275.86206896551727</v>
      </c>
      <c r="X2662">
        <f>Tableau1[[#This Row],[Sales]]*(1-Tableau1[[#This Row],[Discount]])</f>
        <v>33.536000000000001</v>
      </c>
      <c r="Y2662">
        <f ca="1">SUMIF(Tableau1[Order ID],Tableau1[[#This Row],[Order ID]],Tableau1[[#This Row],[Sales]])</f>
        <v>0</v>
      </c>
    </row>
    <row r="2663" spans="1:25" x14ac:dyDescent="0.3">
      <c r="A2663">
        <v>5354</v>
      </c>
      <c r="B2663" t="s">
        <v>2682</v>
      </c>
      <c r="C2663" s="9" t="s">
        <v>5353</v>
      </c>
      <c r="D2663" s="9">
        <v>42616</v>
      </c>
      <c r="E2663" s="3" t="s">
        <v>5077</v>
      </c>
      <c r="F2663" t="s">
        <v>6466</v>
      </c>
      <c r="G2663" t="s">
        <v>6856</v>
      </c>
      <c r="H2663" t="s">
        <v>7649</v>
      </c>
      <c r="I2663" t="s">
        <v>8055</v>
      </c>
      <c r="J2663" t="s">
        <v>8057</v>
      </c>
      <c r="K2663" t="s">
        <v>8111</v>
      </c>
      <c r="L2663" t="s">
        <v>8616</v>
      </c>
      <c r="M2663">
        <v>71203</v>
      </c>
      <c r="N2663" t="s">
        <v>8637</v>
      </c>
      <c r="O2663" t="s">
        <v>9257</v>
      </c>
      <c r="P2663" t="s">
        <v>10371</v>
      </c>
      <c r="Q2663" t="s">
        <v>10381</v>
      </c>
      <c r="R2663" t="s">
        <v>11006</v>
      </c>
      <c r="S2663">
        <v>87.28</v>
      </c>
      <c r="T2663">
        <v>8</v>
      </c>
      <c r="U2663">
        <v>0</v>
      </c>
      <c r="V2663">
        <v>41.021599999999999</v>
      </c>
      <c r="W2663">
        <f>(Tableau1[[#This Row],[Sales]]/Tableau1[[#This Row],[Profit]])*100</f>
        <v>212.7659574468085</v>
      </c>
      <c r="X2663">
        <f>Tableau1[[#This Row],[Sales]]*(1-Tableau1[[#This Row],[Discount]])</f>
        <v>87.28</v>
      </c>
      <c r="Y2663">
        <f ca="1">SUMIF(Tableau1[Order ID],Tableau1[[#This Row],[Order ID]],Tableau1[[#This Row],[Sales]])</f>
        <v>0</v>
      </c>
    </row>
    <row r="2664" spans="1:25" x14ac:dyDescent="0.3">
      <c r="A2664">
        <v>5355</v>
      </c>
      <c r="B2664" t="s">
        <v>2683</v>
      </c>
      <c r="C2664" s="9" t="s">
        <v>5038</v>
      </c>
      <c r="D2664" s="9">
        <v>41772</v>
      </c>
      <c r="E2664" s="3" t="s">
        <v>5976</v>
      </c>
      <c r="F2664" t="s">
        <v>6465</v>
      </c>
      <c r="G2664" t="s">
        <v>7160</v>
      </c>
      <c r="H2664" t="s">
        <v>7953</v>
      </c>
      <c r="I2664" t="s">
        <v>8055</v>
      </c>
      <c r="J2664" t="s">
        <v>8057</v>
      </c>
      <c r="K2664" t="s">
        <v>8059</v>
      </c>
      <c r="L2664" t="s">
        <v>8590</v>
      </c>
      <c r="M2664">
        <v>90004</v>
      </c>
      <c r="N2664" t="s">
        <v>8638</v>
      </c>
      <c r="O2664" t="s">
        <v>9920</v>
      </c>
      <c r="P2664" t="s">
        <v>10370</v>
      </c>
      <c r="Q2664" t="s">
        <v>10374</v>
      </c>
      <c r="R2664" t="s">
        <v>11655</v>
      </c>
      <c r="S2664">
        <v>279.45600000000002</v>
      </c>
      <c r="T2664">
        <v>6</v>
      </c>
      <c r="U2664">
        <v>0.2</v>
      </c>
      <c r="V2664">
        <v>20.959199999999999</v>
      </c>
      <c r="W2664">
        <f>(Tableau1[[#This Row],[Sales]]/Tableau1[[#This Row],[Profit]])*100</f>
        <v>1333.3333333333335</v>
      </c>
      <c r="X2664">
        <f>Tableau1[[#This Row],[Sales]]*(1-Tableau1[[#This Row],[Discount]])</f>
        <v>223.56480000000002</v>
      </c>
      <c r="Y2664">
        <f ca="1">SUMIF(Tableau1[Order ID],Tableau1[[#This Row],[Order ID]],Tableau1[[#This Row],[Sales]])</f>
        <v>0</v>
      </c>
    </row>
    <row r="2665" spans="1:25" x14ac:dyDescent="0.3">
      <c r="A2665">
        <v>5357</v>
      </c>
      <c r="B2665" t="s">
        <v>2684</v>
      </c>
      <c r="C2665" s="9" t="s">
        <v>5351</v>
      </c>
      <c r="D2665" s="9">
        <v>42642</v>
      </c>
      <c r="E2665" s="3" t="s">
        <v>5369</v>
      </c>
      <c r="F2665" t="s">
        <v>6465</v>
      </c>
      <c r="G2665" t="s">
        <v>6949</v>
      </c>
      <c r="H2665" t="s">
        <v>7742</v>
      </c>
      <c r="I2665" t="s">
        <v>8054</v>
      </c>
      <c r="J2665" t="s">
        <v>8057</v>
      </c>
      <c r="K2665" t="s">
        <v>8066</v>
      </c>
      <c r="L2665" t="s">
        <v>8590</v>
      </c>
      <c r="M2665">
        <v>94109</v>
      </c>
      <c r="N2665" t="s">
        <v>8638</v>
      </c>
      <c r="O2665" t="s">
        <v>9866</v>
      </c>
      <c r="P2665" t="s">
        <v>10371</v>
      </c>
      <c r="Q2665" t="s">
        <v>10381</v>
      </c>
      <c r="R2665" t="s">
        <v>11601</v>
      </c>
      <c r="S2665">
        <v>27.24</v>
      </c>
      <c r="T2665">
        <v>5</v>
      </c>
      <c r="U2665">
        <v>0.2</v>
      </c>
      <c r="V2665">
        <v>9.5340000000000007</v>
      </c>
      <c r="W2665">
        <f>(Tableau1[[#This Row],[Sales]]/Tableau1[[#This Row],[Profit]])*100</f>
        <v>285.71428571428567</v>
      </c>
      <c r="X2665">
        <f>Tableau1[[#This Row],[Sales]]*(1-Tableau1[[#This Row],[Discount]])</f>
        <v>21.792000000000002</v>
      </c>
      <c r="Y2665">
        <f ca="1">SUMIF(Tableau1[Order ID],Tableau1[[#This Row],[Order ID]],Tableau1[[#This Row],[Sales]])</f>
        <v>0</v>
      </c>
    </row>
    <row r="2666" spans="1:25" x14ac:dyDescent="0.3">
      <c r="A2666">
        <v>5358</v>
      </c>
      <c r="B2666" t="s">
        <v>2685</v>
      </c>
      <c r="C2666" s="9" t="s">
        <v>5109</v>
      </c>
      <c r="D2666" s="9">
        <v>41856</v>
      </c>
      <c r="E2666" s="3" t="s">
        <v>5460</v>
      </c>
      <c r="F2666" t="s">
        <v>6465</v>
      </c>
      <c r="G2666" t="s">
        <v>6664</v>
      </c>
      <c r="H2666" t="s">
        <v>7457</v>
      </c>
      <c r="I2666" t="s">
        <v>8054</v>
      </c>
      <c r="J2666" t="s">
        <v>8057</v>
      </c>
      <c r="K2666" t="s">
        <v>8066</v>
      </c>
      <c r="L2666" t="s">
        <v>8590</v>
      </c>
      <c r="M2666">
        <v>94122</v>
      </c>
      <c r="N2666" t="s">
        <v>8638</v>
      </c>
      <c r="O2666" t="s">
        <v>9561</v>
      </c>
      <c r="P2666" t="s">
        <v>10372</v>
      </c>
      <c r="Q2666" t="s">
        <v>10384</v>
      </c>
      <c r="R2666" t="s">
        <v>11304</v>
      </c>
      <c r="S2666">
        <v>16.36</v>
      </c>
      <c r="T2666">
        <v>1</v>
      </c>
      <c r="U2666">
        <v>0</v>
      </c>
      <c r="V2666">
        <v>1.6359999999999999</v>
      </c>
      <c r="W2666">
        <f>(Tableau1[[#This Row],[Sales]]/Tableau1[[#This Row],[Profit]])*100</f>
        <v>1000</v>
      </c>
      <c r="X2666">
        <f>Tableau1[[#This Row],[Sales]]*(1-Tableau1[[#This Row],[Discount]])</f>
        <v>16.36</v>
      </c>
      <c r="Y2666">
        <f ca="1">SUMIF(Tableau1[Order ID],Tableau1[[#This Row],[Order ID]],Tableau1[[#This Row],[Sales]])</f>
        <v>0</v>
      </c>
    </row>
    <row r="2667" spans="1:25" x14ac:dyDescent="0.3">
      <c r="A2667">
        <v>5361</v>
      </c>
      <c r="B2667" t="s">
        <v>2686</v>
      </c>
      <c r="C2667" s="9" t="s">
        <v>5379</v>
      </c>
      <c r="D2667" s="9">
        <v>42839</v>
      </c>
      <c r="E2667" s="3" t="s">
        <v>6356</v>
      </c>
      <c r="F2667" t="s">
        <v>6465</v>
      </c>
      <c r="G2667" t="s">
        <v>6529</v>
      </c>
      <c r="H2667" t="s">
        <v>7322</v>
      </c>
      <c r="I2667" t="s">
        <v>8055</v>
      </c>
      <c r="J2667" t="s">
        <v>8057</v>
      </c>
      <c r="K2667" t="s">
        <v>8173</v>
      </c>
      <c r="L2667" t="s">
        <v>8592</v>
      </c>
      <c r="M2667">
        <v>28314</v>
      </c>
      <c r="N2667" t="s">
        <v>8637</v>
      </c>
      <c r="O2667" t="s">
        <v>9528</v>
      </c>
      <c r="P2667" t="s">
        <v>10370</v>
      </c>
      <c r="Q2667" t="s">
        <v>10373</v>
      </c>
      <c r="R2667" t="s">
        <v>11271</v>
      </c>
      <c r="S2667">
        <v>198.27199999999999</v>
      </c>
      <c r="T2667">
        <v>8</v>
      </c>
      <c r="U2667">
        <v>0.2</v>
      </c>
      <c r="V2667">
        <v>-32.219200000000001</v>
      </c>
      <c r="W2667">
        <f>(Tableau1[[#This Row],[Sales]]/Tableau1[[#This Row],[Profit]])*100</f>
        <v>-615.38461538461536</v>
      </c>
      <c r="X2667">
        <f>Tableau1[[#This Row],[Sales]]*(1-Tableau1[[#This Row],[Discount]])</f>
        <v>158.61760000000001</v>
      </c>
      <c r="Y2667">
        <f ca="1">SUMIF(Tableau1[Order ID],Tableau1[[#This Row],[Order ID]],Tableau1[[#This Row],[Sales]])</f>
        <v>0</v>
      </c>
    </row>
    <row r="2668" spans="1:25" x14ac:dyDescent="0.3">
      <c r="A2668">
        <v>5362</v>
      </c>
      <c r="B2668" t="s">
        <v>2687</v>
      </c>
      <c r="C2668" s="9" t="s">
        <v>5285</v>
      </c>
      <c r="D2668" s="9">
        <v>42895</v>
      </c>
      <c r="E2668" s="3" t="s">
        <v>5223</v>
      </c>
      <c r="F2668" t="s">
        <v>6466</v>
      </c>
      <c r="G2668" t="s">
        <v>7012</v>
      </c>
      <c r="H2668" t="s">
        <v>7805</v>
      </c>
      <c r="I2668" t="s">
        <v>8055</v>
      </c>
      <c r="J2668" t="s">
        <v>8057</v>
      </c>
      <c r="K2668" t="s">
        <v>8119</v>
      </c>
      <c r="L2668" t="s">
        <v>8593</v>
      </c>
      <c r="M2668">
        <v>75217</v>
      </c>
      <c r="N2668" t="s">
        <v>8639</v>
      </c>
      <c r="O2668" t="s">
        <v>9353</v>
      </c>
      <c r="P2668" t="s">
        <v>10371</v>
      </c>
      <c r="Q2668" t="s">
        <v>10377</v>
      </c>
      <c r="R2668" t="s">
        <v>11101</v>
      </c>
      <c r="S2668">
        <v>720.76</v>
      </c>
      <c r="T2668">
        <v>5</v>
      </c>
      <c r="U2668">
        <v>0.2</v>
      </c>
      <c r="V2668">
        <v>54.057000000000002</v>
      </c>
      <c r="W2668">
        <f>(Tableau1[[#This Row],[Sales]]/Tableau1[[#This Row],[Profit]])*100</f>
        <v>1333.3333333333333</v>
      </c>
      <c r="X2668">
        <f>Tableau1[[#This Row],[Sales]]*(1-Tableau1[[#This Row],[Discount]])</f>
        <v>576.60800000000006</v>
      </c>
      <c r="Y2668">
        <f ca="1">SUMIF(Tableau1[Order ID],Tableau1[[#This Row],[Order ID]],Tableau1[[#This Row],[Sales]])</f>
        <v>0</v>
      </c>
    </row>
    <row r="2669" spans="1:25" x14ac:dyDescent="0.3">
      <c r="A2669">
        <v>5363</v>
      </c>
      <c r="B2669" t="s">
        <v>2688</v>
      </c>
      <c r="C2669" s="9" t="s">
        <v>5753</v>
      </c>
      <c r="D2669" s="9">
        <v>42733</v>
      </c>
      <c r="E2669" s="3" t="s">
        <v>5490</v>
      </c>
      <c r="F2669" t="s">
        <v>6465</v>
      </c>
      <c r="G2669" t="s">
        <v>6771</v>
      </c>
      <c r="H2669" t="s">
        <v>7564</v>
      </c>
      <c r="I2669" t="s">
        <v>8054</v>
      </c>
      <c r="J2669" t="s">
        <v>8057</v>
      </c>
      <c r="K2669" t="s">
        <v>8449</v>
      </c>
      <c r="L2669" t="s">
        <v>8629</v>
      </c>
      <c r="M2669">
        <v>67212</v>
      </c>
      <c r="N2669" t="s">
        <v>8639</v>
      </c>
      <c r="O2669" t="s">
        <v>10090</v>
      </c>
      <c r="P2669" t="s">
        <v>10370</v>
      </c>
      <c r="Q2669" t="s">
        <v>10378</v>
      </c>
      <c r="R2669" t="s">
        <v>11828</v>
      </c>
      <c r="S2669">
        <v>70.56</v>
      </c>
      <c r="T2669">
        <v>6</v>
      </c>
      <c r="U2669">
        <v>0</v>
      </c>
      <c r="V2669">
        <v>23.990400000000001</v>
      </c>
      <c r="W2669">
        <f>(Tableau1[[#This Row],[Sales]]/Tableau1[[#This Row],[Profit]])*100</f>
        <v>294.11764705882348</v>
      </c>
      <c r="X2669">
        <f>Tableau1[[#This Row],[Sales]]*(1-Tableau1[[#This Row],[Discount]])</f>
        <v>70.56</v>
      </c>
      <c r="Y2669">
        <f ca="1">SUMIF(Tableau1[Order ID],Tableau1[[#This Row],[Order ID]],Tableau1[[#This Row],[Sales]])</f>
        <v>0</v>
      </c>
    </row>
    <row r="2670" spans="1:25" x14ac:dyDescent="0.3">
      <c r="A2670">
        <v>5365</v>
      </c>
      <c r="B2670" t="s">
        <v>2689</v>
      </c>
      <c r="C2670" s="9" t="s">
        <v>6069</v>
      </c>
      <c r="D2670" s="9">
        <v>41657</v>
      </c>
      <c r="E2670" s="3" t="s">
        <v>6266</v>
      </c>
      <c r="F2670" t="s">
        <v>6464</v>
      </c>
      <c r="G2670" t="s">
        <v>7162</v>
      </c>
      <c r="H2670" t="s">
        <v>7955</v>
      </c>
      <c r="I2670" t="s">
        <v>8055</v>
      </c>
      <c r="J2670" t="s">
        <v>8057</v>
      </c>
      <c r="K2670" t="s">
        <v>8082</v>
      </c>
      <c r="L2670" t="s">
        <v>8609</v>
      </c>
      <c r="M2670">
        <v>97477</v>
      </c>
      <c r="N2670" t="s">
        <v>8638</v>
      </c>
      <c r="O2670" t="s">
        <v>9850</v>
      </c>
      <c r="P2670" t="s">
        <v>10371</v>
      </c>
      <c r="Q2670" t="s">
        <v>10382</v>
      </c>
      <c r="R2670" t="s">
        <v>11584</v>
      </c>
      <c r="S2670">
        <v>64.864000000000004</v>
      </c>
      <c r="T2670">
        <v>4</v>
      </c>
      <c r="U2670">
        <v>0.2</v>
      </c>
      <c r="V2670">
        <v>6.4863999999999997</v>
      </c>
      <c r="W2670">
        <f>(Tableau1[[#This Row],[Sales]]/Tableau1[[#This Row],[Profit]])*100</f>
        <v>1000.0000000000002</v>
      </c>
      <c r="X2670">
        <f>Tableau1[[#This Row],[Sales]]*(1-Tableau1[[#This Row],[Discount]])</f>
        <v>51.891200000000005</v>
      </c>
      <c r="Y2670">
        <f ca="1">SUMIF(Tableau1[Order ID],Tableau1[[#This Row],[Order ID]],Tableau1[[#This Row],[Sales]])</f>
        <v>0</v>
      </c>
    </row>
    <row r="2671" spans="1:25" x14ac:dyDescent="0.3">
      <c r="A2671">
        <v>5366</v>
      </c>
      <c r="B2671" t="s">
        <v>2690</v>
      </c>
      <c r="C2671" s="9" t="s">
        <v>5103</v>
      </c>
      <c r="D2671" s="9">
        <v>42694</v>
      </c>
      <c r="E2671" s="3" t="s">
        <v>5420</v>
      </c>
      <c r="F2671" t="s">
        <v>6465</v>
      </c>
      <c r="G2671" t="s">
        <v>7020</v>
      </c>
      <c r="H2671" t="s">
        <v>7813</v>
      </c>
      <c r="I2671" t="s">
        <v>8054</v>
      </c>
      <c r="J2671" t="s">
        <v>8057</v>
      </c>
      <c r="K2671" t="s">
        <v>8070</v>
      </c>
      <c r="L2671" t="s">
        <v>8593</v>
      </c>
      <c r="M2671">
        <v>77041</v>
      </c>
      <c r="N2671" t="s">
        <v>8639</v>
      </c>
      <c r="O2671" t="s">
        <v>9472</v>
      </c>
      <c r="P2671" t="s">
        <v>10372</v>
      </c>
      <c r="Q2671" t="s">
        <v>10380</v>
      </c>
      <c r="R2671" t="s">
        <v>11216</v>
      </c>
      <c r="S2671">
        <v>151.19200000000001</v>
      </c>
      <c r="T2671">
        <v>1</v>
      </c>
      <c r="U2671">
        <v>0.2</v>
      </c>
      <c r="V2671">
        <v>13.2293</v>
      </c>
      <c r="W2671">
        <f>(Tableau1[[#This Row],[Sales]]/Tableau1[[#This Row],[Profit]])*100</f>
        <v>1142.8571428571429</v>
      </c>
      <c r="X2671">
        <f>Tableau1[[#This Row],[Sales]]*(1-Tableau1[[#This Row],[Discount]])</f>
        <v>120.95360000000001</v>
      </c>
      <c r="Y2671">
        <f ca="1">SUMIF(Tableau1[Order ID],Tableau1[[#This Row],[Order ID]],Tableau1[[#This Row],[Sales]])</f>
        <v>0</v>
      </c>
    </row>
    <row r="2672" spans="1:25" x14ac:dyDescent="0.3">
      <c r="A2672">
        <v>5367</v>
      </c>
      <c r="B2672" t="s">
        <v>2691</v>
      </c>
      <c r="C2672" s="9" t="s">
        <v>5223</v>
      </c>
      <c r="D2672" s="9">
        <v>42896</v>
      </c>
      <c r="E2672" s="3" t="s">
        <v>5170</v>
      </c>
      <c r="F2672" t="s">
        <v>6465</v>
      </c>
      <c r="G2672" t="s">
        <v>6685</v>
      </c>
      <c r="H2672" t="s">
        <v>7478</v>
      </c>
      <c r="I2672" t="s">
        <v>8054</v>
      </c>
      <c r="J2672" t="s">
        <v>8057</v>
      </c>
      <c r="K2672" t="s">
        <v>8062</v>
      </c>
      <c r="L2672" t="s">
        <v>8234</v>
      </c>
      <c r="M2672">
        <v>98103</v>
      </c>
      <c r="N2672" t="s">
        <v>8638</v>
      </c>
      <c r="O2672" t="s">
        <v>9307</v>
      </c>
      <c r="P2672" t="s">
        <v>10372</v>
      </c>
      <c r="Q2672" t="s">
        <v>10380</v>
      </c>
      <c r="R2672" t="s">
        <v>11056</v>
      </c>
      <c r="S2672">
        <v>88.775999999999996</v>
      </c>
      <c r="T2672">
        <v>3</v>
      </c>
      <c r="U2672">
        <v>0.2</v>
      </c>
      <c r="V2672">
        <v>7.7679</v>
      </c>
      <c r="W2672">
        <f>(Tableau1[[#This Row],[Sales]]/Tableau1[[#This Row],[Profit]])*100</f>
        <v>1142.8571428571429</v>
      </c>
      <c r="X2672">
        <f>Tableau1[[#This Row],[Sales]]*(1-Tableau1[[#This Row],[Discount]])</f>
        <v>71.020799999999994</v>
      </c>
      <c r="Y2672">
        <f ca="1">SUMIF(Tableau1[Order ID],Tableau1[[#This Row],[Order ID]],Tableau1[[#This Row],[Sales]])</f>
        <v>0</v>
      </c>
    </row>
    <row r="2673" spans="1:25" x14ac:dyDescent="0.3">
      <c r="A2673">
        <v>5370</v>
      </c>
      <c r="B2673" t="s">
        <v>2692</v>
      </c>
      <c r="C2673" s="9" t="s">
        <v>5048</v>
      </c>
      <c r="D2673" s="9">
        <v>42988</v>
      </c>
      <c r="E2673" s="3" t="s">
        <v>6198</v>
      </c>
      <c r="F2673" t="s">
        <v>6466</v>
      </c>
      <c r="G2673" t="s">
        <v>6643</v>
      </c>
      <c r="H2673" t="s">
        <v>7436</v>
      </c>
      <c r="I2673" t="s">
        <v>8055</v>
      </c>
      <c r="J2673" t="s">
        <v>8057</v>
      </c>
      <c r="K2673" t="s">
        <v>8117</v>
      </c>
      <c r="L2673" t="s">
        <v>8612</v>
      </c>
      <c r="M2673">
        <v>44312</v>
      </c>
      <c r="N2673" t="s">
        <v>8640</v>
      </c>
      <c r="O2673" t="s">
        <v>10269</v>
      </c>
      <c r="P2673" t="s">
        <v>10371</v>
      </c>
      <c r="Q2673" t="s">
        <v>10383</v>
      </c>
      <c r="R2673" t="s">
        <v>12008</v>
      </c>
      <c r="S2673">
        <v>85.055999999999997</v>
      </c>
      <c r="T2673">
        <v>3</v>
      </c>
      <c r="U2673">
        <v>0.2</v>
      </c>
      <c r="V2673">
        <v>28.706399999999999</v>
      </c>
      <c r="W2673">
        <f>(Tableau1[[#This Row],[Sales]]/Tableau1[[#This Row],[Profit]])*100</f>
        <v>296.2962962962963</v>
      </c>
      <c r="X2673">
        <f>Tableau1[[#This Row],[Sales]]*(1-Tableau1[[#This Row],[Discount]])</f>
        <v>68.044799999999995</v>
      </c>
      <c r="Y2673">
        <f ca="1">SUMIF(Tableau1[Order ID],Tableau1[[#This Row],[Order ID]],Tableau1[[#This Row],[Sales]])</f>
        <v>0</v>
      </c>
    </row>
    <row r="2674" spans="1:25" x14ac:dyDescent="0.3">
      <c r="A2674">
        <v>5371</v>
      </c>
      <c r="B2674" t="s">
        <v>2693</v>
      </c>
      <c r="C2674" s="9" t="s">
        <v>5828</v>
      </c>
      <c r="D2674" s="9">
        <v>42833</v>
      </c>
      <c r="E2674" s="3" t="s">
        <v>5513</v>
      </c>
      <c r="F2674" t="s">
        <v>6465</v>
      </c>
      <c r="G2674" t="s">
        <v>6936</v>
      </c>
      <c r="H2674" t="s">
        <v>7729</v>
      </c>
      <c r="I2674" t="s">
        <v>8055</v>
      </c>
      <c r="J2674" t="s">
        <v>8057</v>
      </c>
      <c r="K2674" t="s">
        <v>8481</v>
      </c>
      <c r="L2674" t="s">
        <v>8600</v>
      </c>
      <c r="M2674">
        <v>48237</v>
      </c>
      <c r="N2674" t="s">
        <v>8639</v>
      </c>
      <c r="O2674" t="s">
        <v>9948</v>
      </c>
      <c r="P2674" t="s">
        <v>10370</v>
      </c>
      <c r="Q2674" t="s">
        <v>10378</v>
      </c>
      <c r="R2674" t="s">
        <v>11683</v>
      </c>
      <c r="S2674">
        <v>273.95999999999998</v>
      </c>
      <c r="T2674">
        <v>2</v>
      </c>
      <c r="U2674">
        <v>0</v>
      </c>
      <c r="V2674">
        <v>71.229600000000005</v>
      </c>
      <c r="W2674">
        <f>(Tableau1[[#This Row],[Sales]]/Tableau1[[#This Row],[Profit]])*100</f>
        <v>384.61538461538458</v>
      </c>
      <c r="X2674">
        <f>Tableau1[[#This Row],[Sales]]*(1-Tableau1[[#This Row],[Discount]])</f>
        <v>273.95999999999998</v>
      </c>
      <c r="Y2674">
        <f ca="1">SUMIF(Tableau1[Order ID],Tableau1[[#This Row],[Order ID]],Tableau1[[#This Row],[Sales]])</f>
        <v>0</v>
      </c>
    </row>
    <row r="2675" spans="1:25" x14ac:dyDescent="0.3">
      <c r="A2675">
        <v>5373</v>
      </c>
      <c r="B2675" t="s">
        <v>2694</v>
      </c>
      <c r="C2675" s="9" t="s">
        <v>6070</v>
      </c>
      <c r="D2675" s="9">
        <v>42301</v>
      </c>
      <c r="E2675" s="3" t="s">
        <v>5658</v>
      </c>
      <c r="F2675" t="s">
        <v>6465</v>
      </c>
      <c r="G2675" t="s">
        <v>6590</v>
      </c>
      <c r="H2675" t="s">
        <v>7383</v>
      </c>
      <c r="I2675" t="s">
        <v>8055</v>
      </c>
      <c r="J2675" t="s">
        <v>8057</v>
      </c>
      <c r="K2675" t="s">
        <v>8070</v>
      </c>
      <c r="L2675" t="s">
        <v>8593</v>
      </c>
      <c r="M2675">
        <v>77041</v>
      </c>
      <c r="N2675" t="s">
        <v>8639</v>
      </c>
      <c r="O2675" t="s">
        <v>8727</v>
      </c>
      <c r="P2675" t="s">
        <v>10371</v>
      </c>
      <c r="Q2675" t="s">
        <v>10383</v>
      </c>
      <c r="R2675" t="s">
        <v>10476</v>
      </c>
      <c r="S2675">
        <v>15.552</v>
      </c>
      <c r="T2675">
        <v>3</v>
      </c>
      <c r="U2675">
        <v>0.2</v>
      </c>
      <c r="V2675">
        <v>5.4432</v>
      </c>
      <c r="W2675">
        <f>(Tableau1[[#This Row],[Sales]]/Tableau1[[#This Row],[Profit]])*100</f>
        <v>285.71428571428572</v>
      </c>
      <c r="X2675">
        <f>Tableau1[[#This Row],[Sales]]*(1-Tableau1[[#This Row],[Discount]])</f>
        <v>12.441600000000001</v>
      </c>
      <c r="Y2675">
        <f ca="1">SUMIF(Tableau1[Order ID],Tableau1[[#This Row],[Order ID]],Tableau1[[#This Row],[Sales]])</f>
        <v>0</v>
      </c>
    </row>
    <row r="2676" spans="1:25" x14ac:dyDescent="0.3">
      <c r="A2676">
        <v>5376</v>
      </c>
      <c r="B2676" t="s">
        <v>2695</v>
      </c>
      <c r="C2676" s="9" t="s">
        <v>5867</v>
      </c>
      <c r="D2676" s="9">
        <v>42882</v>
      </c>
      <c r="E2676" s="3" t="s">
        <v>6431</v>
      </c>
      <c r="F2676" t="s">
        <v>6465</v>
      </c>
      <c r="G2676" t="s">
        <v>7000</v>
      </c>
      <c r="H2676" t="s">
        <v>7793</v>
      </c>
      <c r="I2676" t="s">
        <v>8055</v>
      </c>
      <c r="J2676" t="s">
        <v>8057</v>
      </c>
      <c r="K2676" t="s">
        <v>8062</v>
      </c>
      <c r="L2676" t="s">
        <v>8234</v>
      </c>
      <c r="M2676">
        <v>98103</v>
      </c>
      <c r="N2676" t="s">
        <v>8638</v>
      </c>
      <c r="O2676" t="s">
        <v>9561</v>
      </c>
      <c r="P2676" t="s">
        <v>10372</v>
      </c>
      <c r="Q2676" t="s">
        <v>10384</v>
      </c>
      <c r="R2676" t="s">
        <v>11304</v>
      </c>
      <c r="S2676">
        <v>98.16</v>
      </c>
      <c r="T2676">
        <v>6</v>
      </c>
      <c r="U2676">
        <v>0</v>
      </c>
      <c r="V2676">
        <v>9.8160000000000007</v>
      </c>
      <c r="W2676">
        <f>(Tableau1[[#This Row],[Sales]]/Tableau1[[#This Row],[Profit]])*100</f>
        <v>999.99999999999977</v>
      </c>
      <c r="X2676">
        <f>Tableau1[[#This Row],[Sales]]*(1-Tableau1[[#This Row],[Discount]])</f>
        <v>98.16</v>
      </c>
      <c r="Y2676">
        <f ca="1">SUMIF(Tableau1[Order ID],Tableau1[[#This Row],[Order ID]],Tableau1[[#This Row],[Sales]])</f>
        <v>0</v>
      </c>
    </row>
    <row r="2677" spans="1:25" x14ac:dyDescent="0.3">
      <c r="A2677">
        <v>5378</v>
      </c>
      <c r="B2677" t="s">
        <v>2696</v>
      </c>
      <c r="C2677" s="9" t="s">
        <v>5059</v>
      </c>
      <c r="D2677" s="9">
        <v>41978</v>
      </c>
      <c r="E2677" s="3" t="s">
        <v>6065</v>
      </c>
      <c r="F2677" t="s">
        <v>6466</v>
      </c>
      <c r="G2677" t="s">
        <v>6708</v>
      </c>
      <c r="H2677" t="s">
        <v>7501</v>
      </c>
      <c r="I2677" t="s">
        <v>8055</v>
      </c>
      <c r="J2677" t="s">
        <v>8057</v>
      </c>
      <c r="K2677" t="s">
        <v>8068</v>
      </c>
      <c r="L2677" t="s">
        <v>8597</v>
      </c>
      <c r="M2677">
        <v>19134</v>
      </c>
      <c r="N2677" t="s">
        <v>8640</v>
      </c>
      <c r="O2677" t="s">
        <v>9256</v>
      </c>
      <c r="P2677" t="s">
        <v>10371</v>
      </c>
      <c r="Q2677" t="s">
        <v>10385</v>
      </c>
      <c r="R2677" t="s">
        <v>11005</v>
      </c>
      <c r="S2677">
        <v>348.488</v>
      </c>
      <c r="T2677">
        <v>7</v>
      </c>
      <c r="U2677">
        <v>0.2</v>
      </c>
      <c r="V2677">
        <v>117.6147</v>
      </c>
      <c r="W2677">
        <f>(Tableau1[[#This Row],[Sales]]/Tableau1[[#This Row],[Profit]])*100</f>
        <v>296.2962962962963</v>
      </c>
      <c r="X2677">
        <f>Tableau1[[#This Row],[Sales]]*(1-Tableau1[[#This Row],[Discount]])</f>
        <v>278.79040000000003</v>
      </c>
      <c r="Y2677">
        <f ca="1">SUMIF(Tableau1[Order ID],Tableau1[[#This Row],[Order ID]],Tableau1[[#This Row],[Sales]])</f>
        <v>0</v>
      </c>
    </row>
    <row r="2678" spans="1:25" x14ac:dyDescent="0.3">
      <c r="A2678">
        <v>5380</v>
      </c>
      <c r="B2678" t="s">
        <v>2697</v>
      </c>
      <c r="C2678" s="9" t="s">
        <v>6071</v>
      </c>
      <c r="D2678" s="9">
        <v>42596</v>
      </c>
      <c r="E2678" s="3" t="s">
        <v>5328</v>
      </c>
      <c r="F2678" t="s">
        <v>6465</v>
      </c>
      <c r="G2678" t="s">
        <v>7226</v>
      </c>
      <c r="H2678" t="s">
        <v>8019</v>
      </c>
      <c r="I2678" t="s">
        <v>8054</v>
      </c>
      <c r="J2678" t="s">
        <v>8057</v>
      </c>
      <c r="K2678" t="s">
        <v>8059</v>
      </c>
      <c r="L2678" t="s">
        <v>8590</v>
      </c>
      <c r="M2678">
        <v>90045</v>
      </c>
      <c r="N2678" t="s">
        <v>8638</v>
      </c>
      <c r="O2678" t="s">
        <v>9847</v>
      </c>
      <c r="P2678" t="s">
        <v>10371</v>
      </c>
      <c r="Q2678" t="s">
        <v>10383</v>
      </c>
      <c r="R2678" t="s">
        <v>11581</v>
      </c>
      <c r="S2678">
        <v>15.54</v>
      </c>
      <c r="T2678">
        <v>3</v>
      </c>
      <c r="U2678">
        <v>0</v>
      </c>
      <c r="V2678">
        <v>7.6146000000000003</v>
      </c>
      <c r="W2678">
        <f>(Tableau1[[#This Row],[Sales]]/Tableau1[[#This Row],[Profit]])*100</f>
        <v>204.08163265306118</v>
      </c>
      <c r="X2678">
        <f>Tableau1[[#This Row],[Sales]]*(1-Tableau1[[#This Row],[Discount]])</f>
        <v>15.54</v>
      </c>
      <c r="Y2678">
        <f ca="1">SUMIF(Tableau1[Order ID],Tableau1[[#This Row],[Order ID]],Tableau1[[#This Row],[Sales]])</f>
        <v>0</v>
      </c>
    </row>
    <row r="2679" spans="1:25" x14ac:dyDescent="0.3">
      <c r="A2679">
        <v>5382</v>
      </c>
      <c r="B2679" t="s">
        <v>2698</v>
      </c>
      <c r="C2679" s="9" t="s">
        <v>5094</v>
      </c>
      <c r="D2679" s="9">
        <v>42618</v>
      </c>
      <c r="E2679" s="3" t="s">
        <v>6273</v>
      </c>
      <c r="F2679" t="s">
        <v>6464</v>
      </c>
      <c r="G2679" t="s">
        <v>7228</v>
      </c>
      <c r="H2679" t="s">
        <v>8021</v>
      </c>
      <c r="I2679" t="s">
        <v>8055</v>
      </c>
      <c r="J2679" t="s">
        <v>8057</v>
      </c>
      <c r="K2679" t="s">
        <v>8070</v>
      </c>
      <c r="L2679" t="s">
        <v>8593</v>
      </c>
      <c r="M2679">
        <v>77070</v>
      </c>
      <c r="N2679" t="s">
        <v>8639</v>
      </c>
      <c r="O2679" t="s">
        <v>9300</v>
      </c>
      <c r="P2679" t="s">
        <v>10371</v>
      </c>
      <c r="Q2679" t="s">
        <v>10383</v>
      </c>
      <c r="R2679" t="s">
        <v>11049</v>
      </c>
      <c r="S2679">
        <v>25.92</v>
      </c>
      <c r="T2679">
        <v>5</v>
      </c>
      <c r="U2679">
        <v>0.2</v>
      </c>
      <c r="V2679">
        <v>9.0719999999999992</v>
      </c>
      <c r="W2679">
        <f>(Tableau1[[#This Row],[Sales]]/Tableau1[[#This Row],[Profit]])*100</f>
        <v>285.71428571428578</v>
      </c>
      <c r="X2679">
        <f>Tableau1[[#This Row],[Sales]]*(1-Tableau1[[#This Row],[Discount]])</f>
        <v>20.736000000000004</v>
      </c>
      <c r="Y2679">
        <f ca="1">SUMIF(Tableau1[Order ID],Tableau1[[#This Row],[Order ID]],Tableau1[[#This Row],[Sales]])</f>
        <v>0</v>
      </c>
    </row>
    <row r="2680" spans="1:25" x14ac:dyDescent="0.3">
      <c r="A2680">
        <v>5385</v>
      </c>
      <c r="B2680" t="s">
        <v>2699</v>
      </c>
      <c r="C2680" s="9" t="s">
        <v>5365</v>
      </c>
      <c r="D2680" s="9">
        <v>42912</v>
      </c>
      <c r="E2680" s="3" t="s">
        <v>5475</v>
      </c>
      <c r="F2680" t="s">
        <v>6465</v>
      </c>
      <c r="G2680" t="s">
        <v>6885</v>
      </c>
      <c r="H2680" t="s">
        <v>7678</v>
      </c>
      <c r="I2680" t="s">
        <v>8054</v>
      </c>
      <c r="J2680" t="s">
        <v>8057</v>
      </c>
      <c r="K2680" t="s">
        <v>8068</v>
      </c>
      <c r="L2680" t="s">
        <v>8597</v>
      </c>
      <c r="M2680">
        <v>19143</v>
      </c>
      <c r="N2680" t="s">
        <v>8640</v>
      </c>
      <c r="O2680" t="s">
        <v>8892</v>
      </c>
      <c r="P2680" t="s">
        <v>10372</v>
      </c>
      <c r="Q2680" t="s">
        <v>10380</v>
      </c>
      <c r="R2680" t="s">
        <v>10642</v>
      </c>
      <c r="S2680">
        <v>358.2</v>
      </c>
      <c r="T2680">
        <v>3</v>
      </c>
      <c r="U2680">
        <v>0.4</v>
      </c>
      <c r="V2680">
        <v>41.79</v>
      </c>
      <c r="W2680">
        <f>(Tableau1[[#This Row],[Sales]]/Tableau1[[#This Row],[Profit]])*100</f>
        <v>857.14285714285711</v>
      </c>
      <c r="X2680">
        <f>Tableau1[[#This Row],[Sales]]*(1-Tableau1[[#This Row],[Discount]])</f>
        <v>214.92</v>
      </c>
      <c r="Y2680">
        <f ca="1">SUMIF(Tableau1[Order ID],Tableau1[[#This Row],[Order ID]],Tableau1[[#This Row],[Sales]])</f>
        <v>0</v>
      </c>
    </row>
    <row r="2681" spans="1:25" x14ac:dyDescent="0.3">
      <c r="A2681">
        <v>5387</v>
      </c>
      <c r="B2681" t="s">
        <v>2700</v>
      </c>
      <c r="C2681" s="9" t="s">
        <v>5876</v>
      </c>
      <c r="D2681" s="9">
        <v>42806</v>
      </c>
      <c r="E2681" s="3" t="s">
        <v>5324</v>
      </c>
      <c r="F2681" t="s">
        <v>6465</v>
      </c>
      <c r="G2681" t="s">
        <v>6783</v>
      </c>
      <c r="H2681" t="s">
        <v>7576</v>
      </c>
      <c r="I2681" t="s">
        <v>8054</v>
      </c>
      <c r="J2681" t="s">
        <v>8057</v>
      </c>
      <c r="K2681" t="s">
        <v>8498</v>
      </c>
      <c r="L2681" t="s">
        <v>8624</v>
      </c>
      <c r="M2681">
        <v>72756</v>
      </c>
      <c r="N2681" t="s">
        <v>8637</v>
      </c>
      <c r="O2681" t="s">
        <v>9945</v>
      </c>
      <c r="P2681" t="s">
        <v>10371</v>
      </c>
      <c r="Q2681" t="s">
        <v>10381</v>
      </c>
      <c r="R2681" t="s">
        <v>10690</v>
      </c>
      <c r="S2681">
        <v>40.409999999999997</v>
      </c>
      <c r="T2681">
        <v>9</v>
      </c>
      <c r="U2681">
        <v>0</v>
      </c>
      <c r="V2681">
        <v>18.5886</v>
      </c>
      <c r="W2681">
        <f>(Tableau1[[#This Row],[Sales]]/Tableau1[[#This Row],[Profit]])*100</f>
        <v>217.39130434782606</v>
      </c>
      <c r="X2681">
        <f>Tableau1[[#This Row],[Sales]]*(1-Tableau1[[#This Row],[Discount]])</f>
        <v>40.409999999999997</v>
      </c>
      <c r="Y2681">
        <f ca="1">SUMIF(Tableau1[Order ID],Tableau1[[#This Row],[Order ID]],Tableau1[[#This Row],[Sales]])</f>
        <v>0</v>
      </c>
    </row>
    <row r="2682" spans="1:25" x14ac:dyDescent="0.3">
      <c r="A2682">
        <v>5388</v>
      </c>
      <c r="B2682" t="s">
        <v>2701</v>
      </c>
      <c r="C2682" s="9" t="s">
        <v>6072</v>
      </c>
      <c r="D2682" s="9">
        <v>42784</v>
      </c>
      <c r="E2682" s="3" t="s">
        <v>6246</v>
      </c>
      <c r="F2682" t="s">
        <v>6464</v>
      </c>
      <c r="G2682" t="s">
        <v>6519</v>
      </c>
      <c r="H2682" t="s">
        <v>7312</v>
      </c>
      <c r="I2682" t="s">
        <v>8055</v>
      </c>
      <c r="J2682" t="s">
        <v>8057</v>
      </c>
      <c r="K2682" t="s">
        <v>8059</v>
      </c>
      <c r="L2682" t="s">
        <v>8590</v>
      </c>
      <c r="M2682">
        <v>90045</v>
      </c>
      <c r="N2682" t="s">
        <v>8638</v>
      </c>
      <c r="O2682" t="s">
        <v>9058</v>
      </c>
      <c r="P2682" t="s">
        <v>10372</v>
      </c>
      <c r="Q2682" t="s">
        <v>10380</v>
      </c>
      <c r="R2682" t="s">
        <v>10807</v>
      </c>
      <c r="S2682">
        <v>167.976</v>
      </c>
      <c r="T2682">
        <v>3</v>
      </c>
      <c r="U2682">
        <v>0.2</v>
      </c>
      <c r="V2682">
        <v>10.4985</v>
      </c>
      <c r="W2682">
        <f>(Tableau1[[#This Row],[Sales]]/Tableau1[[#This Row],[Profit]])*100</f>
        <v>1600</v>
      </c>
      <c r="X2682">
        <f>Tableau1[[#This Row],[Sales]]*(1-Tableau1[[#This Row],[Discount]])</f>
        <v>134.38079999999999</v>
      </c>
      <c r="Y2682">
        <f ca="1">SUMIF(Tableau1[Order ID],Tableau1[[#This Row],[Order ID]],Tableau1[[#This Row],[Sales]])</f>
        <v>0</v>
      </c>
    </row>
    <row r="2683" spans="1:25" x14ac:dyDescent="0.3">
      <c r="A2683">
        <v>5391</v>
      </c>
      <c r="B2683" t="s">
        <v>2702</v>
      </c>
      <c r="C2683" s="9" t="s">
        <v>5498</v>
      </c>
      <c r="D2683" s="9">
        <v>43049</v>
      </c>
      <c r="E2683" s="3" t="s">
        <v>5135</v>
      </c>
      <c r="F2683" t="s">
        <v>6464</v>
      </c>
      <c r="G2683" t="s">
        <v>7182</v>
      </c>
      <c r="H2683" t="s">
        <v>7975</v>
      </c>
      <c r="I2683" t="s">
        <v>8055</v>
      </c>
      <c r="J2683" t="s">
        <v>8057</v>
      </c>
      <c r="K2683" t="s">
        <v>8062</v>
      </c>
      <c r="L2683" t="s">
        <v>8234</v>
      </c>
      <c r="M2683">
        <v>98105</v>
      </c>
      <c r="N2683" t="s">
        <v>8638</v>
      </c>
      <c r="O2683" t="s">
        <v>9639</v>
      </c>
      <c r="P2683" t="s">
        <v>10371</v>
      </c>
      <c r="Q2683" t="s">
        <v>10381</v>
      </c>
      <c r="R2683" t="s">
        <v>11377</v>
      </c>
      <c r="S2683">
        <v>26.352</v>
      </c>
      <c r="T2683">
        <v>3</v>
      </c>
      <c r="U2683">
        <v>0.2</v>
      </c>
      <c r="V2683">
        <v>9.5526</v>
      </c>
      <c r="W2683">
        <f>(Tableau1[[#This Row],[Sales]]/Tableau1[[#This Row],[Profit]])*100</f>
        <v>275.86206896551727</v>
      </c>
      <c r="X2683">
        <f>Tableau1[[#This Row],[Sales]]*(1-Tableau1[[#This Row],[Discount]])</f>
        <v>21.081600000000002</v>
      </c>
      <c r="Y2683">
        <f ca="1">SUMIF(Tableau1[Order ID],Tableau1[[#This Row],[Order ID]],Tableau1[[#This Row],[Sales]])</f>
        <v>0</v>
      </c>
    </row>
    <row r="2684" spans="1:25" x14ac:dyDescent="0.3">
      <c r="A2684">
        <v>5392</v>
      </c>
      <c r="B2684" t="s">
        <v>2703</v>
      </c>
      <c r="C2684" s="9" t="s">
        <v>5114</v>
      </c>
      <c r="D2684" s="9">
        <v>41962</v>
      </c>
      <c r="E2684" s="3" t="s">
        <v>5671</v>
      </c>
      <c r="F2684" t="s">
        <v>6465</v>
      </c>
      <c r="G2684" t="s">
        <v>7212</v>
      </c>
      <c r="H2684" t="s">
        <v>8005</v>
      </c>
      <c r="I2684" t="s">
        <v>8055</v>
      </c>
      <c r="J2684" t="s">
        <v>8057</v>
      </c>
      <c r="K2684" t="s">
        <v>8098</v>
      </c>
      <c r="L2684" t="s">
        <v>8601</v>
      </c>
      <c r="M2684">
        <v>19805</v>
      </c>
      <c r="N2684" t="s">
        <v>8640</v>
      </c>
      <c r="O2684" t="s">
        <v>9171</v>
      </c>
      <c r="P2684" t="s">
        <v>10371</v>
      </c>
      <c r="Q2684" t="s">
        <v>10375</v>
      </c>
      <c r="R2684" t="s">
        <v>10920</v>
      </c>
      <c r="S2684">
        <v>22.5</v>
      </c>
      <c r="T2684">
        <v>6</v>
      </c>
      <c r="U2684">
        <v>0</v>
      </c>
      <c r="V2684">
        <v>10.8</v>
      </c>
      <c r="W2684">
        <f>(Tableau1[[#This Row],[Sales]]/Tableau1[[#This Row],[Profit]])*100</f>
        <v>208.33333333333331</v>
      </c>
      <c r="X2684">
        <f>Tableau1[[#This Row],[Sales]]*(1-Tableau1[[#This Row],[Discount]])</f>
        <v>22.5</v>
      </c>
      <c r="Y2684">
        <f ca="1">SUMIF(Tableau1[Order ID],Tableau1[[#This Row],[Order ID]],Tableau1[[#This Row],[Sales]])</f>
        <v>0</v>
      </c>
    </row>
    <row r="2685" spans="1:25" x14ac:dyDescent="0.3">
      <c r="A2685">
        <v>5396</v>
      </c>
      <c r="B2685" t="s">
        <v>2704</v>
      </c>
      <c r="C2685" s="9" t="s">
        <v>5758</v>
      </c>
      <c r="D2685" s="9">
        <v>41961</v>
      </c>
      <c r="E2685" s="3" t="s">
        <v>5901</v>
      </c>
      <c r="F2685" t="s">
        <v>6464</v>
      </c>
      <c r="G2685" t="s">
        <v>6657</v>
      </c>
      <c r="H2685" t="s">
        <v>7450</v>
      </c>
      <c r="I2685" t="s">
        <v>8055</v>
      </c>
      <c r="J2685" t="s">
        <v>8057</v>
      </c>
      <c r="K2685" t="s">
        <v>8270</v>
      </c>
      <c r="L2685" t="s">
        <v>8595</v>
      </c>
      <c r="M2685">
        <v>84604</v>
      </c>
      <c r="N2685" t="s">
        <v>8638</v>
      </c>
      <c r="O2685" t="s">
        <v>9981</v>
      </c>
      <c r="P2685" t="s">
        <v>10371</v>
      </c>
      <c r="Q2685" t="s">
        <v>10383</v>
      </c>
      <c r="R2685" t="s">
        <v>11718</v>
      </c>
      <c r="S2685">
        <v>21.98</v>
      </c>
      <c r="T2685">
        <v>7</v>
      </c>
      <c r="U2685">
        <v>0</v>
      </c>
      <c r="V2685">
        <v>9.891</v>
      </c>
      <c r="W2685">
        <f>(Tableau1[[#This Row],[Sales]]/Tableau1[[#This Row],[Profit]])*100</f>
        <v>222.22222222222223</v>
      </c>
      <c r="X2685">
        <f>Tableau1[[#This Row],[Sales]]*(1-Tableau1[[#This Row],[Discount]])</f>
        <v>21.98</v>
      </c>
      <c r="Y2685">
        <f ca="1">SUMIF(Tableau1[Order ID],Tableau1[[#This Row],[Order ID]],Tableau1[[#This Row],[Sales]])</f>
        <v>0</v>
      </c>
    </row>
    <row r="2686" spans="1:25" x14ac:dyDescent="0.3">
      <c r="A2686">
        <v>5397</v>
      </c>
      <c r="B2686" t="s">
        <v>2705</v>
      </c>
      <c r="C2686" s="9" t="s">
        <v>5476</v>
      </c>
      <c r="D2686" s="9">
        <v>42637</v>
      </c>
      <c r="E2686" s="3" t="s">
        <v>5476</v>
      </c>
      <c r="F2686" t="s">
        <v>6467</v>
      </c>
      <c r="G2686" t="s">
        <v>6962</v>
      </c>
      <c r="H2686" t="s">
        <v>7755</v>
      </c>
      <c r="I2686" t="s">
        <v>8055</v>
      </c>
      <c r="J2686" t="s">
        <v>8057</v>
      </c>
      <c r="K2686" t="s">
        <v>8066</v>
      </c>
      <c r="L2686" t="s">
        <v>8590</v>
      </c>
      <c r="M2686">
        <v>94110</v>
      </c>
      <c r="N2686" t="s">
        <v>8638</v>
      </c>
      <c r="O2686" t="s">
        <v>9890</v>
      </c>
      <c r="P2686" t="s">
        <v>10370</v>
      </c>
      <c r="Q2686" t="s">
        <v>10378</v>
      </c>
      <c r="R2686" t="s">
        <v>11625</v>
      </c>
      <c r="S2686">
        <v>63.2</v>
      </c>
      <c r="T2686">
        <v>5</v>
      </c>
      <c r="U2686">
        <v>0</v>
      </c>
      <c r="V2686">
        <v>23.384</v>
      </c>
      <c r="W2686">
        <f>(Tableau1[[#This Row],[Sales]]/Tableau1[[#This Row],[Profit]])*100</f>
        <v>270.27027027027026</v>
      </c>
      <c r="X2686">
        <f>Tableau1[[#This Row],[Sales]]*(1-Tableau1[[#This Row],[Discount]])</f>
        <v>63.2</v>
      </c>
      <c r="Y2686">
        <f ca="1">SUMIF(Tableau1[Order ID],Tableau1[[#This Row],[Order ID]],Tableau1[[#This Row],[Sales]])</f>
        <v>0</v>
      </c>
    </row>
    <row r="2687" spans="1:25" x14ac:dyDescent="0.3">
      <c r="A2687">
        <v>5398</v>
      </c>
      <c r="B2687" t="s">
        <v>2706</v>
      </c>
      <c r="C2687" s="9" t="s">
        <v>5103</v>
      </c>
      <c r="D2687" s="9">
        <v>42694</v>
      </c>
      <c r="E2687" s="3" t="s">
        <v>5611</v>
      </c>
      <c r="F2687" t="s">
        <v>6465</v>
      </c>
      <c r="G2687" t="s">
        <v>6672</v>
      </c>
      <c r="H2687" t="s">
        <v>7465</v>
      </c>
      <c r="I2687" t="s">
        <v>8055</v>
      </c>
      <c r="J2687" t="s">
        <v>8057</v>
      </c>
      <c r="K2687" t="s">
        <v>8059</v>
      </c>
      <c r="L2687" t="s">
        <v>8590</v>
      </c>
      <c r="M2687">
        <v>90004</v>
      </c>
      <c r="N2687" t="s">
        <v>8638</v>
      </c>
      <c r="O2687" t="s">
        <v>8826</v>
      </c>
      <c r="P2687" t="s">
        <v>10371</v>
      </c>
      <c r="Q2687" t="s">
        <v>10382</v>
      </c>
      <c r="R2687" t="s">
        <v>10576</v>
      </c>
      <c r="S2687">
        <v>39</v>
      </c>
      <c r="T2687">
        <v>12</v>
      </c>
      <c r="U2687">
        <v>0</v>
      </c>
      <c r="V2687">
        <v>11.31</v>
      </c>
      <c r="W2687">
        <f>(Tableau1[[#This Row],[Sales]]/Tableau1[[#This Row],[Profit]])*100</f>
        <v>344.82758620689651</v>
      </c>
      <c r="X2687">
        <f>Tableau1[[#This Row],[Sales]]*(1-Tableau1[[#This Row],[Discount]])</f>
        <v>39</v>
      </c>
      <c r="Y2687">
        <f ca="1">SUMIF(Tableau1[Order ID],Tableau1[[#This Row],[Order ID]],Tableau1[[#This Row],[Sales]])</f>
        <v>0</v>
      </c>
    </row>
    <row r="2688" spans="1:25" x14ac:dyDescent="0.3">
      <c r="A2688">
        <v>5399</v>
      </c>
      <c r="B2688" t="s">
        <v>2707</v>
      </c>
      <c r="C2688" s="9" t="s">
        <v>5750</v>
      </c>
      <c r="D2688" s="9">
        <v>42640</v>
      </c>
      <c r="E2688" s="3" t="s">
        <v>5854</v>
      </c>
      <c r="F2688" t="s">
        <v>6465</v>
      </c>
      <c r="G2688" t="s">
        <v>6780</v>
      </c>
      <c r="H2688" t="s">
        <v>7573</v>
      </c>
      <c r="I2688" t="s">
        <v>8055</v>
      </c>
      <c r="J2688" t="s">
        <v>8057</v>
      </c>
      <c r="K2688" t="s">
        <v>8210</v>
      </c>
      <c r="L2688" t="s">
        <v>8612</v>
      </c>
      <c r="M2688">
        <v>43130</v>
      </c>
      <c r="N2688" t="s">
        <v>8640</v>
      </c>
      <c r="O2688" t="s">
        <v>9132</v>
      </c>
      <c r="P2688" t="s">
        <v>10371</v>
      </c>
      <c r="Q2688" t="s">
        <v>10381</v>
      </c>
      <c r="R2688" t="s">
        <v>10881</v>
      </c>
      <c r="S2688">
        <v>2.907</v>
      </c>
      <c r="T2688">
        <v>3</v>
      </c>
      <c r="U2688">
        <v>0.7</v>
      </c>
      <c r="V2688">
        <v>-2.0348999999999999</v>
      </c>
      <c r="W2688">
        <f>(Tableau1[[#This Row],[Sales]]/Tableau1[[#This Row],[Profit]])*100</f>
        <v>-142.85714285714286</v>
      </c>
      <c r="X2688">
        <f>Tableau1[[#This Row],[Sales]]*(1-Tableau1[[#This Row],[Discount]])</f>
        <v>0.8721000000000001</v>
      </c>
      <c r="Y2688">
        <f ca="1">SUMIF(Tableau1[Order ID],Tableau1[[#This Row],[Order ID]],Tableau1[[#This Row],[Sales]])</f>
        <v>0</v>
      </c>
    </row>
    <row r="2689" spans="1:25" x14ac:dyDescent="0.3">
      <c r="A2689">
        <v>5400</v>
      </c>
      <c r="B2689" t="s">
        <v>2708</v>
      </c>
      <c r="C2689" s="9" t="s">
        <v>5556</v>
      </c>
      <c r="D2689" s="9">
        <v>42469</v>
      </c>
      <c r="E2689" s="3" t="s">
        <v>5197</v>
      </c>
      <c r="F2689" t="s">
        <v>6465</v>
      </c>
      <c r="G2689" t="s">
        <v>6988</v>
      </c>
      <c r="H2689" t="s">
        <v>7781</v>
      </c>
      <c r="I2689" t="s">
        <v>8054</v>
      </c>
      <c r="J2689" t="s">
        <v>8057</v>
      </c>
      <c r="K2689" t="s">
        <v>8059</v>
      </c>
      <c r="L2689" t="s">
        <v>8590</v>
      </c>
      <c r="M2689">
        <v>90004</v>
      </c>
      <c r="N2689" t="s">
        <v>8638</v>
      </c>
      <c r="O2689" t="s">
        <v>8641</v>
      </c>
      <c r="P2689" t="s">
        <v>10370</v>
      </c>
      <c r="Q2689" t="s">
        <v>10373</v>
      </c>
      <c r="R2689" t="s">
        <v>10390</v>
      </c>
      <c r="S2689">
        <v>556.66499999999996</v>
      </c>
      <c r="T2689">
        <v>5</v>
      </c>
      <c r="U2689">
        <v>0.15</v>
      </c>
      <c r="V2689">
        <v>6.5490000000000004</v>
      </c>
      <c r="W2689">
        <f>(Tableau1[[#This Row],[Sales]]/Tableau1[[#This Row],[Profit]])*100</f>
        <v>8499.9999999999982</v>
      </c>
      <c r="X2689">
        <f>Tableau1[[#This Row],[Sales]]*(1-Tableau1[[#This Row],[Discount]])</f>
        <v>473.16524999999996</v>
      </c>
      <c r="Y2689">
        <f ca="1">SUMIF(Tableau1[Order ID],Tableau1[[#This Row],[Order ID]],Tableau1[[#This Row],[Sales]])</f>
        <v>0</v>
      </c>
    </row>
    <row r="2690" spans="1:25" x14ac:dyDescent="0.3">
      <c r="A2690">
        <v>5401</v>
      </c>
      <c r="B2690" t="s">
        <v>2709</v>
      </c>
      <c r="C2690" s="9" t="s">
        <v>5326</v>
      </c>
      <c r="D2690" s="9">
        <v>42999</v>
      </c>
      <c r="E2690" s="3" t="s">
        <v>5427</v>
      </c>
      <c r="F2690" t="s">
        <v>6466</v>
      </c>
      <c r="G2690" t="s">
        <v>7229</v>
      </c>
      <c r="H2690" t="s">
        <v>8022</v>
      </c>
      <c r="I2690" t="s">
        <v>8054</v>
      </c>
      <c r="J2690" t="s">
        <v>8057</v>
      </c>
      <c r="K2690" t="s">
        <v>8062</v>
      </c>
      <c r="L2690" t="s">
        <v>8234</v>
      </c>
      <c r="M2690">
        <v>98103</v>
      </c>
      <c r="N2690" t="s">
        <v>8638</v>
      </c>
      <c r="O2690" t="s">
        <v>8990</v>
      </c>
      <c r="P2690" t="s">
        <v>10372</v>
      </c>
      <c r="Q2690" t="s">
        <v>10384</v>
      </c>
      <c r="R2690" t="s">
        <v>10739</v>
      </c>
      <c r="S2690">
        <v>71.98</v>
      </c>
      <c r="T2690">
        <v>2</v>
      </c>
      <c r="U2690">
        <v>0</v>
      </c>
      <c r="V2690">
        <v>15.1158</v>
      </c>
      <c r="W2690">
        <f>(Tableau1[[#This Row],[Sales]]/Tableau1[[#This Row],[Profit]])*100</f>
        <v>476.1904761904762</v>
      </c>
      <c r="X2690">
        <f>Tableau1[[#This Row],[Sales]]*(1-Tableau1[[#This Row],[Discount]])</f>
        <v>71.98</v>
      </c>
      <c r="Y2690">
        <f ca="1">SUMIF(Tableau1[Order ID],Tableau1[[#This Row],[Order ID]],Tableau1[[#This Row],[Sales]])</f>
        <v>0</v>
      </c>
    </row>
    <row r="2691" spans="1:25" x14ac:dyDescent="0.3">
      <c r="A2691">
        <v>5403</v>
      </c>
      <c r="B2691" t="s">
        <v>2710</v>
      </c>
      <c r="C2691" s="9" t="s">
        <v>6073</v>
      </c>
      <c r="D2691" s="9">
        <v>42971</v>
      </c>
      <c r="E2691" s="3" t="s">
        <v>5665</v>
      </c>
      <c r="F2691" t="s">
        <v>6465</v>
      </c>
      <c r="G2691" t="s">
        <v>6592</v>
      </c>
      <c r="H2691" t="s">
        <v>7385</v>
      </c>
      <c r="I2691" t="s">
        <v>8055</v>
      </c>
      <c r="J2691" t="s">
        <v>8057</v>
      </c>
      <c r="K2691" t="s">
        <v>8078</v>
      </c>
      <c r="L2691" t="s">
        <v>8603</v>
      </c>
      <c r="M2691">
        <v>10024</v>
      </c>
      <c r="N2691" t="s">
        <v>8640</v>
      </c>
      <c r="O2691" t="s">
        <v>8649</v>
      </c>
      <c r="P2691" t="s">
        <v>10371</v>
      </c>
      <c r="Q2691" t="s">
        <v>10381</v>
      </c>
      <c r="R2691" t="s">
        <v>10398</v>
      </c>
      <c r="S2691">
        <v>24.672000000000001</v>
      </c>
      <c r="T2691">
        <v>4</v>
      </c>
      <c r="U2691">
        <v>0.2</v>
      </c>
      <c r="V2691">
        <v>7.71</v>
      </c>
      <c r="W2691">
        <f>(Tableau1[[#This Row],[Sales]]/Tableau1[[#This Row],[Profit]])*100</f>
        <v>320</v>
      </c>
      <c r="X2691">
        <f>Tableau1[[#This Row],[Sales]]*(1-Tableau1[[#This Row],[Discount]])</f>
        <v>19.7376</v>
      </c>
      <c r="Y2691">
        <f ca="1">SUMIF(Tableau1[Order ID],Tableau1[[#This Row],[Order ID]],Tableau1[[#This Row],[Sales]])</f>
        <v>0</v>
      </c>
    </row>
    <row r="2692" spans="1:25" x14ac:dyDescent="0.3">
      <c r="A2692">
        <v>5405</v>
      </c>
      <c r="B2692" t="s">
        <v>2711</v>
      </c>
      <c r="C2692" s="9" t="s">
        <v>5742</v>
      </c>
      <c r="D2692" s="9">
        <v>42422</v>
      </c>
      <c r="E2692" s="3" t="s">
        <v>6391</v>
      </c>
      <c r="F2692" t="s">
        <v>6465</v>
      </c>
      <c r="G2692" t="s">
        <v>6824</v>
      </c>
      <c r="H2692" t="s">
        <v>7617</v>
      </c>
      <c r="I2692" t="s">
        <v>8054</v>
      </c>
      <c r="J2692" t="s">
        <v>8057</v>
      </c>
      <c r="K2692" t="s">
        <v>8059</v>
      </c>
      <c r="L2692" t="s">
        <v>8590</v>
      </c>
      <c r="M2692">
        <v>90045</v>
      </c>
      <c r="N2692" t="s">
        <v>8638</v>
      </c>
      <c r="O2692" t="s">
        <v>8923</v>
      </c>
      <c r="P2692" t="s">
        <v>10372</v>
      </c>
      <c r="Q2692" t="s">
        <v>10380</v>
      </c>
      <c r="R2692" t="s">
        <v>10672</v>
      </c>
      <c r="S2692">
        <v>445.96</v>
      </c>
      <c r="T2692">
        <v>5</v>
      </c>
      <c r="U2692">
        <v>0.2</v>
      </c>
      <c r="V2692">
        <v>55.744999999999997</v>
      </c>
      <c r="W2692">
        <f>(Tableau1[[#This Row],[Sales]]/Tableau1[[#This Row],[Profit]])*100</f>
        <v>800</v>
      </c>
      <c r="X2692">
        <f>Tableau1[[#This Row],[Sales]]*(1-Tableau1[[#This Row],[Discount]])</f>
        <v>356.76800000000003</v>
      </c>
      <c r="Y2692">
        <f ca="1">SUMIF(Tableau1[Order ID],Tableau1[[#This Row],[Order ID]],Tableau1[[#This Row],[Sales]])</f>
        <v>0</v>
      </c>
    </row>
    <row r="2693" spans="1:25" x14ac:dyDescent="0.3">
      <c r="A2693">
        <v>5408</v>
      </c>
      <c r="B2693" t="s">
        <v>2712</v>
      </c>
      <c r="C2693" s="9" t="s">
        <v>5196</v>
      </c>
      <c r="D2693" s="9">
        <v>43077</v>
      </c>
      <c r="E2693" s="3" t="s">
        <v>5847</v>
      </c>
      <c r="F2693" t="s">
        <v>6465</v>
      </c>
      <c r="G2693" t="s">
        <v>7132</v>
      </c>
      <c r="H2693" t="s">
        <v>7925</v>
      </c>
      <c r="I2693" t="s">
        <v>8055</v>
      </c>
      <c r="J2693" t="s">
        <v>8057</v>
      </c>
      <c r="K2693" t="s">
        <v>8066</v>
      </c>
      <c r="L2693" t="s">
        <v>8590</v>
      </c>
      <c r="M2693">
        <v>94109</v>
      </c>
      <c r="N2693" t="s">
        <v>8638</v>
      </c>
      <c r="O2693" t="s">
        <v>10212</v>
      </c>
      <c r="P2693" t="s">
        <v>10371</v>
      </c>
      <c r="Q2693" t="s">
        <v>10383</v>
      </c>
      <c r="R2693" t="s">
        <v>12010</v>
      </c>
      <c r="S2693">
        <v>87.92</v>
      </c>
      <c r="T2693">
        <v>4</v>
      </c>
      <c r="U2693">
        <v>0</v>
      </c>
      <c r="V2693">
        <v>40.443199999999997</v>
      </c>
      <c r="W2693">
        <f>(Tableau1[[#This Row],[Sales]]/Tableau1[[#This Row],[Profit]])*100</f>
        <v>217.39130434782612</v>
      </c>
      <c r="X2693">
        <f>Tableau1[[#This Row],[Sales]]*(1-Tableau1[[#This Row],[Discount]])</f>
        <v>87.92</v>
      </c>
      <c r="Y2693">
        <f ca="1">SUMIF(Tableau1[Order ID],Tableau1[[#This Row],[Order ID]],Tableau1[[#This Row],[Sales]])</f>
        <v>0</v>
      </c>
    </row>
    <row r="2694" spans="1:25" x14ac:dyDescent="0.3">
      <c r="A2694">
        <v>5412</v>
      </c>
      <c r="B2694" t="s">
        <v>2713</v>
      </c>
      <c r="C2694" s="9" t="s">
        <v>5095</v>
      </c>
      <c r="D2694" s="9">
        <v>42996</v>
      </c>
      <c r="E2694" s="3" t="s">
        <v>5615</v>
      </c>
      <c r="F2694" t="s">
        <v>6465</v>
      </c>
      <c r="G2694" t="s">
        <v>7168</v>
      </c>
      <c r="H2694" t="s">
        <v>7961</v>
      </c>
      <c r="I2694" t="s">
        <v>8054</v>
      </c>
      <c r="J2694" t="s">
        <v>8057</v>
      </c>
      <c r="K2694" t="s">
        <v>8499</v>
      </c>
      <c r="L2694" t="s">
        <v>8615</v>
      </c>
      <c r="M2694">
        <v>88101</v>
      </c>
      <c r="N2694" t="s">
        <v>8638</v>
      </c>
      <c r="O2694" t="s">
        <v>9368</v>
      </c>
      <c r="P2694" t="s">
        <v>10371</v>
      </c>
      <c r="Q2694" t="s">
        <v>10381</v>
      </c>
      <c r="R2694" t="s">
        <v>11115</v>
      </c>
      <c r="S2694">
        <v>10.08</v>
      </c>
      <c r="T2694">
        <v>7</v>
      </c>
      <c r="U2694">
        <v>0.2</v>
      </c>
      <c r="V2694">
        <v>3.528</v>
      </c>
      <c r="W2694">
        <f>(Tableau1[[#This Row],[Sales]]/Tableau1[[#This Row],[Profit]])*100</f>
        <v>285.71428571428572</v>
      </c>
      <c r="X2694">
        <f>Tableau1[[#This Row],[Sales]]*(1-Tableau1[[#This Row],[Discount]])</f>
        <v>8.0640000000000001</v>
      </c>
      <c r="Y2694">
        <f ca="1">SUMIF(Tableau1[Order ID],Tableau1[[#This Row],[Order ID]],Tableau1[[#This Row],[Sales]])</f>
        <v>0</v>
      </c>
    </row>
    <row r="2695" spans="1:25" x14ac:dyDescent="0.3">
      <c r="A2695">
        <v>5414</v>
      </c>
      <c r="B2695" t="s">
        <v>2714</v>
      </c>
      <c r="C2695" s="9" t="s">
        <v>5138</v>
      </c>
      <c r="D2695" s="9">
        <v>42624</v>
      </c>
      <c r="E2695" s="3" t="s">
        <v>5779</v>
      </c>
      <c r="F2695" t="s">
        <v>6466</v>
      </c>
      <c r="G2695" t="s">
        <v>7045</v>
      </c>
      <c r="H2695" t="s">
        <v>7838</v>
      </c>
      <c r="I2695" t="s">
        <v>8054</v>
      </c>
      <c r="J2695" t="s">
        <v>8057</v>
      </c>
      <c r="K2695" t="s">
        <v>8449</v>
      </c>
      <c r="L2695" t="s">
        <v>8629</v>
      </c>
      <c r="M2695">
        <v>67212</v>
      </c>
      <c r="N2695" t="s">
        <v>8639</v>
      </c>
      <c r="O2695" t="s">
        <v>10077</v>
      </c>
      <c r="P2695" t="s">
        <v>10372</v>
      </c>
      <c r="Q2695" t="s">
        <v>10380</v>
      </c>
      <c r="R2695" t="s">
        <v>11815</v>
      </c>
      <c r="S2695">
        <v>224.75</v>
      </c>
      <c r="T2695">
        <v>5</v>
      </c>
      <c r="U2695">
        <v>0</v>
      </c>
      <c r="V2695">
        <v>62.93</v>
      </c>
      <c r="W2695">
        <f>(Tableau1[[#This Row],[Sales]]/Tableau1[[#This Row],[Profit]])*100</f>
        <v>357.14285714285717</v>
      </c>
      <c r="X2695">
        <f>Tableau1[[#This Row],[Sales]]*(1-Tableau1[[#This Row],[Discount]])</f>
        <v>224.75</v>
      </c>
      <c r="Y2695">
        <f ca="1">SUMIF(Tableau1[Order ID],Tableau1[[#This Row],[Order ID]],Tableau1[[#This Row],[Sales]])</f>
        <v>0</v>
      </c>
    </row>
    <row r="2696" spans="1:25" x14ac:dyDescent="0.3">
      <c r="A2696">
        <v>5415</v>
      </c>
      <c r="B2696" t="s">
        <v>2715</v>
      </c>
      <c r="C2696" s="9" t="s">
        <v>5427</v>
      </c>
      <c r="D2696" s="9">
        <v>43001</v>
      </c>
      <c r="E2696" s="3" t="s">
        <v>5424</v>
      </c>
      <c r="F2696" t="s">
        <v>6465</v>
      </c>
      <c r="G2696" t="s">
        <v>6516</v>
      </c>
      <c r="H2696" t="s">
        <v>7309</v>
      </c>
      <c r="I2696" t="s">
        <v>8054</v>
      </c>
      <c r="J2696" t="s">
        <v>8057</v>
      </c>
      <c r="K2696" t="s">
        <v>8080</v>
      </c>
      <c r="L2696" t="s">
        <v>8598</v>
      </c>
      <c r="M2696">
        <v>60653</v>
      </c>
      <c r="N2696" t="s">
        <v>8639</v>
      </c>
      <c r="O2696" t="s">
        <v>10252</v>
      </c>
      <c r="P2696" t="s">
        <v>10371</v>
      </c>
      <c r="Q2696" t="s">
        <v>10382</v>
      </c>
      <c r="R2696" t="s">
        <v>11990</v>
      </c>
      <c r="S2696">
        <v>73.176000000000002</v>
      </c>
      <c r="T2696">
        <v>6</v>
      </c>
      <c r="U2696">
        <v>0.8</v>
      </c>
      <c r="V2696">
        <v>-197.5752</v>
      </c>
      <c r="W2696">
        <f>(Tableau1[[#This Row],[Sales]]/Tableau1[[#This Row],[Profit]])*100</f>
        <v>-37.037037037037038</v>
      </c>
      <c r="X2696">
        <f>Tableau1[[#This Row],[Sales]]*(1-Tableau1[[#This Row],[Discount]])</f>
        <v>14.635199999999998</v>
      </c>
      <c r="Y2696">
        <f ca="1">SUMIF(Tableau1[Order ID],Tableau1[[#This Row],[Order ID]],Tableau1[[#This Row],[Sales]])</f>
        <v>0</v>
      </c>
    </row>
    <row r="2697" spans="1:25" x14ac:dyDescent="0.3">
      <c r="A2697">
        <v>5418</v>
      </c>
      <c r="B2697" t="s">
        <v>2716</v>
      </c>
      <c r="C2697" s="9" t="s">
        <v>5221</v>
      </c>
      <c r="D2697" s="9">
        <v>41918</v>
      </c>
      <c r="E2697" s="3" t="s">
        <v>6199</v>
      </c>
      <c r="F2697" t="s">
        <v>6464</v>
      </c>
      <c r="G2697" t="s">
        <v>6555</v>
      </c>
      <c r="H2697" t="s">
        <v>7348</v>
      </c>
      <c r="I2697" t="s">
        <v>8055</v>
      </c>
      <c r="J2697" t="s">
        <v>8057</v>
      </c>
      <c r="K2697" t="s">
        <v>8213</v>
      </c>
      <c r="L2697" t="s">
        <v>8596</v>
      </c>
      <c r="M2697">
        <v>68104</v>
      </c>
      <c r="N2697" t="s">
        <v>8639</v>
      </c>
      <c r="O2697" t="s">
        <v>10271</v>
      </c>
      <c r="P2697" t="s">
        <v>10371</v>
      </c>
      <c r="Q2697" t="s">
        <v>10381</v>
      </c>
      <c r="R2697" t="s">
        <v>12011</v>
      </c>
      <c r="S2697">
        <v>15.36</v>
      </c>
      <c r="T2697">
        <v>2</v>
      </c>
      <c r="U2697">
        <v>0</v>
      </c>
      <c r="V2697">
        <v>7.68</v>
      </c>
      <c r="W2697">
        <f>(Tableau1[[#This Row],[Sales]]/Tableau1[[#This Row],[Profit]])*100</f>
        <v>200</v>
      </c>
      <c r="X2697">
        <f>Tableau1[[#This Row],[Sales]]*(1-Tableau1[[#This Row],[Discount]])</f>
        <v>15.36</v>
      </c>
      <c r="Y2697">
        <f ca="1">SUMIF(Tableau1[Order ID],Tableau1[[#This Row],[Order ID]],Tableau1[[#This Row],[Sales]])</f>
        <v>0</v>
      </c>
    </row>
    <row r="2698" spans="1:25" x14ac:dyDescent="0.3">
      <c r="A2698">
        <v>5419</v>
      </c>
      <c r="B2698" t="s">
        <v>2717</v>
      </c>
      <c r="C2698" s="9" t="s">
        <v>5954</v>
      </c>
      <c r="D2698" s="9">
        <v>42300</v>
      </c>
      <c r="E2698" s="3" t="s">
        <v>5692</v>
      </c>
      <c r="F2698" t="s">
        <v>6466</v>
      </c>
      <c r="G2698" t="s">
        <v>7023</v>
      </c>
      <c r="H2698" t="s">
        <v>7816</v>
      </c>
      <c r="I2698" t="s">
        <v>8054</v>
      </c>
      <c r="J2698" t="s">
        <v>8057</v>
      </c>
      <c r="K2698" t="s">
        <v>8070</v>
      </c>
      <c r="L2698" t="s">
        <v>8593</v>
      </c>
      <c r="M2698">
        <v>77041</v>
      </c>
      <c r="N2698" t="s">
        <v>8639</v>
      </c>
      <c r="O2698" t="s">
        <v>9365</v>
      </c>
      <c r="P2698" t="s">
        <v>10371</v>
      </c>
      <c r="Q2698" t="s">
        <v>10383</v>
      </c>
      <c r="R2698" t="s">
        <v>11112</v>
      </c>
      <c r="S2698">
        <v>36.287999999999997</v>
      </c>
      <c r="T2698">
        <v>7</v>
      </c>
      <c r="U2698">
        <v>0.2</v>
      </c>
      <c r="V2698">
        <v>12.700799999999999</v>
      </c>
      <c r="W2698">
        <f>(Tableau1[[#This Row],[Sales]]/Tableau1[[#This Row],[Profit]])*100</f>
        <v>285.71428571428572</v>
      </c>
      <c r="X2698">
        <f>Tableau1[[#This Row],[Sales]]*(1-Tableau1[[#This Row],[Discount]])</f>
        <v>29.0304</v>
      </c>
      <c r="Y2698">
        <f ca="1">SUMIF(Tableau1[Order ID],Tableau1[[#This Row],[Order ID]],Tableau1[[#This Row],[Sales]])</f>
        <v>0</v>
      </c>
    </row>
    <row r="2699" spans="1:25" x14ac:dyDescent="0.3">
      <c r="A2699">
        <v>5421</v>
      </c>
      <c r="B2699" t="s">
        <v>2718</v>
      </c>
      <c r="C2699" s="9" t="s">
        <v>6074</v>
      </c>
      <c r="D2699" s="9">
        <v>42460</v>
      </c>
      <c r="E2699" s="3" t="s">
        <v>6227</v>
      </c>
      <c r="F2699" t="s">
        <v>6464</v>
      </c>
      <c r="G2699" t="s">
        <v>6697</v>
      </c>
      <c r="H2699" t="s">
        <v>7490</v>
      </c>
      <c r="I2699" t="s">
        <v>8054</v>
      </c>
      <c r="J2699" t="s">
        <v>8057</v>
      </c>
      <c r="K2699" t="s">
        <v>8068</v>
      </c>
      <c r="L2699" t="s">
        <v>8597</v>
      </c>
      <c r="M2699">
        <v>19134</v>
      </c>
      <c r="N2699" t="s">
        <v>8640</v>
      </c>
      <c r="O2699" t="s">
        <v>10152</v>
      </c>
      <c r="P2699" t="s">
        <v>10372</v>
      </c>
      <c r="Q2699" t="s">
        <v>10380</v>
      </c>
      <c r="R2699" t="s">
        <v>11894</v>
      </c>
      <c r="S2699">
        <v>280.78199999999998</v>
      </c>
      <c r="T2699">
        <v>3</v>
      </c>
      <c r="U2699">
        <v>0.4</v>
      </c>
      <c r="V2699">
        <v>-60.836100000000002</v>
      </c>
      <c r="W2699">
        <f>(Tableau1[[#This Row],[Sales]]/Tableau1[[#This Row],[Profit]])*100</f>
        <v>-461.53846153846149</v>
      </c>
      <c r="X2699">
        <f>Tableau1[[#This Row],[Sales]]*(1-Tableau1[[#This Row],[Discount]])</f>
        <v>168.46919999999997</v>
      </c>
      <c r="Y2699">
        <f ca="1">SUMIF(Tableau1[Order ID],Tableau1[[#This Row],[Order ID]],Tableau1[[#This Row],[Sales]])</f>
        <v>0</v>
      </c>
    </row>
    <row r="2700" spans="1:25" x14ac:dyDescent="0.3">
      <c r="A2700">
        <v>5423</v>
      </c>
      <c r="B2700" t="s">
        <v>2719</v>
      </c>
      <c r="C2700" s="9" t="s">
        <v>5753</v>
      </c>
      <c r="D2700" s="9">
        <v>42733</v>
      </c>
      <c r="E2700" s="3" t="s">
        <v>5490</v>
      </c>
      <c r="F2700" t="s">
        <v>6465</v>
      </c>
      <c r="G2700" t="s">
        <v>6886</v>
      </c>
      <c r="H2700" t="s">
        <v>7679</v>
      </c>
      <c r="I2700" t="s">
        <v>8054</v>
      </c>
      <c r="J2700" t="s">
        <v>8057</v>
      </c>
      <c r="K2700" t="s">
        <v>8059</v>
      </c>
      <c r="L2700" t="s">
        <v>8590</v>
      </c>
      <c r="M2700">
        <v>90045</v>
      </c>
      <c r="N2700" t="s">
        <v>8638</v>
      </c>
      <c r="O2700" t="s">
        <v>9228</v>
      </c>
      <c r="P2700" t="s">
        <v>10371</v>
      </c>
      <c r="Q2700" t="s">
        <v>10381</v>
      </c>
      <c r="R2700" t="s">
        <v>10977</v>
      </c>
      <c r="S2700">
        <v>11.231999999999999</v>
      </c>
      <c r="T2700">
        <v>3</v>
      </c>
      <c r="U2700">
        <v>0.2</v>
      </c>
      <c r="V2700">
        <v>3.9312</v>
      </c>
      <c r="W2700">
        <f>(Tableau1[[#This Row],[Sales]]/Tableau1[[#This Row],[Profit]])*100</f>
        <v>285.71428571428567</v>
      </c>
      <c r="X2700">
        <f>Tableau1[[#This Row],[Sales]]*(1-Tableau1[[#This Row],[Discount]])</f>
        <v>8.9855999999999998</v>
      </c>
      <c r="Y2700">
        <f ca="1">SUMIF(Tableau1[Order ID],Tableau1[[#This Row],[Order ID]],Tableau1[[#This Row],[Sales]])</f>
        <v>0</v>
      </c>
    </row>
    <row r="2701" spans="1:25" x14ac:dyDescent="0.3">
      <c r="A2701">
        <v>5424</v>
      </c>
      <c r="B2701" t="s">
        <v>2720</v>
      </c>
      <c r="C2701" s="9" t="s">
        <v>5162</v>
      </c>
      <c r="D2701" s="9">
        <v>43042</v>
      </c>
      <c r="E2701" s="3" t="s">
        <v>5090</v>
      </c>
      <c r="F2701" t="s">
        <v>6464</v>
      </c>
      <c r="G2701" t="s">
        <v>7069</v>
      </c>
      <c r="H2701" t="s">
        <v>7862</v>
      </c>
      <c r="I2701" t="s">
        <v>8055</v>
      </c>
      <c r="J2701" t="s">
        <v>8057</v>
      </c>
      <c r="K2701" t="s">
        <v>8160</v>
      </c>
      <c r="L2701" t="s">
        <v>8589</v>
      </c>
      <c r="M2701">
        <v>40475</v>
      </c>
      <c r="N2701" t="s">
        <v>8637</v>
      </c>
      <c r="O2701" t="s">
        <v>10272</v>
      </c>
      <c r="P2701" t="s">
        <v>10371</v>
      </c>
      <c r="Q2701" t="s">
        <v>10383</v>
      </c>
      <c r="R2701" t="s">
        <v>12012</v>
      </c>
      <c r="S2701">
        <v>26.4</v>
      </c>
      <c r="T2701">
        <v>5</v>
      </c>
      <c r="U2701">
        <v>0</v>
      </c>
      <c r="V2701">
        <v>11.88</v>
      </c>
      <c r="W2701">
        <f>(Tableau1[[#This Row],[Sales]]/Tableau1[[#This Row],[Profit]])*100</f>
        <v>222.2222222222222</v>
      </c>
      <c r="X2701">
        <f>Tableau1[[#This Row],[Sales]]*(1-Tableau1[[#This Row],[Discount]])</f>
        <v>26.4</v>
      </c>
      <c r="Y2701">
        <f ca="1">SUMIF(Tableau1[Order ID],Tableau1[[#This Row],[Order ID]],Tableau1[[#This Row],[Sales]])</f>
        <v>0</v>
      </c>
    </row>
    <row r="2702" spans="1:25" x14ac:dyDescent="0.3">
      <c r="A2702">
        <v>5425</v>
      </c>
      <c r="B2702" t="s">
        <v>2721</v>
      </c>
      <c r="C2702" s="9" t="s">
        <v>5206</v>
      </c>
      <c r="D2702" s="9">
        <v>42755</v>
      </c>
      <c r="E2702" s="3" t="s">
        <v>5825</v>
      </c>
      <c r="F2702" t="s">
        <v>6465</v>
      </c>
      <c r="G2702" t="s">
        <v>6691</v>
      </c>
      <c r="H2702" t="s">
        <v>7484</v>
      </c>
      <c r="I2702" t="s">
        <v>8054</v>
      </c>
      <c r="J2702" t="s">
        <v>8057</v>
      </c>
      <c r="K2702" t="s">
        <v>8474</v>
      </c>
      <c r="L2702" t="s">
        <v>8617</v>
      </c>
      <c r="M2702">
        <v>6708</v>
      </c>
      <c r="N2702" t="s">
        <v>8640</v>
      </c>
      <c r="O2702" t="s">
        <v>9434</v>
      </c>
      <c r="P2702" t="s">
        <v>10371</v>
      </c>
      <c r="Q2702" t="s">
        <v>10379</v>
      </c>
      <c r="R2702" t="s">
        <v>11180</v>
      </c>
      <c r="S2702">
        <v>3.52</v>
      </c>
      <c r="T2702">
        <v>2</v>
      </c>
      <c r="U2702">
        <v>0</v>
      </c>
      <c r="V2702">
        <v>1.0207999999999999</v>
      </c>
      <c r="W2702">
        <f>(Tableau1[[#This Row],[Sales]]/Tableau1[[#This Row],[Profit]])*100</f>
        <v>344.82758620689657</v>
      </c>
      <c r="X2702">
        <f>Tableau1[[#This Row],[Sales]]*(1-Tableau1[[#This Row],[Discount]])</f>
        <v>3.52</v>
      </c>
      <c r="Y2702">
        <f ca="1">SUMIF(Tableau1[Order ID],Tableau1[[#This Row],[Order ID]],Tableau1[[#This Row],[Sales]])</f>
        <v>0</v>
      </c>
    </row>
    <row r="2703" spans="1:25" x14ac:dyDescent="0.3">
      <c r="A2703">
        <v>5426</v>
      </c>
      <c r="B2703" t="s">
        <v>2722</v>
      </c>
      <c r="C2703" s="9" t="s">
        <v>5305</v>
      </c>
      <c r="D2703" s="9">
        <v>42707</v>
      </c>
      <c r="E2703" s="3" t="s">
        <v>5439</v>
      </c>
      <c r="F2703" t="s">
        <v>6466</v>
      </c>
      <c r="G2703" t="s">
        <v>6860</v>
      </c>
      <c r="H2703" t="s">
        <v>7653</v>
      </c>
      <c r="I2703" t="s">
        <v>8054</v>
      </c>
      <c r="J2703" t="s">
        <v>8057</v>
      </c>
      <c r="K2703" t="s">
        <v>8059</v>
      </c>
      <c r="L2703" t="s">
        <v>8590</v>
      </c>
      <c r="M2703">
        <v>90045</v>
      </c>
      <c r="N2703" t="s">
        <v>8638</v>
      </c>
      <c r="O2703" t="s">
        <v>10273</v>
      </c>
      <c r="P2703" t="s">
        <v>10372</v>
      </c>
      <c r="Q2703" t="s">
        <v>10384</v>
      </c>
      <c r="R2703" t="s">
        <v>12013</v>
      </c>
      <c r="S2703">
        <v>1649.95</v>
      </c>
      <c r="T2703">
        <v>5</v>
      </c>
      <c r="U2703">
        <v>0</v>
      </c>
      <c r="V2703">
        <v>659.98</v>
      </c>
      <c r="W2703">
        <f>(Tableau1[[#This Row],[Sales]]/Tableau1[[#This Row],[Profit]])*100</f>
        <v>250</v>
      </c>
      <c r="X2703">
        <f>Tableau1[[#This Row],[Sales]]*(1-Tableau1[[#This Row],[Discount]])</f>
        <v>1649.95</v>
      </c>
      <c r="Y2703">
        <f ca="1">SUMIF(Tableau1[Order ID],Tableau1[[#This Row],[Order ID]],Tableau1[[#This Row],[Sales]])</f>
        <v>0</v>
      </c>
    </row>
    <row r="2704" spans="1:25" x14ac:dyDescent="0.3">
      <c r="A2704">
        <v>5428</v>
      </c>
      <c r="B2704" t="s">
        <v>2723</v>
      </c>
      <c r="C2704" s="9" t="s">
        <v>5433</v>
      </c>
      <c r="D2704" s="9">
        <v>42535</v>
      </c>
      <c r="E2704" s="3" t="s">
        <v>5433</v>
      </c>
      <c r="F2704" t="s">
        <v>6467</v>
      </c>
      <c r="G2704" t="s">
        <v>7230</v>
      </c>
      <c r="H2704" t="s">
        <v>8023</v>
      </c>
      <c r="I2704" t="s">
        <v>8056</v>
      </c>
      <c r="J2704" t="s">
        <v>8057</v>
      </c>
      <c r="K2704" t="s">
        <v>8059</v>
      </c>
      <c r="L2704" t="s">
        <v>8590</v>
      </c>
      <c r="M2704">
        <v>90036</v>
      </c>
      <c r="N2704" t="s">
        <v>8638</v>
      </c>
      <c r="O2704" t="s">
        <v>10159</v>
      </c>
      <c r="P2704" t="s">
        <v>10370</v>
      </c>
      <c r="Q2704" t="s">
        <v>10373</v>
      </c>
      <c r="R2704" t="s">
        <v>11901</v>
      </c>
      <c r="S2704">
        <v>599.16499999999996</v>
      </c>
      <c r="T2704">
        <v>5</v>
      </c>
      <c r="U2704">
        <v>0.15</v>
      </c>
      <c r="V2704">
        <v>35.244999999999997</v>
      </c>
      <c r="W2704">
        <f>(Tableau1[[#This Row],[Sales]]/Tableau1[[#This Row],[Profit]])*100</f>
        <v>1700</v>
      </c>
      <c r="X2704">
        <f>Tableau1[[#This Row],[Sales]]*(1-Tableau1[[#This Row],[Discount]])</f>
        <v>509.29024999999996</v>
      </c>
      <c r="Y2704">
        <f ca="1">SUMIF(Tableau1[Order ID],Tableau1[[#This Row],[Order ID]],Tableau1[[#This Row],[Sales]])</f>
        <v>0</v>
      </c>
    </row>
    <row r="2705" spans="1:25" x14ac:dyDescent="0.3">
      <c r="A2705">
        <v>5429</v>
      </c>
      <c r="B2705" t="s">
        <v>2724</v>
      </c>
      <c r="C2705" s="9" t="s">
        <v>5506</v>
      </c>
      <c r="D2705" s="9">
        <v>42615</v>
      </c>
      <c r="E2705" s="3" t="s">
        <v>5943</v>
      </c>
      <c r="F2705" t="s">
        <v>6466</v>
      </c>
      <c r="G2705" t="s">
        <v>6917</v>
      </c>
      <c r="H2705" t="s">
        <v>7710</v>
      </c>
      <c r="I2705" t="s">
        <v>8056</v>
      </c>
      <c r="J2705" t="s">
        <v>8057</v>
      </c>
      <c r="K2705" t="s">
        <v>8066</v>
      </c>
      <c r="L2705" t="s">
        <v>8590</v>
      </c>
      <c r="M2705">
        <v>94122</v>
      </c>
      <c r="N2705" t="s">
        <v>8638</v>
      </c>
      <c r="O2705" t="s">
        <v>8807</v>
      </c>
      <c r="P2705" t="s">
        <v>10371</v>
      </c>
      <c r="Q2705" t="s">
        <v>10377</v>
      </c>
      <c r="R2705" t="s">
        <v>10557</v>
      </c>
      <c r="S2705">
        <v>46.53</v>
      </c>
      <c r="T2705">
        <v>3</v>
      </c>
      <c r="U2705">
        <v>0</v>
      </c>
      <c r="V2705">
        <v>12.097799999999999</v>
      </c>
      <c r="W2705">
        <f>(Tableau1[[#This Row],[Sales]]/Tableau1[[#This Row],[Profit]])*100</f>
        <v>384.61538461538464</v>
      </c>
      <c r="X2705">
        <f>Tableau1[[#This Row],[Sales]]*(1-Tableau1[[#This Row],[Discount]])</f>
        <v>46.53</v>
      </c>
      <c r="Y2705">
        <f ca="1">SUMIF(Tableau1[Order ID],Tableau1[[#This Row],[Order ID]],Tableau1[[#This Row],[Sales]])</f>
        <v>0</v>
      </c>
    </row>
    <row r="2706" spans="1:25" x14ac:dyDescent="0.3">
      <c r="A2706">
        <v>5430</v>
      </c>
      <c r="B2706" t="s">
        <v>2725</v>
      </c>
      <c r="C2706" s="9" t="s">
        <v>5772</v>
      </c>
      <c r="D2706" s="9">
        <v>41887</v>
      </c>
      <c r="E2706" s="3" t="s">
        <v>5587</v>
      </c>
      <c r="F2706" t="s">
        <v>6466</v>
      </c>
      <c r="G2706" t="s">
        <v>7169</v>
      </c>
      <c r="H2706" t="s">
        <v>7962</v>
      </c>
      <c r="I2706" t="s">
        <v>8054</v>
      </c>
      <c r="J2706" t="s">
        <v>8057</v>
      </c>
      <c r="K2706" t="s">
        <v>8142</v>
      </c>
      <c r="L2706" t="s">
        <v>8591</v>
      </c>
      <c r="M2706">
        <v>33710</v>
      </c>
      <c r="N2706" t="s">
        <v>8637</v>
      </c>
      <c r="O2706" t="s">
        <v>8930</v>
      </c>
      <c r="P2706" t="s">
        <v>10370</v>
      </c>
      <c r="Q2706" t="s">
        <v>10378</v>
      </c>
      <c r="R2706" t="s">
        <v>10679</v>
      </c>
      <c r="S2706">
        <v>31.984000000000002</v>
      </c>
      <c r="T2706">
        <v>2</v>
      </c>
      <c r="U2706">
        <v>0.2</v>
      </c>
      <c r="V2706">
        <v>1.9990000000000001</v>
      </c>
      <c r="W2706">
        <f>(Tableau1[[#This Row],[Sales]]/Tableau1[[#This Row],[Profit]])*100</f>
        <v>1600</v>
      </c>
      <c r="X2706">
        <f>Tableau1[[#This Row],[Sales]]*(1-Tableau1[[#This Row],[Discount]])</f>
        <v>25.587200000000003</v>
      </c>
      <c r="Y2706">
        <f ca="1">SUMIF(Tableau1[Order ID],Tableau1[[#This Row],[Order ID]],Tableau1[[#This Row],[Sales]])</f>
        <v>0</v>
      </c>
    </row>
    <row r="2707" spans="1:25" x14ac:dyDescent="0.3">
      <c r="A2707">
        <v>5431</v>
      </c>
      <c r="B2707" t="s">
        <v>2726</v>
      </c>
      <c r="C2707" s="9" t="s">
        <v>5238</v>
      </c>
      <c r="D2707" s="9">
        <v>43029</v>
      </c>
      <c r="E2707" s="3" t="s">
        <v>6326</v>
      </c>
      <c r="F2707" t="s">
        <v>6465</v>
      </c>
      <c r="G2707" t="s">
        <v>7231</v>
      </c>
      <c r="H2707" t="s">
        <v>8024</v>
      </c>
      <c r="I2707" t="s">
        <v>8056</v>
      </c>
      <c r="J2707" t="s">
        <v>8057</v>
      </c>
      <c r="K2707" t="s">
        <v>8138</v>
      </c>
      <c r="L2707" t="s">
        <v>8612</v>
      </c>
      <c r="M2707">
        <v>44107</v>
      </c>
      <c r="N2707" t="s">
        <v>8640</v>
      </c>
      <c r="O2707" t="s">
        <v>10262</v>
      </c>
      <c r="P2707" t="s">
        <v>10371</v>
      </c>
      <c r="Q2707" t="s">
        <v>10382</v>
      </c>
      <c r="R2707" t="s">
        <v>12000</v>
      </c>
      <c r="S2707">
        <v>161.56800000000001</v>
      </c>
      <c r="T2707">
        <v>2</v>
      </c>
      <c r="U2707">
        <v>0.2</v>
      </c>
      <c r="V2707">
        <v>16.1568</v>
      </c>
      <c r="W2707">
        <f>(Tableau1[[#This Row],[Sales]]/Tableau1[[#This Row],[Profit]])*100</f>
        <v>1000</v>
      </c>
      <c r="X2707">
        <f>Tableau1[[#This Row],[Sales]]*(1-Tableau1[[#This Row],[Discount]])</f>
        <v>129.2544</v>
      </c>
      <c r="Y2707">
        <f ca="1">SUMIF(Tableau1[Order ID],Tableau1[[#This Row],[Order ID]],Tableau1[[#This Row],[Sales]])</f>
        <v>0</v>
      </c>
    </row>
    <row r="2708" spans="1:25" x14ac:dyDescent="0.3">
      <c r="A2708">
        <v>5434</v>
      </c>
      <c r="B2708" t="s">
        <v>2727</v>
      </c>
      <c r="C2708" s="9" t="s">
        <v>6046</v>
      </c>
      <c r="D2708" s="9">
        <v>42850</v>
      </c>
      <c r="E2708" s="3" t="s">
        <v>5598</v>
      </c>
      <c r="F2708" t="s">
        <v>6465</v>
      </c>
      <c r="G2708" t="s">
        <v>6873</v>
      </c>
      <c r="H2708" t="s">
        <v>7666</v>
      </c>
      <c r="I2708" t="s">
        <v>8054</v>
      </c>
      <c r="J2708" t="s">
        <v>8057</v>
      </c>
      <c r="K2708" t="s">
        <v>8490</v>
      </c>
      <c r="L2708" t="s">
        <v>8604</v>
      </c>
      <c r="M2708">
        <v>85224</v>
      </c>
      <c r="N2708" t="s">
        <v>8638</v>
      </c>
      <c r="O2708" t="s">
        <v>8661</v>
      </c>
      <c r="P2708" t="s">
        <v>10371</v>
      </c>
      <c r="Q2708" t="s">
        <v>10379</v>
      </c>
      <c r="R2708" t="s">
        <v>10410</v>
      </c>
      <c r="S2708">
        <v>8.8960000000000008</v>
      </c>
      <c r="T2708">
        <v>4</v>
      </c>
      <c r="U2708">
        <v>0.2</v>
      </c>
      <c r="V2708">
        <v>0.66720000000000002</v>
      </c>
      <c r="W2708">
        <f>(Tableau1[[#This Row],[Sales]]/Tableau1[[#This Row],[Profit]])*100</f>
        <v>1333.3333333333335</v>
      </c>
      <c r="X2708">
        <f>Tableau1[[#This Row],[Sales]]*(1-Tableau1[[#This Row],[Discount]])</f>
        <v>7.1168000000000013</v>
      </c>
      <c r="Y2708">
        <f ca="1">SUMIF(Tableau1[Order ID],Tableau1[[#This Row],[Order ID]],Tableau1[[#This Row],[Sales]])</f>
        <v>0</v>
      </c>
    </row>
    <row r="2709" spans="1:25" x14ac:dyDescent="0.3">
      <c r="A2709">
        <v>5435</v>
      </c>
      <c r="B2709" t="s">
        <v>2728</v>
      </c>
      <c r="C2709" s="9" t="s">
        <v>5354</v>
      </c>
      <c r="D2709" s="9">
        <v>42296</v>
      </c>
      <c r="E2709" s="3" t="s">
        <v>6070</v>
      </c>
      <c r="F2709" t="s">
        <v>6465</v>
      </c>
      <c r="G2709" t="s">
        <v>6552</v>
      </c>
      <c r="H2709" t="s">
        <v>7345</v>
      </c>
      <c r="I2709" t="s">
        <v>8056</v>
      </c>
      <c r="J2709" t="s">
        <v>8057</v>
      </c>
      <c r="K2709" t="s">
        <v>8059</v>
      </c>
      <c r="L2709" t="s">
        <v>8590</v>
      </c>
      <c r="M2709">
        <v>90008</v>
      </c>
      <c r="N2709" t="s">
        <v>8638</v>
      </c>
      <c r="O2709" t="s">
        <v>10274</v>
      </c>
      <c r="P2709" t="s">
        <v>10371</v>
      </c>
      <c r="Q2709" t="s">
        <v>10382</v>
      </c>
      <c r="R2709" t="s">
        <v>12014</v>
      </c>
      <c r="S2709">
        <v>1640.7</v>
      </c>
      <c r="T2709">
        <v>5</v>
      </c>
      <c r="U2709">
        <v>0</v>
      </c>
      <c r="V2709">
        <v>459.39600000000002</v>
      </c>
      <c r="W2709">
        <f>(Tableau1[[#This Row],[Sales]]/Tableau1[[#This Row],[Profit]])*100</f>
        <v>357.14285714285717</v>
      </c>
      <c r="X2709">
        <f>Tableau1[[#This Row],[Sales]]*(1-Tableau1[[#This Row],[Discount]])</f>
        <v>1640.7</v>
      </c>
      <c r="Y2709">
        <f ca="1">SUMIF(Tableau1[Order ID],Tableau1[[#This Row],[Order ID]],Tableau1[[#This Row],[Sales]])</f>
        <v>0</v>
      </c>
    </row>
    <row r="2710" spans="1:25" x14ac:dyDescent="0.3">
      <c r="A2710">
        <v>5437</v>
      </c>
      <c r="B2710" t="s">
        <v>2729</v>
      </c>
      <c r="C2710" s="9" t="s">
        <v>5290</v>
      </c>
      <c r="D2710" s="9">
        <v>41825</v>
      </c>
      <c r="E2710" s="3" t="s">
        <v>6031</v>
      </c>
      <c r="F2710" t="s">
        <v>6466</v>
      </c>
      <c r="G2710" t="s">
        <v>7228</v>
      </c>
      <c r="H2710" t="s">
        <v>8021</v>
      </c>
      <c r="I2710" t="s">
        <v>8055</v>
      </c>
      <c r="J2710" t="s">
        <v>8057</v>
      </c>
      <c r="K2710" t="s">
        <v>8202</v>
      </c>
      <c r="L2710" t="s">
        <v>8591</v>
      </c>
      <c r="M2710">
        <v>32137</v>
      </c>
      <c r="N2710" t="s">
        <v>8637</v>
      </c>
      <c r="O2710" t="s">
        <v>9713</v>
      </c>
      <c r="P2710" t="s">
        <v>10370</v>
      </c>
      <c r="Q2710" t="s">
        <v>10378</v>
      </c>
      <c r="R2710" t="s">
        <v>11450</v>
      </c>
      <c r="S2710">
        <v>19.52</v>
      </c>
      <c r="T2710">
        <v>2</v>
      </c>
      <c r="U2710">
        <v>0.2</v>
      </c>
      <c r="V2710">
        <v>5.3680000000000003</v>
      </c>
      <c r="W2710">
        <f>(Tableau1[[#This Row],[Sales]]/Tableau1[[#This Row],[Profit]])*100</f>
        <v>363.63636363636363</v>
      </c>
      <c r="X2710">
        <f>Tableau1[[#This Row],[Sales]]*(1-Tableau1[[#This Row],[Discount]])</f>
        <v>15.616</v>
      </c>
      <c r="Y2710">
        <f ca="1">SUMIF(Tableau1[Order ID],Tableau1[[#This Row],[Order ID]],Tableau1[[#This Row],[Sales]])</f>
        <v>0</v>
      </c>
    </row>
    <row r="2711" spans="1:25" x14ac:dyDescent="0.3">
      <c r="A2711">
        <v>5440</v>
      </c>
      <c r="B2711" t="s">
        <v>2730</v>
      </c>
      <c r="C2711" s="9" t="s">
        <v>5988</v>
      </c>
      <c r="D2711" s="9">
        <v>42464</v>
      </c>
      <c r="E2711" s="3" t="s">
        <v>5556</v>
      </c>
      <c r="F2711" t="s">
        <v>6465</v>
      </c>
      <c r="G2711" t="s">
        <v>7167</v>
      </c>
      <c r="H2711" t="s">
        <v>7960</v>
      </c>
      <c r="I2711" t="s">
        <v>8054</v>
      </c>
      <c r="J2711" t="s">
        <v>8057</v>
      </c>
      <c r="K2711" t="s">
        <v>8078</v>
      </c>
      <c r="L2711" t="s">
        <v>8603</v>
      </c>
      <c r="M2711">
        <v>10035</v>
      </c>
      <c r="N2711" t="s">
        <v>8640</v>
      </c>
      <c r="O2711" t="s">
        <v>10059</v>
      </c>
      <c r="P2711" t="s">
        <v>10371</v>
      </c>
      <c r="Q2711" t="s">
        <v>10381</v>
      </c>
      <c r="R2711" t="s">
        <v>11798</v>
      </c>
      <c r="S2711">
        <v>588.78399999999999</v>
      </c>
      <c r="T2711">
        <v>2</v>
      </c>
      <c r="U2711">
        <v>0.2</v>
      </c>
      <c r="V2711">
        <v>183.995</v>
      </c>
      <c r="W2711">
        <f>(Tableau1[[#This Row],[Sales]]/Tableau1[[#This Row],[Profit]])*100</f>
        <v>320</v>
      </c>
      <c r="X2711">
        <f>Tableau1[[#This Row],[Sales]]*(1-Tableau1[[#This Row],[Discount]])</f>
        <v>471.02719999999999</v>
      </c>
      <c r="Y2711">
        <f ca="1">SUMIF(Tableau1[Order ID],Tableau1[[#This Row],[Order ID]],Tableau1[[#This Row],[Sales]])</f>
        <v>0</v>
      </c>
    </row>
    <row r="2712" spans="1:25" x14ac:dyDescent="0.3">
      <c r="A2712">
        <v>5441</v>
      </c>
      <c r="B2712" t="s">
        <v>2731</v>
      </c>
      <c r="C2712" s="9" t="s">
        <v>5068</v>
      </c>
      <c r="D2712" s="9">
        <v>43052</v>
      </c>
      <c r="E2712" s="3" t="s">
        <v>5581</v>
      </c>
      <c r="F2712" t="s">
        <v>6464</v>
      </c>
      <c r="G2712" t="s">
        <v>7114</v>
      </c>
      <c r="H2712" t="s">
        <v>7907</v>
      </c>
      <c r="I2712" t="s">
        <v>8054</v>
      </c>
      <c r="J2712" t="s">
        <v>8057</v>
      </c>
      <c r="K2712" t="s">
        <v>8500</v>
      </c>
      <c r="L2712" t="s">
        <v>8591</v>
      </c>
      <c r="M2712">
        <v>33458</v>
      </c>
      <c r="N2712" t="s">
        <v>8637</v>
      </c>
      <c r="O2712" t="s">
        <v>9299</v>
      </c>
      <c r="P2712" t="s">
        <v>10371</v>
      </c>
      <c r="Q2712" t="s">
        <v>10379</v>
      </c>
      <c r="R2712" t="s">
        <v>11048</v>
      </c>
      <c r="S2712">
        <v>2.0640000000000001</v>
      </c>
      <c r="T2712">
        <v>1</v>
      </c>
      <c r="U2712">
        <v>0.2</v>
      </c>
      <c r="V2712">
        <v>0.15479999999999999</v>
      </c>
      <c r="W2712">
        <f>(Tableau1[[#This Row],[Sales]]/Tableau1[[#This Row],[Profit]])*100</f>
        <v>1333.3333333333335</v>
      </c>
      <c r="X2712">
        <f>Tableau1[[#This Row],[Sales]]*(1-Tableau1[[#This Row],[Discount]])</f>
        <v>1.6512000000000002</v>
      </c>
      <c r="Y2712">
        <f ca="1">SUMIF(Tableau1[Order ID],Tableau1[[#This Row],[Order ID]],Tableau1[[#This Row],[Sales]])</f>
        <v>0</v>
      </c>
    </row>
    <row r="2713" spans="1:25" x14ac:dyDescent="0.3">
      <c r="A2713">
        <v>5442</v>
      </c>
      <c r="B2713" t="s">
        <v>2732</v>
      </c>
      <c r="C2713" s="9" t="s">
        <v>5458</v>
      </c>
      <c r="D2713" s="9">
        <v>42987</v>
      </c>
      <c r="E2713" s="3" t="s">
        <v>6198</v>
      </c>
      <c r="F2713" t="s">
        <v>6465</v>
      </c>
      <c r="G2713" t="s">
        <v>6950</v>
      </c>
      <c r="H2713" t="s">
        <v>7743</v>
      </c>
      <c r="I2713" t="s">
        <v>8054</v>
      </c>
      <c r="J2713" t="s">
        <v>8057</v>
      </c>
      <c r="K2713" t="s">
        <v>8278</v>
      </c>
      <c r="L2713" t="s">
        <v>8604</v>
      </c>
      <c r="M2713">
        <v>85301</v>
      </c>
      <c r="N2713" t="s">
        <v>8638</v>
      </c>
      <c r="O2713" t="s">
        <v>10276</v>
      </c>
      <c r="P2713" t="s">
        <v>10371</v>
      </c>
      <c r="Q2713" t="s">
        <v>10383</v>
      </c>
      <c r="R2713" t="s">
        <v>12016</v>
      </c>
      <c r="S2713">
        <v>6.3680000000000003</v>
      </c>
      <c r="T2713">
        <v>2</v>
      </c>
      <c r="U2713">
        <v>0.2</v>
      </c>
      <c r="V2713">
        <v>2.3879999999999999</v>
      </c>
      <c r="W2713">
        <f>(Tableau1[[#This Row],[Sales]]/Tableau1[[#This Row],[Profit]])*100</f>
        <v>266.66666666666669</v>
      </c>
      <c r="X2713">
        <f>Tableau1[[#This Row],[Sales]]*(1-Tableau1[[#This Row],[Discount]])</f>
        <v>5.0944000000000003</v>
      </c>
      <c r="Y2713">
        <f ca="1">SUMIF(Tableau1[Order ID],Tableau1[[#This Row],[Order ID]],Tableau1[[#This Row],[Sales]])</f>
        <v>0</v>
      </c>
    </row>
    <row r="2714" spans="1:25" x14ac:dyDescent="0.3">
      <c r="A2714">
        <v>5443</v>
      </c>
      <c r="B2714" t="s">
        <v>2733</v>
      </c>
      <c r="C2714" s="9" t="s">
        <v>5816</v>
      </c>
      <c r="D2714" s="9">
        <v>42111</v>
      </c>
      <c r="E2714" s="3" t="s">
        <v>6413</v>
      </c>
      <c r="F2714" t="s">
        <v>6465</v>
      </c>
      <c r="G2714" t="s">
        <v>6809</v>
      </c>
      <c r="H2714" t="s">
        <v>7602</v>
      </c>
      <c r="I2714" t="s">
        <v>8054</v>
      </c>
      <c r="J2714" t="s">
        <v>8057</v>
      </c>
      <c r="K2714" t="s">
        <v>8078</v>
      </c>
      <c r="L2714" t="s">
        <v>8603</v>
      </c>
      <c r="M2714">
        <v>10035</v>
      </c>
      <c r="N2714" t="s">
        <v>8640</v>
      </c>
      <c r="O2714" t="s">
        <v>9383</v>
      </c>
      <c r="P2714" t="s">
        <v>10372</v>
      </c>
      <c r="Q2714" t="s">
        <v>10384</v>
      </c>
      <c r="R2714" t="s">
        <v>11131</v>
      </c>
      <c r="S2714">
        <v>99.6</v>
      </c>
      <c r="T2714">
        <v>1</v>
      </c>
      <c r="U2714">
        <v>0</v>
      </c>
      <c r="V2714">
        <v>36.851999999999997</v>
      </c>
      <c r="W2714">
        <f>(Tableau1[[#This Row],[Sales]]/Tableau1[[#This Row],[Profit]])*100</f>
        <v>270.27027027027026</v>
      </c>
      <c r="X2714">
        <f>Tableau1[[#This Row],[Sales]]*(1-Tableau1[[#This Row],[Discount]])</f>
        <v>99.6</v>
      </c>
      <c r="Y2714">
        <f ca="1">SUMIF(Tableau1[Order ID],Tableau1[[#This Row],[Order ID]],Tableau1[[#This Row],[Sales]])</f>
        <v>0</v>
      </c>
    </row>
    <row r="2715" spans="1:25" x14ac:dyDescent="0.3">
      <c r="A2715">
        <v>5446</v>
      </c>
      <c r="B2715" t="s">
        <v>2734</v>
      </c>
      <c r="C2715" s="9" t="s">
        <v>5227</v>
      </c>
      <c r="D2715" s="9">
        <v>42576</v>
      </c>
      <c r="E2715" s="3" t="s">
        <v>5905</v>
      </c>
      <c r="F2715" t="s">
        <v>6465</v>
      </c>
      <c r="G2715" t="s">
        <v>6804</v>
      </c>
      <c r="H2715" t="s">
        <v>7597</v>
      </c>
      <c r="I2715" t="s">
        <v>8056</v>
      </c>
      <c r="J2715" t="s">
        <v>8057</v>
      </c>
      <c r="K2715" t="s">
        <v>8070</v>
      </c>
      <c r="L2715" t="s">
        <v>8593</v>
      </c>
      <c r="M2715">
        <v>77041</v>
      </c>
      <c r="N2715" t="s">
        <v>8639</v>
      </c>
      <c r="O2715" t="s">
        <v>9834</v>
      </c>
      <c r="P2715" t="s">
        <v>10371</v>
      </c>
      <c r="Q2715" t="s">
        <v>10385</v>
      </c>
      <c r="R2715" t="s">
        <v>11568</v>
      </c>
      <c r="S2715">
        <v>20.936</v>
      </c>
      <c r="T2715">
        <v>1</v>
      </c>
      <c r="U2715">
        <v>0.2</v>
      </c>
      <c r="V2715">
        <v>7.0659000000000001</v>
      </c>
      <c r="W2715">
        <f>(Tableau1[[#This Row],[Sales]]/Tableau1[[#This Row],[Profit]])*100</f>
        <v>296.2962962962963</v>
      </c>
      <c r="X2715">
        <f>Tableau1[[#This Row],[Sales]]*(1-Tableau1[[#This Row],[Discount]])</f>
        <v>16.748799999999999</v>
      </c>
      <c r="Y2715">
        <f ca="1">SUMIF(Tableau1[Order ID],Tableau1[[#This Row],[Order ID]],Tableau1[[#This Row],[Sales]])</f>
        <v>0</v>
      </c>
    </row>
    <row r="2716" spans="1:25" x14ac:dyDescent="0.3">
      <c r="A2716">
        <v>5447</v>
      </c>
      <c r="B2716" t="s">
        <v>2735</v>
      </c>
      <c r="C2716" s="9" t="s">
        <v>5400</v>
      </c>
      <c r="D2716" s="9">
        <v>42608</v>
      </c>
      <c r="E2716" s="3" t="s">
        <v>6100</v>
      </c>
      <c r="F2716" t="s">
        <v>6465</v>
      </c>
      <c r="G2716" t="s">
        <v>6580</v>
      </c>
      <c r="H2716" t="s">
        <v>7373</v>
      </c>
      <c r="I2716" t="s">
        <v>8055</v>
      </c>
      <c r="J2716" t="s">
        <v>8057</v>
      </c>
      <c r="K2716" t="s">
        <v>8078</v>
      </c>
      <c r="L2716" t="s">
        <v>8603</v>
      </c>
      <c r="M2716">
        <v>10035</v>
      </c>
      <c r="N2716" t="s">
        <v>8640</v>
      </c>
      <c r="O2716" t="s">
        <v>9497</v>
      </c>
      <c r="P2716" t="s">
        <v>10372</v>
      </c>
      <c r="Q2716" t="s">
        <v>10380</v>
      </c>
      <c r="R2716" t="s">
        <v>11240</v>
      </c>
      <c r="S2716">
        <v>33</v>
      </c>
      <c r="T2716">
        <v>6</v>
      </c>
      <c r="U2716">
        <v>0</v>
      </c>
      <c r="V2716">
        <v>8.25</v>
      </c>
      <c r="W2716">
        <f>(Tableau1[[#This Row],[Sales]]/Tableau1[[#This Row],[Profit]])*100</f>
        <v>400</v>
      </c>
      <c r="X2716">
        <f>Tableau1[[#This Row],[Sales]]*(1-Tableau1[[#This Row],[Discount]])</f>
        <v>33</v>
      </c>
      <c r="Y2716">
        <f ca="1">SUMIF(Tableau1[Order ID],Tableau1[[#This Row],[Order ID]],Tableau1[[#This Row],[Sales]])</f>
        <v>0</v>
      </c>
    </row>
    <row r="2717" spans="1:25" x14ac:dyDescent="0.3">
      <c r="A2717">
        <v>5449</v>
      </c>
      <c r="B2717" t="s">
        <v>2736</v>
      </c>
      <c r="C2717" s="9" t="s">
        <v>5201</v>
      </c>
      <c r="D2717" s="9">
        <v>41894</v>
      </c>
      <c r="E2717" s="3" t="s">
        <v>5141</v>
      </c>
      <c r="F2717" t="s">
        <v>6465</v>
      </c>
      <c r="G2717" t="s">
        <v>7106</v>
      </c>
      <c r="H2717" t="s">
        <v>7899</v>
      </c>
      <c r="I2717" t="s">
        <v>8056</v>
      </c>
      <c r="J2717" t="s">
        <v>8057</v>
      </c>
      <c r="K2717" t="s">
        <v>8308</v>
      </c>
      <c r="L2717" t="s">
        <v>8629</v>
      </c>
      <c r="M2717">
        <v>66062</v>
      </c>
      <c r="N2717" t="s">
        <v>8639</v>
      </c>
      <c r="O2717" t="s">
        <v>9993</v>
      </c>
      <c r="P2717" t="s">
        <v>10371</v>
      </c>
      <c r="Q2717" t="s">
        <v>10387</v>
      </c>
      <c r="R2717" t="s">
        <v>11731</v>
      </c>
      <c r="S2717">
        <v>357.93</v>
      </c>
      <c r="T2717">
        <v>3</v>
      </c>
      <c r="U2717">
        <v>0</v>
      </c>
      <c r="V2717">
        <v>7.1585999999999999</v>
      </c>
      <c r="W2717">
        <f>(Tableau1[[#This Row],[Sales]]/Tableau1[[#This Row],[Profit]])*100</f>
        <v>5000</v>
      </c>
      <c r="X2717">
        <f>Tableau1[[#This Row],[Sales]]*(1-Tableau1[[#This Row],[Discount]])</f>
        <v>357.93</v>
      </c>
      <c r="Y2717">
        <f ca="1">SUMIF(Tableau1[Order ID],Tableau1[[#This Row],[Order ID]],Tableau1[[#This Row],[Sales]])</f>
        <v>0</v>
      </c>
    </row>
    <row r="2718" spans="1:25" x14ac:dyDescent="0.3">
      <c r="A2718">
        <v>5453</v>
      </c>
      <c r="B2718" t="s">
        <v>2737</v>
      </c>
      <c r="C2718" s="9" t="s">
        <v>5435</v>
      </c>
      <c r="D2718" s="9">
        <v>42573</v>
      </c>
      <c r="E2718" s="3" t="s">
        <v>5905</v>
      </c>
      <c r="F2718" t="s">
        <v>6465</v>
      </c>
      <c r="G2718" t="s">
        <v>7075</v>
      </c>
      <c r="H2718" t="s">
        <v>7868</v>
      </c>
      <c r="I2718" t="s">
        <v>8056</v>
      </c>
      <c r="J2718" t="s">
        <v>8057</v>
      </c>
      <c r="K2718" t="s">
        <v>8364</v>
      </c>
      <c r="L2718" t="s">
        <v>8621</v>
      </c>
      <c r="M2718">
        <v>89431</v>
      </c>
      <c r="N2718" t="s">
        <v>8638</v>
      </c>
      <c r="O2718" t="s">
        <v>9233</v>
      </c>
      <c r="P2718" t="s">
        <v>10371</v>
      </c>
      <c r="Q2718" t="s">
        <v>10387</v>
      </c>
      <c r="R2718" t="s">
        <v>10982</v>
      </c>
      <c r="S2718">
        <v>86.2</v>
      </c>
      <c r="T2718">
        <v>5</v>
      </c>
      <c r="U2718">
        <v>0</v>
      </c>
      <c r="V2718">
        <v>24.998000000000001</v>
      </c>
      <c r="W2718">
        <f>(Tableau1[[#This Row],[Sales]]/Tableau1[[#This Row],[Profit]])*100</f>
        <v>344.82758620689651</v>
      </c>
      <c r="X2718">
        <f>Tableau1[[#This Row],[Sales]]*(1-Tableau1[[#This Row],[Discount]])</f>
        <v>86.2</v>
      </c>
      <c r="Y2718">
        <f ca="1">SUMIF(Tableau1[Order ID],Tableau1[[#This Row],[Order ID]],Tableau1[[#This Row],[Sales]])</f>
        <v>0</v>
      </c>
    </row>
    <row r="2719" spans="1:25" x14ac:dyDescent="0.3">
      <c r="A2719">
        <v>5454</v>
      </c>
      <c r="B2719" t="s">
        <v>2738</v>
      </c>
      <c r="C2719" s="9" t="s">
        <v>5270</v>
      </c>
      <c r="D2719" s="9">
        <v>42874</v>
      </c>
      <c r="E2719" s="3" t="s">
        <v>6009</v>
      </c>
      <c r="F2719" t="s">
        <v>6465</v>
      </c>
      <c r="G2719" t="s">
        <v>7069</v>
      </c>
      <c r="H2719" t="s">
        <v>7862</v>
      </c>
      <c r="I2719" t="s">
        <v>8055</v>
      </c>
      <c r="J2719" t="s">
        <v>8057</v>
      </c>
      <c r="K2719" t="s">
        <v>8237</v>
      </c>
      <c r="L2719" t="s">
        <v>8598</v>
      </c>
      <c r="M2719">
        <v>61107</v>
      </c>
      <c r="N2719" t="s">
        <v>8639</v>
      </c>
      <c r="O2719" t="s">
        <v>10147</v>
      </c>
      <c r="P2719" t="s">
        <v>10371</v>
      </c>
      <c r="Q2719" t="s">
        <v>10383</v>
      </c>
      <c r="R2719" t="s">
        <v>11889</v>
      </c>
      <c r="S2719">
        <v>38.015999999999998</v>
      </c>
      <c r="T2719">
        <v>6</v>
      </c>
      <c r="U2719">
        <v>0.2</v>
      </c>
      <c r="V2719">
        <v>13.780799999999999</v>
      </c>
      <c r="W2719">
        <f>(Tableau1[[#This Row],[Sales]]/Tableau1[[#This Row],[Profit]])*100</f>
        <v>275.86206896551727</v>
      </c>
      <c r="X2719">
        <f>Tableau1[[#This Row],[Sales]]*(1-Tableau1[[#This Row],[Discount]])</f>
        <v>30.412800000000001</v>
      </c>
      <c r="Y2719">
        <f ca="1">SUMIF(Tableau1[Order ID],Tableau1[[#This Row],[Order ID]],Tableau1[[#This Row],[Sales]])</f>
        <v>0</v>
      </c>
    </row>
    <row r="2720" spans="1:25" x14ac:dyDescent="0.3">
      <c r="A2720">
        <v>5455</v>
      </c>
      <c r="B2720" t="s">
        <v>2739</v>
      </c>
      <c r="C2720" s="9" t="s">
        <v>6075</v>
      </c>
      <c r="D2720" s="9">
        <v>42853</v>
      </c>
      <c r="E2720" s="3" t="s">
        <v>5773</v>
      </c>
      <c r="F2720" t="s">
        <v>6465</v>
      </c>
      <c r="G2720" t="s">
        <v>6672</v>
      </c>
      <c r="H2720" t="s">
        <v>7465</v>
      </c>
      <c r="I2720" t="s">
        <v>8055</v>
      </c>
      <c r="J2720" t="s">
        <v>8057</v>
      </c>
      <c r="K2720" t="s">
        <v>8068</v>
      </c>
      <c r="L2720" t="s">
        <v>8597</v>
      </c>
      <c r="M2720">
        <v>19143</v>
      </c>
      <c r="N2720" t="s">
        <v>8640</v>
      </c>
      <c r="O2720" t="s">
        <v>9097</v>
      </c>
      <c r="P2720" t="s">
        <v>10371</v>
      </c>
      <c r="Q2720" t="s">
        <v>10377</v>
      </c>
      <c r="R2720" t="s">
        <v>10847</v>
      </c>
      <c r="S2720">
        <v>8.3840000000000003</v>
      </c>
      <c r="T2720">
        <v>1</v>
      </c>
      <c r="U2720">
        <v>0.2</v>
      </c>
      <c r="V2720">
        <v>0.73360000000000003</v>
      </c>
      <c r="W2720">
        <f>(Tableau1[[#This Row],[Sales]]/Tableau1[[#This Row],[Profit]])*100</f>
        <v>1142.8571428571429</v>
      </c>
      <c r="X2720">
        <f>Tableau1[[#This Row],[Sales]]*(1-Tableau1[[#This Row],[Discount]])</f>
        <v>6.7072000000000003</v>
      </c>
      <c r="Y2720">
        <f ca="1">SUMIF(Tableau1[Order ID],Tableau1[[#This Row],[Order ID]],Tableau1[[#This Row],[Sales]])</f>
        <v>0</v>
      </c>
    </row>
    <row r="2721" spans="1:25" x14ac:dyDescent="0.3">
      <c r="A2721">
        <v>5457</v>
      </c>
      <c r="B2721" t="s">
        <v>2740</v>
      </c>
      <c r="C2721" s="9" t="s">
        <v>5644</v>
      </c>
      <c r="D2721" s="9">
        <v>43098</v>
      </c>
      <c r="E2721" s="3" t="s">
        <v>6282</v>
      </c>
      <c r="F2721" t="s">
        <v>6465</v>
      </c>
      <c r="G2721" t="s">
        <v>6562</v>
      </c>
      <c r="H2721" t="s">
        <v>7355</v>
      </c>
      <c r="I2721" t="s">
        <v>8054</v>
      </c>
      <c r="J2721" t="s">
        <v>8057</v>
      </c>
      <c r="K2721" t="s">
        <v>8214</v>
      </c>
      <c r="L2721" t="s">
        <v>8234</v>
      </c>
      <c r="M2721">
        <v>98026</v>
      </c>
      <c r="N2721" t="s">
        <v>8638</v>
      </c>
      <c r="O2721" t="s">
        <v>10278</v>
      </c>
      <c r="P2721" t="s">
        <v>10371</v>
      </c>
      <c r="Q2721" t="s">
        <v>10386</v>
      </c>
      <c r="R2721" t="s">
        <v>12018</v>
      </c>
      <c r="S2721">
        <v>19.600000000000001</v>
      </c>
      <c r="T2721">
        <v>5</v>
      </c>
      <c r="U2721">
        <v>0</v>
      </c>
      <c r="V2721">
        <v>9.6039999999999992</v>
      </c>
      <c r="W2721">
        <f>(Tableau1[[#This Row],[Sales]]/Tableau1[[#This Row],[Profit]])*100</f>
        <v>204.08163265306126</v>
      </c>
      <c r="X2721">
        <f>Tableau1[[#This Row],[Sales]]*(1-Tableau1[[#This Row],[Discount]])</f>
        <v>19.600000000000001</v>
      </c>
      <c r="Y2721">
        <f ca="1">SUMIF(Tableau1[Order ID],Tableau1[[#This Row],[Order ID]],Tableau1[[#This Row],[Sales]])</f>
        <v>0</v>
      </c>
    </row>
    <row r="2722" spans="1:25" x14ac:dyDescent="0.3">
      <c r="A2722">
        <v>5459</v>
      </c>
      <c r="B2722" t="s">
        <v>2741</v>
      </c>
      <c r="C2722" s="9" t="s">
        <v>5537</v>
      </c>
      <c r="D2722" s="9">
        <v>42982</v>
      </c>
      <c r="E2722" s="3" t="s">
        <v>6309</v>
      </c>
      <c r="F2722" t="s">
        <v>6464</v>
      </c>
      <c r="G2722" t="s">
        <v>6475</v>
      </c>
      <c r="H2722" t="s">
        <v>7268</v>
      </c>
      <c r="I2722" t="s">
        <v>8054</v>
      </c>
      <c r="J2722" t="s">
        <v>8057</v>
      </c>
      <c r="K2722" t="s">
        <v>8066</v>
      </c>
      <c r="L2722" t="s">
        <v>8590</v>
      </c>
      <c r="M2722">
        <v>94122</v>
      </c>
      <c r="N2722" t="s">
        <v>8638</v>
      </c>
      <c r="O2722" t="s">
        <v>9373</v>
      </c>
      <c r="P2722" t="s">
        <v>10371</v>
      </c>
      <c r="Q2722" t="s">
        <v>10381</v>
      </c>
      <c r="R2722" t="s">
        <v>11120</v>
      </c>
      <c r="S2722">
        <v>13.343999999999999</v>
      </c>
      <c r="T2722">
        <v>6</v>
      </c>
      <c r="U2722">
        <v>0.2</v>
      </c>
      <c r="V2722">
        <v>4.3368000000000002</v>
      </c>
      <c r="W2722">
        <f>(Tableau1[[#This Row],[Sales]]/Tableau1[[#This Row],[Profit]])*100</f>
        <v>307.69230769230768</v>
      </c>
      <c r="X2722">
        <f>Tableau1[[#This Row],[Sales]]*(1-Tableau1[[#This Row],[Discount]])</f>
        <v>10.6752</v>
      </c>
      <c r="Y2722">
        <f ca="1">SUMIF(Tableau1[Order ID],Tableau1[[#This Row],[Order ID]],Tableau1[[#This Row],[Sales]])</f>
        <v>0</v>
      </c>
    </row>
    <row r="2723" spans="1:25" x14ac:dyDescent="0.3">
      <c r="A2723">
        <v>5461</v>
      </c>
      <c r="B2723" t="s">
        <v>2742</v>
      </c>
      <c r="C2723" s="9" t="s">
        <v>5120</v>
      </c>
      <c r="D2723" s="9">
        <v>41719</v>
      </c>
      <c r="E2723" s="3" t="s">
        <v>5757</v>
      </c>
      <c r="F2723" t="s">
        <v>6465</v>
      </c>
      <c r="G2723" t="s">
        <v>6599</v>
      </c>
      <c r="H2723" t="s">
        <v>7392</v>
      </c>
      <c r="I2723" t="s">
        <v>8055</v>
      </c>
      <c r="J2723" t="s">
        <v>8057</v>
      </c>
      <c r="K2723" t="s">
        <v>8211</v>
      </c>
      <c r="L2723" t="s">
        <v>8592</v>
      </c>
      <c r="M2723">
        <v>28806</v>
      </c>
      <c r="N2723" t="s">
        <v>8637</v>
      </c>
      <c r="O2723" t="s">
        <v>10072</v>
      </c>
      <c r="P2723" t="s">
        <v>10371</v>
      </c>
      <c r="Q2723" t="s">
        <v>10377</v>
      </c>
      <c r="R2723" t="s">
        <v>11810</v>
      </c>
      <c r="S2723">
        <v>16.271999999999998</v>
      </c>
      <c r="T2723">
        <v>1</v>
      </c>
      <c r="U2723">
        <v>0.2</v>
      </c>
      <c r="V2723">
        <v>-3.8645999999999998</v>
      </c>
      <c r="W2723">
        <f>(Tableau1[[#This Row],[Sales]]/Tableau1[[#This Row],[Profit]])*100</f>
        <v>-421.05263157894734</v>
      </c>
      <c r="X2723">
        <f>Tableau1[[#This Row],[Sales]]*(1-Tableau1[[#This Row],[Discount]])</f>
        <v>13.0176</v>
      </c>
      <c r="Y2723">
        <f ca="1">SUMIF(Tableau1[Order ID],Tableau1[[#This Row],[Order ID]],Tableau1[[#This Row],[Sales]])</f>
        <v>0</v>
      </c>
    </row>
    <row r="2724" spans="1:25" x14ac:dyDescent="0.3">
      <c r="A2724">
        <v>5462</v>
      </c>
      <c r="B2724" t="s">
        <v>2743</v>
      </c>
      <c r="C2724" s="9" t="s">
        <v>5424</v>
      </c>
      <c r="D2724" s="9">
        <v>43006</v>
      </c>
      <c r="E2724" s="3" t="s">
        <v>6085</v>
      </c>
      <c r="F2724" t="s">
        <v>6465</v>
      </c>
      <c r="G2724" t="s">
        <v>6700</v>
      </c>
      <c r="H2724" t="s">
        <v>7493</v>
      </c>
      <c r="I2724" t="s">
        <v>8054</v>
      </c>
      <c r="J2724" t="s">
        <v>8057</v>
      </c>
      <c r="K2724" t="s">
        <v>8059</v>
      </c>
      <c r="L2724" t="s">
        <v>8590</v>
      </c>
      <c r="M2724">
        <v>90032</v>
      </c>
      <c r="N2724" t="s">
        <v>8638</v>
      </c>
      <c r="O2724" t="s">
        <v>8690</v>
      </c>
      <c r="P2724" t="s">
        <v>10370</v>
      </c>
      <c r="Q2724" t="s">
        <v>10378</v>
      </c>
      <c r="R2724" t="s">
        <v>10439</v>
      </c>
      <c r="S2724">
        <v>9.24</v>
      </c>
      <c r="T2724">
        <v>3</v>
      </c>
      <c r="U2724">
        <v>0</v>
      </c>
      <c r="V2724">
        <v>4.4352</v>
      </c>
      <c r="W2724">
        <f>(Tableau1[[#This Row],[Sales]]/Tableau1[[#This Row],[Profit]])*100</f>
        <v>208.33333333333334</v>
      </c>
      <c r="X2724">
        <f>Tableau1[[#This Row],[Sales]]*(1-Tableau1[[#This Row],[Discount]])</f>
        <v>9.24</v>
      </c>
      <c r="Y2724">
        <f ca="1">SUMIF(Tableau1[Order ID],Tableau1[[#This Row],[Order ID]],Tableau1[[#This Row],[Sales]])</f>
        <v>0</v>
      </c>
    </row>
    <row r="2725" spans="1:25" x14ac:dyDescent="0.3">
      <c r="A2725">
        <v>5463</v>
      </c>
      <c r="B2725" t="s">
        <v>2744</v>
      </c>
      <c r="C2725" s="9" t="s">
        <v>6076</v>
      </c>
      <c r="D2725" s="9">
        <v>41658</v>
      </c>
      <c r="E2725" s="3" t="s">
        <v>5437</v>
      </c>
      <c r="F2725" t="s">
        <v>6466</v>
      </c>
      <c r="G2725" t="s">
        <v>6826</v>
      </c>
      <c r="H2725" t="s">
        <v>7619</v>
      </c>
      <c r="I2725" t="s">
        <v>8054</v>
      </c>
      <c r="J2725" t="s">
        <v>8057</v>
      </c>
      <c r="K2725" t="s">
        <v>8106</v>
      </c>
      <c r="L2725" t="s">
        <v>8604</v>
      </c>
      <c r="M2725">
        <v>85254</v>
      </c>
      <c r="N2725" t="s">
        <v>8638</v>
      </c>
      <c r="O2725" t="s">
        <v>9438</v>
      </c>
      <c r="P2725" t="s">
        <v>10371</v>
      </c>
      <c r="Q2725" t="s">
        <v>10381</v>
      </c>
      <c r="R2725" t="s">
        <v>11184</v>
      </c>
      <c r="S2725">
        <v>32.340000000000003</v>
      </c>
      <c r="T2725">
        <v>10</v>
      </c>
      <c r="U2725">
        <v>0.7</v>
      </c>
      <c r="V2725">
        <v>-23.716000000000001</v>
      </c>
      <c r="W2725">
        <f>(Tableau1[[#This Row],[Sales]]/Tableau1[[#This Row],[Profit]])*100</f>
        <v>-136.36363636363637</v>
      </c>
      <c r="X2725">
        <f>Tableau1[[#This Row],[Sales]]*(1-Tableau1[[#This Row],[Discount]])</f>
        <v>9.7020000000000017</v>
      </c>
      <c r="Y2725">
        <f ca="1">SUMIF(Tableau1[Order ID],Tableau1[[#This Row],[Order ID]],Tableau1[[#This Row],[Sales]])</f>
        <v>0</v>
      </c>
    </row>
    <row r="2726" spans="1:25" x14ac:dyDescent="0.3">
      <c r="A2726">
        <v>5467</v>
      </c>
      <c r="B2726" t="s">
        <v>2745</v>
      </c>
      <c r="C2726" s="9" t="s">
        <v>6077</v>
      </c>
      <c r="D2726" s="9">
        <v>41684</v>
      </c>
      <c r="E2726" s="3" t="s">
        <v>6432</v>
      </c>
      <c r="F2726" t="s">
        <v>6464</v>
      </c>
      <c r="G2726" t="s">
        <v>6929</v>
      </c>
      <c r="H2726" t="s">
        <v>7722</v>
      </c>
      <c r="I2726" t="s">
        <v>8054</v>
      </c>
      <c r="J2726" t="s">
        <v>8057</v>
      </c>
      <c r="K2726" t="s">
        <v>8070</v>
      </c>
      <c r="L2726" t="s">
        <v>8593</v>
      </c>
      <c r="M2726">
        <v>77095</v>
      </c>
      <c r="N2726" t="s">
        <v>8639</v>
      </c>
      <c r="O2726" t="s">
        <v>9550</v>
      </c>
      <c r="P2726" t="s">
        <v>10371</v>
      </c>
      <c r="Q2726" t="s">
        <v>10383</v>
      </c>
      <c r="R2726" t="s">
        <v>11293</v>
      </c>
      <c r="S2726">
        <v>16.175999999999998</v>
      </c>
      <c r="T2726">
        <v>3</v>
      </c>
      <c r="U2726">
        <v>0.2</v>
      </c>
      <c r="V2726">
        <v>6.0659999999999998</v>
      </c>
      <c r="W2726">
        <f>(Tableau1[[#This Row],[Sales]]/Tableau1[[#This Row],[Profit]])*100</f>
        <v>266.66666666666663</v>
      </c>
      <c r="X2726">
        <f>Tableau1[[#This Row],[Sales]]*(1-Tableau1[[#This Row],[Discount]])</f>
        <v>12.940799999999999</v>
      </c>
      <c r="Y2726">
        <f ca="1">SUMIF(Tableau1[Order ID],Tableau1[[#This Row],[Order ID]],Tableau1[[#This Row],[Sales]])</f>
        <v>0</v>
      </c>
    </row>
    <row r="2727" spans="1:25" x14ac:dyDescent="0.3">
      <c r="A2727">
        <v>5468</v>
      </c>
      <c r="B2727" t="s">
        <v>2746</v>
      </c>
      <c r="C2727" s="9" t="s">
        <v>5662</v>
      </c>
      <c r="D2727" s="9">
        <v>42530</v>
      </c>
      <c r="E2727" s="3" t="s">
        <v>5433</v>
      </c>
      <c r="F2727" t="s">
        <v>6465</v>
      </c>
      <c r="G2727" t="s">
        <v>6671</v>
      </c>
      <c r="H2727" t="s">
        <v>7464</v>
      </c>
      <c r="I2727" t="s">
        <v>8054</v>
      </c>
      <c r="J2727" t="s">
        <v>8057</v>
      </c>
      <c r="K2727" t="s">
        <v>8066</v>
      </c>
      <c r="L2727" t="s">
        <v>8590</v>
      </c>
      <c r="M2727">
        <v>94109</v>
      </c>
      <c r="N2727" t="s">
        <v>8638</v>
      </c>
      <c r="O2727" t="s">
        <v>8663</v>
      </c>
      <c r="P2727" t="s">
        <v>10370</v>
      </c>
      <c r="Q2727" t="s">
        <v>10374</v>
      </c>
      <c r="R2727" t="s">
        <v>10412</v>
      </c>
      <c r="S2727">
        <v>122.352</v>
      </c>
      <c r="T2727">
        <v>3</v>
      </c>
      <c r="U2727">
        <v>0.2</v>
      </c>
      <c r="V2727">
        <v>13.7646</v>
      </c>
      <c r="W2727">
        <f>(Tableau1[[#This Row],[Sales]]/Tableau1[[#This Row],[Profit]])*100</f>
        <v>888.88888888888891</v>
      </c>
      <c r="X2727">
        <f>Tableau1[[#This Row],[Sales]]*(1-Tableau1[[#This Row],[Discount]])</f>
        <v>97.881600000000006</v>
      </c>
      <c r="Y2727">
        <f ca="1">SUMIF(Tableau1[Order ID],Tableau1[[#This Row],[Order ID]],Tableau1[[#This Row],[Sales]])</f>
        <v>0</v>
      </c>
    </row>
    <row r="2728" spans="1:25" x14ac:dyDescent="0.3">
      <c r="A2728">
        <v>5469</v>
      </c>
      <c r="B2728" t="s">
        <v>2747</v>
      </c>
      <c r="C2728" s="9" t="s">
        <v>5497</v>
      </c>
      <c r="D2728" s="9">
        <v>41908</v>
      </c>
      <c r="E2728" s="3" t="s">
        <v>5157</v>
      </c>
      <c r="F2728" t="s">
        <v>6466</v>
      </c>
      <c r="G2728" t="s">
        <v>7048</v>
      </c>
      <c r="H2728" t="s">
        <v>7841</v>
      </c>
      <c r="I2728" t="s">
        <v>8056</v>
      </c>
      <c r="J2728" t="s">
        <v>8057</v>
      </c>
      <c r="K2728" t="s">
        <v>8128</v>
      </c>
      <c r="L2728" t="s">
        <v>8590</v>
      </c>
      <c r="M2728">
        <v>92105</v>
      </c>
      <c r="N2728" t="s">
        <v>8638</v>
      </c>
      <c r="O2728" t="s">
        <v>8642</v>
      </c>
      <c r="P2728" t="s">
        <v>10370</v>
      </c>
      <c r="Q2728" t="s">
        <v>10374</v>
      </c>
      <c r="R2728" t="s">
        <v>10391</v>
      </c>
      <c r="S2728">
        <v>585.55200000000002</v>
      </c>
      <c r="T2728">
        <v>3</v>
      </c>
      <c r="U2728">
        <v>0.2</v>
      </c>
      <c r="V2728">
        <v>73.194000000000003</v>
      </c>
      <c r="W2728">
        <f>(Tableau1[[#This Row],[Sales]]/Tableau1[[#This Row],[Profit]])*100</f>
        <v>800</v>
      </c>
      <c r="X2728">
        <f>Tableau1[[#This Row],[Sales]]*(1-Tableau1[[#This Row],[Discount]])</f>
        <v>468.44160000000005</v>
      </c>
      <c r="Y2728">
        <f ca="1">SUMIF(Tableau1[Order ID],Tableau1[[#This Row],[Order ID]],Tableau1[[#This Row],[Sales]])</f>
        <v>0</v>
      </c>
    </row>
    <row r="2729" spans="1:25" x14ac:dyDescent="0.3">
      <c r="A2729">
        <v>5471</v>
      </c>
      <c r="B2729" t="s">
        <v>2748</v>
      </c>
      <c r="C2729" s="9" t="s">
        <v>5228</v>
      </c>
      <c r="D2729" s="9">
        <v>42520</v>
      </c>
      <c r="E2729" s="3" t="s">
        <v>5060</v>
      </c>
      <c r="F2729" t="s">
        <v>6465</v>
      </c>
      <c r="G2729" t="s">
        <v>7062</v>
      </c>
      <c r="H2729" t="s">
        <v>7855</v>
      </c>
      <c r="I2729" t="s">
        <v>8054</v>
      </c>
      <c r="J2729" t="s">
        <v>8057</v>
      </c>
      <c r="K2729" t="s">
        <v>8115</v>
      </c>
      <c r="L2729" t="s">
        <v>8612</v>
      </c>
      <c r="M2729">
        <v>45011</v>
      </c>
      <c r="N2729" t="s">
        <v>8640</v>
      </c>
      <c r="O2729" t="s">
        <v>9855</v>
      </c>
      <c r="P2729" t="s">
        <v>10371</v>
      </c>
      <c r="Q2729" t="s">
        <v>10382</v>
      </c>
      <c r="R2729" t="s">
        <v>11590</v>
      </c>
      <c r="S2729">
        <v>123.92</v>
      </c>
      <c r="T2729">
        <v>5</v>
      </c>
      <c r="U2729">
        <v>0.2</v>
      </c>
      <c r="V2729">
        <v>9.2940000000000005</v>
      </c>
      <c r="W2729">
        <f>(Tableau1[[#This Row],[Sales]]/Tableau1[[#This Row],[Profit]])*100</f>
        <v>1333.3333333333333</v>
      </c>
      <c r="X2729">
        <f>Tableau1[[#This Row],[Sales]]*(1-Tableau1[[#This Row],[Discount]])</f>
        <v>99.13600000000001</v>
      </c>
      <c r="Y2729">
        <f ca="1">SUMIF(Tableau1[Order ID],Tableau1[[#This Row],[Order ID]],Tableau1[[#This Row],[Sales]])</f>
        <v>0</v>
      </c>
    </row>
    <row r="2730" spans="1:25" x14ac:dyDescent="0.3">
      <c r="A2730">
        <v>5472</v>
      </c>
      <c r="B2730" t="s">
        <v>2749</v>
      </c>
      <c r="C2730" s="9" t="s">
        <v>5514</v>
      </c>
      <c r="D2730" s="9">
        <v>43088</v>
      </c>
      <c r="E2730" s="3" t="s">
        <v>5361</v>
      </c>
      <c r="F2730" t="s">
        <v>6465</v>
      </c>
      <c r="G2730" t="s">
        <v>7168</v>
      </c>
      <c r="H2730" t="s">
        <v>7961</v>
      </c>
      <c r="I2730" t="s">
        <v>8054</v>
      </c>
      <c r="J2730" t="s">
        <v>8057</v>
      </c>
      <c r="K2730" t="s">
        <v>8175</v>
      </c>
      <c r="L2730" t="s">
        <v>8610</v>
      </c>
      <c r="M2730">
        <v>80134</v>
      </c>
      <c r="N2730" t="s">
        <v>8638</v>
      </c>
      <c r="O2730" t="s">
        <v>10093</v>
      </c>
      <c r="P2730" t="s">
        <v>10370</v>
      </c>
      <c r="Q2730" t="s">
        <v>10378</v>
      </c>
      <c r="R2730" t="s">
        <v>11832</v>
      </c>
      <c r="S2730">
        <v>13.36</v>
      </c>
      <c r="T2730">
        <v>5</v>
      </c>
      <c r="U2730">
        <v>0.2</v>
      </c>
      <c r="V2730">
        <v>4.008</v>
      </c>
      <c r="W2730">
        <f>(Tableau1[[#This Row],[Sales]]/Tableau1[[#This Row],[Profit]])*100</f>
        <v>333.33333333333331</v>
      </c>
      <c r="X2730">
        <f>Tableau1[[#This Row],[Sales]]*(1-Tableau1[[#This Row],[Discount]])</f>
        <v>10.688000000000001</v>
      </c>
      <c r="Y2730">
        <f ca="1">SUMIF(Tableau1[Order ID],Tableau1[[#This Row],[Order ID]],Tableau1[[#This Row],[Sales]])</f>
        <v>0</v>
      </c>
    </row>
    <row r="2731" spans="1:25" x14ac:dyDescent="0.3">
      <c r="A2731">
        <v>5475</v>
      </c>
      <c r="B2731" t="s">
        <v>2750</v>
      </c>
      <c r="C2731" s="9" t="s">
        <v>5407</v>
      </c>
      <c r="D2731" s="9">
        <v>43095</v>
      </c>
      <c r="E2731" s="3" t="s">
        <v>5407</v>
      </c>
      <c r="F2731" t="s">
        <v>6467</v>
      </c>
      <c r="G2731" t="s">
        <v>6757</v>
      </c>
      <c r="H2731" t="s">
        <v>7550</v>
      </c>
      <c r="I2731" t="s">
        <v>8055</v>
      </c>
      <c r="J2731" t="s">
        <v>8057</v>
      </c>
      <c r="K2731" t="s">
        <v>8067</v>
      </c>
      <c r="L2731" t="s">
        <v>8596</v>
      </c>
      <c r="M2731">
        <v>68025</v>
      </c>
      <c r="N2731" t="s">
        <v>8639</v>
      </c>
      <c r="O2731" t="s">
        <v>9085</v>
      </c>
      <c r="P2731" t="s">
        <v>10371</v>
      </c>
      <c r="Q2731" t="s">
        <v>10377</v>
      </c>
      <c r="R2731" t="s">
        <v>10835</v>
      </c>
      <c r="S2731">
        <v>750.68</v>
      </c>
      <c r="T2731">
        <v>2</v>
      </c>
      <c r="U2731">
        <v>0</v>
      </c>
      <c r="V2731">
        <v>37.533999999999999</v>
      </c>
      <c r="W2731">
        <f>(Tableau1[[#This Row],[Sales]]/Tableau1[[#This Row],[Profit]])*100</f>
        <v>2000</v>
      </c>
      <c r="X2731">
        <f>Tableau1[[#This Row],[Sales]]*(1-Tableau1[[#This Row],[Discount]])</f>
        <v>750.68</v>
      </c>
      <c r="Y2731">
        <f ca="1">SUMIF(Tableau1[Order ID],Tableau1[[#This Row],[Order ID]],Tableau1[[#This Row],[Sales]])</f>
        <v>0</v>
      </c>
    </row>
    <row r="2732" spans="1:25" x14ac:dyDescent="0.3">
      <c r="A2732">
        <v>5476</v>
      </c>
      <c r="B2732" t="s">
        <v>2751</v>
      </c>
      <c r="C2732" s="9" t="s">
        <v>5170</v>
      </c>
      <c r="D2732" s="9">
        <v>42901</v>
      </c>
      <c r="E2732" s="3" t="s">
        <v>6008</v>
      </c>
      <c r="F2732" t="s">
        <v>6466</v>
      </c>
      <c r="G2732" t="s">
        <v>7124</v>
      </c>
      <c r="H2732" t="s">
        <v>7917</v>
      </c>
      <c r="I2732" t="s">
        <v>8056</v>
      </c>
      <c r="J2732" t="s">
        <v>8057</v>
      </c>
      <c r="K2732" t="s">
        <v>8407</v>
      </c>
      <c r="L2732" t="s">
        <v>8599</v>
      </c>
      <c r="M2732">
        <v>55369</v>
      </c>
      <c r="N2732" t="s">
        <v>8639</v>
      </c>
      <c r="O2732" t="s">
        <v>9202</v>
      </c>
      <c r="P2732" t="s">
        <v>10371</v>
      </c>
      <c r="Q2732" t="s">
        <v>10375</v>
      </c>
      <c r="R2732" t="s">
        <v>10951</v>
      </c>
      <c r="S2732">
        <v>44.4</v>
      </c>
      <c r="T2732">
        <v>3</v>
      </c>
      <c r="U2732">
        <v>0</v>
      </c>
      <c r="V2732">
        <v>22.2</v>
      </c>
      <c r="W2732">
        <f>(Tableau1[[#This Row],[Sales]]/Tableau1[[#This Row],[Profit]])*100</f>
        <v>200</v>
      </c>
      <c r="X2732">
        <f>Tableau1[[#This Row],[Sales]]*(1-Tableau1[[#This Row],[Discount]])</f>
        <v>44.4</v>
      </c>
      <c r="Y2732">
        <f ca="1">SUMIF(Tableau1[Order ID],Tableau1[[#This Row],[Order ID]],Tableau1[[#This Row],[Sales]])</f>
        <v>0</v>
      </c>
    </row>
    <row r="2733" spans="1:25" x14ac:dyDescent="0.3">
      <c r="A2733">
        <v>5479</v>
      </c>
      <c r="B2733" t="s">
        <v>2752</v>
      </c>
      <c r="C2733" s="9" t="s">
        <v>5103</v>
      </c>
      <c r="D2733" s="9">
        <v>42694</v>
      </c>
      <c r="E2733" s="3" t="s">
        <v>5420</v>
      </c>
      <c r="F2733" t="s">
        <v>6465</v>
      </c>
      <c r="G2733" t="s">
        <v>6549</v>
      </c>
      <c r="H2733" t="s">
        <v>7342</v>
      </c>
      <c r="I2733" t="s">
        <v>8054</v>
      </c>
      <c r="J2733" t="s">
        <v>8057</v>
      </c>
      <c r="K2733" t="s">
        <v>8104</v>
      </c>
      <c r="L2733" t="s">
        <v>8601</v>
      </c>
      <c r="M2733">
        <v>19711</v>
      </c>
      <c r="N2733" t="s">
        <v>8640</v>
      </c>
      <c r="O2733" t="s">
        <v>9750</v>
      </c>
      <c r="P2733" t="s">
        <v>10371</v>
      </c>
      <c r="Q2733" t="s">
        <v>10381</v>
      </c>
      <c r="R2733" t="s">
        <v>11486</v>
      </c>
      <c r="S2733">
        <v>128.4</v>
      </c>
      <c r="T2733">
        <v>3</v>
      </c>
      <c r="U2733">
        <v>0</v>
      </c>
      <c r="V2733">
        <v>62.915999999999997</v>
      </c>
      <c r="W2733">
        <f>(Tableau1[[#This Row],[Sales]]/Tableau1[[#This Row],[Profit]])*100</f>
        <v>204.08163265306123</v>
      </c>
      <c r="X2733">
        <f>Tableau1[[#This Row],[Sales]]*(1-Tableau1[[#This Row],[Discount]])</f>
        <v>128.4</v>
      </c>
      <c r="Y2733">
        <f ca="1">SUMIF(Tableau1[Order ID],Tableau1[[#This Row],[Order ID]],Tableau1[[#This Row],[Sales]])</f>
        <v>0</v>
      </c>
    </row>
    <row r="2734" spans="1:25" x14ac:dyDescent="0.3">
      <c r="A2734">
        <v>5480</v>
      </c>
      <c r="B2734" t="s">
        <v>2753</v>
      </c>
      <c r="C2734" s="9" t="s">
        <v>5721</v>
      </c>
      <c r="D2734" s="9">
        <v>41729</v>
      </c>
      <c r="E2734" s="3" t="s">
        <v>5557</v>
      </c>
      <c r="F2734" t="s">
        <v>6465</v>
      </c>
      <c r="G2734" t="s">
        <v>6676</v>
      </c>
      <c r="H2734" t="s">
        <v>7469</v>
      </c>
      <c r="I2734" t="s">
        <v>8055</v>
      </c>
      <c r="J2734" t="s">
        <v>8057</v>
      </c>
      <c r="K2734" t="s">
        <v>8158</v>
      </c>
      <c r="L2734" t="s">
        <v>8591</v>
      </c>
      <c r="M2734">
        <v>33180</v>
      </c>
      <c r="N2734" t="s">
        <v>8637</v>
      </c>
      <c r="O2734" t="s">
        <v>9410</v>
      </c>
      <c r="P2734" t="s">
        <v>10371</v>
      </c>
      <c r="Q2734" t="s">
        <v>10381</v>
      </c>
      <c r="R2734" t="s">
        <v>11158</v>
      </c>
      <c r="S2734">
        <v>1.869</v>
      </c>
      <c r="T2734">
        <v>1</v>
      </c>
      <c r="U2734">
        <v>0.7</v>
      </c>
      <c r="V2734">
        <v>-1.3083</v>
      </c>
      <c r="W2734">
        <f>(Tableau1[[#This Row],[Sales]]/Tableau1[[#This Row],[Profit]])*100</f>
        <v>-142.85714285714286</v>
      </c>
      <c r="X2734">
        <f>Tableau1[[#This Row],[Sales]]*(1-Tableau1[[#This Row],[Discount]])</f>
        <v>0.56070000000000009</v>
      </c>
      <c r="Y2734">
        <f ca="1">SUMIF(Tableau1[Order ID],Tableau1[[#This Row],[Order ID]],Tableau1[[#This Row],[Sales]])</f>
        <v>0</v>
      </c>
    </row>
    <row r="2735" spans="1:25" x14ac:dyDescent="0.3">
      <c r="A2735">
        <v>5481</v>
      </c>
      <c r="B2735" t="s">
        <v>2754</v>
      </c>
      <c r="C2735" s="9" t="s">
        <v>6078</v>
      </c>
      <c r="D2735" s="9">
        <v>43016</v>
      </c>
      <c r="E2735" s="3" t="s">
        <v>5366</v>
      </c>
      <c r="F2735" t="s">
        <v>6465</v>
      </c>
      <c r="G2735" t="s">
        <v>6762</v>
      </c>
      <c r="H2735" t="s">
        <v>7555</v>
      </c>
      <c r="I2735" t="s">
        <v>8055</v>
      </c>
      <c r="J2735" t="s">
        <v>8057</v>
      </c>
      <c r="K2735" t="s">
        <v>8128</v>
      </c>
      <c r="L2735" t="s">
        <v>8590</v>
      </c>
      <c r="M2735">
        <v>92105</v>
      </c>
      <c r="N2735" t="s">
        <v>8638</v>
      </c>
      <c r="O2735" t="s">
        <v>9558</v>
      </c>
      <c r="P2735" t="s">
        <v>10372</v>
      </c>
      <c r="Q2735" t="s">
        <v>10380</v>
      </c>
      <c r="R2735" t="s">
        <v>11301</v>
      </c>
      <c r="S2735">
        <v>103.19199999999999</v>
      </c>
      <c r="T2735">
        <v>1</v>
      </c>
      <c r="U2735">
        <v>0.2</v>
      </c>
      <c r="V2735">
        <v>11.6091</v>
      </c>
      <c r="W2735">
        <f>(Tableau1[[#This Row],[Sales]]/Tableau1[[#This Row],[Profit]])*100</f>
        <v>888.88888888888891</v>
      </c>
      <c r="X2735">
        <f>Tableau1[[#This Row],[Sales]]*(1-Tableau1[[#This Row],[Discount]])</f>
        <v>82.553600000000003</v>
      </c>
      <c r="Y2735">
        <f ca="1">SUMIF(Tableau1[Order ID],Tableau1[[#This Row],[Order ID]],Tableau1[[#This Row],[Sales]])</f>
        <v>0</v>
      </c>
    </row>
    <row r="2736" spans="1:25" x14ac:dyDescent="0.3">
      <c r="A2736">
        <v>5485</v>
      </c>
      <c r="B2736" t="s">
        <v>2755</v>
      </c>
      <c r="C2736" s="9" t="s">
        <v>5319</v>
      </c>
      <c r="D2736" s="9">
        <v>42765</v>
      </c>
      <c r="E2736" s="3" t="s">
        <v>6174</v>
      </c>
      <c r="F2736" t="s">
        <v>6465</v>
      </c>
      <c r="G2736" t="s">
        <v>6480</v>
      </c>
      <c r="H2736" t="s">
        <v>7273</v>
      </c>
      <c r="I2736" t="s">
        <v>8054</v>
      </c>
      <c r="J2736" t="s">
        <v>8057</v>
      </c>
      <c r="K2736" t="s">
        <v>8158</v>
      </c>
      <c r="L2736" t="s">
        <v>8591</v>
      </c>
      <c r="M2736">
        <v>33142</v>
      </c>
      <c r="N2736" t="s">
        <v>8637</v>
      </c>
      <c r="O2736" t="s">
        <v>10280</v>
      </c>
      <c r="P2736" t="s">
        <v>10370</v>
      </c>
      <c r="Q2736" t="s">
        <v>10374</v>
      </c>
      <c r="R2736" t="s">
        <v>12020</v>
      </c>
      <c r="S2736">
        <v>419.13600000000002</v>
      </c>
      <c r="T2736">
        <v>4</v>
      </c>
      <c r="U2736">
        <v>0.2</v>
      </c>
      <c r="V2736">
        <v>-68.1096</v>
      </c>
      <c r="W2736">
        <f>(Tableau1[[#This Row],[Sales]]/Tableau1[[#This Row],[Profit]])*100</f>
        <v>-615.38461538461547</v>
      </c>
      <c r="X2736">
        <f>Tableau1[[#This Row],[Sales]]*(1-Tableau1[[#This Row],[Discount]])</f>
        <v>335.30880000000002</v>
      </c>
      <c r="Y2736">
        <f ca="1">SUMIF(Tableau1[Order ID],Tableau1[[#This Row],[Order ID]],Tableau1[[#This Row],[Sales]])</f>
        <v>0</v>
      </c>
    </row>
    <row r="2737" spans="1:25" x14ac:dyDescent="0.3">
      <c r="A2737">
        <v>5486</v>
      </c>
      <c r="B2737" t="s">
        <v>2756</v>
      </c>
      <c r="C2737" s="9" t="s">
        <v>5462</v>
      </c>
      <c r="D2737" s="9">
        <v>41985</v>
      </c>
      <c r="E2737" s="3" t="s">
        <v>5536</v>
      </c>
      <c r="F2737" t="s">
        <v>6465</v>
      </c>
      <c r="G2737" t="s">
        <v>6639</v>
      </c>
      <c r="H2737" t="s">
        <v>7432</v>
      </c>
      <c r="I2737" t="s">
        <v>8054</v>
      </c>
      <c r="J2737" t="s">
        <v>8057</v>
      </c>
      <c r="K2737" t="s">
        <v>8158</v>
      </c>
      <c r="L2737" t="s">
        <v>8591</v>
      </c>
      <c r="M2737">
        <v>33178</v>
      </c>
      <c r="N2737" t="s">
        <v>8637</v>
      </c>
      <c r="O2737" t="s">
        <v>9326</v>
      </c>
      <c r="P2737" t="s">
        <v>10371</v>
      </c>
      <c r="Q2737" t="s">
        <v>10385</v>
      </c>
      <c r="R2737" t="s">
        <v>10539</v>
      </c>
      <c r="S2737">
        <v>23.472000000000001</v>
      </c>
      <c r="T2737">
        <v>3</v>
      </c>
      <c r="U2737">
        <v>0.2</v>
      </c>
      <c r="V2737">
        <v>7.6284000000000001</v>
      </c>
      <c r="W2737">
        <f>(Tableau1[[#This Row],[Sales]]/Tableau1[[#This Row],[Profit]])*100</f>
        <v>307.69230769230774</v>
      </c>
      <c r="X2737">
        <f>Tableau1[[#This Row],[Sales]]*(1-Tableau1[[#This Row],[Discount]])</f>
        <v>18.777600000000003</v>
      </c>
      <c r="Y2737">
        <f ca="1">SUMIF(Tableau1[Order ID],Tableau1[[#This Row],[Order ID]],Tableau1[[#This Row],[Sales]])</f>
        <v>0</v>
      </c>
    </row>
    <row r="2738" spans="1:25" x14ac:dyDescent="0.3">
      <c r="A2738">
        <v>5487</v>
      </c>
      <c r="B2738" t="s">
        <v>2757</v>
      </c>
      <c r="C2738" s="9" t="s">
        <v>6070</v>
      </c>
      <c r="D2738" s="9">
        <v>42301</v>
      </c>
      <c r="E2738" s="3" t="s">
        <v>6134</v>
      </c>
      <c r="F2738" t="s">
        <v>6465</v>
      </c>
      <c r="G2738" t="s">
        <v>6660</v>
      </c>
      <c r="H2738" t="s">
        <v>7453</v>
      </c>
      <c r="I2738" t="s">
        <v>8056</v>
      </c>
      <c r="J2738" t="s">
        <v>8057</v>
      </c>
      <c r="K2738" t="s">
        <v>8110</v>
      </c>
      <c r="L2738" t="s">
        <v>8593</v>
      </c>
      <c r="M2738">
        <v>78207</v>
      </c>
      <c r="N2738" t="s">
        <v>8639</v>
      </c>
      <c r="O2738" t="s">
        <v>8941</v>
      </c>
      <c r="P2738" t="s">
        <v>10371</v>
      </c>
      <c r="Q2738" t="s">
        <v>10381</v>
      </c>
      <c r="R2738" t="s">
        <v>10690</v>
      </c>
      <c r="S2738">
        <v>3.5920000000000001</v>
      </c>
      <c r="T2738">
        <v>4</v>
      </c>
      <c r="U2738">
        <v>0.8</v>
      </c>
      <c r="V2738">
        <v>-6.2859999999999996</v>
      </c>
      <c r="W2738">
        <f>(Tableau1[[#This Row],[Sales]]/Tableau1[[#This Row],[Profit]])*100</f>
        <v>-57.142857142857153</v>
      </c>
      <c r="X2738">
        <f>Tableau1[[#This Row],[Sales]]*(1-Tableau1[[#This Row],[Discount]])</f>
        <v>0.71839999999999982</v>
      </c>
      <c r="Y2738">
        <f ca="1">SUMIF(Tableau1[Order ID],Tableau1[[#This Row],[Order ID]],Tableau1[[#This Row],[Sales]])</f>
        <v>0</v>
      </c>
    </row>
    <row r="2739" spans="1:25" x14ac:dyDescent="0.3">
      <c r="A2739">
        <v>5488</v>
      </c>
      <c r="B2739" t="s">
        <v>2758</v>
      </c>
      <c r="C2739" s="9" t="s">
        <v>5749</v>
      </c>
      <c r="D2739" s="9">
        <v>42826</v>
      </c>
      <c r="E2739" s="3" t="s">
        <v>6125</v>
      </c>
      <c r="F2739" t="s">
        <v>6464</v>
      </c>
      <c r="G2739" t="s">
        <v>6760</v>
      </c>
      <c r="H2739" t="s">
        <v>7553</v>
      </c>
      <c r="I2739" t="s">
        <v>8055</v>
      </c>
      <c r="J2739" t="s">
        <v>8057</v>
      </c>
      <c r="K2739" t="s">
        <v>8166</v>
      </c>
      <c r="L2739" t="s">
        <v>8591</v>
      </c>
      <c r="M2739">
        <v>32216</v>
      </c>
      <c r="N2739" t="s">
        <v>8637</v>
      </c>
      <c r="O2739" t="s">
        <v>9726</v>
      </c>
      <c r="P2739" t="s">
        <v>10372</v>
      </c>
      <c r="Q2739" t="s">
        <v>10380</v>
      </c>
      <c r="R2739" t="s">
        <v>11463</v>
      </c>
      <c r="S2739">
        <v>23.975999999999999</v>
      </c>
      <c r="T2739">
        <v>3</v>
      </c>
      <c r="U2739">
        <v>0.2</v>
      </c>
      <c r="V2739">
        <v>-5.6943000000000001</v>
      </c>
      <c r="W2739">
        <f>(Tableau1[[#This Row],[Sales]]/Tableau1[[#This Row],[Profit]])*100</f>
        <v>-421.05263157894734</v>
      </c>
      <c r="X2739">
        <f>Tableau1[[#This Row],[Sales]]*(1-Tableau1[[#This Row],[Discount]])</f>
        <v>19.180800000000001</v>
      </c>
      <c r="Y2739">
        <f ca="1">SUMIF(Tableau1[Order ID],Tableau1[[#This Row],[Order ID]],Tableau1[[#This Row],[Sales]])</f>
        <v>0</v>
      </c>
    </row>
    <row r="2740" spans="1:25" x14ac:dyDescent="0.3">
      <c r="A2740">
        <v>5492</v>
      </c>
      <c r="B2740" t="s">
        <v>2759</v>
      </c>
      <c r="C2740" s="9" t="s">
        <v>5825</v>
      </c>
      <c r="D2740" s="9">
        <v>42761</v>
      </c>
      <c r="E2740" s="3" t="s">
        <v>5708</v>
      </c>
      <c r="F2740" t="s">
        <v>6466</v>
      </c>
      <c r="G2740" t="s">
        <v>6468</v>
      </c>
      <c r="H2740" t="s">
        <v>7261</v>
      </c>
      <c r="I2740" t="s">
        <v>8054</v>
      </c>
      <c r="J2740" t="s">
        <v>8057</v>
      </c>
      <c r="K2740" t="s">
        <v>8070</v>
      </c>
      <c r="L2740" t="s">
        <v>8593</v>
      </c>
      <c r="M2740">
        <v>77070</v>
      </c>
      <c r="N2740" t="s">
        <v>8639</v>
      </c>
      <c r="O2740" t="s">
        <v>8713</v>
      </c>
      <c r="P2740" t="s">
        <v>10371</v>
      </c>
      <c r="Q2740" t="s">
        <v>10377</v>
      </c>
      <c r="R2740" t="s">
        <v>10462</v>
      </c>
      <c r="S2740">
        <v>18.16</v>
      </c>
      <c r="T2740">
        <v>2</v>
      </c>
      <c r="U2740">
        <v>0.2</v>
      </c>
      <c r="V2740">
        <v>1.8160000000000001</v>
      </c>
      <c r="W2740">
        <f>(Tableau1[[#This Row],[Sales]]/Tableau1[[#This Row],[Profit]])*100</f>
        <v>1000</v>
      </c>
      <c r="X2740">
        <f>Tableau1[[#This Row],[Sales]]*(1-Tableau1[[#This Row],[Discount]])</f>
        <v>14.528</v>
      </c>
      <c r="Y2740">
        <f ca="1">SUMIF(Tableau1[Order ID],Tableau1[[#This Row],[Order ID]],Tableau1[[#This Row],[Sales]])</f>
        <v>0</v>
      </c>
    </row>
    <row r="2741" spans="1:25" x14ac:dyDescent="0.3">
      <c r="A2741">
        <v>5493</v>
      </c>
      <c r="B2741" t="s">
        <v>2760</v>
      </c>
      <c r="C2741" s="9" t="s">
        <v>5713</v>
      </c>
      <c r="D2741" s="9">
        <v>41971</v>
      </c>
      <c r="E2741" s="3" t="s">
        <v>5713</v>
      </c>
      <c r="F2741" t="s">
        <v>6467</v>
      </c>
      <c r="G2741" t="s">
        <v>7191</v>
      </c>
      <c r="H2741" t="s">
        <v>7984</v>
      </c>
      <c r="I2741" t="s">
        <v>8056</v>
      </c>
      <c r="J2741" t="s">
        <v>8057</v>
      </c>
      <c r="K2741" t="s">
        <v>8066</v>
      </c>
      <c r="L2741" t="s">
        <v>8590</v>
      </c>
      <c r="M2741">
        <v>94122</v>
      </c>
      <c r="N2741" t="s">
        <v>8638</v>
      </c>
      <c r="O2741" t="s">
        <v>8961</v>
      </c>
      <c r="P2741" t="s">
        <v>10371</v>
      </c>
      <c r="Q2741" t="s">
        <v>10387</v>
      </c>
      <c r="R2741" t="s">
        <v>10710</v>
      </c>
      <c r="S2741">
        <v>7.36</v>
      </c>
      <c r="T2741">
        <v>2</v>
      </c>
      <c r="U2741">
        <v>0</v>
      </c>
      <c r="V2741">
        <v>0.1472</v>
      </c>
      <c r="W2741">
        <f>(Tableau1[[#This Row],[Sales]]/Tableau1[[#This Row],[Profit]])*100</f>
        <v>5000</v>
      </c>
      <c r="X2741">
        <f>Tableau1[[#This Row],[Sales]]*(1-Tableau1[[#This Row],[Discount]])</f>
        <v>7.36</v>
      </c>
      <c r="Y2741">
        <f ca="1">SUMIF(Tableau1[Order ID],Tableau1[[#This Row],[Order ID]],Tableau1[[#This Row],[Sales]])</f>
        <v>0</v>
      </c>
    </row>
    <row r="2742" spans="1:25" x14ac:dyDescent="0.3">
      <c r="A2742">
        <v>5496</v>
      </c>
      <c r="B2742" t="s">
        <v>2761</v>
      </c>
      <c r="C2742" s="9" t="s">
        <v>5436</v>
      </c>
      <c r="D2742" s="9">
        <v>42251</v>
      </c>
      <c r="E2742" s="3" t="s">
        <v>6044</v>
      </c>
      <c r="F2742" t="s">
        <v>6465</v>
      </c>
      <c r="G2742" t="s">
        <v>6932</v>
      </c>
      <c r="H2742" t="s">
        <v>7725</v>
      </c>
      <c r="I2742" t="s">
        <v>8055</v>
      </c>
      <c r="J2742" t="s">
        <v>8057</v>
      </c>
      <c r="K2742" t="s">
        <v>8068</v>
      </c>
      <c r="L2742" t="s">
        <v>8597</v>
      </c>
      <c r="M2742">
        <v>19140</v>
      </c>
      <c r="N2742" t="s">
        <v>8640</v>
      </c>
      <c r="O2742" t="s">
        <v>9793</v>
      </c>
      <c r="P2742" t="s">
        <v>10371</v>
      </c>
      <c r="Q2742" t="s">
        <v>10381</v>
      </c>
      <c r="R2742" t="s">
        <v>11527</v>
      </c>
      <c r="S2742">
        <v>7.6559999999999997</v>
      </c>
      <c r="T2742">
        <v>4</v>
      </c>
      <c r="U2742">
        <v>0.7</v>
      </c>
      <c r="V2742">
        <v>-6.1247999999999996</v>
      </c>
      <c r="W2742">
        <f>(Tableau1[[#This Row],[Sales]]/Tableau1[[#This Row],[Profit]])*100</f>
        <v>-125</v>
      </c>
      <c r="X2742">
        <f>Tableau1[[#This Row],[Sales]]*(1-Tableau1[[#This Row],[Discount]])</f>
        <v>2.2968000000000002</v>
      </c>
      <c r="Y2742">
        <f ca="1">SUMIF(Tableau1[Order ID],Tableau1[[#This Row],[Order ID]],Tableau1[[#This Row],[Sales]])</f>
        <v>0</v>
      </c>
    </row>
    <row r="2743" spans="1:25" x14ac:dyDescent="0.3">
      <c r="A2743">
        <v>5497</v>
      </c>
      <c r="B2743" t="s">
        <v>2762</v>
      </c>
      <c r="C2743" s="9" t="s">
        <v>5522</v>
      </c>
      <c r="D2743" s="9">
        <v>42898</v>
      </c>
      <c r="E2743" s="3" t="s">
        <v>5144</v>
      </c>
      <c r="F2743" t="s">
        <v>6465</v>
      </c>
      <c r="G2743" t="s">
        <v>7111</v>
      </c>
      <c r="H2743" t="s">
        <v>7904</v>
      </c>
      <c r="I2743" t="s">
        <v>8054</v>
      </c>
      <c r="J2743" t="s">
        <v>8057</v>
      </c>
      <c r="K2743" t="s">
        <v>8350</v>
      </c>
      <c r="L2743" t="s">
        <v>8612</v>
      </c>
      <c r="M2743">
        <v>43302</v>
      </c>
      <c r="N2743" t="s">
        <v>8640</v>
      </c>
      <c r="O2743" t="s">
        <v>8876</v>
      </c>
      <c r="P2743" t="s">
        <v>10372</v>
      </c>
      <c r="Q2743" t="s">
        <v>10384</v>
      </c>
      <c r="R2743" t="s">
        <v>10626</v>
      </c>
      <c r="S2743">
        <v>63.92</v>
      </c>
      <c r="T2743">
        <v>2</v>
      </c>
      <c r="U2743">
        <v>0.2</v>
      </c>
      <c r="V2743">
        <v>19.175999999999998</v>
      </c>
      <c r="W2743">
        <f>(Tableau1[[#This Row],[Sales]]/Tableau1[[#This Row],[Profit]])*100</f>
        <v>333.33333333333337</v>
      </c>
      <c r="X2743">
        <f>Tableau1[[#This Row],[Sales]]*(1-Tableau1[[#This Row],[Discount]])</f>
        <v>51.136000000000003</v>
      </c>
      <c r="Y2743">
        <f ca="1">SUMIF(Tableau1[Order ID],Tableau1[[#This Row],[Order ID]],Tableau1[[#This Row],[Sales]])</f>
        <v>0</v>
      </c>
    </row>
    <row r="2744" spans="1:25" x14ac:dyDescent="0.3">
      <c r="A2744">
        <v>5498</v>
      </c>
      <c r="B2744" t="s">
        <v>2763</v>
      </c>
      <c r="C2744" s="9" t="s">
        <v>5693</v>
      </c>
      <c r="D2744" s="9">
        <v>42931</v>
      </c>
      <c r="E2744" s="3" t="s">
        <v>5960</v>
      </c>
      <c r="F2744" t="s">
        <v>6464</v>
      </c>
      <c r="G2744" t="s">
        <v>6982</v>
      </c>
      <c r="H2744" t="s">
        <v>7775</v>
      </c>
      <c r="I2744" t="s">
        <v>8054</v>
      </c>
      <c r="J2744" t="s">
        <v>8057</v>
      </c>
      <c r="K2744" t="s">
        <v>8078</v>
      </c>
      <c r="L2744" t="s">
        <v>8603</v>
      </c>
      <c r="M2744">
        <v>10024</v>
      </c>
      <c r="N2744" t="s">
        <v>8640</v>
      </c>
      <c r="O2744" t="s">
        <v>9826</v>
      </c>
      <c r="P2744" t="s">
        <v>10371</v>
      </c>
      <c r="Q2744" t="s">
        <v>10379</v>
      </c>
      <c r="R2744" t="s">
        <v>11559</v>
      </c>
      <c r="S2744">
        <v>6.56</v>
      </c>
      <c r="T2744">
        <v>2</v>
      </c>
      <c r="U2744">
        <v>0</v>
      </c>
      <c r="V2744">
        <v>1.9024000000000001</v>
      </c>
      <c r="W2744">
        <f>(Tableau1[[#This Row],[Sales]]/Tableau1[[#This Row],[Profit]])*100</f>
        <v>344.82758620689651</v>
      </c>
      <c r="X2744">
        <f>Tableau1[[#This Row],[Sales]]*(1-Tableau1[[#This Row],[Discount]])</f>
        <v>6.56</v>
      </c>
      <c r="Y2744">
        <f ca="1">SUMIF(Tableau1[Order ID],Tableau1[[#This Row],[Order ID]],Tableau1[[#This Row],[Sales]])</f>
        <v>0</v>
      </c>
    </row>
    <row r="2745" spans="1:25" x14ac:dyDescent="0.3">
      <c r="A2745">
        <v>5503</v>
      </c>
      <c r="B2745" t="s">
        <v>2764</v>
      </c>
      <c r="C2745" s="9" t="s">
        <v>5838</v>
      </c>
      <c r="D2745" s="9">
        <v>43041</v>
      </c>
      <c r="E2745" s="3" t="s">
        <v>5074</v>
      </c>
      <c r="F2745" t="s">
        <v>6465</v>
      </c>
      <c r="G2745" t="s">
        <v>7232</v>
      </c>
      <c r="H2745" t="s">
        <v>8025</v>
      </c>
      <c r="I2745" t="s">
        <v>8055</v>
      </c>
      <c r="J2745" t="s">
        <v>8057</v>
      </c>
      <c r="K2745" t="s">
        <v>8068</v>
      </c>
      <c r="L2745" t="s">
        <v>8597</v>
      </c>
      <c r="M2745">
        <v>19140</v>
      </c>
      <c r="N2745" t="s">
        <v>8640</v>
      </c>
      <c r="O2745" t="s">
        <v>9957</v>
      </c>
      <c r="P2745" t="s">
        <v>10370</v>
      </c>
      <c r="Q2745" t="s">
        <v>10378</v>
      </c>
      <c r="R2745" t="s">
        <v>11692</v>
      </c>
      <c r="S2745">
        <v>3.3119999999999998</v>
      </c>
      <c r="T2745">
        <v>1</v>
      </c>
      <c r="U2745">
        <v>0.2</v>
      </c>
      <c r="V2745">
        <v>0.66239999999999999</v>
      </c>
      <c r="W2745">
        <f>(Tableau1[[#This Row],[Sales]]/Tableau1[[#This Row],[Profit]])*100</f>
        <v>500</v>
      </c>
      <c r="X2745">
        <f>Tableau1[[#This Row],[Sales]]*(1-Tableau1[[#This Row],[Discount]])</f>
        <v>2.6496</v>
      </c>
      <c r="Y2745">
        <f ca="1">SUMIF(Tableau1[Order ID],Tableau1[[#This Row],[Order ID]],Tableau1[[#This Row],[Sales]])</f>
        <v>0</v>
      </c>
    </row>
    <row r="2746" spans="1:25" x14ac:dyDescent="0.3">
      <c r="A2746">
        <v>5507</v>
      </c>
      <c r="B2746" t="s">
        <v>2765</v>
      </c>
      <c r="C2746" s="9" t="s">
        <v>5780</v>
      </c>
      <c r="D2746" s="9">
        <v>42651</v>
      </c>
      <c r="E2746" s="3" t="s">
        <v>5780</v>
      </c>
      <c r="F2746" t="s">
        <v>6467</v>
      </c>
      <c r="G2746" t="s">
        <v>6500</v>
      </c>
      <c r="H2746" t="s">
        <v>7293</v>
      </c>
      <c r="I2746" t="s">
        <v>8054</v>
      </c>
      <c r="J2746" t="s">
        <v>8057</v>
      </c>
      <c r="K2746" t="s">
        <v>8059</v>
      </c>
      <c r="L2746" t="s">
        <v>8590</v>
      </c>
      <c r="M2746">
        <v>90036</v>
      </c>
      <c r="N2746" t="s">
        <v>8638</v>
      </c>
      <c r="O2746" t="s">
        <v>9684</v>
      </c>
      <c r="P2746" t="s">
        <v>10371</v>
      </c>
      <c r="Q2746" t="s">
        <v>10383</v>
      </c>
      <c r="R2746" t="s">
        <v>11423</v>
      </c>
      <c r="S2746">
        <v>61.96</v>
      </c>
      <c r="T2746">
        <v>2</v>
      </c>
      <c r="U2746">
        <v>0</v>
      </c>
      <c r="V2746">
        <v>27.882000000000001</v>
      </c>
      <c r="W2746">
        <f>(Tableau1[[#This Row],[Sales]]/Tableau1[[#This Row],[Profit]])*100</f>
        <v>222.22222222222223</v>
      </c>
      <c r="X2746">
        <f>Tableau1[[#This Row],[Sales]]*(1-Tableau1[[#This Row],[Discount]])</f>
        <v>61.96</v>
      </c>
      <c r="Y2746">
        <f ca="1">SUMIF(Tableau1[Order ID],Tableau1[[#This Row],[Order ID]],Tableau1[[#This Row],[Sales]])</f>
        <v>0</v>
      </c>
    </row>
    <row r="2747" spans="1:25" x14ac:dyDescent="0.3">
      <c r="A2747">
        <v>5508</v>
      </c>
      <c r="B2747" t="s">
        <v>2766</v>
      </c>
      <c r="C2747" s="9" t="s">
        <v>5173</v>
      </c>
      <c r="D2747" s="9">
        <v>42468</v>
      </c>
      <c r="E2747" s="3" t="s">
        <v>5197</v>
      </c>
      <c r="F2747" t="s">
        <v>6465</v>
      </c>
      <c r="G2747" t="s">
        <v>6778</v>
      </c>
      <c r="H2747" t="s">
        <v>7571</v>
      </c>
      <c r="I2747" t="s">
        <v>8054</v>
      </c>
      <c r="J2747" t="s">
        <v>8057</v>
      </c>
      <c r="K2747" t="s">
        <v>8272</v>
      </c>
      <c r="L2747" t="s">
        <v>8620</v>
      </c>
      <c r="M2747">
        <v>30080</v>
      </c>
      <c r="N2747" t="s">
        <v>8637</v>
      </c>
      <c r="O2747" t="s">
        <v>9922</v>
      </c>
      <c r="P2747" t="s">
        <v>10371</v>
      </c>
      <c r="Q2747" t="s">
        <v>10385</v>
      </c>
      <c r="R2747" t="s">
        <v>11657</v>
      </c>
      <c r="S2747">
        <v>17.920000000000002</v>
      </c>
      <c r="T2747">
        <v>4</v>
      </c>
      <c r="U2747">
        <v>0</v>
      </c>
      <c r="V2747">
        <v>8.6015999999999995</v>
      </c>
      <c r="W2747">
        <f>(Tableau1[[#This Row],[Sales]]/Tableau1[[#This Row],[Profit]])*100</f>
        <v>208.33333333333334</v>
      </c>
      <c r="X2747">
        <f>Tableau1[[#This Row],[Sales]]*(1-Tableau1[[#This Row],[Discount]])</f>
        <v>17.920000000000002</v>
      </c>
      <c r="Y2747">
        <f ca="1">SUMIF(Tableau1[Order ID],Tableau1[[#This Row],[Order ID]],Tableau1[[#This Row],[Sales]])</f>
        <v>0</v>
      </c>
    </row>
    <row r="2748" spans="1:25" x14ac:dyDescent="0.3">
      <c r="A2748">
        <v>5509</v>
      </c>
      <c r="B2748" t="s">
        <v>2767</v>
      </c>
      <c r="C2748" s="9" t="s">
        <v>6079</v>
      </c>
      <c r="D2748" s="9">
        <v>42285</v>
      </c>
      <c r="E2748" s="3" t="s">
        <v>5118</v>
      </c>
      <c r="F2748" t="s">
        <v>6465</v>
      </c>
      <c r="G2748" t="s">
        <v>6561</v>
      </c>
      <c r="H2748" t="s">
        <v>7354</v>
      </c>
      <c r="I2748" t="s">
        <v>8054</v>
      </c>
      <c r="J2748" t="s">
        <v>8057</v>
      </c>
      <c r="K2748" t="s">
        <v>8066</v>
      </c>
      <c r="L2748" t="s">
        <v>8590</v>
      </c>
      <c r="M2748">
        <v>94122</v>
      </c>
      <c r="N2748" t="s">
        <v>8638</v>
      </c>
      <c r="O2748" t="s">
        <v>8922</v>
      </c>
      <c r="P2748" t="s">
        <v>10370</v>
      </c>
      <c r="Q2748" t="s">
        <v>10378</v>
      </c>
      <c r="R2748" t="s">
        <v>10671</v>
      </c>
      <c r="S2748">
        <v>145.9</v>
      </c>
      <c r="T2748">
        <v>5</v>
      </c>
      <c r="U2748">
        <v>0</v>
      </c>
      <c r="V2748">
        <v>62.737000000000002</v>
      </c>
      <c r="W2748">
        <f>(Tableau1[[#This Row],[Sales]]/Tableau1[[#This Row],[Profit]])*100</f>
        <v>232.55813953488374</v>
      </c>
      <c r="X2748">
        <f>Tableau1[[#This Row],[Sales]]*(1-Tableau1[[#This Row],[Discount]])</f>
        <v>145.9</v>
      </c>
      <c r="Y2748">
        <f ca="1">SUMIF(Tableau1[Order ID],Tableau1[[#This Row],[Order ID]],Tableau1[[#This Row],[Sales]])</f>
        <v>0</v>
      </c>
    </row>
    <row r="2749" spans="1:25" x14ac:dyDescent="0.3">
      <c r="A2749">
        <v>5510</v>
      </c>
      <c r="B2749" t="s">
        <v>2768</v>
      </c>
      <c r="C2749" s="9" t="s">
        <v>5386</v>
      </c>
      <c r="D2749" s="9">
        <v>42870</v>
      </c>
      <c r="E2749" s="3" t="s">
        <v>5998</v>
      </c>
      <c r="F2749" t="s">
        <v>6465</v>
      </c>
      <c r="G2749" t="s">
        <v>7025</v>
      </c>
      <c r="H2749" t="s">
        <v>7818</v>
      </c>
      <c r="I2749" t="s">
        <v>8054</v>
      </c>
      <c r="J2749" t="s">
        <v>8057</v>
      </c>
      <c r="K2749" t="s">
        <v>8080</v>
      </c>
      <c r="L2749" t="s">
        <v>8598</v>
      </c>
      <c r="M2749">
        <v>60653</v>
      </c>
      <c r="N2749" t="s">
        <v>8639</v>
      </c>
      <c r="O2749" t="s">
        <v>8767</v>
      </c>
      <c r="P2749" t="s">
        <v>10371</v>
      </c>
      <c r="Q2749" t="s">
        <v>10383</v>
      </c>
      <c r="R2749" t="s">
        <v>10517</v>
      </c>
      <c r="S2749">
        <v>56.704000000000001</v>
      </c>
      <c r="T2749">
        <v>2</v>
      </c>
      <c r="U2749">
        <v>0.2</v>
      </c>
      <c r="V2749">
        <v>19.137599999999999</v>
      </c>
      <c r="W2749">
        <f>(Tableau1[[#This Row],[Sales]]/Tableau1[[#This Row],[Profit]])*100</f>
        <v>296.2962962962963</v>
      </c>
      <c r="X2749">
        <f>Tableau1[[#This Row],[Sales]]*(1-Tableau1[[#This Row],[Discount]])</f>
        <v>45.363200000000006</v>
      </c>
      <c r="Y2749">
        <f ca="1">SUMIF(Tableau1[Order ID],Tableau1[[#This Row],[Order ID]],Tableau1[[#This Row],[Sales]])</f>
        <v>0</v>
      </c>
    </row>
    <row r="2750" spans="1:25" x14ac:dyDescent="0.3">
      <c r="A2750">
        <v>5512</v>
      </c>
      <c r="B2750" t="s">
        <v>2769</v>
      </c>
      <c r="C2750" s="9" t="s">
        <v>6080</v>
      </c>
      <c r="D2750" s="9">
        <v>41694</v>
      </c>
      <c r="E2750" s="3" t="s">
        <v>6116</v>
      </c>
      <c r="F2750" t="s">
        <v>6465</v>
      </c>
      <c r="G2750" t="s">
        <v>6839</v>
      </c>
      <c r="H2750" t="s">
        <v>7632</v>
      </c>
      <c r="I2750" t="s">
        <v>8054</v>
      </c>
      <c r="J2750" t="s">
        <v>8057</v>
      </c>
      <c r="K2750" t="s">
        <v>8319</v>
      </c>
      <c r="L2750" t="s">
        <v>8609</v>
      </c>
      <c r="M2750">
        <v>97504</v>
      </c>
      <c r="N2750" t="s">
        <v>8638</v>
      </c>
      <c r="O2750" t="s">
        <v>10096</v>
      </c>
      <c r="P2750" t="s">
        <v>10371</v>
      </c>
      <c r="Q2750" t="s">
        <v>10383</v>
      </c>
      <c r="R2750" t="s">
        <v>11835</v>
      </c>
      <c r="S2750">
        <v>32.896000000000001</v>
      </c>
      <c r="T2750">
        <v>4</v>
      </c>
      <c r="U2750">
        <v>0.2</v>
      </c>
      <c r="V2750">
        <v>11.102399999999999</v>
      </c>
      <c r="W2750">
        <f>(Tableau1[[#This Row],[Sales]]/Tableau1[[#This Row],[Profit]])*100</f>
        <v>296.2962962962963</v>
      </c>
      <c r="X2750">
        <f>Tableau1[[#This Row],[Sales]]*(1-Tableau1[[#This Row],[Discount]])</f>
        <v>26.316800000000001</v>
      </c>
      <c r="Y2750">
        <f ca="1">SUMIF(Tableau1[Order ID],Tableau1[[#This Row],[Order ID]],Tableau1[[#This Row],[Sales]])</f>
        <v>0</v>
      </c>
    </row>
    <row r="2751" spans="1:25" x14ac:dyDescent="0.3">
      <c r="A2751">
        <v>5514</v>
      </c>
      <c r="B2751" t="s">
        <v>2770</v>
      </c>
      <c r="C2751" s="9" t="s">
        <v>6081</v>
      </c>
      <c r="D2751" s="9">
        <v>42154</v>
      </c>
      <c r="E2751" s="3" t="s">
        <v>5962</v>
      </c>
      <c r="F2751" t="s">
        <v>6466</v>
      </c>
      <c r="G2751" t="s">
        <v>7101</v>
      </c>
      <c r="H2751" t="s">
        <v>7894</v>
      </c>
      <c r="I2751" t="s">
        <v>8054</v>
      </c>
      <c r="J2751" t="s">
        <v>8057</v>
      </c>
      <c r="K2751" t="s">
        <v>8078</v>
      </c>
      <c r="L2751" t="s">
        <v>8603</v>
      </c>
      <c r="M2751">
        <v>10009</v>
      </c>
      <c r="N2751" t="s">
        <v>8640</v>
      </c>
      <c r="O2751" t="s">
        <v>9270</v>
      </c>
      <c r="P2751" t="s">
        <v>10372</v>
      </c>
      <c r="Q2751" t="s">
        <v>10380</v>
      </c>
      <c r="R2751" t="s">
        <v>12021</v>
      </c>
      <c r="S2751">
        <v>239.97</v>
      </c>
      <c r="T2751">
        <v>3</v>
      </c>
      <c r="U2751">
        <v>0</v>
      </c>
      <c r="V2751">
        <v>2.3997000000000002</v>
      </c>
      <c r="W2751">
        <f>(Tableau1[[#This Row],[Sales]]/Tableau1[[#This Row],[Profit]])*100</f>
        <v>9999.9999999999982</v>
      </c>
      <c r="X2751">
        <f>Tableau1[[#This Row],[Sales]]*(1-Tableau1[[#This Row],[Discount]])</f>
        <v>239.97</v>
      </c>
      <c r="Y2751">
        <f ca="1">SUMIF(Tableau1[Order ID],Tableau1[[#This Row],[Order ID]],Tableau1[[#This Row],[Sales]])</f>
        <v>0</v>
      </c>
    </row>
    <row r="2752" spans="1:25" x14ac:dyDescent="0.3">
      <c r="A2752">
        <v>5517</v>
      </c>
      <c r="B2752" t="s">
        <v>2771</v>
      </c>
      <c r="C2752" s="9" t="s">
        <v>5771</v>
      </c>
      <c r="D2752" s="9">
        <v>42692</v>
      </c>
      <c r="E2752" s="3" t="s">
        <v>5861</v>
      </c>
      <c r="F2752" t="s">
        <v>6464</v>
      </c>
      <c r="G2752" t="s">
        <v>6814</v>
      </c>
      <c r="H2752" t="s">
        <v>7607</v>
      </c>
      <c r="I2752" t="s">
        <v>8055</v>
      </c>
      <c r="J2752" t="s">
        <v>8057</v>
      </c>
      <c r="K2752" t="s">
        <v>8172</v>
      </c>
      <c r="L2752" t="s">
        <v>8607</v>
      </c>
      <c r="M2752">
        <v>35810</v>
      </c>
      <c r="N2752" t="s">
        <v>8637</v>
      </c>
      <c r="O2752" t="s">
        <v>10273</v>
      </c>
      <c r="P2752" t="s">
        <v>10372</v>
      </c>
      <c r="Q2752" t="s">
        <v>10384</v>
      </c>
      <c r="R2752" t="s">
        <v>12013</v>
      </c>
      <c r="S2752">
        <v>1319.96</v>
      </c>
      <c r="T2752">
        <v>4</v>
      </c>
      <c r="U2752">
        <v>0</v>
      </c>
      <c r="V2752">
        <v>527.98400000000004</v>
      </c>
      <c r="W2752">
        <f>(Tableau1[[#This Row],[Sales]]/Tableau1[[#This Row],[Profit]])*100</f>
        <v>250</v>
      </c>
      <c r="X2752">
        <f>Tableau1[[#This Row],[Sales]]*(1-Tableau1[[#This Row],[Discount]])</f>
        <v>1319.96</v>
      </c>
      <c r="Y2752">
        <f ca="1">SUMIF(Tableau1[Order ID],Tableau1[[#This Row],[Order ID]],Tableau1[[#This Row],[Sales]])</f>
        <v>0</v>
      </c>
    </row>
    <row r="2753" spans="1:25" x14ac:dyDescent="0.3">
      <c r="A2753">
        <v>5518</v>
      </c>
      <c r="B2753" t="s">
        <v>2772</v>
      </c>
      <c r="C2753" s="9" t="s">
        <v>5799</v>
      </c>
      <c r="D2753" s="9">
        <v>43073</v>
      </c>
      <c r="E2753" s="3" t="s">
        <v>5064</v>
      </c>
      <c r="F2753" t="s">
        <v>6465</v>
      </c>
      <c r="G2753" t="s">
        <v>6567</v>
      </c>
      <c r="H2753" t="s">
        <v>7360</v>
      </c>
      <c r="I2753" t="s">
        <v>8055</v>
      </c>
      <c r="J2753" t="s">
        <v>8057</v>
      </c>
      <c r="K2753" t="s">
        <v>8068</v>
      </c>
      <c r="L2753" t="s">
        <v>8597</v>
      </c>
      <c r="M2753">
        <v>19134</v>
      </c>
      <c r="N2753" t="s">
        <v>8640</v>
      </c>
      <c r="O2753" t="s">
        <v>9481</v>
      </c>
      <c r="P2753" t="s">
        <v>10370</v>
      </c>
      <c r="Q2753" t="s">
        <v>10374</v>
      </c>
      <c r="R2753" t="s">
        <v>11225</v>
      </c>
      <c r="S2753">
        <v>239.96</v>
      </c>
      <c r="T2753">
        <v>10</v>
      </c>
      <c r="U2753">
        <v>0.3</v>
      </c>
      <c r="V2753">
        <v>-10.284000000000001</v>
      </c>
      <c r="W2753">
        <f>(Tableau1[[#This Row],[Sales]]/Tableau1[[#This Row],[Profit]])*100</f>
        <v>-2333.333333333333</v>
      </c>
      <c r="X2753">
        <f>Tableau1[[#This Row],[Sales]]*(1-Tableau1[[#This Row],[Discount]])</f>
        <v>167.97200000000001</v>
      </c>
      <c r="Y2753">
        <f ca="1">SUMIF(Tableau1[Order ID],Tableau1[[#This Row],[Order ID]],Tableau1[[#This Row],[Sales]])</f>
        <v>0</v>
      </c>
    </row>
    <row r="2754" spans="1:25" x14ac:dyDescent="0.3">
      <c r="A2754">
        <v>5523</v>
      </c>
      <c r="B2754" t="s">
        <v>2773</v>
      </c>
      <c r="C2754" s="9" t="s">
        <v>5440</v>
      </c>
      <c r="D2754" s="9">
        <v>42526</v>
      </c>
      <c r="E2754" s="3" t="s">
        <v>5873</v>
      </c>
      <c r="F2754" t="s">
        <v>6466</v>
      </c>
      <c r="G2754" t="s">
        <v>6705</v>
      </c>
      <c r="H2754" t="s">
        <v>7498</v>
      </c>
      <c r="I2754" t="s">
        <v>8054</v>
      </c>
      <c r="J2754" t="s">
        <v>8057</v>
      </c>
      <c r="K2754" t="s">
        <v>8126</v>
      </c>
      <c r="L2754" t="s">
        <v>8590</v>
      </c>
      <c r="M2754">
        <v>95051</v>
      </c>
      <c r="N2754" t="s">
        <v>8638</v>
      </c>
      <c r="O2754" t="s">
        <v>9945</v>
      </c>
      <c r="P2754" t="s">
        <v>10371</v>
      </c>
      <c r="Q2754" t="s">
        <v>10381</v>
      </c>
      <c r="R2754" t="s">
        <v>10690</v>
      </c>
      <c r="S2754">
        <v>21.552</v>
      </c>
      <c r="T2754">
        <v>6</v>
      </c>
      <c r="U2754">
        <v>0.2</v>
      </c>
      <c r="V2754">
        <v>7.0044000000000004</v>
      </c>
      <c r="W2754">
        <f>(Tableau1[[#This Row],[Sales]]/Tableau1[[#This Row],[Profit]])*100</f>
        <v>307.69230769230768</v>
      </c>
      <c r="X2754">
        <f>Tableau1[[#This Row],[Sales]]*(1-Tableau1[[#This Row],[Discount]])</f>
        <v>17.241600000000002</v>
      </c>
      <c r="Y2754">
        <f ca="1">SUMIF(Tableau1[Order ID],Tableau1[[#This Row],[Order ID]],Tableau1[[#This Row],[Sales]])</f>
        <v>0</v>
      </c>
    </row>
    <row r="2755" spans="1:25" x14ac:dyDescent="0.3">
      <c r="A2755">
        <v>5525</v>
      </c>
      <c r="B2755" t="s">
        <v>2774</v>
      </c>
      <c r="C2755" s="9" t="s">
        <v>5137</v>
      </c>
      <c r="D2755" s="9">
        <v>42714</v>
      </c>
      <c r="E2755" s="3" t="s">
        <v>5969</v>
      </c>
      <c r="F2755" t="s">
        <v>6466</v>
      </c>
      <c r="G2755" t="s">
        <v>6787</v>
      </c>
      <c r="H2755" t="s">
        <v>7580</v>
      </c>
      <c r="I2755" t="s">
        <v>8056</v>
      </c>
      <c r="J2755" t="s">
        <v>8057</v>
      </c>
      <c r="K2755" t="s">
        <v>8143</v>
      </c>
      <c r="L2755" t="s">
        <v>8590</v>
      </c>
      <c r="M2755">
        <v>90805</v>
      </c>
      <c r="N2755" t="s">
        <v>8638</v>
      </c>
      <c r="O2755" t="s">
        <v>9664</v>
      </c>
      <c r="P2755" t="s">
        <v>10371</v>
      </c>
      <c r="Q2755" t="s">
        <v>10383</v>
      </c>
      <c r="R2755" t="s">
        <v>11402</v>
      </c>
      <c r="S2755">
        <v>80.28</v>
      </c>
      <c r="T2755">
        <v>12</v>
      </c>
      <c r="U2755">
        <v>0</v>
      </c>
      <c r="V2755">
        <v>36.928800000000003</v>
      </c>
      <c r="W2755">
        <f>(Tableau1[[#This Row],[Sales]]/Tableau1[[#This Row],[Profit]])*100</f>
        <v>217.39130434782606</v>
      </c>
      <c r="X2755">
        <f>Tableau1[[#This Row],[Sales]]*(1-Tableau1[[#This Row],[Discount]])</f>
        <v>80.28</v>
      </c>
      <c r="Y2755">
        <f ca="1">SUMIF(Tableau1[Order ID],Tableau1[[#This Row],[Order ID]],Tableau1[[#This Row],[Sales]])</f>
        <v>0</v>
      </c>
    </row>
    <row r="2756" spans="1:25" x14ac:dyDescent="0.3">
      <c r="A2756">
        <v>5526</v>
      </c>
      <c r="B2756" t="s">
        <v>2775</v>
      </c>
      <c r="C2756" s="9" t="s">
        <v>5534</v>
      </c>
      <c r="D2756" s="9">
        <v>42855</v>
      </c>
      <c r="E2756" s="3" t="s">
        <v>6054</v>
      </c>
      <c r="F2756" t="s">
        <v>6465</v>
      </c>
      <c r="G2756" t="s">
        <v>6573</v>
      </c>
      <c r="H2756" t="s">
        <v>7366</v>
      </c>
      <c r="I2756" t="s">
        <v>8055</v>
      </c>
      <c r="J2756" t="s">
        <v>8057</v>
      </c>
      <c r="K2756" t="s">
        <v>8059</v>
      </c>
      <c r="L2756" t="s">
        <v>8590</v>
      </c>
      <c r="M2756">
        <v>90008</v>
      </c>
      <c r="N2756" t="s">
        <v>8638</v>
      </c>
      <c r="O2756" t="s">
        <v>8918</v>
      </c>
      <c r="P2756" t="s">
        <v>10371</v>
      </c>
      <c r="Q2756" t="s">
        <v>10379</v>
      </c>
      <c r="R2756" t="s">
        <v>10667</v>
      </c>
      <c r="S2756">
        <v>9.7799999999999994</v>
      </c>
      <c r="T2756">
        <v>2</v>
      </c>
      <c r="U2756">
        <v>0</v>
      </c>
      <c r="V2756">
        <v>4.0098000000000003</v>
      </c>
      <c r="W2756">
        <f>(Tableau1[[#This Row],[Sales]]/Tableau1[[#This Row],[Profit]])*100</f>
        <v>243.90243902439019</v>
      </c>
      <c r="X2756">
        <f>Tableau1[[#This Row],[Sales]]*(1-Tableau1[[#This Row],[Discount]])</f>
        <v>9.7799999999999994</v>
      </c>
      <c r="Y2756">
        <f ca="1">SUMIF(Tableau1[Order ID],Tableau1[[#This Row],[Order ID]],Tableau1[[#This Row],[Sales]])</f>
        <v>0</v>
      </c>
    </row>
    <row r="2757" spans="1:25" x14ac:dyDescent="0.3">
      <c r="A2757">
        <v>5527</v>
      </c>
      <c r="B2757" t="s">
        <v>2776</v>
      </c>
      <c r="C2757" s="9" t="s">
        <v>5588</v>
      </c>
      <c r="D2757" s="9">
        <v>42849</v>
      </c>
      <c r="E2757" s="3" t="s">
        <v>6075</v>
      </c>
      <c r="F2757" t="s">
        <v>6465</v>
      </c>
      <c r="G2757" t="s">
        <v>6918</v>
      </c>
      <c r="H2757" t="s">
        <v>7711</v>
      </c>
      <c r="I2757" t="s">
        <v>8056</v>
      </c>
      <c r="J2757" t="s">
        <v>8057</v>
      </c>
      <c r="K2757" t="s">
        <v>8501</v>
      </c>
      <c r="L2757" t="s">
        <v>8590</v>
      </c>
      <c r="M2757">
        <v>93101</v>
      </c>
      <c r="N2757" t="s">
        <v>8638</v>
      </c>
      <c r="O2757" t="s">
        <v>9682</v>
      </c>
      <c r="P2757" t="s">
        <v>10371</v>
      </c>
      <c r="Q2757" t="s">
        <v>10386</v>
      </c>
      <c r="R2757" t="s">
        <v>11421</v>
      </c>
      <c r="S2757">
        <v>1.81</v>
      </c>
      <c r="T2757">
        <v>1</v>
      </c>
      <c r="U2757">
        <v>0</v>
      </c>
      <c r="V2757">
        <v>0.65159999999999996</v>
      </c>
      <c r="W2757">
        <f>(Tableau1[[#This Row],[Sales]]/Tableau1[[#This Row],[Profit]])*100</f>
        <v>277.77777777777783</v>
      </c>
      <c r="X2757">
        <f>Tableau1[[#This Row],[Sales]]*(1-Tableau1[[#This Row],[Discount]])</f>
        <v>1.81</v>
      </c>
      <c r="Y2757">
        <f ca="1">SUMIF(Tableau1[Order ID],Tableau1[[#This Row],[Order ID]],Tableau1[[#This Row],[Sales]])</f>
        <v>0</v>
      </c>
    </row>
    <row r="2758" spans="1:25" x14ac:dyDescent="0.3">
      <c r="A2758">
        <v>5528</v>
      </c>
      <c r="B2758" t="s">
        <v>2777</v>
      </c>
      <c r="C2758" s="9" t="s">
        <v>5442</v>
      </c>
      <c r="D2758" s="9">
        <v>42132</v>
      </c>
      <c r="E2758" s="3" t="s">
        <v>6217</v>
      </c>
      <c r="F2758" t="s">
        <v>6466</v>
      </c>
      <c r="G2758" t="s">
        <v>6905</v>
      </c>
      <c r="H2758" t="s">
        <v>7698</v>
      </c>
      <c r="I2758" t="s">
        <v>8056</v>
      </c>
      <c r="J2758" t="s">
        <v>8057</v>
      </c>
      <c r="K2758" t="s">
        <v>8078</v>
      </c>
      <c r="L2758" t="s">
        <v>8603</v>
      </c>
      <c r="M2758">
        <v>10009</v>
      </c>
      <c r="N2758" t="s">
        <v>8640</v>
      </c>
      <c r="O2758" t="s">
        <v>9050</v>
      </c>
      <c r="P2758" t="s">
        <v>10371</v>
      </c>
      <c r="Q2758" t="s">
        <v>10383</v>
      </c>
      <c r="R2758" t="s">
        <v>10799</v>
      </c>
      <c r="S2758">
        <v>37.94</v>
      </c>
      <c r="T2758">
        <v>2</v>
      </c>
      <c r="U2758">
        <v>0</v>
      </c>
      <c r="V2758">
        <v>18.211200000000002</v>
      </c>
      <c r="W2758">
        <f>(Tableau1[[#This Row],[Sales]]/Tableau1[[#This Row],[Profit]])*100</f>
        <v>208.33333333333331</v>
      </c>
      <c r="X2758">
        <f>Tableau1[[#This Row],[Sales]]*(1-Tableau1[[#This Row],[Discount]])</f>
        <v>37.94</v>
      </c>
      <c r="Y2758">
        <f ca="1">SUMIF(Tableau1[Order ID],Tableau1[[#This Row],[Order ID]],Tableau1[[#This Row],[Sales]])</f>
        <v>0</v>
      </c>
    </row>
    <row r="2759" spans="1:25" x14ac:dyDescent="0.3">
      <c r="A2759">
        <v>5529</v>
      </c>
      <c r="B2759" t="s">
        <v>2778</v>
      </c>
      <c r="C2759" s="9" t="s">
        <v>6082</v>
      </c>
      <c r="D2759" s="9">
        <v>42094</v>
      </c>
      <c r="E2759" s="3" t="s">
        <v>5418</v>
      </c>
      <c r="F2759" t="s">
        <v>6465</v>
      </c>
      <c r="G2759" t="s">
        <v>7077</v>
      </c>
      <c r="H2759" t="s">
        <v>7870</v>
      </c>
      <c r="I2759" t="s">
        <v>8055</v>
      </c>
      <c r="J2759" t="s">
        <v>8057</v>
      </c>
      <c r="K2759" t="s">
        <v>8166</v>
      </c>
      <c r="L2759" t="s">
        <v>8591</v>
      </c>
      <c r="M2759">
        <v>32216</v>
      </c>
      <c r="N2759" t="s">
        <v>8637</v>
      </c>
      <c r="O2759" t="s">
        <v>8859</v>
      </c>
      <c r="P2759" t="s">
        <v>10372</v>
      </c>
      <c r="Q2759" t="s">
        <v>10380</v>
      </c>
      <c r="R2759" t="s">
        <v>10609</v>
      </c>
      <c r="S2759">
        <v>79.959999999999994</v>
      </c>
      <c r="T2759">
        <v>5</v>
      </c>
      <c r="U2759">
        <v>0.2</v>
      </c>
      <c r="V2759">
        <v>27.986000000000001</v>
      </c>
      <c r="W2759">
        <f>(Tableau1[[#This Row],[Sales]]/Tableau1[[#This Row],[Profit]])*100</f>
        <v>285.71428571428567</v>
      </c>
      <c r="X2759">
        <f>Tableau1[[#This Row],[Sales]]*(1-Tableau1[[#This Row],[Discount]])</f>
        <v>63.967999999999996</v>
      </c>
      <c r="Y2759">
        <f ca="1">SUMIF(Tableau1[Order ID],Tableau1[[#This Row],[Order ID]],Tableau1[[#This Row],[Sales]])</f>
        <v>0</v>
      </c>
    </row>
    <row r="2760" spans="1:25" x14ac:dyDescent="0.3">
      <c r="A2760">
        <v>5530</v>
      </c>
      <c r="B2760" t="s">
        <v>2779</v>
      </c>
      <c r="C2760" s="9" t="s">
        <v>5664</v>
      </c>
      <c r="D2760" s="9">
        <v>42953</v>
      </c>
      <c r="E2760" s="3" t="s">
        <v>5968</v>
      </c>
      <c r="F2760" t="s">
        <v>6465</v>
      </c>
      <c r="G2760" t="s">
        <v>6890</v>
      </c>
      <c r="H2760" t="s">
        <v>7683</v>
      </c>
      <c r="I2760" t="s">
        <v>8055</v>
      </c>
      <c r="J2760" t="s">
        <v>8057</v>
      </c>
      <c r="K2760" t="s">
        <v>8502</v>
      </c>
      <c r="L2760" t="s">
        <v>8593</v>
      </c>
      <c r="M2760">
        <v>75104</v>
      </c>
      <c r="N2760" t="s">
        <v>8639</v>
      </c>
      <c r="O2760" t="s">
        <v>10240</v>
      </c>
      <c r="P2760" t="s">
        <v>10371</v>
      </c>
      <c r="Q2760" t="s">
        <v>10383</v>
      </c>
      <c r="R2760" t="s">
        <v>11978</v>
      </c>
      <c r="S2760">
        <v>115.29600000000001</v>
      </c>
      <c r="T2760">
        <v>3</v>
      </c>
      <c r="U2760">
        <v>0.2</v>
      </c>
      <c r="V2760">
        <v>40.3536</v>
      </c>
      <c r="W2760">
        <f>(Tableau1[[#This Row],[Sales]]/Tableau1[[#This Row],[Profit]])*100</f>
        <v>285.71428571428572</v>
      </c>
      <c r="X2760">
        <f>Tableau1[[#This Row],[Sales]]*(1-Tableau1[[#This Row],[Discount]])</f>
        <v>92.236800000000017</v>
      </c>
      <c r="Y2760">
        <f ca="1">SUMIF(Tableau1[Order ID],Tableau1[[#This Row],[Order ID]],Tableau1[[#This Row],[Sales]])</f>
        <v>0</v>
      </c>
    </row>
    <row r="2761" spans="1:25" x14ac:dyDescent="0.3">
      <c r="A2761">
        <v>5531</v>
      </c>
      <c r="B2761" t="s">
        <v>2780</v>
      </c>
      <c r="C2761" s="9" t="s">
        <v>5604</v>
      </c>
      <c r="D2761" s="9">
        <v>43071</v>
      </c>
      <c r="E2761" s="3" t="s">
        <v>6169</v>
      </c>
      <c r="F2761" t="s">
        <v>6465</v>
      </c>
      <c r="G2761" t="s">
        <v>7233</v>
      </c>
      <c r="H2761" t="s">
        <v>8026</v>
      </c>
      <c r="I2761" t="s">
        <v>8054</v>
      </c>
      <c r="J2761" t="s">
        <v>8057</v>
      </c>
      <c r="K2761" t="s">
        <v>8213</v>
      </c>
      <c r="L2761" t="s">
        <v>8596</v>
      </c>
      <c r="M2761">
        <v>68104</v>
      </c>
      <c r="N2761" t="s">
        <v>8639</v>
      </c>
      <c r="O2761" t="s">
        <v>9270</v>
      </c>
      <c r="P2761" t="s">
        <v>10372</v>
      </c>
      <c r="Q2761" t="s">
        <v>10380</v>
      </c>
      <c r="R2761" t="s">
        <v>11019</v>
      </c>
      <c r="S2761">
        <v>2479.96</v>
      </c>
      <c r="T2761">
        <v>4</v>
      </c>
      <c r="U2761">
        <v>0</v>
      </c>
      <c r="V2761">
        <v>743.98800000000006</v>
      </c>
      <c r="W2761">
        <f>(Tableau1[[#This Row],[Sales]]/Tableau1[[#This Row],[Profit]])*100</f>
        <v>333.33333333333331</v>
      </c>
      <c r="X2761">
        <f>Tableau1[[#This Row],[Sales]]*(1-Tableau1[[#This Row],[Discount]])</f>
        <v>2479.96</v>
      </c>
      <c r="Y2761">
        <f ca="1">SUMIF(Tableau1[Order ID],Tableau1[[#This Row],[Order ID]],Tableau1[[#This Row],[Sales]])</f>
        <v>0</v>
      </c>
    </row>
    <row r="2762" spans="1:25" x14ac:dyDescent="0.3">
      <c r="A2762">
        <v>5532</v>
      </c>
      <c r="B2762" t="s">
        <v>2781</v>
      </c>
      <c r="C2762" s="9" t="s">
        <v>5142</v>
      </c>
      <c r="D2762" s="9">
        <v>42527</v>
      </c>
      <c r="E2762" s="3" t="s">
        <v>5873</v>
      </c>
      <c r="F2762" t="s">
        <v>6466</v>
      </c>
      <c r="G2762" t="s">
        <v>6710</v>
      </c>
      <c r="H2762" t="s">
        <v>7503</v>
      </c>
      <c r="I2762" t="s">
        <v>8054</v>
      </c>
      <c r="J2762" t="s">
        <v>8057</v>
      </c>
      <c r="K2762" t="s">
        <v>8348</v>
      </c>
      <c r="L2762" t="s">
        <v>8624</v>
      </c>
      <c r="M2762">
        <v>72209</v>
      </c>
      <c r="N2762" t="s">
        <v>8637</v>
      </c>
      <c r="O2762" t="s">
        <v>9611</v>
      </c>
      <c r="P2762" t="s">
        <v>10372</v>
      </c>
      <c r="Q2762" t="s">
        <v>10384</v>
      </c>
      <c r="R2762" t="s">
        <v>11351</v>
      </c>
      <c r="S2762">
        <v>179.94</v>
      </c>
      <c r="T2762">
        <v>6</v>
      </c>
      <c r="U2762">
        <v>0</v>
      </c>
      <c r="V2762">
        <v>75.574799999999996</v>
      </c>
      <c r="W2762">
        <f>(Tableau1[[#This Row],[Sales]]/Tableau1[[#This Row],[Profit]])*100</f>
        <v>238.0952380952381</v>
      </c>
      <c r="X2762">
        <f>Tableau1[[#This Row],[Sales]]*(1-Tableau1[[#This Row],[Discount]])</f>
        <v>179.94</v>
      </c>
      <c r="Y2762">
        <f ca="1">SUMIF(Tableau1[Order ID],Tableau1[[#This Row],[Order ID]],Tableau1[[#This Row],[Sales]])</f>
        <v>0</v>
      </c>
    </row>
    <row r="2763" spans="1:25" x14ac:dyDescent="0.3">
      <c r="A2763">
        <v>5539</v>
      </c>
      <c r="B2763" t="s">
        <v>2782</v>
      </c>
      <c r="C2763" s="9" t="s">
        <v>5687</v>
      </c>
      <c r="D2763" s="9">
        <v>42107</v>
      </c>
      <c r="E2763" s="3" t="s">
        <v>5734</v>
      </c>
      <c r="F2763" t="s">
        <v>6465</v>
      </c>
      <c r="G2763" t="s">
        <v>6664</v>
      </c>
      <c r="H2763" t="s">
        <v>7457</v>
      </c>
      <c r="I2763" t="s">
        <v>8054</v>
      </c>
      <c r="J2763" t="s">
        <v>8057</v>
      </c>
      <c r="K2763" t="s">
        <v>8503</v>
      </c>
      <c r="L2763" t="s">
        <v>8596</v>
      </c>
      <c r="M2763">
        <v>68701</v>
      </c>
      <c r="N2763" t="s">
        <v>8639</v>
      </c>
      <c r="O2763" t="s">
        <v>9319</v>
      </c>
      <c r="P2763" t="s">
        <v>10371</v>
      </c>
      <c r="Q2763" t="s">
        <v>10381</v>
      </c>
      <c r="R2763" t="s">
        <v>11068</v>
      </c>
      <c r="S2763">
        <v>17.43</v>
      </c>
      <c r="T2763">
        <v>3</v>
      </c>
      <c r="U2763">
        <v>0</v>
      </c>
      <c r="V2763">
        <v>8.0177999999999994</v>
      </c>
      <c r="W2763">
        <f>(Tableau1[[#This Row],[Sales]]/Tableau1[[#This Row],[Profit]])*100</f>
        <v>217.39130434782612</v>
      </c>
      <c r="X2763">
        <f>Tableau1[[#This Row],[Sales]]*(1-Tableau1[[#This Row],[Discount]])</f>
        <v>17.43</v>
      </c>
      <c r="Y2763">
        <f ca="1">SUMIF(Tableau1[Order ID],Tableau1[[#This Row],[Order ID]],Tableau1[[#This Row],[Sales]])</f>
        <v>0</v>
      </c>
    </row>
    <row r="2764" spans="1:25" x14ac:dyDescent="0.3">
      <c r="A2764">
        <v>5540</v>
      </c>
      <c r="B2764" t="s">
        <v>2783</v>
      </c>
      <c r="C2764" s="9" t="s">
        <v>6083</v>
      </c>
      <c r="D2764" s="9">
        <v>42877</v>
      </c>
      <c r="E2764" s="3" t="s">
        <v>6173</v>
      </c>
      <c r="F2764" t="s">
        <v>6465</v>
      </c>
      <c r="G2764" t="s">
        <v>6565</v>
      </c>
      <c r="H2764" t="s">
        <v>7358</v>
      </c>
      <c r="I2764" t="s">
        <v>8054</v>
      </c>
      <c r="J2764" t="s">
        <v>8057</v>
      </c>
      <c r="K2764" t="s">
        <v>8080</v>
      </c>
      <c r="L2764" t="s">
        <v>8598</v>
      </c>
      <c r="M2764">
        <v>60653</v>
      </c>
      <c r="N2764" t="s">
        <v>8639</v>
      </c>
      <c r="O2764" t="s">
        <v>8708</v>
      </c>
      <c r="P2764" t="s">
        <v>10370</v>
      </c>
      <c r="Q2764" t="s">
        <v>10374</v>
      </c>
      <c r="R2764" t="s">
        <v>10457</v>
      </c>
      <c r="S2764">
        <v>181.98599999999999</v>
      </c>
      <c r="T2764">
        <v>2</v>
      </c>
      <c r="U2764">
        <v>0.3</v>
      </c>
      <c r="V2764">
        <v>-54.595799999999997</v>
      </c>
      <c r="W2764">
        <f>(Tableau1[[#This Row],[Sales]]/Tableau1[[#This Row],[Profit]])*100</f>
        <v>-333.33333333333337</v>
      </c>
      <c r="X2764">
        <f>Tableau1[[#This Row],[Sales]]*(1-Tableau1[[#This Row],[Discount]])</f>
        <v>127.39019999999998</v>
      </c>
      <c r="Y2764">
        <f ca="1">SUMIF(Tableau1[Order ID],Tableau1[[#This Row],[Order ID]],Tableau1[[#This Row],[Sales]])</f>
        <v>0</v>
      </c>
    </row>
    <row r="2765" spans="1:25" x14ac:dyDescent="0.3">
      <c r="A2765">
        <v>5543</v>
      </c>
      <c r="B2765" t="s">
        <v>2784</v>
      </c>
      <c r="C2765" s="9" t="s">
        <v>6084</v>
      </c>
      <c r="D2765" s="9">
        <v>42723</v>
      </c>
      <c r="E2765" s="3" t="s">
        <v>5621</v>
      </c>
      <c r="F2765" t="s">
        <v>6465</v>
      </c>
      <c r="G2765" t="s">
        <v>6488</v>
      </c>
      <c r="H2765" t="s">
        <v>7281</v>
      </c>
      <c r="I2765" t="s">
        <v>8055</v>
      </c>
      <c r="J2765" t="s">
        <v>8057</v>
      </c>
      <c r="K2765" t="s">
        <v>8151</v>
      </c>
      <c r="L2765" t="s">
        <v>8604</v>
      </c>
      <c r="M2765">
        <v>85705</v>
      </c>
      <c r="N2765" t="s">
        <v>8638</v>
      </c>
      <c r="O2765" t="s">
        <v>10281</v>
      </c>
      <c r="P2765" t="s">
        <v>10370</v>
      </c>
      <c r="Q2765" t="s">
        <v>10376</v>
      </c>
      <c r="R2765" t="s">
        <v>12022</v>
      </c>
      <c r="S2765">
        <v>455.97</v>
      </c>
      <c r="T2765">
        <v>6</v>
      </c>
      <c r="U2765">
        <v>0.5</v>
      </c>
      <c r="V2765">
        <v>-218.8656</v>
      </c>
      <c r="W2765">
        <f>(Tableau1[[#This Row],[Sales]]/Tableau1[[#This Row],[Profit]])*100</f>
        <v>-208.33333333333334</v>
      </c>
      <c r="X2765">
        <f>Tableau1[[#This Row],[Sales]]*(1-Tableau1[[#This Row],[Discount]])</f>
        <v>227.98500000000001</v>
      </c>
      <c r="Y2765">
        <f ca="1">SUMIF(Tableau1[Order ID],Tableau1[[#This Row],[Order ID]],Tableau1[[#This Row],[Sales]])</f>
        <v>0</v>
      </c>
    </row>
    <row r="2766" spans="1:25" x14ac:dyDescent="0.3">
      <c r="A2766">
        <v>5546</v>
      </c>
      <c r="B2766" t="s">
        <v>2785</v>
      </c>
      <c r="C2766" s="9" t="s">
        <v>5615</v>
      </c>
      <c r="D2766" s="9">
        <v>43000</v>
      </c>
      <c r="E2766" s="3" t="s">
        <v>6016</v>
      </c>
      <c r="F2766" t="s">
        <v>6465</v>
      </c>
      <c r="G2766" t="s">
        <v>6918</v>
      </c>
      <c r="H2766" t="s">
        <v>7711</v>
      </c>
      <c r="I2766" t="s">
        <v>8056</v>
      </c>
      <c r="J2766" t="s">
        <v>8057</v>
      </c>
      <c r="K2766" t="s">
        <v>8061</v>
      </c>
      <c r="L2766" t="s">
        <v>8626</v>
      </c>
      <c r="M2766">
        <v>3301</v>
      </c>
      <c r="N2766" t="s">
        <v>8640</v>
      </c>
      <c r="O2766" t="s">
        <v>8783</v>
      </c>
      <c r="P2766" t="s">
        <v>10371</v>
      </c>
      <c r="Q2766" t="s">
        <v>10377</v>
      </c>
      <c r="R2766" t="s">
        <v>10533</v>
      </c>
      <c r="S2766">
        <v>67.400000000000006</v>
      </c>
      <c r="T2766">
        <v>5</v>
      </c>
      <c r="U2766">
        <v>0</v>
      </c>
      <c r="V2766">
        <v>17.524000000000001</v>
      </c>
      <c r="W2766">
        <f>(Tableau1[[#This Row],[Sales]]/Tableau1[[#This Row],[Profit]])*100</f>
        <v>384.61538461538464</v>
      </c>
      <c r="X2766">
        <f>Tableau1[[#This Row],[Sales]]*(1-Tableau1[[#This Row],[Discount]])</f>
        <v>67.400000000000006</v>
      </c>
      <c r="Y2766">
        <f ca="1">SUMIF(Tableau1[Order ID],Tableau1[[#This Row],[Order ID]],Tableau1[[#This Row],[Sales]])</f>
        <v>0</v>
      </c>
    </row>
    <row r="2767" spans="1:25" x14ac:dyDescent="0.3">
      <c r="A2767">
        <v>5547</v>
      </c>
      <c r="B2767" t="s">
        <v>2786</v>
      </c>
      <c r="C2767" s="9" t="s">
        <v>5240</v>
      </c>
      <c r="D2767" s="9">
        <v>42985</v>
      </c>
      <c r="E2767" s="3" t="s">
        <v>5595</v>
      </c>
      <c r="F2767" t="s">
        <v>6466</v>
      </c>
      <c r="G2767" t="s">
        <v>7062</v>
      </c>
      <c r="H2767" t="s">
        <v>7855</v>
      </c>
      <c r="I2767" t="s">
        <v>8054</v>
      </c>
      <c r="J2767" t="s">
        <v>8057</v>
      </c>
      <c r="K2767" t="s">
        <v>8504</v>
      </c>
      <c r="L2767" t="s">
        <v>8595</v>
      </c>
      <c r="M2767">
        <v>84020</v>
      </c>
      <c r="N2767" t="s">
        <v>8638</v>
      </c>
      <c r="O2767" t="s">
        <v>10156</v>
      </c>
      <c r="P2767" t="s">
        <v>10370</v>
      </c>
      <c r="Q2767" t="s">
        <v>10378</v>
      </c>
      <c r="R2767" t="s">
        <v>11898</v>
      </c>
      <c r="S2767">
        <v>25.16</v>
      </c>
      <c r="T2767">
        <v>2</v>
      </c>
      <c r="U2767">
        <v>0</v>
      </c>
      <c r="V2767">
        <v>10.5672</v>
      </c>
      <c r="W2767">
        <f>(Tableau1[[#This Row],[Sales]]/Tableau1[[#This Row],[Profit]])*100</f>
        <v>238.0952380952381</v>
      </c>
      <c r="X2767">
        <f>Tableau1[[#This Row],[Sales]]*(1-Tableau1[[#This Row],[Discount]])</f>
        <v>25.16</v>
      </c>
      <c r="Y2767">
        <f ca="1">SUMIF(Tableau1[Order ID],Tableau1[[#This Row],[Order ID]],Tableau1[[#This Row],[Sales]])</f>
        <v>0</v>
      </c>
    </row>
    <row r="2768" spans="1:25" x14ac:dyDescent="0.3">
      <c r="A2768">
        <v>5549</v>
      </c>
      <c r="B2768" t="s">
        <v>2787</v>
      </c>
      <c r="C2768" s="9" t="s">
        <v>5713</v>
      </c>
      <c r="D2768" s="9">
        <v>41971</v>
      </c>
      <c r="E2768" s="3" t="s">
        <v>5618</v>
      </c>
      <c r="F2768" t="s">
        <v>6466</v>
      </c>
      <c r="G2768" t="s">
        <v>6963</v>
      </c>
      <c r="H2768" t="s">
        <v>7756</v>
      </c>
      <c r="I2768" t="s">
        <v>8054</v>
      </c>
      <c r="J2768" t="s">
        <v>8057</v>
      </c>
      <c r="K2768" t="s">
        <v>8066</v>
      </c>
      <c r="L2768" t="s">
        <v>8590</v>
      </c>
      <c r="M2768">
        <v>94109</v>
      </c>
      <c r="N2768" t="s">
        <v>8638</v>
      </c>
      <c r="O2768" t="s">
        <v>9538</v>
      </c>
      <c r="P2768" t="s">
        <v>10371</v>
      </c>
      <c r="Q2768" t="s">
        <v>10382</v>
      </c>
      <c r="R2768" t="s">
        <v>11281</v>
      </c>
      <c r="S2768">
        <v>43.68</v>
      </c>
      <c r="T2768">
        <v>3</v>
      </c>
      <c r="U2768">
        <v>0</v>
      </c>
      <c r="V2768">
        <v>11.7936</v>
      </c>
      <c r="W2768">
        <f>(Tableau1[[#This Row],[Sales]]/Tableau1[[#This Row],[Profit]])*100</f>
        <v>370.37037037037038</v>
      </c>
      <c r="X2768">
        <f>Tableau1[[#This Row],[Sales]]*(1-Tableau1[[#This Row],[Discount]])</f>
        <v>43.68</v>
      </c>
      <c r="Y2768">
        <f ca="1">SUMIF(Tableau1[Order ID],Tableau1[[#This Row],[Order ID]],Tableau1[[#This Row],[Sales]])</f>
        <v>0</v>
      </c>
    </row>
    <row r="2769" spans="1:25" x14ac:dyDescent="0.3">
      <c r="A2769">
        <v>5551</v>
      </c>
      <c r="B2769" t="s">
        <v>2788</v>
      </c>
      <c r="C2769" s="9" t="s">
        <v>5637</v>
      </c>
      <c r="D2769" s="9">
        <v>41955</v>
      </c>
      <c r="E2769" s="3" t="s">
        <v>5942</v>
      </c>
      <c r="F2769" t="s">
        <v>6465</v>
      </c>
      <c r="G2769" t="s">
        <v>7183</v>
      </c>
      <c r="H2769" t="s">
        <v>7976</v>
      </c>
      <c r="I2769" t="s">
        <v>8055</v>
      </c>
      <c r="J2769" t="s">
        <v>8057</v>
      </c>
      <c r="K2769" t="s">
        <v>8070</v>
      </c>
      <c r="L2769" t="s">
        <v>8593</v>
      </c>
      <c r="M2769">
        <v>77036</v>
      </c>
      <c r="N2769" t="s">
        <v>8639</v>
      </c>
      <c r="O2769" t="s">
        <v>9985</v>
      </c>
      <c r="P2769" t="s">
        <v>10371</v>
      </c>
      <c r="Q2769" t="s">
        <v>10379</v>
      </c>
      <c r="R2769" t="s">
        <v>11722</v>
      </c>
      <c r="S2769">
        <v>2.6720000000000002</v>
      </c>
      <c r="T2769">
        <v>1</v>
      </c>
      <c r="U2769">
        <v>0.2</v>
      </c>
      <c r="V2769">
        <v>0.33400000000000002</v>
      </c>
      <c r="W2769">
        <f>(Tableau1[[#This Row],[Sales]]/Tableau1[[#This Row],[Profit]])*100</f>
        <v>800</v>
      </c>
      <c r="X2769">
        <f>Tableau1[[#This Row],[Sales]]*(1-Tableau1[[#This Row],[Discount]])</f>
        <v>2.1376000000000004</v>
      </c>
      <c r="Y2769">
        <f ca="1">SUMIF(Tableau1[Order ID],Tableau1[[#This Row],[Order ID]],Tableau1[[#This Row],[Sales]])</f>
        <v>0</v>
      </c>
    </row>
    <row r="2770" spans="1:25" x14ac:dyDescent="0.3">
      <c r="A2770">
        <v>5556</v>
      </c>
      <c r="B2770" t="s">
        <v>2789</v>
      </c>
      <c r="C2770" s="9" t="s">
        <v>5310</v>
      </c>
      <c r="D2770" s="9">
        <v>43010</v>
      </c>
      <c r="E2770" s="3" t="s">
        <v>5863</v>
      </c>
      <c r="F2770" t="s">
        <v>6464</v>
      </c>
      <c r="G2770" t="s">
        <v>6946</v>
      </c>
      <c r="H2770" t="s">
        <v>7739</v>
      </c>
      <c r="I2770" t="s">
        <v>8055</v>
      </c>
      <c r="J2770" t="s">
        <v>8057</v>
      </c>
      <c r="K2770" t="s">
        <v>8180</v>
      </c>
      <c r="L2770" t="s">
        <v>8607</v>
      </c>
      <c r="M2770">
        <v>36116</v>
      </c>
      <c r="N2770" t="s">
        <v>8637</v>
      </c>
      <c r="O2770" t="s">
        <v>10084</v>
      </c>
      <c r="P2770" t="s">
        <v>10370</v>
      </c>
      <c r="Q2770" t="s">
        <v>10378</v>
      </c>
      <c r="R2770" t="s">
        <v>11822</v>
      </c>
      <c r="S2770">
        <v>10.16</v>
      </c>
      <c r="T2770">
        <v>2</v>
      </c>
      <c r="U2770">
        <v>0</v>
      </c>
      <c r="V2770">
        <v>3.4544000000000001</v>
      </c>
      <c r="W2770">
        <f>(Tableau1[[#This Row],[Sales]]/Tableau1[[#This Row],[Profit]])*100</f>
        <v>294.11764705882348</v>
      </c>
      <c r="X2770">
        <f>Tableau1[[#This Row],[Sales]]*(1-Tableau1[[#This Row],[Discount]])</f>
        <v>10.16</v>
      </c>
      <c r="Y2770">
        <f ca="1">SUMIF(Tableau1[Order ID],Tableau1[[#This Row],[Order ID]],Tableau1[[#This Row],[Sales]])</f>
        <v>0</v>
      </c>
    </row>
    <row r="2771" spans="1:25" x14ac:dyDescent="0.3">
      <c r="A2771">
        <v>5557</v>
      </c>
      <c r="B2771" t="s">
        <v>2790</v>
      </c>
      <c r="C2771" s="9" t="s">
        <v>5669</v>
      </c>
      <c r="D2771" s="9">
        <v>42352</v>
      </c>
      <c r="E2771" s="3" t="s">
        <v>5247</v>
      </c>
      <c r="F2771" t="s">
        <v>6465</v>
      </c>
      <c r="G2771" t="s">
        <v>6938</v>
      </c>
      <c r="H2771" t="s">
        <v>7731</v>
      </c>
      <c r="I2771" t="s">
        <v>8055</v>
      </c>
      <c r="J2771" t="s">
        <v>8057</v>
      </c>
      <c r="K2771" t="s">
        <v>8083</v>
      </c>
      <c r="L2771" t="s">
        <v>8623</v>
      </c>
      <c r="M2771">
        <v>39212</v>
      </c>
      <c r="N2771" t="s">
        <v>8637</v>
      </c>
      <c r="O2771" t="s">
        <v>9969</v>
      </c>
      <c r="P2771" t="s">
        <v>10370</v>
      </c>
      <c r="Q2771" t="s">
        <v>10378</v>
      </c>
      <c r="R2771" t="s">
        <v>11705</v>
      </c>
      <c r="S2771">
        <v>6.16</v>
      </c>
      <c r="T2771">
        <v>2</v>
      </c>
      <c r="U2771">
        <v>0</v>
      </c>
      <c r="V2771">
        <v>1.9712000000000001</v>
      </c>
      <c r="W2771">
        <f>(Tableau1[[#This Row],[Sales]]/Tableau1[[#This Row],[Profit]])*100</f>
        <v>312.5</v>
      </c>
      <c r="X2771">
        <f>Tableau1[[#This Row],[Sales]]*(1-Tableau1[[#This Row],[Discount]])</f>
        <v>6.16</v>
      </c>
      <c r="Y2771">
        <f ca="1">SUMIF(Tableau1[Order ID],Tableau1[[#This Row],[Order ID]],Tableau1[[#This Row],[Sales]])</f>
        <v>0</v>
      </c>
    </row>
    <row r="2772" spans="1:25" x14ac:dyDescent="0.3">
      <c r="A2772">
        <v>5559</v>
      </c>
      <c r="B2772" t="s">
        <v>2791</v>
      </c>
      <c r="C2772" s="9" t="s">
        <v>5431</v>
      </c>
      <c r="D2772" s="9">
        <v>42344</v>
      </c>
      <c r="E2772" s="3" t="s">
        <v>5925</v>
      </c>
      <c r="F2772" t="s">
        <v>6465</v>
      </c>
      <c r="G2772" t="s">
        <v>7050</v>
      </c>
      <c r="H2772" t="s">
        <v>7843</v>
      </c>
      <c r="I2772" t="s">
        <v>8054</v>
      </c>
      <c r="J2772" t="s">
        <v>8057</v>
      </c>
      <c r="K2772" t="s">
        <v>8284</v>
      </c>
      <c r="L2772" t="s">
        <v>8621</v>
      </c>
      <c r="M2772">
        <v>89031</v>
      </c>
      <c r="N2772" t="s">
        <v>8638</v>
      </c>
      <c r="O2772" t="s">
        <v>10282</v>
      </c>
      <c r="P2772" t="s">
        <v>10371</v>
      </c>
      <c r="Q2772" t="s">
        <v>10383</v>
      </c>
      <c r="R2772" t="s">
        <v>12023</v>
      </c>
      <c r="S2772">
        <v>6.48</v>
      </c>
      <c r="T2772">
        <v>1</v>
      </c>
      <c r="U2772">
        <v>0</v>
      </c>
      <c r="V2772">
        <v>3.1103999999999998</v>
      </c>
      <c r="W2772">
        <f>(Tableau1[[#This Row],[Sales]]/Tableau1[[#This Row],[Profit]])*100</f>
        <v>208.33333333333334</v>
      </c>
      <c r="X2772">
        <f>Tableau1[[#This Row],[Sales]]*(1-Tableau1[[#This Row],[Discount]])</f>
        <v>6.48</v>
      </c>
      <c r="Y2772">
        <f ca="1">SUMIF(Tableau1[Order ID],Tableau1[[#This Row],[Order ID]],Tableau1[[#This Row],[Sales]])</f>
        <v>0</v>
      </c>
    </row>
    <row r="2773" spans="1:25" x14ac:dyDescent="0.3">
      <c r="A2773">
        <v>5562</v>
      </c>
      <c r="B2773" t="s">
        <v>2792</v>
      </c>
      <c r="C2773" s="9" t="s">
        <v>5215</v>
      </c>
      <c r="D2773" s="9">
        <v>42825</v>
      </c>
      <c r="E2773" s="3" t="s">
        <v>5489</v>
      </c>
      <c r="F2773" t="s">
        <v>6464</v>
      </c>
      <c r="G2773" t="s">
        <v>6999</v>
      </c>
      <c r="H2773" t="s">
        <v>7792</v>
      </c>
      <c r="I2773" t="s">
        <v>8055</v>
      </c>
      <c r="J2773" t="s">
        <v>8057</v>
      </c>
      <c r="K2773" t="s">
        <v>8176</v>
      </c>
      <c r="L2773" t="s">
        <v>8620</v>
      </c>
      <c r="M2773">
        <v>30318</v>
      </c>
      <c r="N2773" t="s">
        <v>8637</v>
      </c>
      <c r="O2773" t="s">
        <v>8937</v>
      </c>
      <c r="P2773" t="s">
        <v>10371</v>
      </c>
      <c r="Q2773" t="s">
        <v>10381</v>
      </c>
      <c r="R2773" t="s">
        <v>10686</v>
      </c>
      <c r="S2773">
        <v>34.54</v>
      </c>
      <c r="T2773">
        <v>1</v>
      </c>
      <c r="U2773">
        <v>0</v>
      </c>
      <c r="V2773">
        <v>17.27</v>
      </c>
      <c r="W2773">
        <f>(Tableau1[[#This Row],[Sales]]/Tableau1[[#This Row],[Profit]])*100</f>
        <v>200</v>
      </c>
      <c r="X2773">
        <f>Tableau1[[#This Row],[Sales]]*(1-Tableau1[[#This Row],[Discount]])</f>
        <v>34.54</v>
      </c>
      <c r="Y2773">
        <f ca="1">SUMIF(Tableau1[Order ID],Tableau1[[#This Row],[Order ID]],Tableau1[[#This Row],[Sales]])</f>
        <v>0</v>
      </c>
    </row>
    <row r="2774" spans="1:25" x14ac:dyDescent="0.3">
      <c r="A2774">
        <v>5565</v>
      </c>
      <c r="B2774" t="s">
        <v>2793</v>
      </c>
      <c r="C2774" s="9" t="s">
        <v>5707</v>
      </c>
      <c r="D2774" s="9">
        <v>42807</v>
      </c>
      <c r="E2774" s="3" t="s">
        <v>5707</v>
      </c>
      <c r="F2774" t="s">
        <v>6467</v>
      </c>
      <c r="G2774" t="s">
        <v>7179</v>
      </c>
      <c r="H2774" t="s">
        <v>7972</v>
      </c>
      <c r="I2774" t="s">
        <v>8056</v>
      </c>
      <c r="J2774" t="s">
        <v>8057</v>
      </c>
      <c r="K2774" t="s">
        <v>8080</v>
      </c>
      <c r="L2774" t="s">
        <v>8598</v>
      </c>
      <c r="M2774">
        <v>60610</v>
      </c>
      <c r="N2774" t="s">
        <v>8639</v>
      </c>
      <c r="O2774" t="s">
        <v>10075</v>
      </c>
      <c r="P2774" t="s">
        <v>10371</v>
      </c>
      <c r="Q2774" t="s">
        <v>10379</v>
      </c>
      <c r="R2774" t="s">
        <v>11813</v>
      </c>
      <c r="S2774">
        <v>19.456</v>
      </c>
      <c r="T2774">
        <v>4</v>
      </c>
      <c r="U2774">
        <v>0.2</v>
      </c>
      <c r="V2774">
        <v>2.1888000000000001</v>
      </c>
      <c r="W2774">
        <f>(Tableau1[[#This Row],[Sales]]/Tableau1[[#This Row],[Profit]])*100</f>
        <v>888.8888888888888</v>
      </c>
      <c r="X2774">
        <f>Tableau1[[#This Row],[Sales]]*(1-Tableau1[[#This Row],[Discount]])</f>
        <v>15.5648</v>
      </c>
      <c r="Y2774">
        <f ca="1">SUMIF(Tableau1[Order ID],Tableau1[[#This Row],[Order ID]],Tableau1[[#This Row],[Sales]])</f>
        <v>0</v>
      </c>
    </row>
    <row r="2775" spans="1:25" x14ac:dyDescent="0.3">
      <c r="A2775">
        <v>5572</v>
      </c>
      <c r="B2775" t="s">
        <v>2794</v>
      </c>
      <c r="C2775" s="9" t="s">
        <v>5059</v>
      </c>
      <c r="D2775" s="9">
        <v>41978</v>
      </c>
      <c r="E2775" s="3" t="s">
        <v>5367</v>
      </c>
      <c r="F2775" t="s">
        <v>6465</v>
      </c>
      <c r="G2775" t="s">
        <v>6573</v>
      </c>
      <c r="H2775" t="s">
        <v>7366</v>
      </c>
      <c r="I2775" t="s">
        <v>8055</v>
      </c>
      <c r="J2775" t="s">
        <v>8057</v>
      </c>
      <c r="K2775" t="s">
        <v>8096</v>
      </c>
      <c r="L2775" t="s">
        <v>8612</v>
      </c>
      <c r="M2775">
        <v>43229</v>
      </c>
      <c r="N2775" t="s">
        <v>8640</v>
      </c>
      <c r="O2775" t="s">
        <v>10082</v>
      </c>
      <c r="P2775" t="s">
        <v>10371</v>
      </c>
      <c r="Q2775" t="s">
        <v>10383</v>
      </c>
      <c r="R2775" t="s">
        <v>11820</v>
      </c>
      <c r="S2775">
        <v>98.376000000000005</v>
      </c>
      <c r="T2775">
        <v>3</v>
      </c>
      <c r="U2775">
        <v>0.2</v>
      </c>
      <c r="V2775">
        <v>35.661299999999997</v>
      </c>
      <c r="W2775">
        <f>(Tableau1[[#This Row],[Sales]]/Tableau1[[#This Row],[Profit]])*100</f>
        <v>275.86206896551727</v>
      </c>
      <c r="X2775">
        <f>Tableau1[[#This Row],[Sales]]*(1-Tableau1[[#This Row],[Discount]])</f>
        <v>78.700800000000015</v>
      </c>
      <c r="Y2775">
        <f ca="1">SUMIF(Tableau1[Order ID],Tableau1[[#This Row],[Order ID]],Tableau1[[#This Row],[Sales]])</f>
        <v>0</v>
      </c>
    </row>
    <row r="2776" spans="1:25" x14ac:dyDescent="0.3">
      <c r="A2776">
        <v>5577</v>
      </c>
      <c r="B2776" t="s">
        <v>2795</v>
      </c>
      <c r="C2776" s="9" t="s">
        <v>5969</v>
      </c>
      <c r="D2776" s="9">
        <v>42716</v>
      </c>
      <c r="E2776" s="3" t="s">
        <v>5216</v>
      </c>
      <c r="F2776" t="s">
        <v>6465</v>
      </c>
      <c r="G2776" t="s">
        <v>6635</v>
      </c>
      <c r="H2776" t="s">
        <v>7428</v>
      </c>
      <c r="I2776" t="s">
        <v>8054</v>
      </c>
      <c r="J2776" t="s">
        <v>8057</v>
      </c>
      <c r="K2776" t="s">
        <v>8103</v>
      </c>
      <c r="L2776" t="s">
        <v>8590</v>
      </c>
      <c r="M2776">
        <v>91104</v>
      </c>
      <c r="N2776" t="s">
        <v>8638</v>
      </c>
      <c r="O2776" t="s">
        <v>9068</v>
      </c>
      <c r="P2776" t="s">
        <v>10370</v>
      </c>
      <c r="Q2776" t="s">
        <v>10378</v>
      </c>
      <c r="R2776" t="s">
        <v>10817</v>
      </c>
      <c r="S2776">
        <v>383.64</v>
      </c>
      <c r="T2776">
        <v>6</v>
      </c>
      <c r="U2776">
        <v>0</v>
      </c>
      <c r="V2776">
        <v>122.76479999999999</v>
      </c>
      <c r="W2776">
        <f>(Tableau1[[#This Row],[Sales]]/Tableau1[[#This Row],[Profit]])*100</f>
        <v>312.5</v>
      </c>
      <c r="X2776">
        <f>Tableau1[[#This Row],[Sales]]*(1-Tableau1[[#This Row],[Discount]])</f>
        <v>383.64</v>
      </c>
      <c r="Y2776">
        <f ca="1">SUMIF(Tableau1[Order ID],Tableau1[[#This Row],[Order ID]],Tableau1[[#This Row],[Sales]])</f>
        <v>0</v>
      </c>
    </row>
    <row r="2777" spans="1:25" x14ac:dyDescent="0.3">
      <c r="A2777">
        <v>5579</v>
      </c>
      <c r="B2777" t="s">
        <v>2796</v>
      </c>
      <c r="C2777" s="9" t="s">
        <v>5458</v>
      </c>
      <c r="D2777" s="9">
        <v>42987</v>
      </c>
      <c r="E2777" s="3" t="s">
        <v>5062</v>
      </c>
      <c r="F2777" t="s">
        <v>6464</v>
      </c>
      <c r="G2777" t="s">
        <v>7170</v>
      </c>
      <c r="H2777" t="s">
        <v>7963</v>
      </c>
      <c r="I2777" t="s">
        <v>8054</v>
      </c>
      <c r="J2777" t="s">
        <v>8057</v>
      </c>
      <c r="K2777" t="s">
        <v>8059</v>
      </c>
      <c r="L2777" t="s">
        <v>8590</v>
      </c>
      <c r="M2777">
        <v>90004</v>
      </c>
      <c r="N2777" t="s">
        <v>8638</v>
      </c>
      <c r="O2777" t="s">
        <v>9551</v>
      </c>
      <c r="P2777" t="s">
        <v>10371</v>
      </c>
      <c r="Q2777" t="s">
        <v>10379</v>
      </c>
      <c r="R2777" t="s">
        <v>11294</v>
      </c>
      <c r="S2777">
        <v>6.56</v>
      </c>
      <c r="T2777">
        <v>2</v>
      </c>
      <c r="U2777">
        <v>0</v>
      </c>
      <c r="V2777">
        <v>1.9024000000000001</v>
      </c>
      <c r="W2777">
        <f>(Tableau1[[#This Row],[Sales]]/Tableau1[[#This Row],[Profit]])*100</f>
        <v>344.82758620689651</v>
      </c>
      <c r="X2777">
        <f>Tableau1[[#This Row],[Sales]]*(1-Tableau1[[#This Row],[Discount]])</f>
        <v>6.56</v>
      </c>
      <c r="Y2777">
        <f ca="1">SUMIF(Tableau1[Order ID],Tableau1[[#This Row],[Order ID]],Tableau1[[#This Row],[Sales]])</f>
        <v>0</v>
      </c>
    </row>
    <row r="2778" spans="1:25" x14ac:dyDescent="0.3">
      <c r="A2778">
        <v>5582</v>
      </c>
      <c r="B2778" t="s">
        <v>2797</v>
      </c>
      <c r="C2778" s="9" t="s">
        <v>6085</v>
      </c>
      <c r="D2778" s="9">
        <v>43012</v>
      </c>
      <c r="E2778" s="3" t="s">
        <v>6078</v>
      </c>
      <c r="F2778" t="s">
        <v>6465</v>
      </c>
      <c r="G2778" t="s">
        <v>6496</v>
      </c>
      <c r="H2778" t="s">
        <v>7289</v>
      </c>
      <c r="I2778" t="s">
        <v>8056</v>
      </c>
      <c r="J2778" t="s">
        <v>8057</v>
      </c>
      <c r="K2778" t="s">
        <v>8241</v>
      </c>
      <c r="L2778" t="s">
        <v>8627</v>
      </c>
      <c r="M2778">
        <v>20735</v>
      </c>
      <c r="N2778" t="s">
        <v>8640</v>
      </c>
      <c r="O2778" t="s">
        <v>9493</v>
      </c>
      <c r="P2778" t="s">
        <v>10370</v>
      </c>
      <c r="Q2778" t="s">
        <v>10378</v>
      </c>
      <c r="R2778" t="s">
        <v>11236</v>
      </c>
      <c r="S2778">
        <v>19.98</v>
      </c>
      <c r="T2778">
        <v>1</v>
      </c>
      <c r="U2778">
        <v>0</v>
      </c>
      <c r="V2778">
        <v>8.5914000000000001</v>
      </c>
      <c r="W2778">
        <f>(Tableau1[[#This Row],[Sales]]/Tableau1[[#This Row],[Profit]])*100</f>
        <v>232.55813953488374</v>
      </c>
      <c r="X2778">
        <f>Tableau1[[#This Row],[Sales]]*(1-Tableau1[[#This Row],[Discount]])</f>
        <v>19.98</v>
      </c>
      <c r="Y2778">
        <f ca="1">SUMIF(Tableau1[Order ID],Tableau1[[#This Row],[Order ID]],Tableau1[[#This Row],[Sales]])</f>
        <v>0</v>
      </c>
    </row>
    <row r="2779" spans="1:25" x14ac:dyDescent="0.3">
      <c r="A2779">
        <v>5583</v>
      </c>
      <c r="B2779" t="s">
        <v>2798</v>
      </c>
      <c r="C2779" s="9" t="s">
        <v>5225</v>
      </c>
      <c r="D2779" s="9">
        <v>42499</v>
      </c>
      <c r="E2779" s="3" t="s">
        <v>6339</v>
      </c>
      <c r="F2779" t="s">
        <v>6465</v>
      </c>
      <c r="G2779" t="s">
        <v>6496</v>
      </c>
      <c r="H2779" t="s">
        <v>7289</v>
      </c>
      <c r="I2779" t="s">
        <v>8056</v>
      </c>
      <c r="J2779" t="s">
        <v>8057</v>
      </c>
      <c r="K2779" t="s">
        <v>8078</v>
      </c>
      <c r="L2779" t="s">
        <v>8603</v>
      </c>
      <c r="M2779">
        <v>10024</v>
      </c>
      <c r="N2779" t="s">
        <v>8640</v>
      </c>
      <c r="O2779" t="s">
        <v>9504</v>
      </c>
      <c r="P2779" t="s">
        <v>10371</v>
      </c>
      <c r="Q2779" t="s">
        <v>10379</v>
      </c>
      <c r="R2779" t="s">
        <v>11246</v>
      </c>
      <c r="S2779">
        <v>8</v>
      </c>
      <c r="T2779">
        <v>5</v>
      </c>
      <c r="U2779">
        <v>0</v>
      </c>
      <c r="V2779">
        <v>3.44</v>
      </c>
      <c r="W2779">
        <f>(Tableau1[[#This Row],[Sales]]/Tableau1[[#This Row],[Profit]])*100</f>
        <v>232.55813953488374</v>
      </c>
      <c r="X2779">
        <f>Tableau1[[#This Row],[Sales]]*(1-Tableau1[[#This Row],[Discount]])</f>
        <v>8</v>
      </c>
      <c r="Y2779">
        <f ca="1">SUMIF(Tableau1[Order ID],Tableau1[[#This Row],[Order ID]],Tableau1[[#This Row],[Sales]])</f>
        <v>0</v>
      </c>
    </row>
    <row r="2780" spans="1:25" x14ac:dyDescent="0.3">
      <c r="A2780">
        <v>5584</v>
      </c>
      <c r="B2780" t="s">
        <v>2799</v>
      </c>
      <c r="C2780" s="9" t="s">
        <v>5564</v>
      </c>
      <c r="D2780" s="9">
        <v>41988</v>
      </c>
      <c r="E2780" s="3" t="s">
        <v>5204</v>
      </c>
      <c r="F2780" t="s">
        <v>6464</v>
      </c>
      <c r="G2780" t="s">
        <v>6591</v>
      </c>
      <c r="H2780" t="s">
        <v>7384</v>
      </c>
      <c r="I2780" t="s">
        <v>8054</v>
      </c>
      <c r="J2780" t="s">
        <v>8057</v>
      </c>
      <c r="K2780" t="s">
        <v>8128</v>
      </c>
      <c r="L2780" t="s">
        <v>8590</v>
      </c>
      <c r="M2780">
        <v>92037</v>
      </c>
      <c r="N2780" t="s">
        <v>8638</v>
      </c>
      <c r="O2780" t="s">
        <v>9969</v>
      </c>
      <c r="P2780" t="s">
        <v>10370</v>
      </c>
      <c r="Q2780" t="s">
        <v>10378</v>
      </c>
      <c r="R2780" t="s">
        <v>11705</v>
      </c>
      <c r="S2780">
        <v>6.16</v>
      </c>
      <c r="T2780">
        <v>2</v>
      </c>
      <c r="U2780">
        <v>0</v>
      </c>
      <c r="V2780">
        <v>1.9712000000000001</v>
      </c>
      <c r="W2780">
        <f>(Tableau1[[#This Row],[Sales]]/Tableau1[[#This Row],[Profit]])*100</f>
        <v>312.5</v>
      </c>
      <c r="X2780">
        <f>Tableau1[[#This Row],[Sales]]*(1-Tableau1[[#This Row],[Discount]])</f>
        <v>6.16</v>
      </c>
      <c r="Y2780">
        <f ca="1">SUMIF(Tableau1[Order ID],Tableau1[[#This Row],[Order ID]],Tableau1[[#This Row],[Sales]])</f>
        <v>0</v>
      </c>
    </row>
    <row r="2781" spans="1:25" x14ac:dyDescent="0.3">
      <c r="A2781">
        <v>5585</v>
      </c>
      <c r="B2781" t="s">
        <v>2800</v>
      </c>
      <c r="C2781" s="9" t="s">
        <v>5359</v>
      </c>
      <c r="D2781" s="9">
        <v>43069</v>
      </c>
      <c r="E2781" s="3" t="s">
        <v>5799</v>
      </c>
      <c r="F2781" t="s">
        <v>6465</v>
      </c>
      <c r="G2781" t="s">
        <v>6631</v>
      </c>
      <c r="H2781" t="s">
        <v>7424</v>
      </c>
      <c r="I2781" t="s">
        <v>8056</v>
      </c>
      <c r="J2781" t="s">
        <v>8057</v>
      </c>
      <c r="K2781" t="s">
        <v>8078</v>
      </c>
      <c r="L2781" t="s">
        <v>8603</v>
      </c>
      <c r="M2781">
        <v>10011</v>
      </c>
      <c r="N2781" t="s">
        <v>8640</v>
      </c>
      <c r="O2781" t="s">
        <v>10285</v>
      </c>
      <c r="P2781" t="s">
        <v>10371</v>
      </c>
      <c r="Q2781" t="s">
        <v>10377</v>
      </c>
      <c r="R2781" t="s">
        <v>12026</v>
      </c>
      <c r="S2781">
        <v>83.56</v>
      </c>
      <c r="T2781">
        <v>4</v>
      </c>
      <c r="U2781">
        <v>0</v>
      </c>
      <c r="V2781">
        <v>1.6712</v>
      </c>
      <c r="W2781">
        <f>(Tableau1[[#This Row],[Sales]]/Tableau1[[#This Row],[Profit]])*100</f>
        <v>5000</v>
      </c>
      <c r="X2781">
        <f>Tableau1[[#This Row],[Sales]]*(1-Tableau1[[#This Row],[Discount]])</f>
        <v>83.56</v>
      </c>
      <c r="Y2781">
        <f ca="1">SUMIF(Tableau1[Order ID],Tableau1[[#This Row],[Order ID]],Tableau1[[#This Row],[Sales]])</f>
        <v>0</v>
      </c>
    </row>
    <row r="2782" spans="1:25" x14ac:dyDescent="0.3">
      <c r="A2782">
        <v>5588</v>
      </c>
      <c r="B2782" t="s">
        <v>2801</v>
      </c>
      <c r="C2782" s="9" t="s">
        <v>5561</v>
      </c>
      <c r="D2782" s="9">
        <v>42082</v>
      </c>
      <c r="E2782" s="3" t="s">
        <v>5335</v>
      </c>
      <c r="F2782" t="s">
        <v>6466</v>
      </c>
      <c r="G2782" t="s">
        <v>6783</v>
      </c>
      <c r="H2782" t="s">
        <v>7576</v>
      </c>
      <c r="I2782" t="s">
        <v>8054</v>
      </c>
      <c r="J2782" t="s">
        <v>8057</v>
      </c>
      <c r="K2782" t="s">
        <v>8210</v>
      </c>
      <c r="L2782" t="s">
        <v>8590</v>
      </c>
      <c r="M2782">
        <v>93534</v>
      </c>
      <c r="N2782" t="s">
        <v>8638</v>
      </c>
      <c r="O2782" t="s">
        <v>9451</v>
      </c>
      <c r="P2782" t="s">
        <v>10371</v>
      </c>
      <c r="Q2782" t="s">
        <v>10386</v>
      </c>
      <c r="R2782" t="s">
        <v>11195</v>
      </c>
      <c r="S2782">
        <v>10.9</v>
      </c>
      <c r="T2782">
        <v>5</v>
      </c>
      <c r="U2782">
        <v>0</v>
      </c>
      <c r="V2782">
        <v>3.597</v>
      </c>
      <c r="W2782">
        <f>(Tableau1[[#This Row],[Sales]]/Tableau1[[#This Row],[Profit]])*100</f>
        <v>303.030303030303</v>
      </c>
      <c r="X2782">
        <f>Tableau1[[#This Row],[Sales]]*(1-Tableau1[[#This Row],[Discount]])</f>
        <v>10.9</v>
      </c>
      <c r="Y2782">
        <f ca="1">SUMIF(Tableau1[Order ID],Tableau1[[#This Row],[Order ID]],Tableau1[[#This Row],[Sales]])</f>
        <v>0</v>
      </c>
    </row>
    <row r="2783" spans="1:25" x14ac:dyDescent="0.3">
      <c r="A2783">
        <v>5589</v>
      </c>
      <c r="B2783" t="s">
        <v>2802</v>
      </c>
      <c r="C2783" s="9" t="s">
        <v>5896</v>
      </c>
      <c r="D2783" s="9">
        <v>41839</v>
      </c>
      <c r="E2783" s="3" t="s">
        <v>6392</v>
      </c>
      <c r="F2783" t="s">
        <v>6465</v>
      </c>
      <c r="G2783" t="s">
        <v>7138</v>
      </c>
      <c r="H2783" t="s">
        <v>7931</v>
      </c>
      <c r="I2783" t="s">
        <v>8056</v>
      </c>
      <c r="J2783" t="s">
        <v>8057</v>
      </c>
      <c r="K2783" t="s">
        <v>8178</v>
      </c>
      <c r="L2783" t="s">
        <v>8625</v>
      </c>
      <c r="M2783">
        <v>59405</v>
      </c>
      <c r="N2783" t="s">
        <v>8638</v>
      </c>
      <c r="O2783" t="s">
        <v>9352</v>
      </c>
      <c r="P2783" t="s">
        <v>10371</v>
      </c>
      <c r="Q2783" t="s">
        <v>10381</v>
      </c>
      <c r="R2783" t="s">
        <v>11100</v>
      </c>
      <c r="S2783">
        <v>6.0960000000000001</v>
      </c>
      <c r="T2783">
        <v>2</v>
      </c>
      <c r="U2783">
        <v>0.2</v>
      </c>
      <c r="V2783">
        <v>2.2098</v>
      </c>
      <c r="W2783">
        <f>(Tableau1[[#This Row],[Sales]]/Tableau1[[#This Row],[Profit]])*100</f>
        <v>275.86206896551727</v>
      </c>
      <c r="X2783">
        <f>Tableau1[[#This Row],[Sales]]*(1-Tableau1[[#This Row],[Discount]])</f>
        <v>4.8768000000000002</v>
      </c>
      <c r="Y2783">
        <f ca="1">SUMIF(Tableau1[Order ID],Tableau1[[#This Row],[Order ID]],Tableau1[[#This Row],[Sales]])</f>
        <v>0</v>
      </c>
    </row>
    <row r="2784" spans="1:25" x14ac:dyDescent="0.3">
      <c r="A2784">
        <v>5590</v>
      </c>
      <c r="B2784" t="s">
        <v>2803</v>
      </c>
      <c r="C2784" s="9" t="s">
        <v>5046</v>
      </c>
      <c r="D2784" s="9">
        <v>42712</v>
      </c>
      <c r="E2784" s="3" t="s">
        <v>5055</v>
      </c>
      <c r="F2784" t="s">
        <v>6464</v>
      </c>
      <c r="G2784" t="s">
        <v>6608</v>
      </c>
      <c r="H2784" t="s">
        <v>7401</v>
      </c>
      <c r="I2784" t="s">
        <v>8054</v>
      </c>
      <c r="J2784" t="s">
        <v>8057</v>
      </c>
      <c r="K2784" t="s">
        <v>8066</v>
      </c>
      <c r="L2784" t="s">
        <v>8590</v>
      </c>
      <c r="M2784">
        <v>94110</v>
      </c>
      <c r="N2784" t="s">
        <v>8638</v>
      </c>
      <c r="O2784" t="s">
        <v>8713</v>
      </c>
      <c r="P2784" t="s">
        <v>10371</v>
      </c>
      <c r="Q2784" t="s">
        <v>10377</v>
      </c>
      <c r="R2784" t="s">
        <v>10462</v>
      </c>
      <c r="S2784">
        <v>34.049999999999997</v>
      </c>
      <c r="T2784">
        <v>3</v>
      </c>
      <c r="U2784">
        <v>0</v>
      </c>
      <c r="V2784">
        <v>9.5340000000000007</v>
      </c>
      <c r="W2784">
        <f>(Tableau1[[#This Row],[Sales]]/Tableau1[[#This Row],[Profit]])*100</f>
        <v>357.14285714285705</v>
      </c>
      <c r="X2784">
        <f>Tableau1[[#This Row],[Sales]]*(1-Tableau1[[#This Row],[Discount]])</f>
        <v>34.049999999999997</v>
      </c>
      <c r="Y2784">
        <f ca="1">SUMIF(Tableau1[Order ID],Tableau1[[#This Row],[Order ID]],Tableau1[[#This Row],[Sales]])</f>
        <v>0</v>
      </c>
    </row>
    <row r="2785" spans="1:25" x14ac:dyDescent="0.3">
      <c r="A2785">
        <v>5592</v>
      </c>
      <c r="B2785" t="s">
        <v>2804</v>
      </c>
      <c r="C2785" s="9" t="s">
        <v>5333</v>
      </c>
      <c r="D2785" s="9">
        <v>41925</v>
      </c>
      <c r="E2785" s="3" t="s">
        <v>5668</v>
      </c>
      <c r="F2785" t="s">
        <v>6464</v>
      </c>
      <c r="G2785" t="s">
        <v>6972</v>
      </c>
      <c r="H2785" t="s">
        <v>7765</v>
      </c>
      <c r="I2785" t="s">
        <v>8055</v>
      </c>
      <c r="J2785" t="s">
        <v>8057</v>
      </c>
      <c r="K2785" t="s">
        <v>8138</v>
      </c>
      <c r="L2785" t="s">
        <v>8618</v>
      </c>
      <c r="M2785">
        <v>8701</v>
      </c>
      <c r="N2785" t="s">
        <v>8640</v>
      </c>
      <c r="O2785" t="s">
        <v>9423</v>
      </c>
      <c r="P2785" t="s">
        <v>10370</v>
      </c>
      <c r="Q2785" t="s">
        <v>10374</v>
      </c>
      <c r="R2785" t="s">
        <v>11170</v>
      </c>
      <c r="S2785">
        <v>245.98</v>
      </c>
      <c r="T2785">
        <v>2</v>
      </c>
      <c r="U2785">
        <v>0</v>
      </c>
      <c r="V2785">
        <v>27.0578</v>
      </c>
      <c r="W2785">
        <f>(Tableau1[[#This Row],[Sales]]/Tableau1[[#This Row],[Profit]])*100</f>
        <v>909.09090909090901</v>
      </c>
      <c r="X2785">
        <f>Tableau1[[#This Row],[Sales]]*(1-Tableau1[[#This Row],[Discount]])</f>
        <v>245.98</v>
      </c>
      <c r="Y2785">
        <f ca="1">SUMIF(Tableau1[Order ID],Tableau1[[#This Row],[Order ID]],Tableau1[[#This Row],[Sales]])</f>
        <v>0</v>
      </c>
    </row>
    <row r="2786" spans="1:25" x14ac:dyDescent="0.3">
      <c r="A2786">
        <v>5594</v>
      </c>
      <c r="B2786" t="s">
        <v>2805</v>
      </c>
      <c r="C2786" s="9" t="s">
        <v>5153</v>
      </c>
      <c r="D2786" s="9">
        <v>43058</v>
      </c>
      <c r="E2786" s="3" t="s">
        <v>5950</v>
      </c>
      <c r="F2786" t="s">
        <v>6465</v>
      </c>
      <c r="G2786" t="s">
        <v>6839</v>
      </c>
      <c r="H2786" t="s">
        <v>7632</v>
      </c>
      <c r="I2786" t="s">
        <v>8054</v>
      </c>
      <c r="J2786" t="s">
        <v>8057</v>
      </c>
      <c r="K2786" t="s">
        <v>8196</v>
      </c>
      <c r="L2786" t="s">
        <v>8612</v>
      </c>
      <c r="M2786">
        <v>44105</v>
      </c>
      <c r="N2786" t="s">
        <v>8640</v>
      </c>
      <c r="O2786" t="s">
        <v>9317</v>
      </c>
      <c r="P2786" t="s">
        <v>10371</v>
      </c>
      <c r="Q2786" t="s">
        <v>10381</v>
      </c>
      <c r="R2786" t="s">
        <v>11066</v>
      </c>
      <c r="S2786">
        <v>59.912999999999997</v>
      </c>
      <c r="T2786">
        <v>7</v>
      </c>
      <c r="U2786">
        <v>0.7</v>
      </c>
      <c r="V2786">
        <v>-45.933300000000003</v>
      </c>
      <c r="W2786">
        <f>(Tableau1[[#This Row],[Sales]]/Tableau1[[#This Row],[Profit]])*100</f>
        <v>-130.43478260869563</v>
      </c>
      <c r="X2786">
        <f>Tableau1[[#This Row],[Sales]]*(1-Tableau1[[#This Row],[Discount]])</f>
        <v>17.9739</v>
      </c>
      <c r="Y2786">
        <f ca="1">SUMIF(Tableau1[Order ID],Tableau1[[#This Row],[Order ID]],Tableau1[[#This Row],[Sales]])</f>
        <v>0</v>
      </c>
    </row>
    <row r="2787" spans="1:25" x14ac:dyDescent="0.3">
      <c r="A2787">
        <v>5595</v>
      </c>
      <c r="B2787" t="s">
        <v>2806</v>
      </c>
      <c r="C2787" s="9" t="s">
        <v>5271</v>
      </c>
      <c r="D2787" s="9">
        <v>43002</v>
      </c>
      <c r="E2787" s="3" t="s">
        <v>5271</v>
      </c>
      <c r="F2787" t="s">
        <v>6467</v>
      </c>
      <c r="G2787" t="s">
        <v>6630</v>
      </c>
      <c r="H2787" t="s">
        <v>7423</v>
      </c>
      <c r="I2787" t="s">
        <v>8055</v>
      </c>
      <c r="J2787" t="s">
        <v>8057</v>
      </c>
      <c r="K2787" t="s">
        <v>8162</v>
      </c>
      <c r="L2787" t="s">
        <v>8619</v>
      </c>
      <c r="M2787">
        <v>1841</v>
      </c>
      <c r="N2787" t="s">
        <v>8640</v>
      </c>
      <c r="O2787" t="s">
        <v>9096</v>
      </c>
      <c r="P2787" t="s">
        <v>10372</v>
      </c>
      <c r="Q2787" t="s">
        <v>10380</v>
      </c>
      <c r="R2787" t="s">
        <v>10846</v>
      </c>
      <c r="S2787">
        <v>391.98</v>
      </c>
      <c r="T2787">
        <v>2</v>
      </c>
      <c r="U2787">
        <v>0</v>
      </c>
      <c r="V2787">
        <v>109.7544</v>
      </c>
      <c r="W2787">
        <f>(Tableau1[[#This Row],[Sales]]/Tableau1[[#This Row],[Profit]])*100</f>
        <v>357.14285714285717</v>
      </c>
      <c r="X2787">
        <f>Tableau1[[#This Row],[Sales]]*(1-Tableau1[[#This Row],[Discount]])</f>
        <v>391.98</v>
      </c>
      <c r="Y2787">
        <f ca="1">SUMIF(Tableau1[Order ID],Tableau1[[#This Row],[Order ID]],Tableau1[[#This Row],[Sales]])</f>
        <v>0</v>
      </c>
    </row>
    <row r="2788" spans="1:25" x14ac:dyDescent="0.3">
      <c r="A2788">
        <v>5597</v>
      </c>
      <c r="B2788" t="s">
        <v>2807</v>
      </c>
      <c r="C2788" s="9" t="s">
        <v>5042</v>
      </c>
      <c r="D2788" s="9">
        <v>42272</v>
      </c>
      <c r="E2788" s="3" t="s">
        <v>6340</v>
      </c>
      <c r="F2788" t="s">
        <v>6465</v>
      </c>
      <c r="G2788" t="s">
        <v>7234</v>
      </c>
      <c r="H2788" t="s">
        <v>8027</v>
      </c>
      <c r="I2788" t="s">
        <v>8054</v>
      </c>
      <c r="J2788" t="s">
        <v>8057</v>
      </c>
      <c r="K2788" t="s">
        <v>8061</v>
      </c>
      <c r="L2788" t="s">
        <v>8626</v>
      </c>
      <c r="M2788">
        <v>3301</v>
      </c>
      <c r="N2788" t="s">
        <v>8640</v>
      </c>
      <c r="O2788" t="s">
        <v>8779</v>
      </c>
      <c r="P2788" t="s">
        <v>10371</v>
      </c>
      <c r="Q2788" t="s">
        <v>10381</v>
      </c>
      <c r="R2788" t="s">
        <v>10529</v>
      </c>
      <c r="S2788">
        <v>68.62</v>
      </c>
      <c r="T2788">
        <v>2</v>
      </c>
      <c r="U2788">
        <v>0</v>
      </c>
      <c r="V2788">
        <v>32.251399999999997</v>
      </c>
      <c r="W2788">
        <f>(Tableau1[[#This Row],[Sales]]/Tableau1[[#This Row],[Profit]])*100</f>
        <v>212.76595744680856</v>
      </c>
      <c r="X2788">
        <f>Tableau1[[#This Row],[Sales]]*(1-Tableau1[[#This Row],[Discount]])</f>
        <v>68.62</v>
      </c>
      <c r="Y2788">
        <f ca="1">SUMIF(Tableau1[Order ID],Tableau1[[#This Row],[Order ID]],Tableau1[[#This Row],[Sales]])</f>
        <v>0</v>
      </c>
    </row>
    <row r="2789" spans="1:25" x14ac:dyDescent="0.3">
      <c r="A2789">
        <v>5598</v>
      </c>
      <c r="B2789" t="s">
        <v>2808</v>
      </c>
      <c r="C2789" s="9" t="s">
        <v>5808</v>
      </c>
      <c r="D2789" s="9">
        <v>42779</v>
      </c>
      <c r="E2789" s="3" t="s">
        <v>5327</v>
      </c>
      <c r="F2789" t="s">
        <v>6465</v>
      </c>
      <c r="G2789" t="s">
        <v>7115</v>
      </c>
      <c r="H2789" t="s">
        <v>7908</v>
      </c>
      <c r="I2789" t="s">
        <v>8054</v>
      </c>
      <c r="J2789" t="s">
        <v>8057</v>
      </c>
      <c r="K2789" t="s">
        <v>8306</v>
      </c>
      <c r="L2789" t="s">
        <v>8627</v>
      </c>
      <c r="M2789">
        <v>21215</v>
      </c>
      <c r="N2789" t="s">
        <v>8640</v>
      </c>
      <c r="O2789" t="s">
        <v>9653</v>
      </c>
      <c r="P2789" t="s">
        <v>10371</v>
      </c>
      <c r="Q2789" t="s">
        <v>10387</v>
      </c>
      <c r="R2789" t="s">
        <v>11391</v>
      </c>
      <c r="S2789">
        <v>25.02</v>
      </c>
      <c r="T2789">
        <v>3</v>
      </c>
      <c r="U2789">
        <v>0</v>
      </c>
      <c r="V2789">
        <v>6.5052000000000003</v>
      </c>
      <c r="W2789">
        <f>(Tableau1[[#This Row],[Sales]]/Tableau1[[#This Row],[Profit]])*100</f>
        <v>384.61538461538458</v>
      </c>
      <c r="X2789">
        <f>Tableau1[[#This Row],[Sales]]*(1-Tableau1[[#This Row],[Discount]])</f>
        <v>25.02</v>
      </c>
      <c r="Y2789">
        <f ca="1">SUMIF(Tableau1[Order ID],Tableau1[[#This Row],[Order ID]],Tableau1[[#This Row],[Sales]])</f>
        <v>0</v>
      </c>
    </row>
    <row r="2790" spans="1:25" x14ac:dyDescent="0.3">
      <c r="A2790">
        <v>5600</v>
      </c>
      <c r="B2790" t="s">
        <v>2809</v>
      </c>
      <c r="C2790" s="9" t="s">
        <v>5492</v>
      </c>
      <c r="D2790" s="9">
        <v>41915</v>
      </c>
      <c r="E2790" s="3" t="s">
        <v>5492</v>
      </c>
      <c r="F2790" t="s">
        <v>6467</v>
      </c>
      <c r="G2790" t="s">
        <v>6625</v>
      </c>
      <c r="H2790" t="s">
        <v>7418</v>
      </c>
      <c r="I2790" t="s">
        <v>8054</v>
      </c>
      <c r="J2790" t="s">
        <v>8057</v>
      </c>
      <c r="K2790" t="s">
        <v>8096</v>
      </c>
      <c r="L2790" t="s">
        <v>8612</v>
      </c>
      <c r="M2790">
        <v>43229</v>
      </c>
      <c r="N2790" t="s">
        <v>8640</v>
      </c>
      <c r="O2790" t="s">
        <v>10286</v>
      </c>
      <c r="P2790" t="s">
        <v>10371</v>
      </c>
      <c r="Q2790" t="s">
        <v>10379</v>
      </c>
      <c r="R2790" t="s">
        <v>12027</v>
      </c>
      <c r="S2790">
        <v>55.984000000000002</v>
      </c>
      <c r="T2790">
        <v>2</v>
      </c>
      <c r="U2790">
        <v>0.2</v>
      </c>
      <c r="V2790">
        <v>4.1988000000000003</v>
      </c>
      <c r="W2790">
        <f>(Tableau1[[#This Row],[Sales]]/Tableau1[[#This Row],[Profit]])*100</f>
        <v>1333.3333333333333</v>
      </c>
      <c r="X2790">
        <f>Tableau1[[#This Row],[Sales]]*(1-Tableau1[[#This Row],[Discount]])</f>
        <v>44.787200000000006</v>
      </c>
      <c r="Y2790">
        <f ca="1">SUMIF(Tableau1[Order ID],Tableau1[[#This Row],[Order ID]],Tableau1[[#This Row],[Sales]])</f>
        <v>0</v>
      </c>
    </row>
    <row r="2791" spans="1:25" x14ac:dyDescent="0.3">
      <c r="A2791">
        <v>5603</v>
      </c>
      <c r="B2791" t="s">
        <v>2810</v>
      </c>
      <c r="C2791" s="9" t="s">
        <v>5308</v>
      </c>
      <c r="D2791" s="9">
        <v>42609</v>
      </c>
      <c r="E2791" s="3" t="s">
        <v>5078</v>
      </c>
      <c r="F2791" t="s">
        <v>6464</v>
      </c>
      <c r="G2791" t="s">
        <v>6890</v>
      </c>
      <c r="H2791" t="s">
        <v>7683</v>
      </c>
      <c r="I2791" t="s">
        <v>8055</v>
      </c>
      <c r="J2791" t="s">
        <v>8057</v>
      </c>
      <c r="K2791" t="s">
        <v>8070</v>
      </c>
      <c r="L2791" t="s">
        <v>8593</v>
      </c>
      <c r="M2791">
        <v>77041</v>
      </c>
      <c r="N2791" t="s">
        <v>8639</v>
      </c>
      <c r="O2791" t="s">
        <v>10287</v>
      </c>
      <c r="P2791" t="s">
        <v>10371</v>
      </c>
      <c r="Q2791" t="s">
        <v>10377</v>
      </c>
      <c r="R2791" t="s">
        <v>12028</v>
      </c>
      <c r="S2791">
        <v>14.16</v>
      </c>
      <c r="T2791">
        <v>1</v>
      </c>
      <c r="U2791">
        <v>0.2</v>
      </c>
      <c r="V2791">
        <v>1.0620000000000001</v>
      </c>
      <c r="W2791">
        <f>(Tableau1[[#This Row],[Sales]]/Tableau1[[#This Row],[Profit]])*100</f>
        <v>1333.3333333333333</v>
      </c>
      <c r="X2791">
        <f>Tableau1[[#This Row],[Sales]]*(1-Tableau1[[#This Row],[Discount]])</f>
        <v>11.328000000000001</v>
      </c>
      <c r="Y2791">
        <f ca="1">SUMIF(Tableau1[Order ID],Tableau1[[#This Row],[Order ID]],Tableau1[[#This Row],[Sales]])</f>
        <v>0</v>
      </c>
    </row>
    <row r="2792" spans="1:25" x14ac:dyDescent="0.3">
      <c r="A2792">
        <v>5605</v>
      </c>
      <c r="B2792" t="s">
        <v>2811</v>
      </c>
      <c r="C2792" s="9" t="s">
        <v>5185</v>
      </c>
      <c r="D2792" s="9">
        <v>42341</v>
      </c>
      <c r="E2792" s="3" t="s">
        <v>5244</v>
      </c>
      <c r="F2792" t="s">
        <v>6465</v>
      </c>
      <c r="G2792" t="s">
        <v>6978</v>
      </c>
      <c r="H2792" t="s">
        <v>7771</v>
      </c>
      <c r="I2792" t="s">
        <v>8055</v>
      </c>
      <c r="J2792" t="s">
        <v>8057</v>
      </c>
      <c r="K2792" t="s">
        <v>8078</v>
      </c>
      <c r="L2792" t="s">
        <v>8603</v>
      </c>
      <c r="M2792">
        <v>10011</v>
      </c>
      <c r="N2792" t="s">
        <v>8640</v>
      </c>
      <c r="O2792" t="s">
        <v>10228</v>
      </c>
      <c r="P2792" t="s">
        <v>10371</v>
      </c>
      <c r="Q2792" t="s">
        <v>10381</v>
      </c>
      <c r="R2792" t="s">
        <v>11966</v>
      </c>
      <c r="S2792">
        <v>590.35199999999998</v>
      </c>
      <c r="T2792">
        <v>6</v>
      </c>
      <c r="U2792">
        <v>0.2</v>
      </c>
      <c r="V2792">
        <v>206.6232</v>
      </c>
      <c r="W2792">
        <f>(Tableau1[[#This Row],[Sales]]/Tableau1[[#This Row],[Profit]])*100</f>
        <v>285.71428571428572</v>
      </c>
      <c r="X2792">
        <f>Tableau1[[#This Row],[Sales]]*(1-Tableau1[[#This Row],[Discount]])</f>
        <v>472.28160000000003</v>
      </c>
      <c r="Y2792">
        <f ca="1">SUMIF(Tableau1[Order ID],Tableau1[[#This Row],[Order ID]],Tableau1[[#This Row],[Sales]])</f>
        <v>0</v>
      </c>
    </row>
    <row r="2793" spans="1:25" x14ac:dyDescent="0.3">
      <c r="A2793">
        <v>5606</v>
      </c>
      <c r="B2793" t="s">
        <v>2812</v>
      </c>
      <c r="C2793" s="9" t="s">
        <v>5903</v>
      </c>
      <c r="D2793" s="9">
        <v>42633</v>
      </c>
      <c r="E2793" s="3" t="s">
        <v>5507</v>
      </c>
      <c r="F2793" t="s">
        <v>6465</v>
      </c>
      <c r="G2793" t="s">
        <v>6992</v>
      </c>
      <c r="H2793" t="s">
        <v>7785</v>
      </c>
      <c r="I2793" t="s">
        <v>8055</v>
      </c>
      <c r="J2793" t="s">
        <v>8057</v>
      </c>
      <c r="K2793" t="s">
        <v>8305</v>
      </c>
      <c r="L2793" t="s">
        <v>8592</v>
      </c>
      <c r="M2793">
        <v>27405</v>
      </c>
      <c r="N2793" t="s">
        <v>8637</v>
      </c>
      <c r="O2793" t="s">
        <v>10016</v>
      </c>
      <c r="P2793" t="s">
        <v>10370</v>
      </c>
      <c r="Q2793" t="s">
        <v>10378</v>
      </c>
      <c r="R2793" t="s">
        <v>11754</v>
      </c>
      <c r="S2793">
        <v>17.088000000000001</v>
      </c>
      <c r="T2793">
        <v>2</v>
      </c>
      <c r="U2793">
        <v>0.2</v>
      </c>
      <c r="V2793">
        <v>1.0680000000000001</v>
      </c>
      <c r="W2793">
        <f>(Tableau1[[#This Row],[Sales]]/Tableau1[[#This Row],[Profit]])*100</f>
        <v>1600</v>
      </c>
      <c r="X2793">
        <f>Tableau1[[#This Row],[Sales]]*(1-Tableau1[[#This Row],[Discount]])</f>
        <v>13.670400000000001</v>
      </c>
      <c r="Y2793">
        <f ca="1">SUMIF(Tableau1[Order ID],Tableau1[[#This Row],[Order ID]],Tableau1[[#This Row],[Sales]])</f>
        <v>0</v>
      </c>
    </row>
    <row r="2794" spans="1:25" x14ac:dyDescent="0.3">
      <c r="A2794">
        <v>5608</v>
      </c>
      <c r="B2794" t="s">
        <v>2813</v>
      </c>
      <c r="C2794" s="9" t="s">
        <v>5643</v>
      </c>
      <c r="D2794" s="9">
        <v>42819</v>
      </c>
      <c r="E2794" s="3" t="s">
        <v>5215</v>
      </c>
      <c r="F2794" t="s">
        <v>6465</v>
      </c>
      <c r="G2794" t="s">
        <v>6720</v>
      </c>
      <c r="H2794" t="s">
        <v>7513</v>
      </c>
      <c r="I2794" t="s">
        <v>8054</v>
      </c>
      <c r="J2794" t="s">
        <v>8057</v>
      </c>
      <c r="K2794" t="s">
        <v>8078</v>
      </c>
      <c r="L2794" t="s">
        <v>8603</v>
      </c>
      <c r="M2794">
        <v>10024</v>
      </c>
      <c r="N2794" t="s">
        <v>8640</v>
      </c>
      <c r="O2794" t="s">
        <v>8784</v>
      </c>
      <c r="P2794" t="s">
        <v>10371</v>
      </c>
      <c r="Q2794" t="s">
        <v>10379</v>
      </c>
      <c r="R2794" t="s">
        <v>10534</v>
      </c>
      <c r="S2794">
        <v>11.05</v>
      </c>
      <c r="T2794">
        <v>5</v>
      </c>
      <c r="U2794">
        <v>0</v>
      </c>
      <c r="V2794">
        <v>2.9834999999999998</v>
      </c>
      <c r="W2794">
        <f>(Tableau1[[#This Row],[Sales]]/Tableau1[[#This Row],[Profit]])*100</f>
        <v>370.37037037037044</v>
      </c>
      <c r="X2794">
        <f>Tableau1[[#This Row],[Sales]]*(1-Tableau1[[#This Row],[Discount]])</f>
        <v>11.05</v>
      </c>
      <c r="Y2794">
        <f ca="1">SUMIF(Tableau1[Order ID],Tableau1[[#This Row],[Order ID]],Tableau1[[#This Row],[Sales]])</f>
        <v>0</v>
      </c>
    </row>
    <row r="2795" spans="1:25" x14ac:dyDescent="0.3">
      <c r="A2795">
        <v>5609</v>
      </c>
      <c r="B2795" t="s">
        <v>2814</v>
      </c>
      <c r="C2795" s="9" t="s">
        <v>5431</v>
      </c>
      <c r="D2795" s="9">
        <v>42344</v>
      </c>
      <c r="E2795" s="3" t="s">
        <v>5585</v>
      </c>
      <c r="F2795" t="s">
        <v>6465</v>
      </c>
      <c r="G2795" t="s">
        <v>7046</v>
      </c>
      <c r="H2795" t="s">
        <v>7839</v>
      </c>
      <c r="I2795" t="s">
        <v>8054</v>
      </c>
      <c r="J2795" t="s">
        <v>8057</v>
      </c>
      <c r="K2795" t="s">
        <v>8066</v>
      </c>
      <c r="L2795" t="s">
        <v>8590</v>
      </c>
      <c r="M2795">
        <v>94109</v>
      </c>
      <c r="N2795" t="s">
        <v>8638</v>
      </c>
      <c r="O2795" t="s">
        <v>9628</v>
      </c>
      <c r="P2795" t="s">
        <v>10371</v>
      </c>
      <c r="Q2795" t="s">
        <v>10382</v>
      </c>
      <c r="R2795" t="s">
        <v>11368</v>
      </c>
      <c r="S2795">
        <v>7.78</v>
      </c>
      <c r="T2795">
        <v>2</v>
      </c>
      <c r="U2795">
        <v>0</v>
      </c>
      <c r="V2795">
        <v>2.0228000000000002</v>
      </c>
      <c r="W2795">
        <f>(Tableau1[[#This Row],[Sales]]/Tableau1[[#This Row],[Profit]])*100</f>
        <v>384.61538461538458</v>
      </c>
      <c r="X2795">
        <f>Tableau1[[#This Row],[Sales]]*(1-Tableau1[[#This Row],[Discount]])</f>
        <v>7.78</v>
      </c>
      <c r="Y2795">
        <f ca="1">SUMIF(Tableau1[Order ID],Tableau1[[#This Row],[Order ID]],Tableau1[[#This Row],[Sales]])</f>
        <v>0</v>
      </c>
    </row>
    <row r="2796" spans="1:25" x14ac:dyDescent="0.3">
      <c r="A2796">
        <v>5610</v>
      </c>
      <c r="B2796" t="s">
        <v>2815</v>
      </c>
      <c r="C2796" s="9" t="s">
        <v>5545</v>
      </c>
      <c r="D2796" s="9">
        <v>42978</v>
      </c>
      <c r="E2796" s="3" t="s">
        <v>5558</v>
      </c>
      <c r="F2796" t="s">
        <v>6465</v>
      </c>
      <c r="G2796" t="s">
        <v>7235</v>
      </c>
      <c r="H2796" t="s">
        <v>8028</v>
      </c>
      <c r="I2796" t="s">
        <v>8054</v>
      </c>
      <c r="J2796" t="s">
        <v>8057</v>
      </c>
      <c r="K2796" t="s">
        <v>8111</v>
      </c>
      <c r="L2796" t="s">
        <v>8616</v>
      </c>
      <c r="M2796">
        <v>71203</v>
      </c>
      <c r="N2796" t="s">
        <v>8637</v>
      </c>
      <c r="O2796" t="s">
        <v>9378</v>
      </c>
      <c r="P2796" t="s">
        <v>10372</v>
      </c>
      <c r="Q2796" t="s">
        <v>10384</v>
      </c>
      <c r="R2796" t="s">
        <v>11126</v>
      </c>
      <c r="S2796">
        <v>659.9</v>
      </c>
      <c r="T2796">
        <v>2</v>
      </c>
      <c r="U2796">
        <v>0</v>
      </c>
      <c r="V2796">
        <v>217.767</v>
      </c>
      <c r="W2796">
        <f>(Tableau1[[#This Row],[Sales]]/Tableau1[[#This Row],[Profit]])*100</f>
        <v>303.030303030303</v>
      </c>
      <c r="X2796">
        <f>Tableau1[[#This Row],[Sales]]*(1-Tableau1[[#This Row],[Discount]])</f>
        <v>659.9</v>
      </c>
      <c r="Y2796">
        <f ca="1">SUMIF(Tableau1[Order ID],Tableau1[[#This Row],[Order ID]],Tableau1[[#This Row],[Sales]])</f>
        <v>0</v>
      </c>
    </row>
    <row r="2797" spans="1:25" x14ac:dyDescent="0.3">
      <c r="A2797">
        <v>5611</v>
      </c>
      <c r="B2797" t="s">
        <v>2816</v>
      </c>
      <c r="C2797" s="9" t="s">
        <v>5378</v>
      </c>
      <c r="D2797" s="9">
        <v>42282</v>
      </c>
      <c r="E2797" s="3" t="s">
        <v>6322</v>
      </c>
      <c r="F2797" t="s">
        <v>6466</v>
      </c>
      <c r="G2797" t="s">
        <v>6561</v>
      </c>
      <c r="H2797" t="s">
        <v>7354</v>
      </c>
      <c r="I2797" t="s">
        <v>8054</v>
      </c>
      <c r="J2797" t="s">
        <v>8057</v>
      </c>
      <c r="K2797" t="s">
        <v>8132</v>
      </c>
      <c r="L2797" t="s">
        <v>8612</v>
      </c>
      <c r="M2797">
        <v>45231</v>
      </c>
      <c r="N2797" t="s">
        <v>8640</v>
      </c>
      <c r="O2797" t="s">
        <v>8813</v>
      </c>
      <c r="P2797" t="s">
        <v>10372</v>
      </c>
      <c r="Q2797" t="s">
        <v>10384</v>
      </c>
      <c r="R2797" t="s">
        <v>10563</v>
      </c>
      <c r="S2797">
        <v>53.04</v>
      </c>
      <c r="T2797">
        <v>3</v>
      </c>
      <c r="U2797">
        <v>0.2</v>
      </c>
      <c r="V2797">
        <v>-4.641</v>
      </c>
      <c r="W2797">
        <f>(Tableau1[[#This Row],[Sales]]/Tableau1[[#This Row],[Profit]])*100</f>
        <v>-1142.8571428571429</v>
      </c>
      <c r="X2797">
        <f>Tableau1[[#This Row],[Sales]]*(1-Tableau1[[#This Row],[Discount]])</f>
        <v>42.432000000000002</v>
      </c>
      <c r="Y2797">
        <f ca="1">SUMIF(Tableau1[Order ID],Tableau1[[#This Row],[Order ID]],Tableau1[[#This Row],[Sales]])</f>
        <v>0</v>
      </c>
    </row>
    <row r="2798" spans="1:25" x14ac:dyDescent="0.3">
      <c r="A2798">
        <v>5612</v>
      </c>
      <c r="B2798" t="s">
        <v>2817</v>
      </c>
      <c r="C2798" s="9" t="s">
        <v>5268</v>
      </c>
      <c r="D2798" s="9">
        <v>42965</v>
      </c>
      <c r="E2798" s="3" t="s">
        <v>6059</v>
      </c>
      <c r="F2798" t="s">
        <v>6465</v>
      </c>
      <c r="G2798" t="s">
        <v>6772</v>
      </c>
      <c r="H2798" t="s">
        <v>7565</v>
      </c>
      <c r="I2798" t="s">
        <v>8055</v>
      </c>
      <c r="J2798" t="s">
        <v>8057</v>
      </c>
      <c r="K2798" t="s">
        <v>8062</v>
      </c>
      <c r="L2798" t="s">
        <v>8234</v>
      </c>
      <c r="M2798">
        <v>98105</v>
      </c>
      <c r="N2798" t="s">
        <v>8638</v>
      </c>
      <c r="O2798" t="s">
        <v>9315</v>
      </c>
      <c r="P2798" t="s">
        <v>10372</v>
      </c>
      <c r="Q2798" t="s">
        <v>10384</v>
      </c>
      <c r="R2798" t="s">
        <v>11405</v>
      </c>
      <c r="S2798">
        <v>843.9</v>
      </c>
      <c r="T2798">
        <v>2</v>
      </c>
      <c r="U2798">
        <v>0</v>
      </c>
      <c r="V2798">
        <v>371.31599999999997</v>
      </c>
      <c r="W2798">
        <f>(Tableau1[[#This Row],[Sales]]/Tableau1[[#This Row],[Profit]])*100</f>
        <v>227.27272727272728</v>
      </c>
      <c r="X2798">
        <f>Tableau1[[#This Row],[Sales]]*(1-Tableau1[[#This Row],[Discount]])</f>
        <v>843.9</v>
      </c>
      <c r="Y2798">
        <f ca="1">SUMIF(Tableau1[Order ID],Tableau1[[#This Row],[Order ID]],Tableau1[[#This Row],[Sales]])</f>
        <v>0</v>
      </c>
    </row>
    <row r="2799" spans="1:25" x14ac:dyDescent="0.3">
      <c r="A2799">
        <v>5614</v>
      </c>
      <c r="B2799" t="s">
        <v>2818</v>
      </c>
      <c r="C2799" s="9" t="s">
        <v>6086</v>
      </c>
      <c r="D2799" s="9">
        <v>42402</v>
      </c>
      <c r="E2799" s="3" t="s">
        <v>5599</v>
      </c>
      <c r="F2799" t="s">
        <v>6465</v>
      </c>
      <c r="G2799" t="s">
        <v>6923</v>
      </c>
      <c r="H2799" t="s">
        <v>7716</v>
      </c>
      <c r="I2799" t="s">
        <v>8054</v>
      </c>
      <c r="J2799" t="s">
        <v>8057</v>
      </c>
      <c r="K2799" t="s">
        <v>8078</v>
      </c>
      <c r="L2799" t="s">
        <v>8603</v>
      </c>
      <c r="M2799">
        <v>10011</v>
      </c>
      <c r="N2799" t="s">
        <v>8640</v>
      </c>
      <c r="O2799" t="s">
        <v>10288</v>
      </c>
      <c r="P2799" t="s">
        <v>10371</v>
      </c>
      <c r="Q2799" t="s">
        <v>10377</v>
      </c>
      <c r="R2799" t="s">
        <v>12029</v>
      </c>
      <c r="S2799">
        <v>117.96</v>
      </c>
      <c r="T2799">
        <v>2</v>
      </c>
      <c r="U2799">
        <v>0</v>
      </c>
      <c r="V2799">
        <v>5.8979999999999997</v>
      </c>
      <c r="W2799">
        <f>(Tableau1[[#This Row],[Sales]]/Tableau1[[#This Row],[Profit]])*100</f>
        <v>2000</v>
      </c>
      <c r="X2799">
        <f>Tableau1[[#This Row],[Sales]]*(1-Tableau1[[#This Row],[Discount]])</f>
        <v>117.96</v>
      </c>
      <c r="Y2799">
        <f ca="1">SUMIF(Tableau1[Order ID],Tableau1[[#This Row],[Order ID]],Tableau1[[#This Row],[Sales]])</f>
        <v>0</v>
      </c>
    </row>
    <row r="2800" spans="1:25" x14ac:dyDescent="0.3">
      <c r="A2800">
        <v>5615</v>
      </c>
      <c r="B2800" t="s">
        <v>2819</v>
      </c>
      <c r="C2800" s="9" t="s">
        <v>5858</v>
      </c>
      <c r="D2800" s="9">
        <v>42605</v>
      </c>
      <c r="E2800" s="3" t="s">
        <v>5308</v>
      </c>
      <c r="F2800" t="s">
        <v>6465</v>
      </c>
      <c r="G2800" t="s">
        <v>7155</v>
      </c>
      <c r="H2800" t="s">
        <v>7948</v>
      </c>
      <c r="I2800" t="s">
        <v>8055</v>
      </c>
      <c r="J2800" t="s">
        <v>8057</v>
      </c>
      <c r="K2800" t="s">
        <v>8078</v>
      </c>
      <c r="L2800" t="s">
        <v>8603</v>
      </c>
      <c r="M2800">
        <v>10035</v>
      </c>
      <c r="N2800" t="s">
        <v>8640</v>
      </c>
      <c r="O2800" t="s">
        <v>8953</v>
      </c>
      <c r="P2800" t="s">
        <v>10371</v>
      </c>
      <c r="Q2800" t="s">
        <v>10379</v>
      </c>
      <c r="R2800" t="s">
        <v>10702</v>
      </c>
      <c r="S2800">
        <v>21.3</v>
      </c>
      <c r="T2800">
        <v>5</v>
      </c>
      <c r="U2800">
        <v>0</v>
      </c>
      <c r="V2800">
        <v>8.7330000000000005</v>
      </c>
      <c r="W2800">
        <f>(Tableau1[[#This Row],[Sales]]/Tableau1[[#This Row],[Profit]])*100</f>
        <v>243.90243902439025</v>
      </c>
      <c r="X2800">
        <f>Tableau1[[#This Row],[Sales]]*(1-Tableau1[[#This Row],[Discount]])</f>
        <v>21.3</v>
      </c>
      <c r="Y2800">
        <f ca="1">SUMIF(Tableau1[Order ID],Tableau1[[#This Row],[Order ID]],Tableau1[[#This Row],[Sales]])</f>
        <v>0</v>
      </c>
    </row>
    <row r="2801" spans="1:25" x14ac:dyDescent="0.3">
      <c r="A2801">
        <v>5618</v>
      </c>
      <c r="B2801" t="s">
        <v>2820</v>
      </c>
      <c r="C2801" s="9" t="s">
        <v>5190</v>
      </c>
      <c r="D2801" s="9">
        <v>42916</v>
      </c>
      <c r="E2801" s="3" t="s">
        <v>6317</v>
      </c>
      <c r="F2801" t="s">
        <v>6465</v>
      </c>
      <c r="G2801" t="s">
        <v>6469</v>
      </c>
      <c r="H2801" t="s">
        <v>7262</v>
      </c>
      <c r="I2801" t="s">
        <v>8055</v>
      </c>
      <c r="J2801" t="s">
        <v>8057</v>
      </c>
      <c r="K2801" t="s">
        <v>8084</v>
      </c>
      <c r="L2801" t="s">
        <v>8606</v>
      </c>
      <c r="M2801">
        <v>38109</v>
      </c>
      <c r="N2801" t="s">
        <v>8637</v>
      </c>
      <c r="O2801" t="s">
        <v>9713</v>
      </c>
      <c r="P2801" t="s">
        <v>10370</v>
      </c>
      <c r="Q2801" t="s">
        <v>10378</v>
      </c>
      <c r="R2801" t="s">
        <v>11450</v>
      </c>
      <c r="S2801">
        <v>19.52</v>
      </c>
      <c r="T2801">
        <v>2</v>
      </c>
      <c r="U2801">
        <v>0.2</v>
      </c>
      <c r="V2801">
        <v>5.3680000000000003</v>
      </c>
      <c r="W2801">
        <f>(Tableau1[[#This Row],[Sales]]/Tableau1[[#This Row],[Profit]])*100</f>
        <v>363.63636363636363</v>
      </c>
      <c r="X2801">
        <f>Tableau1[[#This Row],[Sales]]*(1-Tableau1[[#This Row],[Discount]])</f>
        <v>15.616</v>
      </c>
      <c r="Y2801">
        <f ca="1">SUMIF(Tableau1[Order ID],Tableau1[[#This Row],[Order ID]],Tableau1[[#This Row],[Sales]])</f>
        <v>0</v>
      </c>
    </row>
    <row r="2802" spans="1:25" x14ac:dyDescent="0.3">
      <c r="A2802">
        <v>5619</v>
      </c>
      <c r="B2802" t="s">
        <v>2821</v>
      </c>
      <c r="C2802" s="9" t="s">
        <v>5257</v>
      </c>
      <c r="D2802" s="9">
        <v>42265</v>
      </c>
      <c r="E2802" s="3" t="s">
        <v>5511</v>
      </c>
      <c r="F2802" t="s">
        <v>6466</v>
      </c>
      <c r="G2802" t="s">
        <v>6964</v>
      </c>
      <c r="H2802" t="s">
        <v>7757</v>
      </c>
      <c r="I2802" t="s">
        <v>8054</v>
      </c>
      <c r="J2802" t="s">
        <v>8057</v>
      </c>
      <c r="K2802" t="s">
        <v>8128</v>
      </c>
      <c r="L2802" t="s">
        <v>8590</v>
      </c>
      <c r="M2802">
        <v>92105</v>
      </c>
      <c r="N2802" t="s">
        <v>8638</v>
      </c>
      <c r="O2802" t="s">
        <v>8657</v>
      </c>
      <c r="P2802" t="s">
        <v>10371</v>
      </c>
      <c r="Q2802" t="s">
        <v>10377</v>
      </c>
      <c r="R2802" t="s">
        <v>10406</v>
      </c>
      <c r="S2802">
        <v>443.92</v>
      </c>
      <c r="T2802">
        <v>4</v>
      </c>
      <c r="U2802">
        <v>0</v>
      </c>
      <c r="V2802">
        <v>8.8783999999999992</v>
      </c>
      <c r="W2802">
        <f>(Tableau1[[#This Row],[Sales]]/Tableau1[[#This Row],[Profit]])*100</f>
        <v>5000.0000000000009</v>
      </c>
      <c r="X2802">
        <f>Tableau1[[#This Row],[Sales]]*(1-Tableau1[[#This Row],[Discount]])</f>
        <v>443.92</v>
      </c>
      <c r="Y2802">
        <f ca="1">SUMIF(Tableau1[Order ID],Tableau1[[#This Row],[Order ID]],Tableau1[[#This Row],[Sales]])</f>
        <v>0</v>
      </c>
    </row>
    <row r="2803" spans="1:25" x14ac:dyDescent="0.3">
      <c r="A2803">
        <v>5620</v>
      </c>
      <c r="B2803" t="s">
        <v>2822</v>
      </c>
      <c r="C2803" s="9" t="s">
        <v>5507</v>
      </c>
      <c r="D2803" s="9">
        <v>42638</v>
      </c>
      <c r="E2803" s="3" t="s">
        <v>5985</v>
      </c>
      <c r="F2803" t="s">
        <v>6465</v>
      </c>
      <c r="G2803" t="s">
        <v>6749</v>
      </c>
      <c r="H2803" t="s">
        <v>7542</v>
      </c>
      <c r="I2803" t="s">
        <v>8055</v>
      </c>
      <c r="J2803" t="s">
        <v>8057</v>
      </c>
      <c r="K2803" t="s">
        <v>8469</v>
      </c>
      <c r="L2803" t="s">
        <v>8594</v>
      </c>
      <c r="M2803">
        <v>54601</v>
      </c>
      <c r="N2803" t="s">
        <v>8639</v>
      </c>
      <c r="O2803" t="s">
        <v>8929</v>
      </c>
      <c r="P2803" t="s">
        <v>10372</v>
      </c>
      <c r="Q2803" t="s">
        <v>10384</v>
      </c>
      <c r="R2803" t="s">
        <v>10678</v>
      </c>
      <c r="S2803">
        <v>499.95</v>
      </c>
      <c r="T2803">
        <v>5</v>
      </c>
      <c r="U2803">
        <v>0</v>
      </c>
      <c r="V2803">
        <v>174.98249999999999</v>
      </c>
      <c r="W2803">
        <f>(Tableau1[[#This Row],[Sales]]/Tableau1[[#This Row],[Profit]])*100</f>
        <v>285.71428571428572</v>
      </c>
      <c r="X2803">
        <f>Tableau1[[#This Row],[Sales]]*(1-Tableau1[[#This Row],[Discount]])</f>
        <v>499.95</v>
      </c>
      <c r="Y2803">
        <f ca="1">SUMIF(Tableau1[Order ID],Tableau1[[#This Row],[Order ID]],Tableau1[[#This Row],[Sales]])</f>
        <v>0</v>
      </c>
    </row>
    <row r="2804" spans="1:25" x14ac:dyDescent="0.3">
      <c r="A2804">
        <v>5624</v>
      </c>
      <c r="B2804" t="s">
        <v>2823</v>
      </c>
      <c r="C2804" s="9" t="s">
        <v>6087</v>
      </c>
      <c r="D2804" s="9">
        <v>42667</v>
      </c>
      <c r="E2804" s="3" t="s">
        <v>5129</v>
      </c>
      <c r="F2804" t="s">
        <v>6464</v>
      </c>
      <c r="G2804" t="s">
        <v>6568</v>
      </c>
      <c r="H2804" t="s">
        <v>7361</v>
      </c>
      <c r="I2804" t="s">
        <v>8055</v>
      </c>
      <c r="J2804" t="s">
        <v>8057</v>
      </c>
      <c r="K2804" t="s">
        <v>8059</v>
      </c>
      <c r="L2804" t="s">
        <v>8590</v>
      </c>
      <c r="M2804">
        <v>90032</v>
      </c>
      <c r="N2804" t="s">
        <v>8638</v>
      </c>
      <c r="O2804" t="s">
        <v>9666</v>
      </c>
      <c r="P2804" t="s">
        <v>10372</v>
      </c>
      <c r="Q2804" t="s">
        <v>10384</v>
      </c>
      <c r="R2804" t="s">
        <v>11404</v>
      </c>
      <c r="S2804">
        <v>100</v>
      </c>
      <c r="T2804">
        <v>4</v>
      </c>
      <c r="U2804">
        <v>0</v>
      </c>
      <c r="V2804">
        <v>21</v>
      </c>
      <c r="W2804">
        <f>(Tableau1[[#This Row],[Sales]]/Tableau1[[#This Row],[Profit]])*100</f>
        <v>476.1904761904762</v>
      </c>
      <c r="X2804">
        <f>Tableau1[[#This Row],[Sales]]*(1-Tableau1[[#This Row],[Discount]])</f>
        <v>100</v>
      </c>
      <c r="Y2804">
        <f ca="1">SUMIF(Tableau1[Order ID],Tableau1[[#This Row],[Order ID]],Tableau1[[#This Row],[Sales]])</f>
        <v>0</v>
      </c>
    </row>
    <row r="2805" spans="1:25" x14ac:dyDescent="0.3">
      <c r="A2805">
        <v>5626</v>
      </c>
      <c r="B2805" t="s">
        <v>2824</v>
      </c>
      <c r="C2805" s="9" t="s">
        <v>5441</v>
      </c>
      <c r="D2805" s="9">
        <v>41911</v>
      </c>
      <c r="E2805" s="3" t="s">
        <v>6231</v>
      </c>
      <c r="F2805" t="s">
        <v>6464</v>
      </c>
      <c r="G2805" t="s">
        <v>6920</v>
      </c>
      <c r="H2805" t="s">
        <v>7713</v>
      </c>
      <c r="I2805" t="s">
        <v>8056</v>
      </c>
      <c r="J2805" t="s">
        <v>8057</v>
      </c>
      <c r="K2805" t="s">
        <v>8062</v>
      </c>
      <c r="L2805" t="s">
        <v>8234</v>
      </c>
      <c r="M2805">
        <v>98115</v>
      </c>
      <c r="N2805" t="s">
        <v>8638</v>
      </c>
      <c r="O2805" t="s">
        <v>8690</v>
      </c>
      <c r="P2805" t="s">
        <v>10370</v>
      </c>
      <c r="Q2805" t="s">
        <v>10378</v>
      </c>
      <c r="R2805" t="s">
        <v>10439</v>
      </c>
      <c r="S2805">
        <v>6.16</v>
      </c>
      <c r="T2805">
        <v>2</v>
      </c>
      <c r="U2805">
        <v>0</v>
      </c>
      <c r="V2805">
        <v>2.9567999999999999</v>
      </c>
      <c r="W2805">
        <f>(Tableau1[[#This Row],[Sales]]/Tableau1[[#This Row],[Profit]])*100</f>
        <v>208.33333333333334</v>
      </c>
      <c r="X2805">
        <f>Tableau1[[#This Row],[Sales]]*(1-Tableau1[[#This Row],[Discount]])</f>
        <v>6.16</v>
      </c>
      <c r="Y2805">
        <f ca="1">SUMIF(Tableau1[Order ID],Tableau1[[#This Row],[Order ID]],Tableau1[[#This Row],[Sales]])</f>
        <v>0</v>
      </c>
    </row>
    <row r="2806" spans="1:25" x14ac:dyDescent="0.3">
      <c r="A2806">
        <v>5628</v>
      </c>
      <c r="B2806" t="s">
        <v>2825</v>
      </c>
      <c r="C2806" s="9" t="s">
        <v>5365</v>
      </c>
      <c r="D2806" s="9">
        <v>42912</v>
      </c>
      <c r="E2806" s="3" t="s">
        <v>5900</v>
      </c>
      <c r="F2806" t="s">
        <v>6465</v>
      </c>
      <c r="G2806" t="s">
        <v>6580</v>
      </c>
      <c r="H2806" t="s">
        <v>7373</v>
      </c>
      <c r="I2806" t="s">
        <v>8055</v>
      </c>
      <c r="J2806" t="s">
        <v>8057</v>
      </c>
      <c r="K2806" t="s">
        <v>8158</v>
      </c>
      <c r="L2806" t="s">
        <v>8591</v>
      </c>
      <c r="M2806">
        <v>33180</v>
      </c>
      <c r="N2806" t="s">
        <v>8637</v>
      </c>
      <c r="O2806" t="s">
        <v>8900</v>
      </c>
      <c r="P2806" t="s">
        <v>10371</v>
      </c>
      <c r="Q2806" t="s">
        <v>10375</v>
      </c>
      <c r="R2806" t="s">
        <v>10649</v>
      </c>
      <c r="S2806">
        <v>13.872</v>
      </c>
      <c r="T2806">
        <v>6</v>
      </c>
      <c r="U2806">
        <v>0.2</v>
      </c>
      <c r="V2806">
        <v>4.6818</v>
      </c>
      <c r="W2806">
        <f>(Tableau1[[#This Row],[Sales]]/Tableau1[[#This Row],[Profit]])*100</f>
        <v>296.2962962962963</v>
      </c>
      <c r="X2806">
        <f>Tableau1[[#This Row],[Sales]]*(1-Tableau1[[#This Row],[Discount]])</f>
        <v>11.0976</v>
      </c>
      <c r="Y2806">
        <f ca="1">SUMIF(Tableau1[Order ID],Tableau1[[#This Row],[Order ID]],Tableau1[[#This Row],[Sales]])</f>
        <v>0</v>
      </c>
    </row>
    <row r="2807" spans="1:25" x14ac:dyDescent="0.3">
      <c r="A2807">
        <v>5630</v>
      </c>
      <c r="B2807" t="s">
        <v>2826</v>
      </c>
      <c r="C2807" s="9" t="s">
        <v>6066</v>
      </c>
      <c r="D2807" s="9">
        <v>42603</v>
      </c>
      <c r="E2807" s="3" t="s">
        <v>5858</v>
      </c>
      <c r="F2807" t="s">
        <v>6464</v>
      </c>
      <c r="G2807" t="s">
        <v>6514</v>
      </c>
      <c r="H2807" t="s">
        <v>7307</v>
      </c>
      <c r="I2807" t="s">
        <v>8056</v>
      </c>
      <c r="J2807" t="s">
        <v>8057</v>
      </c>
      <c r="K2807" t="s">
        <v>8068</v>
      </c>
      <c r="L2807" t="s">
        <v>8597</v>
      </c>
      <c r="M2807">
        <v>19143</v>
      </c>
      <c r="N2807" t="s">
        <v>8640</v>
      </c>
      <c r="O2807" t="s">
        <v>9596</v>
      </c>
      <c r="P2807" t="s">
        <v>10370</v>
      </c>
      <c r="Q2807" t="s">
        <v>10376</v>
      </c>
      <c r="R2807" t="s">
        <v>11337</v>
      </c>
      <c r="S2807">
        <v>815.29200000000003</v>
      </c>
      <c r="T2807">
        <v>9</v>
      </c>
      <c r="U2807">
        <v>0.4</v>
      </c>
      <c r="V2807">
        <v>-339.70499999999998</v>
      </c>
      <c r="W2807">
        <f>(Tableau1[[#This Row],[Sales]]/Tableau1[[#This Row],[Profit]])*100</f>
        <v>-240.00000000000003</v>
      </c>
      <c r="X2807">
        <f>Tableau1[[#This Row],[Sales]]*(1-Tableau1[[#This Row],[Discount]])</f>
        <v>489.17520000000002</v>
      </c>
      <c r="Y2807">
        <f ca="1">SUMIF(Tableau1[Order ID],Tableau1[[#This Row],[Order ID]],Tableau1[[#This Row],[Sales]])</f>
        <v>0</v>
      </c>
    </row>
    <row r="2808" spans="1:25" x14ac:dyDescent="0.3">
      <c r="A2808">
        <v>5631</v>
      </c>
      <c r="B2808" t="s">
        <v>2827</v>
      </c>
      <c r="C2808" s="9" t="s">
        <v>6088</v>
      </c>
      <c r="D2808" s="9">
        <v>41681</v>
      </c>
      <c r="E2808" s="3" t="s">
        <v>6192</v>
      </c>
      <c r="F2808" t="s">
        <v>6465</v>
      </c>
      <c r="G2808" t="s">
        <v>6641</v>
      </c>
      <c r="H2808" t="s">
        <v>7434</v>
      </c>
      <c r="I2808" t="s">
        <v>8054</v>
      </c>
      <c r="J2808" t="s">
        <v>8057</v>
      </c>
      <c r="K2808" t="s">
        <v>8327</v>
      </c>
      <c r="L2808" t="s">
        <v>8605</v>
      </c>
      <c r="M2808">
        <v>23320</v>
      </c>
      <c r="N2808" t="s">
        <v>8637</v>
      </c>
      <c r="O2808" t="s">
        <v>9102</v>
      </c>
      <c r="P2808" t="s">
        <v>10372</v>
      </c>
      <c r="Q2808" t="s">
        <v>10384</v>
      </c>
      <c r="R2808" t="s">
        <v>10852</v>
      </c>
      <c r="S2808">
        <v>234.45</v>
      </c>
      <c r="T2808">
        <v>3</v>
      </c>
      <c r="U2808">
        <v>0</v>
      </c>
      <c r="V2808">
        <v>103.158</v>
      </c>
      <c r="W2808">
        <f>(Tableau1[[#This Row],[Sales]]/Tableau1[[#This Row],[Profit]])*100</f>
        <v>227.27272727272725</v>
      </c>
      <c r="X2808">
        <f>Tableau1[[#This Row],[Sales]]*(1-Tableau1[[#This Row],[Discount]])</f>
        <v>234.45</v>
      </c>
      <c r="Y2808">
        <f ca="1">SUMIF(Tableau1[Order ID],Tableau1[[#This Row],[Order ID]],Tableau1[[#This Row],[Sales]])</f>
        <v>0</v>
      </c>
    </row>
    <row r="2809" spans="1:25" x14ac:dyDescent="0.3">
      <c r="A2809">
        <v>5634</v>
      </c>
      <c r="B2809" t="s">
        <v>2828</v>
      </c>
      <c r="C2809" s="9" t="s">
        <v>5743</v>
      </c>
      <c r="D2809" s="9">
        <v>42636</v>
      </c>
      <c r="E2809" s="3" t="s">
        <v>5180</v>
      </c>
      <c r="F2809" t="s">
        <v>6464</v>
      </c>
      <c r="G2809" t="s">
        <v>7083</v>
      </c>
      <c r="H2809" t="s">
        <v>7876</v>
      </c>
      <c r="I2809" t="s">
        <v>8056</v>
      </c>
      <c r="J2809" t="s">
        <v>8057</v>
      </c>
      <c r="K2809" t="s">
        <v>8078</v>
      </c>
      <c r="L2809" t="s">
        <v>8603</v>
      </c>
      <c r="M2809">
        <v>10009</v>
      </c>
      <c r="N2809" t="s">
        <v>8640</v>
      </c>
      <c r="O2809" t="s">
        <v>9243</v>
      </c>
      <c r="P2809" t="s">
        <v>10371</v>
      </c>
      <c r="Q2809" t="s">
        <v>10381</v>
      </c>
      <c r="R2809" t="s">
        <v>10992</v>
      </c>
      <c r="S2809">
        <v>10.528</v>
      </c>
      <c r="T2809">
        <v>7</v>
      </c>
      <c r="U2809">
        <v>0.2</v>
      </c>
      <c r="V2809">
        <v>3.6848000000000001</v>
      </c>
      <c r="W2809">
        <f>(Tableau1[[#This Row],[Sales]]/Tableau1[[#This Row],[Profit]])*100</f>
        <v>285.71428571428572</v>
      </c>
      <c r="X2809">
        <f>Tableau1[[#This Row],[Sales]]*(1-Tableau1[[#This Row],[Discount]])</f>
        <v>8.4224000000000014</v>
      </c>
      <c r="Y2809">
        <f ca="1">SUMIF(Tableau1[Order ID],Tableau1[[#This Row],[Order ID]],Tableau1[[#This Row],[Sales]])</f>
        <v>0</v>
      </c>
    </row>
    <row r="2810" spans="1:25" x14ac:dyDescent="0.3">
      <c r="A2810">
        <v>5635</v>
      </c>
      <c r="B2810" t="s">
        <v>2829</v>
      </c>
      <c r="C2810" s="9" t="s">
        <v>5931</v>
      </c>
      <c r="D2810" s="9">
        <v>42343</v>
      </c>
      <c r="E2810" s="3" t="s">
        <v>5431</v>
      </c>
      <c r="F2810" t="s">
        <v>6466</v>
      </c>
      <c r="G2810" t="s">
        <v>7179</v>
      </c>
      <c r="H2810" t="s">
        <v>7972</v>
      </c>
      <c r="I2810" t="s">
        <v>8056</v>
      </c>
      <c r="J2810" t="s">
        <v>8057</v>
      </c>
      <c r="K2810" t="s">
        <v>8505</v>
      </c>
      <c r="L2810" t="s">
        <v>8600</v>
      </c>
      <c r="M2810">
        <v>48104</v>
      </c>
      <c r="N2810" t="s">
        <v>8639</v>
      </c>
      <c r="O2810" t="s">
        <v>9594</v>
      </c>
      <c r="P2810" t="s">
        <v>10371</v>
      </c>
      <c r="Q2810" t="s">
        <v>10381</v>
      </c>
      <c r="R2810" t="s">
        <v>11335</v>
      </c>
      <c r="S2810">
        <v>152.80000000000001</v>
      </c>
      <c r="T2810">
        <v>5</v>
      </c>
      <c r="U2810">
        <v>0</v>
      </c>
      <c r="V2810">
        <v>76.400000000000006</v>
      </c>
      <c r="W2810">
        <f>(Tableau1[[#This Row],[Sales]]/Tableau1[[#This Row],[Profit]])*100</f>
        <v>200</v>
      </c>
      <c r="X2810">
        <f>Tableau1[[#This Row],[Sales]]*(1-Tableau1[[#This Row],[Discount]])</f>
        <v>152.80000000000001</v>
      </c>
      <c r="Y2810">
        <f ca="1">SUMIF(Tableau1[Order ID],Tableau1[[#This Row],[Order ID]],Tableau1[[#This Row],[Sales]])</f>
        <v>0</v>
      </c>
    </row>
    <row r="2811" spans="1:25" x14ac:dyDescent="0.3">
      <c r="A2811">
        <v>5636</v>
      </c>
      <c r="B2811" t="s">
        <v>2830</v>
      </c>
      <c r="C2811" s="9" t="s">
        <v>5243</v>
      </c>
      <c r="D2811" s="9">
        <v>42981</v>
      </c>
      <c r="E2811" s="3" t="s">
        <v>5595</v>
      </c>
      <c r="F2811" t="s">
        <v>6465</v>
      </c>
      <c r="G2811" t="s">
        <v>6805</v>
      </c>
      <c r="H2811" t="s">
        <v>7598</v>
      </c>
      <c r="I2811" t="s">
        <v>8056</v>
      </c>
      <c r="J2811" t="s">
        <v>8057</v>
      </c>
      <c r="K2811" t="s">
        <v>8506</v>
      </c>
      <c r="L2811" t="s">
        <v>8590</v>
      </c>
      <c r="M2811">
        <v>91941</v>
      </c>
      <c r="N2811" t="s">
        <v>8638</v>
      </c>
      <c r="O2811" t="s">
        <v>8974</v>
      </c>
      <c r="P2811" t="s">
        <v>10371</v>
      </c>
      <c r="Q2811" t="s">
        <v>10381</v>
      </c>
      <c r="R2811" t="s">
        <v>10723</v>
      </c>
      <c r="S2811">
        <v>82.56</v>
      </c>
      <c r="T2811">
        <v>5</v>
      </c>
      <c r="U2811">
        <v>0.2</v>
      </c>
      <c r="V2811">
        <v>28.896000000000001</v>
      </c>
      <c r="W2811">
        <f>(Tableau1[[#This Row],[Sales]]/Tableau1[[#This Row],[Profit]])*100</f>
        <v>285.71428571428572</v>
      </c>
      <c r="X2811">
        <f>Tableau1[[#This Row],[Sales]]*(1-Tableau1[[#This Row],[Discount]])</f>
        <v>66.048000000000002</v>
      </c>
      <c r="Y2811">
        <f ca="1">SUMIF(Tableau1[Order ID],Tableau1[[#This Row],[Order ID]],Tableau1[[#This Row],[Sales]])</f>
        <v>0</v>
      </c>
    </row>
    <row r="2812" spans="1:25" x14ac:dyDescent="0.3">
      <c r="A2812">
        <v>5638</v>
      </c>
      <c r="B2812" t="s">
        <v>2831</v>
      </c>
      <c r="C2812" s="9" t="s">
        <v>5636</v>
      </c>
      <c r="D2812" s="9">
        <v>42820</v>
      </c>
      <c r="E2812" s="3" t="s">
        <v>5489</v>
      </c>
      <c r="F2812" t="s">
        <v>6465</v>
      </c>
      <c r="G2812" t="s">
        <v>7082</v>
      </c>
      <c r="H2812" t="s">
        <v>7875</v>
      </c>
      <c r="I2812" t="s">
        <v>8055</v>
      </c>
      <c r="J2812" t="s">
        <v>8057</v>
      </c>
      <c r="K2812" t="s">
        <v>8188</v>
      </c>
      <c r="L2812" t="s">
        <v>8600</v>
      </c>
      <c r="M2812">
        <v>48126</v>
      </c>
      <c r="N2812" t="s">
        <v>8639</v>
      </c>
      <c r="O2812" t="s">
        <v>10290</v>
      </c>
      <c r="P2812" t="s">
        <v>10370</v>
      </c>
      <c r="Q2812" t="s">
        <v>10378</v>
      </c>
      <c r="R2812" t="s">
        <v>12031</v>
      </c>
      <c r="S2812">
        <v>60.84</v>
      </c>
      <c r="T2812">
        <v>3</v>
      </c>
      <c r="U2812">
        <v>0</v>
      </c>
      <c r="V2812">
        <v>23.119199999999999</v>
      </c>
      <c r="W2812">
        <f>(Tableau1[[#This Row],[Sales]]/Tableau1[[#This Row],[Profit]])*100</f>
        <v>263.15789473684214</v>
      </c>
      <c r="X2812">
        <f>Tableau1[[#This Row],[Sales]]*(1-Tableau1[[#This Row],[Discount]])</f>
        <v>60.84</v>
      </c>
      <c r="Y2812">
        <f ca="1">SUMIF(Tableau1[Order ID],Tableau1[[#This Row],[Order ID]],Tableau1[[#This Row],[Sales]])</f>
        <v>0</v>
      </c>
    </row>
    <row r="2813" spans="1:25" x14ac:dyDescent="0.3">
      <c r="A2813">
        <v>5639</v>
      </c>
      <c r="B2813" t="s">
        <v>2832</v>
      </c>
      <c r="C2813" s="9" t="s">
        <v>6089</v>
      </c>
      <c r="D2813" s="9">
        <v>41994</v>
      </c>
      <c r="E2813" s="3" t="s">
        <v>5452</v>
      </c>
      <c r="F2813" t="s">
        <v>6465</v>
      </c>
      <c r="G2813" t="s">
        <v>6774</v>
      </c>
      <c r="H2813" t="s">
        <v>7567</v>
      </c>
      <c r="I2813" t="s">
        <v>8054</v>
      </c>
      <c r="J2813" t="s">
        <v>8057</v>
      </c>
      <c r="K2813" t="s">
        <v>8128</v>
      </c>
      <c r="L2813" t="s">
        <v>8590</v>
      </c>
      <c r="M2813">
        <v>92024</v>
      </c>
      <c r="N2813" t="s">
        <v>8638</v>
      </c>
      <c r="O2813" t="s">
        <v>8794</v>
      </c>
      <c r="P2813" t="s">
        <v>10370</v>
      </c>
      <c r="Q2813" t="s">
        <v>10374</v>
      </c>
      <c r="R2813" t="s">
        <v>10544</v>
      </c>
      <c r="S2813">
        <v>1325.76</v>
      </c>
      <c r="T2813">
        <v>6</v>
      </c>
      <c r="U2813">
        <v>0.2</v>
      </c>
      <c r="V2813">
        <v>149.148</v>
      </c>
      <c r="W2813">
        <f>(Tableau1[[#This Row],[Sales]]/Tableau1[[#This Row],[Profit]])*100</f>
        <v>888.88888888888891</v>
      </c>
      <c r="X2813">
        <f>Tableau1[[#This Row],[Sales]]*(1-Tableau1[[#This Row],[Discount]])</f>
        <v>1060.6079999999999</v>
      </c>
      <c r="Y2813">
        <f ca="1">SUMIF(Tableau1[Order ID],Tableau1[[#This Row],[Order ID]],Tableau1[[#This Row],[Sales]])</f>
        <v>0</v>
      </c>
    </row>
    <row r="2814" spans="1:25" x14ac:dyDescent="0.3">
      <c r="A2814">
        <v>5641</v>
      </c>
      <c r="B2814" t="s">
        <v>2833</v>
      </c>
      <c r="C2814" s="9" t="s">
        <v>5895</v>
      </c>
      <c r="D2814" s="9">
        <v>41905</v>
      </c>
      <c r="E2814" s="3" t="s">
        <v>5480</v>
      </c>
      <c r="F2814" t="s">
        <v>6465</v>
      </c>
      <c r="G2814" t="s">
        <v>6550</v>
      </c>
      <c r="H2814" t="s">
        <v>7343</v>
      </c>
      <c r="I2814" t="s">
        <v>8056</v>
      </c>
      <c r="J2814" t="s">
        <v>8057</v>
      </c>
      <c r="K2814" t="s">
        <v>8138</v>
      </c>
      <c r="L2814" t="s">
        <v>8612</v>
      </c>
      <c r="M2814">
        <v>44107</v>
      </c>
      <c r="N2814" t="s">
        <v>8640</v>
      </c>
      <c r="O2814" t="s">
        <v>10268</v>
      </c>
      <c r="P2814" t="s">
        <v>10371</v>
      </c>
      <c r="Q2814" t="s">
        <v>10383</v>
      </c>
      <c r="R2814" t="s">
        <v>12007</v>
      </c>
      <c r="S2814">
        <v>28.8</v>
      </c>
      <c r="T2814">
        <v>9</v>
      </c>
      <c r="U2814">
        <v>0.2</v>
      </c>
      <c r="V2814">
        <v>10.08</v>
      </c>
      <c r="W2814">
        <f>(Tableau1[[#This Row],[Sales]]/Tableau1[[#This Row],[Profit]])*100</f>
        <v>285.71428571428572</v>
      </c>
      <c r="X2814">
        <f>Tableau1[[#This Row],[Sales]]*(1-Tableau1[[#This Row],[Discount]])</f>
        <v>23.040000000000003</v>
      </c>
      <c r="Y2814">
        <f ca="1">SUMIF(Tableau1[Order ID],Tableau1[[#This Row],[Order ID]],Tableau1[[#This Row],[Sales]])</f>
        <v>0</v>
      </c>
    </row>
    <row r="2815" spans="1:25" x14ac:dyDescent="0.3">
      <c r="A2815">
        <v>5642</v>
      </c>
      <c r="B2815" t="s">
        <v>2834</v>
      </c>
      <c r="C2815" s="9" t="s">
        <v>5489</v>
      </c>
      <c r="D2815" s="9">
        <v>42827</v>
      </c>
      <c r="E2815" s="3" t="s">
        <v>6364</v>
      </c>
      <c r="F2815" t="s">
        <v>6466</v>
      </c>
      <c r="G2815" t="s">
        <v>6869</v>
      </c>
      <c r="H2815" t="s">
        <v>7662</v>
      </c>
      <c r="I2815" t="s">
        <v>8056</v>
      </c>
      <c r="J2815" t="s">
        <v>8057</v>
      </c>
      <c r="K2815" t="s">
        <v>8313</v>
      </c>
      <c r="L2815" t="s">
        <v>8617</v>
      </c>
      <c r="M2815">
        <v>6450</v>
      </c>
      <c r="N2815" t="s">
        <v>8640</v>
      </c>
      <c r="O2815" t="s">
        <v>8661</v>
      </c>
      <c r="P2815" t="s">
        <v>10371</v>
      </c>
      <c r="Q2815" t="s">
        <v>10379</v>
      </c>
      <c r="R2815" t="s">
        <v>10410</v>
      </c>
      <c r="S2815">
        <v>11.12</v>
      </c>
      <c r="T2815">
        <v>4</v>
      </c>
      <c r="U2815">
        <v>0</v>
      </c>
      <c r="V2815">
        <v>2.8912</v>
      </c>
      <c r="W2815">
        <f>(Tableau1[[#This Row],[Sales]]/Tableau1[[#This Row],[Profit]])*100</f>
        <v>384.61538461538458</v>
      </c>
      <c r="X2815">
        <f>Tableau1[[#This Row],[Sales]]*(1-Tableau1[[#This Row],[Discount]])</f>
        <v>11.12</v>
      </c>
      <c r="Y2815">
        <f ca="1">SUMIF(Tableau1[Order ID],Tableau1[[#This Row],[Order ID]],Tableau1[[#This Row],[Sales]])</f>
        <v>0</v>
      </c>
    </row>
    <row r="2816" spans="1:25" x14ac:dyDescent="0.3">
      <c r="A2816">
        <v>5643</v>
      </c>
      <c r="B2816" t="s">
        <v>2835</v>
      </c>
      <c r="C2816" s="9" t="s">
        <v>5208</v>
      </c>
      <c r="D2816" s="9">
        <v>42461</v>
      </c>
      <c r="E2816" s="3" t="s">
        <v>5071</v>
      </c>
      <c r="F2816" t="s">
        <v>6464</v>
      </c>
      <c r="G2816" t="s">
        <v>7094</v>
      </c>
      <c r="H2816" t="s">
        <v>7887</v>
      </c>
      <c r="I2816" t="s">
        <v>8056</v>
      </c>
      <c r="J2816" t="s">
        <v>8057</v>
      </c>
      <c r="K2816" t="s">
        <v>8096</v>
      </c>
      <c r="L2816" t="s">
        <v>8620</v>
      </c>
      <c r="M2816">
        <v>31907</v>
      </c>
      <c r="N2816" t="s">
        <v>8637</v>
      </c>
      <c r="O2816" t="s">
        <v>8883</v>
      </c>
      <c r="P2816" t="s">
        <v>10370</v>
      </c>
      <c r="Q2816" t="s">
        <v>10378</v>
      </c>
      <c r="R2816" t="s">
        <v>10633</v>
      </c>
      <c r="S2816">
        <v>7.04</v>
      </c>
      <c r="T2816">
        <v>4</v>
      </c>
      <c r="U2816">
        <v>0</v>
      </c>
      <c r="V2816">
        <v>3.0975999999999999</v>
      </c>
      <c r="W2816">
        <f>(Tableau1[[#This Row],[Sales]]/Tableau1[[#This Row],[Profit]])*100</f>
        <v>227.27272727272728</v>
      </c>
      <c r="X2816">
        <f>Tableau1[[#This Row],[Sales]]*(1-Tableau1[[#This Row],[Discount]])</f>
        <v>7.04</v>
      </c>
      <c r="Y2816">
        <f ca="1">SUMIF(Tableau1[Order ID],Tableau1[[#This Row],[Order ID]],Tableau1[[#This Row],[Sales]])</f>
        <v>0</v>
      </c>
    </row>
    <row r="2817" spans="1:25" x14ac:dyDescent="0.3">
      <c r="A2817">
        <v>5644</v>
      </c>
      <c r="B2817" t="s">
        <v>2836</v>
      </c>
      <c r="C2817" s="9" t="s">
        <v>6090</v>
      </c>
      <c r="D2817" s="9">
        <v>42139</v>
      </c>
      <c r="E2817" s="3" t="s">
        <v>6158</v>
      </c>
      <c r="F2817" t="s">
        <v>6464</v>
      </c>
      <c r="G2817" t="s">
        <v>7174</v>
      </c>
      <c r="H2817" t="s">
        <v>7967</v>
      </c>
      <c r="I2817" t="s">
        <v>8055</v>
      </c>
      <c r="J2817" t="s">
        <v>8057</v>
      </c>
      <c r="K2817" t="s">
        <v>8243</v>
      </c>
      <c r="L2817" t="s">
        <v>8620</v>
      </c>
      <c r="M2817">
        <v>30076</v>
      </c>
      <c r="N2817" t="s">
        <v>8637</v>
      </c>
      <c r="O2817" t="s">
        <v>9885</v>
      </c>
      <c r="P2817" t="s">
        <v>10371</v>
      </c>
      <c r="Q2817" t="s">
        <v>10385</v>
      </c>
      <c r="R2817" t="s">
        <v>11620</v>
      </c>
      <c r="S2817">
        <v>17.940000000000001</v>
      </c>
      <c r="T2817">
        <v>3</v>
      </c>
      <c r="U2817">
        <v>0</v>
      </c>
      <c r="V2817">
        <v>8.7905999999999995</v>
      </c>
      <c r="W2817">
        <f>(Tableau1[[#This Row],[Sales]]/Tableau1[[#This Row],[Profit]])*100</f>
        <v>204.08163265306123</v>
      </c>
      <c r="X2817">
        <f>Tableau1[[#This Row],[Sales]]*(1-Tableau1[[#This Row],[Discount]])</f>
        <v>17.940000000000001</v>
      </c>
      <c r="Y2817">
        <f ca="1">SUMIF(Tableau1[Order ID],Tableau1[[#This Row],[Order ID]],Tableau1[[#This Row],[Sales]])</f>
        <v>0</v>
      </c>
    </row>
    <row r="2818" spans="1:25" x14ac:dyDescent="0.3">
      <c r="A2818">
        <v>5645</v>
      </c>
      <c r="B2818" t="s">
        <v>2837</v>
      </c>
      <c r="C2818" s="9" t="s">
        <v>5751</v>
      </c>
      <c r="D2818" s="9">
        <v>42817</v>
      </c>
      <c r="E2818" s="3" t="s">
        <v>5636</v>
      </c>
      <c r="F2818" t="s">
        <v>6466</v>
      </c>
      <c r="G2818" t="s">
        <v>6787</v>
      </c>
      <c r="H2818" t="s">
        <v>7580</v>
      </c>
      <c r="I2818" t="s">
        <v>8056</v>
      </c>
      <c r="J2818" t="s">
        <v>8057</v>
      </c>
      <c r="K2818" t="s">
        <v>8062</v>
      </c>
      <c r="L2818" t="s">
        <v>8234</v>
      </c>
      <c r="M2818">
        <v>98105</v>
      </c>
      <c r="N2818" t="s">
        <v>8638</v>
      </c>
      <c r="O2818" t="s">
        <v>9154</v>
      </c>
      <c r="P2818" t="s">
        <v>10371</v>
      </c>
      <c r="Q2818" t="s">
        <v>10381</v>
      </c>
      <c r="R2818" t="s">
        <v>10903</v>
      </c>
      <c r="S2818">
        <v>34.76</v>
      </c>
      <c r="T2818">
        <v>5</v>
      </c>
      <c r="U2818">
        <v>0.2</v>
      </c>
      <c r="V2818">
        <v>11.297000000000001</v>
      </c>
      <c r="W2818">
        <f>(Tableau1[[#This Row],[Sales]]/Tableau1[[#This Row],[Profit]])*100</f>
        <v>307.69230769230768</v>
      </c>
      <c r="X2818">
        <f>Tableau1[[#This Row],[Sales]]*(1-Tableau1[[#This Row],[Discount]])</f>
        <v>27.808</v>
      </c>
      <c r="Y2818">
        <f ca="1">SUMIF(Tableau1[Order ID],Tableau1[[#This Row],[Order ID]],Tableau1[[#This Row],[Sales]])</f>
        <v>0</v>
      </c>
    </row>
    <row r="2819" spans="1:25" x14ac:dyDescent="0.3">
      <c r="A2819">
        <v>5646</v>
      </c>
      <c r="B2819" t="s">
        <v>2838</v>
      </c>
      <c r="C2819" s="9" t="s">
        <v>5379</v>
      </c>
      <c r="D2819" s="9">
        <v>42839</v>
      </c>
      <c r="E2819" s="3" t="s">
        <v>6393</v>
      </c>
      <c r="F2819" t="s">
        <v>6465</v>
      </c>
      <c r="G2819" t="s">
        <v>6915</v>
      </c>
      <c r="H2819" t="s">
        <v>7708</v>
      </c>
      <c r="I2819" t="s">
        <v>8055</v>
      </c>
      <c r="J2819" t="s">
        <v>8057</v>
      </c>
      <c r="K2819" t="s">
        <v>8131</v>
      </c>
      <c r="L2819" t="s">
        <v>8618</v>
      </c>
      <c r="M2819">
        <v>7960</v>
      </c>
      <c r="N2819" t="s">
        <v>8640</v>
      </c>
      <c r="O2819" t="s">
        <v>9544</v>
      </c>
      <c r="P2819" t="s">
        <v>10370</v>
      </c>
      <c r="Q2819" t="s">
        <v>10378</v>
      </c>
      <c r="R2819" t="s">
        <v>11287</v>
      </c>
      <c r="S2819">
        <v>74.45</v>
      </c>
      <c r="T2819">
        <v>5</v>
      </c>
      <c r="U2819">
        <v>0</v>
      </c>
      <c r="V2819">
        <v>20.101500000000001</v>
      </c>
      <c r="W2819">
        <f>(Tableau1[[#This Row],[Sales]]/Tableau1[[#This Row],[Profit]])*100</f>
        <v>370.37037037037038</v>
      </c>
      <c r="X2819">
        <f>Tableau1[[#This Row],[Sales]]*(1-Tableau1[[#This Row],[Discount]])</f>
        <v>74.45</v>
      </c>
      <c r="Y2819">
        <f ca="1">SUMIF(Tableau1[Order ID],Tableau1[[#This Row],[Order ID]],Tableau1[[#This Row],[Sales]])</f>
        <v>0</v>
      </c>
    </row>
    <row r="2820" spans="1:25" x14ac:dyDescent="0.3">
      <c r="A2820">
        <v>5647</v>
      </c>
      <c r="B2820" t="s">
        <v>2839</v>
      </c>
      <c r="C2820" s="9" t="s">
        <v>6068</v>
      </c>
      <c r="D2820" s="9">
        <v>42008</v>
      </c>
      <c r="E2820" s="3" t="s">
        <v>6175</v>
      </c>
      <c r="F2820" t="s">
        <v>6465</v>
      </c>
      <c r="G2820" t="s">
        <v>6590</v>
      </c>
      <c r="H2820" t="s">
        <v>7383</v>
      </c>
      <c r="I2820" t="s">
        <v>8055</v>
      </c>
      <c r="J2820" t="s">
        <v>8057</v>
      </c>
      <c r="K2820" t="s">
        <v>8224</v>
      </c>
      <c r="L2820" t="s">
        <v>8605</v>
      </c>
      <c r="M2820">
        <v>22304</v>
      </c>
      <c r="N2820" t="s">
        <v>8637</v>
      </c>
      <c r="O2820" t="s">
        <v>9597</v>
      </c>
      <c r="P2820" t="s">
        <v>10370</v>
      </c>
      <c r="Q2820" t="s">
        <v>10378</v>
      </c>
      <c r="R2820" t="s">
        <v>11338</v>
      </c>
      <c r="S2820">
        <v>192.22</v>
      </c>
      <c r="T2820">
        <v>14</v>
      </c>
      <c r="U2820">
        <v>0</v>
      </c>
      <c r="V2820">
        <v>69.199200000000005</v>
      </c>
      <c r="W2820">
        <f>(Tableau1[[#This Row],[Sales]]/Tableau1[[#This Row],[Profit]])*100</f>
        <v>277.77777777777777</v>
      </c>
      <c r="X2820">
        <f>Tableau1[[#This Row],[Sales]]*(1-Tableau1[[#This Row],[Discount]])</f>
        <v>192.22</v>
      </c>
      <c r="Y2820">
        <f ca="1">SUMIF(Tableau1[Order ID],Tableau1[[#This Row],[Order ID]],Tableau1[[#This Row],[Sales]])</f>
        <v>0</v>
      </c>
    </row>
    <row r="2821" spans="1:25" x14ac:dyDescent="0.3">
      <c r="A2821">
        <v>5648</v>
      </c>
      <c r="B2821" t="s">
        <v>2840</v>
      </c>
      <c r="C2821" s="9" t="s">
        <v>5838</v>
      </c>
      <c r="D2821" s="9">
        <v>43041</v>
      </c>
      <c r="E2821" s="3" t="s">
        <v>5689</v>
      </c>
      <c r="F2821" t="s">
        <v>6465</v>
      </c>
      <c r="G2821" t="s">
        <v>7145</v>
      </c>
      <c r="H2821" t="s">
        <v>7938</v>
      </c>
      <c r="I2821" t="s">
        <v>8054</v>
      </c>
      <c r="J2821" t="s">
        <v>8057</v>
      </c>
      <c r="K2821" t="s">
        <v>8346</v>
      </c>
      <c r="L2821" t="s">
        <v>8595</v>
      </c>
      <c r="M2821">
        <v>84106</v>
      </c>
      <c r="N2821" t="s">
        <v>8638</v>
      </c>
      <c r="O2821" t="s">
        <v>9208</v>
      </c>
      <c r="P2821" t="s">
        <v>10371</v>
      </c>
      <c r="Q2821" t="s">
        <v>10383</v>
      </c>
      <c r="R2821" t="s">
        <v>10957</v>
      </c>
      <c r="S2821">
        <v>19.440000000000001</v>
      </c>
      <c r="T2821">
        <v>3</v>
      </c>
      <c r="U2821">
        <v>0</v>
      </c>
      <c r="V2821">
        <v>9.3312000000000008</v>
      </c>
      <c r="W2821">
        <f>(Tableau1[[#This Row],[Sales]]/Tableau1[[#This Row],[Profit]])*100</f>
        <v>208.33333333333334</v>
      </c>
      <c r="X2821">
        <f>Tableau1[[#This Row],[Sales]]*(1-Tableau1[[#This Row],[Discount]])</f>
        <v>19.440000000000001</v>
      </c>
      <c r="Y2821">
        <f ca="1">SUMIF(Tableau1[Order ID],Tableau1[[#This Row],[Order ID]],Tableau1[[#This Row],[Sales]])</f>
        <v>0</v>
      </c>
    </row>
    <row r="2822" spans="1:25" x14ac:dyDescent="0.3">
      <c r="A2822">
        <v>5649</v>
      </c>
      <c r="B2822" t="s">
        <v>2841</v>
      </c>
      <c r="C2822" s="9" t="s">
        <v>5759</v>
      </c>
      <c r="D2822" s="9">
        <v>42933</v>
      </c>
      <c r="E2822" s="3" t="s">
        <v>6363</v>
      </c>
      <c r="F2822" t="s">
        <v>6464</v>
      </c>
      <c r="G2822" t="s">
        <v>6763</v>
      </c>
      <c r="H2822" t="s">
        <v>7556</v>
      </c>
      <c r="I2822" t="s">
        <v>8055</v>
      </c>
      <c r="J2822" t="s">
        <v>8057</v>
      </c>
      <c r="K2822" t="s">
        <v>8397</v>
      </c>
      <c r="L2822" t="s">
        <v>8590</v>
      </c>
      <c r="M2822">
        <v>92307</v>
      </c>
      <c r="N2822" t="s">
        <v>8638</v>
      </c>
      <c r="O2822" t="s">
        <v>10076</v>
      </c>
      <c r="P2822" t="s">
        <v>10371</v>
      </c>
      <c r="Q2822" t="s">
        <v>10383</v>
      </c>
      <c r="R2822" t="s">
        <v>11814</v>
      </c>
      <c r="S2822">
        <v>32.4</v>
      </c>
      <c r="T2822">
        <v>5</v>
      </c>
      <c r="U2822">
        <v>0</v>
      </c>
      <c r="V2822">
        <v>15.552</v>
      </c>
      <c r="W2822">
        <f>(Tableau1[[#This Row],[Sales]]/Tableau1[[#This Row],[Profit]])*100</f>
        <v>208.33333333333334</v>
      </c>
      <c r="X2822">
        <f>Tableau1[[#This Row],[Sales]]*(1-Tableau1[[#This Row],[Discount]])</f>
        <v>32.4</v>
      </c>
      <c r="Y2822">
        <f ca="1">SUMIF(Tableau1[Order ID],Tableau1[[#This Row],[Order ID]],Tableau1[[#This Row],[Sales]])</f>
        <v>0</v>
      </c>
    </row>
    <row r="2823" spans="1:25" x14ac:dyDescent="0.3">
      <c r="A2823">
        <v>5653</v>
      </c>
      <c r="B2823" t="s">
        <v>2842</v>
      </c>
      <c r="C2823" s="9" t="s">
        <v>5863</v>
      </c>
      <c r="D2823" s="9">
        <v>43014</v>
      </c>
      <c r="E2823" s="3" t="s">
        <v>6374</v>
      </c>
      <c r="F2823" t="s">
        <v>6465</v>
      </c>
      <c r="G2823" t="s">
        <v>6620</v>
      </c>
      <c r="H2823" t="s">
        <v>7413</v>
      </c>
      <c r="I2823" t="s">
        <v>8055</v>
      </c>
      <c r="J2823" t="s">
        <v>8057</v>
      </c>
      <c r="K2823" t="s">
        <v>8078</v>
      </c>
      <c r="L2823" t="s">
        <v>8603</v>
      </c>
      <c r="M2823">
        <v>10009</v>
      </c>
      <c r="N2823" t="s">
        <v>8640</v>
      </c>
      <c r="O2823" t="s">
        <v>10082</v>
      </c>
      <c r="P2823" t="s">
        <v>10371</v>
      </c>
      <c r="Q2823" t="s">
        <v>10383</v>
      </c>
      <c r="R2823" t="s">
        <v>11820</v>
      </c>
      <c r="S2823">
        <v>40.99</v>
      </c>
      <c r="T2823">
        <v>1</v>
      </c>
      <c r="U2823">
        <v>0</v>
      </c>
      <c r="V2823">
        <v>20.085100000000001</v>
      </c>
      <c r="W2823">
        <f>(Tableau1[[#This Row],[Sales]]/Tableau1[[#This Row],[Profit]])*100</f>
        <v>204.08163265306123</v>
      </c>
      <c r="X2823">
        <f>Tableau1[[#This Row],[Sales]]*(1-Tableau1[[#This Row],[Discount]])</f>
        <v>40.99</v>
      </c>
      <c r="Y2823">
        <f ca="1">SUMIF(Tableau1[Order ID],Tableau1[[#This Row],[Order ID]],Tableau1[[#This Row],[Sales]])</f>
        <v>0</v>
      </c>
    </row>
    <row r="2824" spans="1:25" x14ac:dyDescent="0.3">
      <c r="A2824">
        <v>5654</v>
      </c>
      <c r="B2824" t="s">
        <v>2843</v>
      </c>
      <c r="C2824" s="9" t="s">
        <v>5160</v>
      </c>
      <c r="D2824" s="9">
        <v>41947</v>
      </c>
      <c r="E2824" s="3" t="s">
        <v>5037</v>
      </c>
      <c r="F2824" t="s">
        <v>6465</v>
      </c>
      <c r="G2824" t="s">
        <v>6728</v>
      </c>
      <c r="H2824" t="s">
        <v>7521</v>
      </c>
      <c r="I2824" t="s">
        <v>8055</v>
      </c>
      <c r="J2824" t="s">
        <v>8057</v>
      </c>
      <c r="K2824" t="s">
        <v>8143</v>
      </c>
      <c r="L2824" t="s">
        <v>8590</v>
      </c>
      <c r="M2824">
        <v>90805</v>
      </c>
      <c r="N2824" t="s">
        <v>8638</v>
      </c>
      <c r="O2824" t="s">
        <v>8772</v>
      </c>
      <c r="P2824" t="s">
        <v>10371</v>
      </c>
      <c r="Q2824" t="s">
        <v>10379</v>
      </c>
      <c r="R2824" t="s">
        <v>10522</v>
      </c>
      <c r="S2824">
        <v>2.94</v>
      </c>
      <c r="T2824">
        <v>1</v>
      </c>
      <c r="U2824">
        <v>0</v>
      </c>
      <c r="V2824">
        <v>0.79379999999999995</v>
      </c>
      <c r="W2824">
        <f>(Tableau1[[#This Row],[Sales]]/Tableau1[[#This Row],[Profit]])*100</f>
        <v>370.37037037037038</v>
      </c>
      <c r="X2824">
        <f>Tableau1[[#This Row],[Sales]]*(1-Tableau1[[#This Row],[Discount]])</f>
        <v>2.94</v>
      </c>
      <c r="Y2824">
        <f ca="1">SUMIF(Tableau1[Order ID],Tableau1[[#This Row],[Order ID]],Tableau1[[#This Row],[Sales]])</f>
        <v>0</v>
      </c>
    </row>
    <row r="2825" spans="1:25" x14ac:dyDescent="0.3">
      <c r="A2825">
        <v>5655</v>
      </c>
      <c r="B2825" t="s">
        <v>2844</v>
      </c>
      <c r="C2825" s="9" t="s">
        <v>5152</v>
      </c>
      <c r="D2825" s="9">
        <v>42722</v>
      </c>
      <c r="E2825" s="3" t="s">
        <v>6405</v>
      </c>
      <c r="F2825" t="s">
        <v>6466</v>
      </c>
      <c r="G2825" t="s">
        <v>7039</v>
      </c>
      <c r="H2825" t="s">
        <v>7832</v>
      </c>
      <c r="I2825" t="s">
        <v>8056</v>
      </c>
      <c r="J2825" t="s">
        <v>8057</v>
      </c>
      <c r="K2825" t="s">
        <v>8185</v>
      </c>
      <c r="L2825" t="s">
        <v>8609</v>
      </c>
      <c r="M2825">
        <v>97301</v>
      </c>
      <c r="N2825" t="s">
        <v>8638</v>
      </c>
      <c r="O2825" t="s">
        <v>9070</v>
      </c>
      <c r="P2825" t="s">
        <v>10371</v>
      </c>
      <c r="Q2825" t="s">
        <v>10381</v>
      </c>
      <c r="R2825" t="s">
        <v>10819</v>
      </c>
      <c r="S2825">
        <v>45.24</v>
      </c>
      <c r="T2825">
        <v>4</v>
      </c>
      <c r="U2825">
        <v>0.7</v>
      </c>
      <c r="V2825">
        <v>-30.16</v>
      </c>
      <c r="W2825">
        <f>(Tableau1[[#This Row],[Sales]]/Tableau1[[#This Row],[Profit]])*100</f>
        <v>-150</v>
      </c>
      <c r="X2825">
        <f>Tableau1[[#This Row],[Sales]]*(1-Tableau1[[#This Row],[Discount]])</f>
        <v>13.572000000000003</v>
      </c>
      <c r="Y2825">
        <f ca="1">SUMIF(Tableau1[Order ID],Tableau1[[#This Row],[Order ID]],Tableau1[[#This Row],[Sales]])</f>
        <v>0</v>
      </c>
    </row>
    <row r="2826" spans="1:25" x14ac:dyDescent="0.3">
      <c r="A2826">
        <v>5662</v>
      </c>
      <c r="B2826" t="s">
        <v>2845</v>
      </c>
      <c r="C2826" s="9" t="s">
        <v>5476</v>
      </c>
      <c r="D2826" s="9">
        <v>42637</v>
      </c>
      <c r="E2826" s="3" t="s">
        <v>5423</v>
      </c>
      <c r="F2826" t="s">
        <v>6465</v>
      </c>
      <c r="G2826" t="s">
        <v>7110</v>
      </c>
      <c r="H2826" t="s">
        <v>7903</v>
      </c>
      <c r="I2826" t="s">
        <v>8056</v>
      </c>
      <c r="J2826" t="s">
        <v>8057</v>
      </c>
      <c r="K2826" t="s">
        <v>8092</v>
      </c>
      <c r="L2826" t="s">
        <v>8610</v>
      </c>
      <c r="M2826">
        <v>80013</v>
      </c>
      <c r="N2826" t="s">
        <v>8638</v>
      </c>
      <c r="O2826" t="s">
        <v>8914</v>
      </c>
      <c r="P2826" t="s">
        <v>10370</v>
      </c>
      <c r="Q2826" t="s">
        <v>10378</v>
      </c>
      <c r="R2826" t="s">
        <v>10663</v>
      </c>
      <c r="S2826">
        <v>21.44</v>
      </c>
      <c r="T2826">
        <v>2</v>
      </c>
      <c r="U2826">
        <v>0.2</v>
      </c>
      <c r="V2826">
        <v>7.5039999999999996</v>
      </c>
      <c r="W2826">
        <f>(Tableau1[[#This Row],[Sales]]/Tableau1[[#This Row],[Profit]])*100</f>
        <v>285.71428571428578</v>
      </c>
      <c r="X2826">
        <f>Tableau1[[#This Row],[Sales]]*(1-Tableau1[[#This Row],[Discount]])</f>
        <v>17.152000000000001</v>
      </c>
      <c r="Y2826">
        <f ca="1">SUMIF(Tableau1[Order ID],Tableau1[[#This Row],[Order ID]],Tableau1[[#This Row],[Sales]])</f>
        <v>0</v>
      </c>
    </row>
    <row r="2827" spans="1:25" x14ac:dyDescent="0.3">
      <c r="A2827">
        <v>5664</v>
      </c>
      <c r="B2827" t="s">
        <v>2846</v>
      </c>
      <c r="C2827" s="9" t="s">
        <v>5688</v>
      </c>
      <c r="D2827" s="9">
        <v>42572</v>
      </c>
      <c r="E2827" s="3" t="s">
        <v>5688</v>
      </c>
      <c r="F2827" t="s">
        <v>6467</v>
      </c>
      <c r="G2827" t="s">
        <v>7152</v>
      </c>
      <c r="H2827" t="s">
        <v>7945</v>
      </c>
      <c r="I2827" t="s">
        <v>8055</v>
      </c>
      <c r="J2827" t="s">
        <v>8057</v>
      </c>
      <c r="K2827" t="s">
        <v>8104</v>
      </c>
      <c r="L2827" t="s">
        <v>8612</v>
      </c>
      <c r="M2827">
        <v>43055</v>
      </c>
      <c r="N2827" t="s">
        <v>8640</v>
      </c>
      <c r="O2827" t="s">
        <v>10292</v>
      </c>
      <c r="P2827" t="s">
        <v>10371</v>
      </c>
      <c r="Q2827" t="s">
        <v>10379</v>
      </c>
      <c r="R2827" t="s">
        <v>12032</v>
      </c>
      <c r="S2827">
        <v>18.655999999999999</v>
      </c>
      <c r="T2827">
        <v>2</v>
      </c>
      <c r="U2827">
        <v>0.2</v>
      </c>
      <c r="V2827">
        <v>1.3992</v>
      </c>
      <c r="W2827">
        <f>(Tableau1[[#This Row],[Sales]]/Tableau1[[#This Row],[Profit]])*100</f>
        <v>1333.3333333333333</v>
      </c>
      <c r="X2827">
        <f>Tableau1[[#This Row],[Sales]]*(1-Tableau1[[#This Row],[Discount]])</f>
        <v>14.924799999999999</v>
      </c>
      <c r="Y2827">
        <f ca="1">SUMIF(Tableau1[Order ID],Tableau1[[#This Row],[Order ID]],Tableau1[[#This Row],[Sales]])</f>
        <v>0</v>
      </c>
    </row>
    <row r="2828" spans="1:25" x14ac:dyDescent="0.3">
      <c r="A2828">
        <v>5668</v>
      </c>
      <c r="B2828" t="s">
        <v>2847</v>
      </c>
      <c r="C2828" s="9" t="s">
        <v>5755</v>
      </c>
      <c r="D2828" s="9">
        <v>42532</v>
      </c>
      <c r="E2828" s="3" t="s">
        <v>6115</v>
      </c>
      <c r="F2828" t="s">
        <v>6465</v>
      </c>
      <c r="G2828" t="s">
        <v>6807</v>
      </c>
      <c r="H2828" t="s">
        <v>7600</v>
      </c>
      <c r="I2828" t="s">
        <v>8054</v>
      </c>
      <c r="J2828" t="s">
        <v>8057</v>
      </c>
      <c r="K2828" t="s">
        <v>8062</v>
      </c>
      <c r="L2828" t="s">
        <v>8234</v>
      </c>
      <c r="M2828">
        <v>98103</v>
      </c>
      <c r="N2828" t="s">
        <v>8638</v>
      </c>
      <c r="O2828" t="s">
        <v>9296</v>
      </c>
      <c r="P2828" t="s">
        <v>10371</v>
      </c>
      <c r="Q2828" t="s">
        <v>10375</v>
      </c>
      <c r="R2828" t="s">
        <v>11045</v>
      </c>
      <c r="S2828">
        <v>14.62</v>
      </c>
      <c r="T2828">
        <v>2</v>
      </c>
      <c r="U2828">
        <v>0</v>
      </c>
      <c r="V2828">
        <v>6.8714000000000004</v>
      </c>
      <c r="W2828">
        <f>(Tableau1[[#This Row],[Sales]]/Tableau1[[#This Row],[Profit]])*100</f>
        <v>212.7659574468085</v>
      </c>
      <c r="X2828">
        <f>Tableau1[[#This Row],[Sales]]*(1-Tableau1[[#This Row],[Discount]])</f>
        <v>14.62</v>
      </c>
      <c r="Y2828">
        <f ca="1">SUMIF(Tableau1[Order ID],Tableau1[[#This Row],[Order ID]],Tableau1[[#This Row],[Sales]])</f>
        <v>0</v>
      </c>
    </row>
    <row r="2829" spans="1:25" x14ac:dyDescent="0.3">
      <c r="A2829">
        <v>5671</v>
      </c>
      <c r="B2829" t="s">
        <v>2848</v>
      </c>
      <c r="C2829" s="9" t="s">
        <v>6018</v>
      </c>
      <c r="D2829" s="9">
        <v>42164</v>
      </c>
      <c r="E2829" s="3" t="s">
        <v>5862</v>
      </c>
      <c r="F2829" t="s">
        <v>6464</v>
      </c>
      <c r="G2829" t="s">
        <v>6696</v>
      </c>
      <c r="H2829" t="s">
        <v>7489</v>
      </c>
      <c r="I2829" t="s">
        <v>8054</v>
      </c>
      <c r="J2829" t="s">
        <v>8057</v>
      </c>
      <c r="K2829" t="s">
        <v>8507</v>
      </c>
      <c r="L2829" t="s">
        <v>8633</v>
      </c>
      <c r="M2829">
        <v>83201</v>
      </c>
      <c r="N2829" t="s">
        <v>8638</v>
      </c>
      <c r="O2829" t="s">
        <v>10275</v>
      </c>
      <c r="P2829" t="s">
        <v>10370</v>
      </c>
      <c r="Q2829" t="s">
        <v>10378</v>
      </c>
      <c r="R2829" t="s">
        <v>12015</v>
      </c>
      <c r="S2829">
        <v>355.36</v>
      </c>
      <c r="T2829">
        <v>4</v>
      </c>
      <c r="U2829">
        <v>0</v>
      </c>
      <c r="V2829">
        <v>92.393600000000006</v>
      </c>
      <c r="W2829">
        <f>(Tableau1[[#This Row],[Sales]]/Tableau1[[#This Row],[Profit]])*100</f>
        <v>384.61538461538464</v>
      </c>
      <c r="X2829">
        <f>Tableau1[[#This Row],[Sales]]*(1-Tableau1[[#This Row],[Discount]])</f>
        <v>355.36</v>
      </c>
      <c r="Y2829">
        <f ca="1">SUMIF(Tableau1[Order ID],Tableau1[[#This Row],[Order ID]],Tableau1[[#This Row],[Sales]])</f>
        <v>0</v>
      </c>
    </row>
    <row r="2830" spans="1:25" x14ac:dyDescent="0.3">
      <c r="A2830">
        <v>5673</v>
      </c>
      <c r="B2830" t="s">
        <v>2849</v>
      </c>
      <c r="C2830" s="9" t="s">
        <v>5885</v>
      </c>
      <c r="D2830" s="9">
        <v>43035</v>
      </c>
      <c r="E2830" s="3" t="s">
        <v>5162</v>
      </c>
      <c r="F2830" t="s">
        <v>6465</v>
      </c>
      <c r="G2830" t="s">
        <v>6532</v>
      </c>
      <c r="H2830" t="s">
        <v>7325</v>
      </c>
      <c r="I2830" t="s">
        <v>8055</v>
      </c>
      <c r="J2830" t="s">
        <v>8057</v>
      </c>
      <c r="K2830" t="s">
        <v>8119</v>
      </c>
      <c r="L2830" t="s">
        <v>8593</v>
      </c>
      <c r="M2830">
        <v>75081</v>
      </c>
      <c r="N2830" t="s">
        <v>8639</v>
      </c>
      <c r="O2830" t="s">
        <v>10201</v>
      </c>
      <c r="P2830" t="s">
        <v>10371</v>
      </c>
      <c r="Q2830" t="s">
        <v>10385</v>
      </c>
      <c r="R2830" t="s">
        <v>11940</v>
      </c>
      <c r="S2830">
        <v>15.84</v>
      </c>
      <c r="T2830">
        <v>2</v>
      </c>
      <c r="U2830">
        <v>0.2</v>
      </c>
      <c r="V2830">
        <v>5.5439999999999996</v>
      </c>
      <c r="W2830">
        <f>(Tableau1[[#This Row],[Sales]]/Tableau1[[#This Row],[Profit]])*100</f>
        <v>285.71428571428572</v>
      </c>
      <c r="X2830">
        <f>Tableau1[[#This Row],[Sales]]*(1-Tableau1[[#This Row],[Discount]])</f>
        <v>12.672000000000001</v>
      </c>
      <c r="Y2830">
        <f ca="1">SUMIF(Tableau1[Order ID],Tableau1[[#This Row],[Order ID]],Tableau1[[#This Row],[Sales]])</f>
        <v>0</v>
      </c>
    </row>
    <row r="2831" spans="1:25" x14ac:dyDescent="0.3">
      <c r="A2831">
        <v>5675</v>
      </c>
      <c r="B2831" t="s">
        <v>2850</v>
      </c>
      <c r="C2831" s="9" t="s">
        <v>5145</v>
      </c>
      <c r="D2831" s="9">
        <v>42391</v>
      </c>
      <c r="E2831" s="3" t="s">
        <v>6416</v>
      </c>
      <c r="F2831" t="s">
        <v>6465</v>
      </c>
      <c r="G2831" t="s">
        <v>6975</v>
      </c>
      <c r="H2831" t="s">
        <v>7768</v>
      </c>
      <c r="I2831" t="s">
        <v>8054</v>
      </c>
      <c r="J2831" t="s">
        <v>8057</v>
      </c>
      <c r="K2831" t="s">
        <v>8062</v>
      </c>
      <c r="L2831" t="s">
        <v>8234</v>
      </c>
      <c r="M2831">
        <v>98105</v>
      </c>
      <c r="N2831" t="s">
        <v>8638</v>
      </c>
      <c r="O2831" t="s">
        <v>9267</v>
      </c>
      <c r="P2831" t="s">
        <v>10371</v>
      </c>
      <c r="Q2831" t="s">
        <v>10383</v>
      </c>
      <c r="R2831" t="s">
        <v>11016</v>
      </c>
      <c r="S2831">
        <v>12.96</v>
      </c>
      <c r="T2831">
        <v>2</v>
      </c>
      <c r="U2831">
        <v>0</v>
      </c>
      <c r="V2831">
        <v>6.2207999999999997</v>
      </c>
      <c r="W2831">
        <f>(Tableau1[[#This Row],[Sales]]/Tableau1[[#This Row],[Profit]])*100</f>
        <v>208.33333333333334</v>
      </c>
      <c r="X2831">
        <f>Tableau1[[#This Row],[Sales]]*(1-Tableau1[[#This Row],[Discount]])</f>
        <v>12.96</v>
      </c>
      <c r="Y2831">
        <f ca="1">SUMIF(Tableau1[Order ID],Tableau1[[#This Row],[Order ID]],Tableau1[[#This Row],[Sales]])</f>
        <v>0</v>
      </c>
    </row>
    <row r="2832" spans="1:25" x14ac:dyDescent="0.3">
      <c r="A2832">
        <v>5676</v>
      </c>
      <c r="B2832" t="s">
        <v>2851</v>
      </c>
      <c r="C2832" s="9" t="s">
        <v>6091</v>
      </c>
      <c r="D2832" s="9">
        <v>41787</v>
      </c>
      <c r="E2832" s="3" t="s">
        <v>5300</v>
      </c>
      <c r="F2832" t="s">
        <v>6465</v>
      </c>
      <c r="G2832" t="s">
        <v>7069</v>
      </c>
      <c r="H2832" t="s">
        <v>7862</v>
      </c>
      <c r="I2832" t="s">
        <v>8055</v>
      </c>
      <c r="J2832" t="s">
        <v>8057</v>
      </c>
      <c r="K2832" t="s">
        <v>8062</v>
      </c>
      <c r="L2832" t="s">
        <v>8234</v>
      </c>
      <c r="M2832">
        <v>98115</v>
      </c>
      <c r="N2832" t="s">
        <v>8638</v>
      </c>
      <c r="O2832" t="s">
        <v>8816</v>
      </c>
      <c r="P2832" t="s">
        <v>10372</v>
      </c>
      <c r="Q2832" t="s">
        <v>10380</v>
      </c>
      <c r="R2832" t="s">
        <v>10566</v>
      </c>
      <c r="S2832">
        <v>57.408000000000001</v>
      </c>
      <c r="T2832">
        <v>6</v>
      </c>
      <c r="U2832">
        <v>0.2</v>
      </c>
      <c r="V2832">
        <v>5.7408000000000001</v>
      </c>
      <c r="W2832">
        <f>(Tableau1[[#This Row],[Sales]]/Tableau1[[#This Row],[Profit]])*100</f>
        <v>1000</v>
      </c>
      <c r="X2832">
        <f>Tableau1[[#This Row],[Sales]]*(1-Tableau1[[#This Row],[Discount]])</f>
        <v>45.926400000000001</v>
      </c>
      <c r="Y2832">
        <f ca="1">SUMIF(Tableau1[Order ID],Tableau1[[#This Row],[Order ID]],Tableau1[[#This Row],[Sales]])</f>
        <v>0</v>
      </c>
    </row>
    <row r="2833" spans="1:25" x14ac:dyDescent="0.3">
      <c r="A2833">
        <v>5678</v>
      </c>
      <c r="B2833" t="s">
        <v>2852</v>
      </c>
      <c r="C2833" s="9" t="s">
        <v>5312</v>
      </c>
      <c r="D2833" s="9">
        <v>42002</v>
      </c>
      <c r="E2833" s="3" t="s">
        <v>5986</v>
      </c>
      <c r="F2833" t="s">
        <v>6465</v>
      </c>
      <c r="G2833" t="s">
        <v>6701</v>
      </c>
      <c r="H2833" t="s">
        <v>7494</v>
      </c>
      <c r="I2833" t="s">
        <v>8054</v>
      </c>
      <c r="J2833" t="s">
        <v>8057</v>
      </c>
      <c r="K2833" t="s">
        <v>8080</v>
      </c>
      <c r="L2833" t="s">
        <v>8598</v>
      </c>
      <c r="M2833">
        <v>60610</v>
      </c>
      <c r="N2833" t="s">
        <v>8639</v>
      </c>
      <c r="O2833" t="s">
        <v>10085</v>
      </c>
      <c r="P2833" t="s">
        <v>10370</v>
      </c>
      <c r="Q2833" t="s">
        <v>10378</v>
      </c>
      <c r="R2833" t="s">
        <v>11823</v>
      </c>
      <c r="S2833">
        <v>38.975999999999999</v>
      </c>
      <c r="T2833">
        <v>3</v>
      </c>
      <c r="U2833">
        <v>0.6</v>
      </c>
      <c r="V2833">
        <v>-50.668799999999997</v>
      </c>
      <c r="W2833">
        <f>(Tableau1[[#This Row],[Sales]]/Tableau1[[#This Row],[Profit]])*100</f>
        <v>-76.923076923076934</v>
      </c>
      <c r="X2833">
        <f>Tableau1[[#This Row],[Sales]]*(1-Tableau1[[#This Row],[Discount]])</f>
        <v>15.590400000000001</v>
      </c>
      <c r="Y2833">
        <f ca="1">SUMIF(Tableau1[Order ID],Tableau1[[#This Row],[Order ID]],Tableau1[[#This Row],[Sales]])</f>
        <v>0</v>
      </c>
    </row>
    <row r="2834" spans="1:25" x14ac:dyDescent="0.3">
      <c r="A2834">
        <v>5679</v>
      </c>
      <c r="B2834" t="s">
        <v>2853</v>
      </c>
      <c r="C2834" s="9" t="s">
        <v>6092</v>
      </c>
      <c r="D2834" s="9">
        <v>42579</v>
      </c>
      <c r="E2834" s="3" t="s">
        <v>6122</v>
      </c>
      <c r="F2834" t="s">
        <v>6465</v>
      </c>
      <c r="G2834" t="s">
        <v>7117</v>
      </c>
      <c r="H2834" t="s">
        <v>7910</v>
      </c>
      <c r="I2834" t="s">
        <v>8056</v>
      </c>
      <c r="J2834" t="s">
        <v>8057</v>
      </c>
      <c r="K2834" t="s">
        <v>8508</v>
      </c>
      <c r="L2834" t="s">
        <v>8600</v>
      </c>
      <c r="M2834">
        <v>49423</v>
      </c>
      <c r="N2834" t="s">
        <v>8639</v>
      </c>
      <c r="O2834" t="s">
        <v>9454</v>
      </c>
      <c r="P2834" t="s">
        <v>10371</v>
      </c>
      <c r="Q2834" t="s">
        <v>10386</v>
      </c>
      <c r="R2834" t="s">
        <v>10515</v>
      </c>
      <c r="S2834">
        <v>20.440000000000001</v>
      </c>
      <c r="T2834">
        <v>7</v>
      </c>
      <c r="U2834">
        <v>0</v>
      </c>
      <c r="V2834">
        <v>9.1980000000000004</v>
      </c>
      <c r="W2834">
        <f>(Tableau1[[#This Row],[Sales]]/Tableau1[[#This Row],[Profit]])*100</f>
        <v>222.22222222222223</v>
      </c>
      <c r="X2834">
        <f>Tableau1[[#This Row],[Sales]]*(1-Tableau1[[#This Row],[Discount]])</f>
        <v>20.440000000000001</v>
      </c>
      <c r="Y2834">
        <f ca="1">SUMIF(Tableau1[Order ID],Tableau1[[#This Row],[Order ID]],Tableau1[[#This Row],[Sales]])</f>
        <v>0</v>
      </c>
    </row>
    <row r="2835" spans="1:25" x14ac:dyDescent="0.3">
      <c r="A2835">
        <v>5681</v>
      </c>
      <c r="B2835" t="s">
        <v>2854</v>
      </c>
      <c r="C2835" s="9" t="s">
        <v>5476</v>
      </c>
      <c r="D2835" s="9">
        <v>42637</v>
      </c>
      <c r="E2835" s="3" t="s">
        <v>5985</v>
      </c>
      <c r="F2835" t="s">
        <v>6465</v>
      </c>
      <c r="G2835" t="s">
        <v>7014</v>
      </c>
      <c r="H2835" t="s">
        <v>7807</v>
      </c>
      <c r="I2835" t="s">
        <v>8054</v>
      </c>
      <c r="J2835" t="s">
        <v>8057</v>
      </c>
      <c r="K2835" t="s">
        <v>8445</v>
      </c>
      <c r="L2835" t="s">
        <v>8614</v>
      </c>
      <c r="M2835">
        <v>74012</v>
      </c>
      <c r="N2835" t="s">
        <v>8639</v>
      </c>
      <c r="O2835" t="s">
        <v>9793</v>
      </c>
      <c r="P2835" t="s">
        <v>10371</v>
      </c>
      <c r="Q2835" t="s">
        <v>10381</v>
      </c>
      <c r="R2835" t="s">
        <v>11527</v>
      </c>
      <c r="S2835">
        <v>6.38</v>
      </c>
      <c r="T2835">
        <v>1</v>
      </c>
      <c r="U2835">
        <v>0</v>
      </c>
      <c r="V2835">
        <v>2.9348000000000001</v>
      </c>
      <c r="W2835">
        <f>(Tableau1[[#This Row],[Sales]]/Tableau1[[#This Row],[Profit]])*100</f>
        <v>217.39130434782606</v>
      </c>
      <c r="X2835">
        <f>Tableau1[[#This Row],[Sales]]*(1-Tableau1[[#This Row],[Discount]])</f>
        <v>6.38</v>
      </c>
      <c r="Y2835">
        <f ca="1">SUMIF(Tableau1[Order ID],Tableau1[[#This Row],[Order ID]],Tableau1[[#This Row],[Sales]])</f>
        <v>0</v>
      </c>
    </row>
    <row r="2836" spans="1:25" x14ac:dyDescent="0.3">
      <c r="A2836">
        <v>5683</v>
      </c>
      <c r="B2836" t="s">
        <v>2855</v>
      </c>
      <c r="C2836" s="9" t="s">
        <v>6093</v>
      </c>
      <c r="D2836" s="9">
        <v>41731</v>
      </c>
      <c r="E2836" s="3" t="s">
        <v>5948</v>
      </c>
      <c r="F2836" t="s">
        <v>6465</v>
      </c>
      <c r="G2836" t="s">
        <v>6829</v>
      </c>
      <c r="H2836" t="s">
        <v>7622</v>
      </c>
      <c r="I2836" t="s">
        <v>8054</v>
      </c>
      <c r="J2836" t="s">
        <v>8057</v>
      </c>
      <c r="K2836" t="s">
        <v>8475</v>
      </c>
      <c r="L2836" t="s">
        <v>8620</v>
      </c>
      <c r="M2836">
        <v>30605</v>
      </c>
      <c r="N2836" t="s">
        <v>8637</v>
      </c>
      <c r="O2836" t="s">
        <v>10185</v>
      </c>
      <c r="P2836" t="s">
        <v>10371</v>
      </c>
      <c r="Q2836" t="s">
        <v>10383</v>
      </c>
      <c r="R2836" t="s">
        <v>11925</v>
      </c>
      <c r="S2836">
        <v>15.84</v>
      </c>
      <c r="T2836">
        <v>3</v>
      </c>
      <c r="U2836">
        <v>0</v>
      </c>
      <c r="V2836">
        <v>7.1280000000000001</v>
      </c>
      <c r="W2836">
        <f>(Tableau1[[#This Row],[Sales]]/Tableau1[[#This Row],[Profit]])*100</f>
        <v>222.22222222222223</v>
      </c>
      <c r="X2836">
        <f>Tableau1[[#This Row],[Sales]]*(1-Tableau1[[#This Row],[Discount]])</f>
        <v>15.84</v>
      </c>
      <c r="Y2836">
        <f ca="1">SUMIF(Tableau1[Order ID],Tableau1[[#This Row],[Order ID]],Tableau1[[#This Row],[Sales]])</f>
        <v>0</v>
      </c>
    </row>
    <row r="2837" spans="1:25" x14ac:dyDescent="0.3">
      <c r="A2837">
        <v>5686</v>
      </c>
      <c r="B2837" t="s">
        <v>2856</v>
      </c>
      <c r="C2837" s="9" t="s">
        <v>5629</v>
      </c>
      <c r="D2837" s="9">
        <v>42313</v>
      </c>
      <c r="E2837" s="3" t="s">
        <v>5629</v>
      </c>
      <c r="F2837" t="s">
        <v>6467</v>
      </c>
      <c r="G2837" t="s">
        <v>6575</v>
      </c>
      <c r="H2837" t="s">
        <v>7368</v>
      </c>
      <c r="I2837" t="s">
        <v>8054</v>
      </c>
      <c r="J2837" t="s">
        <v>8057</v>
      </c>
      <c r="K2837" t="s">
        <v>8062</v>
      </c>
      <c r="L2837" t="s">
        <v>8234</v>
      </c>
      <c r="M2837">
        <v>98105</v>
      </c>
      <c r="N2837" t="s">
        <v>8638</v>
      </c>
      <c r="O2837" t="s">
        <v>8740</v>
      </c>
      <c r="P2837" t="s">
        <v>10371</v>
      </c>
      <c r="Q2837" t="s">
        <v>10381</v>
      </c>
      <c r="R2837" t="s">
        <v>10489</v>
      </c>
      <c r="S2837">
        <v>98.352000000000004</v>
      </c>
      <c r="T2837">
        <v>3</v>
      </c>
      <c r="U2837">
        <v>0.2</v>
      </c>
      <c r="V2837">
        <v>35.6526</v>
      </c>
      <c r="W2837">
        <f>(Tableau1[[#This Row],[Sales]]/Tableau1[[#This Row],[Profit]])*100</f>
        <v>275.86206896551727</v>
      </c>
      <c r="X2837">
        <f>Tableau1[[#This Row],[Sales]]*(1-Tableau1[[#This Row],[Discount]])</f>
        <v>78.681600000000003</v>
      </c>
      <c r="Y2837">
        <f ca="1">SUMIF(Tableau1[Order ID],Tableau1[[#This Row],[Order ID]],Tableau1[[#This Row],[Sales]])</f>
        <v>0</v>
      </c>
    </row>
    <row r="2838" spans="1:25" x14ac:dyDescent="0.3">
      <c r="A2838">
        <v>5687</v>
      </c>
      <c r="B2838" t="s">
        <v>2857</v>
      </c>
      <c r="C2838" s="9" t="s">
        <v>6094</v>
      </c>
      <c r="D2838" s="9">
        <v>41848</v>
      </c>
      <c r="E2838" s="3" t="s">
        <v>6094</v>
      </c>
      <c r="F2838" t="s">
        <v>6467</v>
      </c>
      <c r="G2838" t="s">
        <v>6705</v>
      </c>
      <c r="H2838" t="s">
        <v>7498</v>
      </c>
      <c r="I2838" t="s">
        <v>8054</v>
      </c>
      <c r="J2838" t="s">
        <v>8057</v>
      </c>
      <c r="K2838" t="s">
        <v>8322</v>
      </c>
      <c r="L2838" t="s">
        <v>8591</v>
      </c>
      <c r="M2838">
        <v>32712</v>
      </c>
      <c r="N2838" t="s">
        <v>8637</v>
      </c>
      <c r="O2838" t="s">
        <v>8748</v>
      </c>
      <c r="P2838" t="s">
        <v>10371</v>
      </c>
      <c r="Q2838" t="s">
        <v>10386</v>
      </c>
      <c r="R2838" t="s">
        <v>10497</v>
      </c>
      <c r="S2838">
        <v>14.32</v>
      </c>
      <c r="T2838">
        <v>5</v>
      </c>
      <c r="U2838">
        <v>0.2</v>
      </c>
      <c r="V2838">
        <v>5.1909999999999998</v>
      </c>
      <c r="W2838">
        <f>(Tableau1[[#This Row],[Sales]]/Tableau1[[#This Row],[Profit]])*100</f>
        <v>275.86206896551727</v>
      </c>
      <c r="X2838">
        <f>Tableau1[[#This Row],[Sales]]*(1-Tableau1[[#This Row],[Discount]])</f>
        <v>11.456000000000001</v>
      </c>
      <c r="Y2838">
        <f ca="1">SUMIF(Tableau1[Order ID],Tableau1[[#This Row],[Order ID]],Tableau1[[#This Row],[Sales]])</f>
        <v>0</v>
      </c>
    </row>
    <row r="2839" spans="1:25" x14ac:dyDescent="0.3">
      <c r="A2839">
        <v>5690</v>
      </c>
      <c r="B2839" t="s">
        <v>2858</v>
      </c>
      <c r="C2839" s="9" t="s">
        <v>5237</v>
      </c>
      <c r="D2839" s="9">
        <v>42364</v>
      </c>
      <c r="E2839" s="3" t="s">
        <v>5650</v>
      </c>
      <c r="F2839" t="s">
        <v>6465</v>
      </c>
      <c r="G2839" t="s">
        <v>6510</v>
      </c>
      <c r="H2839" t="s">
        <v>7303</v>
      </c>
      <c r="I2839" t="s">
        <v>8056</v>
      </c>
      <c r="J2839" t="s">
        <v>8057</v>
      </c>
      <c r="K2839" t="s">
        <v>8070</v>
      </c>
      <c r="L2839" t="s">
        <v>8593</v>
      </c>
      <c r="M2839">
        <v>77070</v>
      </c>
      <c r="N2839" t="s">
        <v>8639</v>
      </c>
      <c r="O2839" t="s">
        <v>10280</v>
      </c>
      <c r="P2839" t="s">
        <v>10370</v>
      </c>
      <c r="Q2839" t="s">
        <v>10374</v>
      </c>
      <c r="R2839" t="s">
        <v>12020</v>
      </c>
      <c r="S2839">
        <v>275.05799999999999</v>
      </c>
      <c r="T2839">
        <v>3</v>
      </c>
      <c r="U2839">
        <v>0.3</v>
      </c>
      <c r="V2839">
        <v>-90.376199999999997</v>
      </c>
      <c r="W2839">
        <f>(Tableau1[[#This Row],[Sales]]/Tableau1[[#This Row],[Profit]])*100</f>
        <v>-304.34782608695656</v>
      </c>
      <c r="X2839">
        <f>Tableau1[[#This Row],[Sales]]*(1-Tableau1[[#This Row],[Discount]])</f>
        <v>192.54059999999998</v>
      </c>
      <c r="Y2839">
        <f ca="1">SUMIF(Tableau1[Order ID],Tableau1[[#This Row],[Order ID]],Tableau1[[#This Row],[Sales]])</f>
        <v>0</v>
      </c>
    </row>
    <row r="2840" spans="1:25" x14ac:dyDescent="0.3">
      <c r="A2840">
        <v>5691</v>
      </c>
      <c r="B2840" t="s">
        <v>2859</v>
      </c>
      <c r="C2840" s="9" t="s">
        <v>5925</v>
      </c>
      <c r="D2840" s="9">
        <v>42348</v>
      </c>
      <c r="E2840" s="3" t="s">
        <v>6165</v>
      </c>
      <c r="F2840" t="s">
        <v>6465</v>
      </c>
      <c r="G2840" t="s">
        <v>6834</v>
      </c>
      <c r="H2840" t="s">
        <v>7627</v>
      </c>
      <c r="I2840" t="s">
        <v>8055</v>
      </c>
      <c r="J2840" t="s">
        <v>8057</v>
      </c>
      <c r="K2840" t="s">
        <v>8306</v>
      </c>
      <c r="L2840" t="s">
        <v>8627</v>
      </c>
      <c r="M2840">
        <v>21215</v>
      </c>
      <c r="N2840" t="s">
        <v>8640</v>
      </c>
      <c r="O2840" t="s">
        <v>9863</v>
      </c>
      <c r="P2840" t="s">
        <v>10371</v>
      </c>
      <c r="Q2840" t="s">
        <v>10379</v>
      </c>
      <c r="R2840" t="s">
        <v>11598</v>
      </c>
      <c r="S2840">
        <v>27.36</v>
      </c>
      <c r="T2840">
        <v>9</v>
      </c>
      <c r="U2840">
        <v>0</v>
      </c>
      <c r="V2840">
        <v>9.3024000000000004</v>
      </c>
      <c r="W2840">
        <f>(Tableau1[[#This Row],[Sales]]/Tableau1[[#This Row],[Profit]])*100</f>
        <v>294.11764705882348</v>
      </c>
      <c r="X2840">
        <f>Tableau1[[#This Row],[Sales]]*(1-Tableau1[[#This Row],[Discount]])</f>
        <v>27.36</v>
      </c>
      <c r="Y2840">
        <f ca="1">SUMIF(Tableau1[Order ID],Tableau1[[#This Row],[Order ID]],Tableau1[[#This Row],[Sales]])</f>
        <v>0</v>
      </c>
    </row>
    <row r="2841" spans="1:25" x14ac:dyDescent="0.3">
      <c r="A2841">
        <v>5696</v>
      </c>
      <c r="B2841" t="s">
        <v>2860</v>
      </c>
      <c r="C2841" s="9" t="s">
        <v>5495</v>
      </c>
      <c r="D2841" s="9">
        <v>42495</v>
      </c>
      <c r="E2841" s="3" t="s">
        <v>5711</v>
      </c>
      <c r="F2841" t="s">
        <v>6464</v>
      </c>
      <c r="G2841" t="s">
        <v>7201</v>
      </c>
      <c r="H2841" t="s">
        <v>7994</v>
      </c>
      <c r="I2841" t="s">
        <v>8054</v>
      </c>
      <c r="J2841" t="s">
        <v>8057</v>
      </c>
      <c r="K2841" t="s">
        <v>8066</v>
      </c>
      <c r="L2841" t="s">
        <v>8590</v>
      </c>
      <c r="M2841">
        <v>94109</v>
      </c>
      <c r="N2841" t="s">
        <v>8638</v>
      </c>
      <c r="O2841" t="s">
        <v>9571</v>
      </c>
      <c r="P2841" t="s">
        <v>10370</v>
      </c>
      <c r="Q2841" t="s">
        <v>10376</v>
      </c>
      <c r="R2841" t="s">
        <v>11314</v>
      </c>
      <c r="S2841">
        <v>71.087999999999994</v>
      </c>
      <c r="T2841">
        <v>2</v>
      </c>
      <c r="U2841">
        <v>0.2</v>
      </c>
      <c r="V2841">
        <v>-1.7771999999999999</v>
      </c>
      <c r="W2841">
        <f>(Tableau1[[#This Row],[Sales]]/Tableau1[[#This Row],[Profit]])*100</f>
        <v>-4000</v>
      </c>
      <c r="X2841">
        <f>Tableau1[[#This Row],[Sales]]*(1-Tableau1[[#This Row],[Discount]])</f>
        <v>56.870399999999997</v>
      </c>
      <c r="Y2841">
        <f ca="1">SUMIF(Tableau1[Order ID],Tableau1[[#This Row],[Order ID]],Tableau1[[#This Row],[Sales]])</f>
        <v>0</v>
      </c>
    </row>
    <row r="2842" spans="1:25" x14ac:dyDescent="0.3">
      <c r="A2842">
        <v>5697</v>
      </c>
      <c r="B2842" t="s">
        <v>2861</v>
      </c>
      <c r="C2842" s="9" t="s">
        <v>5366</v>
      </c>
      <c r="D2842" s="9">
        <v>43022</v>
      </c>
      <c r="E2842" s="3" t="s">
        <v>6324</v>
      </c>
      <c r="F2842" t="s">
        <v>6465</v>
      </c>
      <c r="G2842" t="s">
        <v>6794</v>
      </c>
      <c r="H2842" t="s">
        <v>7587</v>
      </c>
      <c r="I2842" t="s">
        <v>8056</v>
      </c>
      <c r="J2842" t="s">
        <v>8057</v>
      </c>
      <c r="K2842" t="s">
        <v>8080</v>
      </c>
      <c r="L2842" t="s">
        <v>8598</v>
      </c>
      <c r="M2842">
        <v>60623</v>
      </c>
      <c r="N2842" t="s">
        <v>8639</v>
      </c>
      <c r="O2842" t="s">
        <v>8972</v>
      </c>
      <c r="P2842" t="s">
        <v>10371</v>
      </c>
      <c r="Q2842" t="s">
        <v>10381</v>
      </c>
      <c r="R2842" t="s">
        <v>10721</v>
      </c>
      <c r="S2842">
        <v>27.396000000000001</v>
      </c>
      <c r="T2842">
        <v>9</v>
      </c>
      <c r="U2842">
        <v>0.8</v>
      </c>
      <c r="V2842">
        <v>-42.463799999999999</v>
      </c>
      <c r="W2842">
        <f>(Tableau1[[#This Row],[Sales]]/Tableau1[[#This Row],[Profit]])*100</f>
        <v>-64.516129032258064</v>
      </c>
      <c r="X2842">
        <f>Tableau1[[#This Row],[Sales]]*(1-Tableau1[[#This Row],[Discount]])</f>
        <v>5.4791999999999987</v>
      </c>
      <c r="Y2842">
        <f ca="1">SUMIF(Tableau1[Order ID],Tableau1[[#This Row],[Order ID]],Tableau1[[#This Row],[Sales]])</f>
        <v>0</v>
      </c>
    </row>
    <row r="2843" spans="1:25" x14ac:dyDescent="0.3">
      <c r="A2843">
        <v>5699</v>
      </c>
      <c r="B2843" t="s">
        <v>2862</v>
      </c>
      <c r="C2843" s="9" t="s">
        <v>5762</v>
      </c>
      <c r="D2843" s="9">
        <v>42679</v>
      </c>
      <c r="E2843" s="3" t="s">
        <v>5762</v>
      </c>
      <c r="F2843" t="s">
        <v>6467</v>
      </c>
      <c r="G2843" t="s">
        <v>6900</v>
      </c>
      <c r="H2843" t="s">
        <v>7693</v>
      </c>
      <c r="I2843" t="s">
        <v>8054</v>
      </c>
      <c r="J2843" t="s">
        <v>8057</v>
      </c>
      <c r="K2843" t="s">
        <v>8186</v>
      </c>
      <c r="L2843" t="s">
        <v>8593</v>
      </c>
      <c r="M2843">
        <v>78041</v>
      </c>
      <c r="N2843" t="s">
        <v>8639</v>
      </c>
      <c r="O2843" t="s">
        <v>9202</v>
      </c>
      <c r="P2843" t="s">
        <v>10371</v>
      </c>
      <c r="Q2843" t="s">
        <v>10375</v>
      </c>
      <c r="R2843" t="s">
        <v>10951</v>
      </c>
      <c r="S2843">
        <v>11.84</v>
      </c>
      <c r="T2843">
        <v>1</v>
      </c>
      <c r="U2843">
        <v>0.2</v>
      </c>
      <c r="V2843">
        <v>4.4400000000000004</v>
      </c>
      <c r="W2843">
        <f>(Tableau1[[#This Row],[Sales]]/Tableau1[[#This Row],[Profit]])*100</f>
        <v>266.66666666666663</v>
      </c>
      <c r="X2843">
        <f>Tableau1[[#This Row],[Sales]]*(1-Tableau1[[#This Row],[Discount]])</f>
        <v>9.4719999999999995</v>
      </c>
      <c r="Y2843">
        <f ca="1">SUMIF(Tableau1[Order ID],Tableau1[[#This Row],[Order ID]],Tableau1[[#This Row],[Sales]])</f>
        <v>0</v>
      </c>
    </row>
    <row r="2844" spans="1:25" x14ac:dyDescent="0.3">
      <c r="A2844">
        <v>5700</v>
      </c>
      <c r="B2844" t="s">
        <v>2863</v>
      </c>
      <c r="C2844" s="9" t="s">
        <v>5162</v>
      </c>
      <c r="D2844" s="9">
        <v>43042</v>
      </c>
      <c r="E2844" s="3" t="s">
        <v>6213</v>
      </c>
      <c r="F2844" t="s">
        <v>6465</v>
      </c>
      <c r="G2844" t="s">
        <v>6506</v>
      </c>
      <c r="H2844" t="s">
        <v>7299</v>
      </c>
      <c r="I2844" t="s">
        <v>8054</v>
      </c>
      <c r="J2844" t="s">
        <v>8057</v>
      </c>
      <c r="K2844" t="s">
        <v>8066</v>
      </c>
      <c r="L2844" t="s">
        <v>8590</v>
      </c>
      <c r="M2844">
        <v>94109</v>
      </c>
      <c r="N2844" t="s">
        <v>8638</v>
      </c>
      <c r="O2844" t="s">
        <v>10212</v>
      </c>
      <c r="P2844" t="s">
        <v>10371</v>
      </c>
      <c r="Q2844" t="s">
        <v>10383</v>
      </c>
      <c r="R2844" t="s">
        <v>11950</v>
      </c>
      <c r="S2844">
        <v>35.880000000000003</v>
      </c>
      <c r="T2844">
        <v>6</v>
      </c>
      <c r="U2844">
        <v>0</v>
      </c>
      <c r="V2844">
        <v>17.581199999999999</v>
      </c>
      <c r="W2844">
        <f>(Tableau1[[#This Row],[Sales]]/Tableau1[[#This Row],[Profit]])*100</f>
        <v>204.08163265306123</v>
      </c>
      <c r="X2844">
        <f>Tableau1[[#This Row],[Sales]]*(1-Tableau1[[#This Row],[Discount]])</f>
        <v>35.880000000000003</v>
      </c>
      <c r="Y2844">
        <f ca="1">SUMIF(Tableau1[Order ID],Tableau1[[#This Row],[Order ID]],Tableau1[[#This Row],[Sales]])</f>
        <v>0</v>
      </c>
    </row>
    <row r="2845" spans="1:25" x14ac:dyDescent="0.3">
      <c r="A2845">
        <v>5701</v>
      </c>
      <c r="B2845" t="s">
        <v>2864</v>
      </c>
      <c r="C2845" s="9" t="s">
        <v>5420</v>
      </c>
      <c r="D2845" s="9">
        <v>42698</v>
      </c>
      <c r="E2845" s="3" t="s">
        <v>5521</v>
      </c>
      <c r="F2845" t="s">
        <v>6466</v>
      </c>
      <c r="G2845" t="s">
        <v>6870</v>
      </c>
      <c r="H2845" t="s">
        <v>7663</v>
      </c>
      <c r="I2845" t="s">
        <v>8056</v>
      </c>
      <c r="J2845" t="s">
        <v>8057</v>
      </c>
      <c r="K2845" t="s">
        <v>8196</v>
      </c>
      <c r="L2845" t="s">
        <v>8612</v>
      </c>
      <c r="M2845">
        <v>44105</v>
      </c>
      <c r="N2845" t="s">
        <v>8640</v>
      </c>
      <c r="O2845" t="s">
        <v>9241</v>
      </c>
      <c r="P2845" t="s">
        <v>10371</v>
      </c>
      <c r="Q2845" t="s">
        <v>10385</v>
      </c>
      <c r="R2845" t="s">
        <v>10990</v>
      </c>
      <c r="S2845">
        <v>40.752000000000002</v>
      </c>
      <c r="T2845">
        <v>3</v>
      </c>
      <c r="U2845">
        <v>0.2</v>
      </c>
      <c r="V2845">
        <v>15.282</v>
      </c>
      <c r="W2845">
        <f>(Tableau1[[#This Row],[Sales]]/Tableau1[[#This Row],[Profit]])*100</f>
        <v>266.66666666666669</v>
      </c>
      <c r="X2845">
        <f>Tableau1[[#This Row],[Sales]]*(1-Tableau1[[#This Row],[Discount]])</f>
        <v>32.601600000000005</v>
      </c>
      <c r="Y2845">
        <f ca="1">SUMIF(Tableau1[Order ID],Tableau1[[#This Row],[Order ID]],Tableau1[[#This Row],[Sales]])</f>
        <v>0</v>
      </c>
    </row>
    <row r="2846" spans="1:25" x14ac:dyDescent="0.3">
      <c r="A2846">
        <v>5703</v>
      </c>
      <c r="B2846" t="s">
        <v>2865</v>
      </c>
      <c r="C2846" s="9" t="s">
        <v>5667</v>
      </c>
      <c r="D2846" s="9">
        <v>41987</v>
      </c>
      <c r="E2846" s="3" t="s">
        <v>6089</v>
      </c>
      <c r="F2846" t="s">
        <v>6465</v>
      </c>
      <c r="G2846" t="s">
        <v>6754</v>
      </c>
      <c r="H2846" t="s">
        <v>7547</v>
      </c>
      <c r="I2846" t="s">
        <v>8054</v>
      </c>
      <c r="J2846" t="s">
        <v>8057</v>
      </c>
      <c r="K2846" t="s">
        <v>8350</v>
      </c>
      <c r="L2846" t="s">
        <v>8612</v>
      </c>
      <c r="M2846">
        <v>43302</v>
      </c>
      <c r="N2846" t="s">
        <v>8640</v>
      </c>
      <c r="O2846" t="s">
        <v>9551</v>
      </c>
      <c r="P2846" t="s">
        <v>10371</v>
      </c>
      <c r="Q2846" t="s">
        <v>10379</v>
      </c>
      <c r="R2846" t="s">
        <v>11294</v>
      </c>
      <c r="S2846">
        <v>2.6240000000000001</v>
      </c>
      <c r="T2846">
        <v>1</v>
      </c>
      <c r="U2846">
        <v>0.2</v>
      </c>
      <c r="V2846">
        <v>0.29520000000000002</v>
      </c>
      <c r="W2846">
        <f>(Tableau1[[#This Row],[Sales]]/Tableau1[[#This Row],[Profit]])*100</f>
        <v>888.88888888888891</v>
      </c>
      <c r="X2846">
        <f>Tableau1[[#This Row],[Sales]]*(1-Tableau1[[#This Row],[Discount]])</f>
        <v>2.0992000000000002</v>
      </c>
      <c r="Y2846">
        <f ca="1">SUMIF(Tableau1[Order ID],Tableau1[[#This Row],[Order ID]],Tableau1[[#This Row],[Sales]])</f>
        <v>0</v>
      </c>
    </row>
    <row r="2847" spans="1:25" x14ac:dyDescent="0.3">
      <c r="A2847">
        <v>5706</v>
      </c>
      <c r="B2847" t="s">
        <v>2866</v>
      </c>
      <c r="C2847" s="9" t="s">
        <v>5965</v>
      </c>
      <c r="D2847" s="9">
        <v>41946</v>
      </c>
      <c r="E2847" s="3" t="s">
        <v>6098</v>
      </c>
      <c r="F2847" t="s">
        <v>6465</v>
      </c>
      <c r="G2847" t="s">
        <v>6729</v>
      </c>
      <c r="H2847" t="s">
        <v>7522</v>
      </c>
      <c r="I2847" t="s">
        <v>8054</v>
      </c>
      <c r="J2847" t="s">
        <v>8057</v>
      </c>
      <c r="K2847" t="s">
        <v>8112</v>
      </c>
      <c r="L2847" t="s">
        <v>8617</v>
      </c>
      <c r="M2847">
        <v>6824</v>
      </c>
      <c r="N2847" t="s">
        <v>8640</v>
      </c>
      <c r="O2847" t="s">
        <v>10121</v>
      </c>
      <c r="P2847" t="s">
        <v>10371</v>
      </c>
      <c r="Q2847" t="s">
        <v>10387</v>
      </c>
      <c r="R2847" t="s">
        <v>11862</v>
      </c>
      <c r="S2847">
        <v>11.64</v>
      </c>
      <c r="T2847">
        <v>3</v>
      </c>
      <c r="U2847">
        <v>0</v>
      </c>
      <c r="V2847">
        <v>3.3755999999999999</v>
      </c>
      <c r="W2847">
        <f>(Tableau1[[#This Row],[Sales]]/Tableau1[[#This Row],[Profit]])*100</f>
        <v>344.82758620689657</v>
      </c>
      <c r="X2847">
        <f>Tableau1[[#This Row],[Sales]]*(1-Tableau1[[#This Row],[Discount]])</f>
        <v>11.64</v>
      </c>
      <c r="Y2847">
        <f ca="1">SUMIF(Tableau1[Order ID],Tableau1[[#This Row],[Order ID]],Tableau1[[#This Row],[Sales]])</f>
        <v>0</v>
      </c>
    </row>
    <row r="2848" spans="1:25" x14ac:dyDescent="0.3">
      <c r="A2848">
        <v>5707</v>
      </c>
      <c r="B2848" t="s">
        <v>2867</v>
      </c>
      <c r="C2848" s="9" t="s">
        <v>5615</v>
      </c>
      <c r="D2848" s="9">
        <v>43000</v>
      </c>
      <c r="E2848" s="3" t="s">
        <v>5175</v>
      </c>
      <c r="F2848" t="s">
        <v>6464</v>
      </c>
      <c r="G2848" t="s">
        <v>6932</v>
      </c>
      <c r="H2848" t="s">
        <v>7725</v>
      </c>
      <c r="I2848" t="s">
        <v>8055</v>
      </c>
      <c r="J2848" t="s">
        <v>8057</v>
      </c>
      <c r="K2848" t="s">
        <v>8078</v>
      </c>
      <c r="L2848" t="s">
        <v>8603</v>
      </c>
      <c r="M2848">
        <v>10009</v>
      </c>
      <c r="N2848" t="s">
        <v>8640</v>
      </c>
      <c r="O2848" t="s">
        <v>10153</v>
      </c>
      <c r="P2848" t="s">
        <v>10371</v>
      </c>
      <c r="Q2848" t="s">
        <v>10381</v>
      </c>
      <c r="R2848" t="s">
        <v>11895</v>
      </c>
      <c r="S2848">
        <v>40.176000000000002</v>
      </c>
      <c r="T2848">
        <v>3</v>
      </c>
      <c r="U2848">
        <v>0.2</v>
      </c>
      <c r="V2848">
        <v>14.563800000000001</v>
      </c>
      <c r="W2848">
        <f>(Tableau1[[#This Row],[Sales]]/Tableau1[[#This Row],[Profit]])*100</f>
        <v>275.86206896551727</v>
      </c>
      <c r="X2848">
        <f>Tableau1[[#This Row],[Sales]]*(1-Tableau1[[#This Row],[Discount]])</f>
        <v>32.140800000000006</v>
      </c>
      <c r="Y2848">
        <f ca="1">SUMIF(Tableau1[Order ID],Tableau1[[#This Row],[Order ID]],Tableau1[[#This Row],[Sales]])</f>
        <v>0</v>
      </c>
    </row>
    <row r="2849" spans="1:25" x14ac:dyDescent="0.3">
      <c r="A2849">
        <v>5708</v>
      </c>
      <c r="B2849" t="s">
        <v>2868</v>
      </c>
      <c r="C2849" s="9" t="s">
        <v>5442</v>
      </c>
      <c r="D2849" s="9">
        <v>42132</v>
      </c>
      <c r="E2849" s="3" t="s">
        <v>6090</v>
      </c>
      <c r="F2849" t="s">
        <v>6465</v>
      </c>
      <c r="G2849" t="s">
        <v>6976</v>
      </c>
      <c r="H2849" t="s">
        <v>7769</v>
      </c>
      <c r="I2849" t="s">
        <v>8054</v>
      </c>
      <c r="J2849" t="s">
        <v>8057</v>
      </c>
      <c r="K2849" t="s">
        <v>8078</v>
      </c>
      <c r="L2849" t="s">
        <v>8603</v>
      </c>
      <c r="M2849">
        <v>10024</v>
      </c>
      <c r="N2849" t="s">
        <v>8640</v>
      </c>
      <c r="O2849" t="s">
        <v>9367</v>
      </c>
      <c r="P2849" t="s">
        <v>10370</v>
      </c>
      <c r="Q2849" t="s">
        <v>10378</v>
      </c>
      <c r="R2849" t="s">
        <v>11114</v>
      </c>
      <c r="S2849">
        <v>79.44</v>
      </c>
      <c r="T2849">
        <v>3</v>
      </c>
      <c r="U2849">
        <v>0</v>
      </c>
      <c r="V2849">
        <v>30.187200000000001</v>
      </c>
      <c r="W2849">
        <f>(Tableau1[[#This Row],[Sales]]/Tableau1[[#This Row],[Profit]])*100</f>
        <v>263.15789473684208</v>
      </c>
      <c r="X2849">
        <f>Tableau1[[#This Row],[Sales]]*(1-Tableau1[[#This Row],[Discount]])</f>
        <v>79.44</v>
      </c>
      <c r="Y2849">
        <f ca="1">SUMIF(Tableau1[Order ID],Tableau1[[#This Row],[Order ID]],Tableau1[[#This Row],[Sales]])</f>
        <v>0</v>
      </c>
    </row>
    <row r="2850" spans="1:25" x14ac:dyDescent="0.3">
      <c r="A2850">
        <v>5713</v>
      </c>
      <c r="B2850" t="s">
        <v>2869</v>
      </c>
      <c r="C2850" s="9" t="s">
        <v>5719</v>
      </c>
      <c r="D2850" s="9">
        <v>42947</v>
      </c>
      <c r="E2850" s="3" t="s">
        <v>5719</v>
      </c>
      <c r="F2850" t="s">
        <v>6467</v>
      </c>
      <c r="G2850" t="s">
        <v>6615</v>
      </c>
      <c r="H2850" t="s">
        <v>7408</v>
      </c>
      <c r="I2850" t="s">
        <v>8054</v>
      </c>
      <c r="J2850" t="s">
        <v>8057</v>
      </c>
      <c r="K2850" t="s">
        <v>8080</v>
      </c>
      <c r="L2850" t="s">
        <v>8598</v>
      </c>
      <c r="M2850">
        <v>60653</v>
      </c>
      <c r="N2850" t="s">
        <v>8639</v>
      </c>
      <c r="O2850" t="s">
        <v>9145</v>
      </c>
      <c r="P2850" t="s">
        <v>10372</v>
      </c>
      <c r="Q2850" t="s">
        <v>10380</v>
      </c>
      <c r="R2850" t="s">
        <v>10894</v>
      </c>
      <c r="S2850">
        <v>36.792000000000002</v>
      </c>
      <c r="T2850">
        <v>1</v>
      </c>
      <c r="U2850">
        <v>0.2</v>
      </c>
      <c r="V2850">
        <v>4.1391</v>
      </c>
      <c r="W2850">
        <f>(Tableau1[[#This Row],[Sales]]/Tableau1[[#This Row],[Profit]])*100</f>
        <v>888.88888888888891</v>
      </c>
      <c r="X2850">
        <f>Tableau1[[#This Row],[Sales]]*(1-Tableau1[[#This Row],[Discount]])</f>
        <v>29.433600000000002</v>
      </c>
      <c r="Y2850">
        <f ca="1">SUMIF(Tableau1[Order ID],Tableau1[[#This Row],[Order ID]],Tableau1[[#This Row],[Sales]])</f>
        <v>0</v>
      </c>
    </row>
    <row r="2851" spans="1:25" x14ac:dyDescent="0.3">
      <c r="A2851">
        <v>5714</v>
      </c>
      <c r="B2851" t="s">
        <v>2870</v>
      </c>
      <c r="C2851" s="9" t="s">
        <v>5102</v>
      </c>
      <c r="D2851" s="9">
        <v>41699</v>
      </c>
      <c r="E2851" s="3" t="s">
        <v>6225</v>
      </c>
      <c r="F2851" t="s">
        <v>6465</v>
      </c>
      <c r="G2851" t="s">
        <v>6835</v>
      </c>
      <c r="H2851" t="s">
        <v>7628</v>
      </c>
      <c r="I2851" t="s">
        <v>8056</v>
      </c>
      <c r="J2851" t="s">
        <v>8057</v>
      </c>
      <c r="K2851" t="s">
        <v>8078</v>
      </c>
      <c r="L2851" t="s">
        <v>8603</v>
      </c>
      <c r="M2851">
        <v>10035</v>
      </c>
      <c r="N2851" t="s">
        <v>8640</v>
      </c>
      <c r="O2851" t="s">
        <v>9474</v>
      </c>
      <c r="P2851" t="s">
        <v>10372</v>
      </c>
      <c r="Q2851" t="s">
        <v>10380</v>
      </c>
      <c r="R2851" t="s">
        <v>11218</v>
      </c>
      <c r="S2851">
        <v>5.94</v>
      </c>
      <c r="T2851">
        <v>3</v>
      </c>
      <c r="U2851">
        <v>0</v>
      </c>
      <c r="V2851">
        <v>1.6037999999999999</v>
      </c>
      <c r="W2851">
        <f>(Tableau1[[#This Row],[Sales]]/Tableau1[[#This Row],[Profit]])*100</f>
        <v>370.37037037037044</v>
      </c>
      <c r="X2851">
        <f>Tableau1[[#This Row],[Sales]]*(1-Tableau1[[#This Row],[Discount]])</f>
        <v>5.94</v>
      </c>
      <c r="Y2851">
        <f ca="1">SUMIF(Tableau1[Order ID],Tableau1[[#This Row],[Order ID]],Tableau1[[#This Row],[Sales]])</f>
        <v>0</v>
      </c>
    </row>
    <row r="2852" spans="1:25" x14ac:dyDescent="0.3">
      <c r="A2852">
        <v>5715</v>
      </c>
      <c r="B2852" t="s">
        <v>2871</v>
      </c>
      <c r="C2852" s="9" t="s">
        <v>5175</v>
      </c>
      <c r="D2852" s="9">
        <v>43003</v>
      </c>
      <c r="E2852" s="3" t="s">
        <v>5395</v>
      </c>
      <c r="F2852" t="s">
        <v>6465</v>
      </c>
      <c r="G2852" t="s">
        <v>6619</v>
      </c>
      <c r="H2852" t="s">
        <v>7412</v>
      </c>
      <c r="I2852" t="s">
        <v>8054</v>
      </c>
      <c r="J2852" t="s">
        <v>8057</v>
      </c>
      <c r="K2852" t="s">
        <v>8160</v>
      </c>
      <c r="L2852" t="s">
        <v>8605</v>
      </c>
      <c r="M2852">
        <v>23223</v>
      </c>
      <c r="N2852" t="s">
        <v>8637</v>
      </c>
      <c r="O2852" t="s">
        <v>9448</v>
      </c>
      <c r="P2852" t="s">
        <v>10371</v>
      </c>
      <c r="Q2852" t="s">
        <v>10377</v>
      </c>
      <c r="R2852" t="s">
        <v>11192</v>
      </c>
      <c r="S2852">
        <v>177.55</v>
      </c>
      <c r="T2852">
        <v>5</v>
      </c>
      <c r="U2852">
        <v>0</v>
      </c>
      <c r="V2852">
        <v>47.938499999999998</v>
      </c>
      <c r="W2852">
        <f>(Tableau1[[#This Row],[Sales]]/Tableau1[[#This Row],[Profit]])*100</f>
        <v>370.37037037037044</v>
      </c>
      <c r="X2852">
        <f>Tableau1[[#This Row],[Sales]]*(1-Tableau1[[#This Row],[Discount]])</f>
        <v>177.55</v>
      </c>
      <c r="Y2852">
        <f ca="1">SUMIF(Tableau1[Order ID],Tableau1[[#This Row],[Order ID]],Tableau1[[#This Row],[Sales]])</f>
        <v>0</v>
      </c>
    </row>
    <row r="2853" spans="1:25" x14ac:dyDescent="0.3">
      <c r="A2853">
        <v>5716</v>
      </c>
      <c r="B2853" t="s">
        <v>2872</v>
      </c>
      <c r="C2853" s="9" t="s">
        <v>5360</v>
      </c>
      <c r="D2853" s="9">
        <v>42286</v>
      </c>
      <c r="E2853" s="3" t="s">
        <v>5118</v>
      </c>
      <c r="F2853" t="s">
        <v>6464</v>
      </c>
      <c r="G2853" t="s">
        <v>6780</v>
      </c>
      <c r="H2853" t="s">
        <v>7573</v>
      </c>
      <c r="I2853" t="s">
        <v>8055</v>
      </c>
      <c r="J2853" t="s">
        <v>8057</v>
      </c>
      <c r="K2853" t="s">
        <v>8505</v>
      </c>
      <c r="L2853" t="s">
        <v>8600</v>
      </c>
      <c r="M2853">
        <v>48104</v>
      </c>
      <c r="N2853" t="s">
        <v>8639</v>
      </c>
      <c r="O2853" t="s">
        <v>9315</v>
      </c>
      <c r="P2853" t="s">
        <v>10372</v>
      </c>
      <c r="Q2853" t="s">
        <v>10384</v>
      </c>
      <c r="R2853" t="s">
        <v>11064</v>
      </c>
      <c r="S2853">
        <v>619.95000000000005</v>
      </c>
      <c r="T2853">
        <v>5</v>
      </c>
      <c r="U2853">
        <v>0</v>
      </c>
      <c r="V2853">
        <v>111.59099999999999</v>
      </c>
      <c r="W2853">
        <f>(Tableau1[[#This Row],[Sales]]/Tableau1[[#This Row],[Profit]])*100</f>
        <v>555.55555555555566</v>
      </c>
      <c r="X2853">
        <f>Tableau1[[#This Row],[Sales]]*(1-Tableau1[[#This Row],[Discount]])</f>
        <v>619.95000000000005</v>
      </c>
      <c r="Y2853">
        <f ca="1">SUMIF(Tableau1[Order ID],Tableau1[[#This Row],[Order ID]],Tableau1[[#This Row],[Sales]])</f>
        <v>0</v>
      </c>
    </row>
    <row r="2854" spans="1:25" x14ac:dyDescent="0.3">
      <c r="A2854">
        <v>5720</v>
      </c>
      <c r="B2854" t="s">
        <v>2873</v>
      </c>
      <c r="C2854" s="9" t="s">
        <v>6095</v>
      </c>
      <c r="D2854" s="9">
        <v>42823</v>
      </c>
      <c r="E2854" s="3" t="s">
        <v>5489</v>
      </c>
      <c r="F2854" t="s">
        <v>6464</v>
      </c>
      <c r="G2854" t="s">
        <v>7210</v>
      </c>
      <c r="H2854" t="s">
        <v>8003</v>
      </c>
      <c r="I2854" t="s">
        <v>8054</v>
      </c>
      <c r="J2854" t="s">
        <v>8057</v>
      </c>
      <c r="K2854" t="s">
        <v>8298</v>
      </c>
      <c r="L2854" t="s">
        <v>8602</v>
      </c>
      <c r="M2854">
        <v>47905</v>
      </c>
      <c r="N2854" t="s">
        <v>8639</v>
      </c>
      <c r="O2854" t="s">
        <v>10128</v>
      </c>
      <c r="P2854" t="s">
        <v>10371</v>
      </c>
      <c r="Q2854" t="s">
        <v>10377</v>
      </c>
      <c r="R2854" t="s">
        <v>11869</v>
      </c>
      <c r="S2854">
        <v>81.400000000000006</v>
      </c>
      <c r="T2854">
        <v>5</v>
      </c>
      <c r="U2854">
        <v>0</v>
      </c>
      <c r="V2854">
        <v>21.164000000000001</v>
      </c>
      <c r="W2854">
        <f>(Tableau1[[#This Row],[Sales]]/Tableau1[[#This Row],[Profit]])*100</f>
        <v>384.61538461538464</v>
      </c>
      <c r="X2854">
        <f>Tableau1[[#This Row],[Sales]]*(1-Tableau1[[#This Row],[Discount]])</f>
        <v>81.400000000000006</v>
      </c>
      <c r="Y2854">
        <f ca="1">SUMIF(Tableau1[Order ID],Tableau1[[#This Row],[Order ID]],Tableau1[[#This Row],[Sales]])</f>
        <v>0</v>
      </c>
    </row>
    <row r="2855" spans="1:25" x14ac:dyDescent="0.3">
      <c r="A2855">
        <v>5721</v>
      </c>
      <c r="B2855" t="s">
        <v>2874</v>
      </c>
      <c r="C2855" s="9" t="s">
        <v>5747</v>
      </c>
      <c r="D2855" s="9">
        <v>42322</v>
      </c>
      <c r="E2855" s="3" t="s">
        <v>6002</v>
      </c>
      <c r="F2855" t="s">
        <v>6466</v>
      </c>
      <c r="G2855" t="s">
        <v>6478</v>
      </c>
      <c r="H2855" t="s">
        <v>7271</v>
      </c>
      <c r="I2855" t="s">
        <v>8055</v>
      </c>
      <c r="J2855" t="s">
        <v>8057</v>
      </c>
      <c r="K2855" t="s">
        <v>8082</v>
      </c>
      <c r="L2855" t="s">
        <v>8609</v>
      </c>
      <c r="M2855">
        <v>97477</v>
      </c>
      <c r="N2855" t="s">
        <v>8638</v>
      </c>
      <c r="O2855" t="s">
        <v>8692</v>
      </c>
      <c r="P2855" t="s">
        <v>10371</v>
      </c>
      <c r="Q2855" t="s">
        <v>10386</v>
      </c>
      <c r="R2855" t="s">
        <v>10441</v>
      </c>
      <c r="S2855">
        <v>8.7200000000000006</v>
      </c>
      <c r="T2855">
        <v>5</v>
      </c>
      <c r="U2855">
        <v>0.2</v>
      </c>
      <c r="V2855">
        <v>2.2890000000000001</v>
      </c>
      <c r="W2855">
        <f>(Tableau1[[#This Row],[Sales]]/Tableau1[[#This Row],[Profit]])*100</f>
        <v>380.95238095238096</v>
      </c>
      <c r="X2855">
        <f>Tableau1[[#This Row],[Sales]]*(1-Tableau1[[#This Row],[Discount]])</f>
        <v>6.9760000000000009</v>
      </c>
      <c r="Y2855">
        <f ca="1">SUMIF(Tableau1[Order ID],Tableau1[[#This Row],[Order ID]],Tableau1[[#This Row],[Sales]])</f>
        <v>0</v>
      </c>
    </row>
    <row r="2856" spans="1:25" x14ac:dyDescent="0.3">
      <c r="A2856">
        <v>5724</v>
      </c>
      <c r="B2856" t="s">
        <v>2875</v>
      </c>
      <c r="C2856" s="9" t="s">
        <v>5212</v>
      </c>
      <c r="D2856" s="9">
        <v>42639</v>
      </c>
      <c r="E2856" s="3" t="s">
        <v>5985</v>
      </c>
      <c r="F2856" t="s">
        <v>6465</v>
      </c>
      <c r="G2856" t="s">
        <v>6529</v>
      </c>
      <c r="H2856" t="s">
        <v>7322</v>
      </c>
      <c r="I2856" t="s">
        <v>8055</v>
      </c>
      <c r="J2856" t="s">
        <v>8057</v>
      </c>
      <c r="K2856" t="s">
        <v>8066</v>
      </c>
      <c r="L2856" t="s">
        <v>8590</v>
      </c>
      <c r="M2856">
        <v>94109</v>
      </c>
      <c r="N2856" t="s">
        <v>8638</v>
      </c>
      <c r="O2856" t="s">
        <v>9441</v>
      </c>
      <c r="P2856" t="s">
        <v>10371</v>
      </c>
      <c r="Q2856" t="s">
        <v>10383</v>
      </c>
      <c r="R2856" t="s">
        <v>11186</v>
      </c>
      <c r="S2856">
        <v>12.96</v>
      </c>
      <c r="T2856">
        <v>2</v>
      </c>
      <c r="U2856">
        <v>0</v>
      </c>
      <c r="V2856">
        <v>6.2207999999999997</v>
      </c>
      <c r="W2856">
        <f>(Tableau1[[#This Row],[Sales]]/Tableau1[[#This Row],[Profit]])*100</f>
        <v>208.33333333333334</v>
      </c>
      <c r="X2856">
        <f>Tableau1[[#This Row],[Sales]]*(1-Tableau1[[#This Row],[Discount]])</f>
        <v>12.96</v>
      </c>
      <c r="Y2856">
        <f ca="1">SUMIF(Tableau1[Order ID],Tableau1[[#This Row],[Order ID]],Tableau1[[#This Row],[Sales]])</f>
        <v>0</v>
      </c>
    </row>
    <row r="2857" spans="1:25" x14ac:dyDescent="0.3">
      <c r="A2857">
        <v>5725</v>
      </c>
      <c r="B2857" t="s">
        <v>2876</v>
      </c>
      <c r="C2857" s="9" t="s">
        <v>5388</v>
      </c>
      <c r="D2857" s="9">
        <v>41904</v>
      </c>
      <c r="E2857" s="3" t="s">
        <v>5157</v>
      </c>
      <c r="F2857" t="s">
        <v>6465</v>
      </c>
      <c r="G2857" t="s">
        <v>6968</v>
      </c>
      <c r="H2857" t="s">
        <v>7761</v>
      </c>
      <c r="I2857" t="s">
        <v>8055</v>
      </c>
      <c r="J2857" t="s">
        <v>8057</v>
      </c>
      <c r="K2857" t="s">
        <v>8080</v>
      </c>
      <c r="L2857" t="s">
        <v>8598</v>
      </c>
      <c r="M2857">
        <v>60653</v>
      </c>
      <c r="N2857" t="s">
        <v>8639</v>
      </c>
      <c r="O2857" t="s">
        <v>9543</v>
      </c>
      <c r="P2857" t="s">
        <v>10371</v>
      </c>
      <c r="Q2857" t="s">
        <v>10377</v>
      </c>
      <c r="R2857" t="s">
        <v>11286</v>
      </c>
      <c r="S2857">
        <v>331.536</v>
      </c>
      <c r="T2857">
        <v>3</v>
      </c>
      <c r="U2857">
        <v>0.2</v>
      </c>
      <c r="V2857">
        <v>-82.884</v>
      </c>
      <c r="W2857">
        <f>(Tableau1[[#This Row],[Sales]]/Tableau1[[#This Row],[Profit]])*100</f>
        <v>-400</v>
      </c>
      <c r="X2857">
        <f>Tableau1[[#This Row],[Sales]]*(1-Tableau1[[#This Row],[Discount]])</f>
        <v>265.22880000000004</v>
      </c>
      <c r="Y2857">
        <f ca="1">SUMIF(Tableau1[Order ID],Tableau1[[#This Row],[Order ID]],Tableau1[[#This Row],[Sales]])</f>
        <v>0</v>
      </c>
    </row>
    <row r="2858" spans="1:25" x14ac:dyDescent="0.3">
      <c r="A2858">
        <v>5726</v>
      </c>
      <c r="B2858" t="s">
        <v>2877</v>
      </c>
      <c r="C2858" s="9" t="s">
        <v>5042</v>
      </c>
      <c r="D2858" s="9">
        <v>42272</v>
      </c>
      <c r="E2858" s="3" t="s">
        <v>5904</v>
      </c>
      <c r="F2858" t="s">
        <v>6466</v>
      </c>
      <c r="G2858" t="s">
        <v>6580</v>
      </c>
      <c r="H2858" t="s">
        <v>7373</v>
      </c>
      <c r="I2858" t="s">
        <v>8055</v>
      </c>
      <c r="J2858" t="s">
        <v>8057</v>
      </c>
      <c r="K2858" t="s">
        <v>8078</v>
      </c>
      <c r="L2858" t="s">
        <v>8603</v>
      </c>
      <c r="M2858">
        <v>10011</v>
      </c>
      <c r="N2858" t="s">
        <v>8640</v>
      </c>
      <c r="O2858" t="s">
        <v>9916</v>
      </c>
      <c r="P2858" t="s">
        <v>10372</v>
      </c>
      <c r="Q2858" t="s">
        <v>10384</v>
      </c>
      <c r="R2858" t="s">
        <v>11651</v>
      </c>
      <c r="S2858">
        <v>899.91</v>
      </c>
      <c r="T2858">
        <v>9</v>
      </c>
      <c r="U2858">
        <v>0</v>
      </c>
      <c r="V2858">
        <v>395.96039999999999</v>
      </c>
      <c r="W2858">
        <f>(Tableau1[[#This Row],[Sales]]/Tableau1[[#This Row],[Profit]])*100</f>
        <v>227.27272727272725</v>
      </c>
      <c r="X2858">
        <f>Tableau1[[#This Row],[Sales]]*(1-Tableau1[[#This Row],[Discount]])</f>
        <v>899.91</v>
      </c>
      <c r="Y2858">
        <f ca="1">SUMIF(Tableau1[Order ID],Tableau1[[#This Row],[Order ID]],Tableau1[[#This Row],[Sales]])</f>
        <v>0</v>
      </c>
    </row>
    <row r="2859" spans="1:25" x14ac:dyDescent="0.3">
      <c r="A2859">
        <v>5727</v>
      </c>
      <c r="B2859" t="s">
        <v>2878</v>
      </c>
      <c r="C2859" s="9" t="s">
        <v>5154</v>
      </c>
      <c r="D2859" s="9">
        <v>42128</v>
      </c>
      <c r="E2859" s="3" t="s">
        <v>5442</v>
      </c>
      <c r="F2859" t="s">
        <v>6465</v>
      </c>
      <c r="G2859" t="s">
        <v>7174</v>
      </c>
      <c r="H2859" t="s">
        <v>7967</v>
      </c>
      <c r="I2859" t="s">
        <v>8055</v>
      </c>
      <c r="J2859" t="s">
        <v>8057</v>
      </c>
      <c r="K2859" t="s">
        <v>8070</v>
      </c>
      <c r="L2859" t="s">
        <v>8593</v>
      </c>
      <c r="M2859">
        <v>77095</v>
      </c>
      <c r="N2859" t="s">
        <v>8639</v>
      </c>
      <c r="O2859" t="s">
        <v>9579</v>
      </c>
      <c r="P2859" t="s">
        <v>10372</v>
      </c>
      <c r="Q2859" t="s">
        <v>10380</v>
      </c>
      <c r="R2859" t="s">
        <v>11321</v>
      </c>
      <c r="S2859">
        <v>946.34400000000005</v>
      </c>
      <c r="T2859">
        <v>7</v>
      </c>
      <c r="U2859">
        <v>0.2</v>
      </c>
      <c r="V2859">
        <v>118.29300000000001</v>
      </c>
      <c r="W2859">
        <f>(Tableau1[[#This Row],[Sales]]/Tableau1[[#This Row],[Profit]])*100</f>
        <v>800</v>
      </c>
      <c r="X2859">
        <f>Tableau1[[#This Row],[Sales]]*(1-Tableau1[[#This Row],[Discount]])</f>
        <v>757.07520000000011</v>
      </c>
      <c r="Y2859">
        <f ca="1">SUMIF(Tableau1[Order ID],Tableau1[[#This Row],[Order ID]],Tableau1[[#This Row],[Sales]])</f>
        <v>0</v>
      </c>
    </row>
    <row r="2860" spans="1:25" x14ac:dyDescent="0.3">
      <c r="A2860">
        <v>5728</v>
      </c>
      <c r="B2860" t="s">
        <v>2879</v>
      </c>
      <c r="C2860" s="9" t="s">
        <v>5196</v>
      </c>
      <c r="D2860" s="9">
        <v>43077</v>
      </c>
      <c r="E2860" s="3" t="s">
        <v>6126</v>
      </c>
      <c r="F2860" t="s">
        <v>6465</v>
      </c>
      <c r="G2860" t="s">
        <v>6655</v>
      </c>
      <c r="H2860" t="s">
        <v>7448</v>
      </c>
      <c r="I2860" t="s">
        <v>8054</v>
      </c>
      <c r="J2860" t="s">
        <v>8057</v>
      </c>
      <c r="K2860" t="s">
        <v>8064</v>
      </c>
      <c r="L2860" t="s">
        <v>8594</v>
      </c>
      <c r="M2860">
        <v>53711</v>
      </c>
      <c r="N2860" t="s">
        <v>8639</v>
      </c>
      <c r="O2860" t="s">
        <v>9683</v>
      </c>
      <c r="P2860" t="s">
        <v>10372</v>
      </c>
      <c r="Q2860" t="s">
        <v>10384</v>
      </c>
      <c r="R2860" t="s">
        <v>11422</v>
      </c>
      <c r="S2860">
        <v>178.11</v>
      </c>
      <c r="T2860">
        <v>3</v>
      </c>
      <c r="U2860">
        <v>0</v>
      </c>
      <c r="V2860">
        <v>32.059800000000003</v>
      </c>
      <c r="W2860">
        <f>(Tableau1[[#This Row],[Sales]]/Tableau1[[#This Row],[Profit]])*100</f>
        <v>555.55555555555554</v>
      </c>
      <c r="X2860">
        <f>Tableau1[[#This Row],[Sales]]*(1-Tableau1[[#This Row],[Discount]])</f>
        <v>178.11</v>
      </c>
      <c r="Y2860">
        <f ca="1">SUMIF(Tableau1[Order ID],Tableau1[[#This Row],[Order ID]],Tableau1[[#This Row],[Sales]])</f>
        <v>0</v>
      </c>
    </row>
    <row r="2861" spans="1:25" x14ac:dyDescent="0.3">
      <c r="A2861">
        <v>5733</v>
      </c>
      <c r="B2861" t="s">
        <v>2880</v>
      </c>
      <c r="C2861" s="9" t="s">
        <v>5252</v>
      </c>
      <c r="D2861" s="9">
        <v>42915</v>
      </c>
      <c r="E2861" s="3" t="s">
        <v>6200</v>
      </c>
      <c r="F2861" t="s">
        <v>6466</v>
      </c>
      <c r="G2861" t="s">
        <v>6580</v>
      </c>
      <c r="H2861" t="s">
        <v>7373</v>
      </c>
      <c r="I2861" t="s">
        <v>8055</v>
      </c>
      <c r="J2861" t="s">
        <v>8057</v>
      </c>
      <c r="K2861" t="s">
        <v>8509</v>
      </c>
      <c r="L2861" t="s">
        <v>8617</v>
      </c>
      <c r="M2861">
        <v>6460</v>
      </c>
      <c r="N2861" t="s">
        <v>8640</v>
      </c>
      <c r="O2861" t="s">
        <v>10091</v>
      </c>
      <c r="P2861" t="s">
        <v>10370</v>
      </c>
      <c r="Q2861" t="s">
        <v>10373</v>
      </c>
      <c r="R2861" t="s">
        <v>11829</v>
      </c>
      <c r="S2861">
        <v>638.82000000000005</v>
      </c>
      <c r="T2861">
        <v>9</v>
      </c>
      <c r="U2861">
        <v>0</v>
      </c>
      <c r="V2861">
        <v>185.2578</v>
      </c>
      <c r="W2861">
        <f>(Tableau1[[#This Row],[Sales]]/Tableau1[[#This Row],[Profit]])*100</f>
        <v>344.82758620689657</v>
      </c>
      <c r="X2861">
        <f>Tableau1[[#This Row],[Sales]]*(1-Tableau1[[#This Row],[Discount]])</f>
        <v>638.82000000000005</v>
      </c>
      <c r="Y2861">
        <f ca="1">SUMIF(Tableau1[Order ID],Tableau1[[#This Row],[Order ID]],Tableau1[[#This Row],[Sales]])</f>
        <v>0</v>
      </c>
    </row>
    <row r="2862" spans="1:25" x14ac:dyDescent="0.3">
      <c r="A2862">
        <v>5736</v>
      </c>
      <c r="B2862" t="s">
        <v>2881</v>
      </c>
      <c r="C2862" s="9" t="s">
        <v>5320</v>
      </c>
      <c r="D2862" s="9">
        <v>41819</v>
      </c>
      <c r="E2862" s="3" t="s">
        <v>6394</v>
      </c>
      <c r="F2862" t="s">
        <v>6465</v>
      </c>
      <c r="G2862" t="s">
        <v>7068</v>
      </c>
      <c r="H2862" t="s">
        <v>7861</v>
      </c>
      <c r="I2862" t="s">
        <v>8054</v>
      </c>
      <c r="J2862" t="s">
        <v>8057</v>
      </c>
      <c r="K2862" t="s">
        <v>8078</v>
      </c>
      <c r="L2862" t="s">
        <v>8603</v>
      </c>
      <c r="M2862">
        <v>10024</v>
      </c>
      <c r="N2862" t="s">
        <v>8640</v>
      </c>
      <c r="O2862" t="s">
        <v>10027</v>
      </c>
      <c r="P2862" t="s">
        <v>10371</v>
      </c>
      <c r="Q2862" t="s">
        <v>10381</v>
      </c>
      <c r="R2862" t="s">
        <v>11764</v>
      </c>
      <c r="S2862">
        <v>13.92</v>
      </c>
      <c r="T2862">
        <v>3</v>
      </c>
      <c r="U2862">
        <v>0.2</v>
      </c>
      <c r="V2862">
        <v>4.8719999999999999</v>
      </c>
      <c r="W2862">
        <f>(Tableau1[[#This Row],[Sales]]/Tableau1[[#This Row],[Profit]])*100</f>
        <v>285.71428571428572</v>
      </c>
      <c r="X2862">
        <f>Tableau1[[#This Row],[Sales]]*(1-Tableau1[[#This Row],[Discount]])</f>
        <v>11.136000000000001</v>
      </c>
      <c r="Y2862">
        <f ca="1">SUMIF(Tableau1[Order ID],Tableau1[[#This Row],[Order ID]],Tableau1[[#This Row],[Sales]])</f>
        <v>0</v>
      </c>
    </row>
    <row r="2863" spans="1:25" x14ac:dyDescent="0.3">
      <c r="A2863">
        <v>5737</v>
      </c>
      <c r="B2863" t="s">
        <v>2882</v>
      </c>
      <c r="C2863" s="9" t="s">
        <v>5437</v>
      </c>
      <c r="D2863" s="9">
        <v>41659</v>
      </c>
      <c r="E2863" s="3" t="s">
        <v>6433</v>
      </c>
      <c r="F2863" t="s">
        <v>6465</v>
      </c>
      <c r="G2863" t="s">
        <v>7065</v>
      </c>
      <c r="H2863" t="s">
        <v>7858</v>
      </c>
      <c r="I2863" t="s">
        <v>8054</v>
      </c>
      <c r="J2863" t="s">
        <v>8057</v>
      </c>
      <c r="K2863" t="s">
        <v>8059</v>
      </c>
      <c r="L2863" t="s">
        <v>8590</v>
      </c>
      <c r="M2863">
        <v>90049</v>
      </c>
      <c r="N2863" t="s">
        <v>8638</v>
      </c>
      <c r="O2863" t="s">
        <v>8996</v>
      </c>
      <c r="P2863" t="s">
        <v>10371</v>
      </c>
      <c r="Q2863" t="s">
        <v>10383</v>
      </c>
      <c r="R2863" t="s">
        <v>10745</v>
      </c>
      <c r="S2863">
        <v>19.36</v>
      </c>
      <c r="T2863">
        <v>2</v>
      </c>
      <c r="U2863">
        <v>0</v>
      </c>
      <c r="V2863">
        <v>9.2927999999999997</v>
      </c>
      <c r="W2863">
        <f>(Tableau1[[#This Row],[Sales]]/Tableau1[[#This Row],[Profit]])*100</f>
        <v>208.33333333333334</v>
      </c>
      <c r="X2863">
        <f>Tableau1[[#This Row],[Sales]]*(1-Tableau1[[#This Row],[Discount]])</f>
        <v>19.36</v>
      </c>
      <c r="Y2863">
        <f ca="1">SUMIF(Tableau1[Order ID],Tableau1[[#This Row],[Order ID]],Tableau1[[#This Row],[Sales]])</f>
        <v>0</v>
      </c>
    </row>
    <row r="2864" spans="1:25" x14ac:dyDescent="0.3">
      <c r="A2864">
        <v>5739</v>
      </c>
      <c r="B2864" t="s">
        <v>2883</v>
      </c>
      <c r="C2864" s="9" t="s">
        <v>5443</v>
      </c>
      <c r="D2864" s="9">
        <v>42735</v>
      </c>
      <c r="E2864" s="3" t="s">
        <v>6038</v>
      </c>
      <c r="F2864" t="s">
        <v>6465</v>
      </c>
      <c r="G2864" t="s">
        <v>7137</v>
      </c>
      <c r="H2864" t="s">
        <v>7930</v>
      </c>
      <c r="I2864" t="s">
        <v>8054</v>
      </c>
      <c r="J2864" t="s">
        <v>8057</v>
      </c>
      <c r="K2864" t="s">
        <v>8066</v>
      </c>
      <c r="L2864" t="s">
        <v>8590</v>
      </c>
      <c r="M2864">
        <v>94109</v>
      </c>
      <c r="N2864" t="s">
        <v>8638</v>
      </c>
      <c r="O2864" t="s">
        <v>9974</v>
      </c>
      <c r="P2864" t="s">
        <v>10371</v>
      </c>
      <c r="Q2864" t="s">
        <v>10381</v>
      </c>
      <c r="R2864" t="s">
        <v>11711</v>
      </c>
      <c r="S2864">
        <v>38.375999999999998</v>
      </c>
      <c r="T2864">
        <v>3</v>
      </c>
      <c r="U2864">
        <v>0.2</v>
      </c>
      <c r="V2864">
        <v>13.4316</v>
      </c>
      <c r="W2864">
        <f>(Tableau1[[#This Row],[Sales]]/Tableau1[[#This Row],[Profit]])*100</f>
        <v>285.71428571428572</v>
      </c>
      <c r="X2864">
        <f>Tableau1[[#This Row],[Sales]]*(1-Tableau1[[#This Row],[Discount]])</f>
        <v>30.700800000000001</v>
      </c>
      <c r="Y2864">
        <f ca="1">SUMIF(Tableau1[Order ID],Tableau1[[#This Row],[Order ID]],Tableau1[[#This Row],[Sales]])</f>
        <v>0</v>
      </c>
    </row>
    <row r="2865" spans="1:25" x14ac:dyDescent="0.3">
      <c r="A2865">
        <v>5740</v>
      </c>
      <c r="B2865" t="s">
        <v>2884</v>
      </c>
      <c r="C2865" s="9" t="s">
        <v>5645</v>
      </c>
      <c r="D2865" s="9">
        <v>42822</v>
      </c>
      <c r="E2865" s="3" t="s">
        <v>5215</v>
      </c>
      <c r="F2865" t="s">
        <v>6466</v>
      </c>
      <c r="G2865" t="s">
        <v>7172</v>
      </c>
      <c r="H2865" t="s">
        <v>7965</v>
      </c>
      <c r="I2865" t="s">
        <v>8055</v>
      </c>
      <c r="J2865" t="s">
        <v>8057</v>
      </c>
      <c r="K2865" t="s">
        <v>8112</v>
      </c>
      <c r="L2865" t="s">
        <v>8590</v>
      </c>
      <c r="M2865">
        <v>94533</v>
      </c>
      <c r="N2865" t="s">
        <v>8638</v>
      </c>
      <c r="O2865" t="s">
        <v>10191</v>
      </c>
      <c r="P2865" t="s">
        <v>10371</v>
      </c>
      <c r="Q2865" t="s">
        <v>10383</v>
      </c>
      <c r="R2865" t="s">
        <v>11931</v>
      </c>
      <c r="S2865">
        <v>12.96</v>
      </c>
      <c r="T2865">
        <v>2</v>
      </c>
      <c r="U2865">
        <v>0</v>
      </c>
      <c r="V2865">
        <v>6.3503999999999996</v>
      </c>
      <c r="W2865">
        <f>(Tableau1[[#This Row],[Sales]]/Tableau1[[#This Row],[Profit]])*100</f>
        <v>204.08163265306123</v>
      </c>
      <c r="X2865">
        <f>Tableau1[[#This Row],[Sales]]*(1-Tableau1[[#This Row],[Discount]])</f>
        <v>12.96</v>
      </c>
      <c r="Y2865">
        <f ca="1">SUMIF(Tableau1[Order ID],Tableau1[[#This Row],[Order ID]],Tableau1[[#This Row],[Sales]])</f>
        <v>0</v>
      </c>
    </row>
    <row r="2866" spans="1:25" x14ac:dyDescent="0.3">
      <c r="A2866">
        <v>5747</v>
      </c>
      <c r="B2866" t="s">
        <v>2885</v>
      </c>
      <c r="C2866" s="9" t="s">
        <v>5046</v>
      </c>
      <c r="D2866" s="9">
        <v>42712</v>
      </c>
      <c r="E2866" s="3" t="s">
        <v>5969</v>
      </c>
      <c r="F2866" t="s">
        <v>6465</v>
      </c>
      <c r="G2866" t="s">
        <v>6491</v>
      </c>
      <c r="H2866" t="s">
        <v>7284</v>
      </c>
      <c r="I2866" t="s">
        <v>8054</v>
      </c>
      <c r="J2866" t="s">
        <v>8057</v>
      </c>
      <c r="K2866" t="s">
        <v>8260</v>
      </c>
      <c r="L2866" t="s">
        <v>8592</v>
      </c>
      <c r="M2866">
        <v>27834</v>
      </c>
      <c r="N2866" t="s">
        <v>8637</v>
      </c>
      <c r="O2866" t="s">
        <v>9121</v>
      </c>
      <c r="P2866" t="s">
        <v>10372</v>
      </c>
      <c r="Q2866" t="s">
        <v>10380</v>
      </c>
      <c r="R2866" t="s">
        <v>10870</v>
      </c>
      <c r="S2866">
        <v>249.584</v>
      </c>
      <c r="T2866">
        <v>2</v>
      </c>
      <c r="U2866">
        <v>0.2</v>
      </c>
      <c r="V2866">
        <v>31.198</v>
      </c>
      <c r="W2866">
        <f>(Tableau1[[#This Row],[Sales]]/Tableau1[[#This Row],[Profit]])*100</f>
        <v>800</v>
      </c>
      <c r="X2866">
        <f>Tableau1[[#This Row],[Sales]]*(1-Tableau1[[#This Row],[Discount]])</f>
        <v>199.66720000000001</v>
      </c>
      <c r="Y2866">
        <f ca="1">SUMIF(Tableau1[Order ID],Tableau1[[#This Row],[Order ID]],Tableau1[[#This Row],[Sales]])</f>
        <v>0</v>
      </c>
    </row>
    <row r="2867" spans="1:25" x14ac:dyDescent="0.3">
      <c r="A2867">
        <v>5750</v>
      </c>
      <c r="B2867" t="s">
        <v>2886</v>
      </c>
      <c r="C2867" s="9" t="s">
        <v>5581</v>
      </c>
      <c r="D2867" s="9">
        <v>43057</v>
      </c>
      <c r="E2867" s="3" t="s">
        <v>5933</v>
      </c>
      <c r="F2867" t="s">
        <v>6465</v>
      </c>
      <c r="G2867" t="s">
        <v>6522</v>
      </c>
      <c r="H2867" t="s">
        <v>7315</v>
      </c>
      <c r="I2867" t="s">
        <v>8054</v>
      </c>
      <c r="J2867" t="s">
        <v>8057</v>
      </c>
      <c r="K2867" t="s">
        <v>8143</v>
      </c>
      <c r="L2867" t="s">
        <v>8603</v>
      </c>
      <c r="M2867">
        <v>11561</v>
      </c>
      <c r="N2867" t="s">
        <v>8640</v>
      </c>
      <c r="O2867" t="s">
        <v>9835</v>
      </c>
      <c r="P2867" t="s">
        <v>10372</v>
      </c>
      <c r="Q2867" t="s">
        <v>10380</v>
      </c>
      <c r="R2867" t="s">
        <v>11569</v>
      </c>
      <c r="S2867">
        <v>74.95</v>
      </c>
      <c r="T2867">
        <v>5</v>
      </c>
      <c r="U2867">
        <v>0</v>
      </c>
      <c r="V2867">
        <v>36.725499999999997</v>
      </c>
      <c r="W2867">
        <f>(Tableau1[[#This Row],[Sales]]/Tableau1[[#This Row],[Profit]])*100</f>
        <v>204.08163265306123</v>
      </c>
      <c r="X2867">
        <f>Tableau1[[#This Row],[Sales]]*(1-Tableau1[[#This Row],[Discount]])</f>
        <v>74.95</v>
      </c>
      <c r="Y2867">
        <f ca="1">SUMIF(Tableau1[Order ID],Tableau1[[#This Row],[Order ID]],Tableau1[[#This Row],[Sales]])</f>
        <v>0</v>
      </c>
    </row>
    <row r="2868" spans="1:25" x14ac:dyDescent="0.3">
      <c r="A2868">
        <v>5751</v>
      </c>
      <c r="B2868" t="s">
        <v>2887</v>
      </c>
      <c r="C2868" s="9" t="s">
        <v>6022</v>
      </c>
      <c r="D2868" s="9">
        <v>41789</v>
      </c>
      <c r="E2868" s="3" t="s">
        <v>6422</v>
      </c>
      <c r="F2868" t="s">
        <v>6465</v>
      </c>
      <c r="G2868" t="s">
        <v>7225</v>
      </c>
      <c r="H2868" t="s">
        <v>8018</v>
      </c>
      <c r="I2868" t="s">
        <v>8054</v>
      </c>
      <c r="J2868" t="s">
        <v>8057</v>
      </c>
      <c r="K2868" t="s">
        <v>8510</v>
      </c>
      <c r="L2868" t="s">
        <v>8598</v>
      </c>
      <c r="M2868">
        <v>60089</v>
      </c>
      <c r="N2868" t="s">
        <v>8639</v>
      </c>
      <c r="O2868" t="s">
        <v>8651</v>
      </c>
      <c r="P2868" t="s">
        <v>10370</v>
      </c>
      <c r="Q2868" t="s">
        <v>10376</v>
      </c>
      <c r="R2868" t="s">
        <v>10400</v>
      </c>
      <c r="S2868">
        <v>355.45499999999998</v>
      </c>
      <c r="T2868">
        <v>3</v>
      </c>
      <c r="U2868">
        <v>0.5</v>
      </c>
      <c r="V2868">
        <v>-184.8366</v>
      </c>
      <c r="W2868">
        <f>(Tableau1[[#This Row],[Sales]]/Tableau1[[#This Row],[Profit]])*100</f>
        <v>-192.30769230769229</v>
      </c>
      <c r="X2868">
        <f>Tableau1[[#This Row],[Sales]]*(1-Tableau1[[#This Row],[Discount]])</f>
        <v>177.72749999999999</v>
      </c>
      <c r="Y2868">
        <f ca="1">SUMIF(Tableau1[Order ID],Tableau1[[#This Row],[Order ID]],Tableau1[[#This Row],[Sales]])</f>
        <v>0</v>
      </c>
    </row>
    <row r="2869" spans="1:25" x14ac:dyDescent="0.3">
      <c r="A2869">
        <v>5752</v>
      </c>
      <c r="B2869" t="s">
        <v>2888</v>
      </c>
      <c r="C2869" s="9" t="s">
        <v>5145</v>
      </c>
      <c r="D2869" s="9">
        <v>42391</v>
      </c>
      <c r="E2869" s="3" t="s">
        <v>6228</v>
      </c>
      <c r="F2869" t="s">
        <v>6465</v>
      </c>
      <c r="G2869" t="s">
        <v>6692</v>
      </c>
      <c r="H2869" t="s">
        <v>7485</v>
      </c>
      <c r="I2869" t="s">
        <v>8054</v>
      </c>
      <c r="J2869" t="s">
        <v>8057</v>
      </c>
      <c r="K2869" t="s">
        <v>8128</v>
      </c>
      <c r="L2869" t="s">
        <v>8590</v>
      </c>
      <c r="M2869">
        <v>92037</v>
      </c>
      <c r="N2869" t="s">
        <v>8638</v>
      </c>
      <c r="O2869" t="s">
        <v>10293</v>
      </c>
      <c r="P2869" t="s">
        <v>10371</v>
      </c>
      <c r="Q2869" t="s">
        <v>10375</v>
      </c>
      <c r="R2869" t="s">
        <v>12033</v>
      </c>
      <c r="S2869">
        <v>44.4</v>
      </c>
      <c r="T2869">
        <v>3</v>
      </c>
      <c r="U2869">
        <v>0</v>
      </c>
      <c r="V2869">
        <v>22.2</v>
      </c>
      <c r="W2869">
        <f>(Tableau1[[#This Row],[Sales]]/Tableau1[[#This Row],[Profit]])*100</f>
        <v>200</v>
      </c>
      <c r="X2869">
        <f>Tableau1[[#This Row],[Sales]]*(1-Tableau1[[#This Row],[Discount]])</f>
        <v>44.4</v>
      </c>
      <c r="Y2869">
        <f ca="1">SUMIF(Tableau1[Order ID],Tableau1[[#This Row],[Order ID]],Tableau1[[#This Row],[Sales]])</f>
        <v>0</v>
      </c>
    </row>
    <row r="2870" spans="1:25" x14ac:dyDescent="0.3">
      <c r="A2870">
        <v>5754</v>
      </c>
      <c r="B2870" t="s">
        <v>2889</v>
      </c>
      <c r="C2870" s="9" t="s">
        <v>6096</v>
      </c>
      <c r="D2870" s="9">
        <v>42403</v>
      </c>
      <c r="E2870" s="3" t="s">
        <v>6434</v>
      </c>
      <c r="F2870" t="s">
        <v>6465</v>
      </c>
      <c r="G2870" t="s">
        <v>7170</v>
      </c>
      <c r="H2870" t="s">
        <v>7963</v>
      </c>
      <c r="I2870" t="s">
        <v>8054</v>
      </c>
      <c r="J2870" t="s">
        <v>8057</v>
      </c>
      <c r="K2870" t="s">
        <v>8160</v>
      </c>
      <c r="L2870" t="s">
        <v>8589</v>
      </c>
      <c r="M2870">
        <v>40475</v>
      </c>
      <c r="N2870" t="s">
        <v>8637</v>
      </c>
      <c r="O2870" t="s">
        <v>9009</v>
      </c>
      <c r="P2870" t="s">
        <v>10370</v>
      </c>
      <c r="Q2870" t="s">
        <v>10374</v>
      </c>
      <c r="R2870" t="s">
        <v>10759</v>
      </c>
      <c r="S2870">
        <v>866.4</v>
      </c>
      <c r="T2870">
        <v>4</v>
      </c>
      <c r="U2870">
        <v>0</v>
      </c>
      <c r="V2870">
        <v>225.26400000000001</v>
      </c>
      <c r="W2870">
        <f>(Tableau1[[#This Row],[Sales]]/Tableau1[[#This Row],[Profit]])*100</f>
        <v>384.61538461538458</v>
      </c>
      <c r="X2870">
        <f>Tableau1[[#This Row],[Sales]]*(1-Tableau1[[#This Row],[Discount]])</f>
        <v>866.4</v>
      </c>
      <c r="Y2870">
        <f ca="1">SUMIF(Tableau1[Order ID],Tableau1[[#This Row],[Order ID]],Tableau1[[#This Row],[Sales]])</f>
        <v>0</v>
      </c>
    </row>
    <row r="2871" spans="1:25" x14ac:dyDescent="0.3">
      <c r="A2871">
        <v>5755</v>
      </c>
      <c r="B2871" t="s">
        <v>2890</v>
      </c>
      <c r="C2871" s="9" t="s">
        <v>5398</v>
      </c>
      <c r="D2871" s="9">
        <v>42092</v>
      </c>
      <c r="E2871" s="3" t="s">
        <v>6435</v>
      </c>
      <c r="F2871" t="s">
        <v>6464</v>
      </c>
      <c r="G2871" t="s">
        <v>6706</v>
      </c>
      <c r="H2871" t="s">
        <v>7499</v>
      </c>
      <c r="I2871" t="s">
        <v>8054</v>
      </c>
      <c r="J2871" t="s">
        <v>8057</v>
      </c>
      <c r="K2871" t="s">
        <v>8082</v>
      </c>
      <c r="L2871" t="s">
        <v>8605</v>
      </c>
      <c r="M2871">
        <v>22153</v>
      </c>
      <c r="N2871" t="s">
        <v>8637</v>
      </c>
      <c r="O2871" t="s">
        <v>8958</v>
      </c>
      <c r="P2871" t="s">
        <v>10371</v>
      </c>
      <c r="Q2871" t="s">
        <v>10379</v>
      </c>
      <c r="R2871" t="s">
        <v>10707</v>
      </c>
      <c r="S2871">
        <v>5.56</v>
      </c>
      <c r="T2871">
        <v>2</v>
      </c>
      <c r="U2871">
        <v>0</v>
      </c>
      <c r="V2871">
        <v>1.4456</v>
      </c>
      <c r="W2871">
        <f>(Tableau1[[#This Row],[Sales]]/Tableau1[[#This Row],[Profit]])*100</f>
        <v>384.61538461538458</v>
      </c>
      <c r="X2871">
        <f>Tableau1[[#This Row],[Sales]]*(1-Tableau1[[#This Row],[Discount]])</f>
        <v>5.56</v>
      </c>
      <c r="Y2871">
        <f ca="1">SUMIF(Tableau1[Order ID],Tableau1[[#This Row],[Order ID]],Tableau1[[#This Row],[Sales]])</f>
        <v>0</v>
      </c>
    </row>
    <row r="2872" spans="1:25" x14ac:dyDescent="0.3">
      <c r="A2872">
        <v>5756</v>
      </c>
      <c r="B2872" t="s">
        <v>2891</v>
      </c>
      <c r="C2872" s="9" t="s">
        <v>6035</v>
      </c>
      <c r="D2872" s="9">
        <v>41926</v>
      </c>
      <c r="E2872" s="3" t="s">
        <v>5668</v>
      </c>
      <c r="F2872" t="s">
        <v>6465</v>
      </c>
      <c r="G2872" t="s">
        <v>7111</v>
      </c>
      <c r="H2872" t="s">
        <v>7904</v>
      </c>
      <c r="I2872" t="s">
        <v>8054</v>
      </c>
      <c r="J2872" t="s">
        <v>8057</v>
      </c>
      <c r="K2872" t="s">
        <v>8063</v>
      </c>
      <c r="L2872" t="s">
        <v>8593</v>
      </c>
      <c r="M2872">
        <v>76106</v>
      </c>
      <c r="N2872" t="s">
        <v>8639</v>
      </c>
      <c r="O2872" t="s">
        <v>10229</v>
      </c>
      <c r="P2872" t="s">
        <v>10371</v>
      </c>
      <c r="Q2872" t="s">
        <v>10382</v>
      </c>
      <c r="R2872" t="s">
        <v>11967</v>
      </c>
      <c r="S2872">
        <v>3.16</v>
      </c>
      <c r="T2872">
        <v>4</v>
      </c>
      <c r="U2872">
        <v>0.8</v>
      </c>
      <c r="V2872">
        <v>-8.532</v>
      </c>
      <c r="W2872">
        <f>(Tableau1[[#This Row],[Sales]]/Tableau1[[#This Row],[Profit]])*100</f>
        <v>-37.037037037037038</v>
      </c>
      <c r="X2872">
        <f>Tableau1[[#This Row],[Sales]]*(1-Tableau1[[#This Row],[Discount]])</f>
        <v>0.6319999999999999</v>
      </c>
      <c r="Y2872">
        <f ca="1">SUMIF(Tableau1[Order ID],Tableau1[[#This Row],[Order ID]],Tableau1[[#This Row],[Sales]])</f>
        <v>0</v>
      </c>
    </row>
    <row r="2873" spans="1:25" x14ac:dyDescent="0.3">
      <c r="A2873">
        <v>5758</v>
      </c>
      <c r="B2873" t="s">
        <v>2892</v>
      </c>
      <c r="C2873" s="9" t="s">
        <v>6097</v>
      </c>
      <c r="D2873" s="9">
        <v>42227</v>
      </c>
      <c r="E2873" s="3" t="s">
        <v>5778</v>
      </c>
      <c r="F2873" t="s">
        <v>6465</v>
      </c>
      <c r="G2873" t="s">
        <v>7236</v>
      </c>
      <c r="H2873" t="s">
        <v>8029</v>
      </c>
      <c r="I2873" t="s">
        <v>8054</v>
      </c>
      <c r="J2873" t="s">
        <v>8057</v>
      </c>
      <c r="K2873" t="s">
        <v>8311</v>
      </c>
      <c r="L2873" t="s">
        <v>8592</v>
      </c>
      <c r="M2873">
        <v>27604</v>
      </c>
      <c r="N2873" t="s">
        <v>8637</v>
      </c>
      <c r="O2873" t="s">
        <v>9601</v>
      </c>
      <c r="P2873" t="s">
        <v>10370</v>
      </c>
      <c r="Q2873" t="s">
        <v>10378</v>
      </c>
      <c r="R2873" t="s">
        <v>11707</v>
      </c>
      <c r="S2873">
        <v>46.152000000000001</v>
      </c>
      <c r="T2873">
        <v>3</v>
      </c>
      <c r="U2873">
        <v>0.2</v>
      </c>
      <c r="V2873">
        <v>12.1149</v>
      </c>
      <c r="W2873">
        <f>(Tableau1[[#This Row],[Sales]]/Tableau1[[#This Row],[Profit]])*100</f>
        <v>380.95238095238091</v>
      </c>
      <c r="X2873">
        <f>Tableau1[[#This Row],[Sales]]*(1-Tableau1[[#This Row],[Discount]])</f>
        <v>36.921600000000005</v>
      </c>
      <c r="Y2873">
        <f ca="1">SUMIF(Tableau1[Order ID],Tableau1[[#This Row],[Order ID]],Tableau1[[#This Row],[Sales]])</f>
        <v>0</v>
      </c>
    </row>
    <row r="2874" spans="1:25" x14ac:dyDescent="0.3">
      <c r="A2874">
        <v>5759</v>
      </c>
      <c r="B2874" t="s">
        <v>2893</v>
      </c>
      <c r="C2874" s="9" t="s">
        <v>5036</v>
      </c>
      <c r="D2874" s="9">
        <v>42330</v>
      </c>
      <c r="E2874" s="3" t="s">
        <v>5551</v>
      </c>
      <c r="F2874" t="s">
        <v>6466</v>
      </c>
      <c r="G2874" t="s">
        <v>6471</v>
      </c>
      <c r="H2874" t="s">
        <v>7264</v>
      </c>
      <c r="I2874" t="s">
        <v>8054</v>
      </c>
      <c r="J2874" t="s">
        <v>8057</v>
      </c>
      <c r="K2874" t="s">
        <v>8204</v>
      </c>
      <c r="L2874" t="s">
        <v>8591</v>
      </c>
      <c r="M2874">
        <v>33012</v>
      </c>
      <c r="N2874" t="s">
        <v>8637</v>
      </c>
      <c r="O2874" t="s">
        <v>10270</v>
      </c>
      <c r="P2874" t="s">
        <v>10372</v>
      </c>
      <c r="Q2874" t="s">
        <v>10388</v>
      </c>
      <c r="R2874" t="s">
        <v>12009</v>
      </c>
      <c r="S2874">
        <v>32.984999999999999</v>
      </c>
      <c r="T2874">
        <v>3</v>
      </c>
      <c r="U2874">
        <v>0.5</v>
      </c>
      <c r="V2874">
        <v>-1.9791000000000001</v>
      </c>
      <c r="W2874">
        <f>(Tableau1[[#This Row],[Sales]]/Tableau1[[#This Row],[Profit]])*100</f>
        <v>-1666.6666666666665</v>
      </c>
      <c r="X2874">
        <f>Tableau1[[#This Row],[Sales]]*(1-Tableau1[[#This Row],[Discount]])</f>
        <v>16.4925</v>
      </c>
      <c r="Y2874">
        <f ca="1">SUMIF(Tableau1[Order ID],Tableau1[[#This Row],[Order ID]],Tableau1[[#This Row],[Sales]])</f>
        <v>0</v>
      </c>
    </row>
    <row r="2875" spans="1:25" x14ac:dyDescent="0.3">
      <c r="A2875">
        <v>5760</v>
      </c>
      <c r="B2875" t="s">
        <v>2894</v>
      </c>
      <c r="C2875" s="9" t="s">
        <v>5975</v>
      </c>
      <c r="D2875" s="9">
        <v>42734</v>
      </c>
      <c r="E2875" s="3" t="s">
        <v>5975</v>
      </c>
      <c r="F2875" t="s">
        <v>6467</v>
      </c>
      <c r="G2875" t="s">
        <v>7123</v>
      </c>
      <c r="H2875" t="s">
        <v>7916</v>
      </c>
      <c r="I2875" t="s">
        <v>8056</v>
      </c>
      <c r="J2875" t="s">
        <v>8057</v>
      </c>
      <c r="K2875" t="s">
        <v>8059</v>
      </c>
      <c r="L2875" t="s">
        <v>8590</v>
      </c>
      <c r="M2875">
        <v>90032</v>
      </c>
      <c r="N2875" t="s">
        <v>8638</v>
      </c>
      <c r="O2875" t="s">
        <v>9386</v>
      </c>
      <c r="P2875" t="s">
        <v>10371</v>
      </c>
      <c r="Q2875" t="s">
        <v>10377</v>
      </c>
      <c r="R2875" t="s">
        <v>11134</v>
      </c>
      <c r="S2875">
        <v>481.32</v>
      </c>
      <c r="T2875">
        <v>4</v>
      </c>
      <c r="U2875">
        <v>0</v>
      </c>
      <c r="V2875">
        <v>125.14319999999999</v>
      </c>
      <c r="W2875">
        <f>(Tableau1[[#This Row],[Sales]]/Tableau1[[#This Row],[Profit]])*100</f>
        <v>384.61538461538464</v>
      </c>
      <c r="X2875">
        <f>Tableau1[[#This Row],[Sales]]*(1-Tableau1[[#This Row],[Discount]])</f>
        <v>481.32</v>
      </c>
      <c r="Y2875">
        <f ca="1">SUMIF(Tableau1[Order ID],Tableau1[[#This Row],[Order ID]],Tableau1[[#This Row],[Sales]])</f>
        <v>0</v>
      </c>
    </row>
    <row r="2876" spans="1:25" x14ac:dyDescent="0.3">
      <c r="A2876">
        <v>5762</v>
      </c>
      <c r="B2876" t="s">
        <v>2895</v>
      </c>
      <c r="C2876" s="9" t="s">
        <v>5831</v>
      </c>
      <c r="D2876" s="9">
        <v>42959</v>
      </c>
      <c r="E2876" s="3" t="s">
        <v>5763</v>
      </c>
      <c r="F2876" t="s">
        <v>6466</v>
      </c>
      <c r="G2876" t="s">
        <v>7062</v>
      </c>
      <c r="H2876" t="s">
        <v>7855</v>
      </c>
      <c r="I2876" t="s">
        <v>8054</v>
      </c>
      <c r="J2876" t="s">
        <v>8057</v>
      </c>
      <c r="K2876" t="s">
        <v>8511</v>
      </c>
      <c r="L2876" t="s">
        <v>8590</v>
      </c>
      <c r="M2876">
        <v>92630</v>
      </c>
      <c r="N2876" t="s">
        <v>8638</v>
      </c>
      <c r="O2876" t="s">
        <v>9700</v>
      </c>
      <c r="P2876" t="s">
        <v>10371</v>
      </c>
      <c r="Q2876" t="s">
        <v>10382</v>
      </c>
      <c r="R2876" t="s">
        <v>11438</v>
      </c>
      <c r="S2876">
        <v>542.94000000000005</v>
      </c>
      <c r="T2876">
        <v>3</v>
      </c>
      <c r="U2876">
        <v>0</v>
      </c>
      <c r="V2876">
        <v>152.0232</v>
      </c>
      <c r="W2876">
        <f>(Tableau1[[#This Row],[Sales]]/Tableau1[[#This Row],[Profit]])*100</f>
        <v>357.14285714285717</v>
      </c>
      <c r="X2876">
        <f>Tableau1[[#This Row],[Sales]]*(1-Tableau1[[#This Row],[Discount]])</f>
        <v>542.94000000000005</v>
      </c>
      <c r="Y2876">
        <f ca="1">SUMIF(Tableau1[Order ID],Tableau1[[#This Row],[Order ID]],Tableau1[[#This Row],[Sales]])</f>
        <v>0</v>
      </c>
    </row>
    <row r="2877" spans="1:25" x14ac:dyDescent="0.3">
      <c r="A2877">
        <v>5764</v>
      </c>
      <c r="B2877" t="s">
        <v>2896</v>
      </c>
      <c r="C2877" s="9" t="s">
        <v>5532</v>
      </c>
      <c r="D2877" s="9">
        <v>42311</v>
      </c>
      <c r="E2877" s="3" t="s">
        <v>5629</v>
      </c>
      <c r="F2877" t="s">
        <v>6466</v>
      </c>
      <c r="G2877" t="s">
        <v>6560</v>
      </c>
      <c r="H2877" t="s">
        <v>7353</v>
      </c>
      <c r="I2877" t="s">
        <v>8055</v>
      </c>
      <c r="J2877" t="s">
        <v>8057</v>
      </c>
      <c r="K2877" t="s">
        <v>8143</v>
      </c>
      <c r="L2877" t="s">
        <v>8603</v>
      </c>
      <c r="M2877">
        <v>11561</v>
      </c>
      <c r="N2877" t="s">
        <v>8640</v>
      </c>
      <c r="O2877" t="s">
        <v>10137</v>
      </c>
      <c r="P2877" t="s">
        <v>10370</v>
      </c>
      <c r="Q2877" t="s">
        <v>10374</v>
      </c>
      <c r="R2877" t="s">
        <v>11878</v>
      </c>
      <c r="S2877">
        <v>1448.82</v>
      </c>
      <c r="T2877">
        <v>10</v>
      </c>
      <c r="U2877">
        <v>0.1</v>
      </c>
      <c r="V2877">
        <v>209.274</v>
      </c>
      <c r="W2877">
        <f>(Tableau1[[#This Row],[Sales]]/Tableau1[[#This Row],[Profit]])*100</f>
        <v>692.30769230769226</v>
      </c>
      <c r="X2877">
        <f>Tableau1[[#This Row],[Sales]]*(1-Tableau1[[#This Row],[Discount]])</f>
        <v>1303.9379999999999</v>
      </c>
      <c r="Y2877">
        <f ca="1">SUMIF(Tableau1[Order ID],Tableau1[[#This Row],[Order ID]],Tableau1[[#This Row],[Sales]])</f>
        <v>0</v>
      </c>
    </row>
    <row r="2878" spans="1:25" x14ac:dyDescent="0.3">
      <c r="A2878">
        <v>5765</v>
      </c>
      <c r="B2878" t="s">
        <v>2897</v>
      </c>
      <c r="C2878" s="9" t="s">
        <v>5259</v>
      </c>
      <c r="D2878" s="9">
        <v>42257</v>
      </c>
      <c r="E2878" s="3" t="s">
        <v>5841</v>
      </c>
      <c r="F2878" t="s">
        <v>6464</v>
      </c>
      <c r="G2878" t="s">
        <v>6898</v>
      </c>
      <c r="H2878" t="s">
        <v>7691</v>
      </c>
      <c r="I2878" t="s">
        <v>8054</v>
      </c>
      <c r="J2878" t="s">
        <v>8057</v>
      </c>
      <c r="K2878" t="s">
        <v>8062</v>
      </c>
      <c r="L2878" t="s">
        <v>8234</v>
      </c>
      <c r="M2878">
        <v>98103</v>
      </c>
      <c r="N2878" t="s">
        <v>8638</v>
      </c>
      <c r="O2878" t="s">
        <v>10288</v>
      </c>
      <c r="P2878" t="s">
        <v>10371</v>
      </c>
      <c r="Q2878" t="s">
        <v>10377</v>
      </c>
      <c r="R2878" t="s">
        <v>12029</v>
      </c>
      <c r="S2878">
        <v>353.88</v>
      </c>
      <c r="T2878">
        <v>6</v>
      </c>
      <c r="U2878">
        <v>0</v>
      </c>
      <c r="V2878">
        <v>17.693999999999999</v>
      </c>
      <c r="W2878">
        <f>(Tableau1[[#This Row],[Sales]]/Tableau1[[#This Row],[Profit]])*100</f>
        <v>2000</v>
      </c>
      <c r="X2878">
        <f>Tableau1[[#This Row],[Sales]]*(1-Tableau1[[#This Row],[Discount]])</f>
        <v>353.88</v>
      </c>
      <c r="Y2878">
        <f ca="1">SUMIF(Tableau1[Order ID],Tableau1[[#This Row],[Order ID]],Tableau1[[#This Row],[Sales]])</f>
        <v>0</v>
      </c>
    </row>
    <row r="2879" spans="1:25" x14ac:dyDescent="0.3">
      <c r="A2879">
        <v>5766</v>
      </c>
      <c r="B2879" t="s">
        <v>2898</v>
      </c>
      <c r="C2879" s="9" t="s">
        <v>6098</v>
      </c>
      <c r="D2879" s="9">
        <v>41951</v>
      </c>
      <c r="E2879" s="3" t="s">
        <v>5717</v>
      </c>
      <c r="F2879" t="s">
        <v>6465</v>
      </c>
      <c r="G2879" t="s">
        <v>6480</v>
      </c>
      <c r="H2879" t="s">
        <v>7273</v>
      </c>
      <c r="I2879" t="s">
        <v>8054</v>
      </c>
      <c r="J2879" t="s">
        <v>8057</v>
      </c>
      <c r="K2879" t="s">
        <v>8512</v>
      </c>
      <c r="L2879" t="s">
        <v>8590</v>
      </c>
      <c r="M2879">
        <v>96003</v>
      </c>
      <c r="N2879" t="s">
        <v>8638</v>
      </c>
      <c r="O2879" t="s">
        <v>9477</v>
      </c>
      <c r="P2879" t="s">
        <v>10372</v>
      </c>
      <c r="Q2879" t="s">
        <v>10380</v>
      </c>
      <c r="R2879" t="s">
        <v>11221</v>
      </c>
      <c r="S2879">
        <v>333.57600000000002</v>
      </c>
      <c r="T2879">
        <v>3</v>
      </c>
      <c r="U2879">
        <v>0.2</v>
      </c>
      <c r="V2879">
        <v>25.0182</v>
      </c>
      <c r="W2879">
        <f>(Tableau1[[#This Row],[Sales]]/Tableau1[[#This Row],[Profit]])*100</f>
        <v>1333.3333333333335</v>
      </c>
      <c r="X2879">
        <f>Tableau1[[#This Row],[Sales]]*(1-Tableau1[[#This Row],[Discount]])</f>
        <v>266.86080000000004</v>
      </c>
      <c r="Y2879">
        <f ca="1">SUMIF(Tableau1[Order ID],Tableau1[[#This Row],[Order ID]],Tableau1[[#This Row],[Sales]])</f>
        <v>0</v>
      </c>
    </row>
    <row r="2880" spans="1:25" x14ac:dyDescent="0.3">
      <c r="A2880">
        <v>5767</v>
      </c>
      <c r="B2880" t="s">
        <v>2899</v>
      </c>
      <c r="C2880" s="9" t="s">
        <v>5780</v>
      </c>
      <c r="D2880" s="9">
        <v>42651</v>
      </c>
      <c r="E2880" s="3" t="s">
        <v>5710</v>
      </c>
      <c r="F2880" t="s">
        <v>6465</v>
      </c>
      <c r="G2880" t="s">
        <v>6795</v>
      </c>
      <c r="H2880" t="s">
        <v>7588</v>
      </c>
      <c r="I2880" t="s">
        <v>8056</v>
      </c>
      <c r="J2880" t="s">
        <v>8057</v>
      </c>
      <c r="K2880" t="s">
        <v>8110</v>
      </c>
      <c r="L2880" t="s">
        <v>8593</v>
      </c>
      <c r="M2880">
        <v>78207</v>
      </c>
      <c r="N2880" t="s">
        <v>8639</v>
      </c>
      <c r="O2880" t="s">
        <v>9930</v>
      </c>
      <c r="P2880" t="s">
        <v>10371</v>
      </c>
      <c r="Q2880" t="s">
        <v>10375</v>
      </c>
      <c r="R2880" t="s">
        <v>11666</v>
      </c>
      <c r="S2880">
        <v>60.143999999999998</v>
      </c>
      <c r="T2880">
        <v>6</v>
      </c>
      <c r="U2880">
        <v>0.2</v>
      </c>
      <c r="V2880">
        <v>20.2986</v>
      </c>
      <c r="W2880">
        <f>(Tableau1[[#This Row],[Sales]]/Tableau1[[#This Row],[Profit]])*100</f>
        <v>296.2962962962963</v>
      </c>
      <c r="X2880">
        <f>Tableau1[[#This Row],[Sales]]*(1-Tableau1[[#This Row],[Discount]])</f>
        <v>48.115200000000002</v>
      </c>
      <c r="Y2880">
        <f ca="1">SUMIF(Tableau1[Order ID],Tableau1[[#This Row],[Order ID]],Tableau1[[#This Row],[Sales]])</f>
        <v>0</v>
      </c>
    </row>
    <row r="2881" spans="1:25" x14ac:dyDescent="0.3">
      <c r="A2881">
        <v>5768</v>
      </c>
      <c r="B2881" t="s">
        <v>2900</v>
      </c>
      <c r="C2881" s="9" t="s">
        <v>5595</v>
      </c>
      <c r="D2881" s="9">
        <v>42986</v>
      </c>
      <c r="E2881" s="3" t="s">
        <v>5540</v>
      </c>
      <c r="F2881" t="s">
        <v>6464</v>
      </c>
      <c r="G2881" t="s">
        <v>7221</v>
      </c>
      <c r="H2881" t="s">
        <v>8014</v>
      </c>
      <c r="I2881" t="s">
        <v>8055</v>
      </c>
      <c r="J2881" t="s">
        <v>8057</v>
      </c>
      <c r="K2881" t="s">
        <v>8070</v>
      </c>
      <c r="L2881" t="s">
        <v>8593</v>
      </c>
      <c r="M2881">
        <v>77070</v>
      </c>
      <c r="N2881" t="s">
        <v>8639</v>
      </c>
      <c r="O2881" t="s">
        <v>9537</v>
      </c>
      <c r="P2881" t="s">
        <v>10372</v>
      </c>
      <c r="Q2881" t="s">
        <v>10384</v>
      </c>
      <c r="R2881" t="s">
        <v>11280</v>
      </c>
      <c r="S2881">
        <v>85.2</v>
      </c>
      <c r="T2881">
        <v>6</v>
      </c>
      <c r="U2881">
        <v>0.2</v>
      </c>
      <c r="V2881">
        <v>20.234999999999999</v>
      </c>
      <c r="W2881">
        <f>(Tableau1[[#This Row],[Sales]]/Tableau1[[#This Row],[Profit]])*100</f>
        <v>421.05263157894746</v>
      </c>
      <c r="X2881">
        <f>Tableau1[[#This Row],[Sales]]*(1-Tableau1[[#This Row],[Discount]])</f>
        <v>68.160000000000011</v>
      </c>
      <c r="Y2881">
        <f ca="1">SUMIF(Tableau1[Order ID],Tableau1[[#This Row],[Order ID]],Tableau1[[#This Row],[Sales]])</f>
        <v>0</v>
      </c>
    </row>
    <row r="2882" spans="1:25" x14ac:dyDescent="0.3">
      <c r="A2882">
        <v>5769</v>
      </c>
      <c r="B2882" t="s">
        <v>2901</v>
      </c>
      <c r="C2882" s="9" t="s">
        <v>6099</v>
      </c>
      <c r="D2882" s="9">
        <v>42060</v>
      </c>
      <c r="E2882" s="3" t="s">
        <v>5909</v>
      </c>
      <c r="F2882" t="s">
        <v>6465</v>
      </c>
      <c r="G2882" t="s">
        <v>6754</v>
      </c>
      <c r="H2882" t="s">
        <v>7547</v>
      </c>
      <c r="I2882" t="s">
        <v>8054</v>
      </c>
      <c r="J2882" t="s">
        <v>8057</v>
      </c>
      <c r="K2882" t="s">
        <v>8331</v>
      </c>
      <c r="L2882" t="s">
        <v>8619</v>
      </c>
      <c r="M2882">
        <v>1453</v>
      </c>
      <c r="N2882" t="s">
        <v>8640</v>
      </c>
      <c r="O2882" t="s">
        <v>9636</v>
      </c>
      <c r="P2882" t="s">
        <v>10371</v>
      </c>
      <c r="Q2882" t="s">
        <v>10375</v>
      </c>
      <c r="R2882" t="s">
        <v>11374</v>
      </c>
      <c r="S2882">
        <v>3.15</v>
      </c>
      <c r="T2882">
        <v>1</v>
      </c>
      <c r="U2882">
        <v>0</v>
      </c>
      <c r="V2882">
        <v>1.512</v>
      </c>
      <c r="W2882">
        <f>(Tableau1[[#This Row],[Sales]]/Tableau1[[#This Row],[Profit]])*100</f>
        <v>208.33333333333334</v>
      </c>
      <c r="X2882">
        <f>Tableau1[[#This Row],[Sales]]*(1-Tableau1[[#This Row],[Discount]])</f>
        <v>3.15</v>
      </c>
      <c r="Y2882">
        <f ca="1">SUMIF(Tableau1[Order ID],Tableau1[[#This Row],[Order ID]],Tableau1[[#This Row],[Sales]])</f>
        <v>0</v>
      </c>
    </row>
    <row r="2883" spans="1:25" x14ac:dyDescent="0.3">
      <c r="A2883">
        <v>5771</v>
      </c>
      <c r="B2883" t="s">
        <v>2902</v>
      </c>
      <c r="C2883" s="9" t="s">
        <v>5526</v>
      </c>
      <c r="D2883" s="9">
        <v>42271</v>
      </c>
      <c r="E2883" s="3" t="s">
        <v>5724</v>
      </c>
      <c r="F2883" t="s">
        <v>6465</v>
      </c>
      <c r="G2883" t="s">
        <v>6932</v>
      </c>
      <c r="H2883" t="s">
        <v>7725</v>
      </c>
      <c r="I2883" t="s">
        <v>8055</v>
      </c>
      <c r="J2883" t="s">
        <v>8057</v>
      </c>
      <c r="K2883" t="s">
        <v>8059</v>
      </c>
      <c r="L2883" t="s">
        <v>8590</v>
      </c>
      <c r="M2883">
        <v>90032</v>
      </c>
      <c r="N2883" t="s">
        <v>8638</v>
      </c>
      <c r="O2883" t="s">
        <v>9151</v>
      </c>
      <c r="P2883" t="s">
        <v>10370</v>
      </c>
      <c r="Q2883" t="s">
        <v>10378</v>
      </c>
      <c r="R2883" t="s">
        <v>10900</v>
      </c>
      <c r="S2883">
        <v>14.91</v>
      </c>
      <c r="T2883">
        <v>3</v>
      </c>
      <c r="U2883">
        <v>0</v>
      </c>
      <c r="V2883">
        <v>4.6220999999999997</v>
      </c>
      <c r="W2883">
        <f>(Tableau1[[#This Row],[Sales]]/Tableau1[[#This Row],[Profit]])*100</f>
        <v>322.58064516129036</v>
      </c>
      <c r="X2883">
        <f>Tableau1[[#This Row],[Sales]]*(1-Tableau1[[#This Row],[Discount]])</f>
        <v>14.91</v>
      </c>
      <c r="Y2883">
        <f ca="1">SUMIF(Tableau1[Order ID],Tableau1[[#This Row],[Order ID]],Tableau1[[#This Row],[Sales]])</f>
        <v>0</v>
      </c>
    </row>
    <row r="2884" spans="1:25" x14ac:dyDescent="0.3">
      <c r="A2884">
        <v>5773</v>
      </c>
      <c r="B2884" t="s">
        <v>2903</v>
      </c>
      <c r="C2884" s="9" t="s">
        <v>5680</v>
      </c>
      <c r="D2884" s="9">
        <v>42334</v>
      </c>
      <c r="E2884" s="3" t="s">
        <v>5524</v>
      </c>
      <c r="F2884" t="s">
        <v>6465</v>
      </c>
      <c r="G2884" t="s">
        <v>6573</v>
      </c>
      <c r="H2884" t="s">
        <v>7366</v>
      </c>
      <c r="I2884" t="s">
        <v>8055</v>
      </c>
      <c r="J2884" t="s">
        <v>8057</v>
      </c>
      <c r="K2884" t="s">
        <v>8082</v>
      </c>
      <c r="L2884" t="s">
        <v>8613</v>
      </c>
      <c r="M2884">
        <v>65807</v>
      </c>
      <c r="N2884" t="s">
        <v>8639</v>
      </c>
      <c r="O2884" t="s">
        <v>8983</v>
      </c>
      <c r="P2884" t="s">
        <v>10372</v>
      </c>
      <c r="Q2884" t="s">
        <v>10389</v>
      </c>
      <c r="R2884" t="s">
        <v>10732</v>
      </c>
      <c r="S2884">
        <v>599.99</v>
      </c>
      <c r="T2884">
        <v>1</v>
      </c>
      <c r="U2884">
        <v>0</v>
      </c>
      <c r="V2884">
        <v>233.99610000000001</v>
      </c>
      <c r="W2884">
        <f>(Tableau1[[#This Row],[Sales]]/Tableau1[[#This Row],[Profit]])*100</f>
        <v>256.41025641025641</v>
      </c>
      <c r="X2884">
        <f>Tableau1[[#This Row],[Sales]]*(1-Tableau1[[#This Row],[Discount]])</f>
        <v>599.99</v>
      </c>
      <c r="Y2884">
        <f ca="1">SUMIF(Tableau1[Order ID],Tableau1[[#This Row],[Order ID]],Tableau1[[#This Row],[Sales]])</f>
        <v>0</v>
      </c>
    </row>
    <row r="2885" spans="1:25" x14ac:dyDescent="0.3">
      <c r="A2885">
        <v>5774</v>
      </c>
      <c r="B2885" t="s">
        <v>2904</v>
      </c>
      <c r="C2885" s="9" t="s">
        <v>6100</v>
      </c>
      <c r="D2885" s="9">
        <v>42613</v>
      </c>
      <c r="E2885" s="3" t="s">
        <v>5077</v>
      </c>
      <c r="F2885" t="s">
        <v>6465</v>
      </c>
      <c r="G2885" t="s">
        <v>6704</v>
      </c>
      <c r="H2885" t="s">
        <v>7497</v>
      </c>
      <c r="I2885" t="s">
        <v>8054</v>
      </c>
      <c r="J2885" t="s">
        <v>8057</v>
      </c>
      <c r="K2885" t="s">
        <v>8493</v>
      </c>
      <c r="L2885" t="s">
        <v>8593</v>
      </c>
      <c r="M2885">
        <v>76706</v>
      </c>
      <c r="N2885" t="s">
        <v>8639</v>
      </c>
      <c r="O2885" t="s">
        <v>8989</v>
      </c>
      <c r="P2885" t="s">
        <v>10371</v>
      </c>
      <c r="Q2885" t="s">
        <v>10377</v>
      </c>
      <c r="R2885" t="s">
        <v>10738</v>
      </c>
      <c r="S2885">
        <v>23.968</v>
      </c>
      <c r="T2885">
        <v>2</v>
      </c>
      <c r="U2885">
        <v>0.2</v>
      </c>
      <c r="V2885">
        <v>2.3967999999999998</v>
      </c>
      <c r="W2885">
        <f>(Tableau1[[#This Row],[Sales]]/Tableau1[[#This Row],[Profit]])*100</f>
        <v>1000</v>
      </c>
      <c r="X2885">
        <f>Tableau1[[#This Row],[Sales]]*(1-Tableau1[[#This Row],[Discount]])</f>
        <v>19.174400000000002</v>
      </c>
      <c r="Y2885">
        <f ca="1">SUMIF(Tableau1[Order ID],Tableau1[[#This Row],[Order ID]],Tableau1[[#This Row],[Sales]])</f>
        <v>0</v>
      </c>
    </row>
    <row r="2886" spans="1:25" x14ac:dyDescent="0.3">
      <c r="A2886">
        <v>5775</v>
      </c>
      <c r="B2886" t="s">
        <v>2905</v>
      </c>
      <c r="C2886" s="9" t="s">
        <v>5438</v>
      </c>
      <c r="D2886" s="9">
        <v>42472</v>
      </c>
      <c r="E2886" s="3" t="s">
        <v>5977</v>
      </c>
      <c r="F2886" t="s">
        <v>6465</v>
      </c>
      <c r="G2886" t="s">
        <v>6911</v>
      </c>
      <c r="H2886" t="s">
        <v>7704</v>
      </c>
      <c r="I2886" t="s">
        <v>8054</v>
      </c>
      <c r="J2886" t="s">
        <v>8057</v>
      </c>
      <c r="K2886" t="s">
        <v>8059</v>
      </c>
      <c r="L2886" t="s">
        <v>8590</v>
      </c>
      <c r="M2886">
        <v>90036</v>
      </c>
      <c r="N2886" t="s">
        <v>8638</v>
      </c>
      <c r="O2886" t="s">
        <v>10289</v>
      </c>
      <c r="P2886" t="s">
        <v>10370</v>
      </c>
      <c r="Q2886" t="s">
        <v>10374</v>
      </c>
      <c r="R2886" t="s">
        <v>12030</v>
      </c>
      <c r="S2886">
        <v>638.28800000000001</v>
      </c>
      <c r="T2886">
        <v>7</v>
      </c>
      <c r="U2886">
        <v>0.2</v>
      </c>
      <c r="V2886">
        <v>-31.914400000000001</v>
      </c>
      <c r="W2886">
        <f>(Tableau1[[#This Row],[Sales]]/Tableau1[[#This Row],[Profit]])*100</f>
        <v>-2000</v>
      </c>
      <c r="X2886">
        <f>Tableau1[[#This Row],[Sales]]*(1-Tableau1[[#This Row],[Discount]])</f>
        <v>510.63040000000001</v>
      </c>
      <c r="Y2886">
        <f ca="1">SUMIF(Tableau1[Order ID],Tableau1[[#This Row],[Order ID]],Tableau1[[#This Row],[Sales]])</f>
        <v>0</v>
      </c>
    </row>
    <row r="2887" spans="1:25" x14ac:dyDescent="0.3">
      <c r="A2887">
        <v>5777</v>
      </c>
      <c r="B2887" t="s">
        <v>2906</v>
      </c>
      <c r="C2887" s="9" t="s">
        <v>5459</v>
      </c>
      <c r="D2887" s="9">
        <v>42708</v>
      </c>
      <c r="E2887" s="3" t="s">
        <v>5046</v>
      </c>
      <c r="F2887" t="s">
        <v>6465</v>
      </c>
      <c r="G2887" t="s">
        <v>6683</v>
      </c>
      <c r="H2887" t="s">
        <v>7476</v>
      </c>
      <c r="I2887" t="s">
        <v>8054</v>
      </c>
      <c r="J2887" t="s">
        <v>8057</v>
      </c>
      <c r="K2887" t="s">
        <v>8167</v>
      </c>
      <c r="L2887" t="s">
        <v>8603</v>
      </c>
      <c r="M2887">
        <v>13021</v>
      </c>
      <c r="N2887" t="s">
        <v>8640</v>
      </c>
      <c r="O2887" t="s">
        <v>9248</v>
      </c>
      <c r="P2887" t="s">
        <v>10371</v>
      </c>
      <c r="Q2887" t="s">
        <v>10381</v>
      </c>
      <c r="R2887" t="s">
        <v>10997</v>
      </c>
      <c r="S2887">
        <v>15.528</v>
      </c>
      <c r="T2887">
        <v>3</v>
      </c>
      <c r="U2887">
        <v>0.2</v>
      </c>
      <c r="V2887">
        <v>5.8230000000000004</v>
      </c>
      <c r="W2887">
        <f>(Tableau1[[#This Row],[Sales]]/Tableau1[[#This Row],[Profit]])*100</f>
        <v>266.66666666666663</v>
      </c>
      <c r="X2887">
        <f>Tableau1[[#This Row],[Sales]]*(1-Tableau1[[#This Row],[Discount]])</f>
        <v>12.422400000000001</v>
      </c>
      <c r="Y2887">
        <f ca="1">SUMIF(Tableau1[Order ID],Tableau1[[#This Row],[Order ID]],Tableau1[[#This Row],[Sales]])</f>
        <v>0</v>
      </c>
    </row>
    <row r="2888" spans="1:25" x14ac:dyDescent="0.3">
      <c r="A2888">
        <v>5778</v>
      </c>
      <c r="B2888" t="s">
        <v>2907</v>
      </c>
      <c r="C2888" s="9" t="s">
        <v>5459</v>
      </c>
      <c r="D2888" s="9">
        <v>42708</v>
      </c>
      <c r="E2888" s="3" t="s">
        <v>5040</v>
      </c>
      <c r="F2888" t="s">
        <v>6465</v>
      </c>
      <c r="G2888" t="s">
        <v>6914</v>
      </c>
      <c r="H2888" t="s">
        <v>7707</v>
      </c>
      <c r="I2888" t="s">
        <v>8054</v>
      </c>
      <c r="J2888" t="s">
        <v>8057</v>
      </c>
      <c r="K2888" t="s">
        <v>8066</v>
      </c>
      <c r="L2888" t="s">
        <v>8590</v>
      </c>
      <c r="M2888">
        <v>94109</v>
      </c>
      <c r="N2888" t="s">
        <v>8638</v>
      </c>
      <c r="O2888" t="s">
        <v>9523</v>
      </c>
      <c r="P2888" t="s">
        <v>10371</v>
      </c>
      <c r="Q2888" t="s">
        <v>10383</v>
      </c>
      <c r="R2888" t="s">
        <v>11265</v>
      </c>
      <c r="S2888">
        <v>104.85</v>
      </c>
      <c r="T2888">
        <v>1</v>
      </c>
      <c r="U2888">
        <v>0</v>
      </c>
      <c r="V2888">
        <v>50.328000000000003</v>
      </c>
      <c r="W2888">
        <f>(Tableau1[[#This Row],[Sales]]/Tableau1[[#This Row],[Profit]])*100</f>
        <v>208.33333333333331</v>
      </c>
      <c r="X2888">
        <f>Tableau1[[#This Row],[Sales]]*(1-Tableau1[[#This Row],[Discount]])</f>
        <v>104.85</v>
      </c>
      <c r="Y2888">
        <f ca="1">SUMIF(Tableau1[Order ID],Tableau1[[#This Row],[Order ID]],Tableau1[[#This Row],[Sales]])</f>
        <v>0</v>
      </c>
    </row>
    <row r="2889" spans="1:25" x14ac:dyDescent="0.3">
      <c r="A2889">
        <v>5779</v>
      </c>
      <c r="B2889" t="s">
        <v>2908</v>
      </c>
      <c r="C2889" s="9" t="s">
        <v>5037</v>
      </c>
      <c r="D2889" s="9">
        <v>41954</v>
      </c>
      <c r="E2889" s="3" t="s">
        <v>5758</v>
      </c>
      <c r="F2889" t="s">
        <v>6465</v>
      </c>
      <c r="G2889" t="s">
        <v>6743</v>
      </c>
      <c r="H2889" t="s">
        <v>7536</v>
      </c>
      <c r="I2889" t="s">
        <v>8054</v>
      </c>
      <c r="J2889" t="s">
        <v>8057</v>
      </c>
      <c r="K2889" t="s">
        <v>8059</v>
      </c>
      <c r="L2889" t="s">
        <v>8590</v>
      </c>
      <c r="M2889">
        <v>90008</v>
      </c>
      <c r="N2889" t="s">
        <v>8638</v>
      </c>
      <c r="O2889" t="s">
        <v>9029</v>
      </c>
      <c r="P2889" t="s">
        <v>10371</v>
      </c>
      <c r="Q2889" t="s">
        <v>10379</v>
      </c>
      <c r="R2889" t="s">
        <v>10779</v>
      </c>
      <c r="S2889">
        <v>30.48</v>
      </c>
      <c r="T2889">
        <v>3</v>
      </c>
      <c r="U2889">
        <v>0</v>
      </c>
      <c r="V2889">
        <v>7.9248000000000003</v>
      </c>
      <c r="W2889">
        <f>(Tableau1[[#This Row],[Sales]]/Tableau1[[#This Row],[Profit]])*100</f>
        <v>384.61538461538464</v>
      </c>
      <c r="X2889">
        <f>Tableau1[[#This Row],[Sales]]*(1-Tableau1[[#This Row],[Discount]])</f>
        <v>30.48</v>
      </c>
      <c r="Y2889">
        <f ca="1">SUMIF(Tableau1[Order ID],Tableau1[[#This Row],[Order ID]],Tableau1[[#This Row],[Sales]])</f>
        <v>0</v>
      </c>
    </row>
    <row r="2890" spans="1:25" x14ac:dyDescent="0.3">
      <c r="A2890">
        <v>5781</v>
      </c>
      <c r="B2890" t="s">
        <v>2909</v>
      </c>
      <c r="C2890" s="9" t="s">
        <v>5818</v>
      </c>
      <c r="D2890" s="9">
        <v>42096</v>
      </c>
      <c r="E2890" s="3" t="s">
        <v>5295</v>
      </c>
      <c r="F2890" t="s">
        <v>6465</v>
      </c>
      <c r="G2890" t="s">
        <v>6947</v>
      </c>
      <c r="H2890" t="s">
        <v>7740</v>
      </c>
      <c r="I2890" t="s">
        <v>8054</v>
      </c>
      <c r="J2890" t="s">
        <v>8057</v>
      </c>
      <c r="K2890" t="s">
        <v>8059</v>
      </c>
      <c r="L2890" t="s">
        <v>8590</v>
      </c>
      <c r="M2890">
        <v>90049</v>
      </c>
      <c r="N2890" t="s">
        <v>8638</v>
      </c>
      <c r="O2890" t="s">
        <v>10294</v>
      </c>
      <c r="P2890" t="s">
        <v>10372</v>
      </c>
      <c r="Q2890" t="s">
        <v>10388</v>
      </c>
      <c r="R2890" t="s">
        <v>12034</v>
      </c>
      <c r="S2890">
        <v>71.975999999999999</v>
      </c>
      <c r="T2890">
        <v>3</v>
      </c>
      <c r="U2890">
        <v>0.2</v>
      </c>
      <c r="V2890">
        <v>24.291899999999998</v>
      </c>
      <c r="W2890">
        <f>(Tableau1[[#This Row],[Sales]]/Tableau1[[#This Row],[Profit]])*100</f>
        <v>296.2962962962963</v>
      </c>
      <c r="X2890">
        <f>Tableau1[[#This Row],[Sales]]*(1-Tableau1[[#This Row],[Discount]])</f>
        <v>57.580800000000004</v>
      </c>
      <c r="Y2890">
        <f ca="1">SUMIF(Tableau1[Order ID],Tableau1[[#This Row],[Order ID]],Tableau1[[#This Row],[Sales]])</f>
        <v>0</v>
      </c>
    </row>
    <row r="2891" spans="1:25" x14ac:dyDescent="0.3">
      <c r="A2891">
        <v>5782</v>
      </c>
      <c r="B2891" t="s">
        <v>2910</v>
      </c>
      <c r="C2891" s="9" t="s">
        <v>5325</v>
      </c>
      <c r="D2891" s="9">
        <v>42350</v>
      </c>
      <c r="E2891" s="3" t="s">
        <v>6165</v>
      </c>
      <c r="F2891" t="s">
        <v>6464</v>
      </c>
      <c r="G2891" t="s">
        <v>6658</v>
      </c>
      <c r="H2891" t="s">
        <v>7451</v>
      </c>
      <c r="I2891" t="s">
        <v>8054</v>
      </c>
      <c r="J2891" t="s">
        <v>8057</v>
      </c>
      <c r="K2891" t="s">
        <v>8513</v>
      </c>
      <c r="L2891" t="s">
        <v>8590</v>
      </c>
      <c r="M2891">
        <v>95928</v>
      </c>
      <c r="N2891" t="s">
        <v>8638</v>
      </c>
      <c r="O2891" t="s">
        <v>8784</v>
      </c>
      <c r="P2891" t="s">
        <v>10371</v>
      </c>
      <c r="Q2891" t="s">
        <v>10379</v>
      </c>
      <c r="R2891" t="s">
        <v>10534</v>
      </c>
      <c r="S2891">
        <v>2.21</v>
      </c>
      <c r="T2891">
        <v>1</v>
      </c>
      <c r="U2891">
        <v>0</v>
      </c>
      <c r="V2891">
        <v>0.59670000000000001</v>
      </c>
      <c r="W2891">
        <f>(Tableau1[[#This Row],[Sales]]/Tableau1[[#This Row],[Profit]])*100</f>
        <v>370.37037037037038</v>
      </c>
      <c r="X2891">
        <f>Tableau1[[#This Row],[Sales]]*(1-Tableau1[[#This Row],[Discount]])</f>
        <v>2.21</v>
      </c>
      <c r="Y2891">
        <f ca="1">SUMIF(Tableau1[Order ID],Tableau1[[#This Row],[Order ID]],Tableau1[[#This Row],[Sales]])</f>
        <v>0</v>
      </c>
    </row>
    <row r="2892" spans="1:25" x14ac:dyDescent="0.3">
      <c r="A2892">
        <v>5785</v>
      </c>
      <c r="B2892" t="s">
        <v>2911</v>
      </c>
      <c r="C2892" s="9" t="s">
        <v>5310</v>
      </c>
      <c r="D2892" s="9">
        <v>43010</v>
      </c>
      <c r="E2892" s="3" t="s">
        <v>6078</v>
      </c>
      <c r="F2892" t="s">
        <v>6465</v>
      </c>
      <c r="G2892" t="s">
        <v>7233</v>
      </c>
      <c r="H2892" t="s">
        <v>8026</v>
      </c>
      <c r="I2892" t="s">
        <v>8054</v>
      </c>
      <c r="J2892" t="s">
        <v>8057</v>
      </c>
      <c r="K2892" t="s">
        <v>8082</v>
      </c>
      <c r="L2892" t="s">
        <v>8609</v>
      </c>
      <c r="M2892">
        <v>97477</v>
      </c>
      <c r="N2892" t="s">
        <v>8638</v>
      </c>
      <c r="O2892" t="s">
        <v>8998</v>
      </c>
      <c r="P2892" t="s">
        <v>10370</v>
      </c>
      <c r="Q2892" t="s">
        <v>10373</v>
      </c>
      <c r="R2892" t="s">
        <v>10748</v>
      </c>
      <c r="S2892">
        <v>217.76400000000001</v>
      </c>
      <c r="T2892">
        <v>6</v>
      </c>
      <c r="U2892">
        <v>0.7</v>
      </c>
      <c r="V2892">
        <v>-384.71640000000002</v>
      </c>
      <c r="W2892">
        <f>(Tableau1[[#This Row],[Sales]]/Tableau1[[#This Row],[Profit]])*100</f>
        <v>-56.60377358490566</v>
      </c>
      <c r="X2892">
        <f>Tableau1[[#This Row],[Sales]]*(1-Tableau1[[#This Row],[Discount]])</f>
        <v>65.329200000000014</v>
      </c>
      <c r="Y2892">
        <f ca="1">SUMIF(Tableau1[Order ID],Tableau1[[#This Row],[Order ID]],Tableau1[[#This Row],[Sales]])</f>
        <v>0</v>
      </c>
    </row>
    <row r="2893" spans="1:25" x14ac:dyDescent="0.3">
      <c r="A2893">
        <v>5789</v>
      </c>
      <c r="B2893" t="s">
        <v>2912</v>
      </c>
      <c r="C2893" s="9" t="s">
        <v>5348</v>
      </c>
      <c r="D2893" s="9">
        <v>42835</v>
      </c>
      <c r="E2893" s="3" t="s">
        <v>5379</v>
      </c>
      <c r="F2893" t="s">
        <v>6464</v>
      </c>
      <c r="G2893" t="s">
        <v>7237</v>
      </c>
      <c r="H2893" t="s">
        <v>8030</v>
      </c>
      <c r="I2893" t="s">
        <v>8055</v>
      </c>
      <c r="J2893" t="s">
        <v>8057</v>
      </c>
      <c r="K2893" t="s">
        <v>8166</v>
      </c>
      <c r="L2893" t="s">
        <v>8591</v>
      </c>
      <c r="M2893">
        <v>32216</v>
      </c>
      <c r="N2893" t="s">
        <v>8637</v>
      </c>
      <c r="O2893" t="s">
        <v>9969</v>
      </c>
      <c r="P2893" t="s">
        <v>10370</v>
      </c>
      <c r="Q2893" t="s">
        <v>10378</v>
      </c>
      <c r="R2893" t="s">
        <v>11705</v>
      </c>
      <c r="S2893">
        <v>12.32</v>
      </c>
      <c r="T2893">
        <v>5</v>
      </c>
      <c r="U2893">
        <v>0.2</v>
      </c>
      <c r="V2893">
        <v>1.8480000000000001</v>
      </c>
      <c r="W2893">
        <f>(Tableau1[[#This Row],[Sales]]/Tableau1[[#This Row],[Profit]])*100</f>
        <v>666.66666666666663</v>
      </c>
      <c r="X2893">
        <f>Tableau1[[#This Row],[Sales]]*(1-Tableau1[[#This Row],[Discount]])</f>
        <v>9.8560000000000016</v>
      </c>
      <c r="Y2893">
        <f ca="1">SUMIF(Tableau1[Order ID],Tableau1[[#This Row],[Order ID]],Tableau1[[#This Row],[Sales]])</f>
        <v>0</v>
      </c>
    </row>
    <row r="2894" spans="1:25" x14ac:dyDescent="0.3">
      <c r="A2894">
        <v>5791</v>
      </c>
      <c r="B2894" t="s">
        <v>2913</v>
      </c>
      <c r="C2894" s="9" t="s">
        <v>5395</v>
      </c>
      <c r="D2894" s="9">
        <v>43007</v>
      </c>
      <c r="E2894" s="3" t="s">
        <v>5310</v>
      </c>
      <c r="F2894" t="s">
        <v>6466</v>
      </c>
      <c r="G2894" t="s">
        <v>6778</v>
      </c>
      <c r="H2894" t="s">
        <v>7571</v>
      </c>
      <c r="I2894" t="s">
        <v>8054</v>
      </c>
      <c r="J2894" t="s">
        <v>8057</v>
      </c>
      <c r="K2894" t="s">
        <v>8387</v>
      </c>
      <c r="L2894" t="s">
        <v>8590</v>
      </c>
      <c r="M2894">
        <v>93309</v>
      </c>
      <c r="N2894" t="s">
        <v>8638</v>
      </c>
      <c r="O2894" t="s">
        <v>9282</v>
      </c>
      <c r="P2894" t="s">
        <v>10371</v>
      </c>
      <c r="Q2894" t="s">
        <v>10386</v>
      </c>
      <c r="R2894" t="s">
        <v>11031</v>
      </c>
      <c r="S2894">
        <v>35</v>
      </c>
      <c r="T2894">
        <v>7</v>
      </c>
      <c r="U2894">
        <v>0</v>
      </c>
      <c r="V2894">
        <v>16.8</v>
      </c>
      <c r="W2894">
        <f>(Tableau1[[#This Row],[Sales]]/Tableau1[[#This Row],[Profit]])*100</f>
        <v>208.33333333333331</v>
      </c>
      <c r="X2894">
        <f>Tableau1[[#This Row],[Sales]]*(1-Tableau1[[#This Row],[Discount]])</f>
        <v>35</v>
      </c>
      <c r="Y2894">
        <f ca="1">SUMIF(Tableau1[Order ID],Tableau1[[#This Row],[Order ID]],Tableau1[[#This Row],[Sales]])</f>
        <v>0</v>
      </c>
    </row>
    <row r="2895" spans="1:25" x14ac:dyDescent="0.3">
      <c r="A2895">
        <v>5796</v>
      </c>
      <c r="B2895" t="s">
        <v>2914</v>
      </c>
      <c r="C2895" s="9" t="s">
        <v>5441</v>
      </c>
      <c r="D2895" s="9">
        <v>41911</v>
      </c>
      <c r="E2895" s="3" t="s">
        <v>5492</v>
      </c>
      <c r="F2895" t="s">
        <v>6464</v>
      </c>
      <c r="G2895" t="s">
        <v>6904</v>
      </c>
      <c r="H2895" t="s">
        <v>7697</v>
      </c>
      <c r="I2895" t="s">
        <v>8054</v>
      </c>
      <c r="J2895" t="s">
        <v>8057</v>
      </c>
      <c r="K2895" t="s">
        <v>8078</v>
      </c>
      <c r="L2895" t="s">
        <v>8603</v>
      </c>
      <c r="M2895">
        <v>10011</v>
      </c>
      <c r="N2895" t="s">
        <v>8640</v>
      </c>
      <c r="O2895" t="s">
        <v>10020</v>
      </c>
      <c r="P2895" t="s">
        <v>10371</v>
      </c>
      <c r="Q2895" t="s">
        <v>10377</v>
      </c>
      <c r="R2895" t="s">
        <v>11758</v>
      </c>
      <c r="S2895">
        <v>1395.54</v>
      </c>
      <c r="T2895">
        <v>9</v>
      </c>
      <c r="U2895">
        <v>0</v>
      </c>
      <c r="V2895">
        <v>362.84039999999999</v>
      </c>
      <c r="W2895">
        <f>(Tableau1[[#This Row],[Sales]]/Tableau1[[#This Row],[Profit]])*100</f>
        <v>384.61538461538464</v>
      </c>
      <c r="X2895">
        <f>Tableau1[[#This Row],[Sales]]*(1-Tableau1[[#This Row],[Discount]])</f>
        <v>1395.54</v>
      </c>
      <c r="Y2895">
        <f ca="1">SUMIF(Tableau1[Order ID],Tableau1[[#This Row],[Order ID]],Tableau1[[#This Row],[Sales]])</f>
        <v>0</v>
      </c>
    </row>
    <row r="2896" spans="1:25" x14ac:dyDescent="0.3">
      <c r="A2896">
        <v>5800</v>
      </c>
      <c r="B2896" t="s">
        <v>2915</v>
      </c>
      <c r="C2896" s="9" t="s">
        <v>6101</v>
      </c>
      <c r="D2896" s="9">
        <v>41871</v>
      </c>
      <c r="E2896" s="3" t="s">
        <v>5085</v>
      </c>
      <c r="F2896" t="s">
        <v>6464</v>
      </c>
      <c r="G2896" t="s">
        <v>6725</v>
      </c>
      <c r="H2896" t="s">
        <v>7518</v>
      </c>
      <c r="I2896" t="s">
        <v>8054</v>
      </c>
      <c r="J2896" t="s">
        <v>8057</v>
      </c>
      <c r="K2896" t="s">
        <v>8080</v>
      </c>
      <c r="L2896" t="s">
        <v>8598</v>
      </c>
      <c r="M2896">
        <v>60610</v>
      </c>
      <c r="N2896" t="s">
        <v>8639</v>
      </c>
      <c r="O2896" t="s">
        <v>10058</v>
      </c>
      <c r="P2896" t="s">
        <v>10370</v>
      </c>
      <c r="Q2896" t="s">
        <v>10374</v>
      </c>
      <c r="R2896" t="s">
        <v>11797</v>
      </c>
      <c r="S2896">
        <v>421.37200000000001</v>
      </c>
      <c r="T2896">
        <v>2</v>
      </c>
      <c r="U2896">
        <v>0.3</v>
      </c>
      <c r="V2896">
        <v>-6.0195999999999996</v>
      </c>
      <c r="W2896">
        <f>(Tableau1[[#This Row],[Sales]]/Tableau1[[#This Row],[Profit]])*100</f>
        <v>-7000</v>
      </c>
      <c r="X2896">
        <f>Tableau1[[#This Row],[Sales]]*(1-Tableau1[[#This Row],[Discount]])</f>
        <v>294.96039999999999</v>
      </c>
      <c r="Y2896">
        <f ca="1">SUMIF(Tableau1[Order ID],Tableau1[[#This Row],[Order ID]],Tableau1[[#This Row],[Sales]])</f>
        <v>0</v>
      </c>
    </row>
    <row r="2897" spans="1:25" x14ac:dyDescent="0.3">
      <c r="A2897">
        <v>5801</v>
      </c>
      <c r="B2897" t="s">
        <v>2916</v>
      </c>
      <c r="C2897" s="9" t="s">
        <v>5414</v>
      </c>
      <c r="D2897" s="9">
        <v>41831</v>
      </c>
      <c r="E2897" s="3" t="s">
        <v>5716</v>
      </c>
      <c r="F2897" t="s">
        <v>6466</v>
      </c>
      <c r="G2897" t="s">
        <v>6906</v>
      </c>
      <c r="H2897" t="s">
        <v>7699</v>
      </c>
      <c r="I2897" t="s">
        <v>8054</v>
      </c>
      <c r="J2897" t="s">
        <v>8057</v>
      </c>
      <c r="K2897" t="s">
        <v>8294</v>
      </c>
      <c r="L2897" t="s">
        <v>8593</v>
      </c>
      <c r="M2897">
        <v>79907</v>
      </c>
      <c r="N2897" t="s">
        <v>8639</v>
      </c>
      <c r="O2897" t="s">
        <v>9739</v>
      </c>
      <c r="P2897" t="s">
        <v>10372</v>
      </c>
      <c r="Q2897" t="s">
        <v>10380</v>
      </c>
      <c r="R2897" t="s">
        <v>11476</v>
      </c>
      <c r="S2897">
        <v>575.96799999999996</v>
      </c>
      <c r="T2897">
        <v>4</v>
      </c>
      <c r="U2897">
        <v>0.2</v>
      </c>
      <c r="V2897">
        <v>43.197600000000001</v>
      </c>
      <c r="W2897">
        <f>(Tableau1[[#This Row],[Sales]]/Tableau1[[#This Row],[Profit]])*100</f>
        <v>1333.3333333333333</v>
      </c>
      <c r="X2897">
        <f>Tableau1[[#This Row],[Sales]]*(1-Tableau1[[#This Row],[Discount]])</f>
        <v>460.77440000000001</v>
      </c>
      <c r="Y2897">
        <f ca="1">SUMIF(Tableau1[Order ID],Tableau1[[#This Row],[Order ID]],Tableau1[[#This Row],[Sales]])</f>
        <v>0</v>
      </c>
    </row>
    <row r="2898" spans="1:25" x14ac:dyDescent="0.3">
      <c r="A2898">
        <v>5803</v>
      </c>
      <c r="B2898" t="s">
        <v>2917</v>
      </c>
      <c r="C2898" s="9" t="s">
        <v>5234</v>
      </c>
      <c r="D2898" s="9">
        <v>42085</v>
      </c>
      <c r="E2898" s="3" t="s">
        <v>5569</v>
      </c>
      <c r="F2898" t="s">
        <v>6466</v>
      </c>
      <c r="G2898" t="s">
        <v>6544</v>
      </c>
      <c r="H2898" t="s">
        <v>7337</v>
      </c>
      <c r="I2898" t="s">
        <v>8054</v>
      </c>
      <c r="J2898" t="s">
        <v>8057</v>
      </c>
      <c r="K2898" t="s">
        <v>8360</v>
      </c>
      <c r="L2898" t="s">
        <v>8590</v>
      </c>
      <c r="M2898">
        <v>91360</v>
      </c>
      <c r="N2898" t="s">
        <v>8638</v>
      </c>
      <c r="O2898" t="s">
        <v>9060</v>
      </c>
      <c r="P2898" t="s">
        <v>10372</v>
      </c>
      <c r="Q2898" t="s">
        <v>10380</v>
      </c>
      <c r="R2898" t="s">
        <v>10809</v>
      </c>
      <c r="S2898">
        <v>15.984</v>
      </c>
      <c r="T2898">
        <v>2</v>
      </c>
      <c r="U2898">
        <v>0.2</v>
      </c>
      <c r="V2898">
        <v>1.1988000000000001</v>
      </c>
      <c r="W2898">
        <f>(Tableau1[[#This Row],[Sales]]/Tableau1[[#This Row],[Profit]])*100</f>
        <v>1333.3333333333333</v>
      </c>
      <c r="X2898">
        <f>Tableau1[[#This Row],[Sales]]*(1-Tableau1[[#This Row],[Discount]])</f>
        <v>12.7872</v>
      </c>
      <c r="Y2898">
        <f ca="1">SUMIF(Tableau1[Order ID],Tableau1[[#This Row],[Order ID]],Tableau1[[#This Row],[Sales]])</f>
        <v>0</v>
      </c>
    </row>
    <row r="2899" spans="1:25" x14ac:dyDescent="0.3">
      <c r="A2899">
        <v>5804</v>
      </c>
      <c r="B2899" t="s">
        <v>2918</v>
      </c>
      <c r="C2899" s="9" t="s">
        <v>5635</v>
      </c>
      <c r="D2899" s="9">
        <v>42867</v>
      </c>
      <c r="E2899" s="3" t="s">
        <v>5270</v>
      </c>
      <c r="F2899" t="s">
        <v>6465</v>
      </c>
      <c r="G2899" t="s">
        <v>7123</v>
      </c>
      <c r="H2899" t="s">
        <v>7916</v>
      </c>
      <c r="I2899" t="s">
        <v>8056</v>
      </c>
      <c r="J2899" t="s">
        <v>8057</v>
      </c>
      <c r="K2899" t="s">
        <v>8082</v>
      </c>
      <c r="L2899" t="s">
        <v>8612</v>
      </c>
      <c r="M2899">
        <v>45503</v>
      </c>
      <c r="N2899" t="s">
        <v>8640</v>
      </c>
      <c r="O2899" t="s">
        <v>9640</v>
      </c>
      <c r="P2899" t="s">
        <v>10371</v>
      </c>
      <c r="Q2899" t="s">
        <v>10379</v>
      </c>
      <c r="R2899" t="s">
        <v>11378</v>
      </c>
      <c r="S2899">
        <v>10.272</v>
      </c>
      <c r="T2899">
        <v>3</v>
      </c>
      <c r="U2899">
        <v>0.2</v>
      </c>
      <c r="V2899">
        <v>1.1556</v>
      </c>
      <c r="W2899">
        <f>(Tableau1[[#This Row],[Sales]]/Tableau1[[#This Row],[Profit]])*100</f>
        <v>888.88888888888891</v>
      </c>
      <c r="X2899">
        <f>Tableau1[[#This Row],[Sales]]*(1-Tableau1[[#This Row],[Discount]])</f>
        <v>8.2176000000000009</v>
      </c>
      <c r="Y2899">
        <f ca="1">SUMIF(Tableau1[Order ID],Tableau1[[#This Row],[Order ID]],Tableau1[[#This Row],[Sales]])</f>
        <v>0</v>
      </c>
    </row>
    <row r="2900" spans="1:25" x14ac:dyDescent="0.3">
      <c r="A2900">
        <v>5805</v>
      </c>
      <c r="B2900" t="s">
        <v>2919</v>
      </c>
      <c r="C2900" s="9" t="s">
        <v>5068</v>
      </c>
      <c r="D2900" s="9">
        <v>43052</v>
      </c>
      <c r="E2900" s="3" t="s">
        <v>5153</v>
      </c>
      <c r="F2900" t="s">
        <v>6465</v>
      </c>
      <c r="G2900" t="s">
        <v>7190</v>
      </c>
      <c r="H2900" t="s">
        <v>7983</v>
      </c>
      <c r="I2900" t="s">
        <v>8055</v>
      </c>
      <c r="J2900" t="s">
        <v>8057</v>
      </c>
      <c r="K2900" t="s">
        <v>8119</v>
      </c>
      <c r="L2900" t="s">
        <v>8593</v>
      </c>
      <c r="M2900">
        <v>75220</v>
      </c>
      <c r="N2900" t="s">
        <v>8639</v>
      </c>
      <c r="O2900" t="s">
        <v>9805</v>
      </c>
      <c r="P2900" t="s">
        <v>10371</v>
      </c>
      <c r="Q2900" t="s">
        <v>10377</v>
      </c>
      <c r="R2900" t="s">
        <v>11539</v>
      </c>
      <c r="S2900">
        <v>61.792000000000002</v>
      </c>
      <c r="T2900">
        <v>4</v>
      </c>
      <c r="U2900">
        <v>0.2</v>
      </c>
      <c r="V2900">
        <v>6.1791999999999998</v>
      </c>
      <c r="W2900">
        <f>(Tableau1[[#This Row],[Sales]]/Tableau1[[#This Row],[Profit]])*100</f>
        <v>1000</v>
      </c>
      <c r="X2900">
        <f>Tableau1[[#This Row],[Sales]]*(1-Tableau1[[#This Row],[Discount]])</f>
        <v>49.433600000000006</v>
      </c>
      <c r="Y2900">
        <f ca="1">SUMIF(Tableau1[Order ID],Tableau1[[#This Row],[Order ID]],Tableau1[[#This Row],[Sales]])</f>
        <v>0</v>
      </c>
    </row>
    <row r="2901" spans="1:25" x14ac:dyDescent="0.3">
      <c r="A2901">
        <v>5807</v>
      </c>
      <c r="B2901" t="s">
        <v>2920</v>
      </c>
      <c r="C2901" s="9" t="s">
        <v>5943</v>
      </c>
      <c r="D2901" s="9">
        <v>42617</v>
      </c>
      <c r="E2901" s="3" t="s">
        <v>6273</v>
      </c>
      <c r="F2901" t="s">
        <v>6464</v>
      </c>
      <c r="G2901" t="s">
        <v>6579</v>
      </c>
      <c r="H2901" t="s">
        <v>7372</v>
      </c>
      <c r="I2901" t="s">
        <v>8054</v>
      </c>
      <c r="J2901" t="s">
        <v>8057</v>
      </c>
      <c r="K2901" t="s">
        <v>8347</v>
      </c>
      <c r="L2901" t="s">
        <v>8606</v>
      </c>
      <c r="M2901">
        <v>37918</v>
      </c>
      <c r="N2901" t="s">
        <v>8637</v>
      </c>
      <c r="O2901" t="s">
        <v>9346</v>
      </c>
      <c r="P2901" t="s">
        <v>10371</v>
      </c>
      <c r="Q2901" t="s">
        <v>10383</v>
      </c>
      <c r="R2901" t="s">
        <v>11094</v>
      </c>
      <c r="S2901">
        <v>12.192</v>
      </c>
      <c r="T2901">
        <v>3</v>
      </c>
      <c r="U2901">
        <v>0.2</v>
      </c>
      <c r="V2901">
        <v>4.1147999999999998</v>
      </c>
      <c r="W2901">
        <f>(Tableau1[[#This Row],[Sales]]/Tableau1[[#This Row],[Profit]])*100</f>
        <v>296.2962962962963</v>
      </c>
      <c r="X2901">
        <f>Tableau1[[#This Row],[Sales]]*(1-Tableau1[[#This Row],[Discount]])</f>
        <v>9.7536000000000005</v>
      </c>
      <c r="Y2901">
        <f ca="1">SUMIF(Tableau1[Order ID],Tableau1[[#This Row],[Order ID]],Tableau1[[#This Row],[Sales]])</f>
        <v>0</v>
      </c>
    </row>
    <row r="2902" spans="1:25" x14ac:dyDescent="0.3">
      <c r="A2902">
        <v>5810</v>
      </c>
      <c r="B2902" t="s">
        <v>2921</v>
      </c>
      <c r="C2902" s="9" t="s">
        <v>6102</v>
      </c>
      <c r="D2902" s="9">
        <v>42406</v>
      </c>
      <c r="E2902" s="3" t="s">
        <v>5622</v>
      </c>
      <c r="F2902" t="s">
        <v>6465</v>
      </c>
      <c r="G2902" t="s">
        <v>6676</v>
      </c>
      <c r="H2902" t="s">
        <v>7469</v>
      </c>
      <c r="I2902" t="s">
        <v>8055</v>
      </c>
      <c r="J2902" t="s">
        <v>8057</v>
      </c>
      <c r="K2902" t="s">
        <v>8404</v>
      </c>
      <c r="L2902" t="s">
        <v>8606</v>
      </c>
      <c r="M2902">
        <v>37421</v>
      </c>
      <c r="N2902" t="s">
        <v>8637</v>
      </c>
      <c r="O2902" t="s">
        <v>9105</v>
      </c>
      <c r="P2902" t="s">
        <v>10370</v>
      </c>
      <c r="Q2902" t="s">
        <v>10378</v>
      </c>
      <c r="R2902" t="s">
        <v>10855</v>
      </c>
      <c r="S2902">
        <v>132.22399999999999</v>
      </c>
      <c r="T2902">
        <v>4</v>
      </c>
      <c r="U2902">
        <v>0.2</v>
      </c>
      <c r="V2902">
        <v>-18.180800000000001</v>
      </c>
      <c r="W2902">
        <f>(Tableau1[[#This Row],[Sales]]/Tableau1[[#This Row],[Profit]])*100</f>
        <v>-727.27272727272714</v>
      </c>
      <c r="X2902">
        <f>Tableau1[[#This Row],[Sales]]*(1-Tableau1[[#This Row],[Discount]])</f>
        <v>105.7792</v>
      </c>
      <c r="Y2902">
        <f ca="1">SUMIF(Tableau1[Order ID],Tableau1[[#This Row],[Order ID]],Tableau1[[#This Row],[Sales]])</f>
        <v>0</v>
      </c>
    </row>
    <row r="2903" spans="1:25" x14ac:dyDescent="0.3">
      <c r="A2903">
        <v>5811</v>
      </c>
      <c r="B2903" t="s">
        <v>2922</v>
      </c>
      <c r="C2903" s="9" t="s">
        <v>5234</v>
      </c>
      <c r="D2903" s="9">
        <v>42085</v>
      </c>
      <c r="E2903" s="3" t="s">
        <v>5544</v>
      </c>
      <c r="F2903" t="s">
        <v>6465</v>
      </c>
      <c r="G2903" t="s">
        <v>6719</v>
      </c>
      <c r="H2903" t="s">
        <v>7512</v>
      </c>
      <c r="I2903" t="s">
        <v>8055</v>
      </c>
      <c r="J2903" t="s">
        <v>8057</v>
      </c>
      <c r="K2903" t="s">
        <v>8128</v>
      </c>
      <c r="L2903" t="s">
        <v>8590</v>
      </c>
      <c r="M2903">
        <v>92037</v>
      </c>
      <c r="N2903" t="s">
        <v>8638</v>
      </c>
      <c r="O2903" t="s">
        <v>9424</v>
      </c>
      <c r="P2903" t="s">
        <v>10371</v>
      </c>
      <c r="Q2903" t="s">
        <v>10383</v>
      </c>
      <c r="R2903" t="s">
        <v>10422</v>
      </c>
      <c r="S2903">
        <v>105.52</v>
      </c>
      <c r="T2903">
        <v>4</v>
      </c>
      <c r="U2903">
        <v>0</v>
      </c>
      <c r="V2903">
        <v>48.539200000000001</v>
      </c>
      <c r="W2903">
        <f>(Tableau1[[#This Row],[Sales]]/Tableau1[[#This Row],[Profit]])*100</f>
        <v>217.39130434782606</v>
      </c>
      <c r="X2903">
        <f>Tableau1[[#This Row],[Sales]]*(1-Tableau1[[#This Row],[Discount]])</f>
        <v>105.52</v>
      </c>
      <c r="Y2903">
        <f ca="1">SUMIF(Tableau1[Order ID],Tableau1[[#This Row],[Order ID]],Tableau1[[#This Row],[Sales]])</f>
        <v>0</v>
      </c>
    </row>
    <row r="2904" spans="1:25" x14ac:dyDescent="0.3">
      <c r="A2904">
        <v>5814</v>
      </c>
      <c r="B2904" t="s">
        <v>2923</v>
      </c>
      <c r="C2904" s="9" t="s">
        <v>5770</v>
      </c>
      <c r="D2904" s="9">
        <v>42187</v>
      </c>
      <c r="E2904" s="3" t="s">
        <v>5260</v>
      </c>
      <c r="F2904" t="s">
        <v>6466</v>
      </c>
      <c r="G2904" t="s">
        <v>6724</v>
      </c>
      <c r="H2904" t="s">
        <v>7517</v>
      </c>
      <c r="I2904" t="s">
        <v>8056</v>
      </c>
      <c r="J2904" t="s">
        <v>8057</v>
      </c>
      <c r="K2904" t="s">
        <v>8078</v>
      </c>
      <c r="L2904" t="s">
        <v>8603</v>
      </c>
      <c r="M2904">
        <v>10024</v>
      </c>
      <c r="N2904" t="s">
        <v>8640</v>
      </c>
      <c r="O2904" t="s">
        <v>10260</v>
      </c>
      <c r="P2904" t="s">
        <v>10371</v>
      </c>
      <c r="Q2904" t="s">
        <v>10383</v>
      </c>
      <c r="R2904" t="s">
        <v>11998</v>
      </c>
      <c r="S2904">
        <v>19.440000000000001</v>
      </c>
      <c r="T2904">
        <v>3</v>
      </c>
      <c r="U2904">
        <v>0</v>
      </c>
      <c r="V2904">
        <v>9.3312000000000008</v>
      </c>
      <c r="W2904">
        <f>(Tableau1[[#This Row],[Sales]]/Tableau1[[#This Row],[Profit]])*100</f>
        <v>208.33333333333334</v>
      </c>
      <c r="X2904">
        <f>Tableau1[[#This Row],[Sales]]*(1-Tableau1[[#This Row],[Discount]])</f>
        <v>19.440000000000001</v>
      </c>
      <c r="Y2904">
        <f ca="1">SUMIF(Tableau1[Order ID],Tableau1[[#This Row],[Order ID]],Tableau1[[#This Row],[Sales]])</f>
        <v>0</v>
      </c>
    </row>
    <row r="2905" spans="1:25" x14ac:dyDescent="0.3">
      <c r="A2905">
        <v>5815</v>
      </c>
      <c r="B2905" t="s">
        <v>2924</v>
      </c>
      <c r="C2905" s="9" t="s">
        <v>5955</v>
      </c>
      <c r="D2905" s="9">
        <v>42170</v>
      </c>
      <c r="E2905" s="3" t="s">
        <v>6389</v>
      </c>
      <c r="F2905" t="s">
        <v>6466</v>
      </c>
      <c r="G2905" t="s">
        <v>7017</v>
      </c>
      <c r="H2905" t="s">
        <v>7810</v>
      </c>
      <c r="I2905" t="s">
        <v>8054</v>
      </c>
      <c r="J2905" t="s">
        <v>8057</v>
      </c>
      <c r="K2905" t="s">
        <v>8125</v>
      </c>
      <c r="L2905" t="s">
        <v>8591</v>
      </c>
      <c r="M2905">
        <v>33614</v>
      </c>
      <c r="N2905" t="s">
        <v>8637</v>
      </c>
      <c r="O2905" t="s">
        <v>9794</v>
      </c>
      <c r="P2905" t="s">
        <v>10372</v>
      </c>
      <c r="Q2905" t="s">
        <v>10384</v>
      </c>
      <c r="R2905" t="s">
        <v>11528</v>
      </c>
      <c r="S2905">
        <v>11.672000000000001</v>
      </c>
      <c r="T2905">
        <v>1</v>
      </c>
      <c r="U2905">
        <v>0.2</v>
      </c>
      <c r="V2905">
        <v>-0.72950000000000004</v>
      </c>
      <c r="W2905">
        <f>(Tableau1[[#This Row],[Sales]]/Tableau1[[#This Row],[Profit]])*100</f>
        <v>-1600</v>
      </c>
      <c r="X2905">
        <f>Tableau1[[#This Row],[Sales]]*(1-Tableau1[[#This Row],[Discount]])</f>
        <v>9.3376000000000001</v>
      </c>
      <c r="Y2905">
        <f ca="1">SUMIF(Tableau1[Order ID],Tableau1[[#This Row],[Order ID]],Tableau1[[#This Row],[Sales]])</f>
        <v>0</v>
      </c>
    </row>
    <row r="2906" spans="1:25" x14ac:dyDescent="0.3">
      <c r="A2906">
        <v>5816</v>
      </c>
      <c r="B2906" t="s">
        <v>2925</v>
      </c>
      <c r="C2906" s="9" t="s">
        <v>5065</v>
      </c>
      <c r="D2906" s="9">
        <v>41969</v>
      </c>
      <c r="E2906" s="3" t="s">
        <v>5065</v>
      </c>
      <c r="F2906" t="s">
        <v>6467</v>
      </c>
      <c r="G2906" t="s">
        <v>6669</v>
      </c>
      <c r="H2906" t="s">
        <v>7462</v>
      </c>
      <c r="I2906" t="s">
        <v>8054</v>
      </c>
      <c r="J2906" t="s">
        <v>8057</v>
      </c>
      <c r="K2906" t="s">
        <v>8514</v>
      </c>
      <c r="L2906" t="s">
        <v>8603</v>
      </c>
      <c r="M2906">
        <v>13501</v>
      </c>
      <c r="N2906" t="s">
        <v>8640</v>
      </c>
      <c r="O2906" t="s">
        <v>9222</v>
      </c>
      <c r="P2906" t="s">
        <v>10372</v>
      </c>
      <c r="Q2906" t="s">
        <v>10380</v>
      </c>
      <c r="R2906" t="s">
        <v>10971</v>
      </c>
      <c r="S2906">
        <v>279.95999999999998</v>
      </c>
      <c r="T2906">
        <v>4</v>
      </c>
      <c r="U2906">
        <v>0</v>
      </c>
      <c r="V2906">
        <v>78.388800000000003</v>
      </c>
      <c r="W2906">
        <f>(Tableau1[[#This Row],[Sales]]/Tableau1[[#This Row],[Profit]])*100</f>
        <v>357.14285714285711</v>
      </c>
      <c r="X2906">
        <f>Tableau1[[#This Row],[Sales]]*(1-Tableau1[[#This Row],[Discount]])</f>
        <v>279.95999999999998</v>
      </c>
      <c r="Y2906">
        <f ca="1">SUMIF(Tableau1[Order ID],Tableau1[[#This Row],[Order ID]],Tableau1[[#This Row],[Sales]])</f>
        <v>0</v>
      </c>
    </row>
    <row r="2907" spans="1:25" x14ac:dyDescent="0.3">
      <c r="A2907">
        <v>5821</v>
      </c>
      <c r="B2907" t="s">
        <v>2926</v>
      </c>
      <c r="C2907" s="9" t="s">
        <v>5635</v>
      </c>
      <c r="D2907" s="9">
        <v>42867</v>
      </c>
      <c r="E2907" s="3" t="s">
        <v>5826</v>
      </c>
      <c r="F2907" t="s">
        <v>6465</v>
      </c>
      <c r="G2907" t="s">
        <v>7196</v>
      </c>
      <c r="H2907" t="s">
        <v>7989</v>
      </c>
      <c r="I2907" t="s">
        <v>8055</v>
      </c>
      <c r="J2907" t="s">
        <v>8057</v>
      </c>
      <c r="K2907" t="s">
        <v>8066</v>
      </c>
      <c r="L2907" t="s">
        <v>8590</v>
      </c>
      <c r="M2907">
        <v>94122</v>
      </c>
      <c r="N2907" t="s">
        <v>8638</v>
      </c>
      <c r="O2907" t="s">
        <v>9993</v>
      </c>
      <c r="P2907" t="s">
        <v>10371</v>
      </c>
      <c r="Q2907" t="s">
        <v>10387</v>
      </c>
      <c r="R2907" t="s">
        <v>11731</v>
      </c>
      <c r="S2907">
        <v>238.62</v>
      </c>
      <c r="T2907">
        <v>2</v>
      </c>
      <c r="U2907">
        <v>0</v>
      </c>
      <c r="V2907">
        <v>4.7724000000000002</v>
      </c>
      <c r="W2907">
        <f>(Tableau1[[#This Row],[Sales]]/Tableau1[[#This Row],[Profit]])*100</f>
        <v>5000</v>
      </c>
      <c r="X2907">
        <f>Tableau1[[#This Row],[Sales]]*(1-Tableau1[[#This Row],[Discount]])</f>
        <v>238.62</v>
      </c>
      <c r="Y2907">
        <f ca="1">SUMIF(Tableau1[Order ID],Tableau1[[#This Row],[Order ID]],Tableau1[[#This Row],[Sales]])</f>
        <v>0</v>
      </c>
    </row>
    <row r="2908" spans="1:25" x14ac:dyDescent="0.3">
      <c r="A2908">
        <v>5825</v>
      </c>
      <c r="B2908" t="s">
        <v>2927</v>
      </c>
      <c r="C2908" s="9" t="s">
        <v>6103</v>
      </c>
      <c r="D2908" s="9">
        <v>41761</v>
      </c>
      <c r="E2908" s="3" t="s">
        <v>6103</v>
      </c>
      <c r="F2908" t="s">
        <v>6467</v>
      </c>
      <c r="G2908" t="s">
        <v>6707</v>
      </c>
      <c r="H2908" t="s">
        <v>7500</v>
      </c>
      <c r="I2908" t="s">
        <v>8054</v>
      </c>
      <c r="J2908" t="s">
        <v>8057</v>
      </c>
      <c r="K2908" t="s">
        <v>8096</v>
      </c>
      <c r="L2908" t="s">
        <v>8612</v>
      </c>
      <c r="M2908">
        <v>43229</v>
      </c>
      <c r="N2908" t="s">
        <v>8640</v>
      </c>
      <c r="O2908" t="s">
        <v>9531</v>
      </c>
      <c r="P2908" t="s">
        <v>10371</v>
      </c>
      <c r="Q2908" t="s">
        <v>10382</v>
      </c>
      <c r="R2908" t="s">
        <v>11274</v>
      </c>
      <c r="S2908">
        <v>26.135999999999999</v>
      </c>
      <c r="T2908">
        <v>3</v>
      </c>
      <c r="U2908">
        <v>0.2</v>
      </c>
      <c r="V2908">
        <v>1.9601999999999999</v>
      </c>
      <c r="W2908">
        <f>(Tableau1[[#This Row],[Sales]]/Tableau1[[#This Row],[Profit]])*100</f>
        <v>1333.3333333333335</v>
      </c>
      <c r="X2908">
        <f>Tableau1[[#This Row],[Sales]]*(1-Tableau1[[#This Row],[Discount]])</f>
        <v>20.908799999999999</v>
      </c>
      <c r="Y2908">
        <f ca="1">SUMIF(Tableau1[Order ID],Tableau1[[#This Row],[Order ID]],Tableau1[[#This Row],[Sales]])</f>
        <v>0</v>
      </c>
    </row>
    <row r="2909" spans="1:25" x14ac:dyDescent="0.3">
      <c r="A2909">
        <v>5826</v>
      </c>
      <c r="B2909" t="s">
        <v>2928</v>
      </c>
      <c r="C2909" s="9" t="s">
        <v>5243</v>
      </c>
      <c r="D2909" s="9">
        <v>42981</v>
      </c>
      <c r="E2909" s="3" t="s">
        <v>6309</v>
      </c>
      <c r="F2909" t="s">
        <v>6464</v>
      </c>
      <c r="G2909" t="s">
        <v>7151</v>
      </c>
      <c r="H2909" t="s">
        <v>7944</v>
      </c>
      <c r="I2909" t="s">
        <v>8056</v>
      </c>
      <c r="J2909" t="s">
        <v>8057</v>
      </c>
      <c r="K2909" t="s">
        <v>8078</v>
      </c>
      <c r="L2909" t="s">
        <v>8603</v>
      </c>
      <c r="M2909">
        <v>10035</v>
      </c>
      <c r="N2909" t="s">
        <v>8640</v>
      </c>
      <c r="O2909" t="s">
        <v>9575</v>
      </c>
      <c r="P2909" t="s">
        <v>10371</v>
      </c>
      <c r="Q2909" t="s">
        <v>10383</v>
      </c>
      <c r="R2909" t="s">
        <v>11318</v>
      </c>
      <c r="S2909">
        <v>419.4</v>
      </c>
      <c r="T2909">
        <v>4</v>
      </c>
      <c r="U2909">
        <v>0</v>
      </c>
      <c r="V2909">
        <v>201.31200000000001</v>
      </c>
      <c r="W2909">
        <f>(Tableau1[[#This Row],[Sales]]/Tableau1[[#This Row],[Profit]])*100</f>
        <v>208.33333333333331</v>
      </c>
      <c r="X2909">
        <f>Tableau1[[#This Row],[Sales]]*(1-Tableau1[[#This Row],[Discount]])</f>
        <v>419.4</v>
      </c>
      <c r="Y2909">
        <f ca="1">SUMIF(Tableau1[Order ID],Tableau1[[#This Row],[Order ID]],Tableau1[[#This Row],[Sales]])</f>
        <v>0</v>
      </c>
    </row>
    <row r="2910" spans="1:25" x14ac:dyDescent="0.3">
      <c r="A2910">
        <v>5830</v>
      </c>
      <c r="B2910" t="s">
        <v>2929</v>
      </c>
      <c r="C2910" s="9" t="s">
        <v>5305</v>
      </c>
      <c r="D2910" s="9">
        <v>42707</v>
      </c>
      <c r="E2910" s="3" t="s">
        <v>6316</v>
      </c>
      <c r="F2910" t="s">
        <v>6465</v>
      </c>
      <c r="G2910" t="s">
        <v>6930</v>
      </c>
      <c r="H2910" t="s">
        <v>7723</v>
      </c>
      <c r="I2910" t="s">
        <v>8054</v>
      </c>
      <c r="J2910" t="s">
        <v>8057</v>
      </c>
      <c r="K2910" t="s">
        <v>8160</v>
      </c>
      <c r="L2910" t="s">
        <v>8602</v>
      </c>
      <c r="M2910">
        <v>47374</v>
      </c>
      <c r="N2910" t="s">
        <v>8639</v>
      </c>
      <c r="O2910" t="s">
        <v>8943</v>
      </c>
      <c r="P2910" t="s">
        <v>10370</v>
      </c>
      <c r="Q2910" t="s">
        <v>10376</v>
      </c>
      <c r="R2910" t="s">
        <v>10692</v>
      </c>
      <c r="S2910">
        <v>581.96</v>
      </c>
      <c r="T2910">
        <v>2</v>
      </c>
      <c r="U2910">
        <v>0</v>
      </c>
      <c r="V2910">
        <v>104.75279999999999</v>
      </c>
      <c r="W2910">
        <f>(Tableau1[[#This Row],[Sales]]/Tableau1[[#This Row],[Profit]])*100</f>
        <v>555.55555555555566</v>
      </c>
      <c r="X2910">
        <f>Tableau1[[#This Row],[Sales]]*(1-Tableau1[[#This Row],[Discount]])</f>
        <v>581.96</v>
      </c>
      <c r="Y2910">
        <f ca="1">SUMIF(Tableau1[Order ID],Tableau1[[#This Row],[Order ID]],Tableau1[[#This Row],[Sales]])</f>
        <v>0</v>
      </c>
    </row>
    <row r="2911" spans="1:25" x14ac:dyDescent="0.3">
      <c r="A2911">
        <v>5832</v>
      </c>
      <c r="B2911" t="s">
        <v>2930</v>
      </c>
      <c r="C2911" s="9" t="s">
        <v>6104</v>
      </c>
      <c r="D2911" s="9">
        <v>42203</v>
      </c>
      <c r="E2911" s="3" t="s">
        <v>6436</v>
      </c>
      <c r="F2911" t="s">
        <v>6465</v>
      </c>
      <c r="G2911" t="s">
        <v>6756</v>
      </c>
      <c r="H2911" t="s">
        <v>7549</v>
      </c>
      <c r="I2911" t="s">
        <v>8054</v>
      </c>
      <c r="J2911" t="s">
        <v>8057</v>
      </c>
      <c r="K2911" t="s">
        <v>8128</v>
      </c>
      <c r="L2911" t="s">
        <v>8590</v>
      </c>
      <c r="M2911">
        <v>92105</v>
      </c>
      <c r="N2911" t="s">
        <v>8638</v>
      </c>
      <c r="O2911" t="s">
        <v>9883</v>
      </c>
      <c r="P2911" t="s">
        <v>10372</v>
      </c>
      <c r="Q2911" t="s">
        <v>10384</v>
      </c>
      <c r="R2911" t="s">
        <v>11618</v>
      </c>
      <c r="S2911">
        <v>519.96</v>
      </c>
      <c r="T2911">
        <v>4</v>
      </c>
      <c r="U2911">
        <v>0</v>
      </c>
      <c r="V2911">
        <v>176.78639999999999</v>
      </c>
      <c r="W2911">
        <f>(Tableau1[[#This Row],[Sales]]/Tableau1[[#This Row],[Profit]])*100</f>
        <v>294.11764705882359</v>
      </c>
      <c r="X2911">
        <f>Tableau1[[#This Row],[Sales]]*(1-Tableau1[[#This Row],[Discount]])</f>
        <v>519.96</v>
      </c>
      <c r="Y2911">
        <f ca="1">SUMIF(Tableau1[Order ID],Tableau1[[#This Row],[Order ID]],Tableau1[[#This Row],[Sales]])</f>
        <v>0</v>
      </c>
    </row>
    <row r="2912" spans="1:25" x14ac:dyDescent="0.3">
      <c r="A2912">
        <v>5833</v>
      </c>
      <c r="B2912" t="s">
        <v>2931</v>
      </c>
      <c r="C2912" s="9" t="s">
        <v>5688</v>
      </c>
      <c r="D2912" s="9">
        <v>42572</v>
      </c>
      <c r="E2912" s="3" t="s">
        <v>6418</v>
      </c>
      <c r="F2912" t="s">
        <v>6465</v>
      </c>
      <c r="G2912" t="s">
        <v>6911</v>
      </c>
      <c r="H2912" t="s">
        <v>7704</v>
      </c>
      <c r="I2912" t="s">
        <v>8054</v>
      </c>
      <c r="J2912" t="s">
        <v>8057</v>
      </c>
      <c r="K2912" t="s">
        <v>8061</v>
      </c>
      <c r="L2912" t="s">
        <v>8592</v>
      </c>
      <c r="M2912">
        <v>28027</v>
      </c>
      <c r="N2912" t="s">
        <v>8637</v>
      </c>
      <c r="O2912" t="s">
        <v>9549</v>
      </c>
      <c r="P2912" t="s">
        <v>10371</v>
      </c>
      <c r="Q2912" t="s">
        <v>10375</v>
      </c>
      <c r="R2912" t="s">
        <v>11292</v>
      </c>
      <c r="S2912">
        <v>6.2640000000000002</v>
      </c>
      <c r="T2912">
        <v>3</v>
      </c>
      <c r="U2912">
        <v>0.2</v>
      </c>
      <c r="V2912">
        <v>2.0358000000000001</v>
      </c>
      <c r="W2912">
        <f>(Tableau1[[#This Row],[Sales]]/Tableau1[[#This Row],[Profit]])*100</f>
        <v>307.69230769230774</v>
      </c>
      <c r="X2912">
        <f>Tableau1[[#This Row],[Sales]]*(1-Tableau1[[#This Row],[Discount]])</f>
        <v>5.0112000000000005</v>
      </c>
      <c r="Y2912">
        <f ca="1">SUMIF(Tableau1[Order ID],Tableau1[[#This Row],[Order ID]],Tableau1[[#This Row],[Sales]])</f>
        <v>0</v>
      </c>
    </row>
    <row r="2913" spans="1:25" x14ac:dyDescent="0.3">
      <c r="A2913">
        <v>5835</v>
      </c>
      <c r="B2913" t="s">
        <v>2932</v>
      </c>
      <c r="C2913" s="9" t="s">
        <v>6018</v>
      </c>
      <c r="D2913" s="9">
        <v>42164</v>
      </c>
      <c r="E2913" s="3" t="s">
        <v>5412</v>
      </c>
      <c r="F2913" t="s">
        <v>6465</v>
      </c>
      <c r="G2913" t="s">
        <v>6545</v>
      </c>
      <c r="H2913" t="s">
        <v>7338</v>
      </c>
      <c r="I2913" t="s">
        <v>8054</v>
      </c>
      <c r="J2913" t="s">
        <v>8057</v>
      </c>
      <c r="K2913" t="s">
        <v>8158</v>
      </c>
      <c r="L2913" t="s">
        <v>8591</v>
      </c>
      <c r="M2913">
        <v>33178</v>
      </c>
      <c r="N2913" t="s">
        <v>8637</v>
      </c>
      <c r="O2913" t="s">
        <v>10187</v>
      </c>
      <c r="P2913" t="s">
        <v>10371</v>
      </c>
      <c r="Q2913" t="s">
        <v>10381</v>
      </c>
      <c r="R2913" t="s">
        <v>11927</v>
      </c>
      <c r="S2913">
        <v>64.2</v>
      </c>
      <c r="T2913">
        <v>5</v>
      </c>
      <c r="U2913">
        <v>0.7</v>
      </c>
      <c r="V2913">
        <v>-42.8</v>
      </c>
      <c r="W2913">
        <f>(Tableau1[[#This Row],[Sales]]/Tableau1[[#This Row],[Profit]])*100</f>
        <v>-150.00000000000003</v>
      </c>
      <c r="X2913">
        <f>Tableau1[[#This Row],[Sales]]*(1-Tableau1[[#This Row],[Discount]])</f>
        <v>19.260000000000005</v>
      </c>
      <c r="Y2913">
        <f ca="1">SUMIF(Tableau1[Order ID],Tableau1[[#This Row],[Order ID]],Tableau1[[#This Row],[Sales]])</f>
        <v>0</v>
      </c>
    </row>
    <row r="2914" spans="1:25" x14ac:dyDescent="0.3">
      <c r="A2914">
        <v>5838</v>
      </c>
      <c r="B2914" t="s">
        <v>2933</v>
      </c>
      <c r="C2914" s="9" t="s">
        <v>5374</v>
      </c>
      <c r="D2914" s="9">
        <v>43066</v>
      </c>
      <c r="E2914" s="3" t="s">
        <v>5764</v>
      </c>
      <c r="F2914" t="s">
        <v>6465</v>
      </c>
      <c r="G2914" t="s">
        <v>7238</v>
      </c>
      <c r="H2914" t="s">
        <v>8031</v>
      </c>
      <c r="I2914" t="s">
        <v>8054</v>
      </c>
      <c r="J2914" t="s">
        <v>8057</v>
      </c>
      <c r="K2914" t="s">
        <v>8059</v>
      </c>
      <c r="L2914" t="s">
        <v>8590</v>
      </c>
      <c r="M2914">
        <v>90036</v>
      </c>
      <c r="N2914" t="s">
        <v>8638</v>
      </c>
      <c r="O2914" t="s">
        <v>10296</v>
      </c>
      <c r="P2914" t="s">
        <v>10372</v>
      </c>
      <c r="Q2914" t="s">
        <v>10380</v>
      </c>
      <c r="R2914" t="s">
        <v>12036</v>
      </c>
      <c r="S2914">
        <v>57.567999999999998</v>
      </c>
      <c r="T2914">
        <v>4</v>
      </c>
      <c r="U2914">
        <v>0.2</v>
      </c>
      <c r="V2914">
        <v>5.7568000000000001</v>
      </c>
      <c r="W2914">
        <f>(Tableau1[[#This Row],[Sales]]/Tableau1[[#This Row],[Profit]])*100</f>
        <v>1000</v>
      </c>
      <c r="X2914">
        <f>Tableau1[[#This Row],[Sales]]*(1-Tableau1[[#This Row],[Discount]])</f>
        <v>46.054400000000001</v>
      </c>
      <c r="Y2914">
        <f ca="1">SUMIF(Tableau1[Order ID],Tableau1[[#This Row],[Order ID]],Tableau1[[#This Row],[Sales]])</f>
        <v>0</v>
      </c>
    </row>
    <row r="2915" spans="1:25" x14ac:dyDescent="0.3">
      <c r="A2915">
        <v>5839</v>
      </c>
      <c r="B2915" t="s">
        <v>2934</v>
      </c>
      <c r="C2915" s="9" t="s">
        <v>6105</v>
      </c>
      <c r="D2915" s="9">
        <v>42090</v>
      </c>
      <c r="E2915" s="3" t="s">
        <v>6435</v>
      </c>
      <c r="F2915" t="s">
        <v>6465</v>
      </c>
      <c r="G2915" t="s">
        <v>7065</v>
      </c>
      <c r="H2915" t="s">
        <v>7858</v>
      </c>
      <c r="I2915" t="s">
        <v>8054</v>
      </c>
      <c r="J2915" t="s">
        <v>8057</v>
      </c>
      <c r="K2915" t="s">
        <v>8062</v>
      </c>
      <c r="L2915" t="s">
        <v>8234</v>
      </c>
      <c r="M2915">
        <v>98115</v>
      </c>
      <c r="N2915" t="s">
        <v>8638</v>
      </c>
      <c r="O2915" t="s">
        <v>10297</v>
      </c>
      <c r="P2915" t="s">
        <v>10371</v>
      </c>
      <c r="Q2915" t="s">
        <v>10377</v>
      </c>
      <c r="R2915" t="s">
        <v>12037</v>
      </c>
      <c r="S2915">
        <v>83.7</v>
      </c>
      <c r="T2915">
        <v>5</v>
      </c>
      <c r="U2915">
        <v>0</v>
      </c>
      <c r="V2915">
        <v>3.3479999999999999</v>
      </c>
      <c r="W2915">
        <f>(Tableau1[[#This Row],[Sales]]/Tableau1[[#This Row],[Profit]])*100</f>
        <v>2500.0000000000005</v>
      </c>
      <c r="X2915">
        <f>Tableau1[[#This Row],[Sales]]*(1-Tableau1[[#This Row],[Discount]])</f>
        <v>83.7</v>
      </c>
      <c r="Y2915">
        <f ca="1">SUMIF(Tableau1[Order ID],Tableau1[[#This Row],[Order ID]],Tableau1[[#This Row],[Sales]])</f>
        <v>0</v>
      </c>
    </row>
    <row r="2916" spans="1:25" x14ac:dyDescent="0.3">
      <c r="A2916">
        <v>5840</v>
      </c>
      <c r="B2916" t="s">
        <v>2935</v>
      </c>
      <c r="C2916" s="9" t="s">
        <v>5387</v>
      </c>
      <c r="D2916" s="9">
        <v>42269</v>
      </c>
      <c r="E2916" s="3" t="s">
        <v>5150</v>
      </c>
      <c r="F2916" t="s">
        <v>6464</v>
      </c>
      <c r="G2916" t="s">
        <v>7143</v>
      </c>
      <c r="H2916" t="s">
        <v>7936</v>
      </c>
      <c r="I2916" t="s">
        <v>8056</v>
      </c>
      <c r="J2916" t="s">
        <v>8057</v>
      </c>
      <c r="K2916" t="s">
        <v>8139</v>
      </c>
      <c r="L2916" t="s">
        <v>8605</v>
      </c>
      <c r="M2916">
        <v>22204</v>
      </c>
      <c r="N2916" t="s">
        <v>8637</v>
      </c>
      <c r="O2916" t="s">
        <v>9780</v>
      </c>
      <c r="P2916" t="s">
        <v>10371</v>
      </c>
      <c r="Q2916" t="s">
        <v>10383</v>
      </c>
      <c r="R2916" t="s">
        <v>11514</v>
      </c>
      <c r="S2916">
        <v>32.4</v>
      </c>
      <c r="T2916">
        <v>5</v>
      </c>
      <c r="U2916">
        <v>0</v>
      </c>
      <c r="V2916">
        <v>15.552</v>
      </c>
      <c r="W2916">
        <f>(Tableau1[[#This Row],[Sales]]/Tableau1[[#This Row],[Profit]])*100</f>
        <v>208.33333333333334</v>
      </c>
      <c r="X2916">
        <f>Tableau1[[#This Row],[Sales]]*(1-Tableau1[[#This Row],[Discount]])</f>
        <v>32.4</v>
      </c>
      <c r="Y2916">
        <f ca="1">SUMIF(Tableau1[Order ID],Tableau1[[#This Row],[Order ID]],Tableau1[[#This Row],[Sales]])</f>
        <v>0</v>
      </c>
    </row>
    <row r="2917" spans="1:25" x14ac:dyDescent="0.3">
      <c r="A2917">
        <v>5842</v>
      </c>
      <c r="B2917" t="s">
        <v>2936</v>
      </c>
      <c r="C2917" s="9" t="s">
        <v>6002</v>
      </c>
      <c r="D2917" s="9">
        <v>42325</v>
      </c>
      <c r="E2917" s="3" t="s">
        <v>5112</v>
      </c>
      <c r="F2917" t="s">
        <v>6465</v>
      </c>
      <c r="G2917" t="s">
        <v>7042</v>
      </c>
      <c r="H2917" t="s">
        <v>7835</v>
      </c>
      <c r="I2917" t="s">
        <v>8054</v>
      </c>
      <c r="J2917" t="s">
        <v>8057</v>
      </c>
      <c r="K2917" t="s">
        <v>8128</v>
      </c>
      <c r="L2917" t="s">
        <v>8590</v>
      </c>
      <c r="M2917">
        <v>92105</v>
      </c>
      <c r="N2917" t="s">
        <v>8638</v>
      </c>
      <c r="O2917" t="s">
        <v>10298</v>
      </c>
      <c r="P2917" t="s">
        <v>10372</v>
      </c>
      <c r="Q2917" t="s">
        <v>10380</v>
      </c>
      <c r="R2917" t="s">
        <v>12038</v>
      </c>
      <c r="S2917">
        <v>415.96800000000002</v>
      </c>
      <c r="T2917">
        <v>4</v>
      </c>
      <c r="U2917">
        <v>0.2</v>
      </c>
      <c r="V2917">
        <v>51.996000000000002</v>
      </c>
      <c r="W2917">
        <f>(Tableau1[[#This Row],[Sales]]/Tableau1[[#This Row],[Profit]])*100</f>
        <v>800</v>
      </c>
      <c r="X2917">
        <f>Tableau1[[#This Row],[Sales]]*(1-Tableau1[[#This Row],[Discount]])</f>
        <v>332.77440000000001</v>
      </c>
      <c r="Y2917">
        <f ca="1">SUMIF(Tableau1[Order ID],Tableau1[[#This Row],[Order ID]],Tableau1[[#This Row],[Sales]])</f>
        <v>0</v>
      </c>
    </row>
    <row r="2918" spans="1:25" x14ac:dyDescent="0.3">
      <c r="A2918">
        <v>5849</v>
      </c>
      <c r="B2918" t="s">
        <v>2937</v>
      </c>
      <c r="C2918" s="9" t="s">
        <v>5143</v>
      </c>
      <c r="D2918" s="9">
        <v>42318</v>
      </c>
      <c r="E2918" s="3" t="s">
        <v>5747</v>
      </c>
      <c r="F2918" t="s">
        <v>6465</v>
      </c>
      <c r="G2918" t="s">
        <v>6646</v>
      </c>
      <c r="H2918" t="s">
        <v>7439</v>
      </c>
      <c r="I2918" t="s">
        <v>8056</v>
      </c>
      <c r="J2918" t="s">
        <v>8057</v>
      </c>
      <c r="K2918" t="s">
        <v>8101</v>
      </c>
      <c r="L2918" t="s">
        <v>8599</v>
      </c>
      <c r="M2918">
        <v>55113</v>
      </c>
      <c r="N2918" t="s">
        <v>8639</v>
      </c>
      <c r="O2918" t="s">
        <v>9453</v>
      </c>
      <c r="P2918" t="s">
        <v>10371</v>
      </c>
      <c r="Q2918" t="s">
        <v>10382</v>
      </c>
      <c r="R2918" t="s">
        <v>11197</v>
      </c>
      <c r="S2918">
        <v>715.64</v>
      </c>
      <c r="T2918">
        <v>2</v>
      </c>
      <c r="U2918">
        <v>0</v>
      </c>
      <c r="V2918">
        <v>178.91</v>
      </c>
      <c r="W2918">
        <f>(Tableau1[[#This Row],[Sales]]/Tableau1[[#This Row],[Profit]])*100</f>
        <v>400</v>
      </c>
      <c r="X2918">
        <f>Tableau1[[#This Row],[Sales]]*(1-Tableau1[[#This Row],[Discount]])</f>
        <v>715.64</v>
      </c>
      <c r="Y2918">
        <f ca="1">SUMIF(Tableau1[Order ID],Tableau1[[#This Row],[Order ID]],Tableau1[[#This Row],[Sales]])</f>
        <v>0</v>
      </c>
    </row>
    <row r="2919" spans="1:25" x14ac:dyDescent="0.3">
      <c r="A2919">
        <v>5854</v>
      </c>
      <c r="B2919" t="s">
        <v>2938</v>
      </c>
      <c r="C2919" s="9" t="s">
        <v>6106</v>
      </c>
      <c r="D2919" s="9">
        <v>41892</v>
      </c>
      <c r="E2919" s="3" t="s">
        <v>5110</v>
      </c>
      <c r="F2919" t="s">
        <v>6465</v>
      </c>
      <c r="G2919" t="s">
        <v>6994</v>
      </c>
      <c r="H2919" t="s">
        <v>7787</v>
      </c>
      <c r="I2919" t="s">
        <v>8056</v>
      </c>
      <c r="J2919" t="s">
        <v>8057</v>
      </c>
      <c r="K2919" t="s">
        <v>8231</v>
      </c>
      <c r="L2919" t="s">
        <v>8605</v>
      </c>
      <c r="M2919">
        <v>23464</v>
      </c>
      <c r="N2919" t="s">
        <v>8637</v>
      </c>
      <c r="O2919" t="s">
        <v>8942</v>
      </c>
      <c r="P2919" t="s">
        <v>10371</v>
      </c>
      <c r="Q2919" t="s">
        <v>10381</v>
      </c>
      <c r="R2919" t="s">
        <v>10691</v>
      </c>
      <c r="S2919">
        <v>9.64</v>
      </c>
      <c r="T2919">
        <v>2</v>
      </c>
      <c r="U2919">
        <v>0</v>
      </c>
      <c r="V2919">
        <v>4.7236000000000002</v>
      </c>
      <c r="W2919">
        <f>(Tableau1[[#This Row],[Sales]]/Tableau1[[#This Row],[Profit]])*100</f>
        <v>204.08163265306123</v>
      </c>
      <c r="X2919">
        <f>Tableau1[[#This Row],[Sales]]*(1-Tableau1[[#This Row],[Discount]])</f>
        <v>9.64</v>
      </c>
      <c r="Y2919">
        <f ca="1">SUMIF(Tableau1[Order ID],Tableau1[[#This Row],[Order ID]],Tableau1[[#This Row],[Sales]])</f>
        <v>0</v>
      </c>
    </row>
    <row r="2920" spans="1:25" x14ac:dyDescent="0.3">
      <c r="A2920">
        <v>5855</v>
      </c>
      <c r="B2920" t="s">
        <v>2939</v>
      </c>
      <c r="C2920" s="9" t="s">
        <v>6107</v>
      </c>
      <c r="D2920" s="9">
        <v>42221</v>
      </c>
      <c r="E2920" s="3" t="s">
        <v>6097</v>
      </c>
      <c r="F2920" t="s">
        <v>6465</v>
      </c>
      <c r="G2920" t="s">
        <v>7174</v>
      </c>
      <c r="H2920" t="s">
        <v>7967</v>
      </c>
      <c r="I2920" t="s">
        <v>8055</v>
      </c>
      <c r="J2920" t="s">
        <v>8057</v>
      </c>
      <c r="K2920" t="s">
        <v>8119</v>
      </c>
      <c r="L2920" t="s">
        <v>8593</v>
      </c>
      <c r="M2920">
        <v>75220</v>
      </c>
      <c r="N2920" t="s">
        <v>8639</v>
      </c>
      <c r="O2920" t="s">
        <v>9785</v>
      </c>
      <c r="P2920" t="s">
        <v>10371</v>
      </c>
      <c r="Q2920" t="s">
        <v>10377</v>
      </c>
      <c r="R2920" t="s">
        <v>11519</v>
      </c>
      <c r="S2920">
        <v>33.488</v>
      </c>
      <c r="T2920">
        <v>7</v>
      </c>
      <c r="U2920">
        <v>0.2</v>
      </c>
      <c r="V2920">
        <v>-1.2558</v>
      </c>
      <c r="W2920">
        <f>(Tableau1[[#This Row],[Sales]]/Tableau1[[#This Row],[Profit]])*100</f>
        <v>-2666.6666666666665</v>
      </c>
      <c r="X2920">
        <f>Tableau1[[#This Row],[Sales]]*(1-Tableau1[[#This Row],[Discount]])</f>
        <v>26.790400000000002</v>
      </c>
      <c r="Y2920">
        <f ca="1">SUMIF(Tableau1[Order ID],Tableau1[[#This Row],[Order ID]],Tableau1[[#This Row],[Sales]])</f>
        <v>0</v>
      </c>
    </row>
    <row r="2921" spans="1:25" x14ac:dyDescent="0.3">
      <c r="A2921">
        <v>5859</v>
      </c>
      <c r="B2921" t="s">
        <v>2940</v>
      </c>
      <c r="C2921" s="9" t="s">
        <v>5243</v>
      </c>
      <c r="D2921" s="9">
        <v>42981</v>
      </c>
      <c r="E2921" s="3" t="s">
        <v>5240</v>
      </c>
      <c r="F2921" t="s">
        <v>6464</v>
      </c>
      <c r="G2921" t="s">
        <v>6768</v>
      </c>
      <c r="H2921" t="s">
        <v>7561</v>
      </c>
      <c r="I2921" t="s">
        <v>8054</v>
      </c>
      <c r="J2921" t="s">
        <v>8057</v>
      </c>
      <c r="K2921" t="s">
        <v>8061</v>
      </c>
      <c r="L2921" t="s">
        <v>8590</v>
      </c>
      <c r="M2921">
        <v>94521</v>
      </c>
      <c r="N2921" t="s">
        <v>8638</v>
      </c>
      <c r="O2921" t="s">
        <v>10159</v>
      </c>
      <c r="P2921" t="s">
        <v>10370</v>
      </c>
      <c r="Q2921" t="s">
        <v>10373</v>
      </c>
      <c r="R2921" t="s">
        <v>11901</v>
      </c>
      <c r="S2921">
        <v>239.666</v>
      </c>
      <c r="T2921">
        <v>2</v>
      </c>
      <c r="U2921">
        <v>0.15</v>
      </c>
      <c r="V2921">
        <v>14.098000000000001</v>
      </c>
      <c r="W2921">
        <f>(Tableau1[[#This Row],[Sales]]/Tableau1[[#This Row],[Profit]])*100</f>
        <v>1700</v>
      </c>
      <c r="X2921">
        <f>Tableau1[[#This Row],[Sales]]*(1-Tableau1[[#This Row],[Discount]])</f>
        <v>203.71609999999998</v>
      </c>
      <c r="Y2921">
        <f ca="1">SUMIF(Tableau1[Order ID],Tableau1[[#This Row],[Order ID]],Tableau1[[#This Row],[Sales]])</f>
        <v>0</v>
      </c>
    </row>
    <row r="2922" spans="1:25" x14ac:dyDescent="0.3">
      <c r="A2922">
        <v>5860</v>
      </c>
      <c r="B2922" t="s">
        <v>2941</v>
      </c>
      <c r="C2922" s="9" t="s">
        <v>5579</v>
      </c>
      <c r="D2922" s="9">
        <v>42309</v>
      </c>
      <c r="E2922" s="3" t="s">
        <v>5657</v>
      </c>
      <c r="F2922" t="s">
        <v>6465</v>
      </c>
      <c r="G2922" t="s">
        <v>7120</v>
      </c>
      <c r="H2922" t="s">
        <v>7913</v>
      </c>
      <c r="I2922" t="s">
        <v>8054</v>
      </c>
      <c r="J2922" t="s">
        <v>8057</v>
      </c>
      <c r="K2922" t="s">
        <v>8515</v>
      </c>
      <c r="L2922" t="s">
        <v>8624</v>
      </c>
      <c r="M2922">
        <v>72032</v>
      </c>
      <c r="N2922" t="s">
        <v>8637</v>
      </c>
      <c r="O2922" t="s">
        <v>9596</v>
      </c>
      <c r="P2922" t="s">
        <v>10370</v>
      </c>
      <c r="Q2922" t="s">
        <v>10376</v>
      </c>
      <c r="R2922" t="s">
        <v>11337</v>
      </c>
      <c r="S2922">
        <v>301.95999999999998</v>
      </c>
      <c r="T2922">
        <v>2</v>
      </c>
      <c r="U2922">
        <v>0</v>
      </c>
      <c r="V2922">
        <v>45.293999999999997</v>
      </c>
      <c r="W2922">
        <f>(Tableau1[[#This Row],[Sales]]/Tableau1[[#This Row],[Profit]])*100</f>
        <v>666.66666666666674</v>
      </c>
      <c r="X2922">
        <f>Tableau1[[#This Row],[Sales]]*(1-Tableau1[[#This Row],[Discount]])</f>
        <v>301.95999999999998</v>
      </c>
      <c r="Y2922">
        <f ca="1">SUMIF(Tableau1[Order ID],Tableau1[[#This Row],[Order ID]],Tableau1[[#This Row],[Sales]])</f>
        <v>0</v>
      </c>
    </row>
    <row r="2923" spans="1:25" x14ac:dyDescent="0.3">
      <c r="A2923">
        <v>5861</v>
      </c>
      <c r="B2923" t="s">
        <v>2942</v>
      </c>
      <c r="C2923" s="9" t="s">
        <v>6108</v>
      </c>
      <c r="D2923" s="9">
        <v>42123</v>
      </c>
      <c r="E2923" s="3" t="s">
        <v>5154</v>
      </c>
      <c r="F2923" t="s">
        <v>6464</v>
      </c>
      <c r="G2923" t="s">
        <v>6550</v>
      </c>
      <c r="H2923" t="s">
        <v>7343</v>
      </c>
      <c r="I2923" t="s">
        <v>8056</v>
      </c>
      <c r="J2923" t="s">
        <v>8057</v>
      </c>
      <c r="K2923" t="s">
        <v>8068</v>
      </c>
      <c r="L2923" t="s">
        <v>8597</v>
      </c>
      <c r="M2923">
        <v>19120</v>
      </c>
      <c r="N2923" t="s">
        <v>8640</v>
      </c>
      <c r="O2923" t="s">
        <v>9644</v>
      </c>
      <c r="P2923" t="s">
        <v>10371</v>
      </c>
      <c r="Q2923" t="s">
        <v>10383</v>
      </c>
      <c r="R2923" t="s">
        <v>11382</v>
      </c>
      <c r="S2923">
        <v>7.968</v>
      </c>
      <c r="T2923">
        <v>2</v>
      </c>
      <c r="U2923">
        <v>0.2</v>
      </c>
      <c r="V2923">
        <v>2.8883999999999999</v>
      </c>
      <c r="W2923">
        <f>(Tableau1[[#This Row],[Sales]]/Tableau1[[#This Row],[Profit]])*100</f>
        <v>275.86206896551727</v>
      </c>
      <c r="X2923">
        <f>Tableau1[[#This Row],[Sales]]*(1-Tableau1[[#This Row],[Discount]])</f>
        <v>6.3744000000000005</v>
      </c>
      <c r="Y2923">
        <f ca="1">SUMIF(Tableau1[Order ID],Tableau1[[#This Row],[Order ID]],Tableau1[[#This Row],[Sales]])</f>
        <v>0</v>
      </c>
    </row>
    <row r="2924" spans="1:25" x14ac:dyDescent="0.3">
      <c r="A2924">
        <v>5862</v>
      </c>
      <c r="B2924" t="s">
        <v>2943</v>
      </c>
      <c r="C2924" s="9" t="s">
        <v>5796</v>
      </c>
      <c r="D2924" s="9">
        <v>42491</v>
      </c>
      <c r="E2924" s="3" t="s">
        <v>6344</v>
      </c>
      <c r="F2924" t="s">
        <v>6464</v>
      </c>
      <c r="G2924" t="s">
        <v>7100</v>
      </c>
      <c r="H2924" t="s">
        <v>7893</v>
      </c>
      <c r="I2924" t="s">
        <v>8054</v>
      </c>
      <c r="J2924" t="s">
        <v>8057</v>
      </c>
      <c r="K2924" t="s">
        <v>8348</v>
      </c>
      <c r="L2924" t="s">
        <v>8624</v>
      </c>
      <c r="M2924">
        <v>72209</v>
      </c>
      <c r="N2924" t="s">
        <v>8637</v>
      </c>
      <c r="O2924" t="s">
        <v>10299</v>
      </c>
      <c r="P2924" t="s">
        <v>10371</v>
      </c>
      <c r="Q2924" t="s">
        <v>10383</v>
      </c>
      <c r="R2924" t="s">
        <v>12039</v>
      </c>
      <c r="S2924">
        <v>109.92</v>
      </c>
      <c r="T2924">
        <v>2</v>
      </c>
      <c r="U2924">
        <v>0</v>
      </c>
      <c r="V2924">
        <v>53.860799999999998</v>
      </c>
      <c r="W2924">
        <f>(Tableau1[[#This Row],[Sales]]/Tableau1[[#This Row],[Profit]])*100</f>
        <v>204.08163265306123</v>
      </c>
      <c r="X2924">
        <f>Tableau1[[#This Row],[Sales]]*(1-Tableau1[[#This Row],[Discount]])</f>
        <v>109.92</v>
      </c>
      <c r="Y2924">
        <f ca="1">SUMIF(Tableau1[Order ID],Tableau1[[#This Row],[Order ID]],Tableau1[[#This Row],[Sales]])</f>
        <v>0</v>
      </c>
    </row>
    <row r="2925" spans="1:25" x14ac:dyDescent="0.3">
      <c r="A2925">
        <v>5865</v>
      </c>
      <c r="B2925" t="s">
        <v>2944</v>
      </c>
      <c r="C2925" s="9" t="s">
        <v>5109</v>
      </c>
      <c r="D2925" s="9">
        <v>41856</v>
      </c>
      <c r="E2925" s="3" t="s">
        <v>6437</v>
      </c>
      <c r="F2925" t="s">
        <v>6464</v>
      </c>
      <c r="G2925" t="s">
        <v>7070</v>
      </c>
      <c r="H2925" t="s">
        <v>7863</v>
      </c>
      <c r="I2925" t="s">
        <v>8055</v>
      </c>
      <c r="J2925" t="s">
        <v>8057</v>
      </c>
      <c r="K2925" t="s">
        <v>8313</v>
      </c>
      <c r="L2925" t="s">
        <v>8617</v>
      </c>
      <c r="M2925">
        <v>6450</v>
      </c>
      <c r="N2925" t="s">
        <v>8640</v>
      </c>
      <c r="O2925" t="s">
        <v>9860</v>
      </c>
      <c r="P2925" t="s">
        <v>10371</v>
      </c>
      <c r="Q2925" t="s">
        <v>10382</v>
      </c>
      <c r="R2925" t="s">
        <v>11595</v>
      </c>
      <c r="S2925">
        <v>79.47</v>
      </c>
      <c r="T2925">
        <v>3</v>
      </c>
      <c r="U2925">
        <v>0</v>
      </c>
      <c r="V2925">
        <v>22.2516</v>
      </c>
      <c r="W2925">
        <f>(Tableau1[[#This Row],[Sales]]/Tableau1[[#This Row],[Profit]])*100</f>
        <v>357.14285714285717</v>
      </c>
      <c r="X2925">
        <f>Tableau1[[#This Row],[Sales]]*(1-Tableau1[[#This Row],[Discount]])</f>
        <v>79.47</v>
      </c>
      <c r="Y2925">
        <f ca="1">SUMIF(Tableau1[Order ID],Tableau1[[#This Row],[Order ID]],Tableau1[[#This Row],[Sales]])</f>
        <v>0</v>
      </c>
    </row>
    <row r="2926" spans="1:25" x14ac:dyDescent="0.3">
      <c r="A2926">
        <v>5868</v>
      </c>
      <c r="B2926" t="s">
        <v>2945</v>
      </c>
      <c r="C2926" s="9" t="s">
        <v>5840</v>
      </c>
      <c r="D2926" s="9">
        <v>42373</v>
      </c>
      <c r="E2926" s="3" t="s">
        <v>6164</v>
      </c>
      <c r="F2926" t="s">
        <v>6465</v>
      </c>
      <c r="G2926" t="s">
        <v>6598</v>
      </c>
      <c r="H2926" t="s">
        <v>7391</v>
      </c>
      <c r="I2926" t="s">
        <v>8055</v>
      </c>
      <c r="J2926" t="s">
        <v>8057</v>
      </c>
      <c r="K2926" t="s">
        <v>8068</v>
      </c>
      <c r="L2926" t="s">
        <v>8597</v>
      </c>
      <c r="M2926">
        <v>19143</v>
      </c>
      <c r="N2926" t="s">
        <v>8640</v>
      </c>
      <c r="O2926" t="s">
        <v>9137</v>
      </c>
      <c r="P2926" t="s">
        <v>10371</v>
      </c>
      <c r="Q2926" t="s">
        <v>10379</v>
      </c>
      <c r="R2926" t="s">
        <v>10886</v>
      </c>
      <c r="S2926">
        <v>4.6719999999999997</v>
      </c>
      <c r="T2926">
        <v>1</v>
      </c>
      <c r="U2926">
        <v>0.2</v>
      </c>
      <c r="V2926">
        <v>0.58399999999999996</v>
      </c>
      <c r="W2926">
        <f>(Tableau1[[#This Row],[Sales]]/Tableau1[[#This Row],[Profit]])*100</f>
        <v>800</v>
      </c>
      <c r="X2926">
        <f>Tableau1[[#This Row],[Sales]]*(1-Tableau1[[#This Row],[Discount]])</f>
        <v>3.7376</v>
      </c>
      <c r="Y2926">
        <f ca="1">SUMIF(Tableau1[Order ID],Tableau1[[#This Row],[Order ID]],Tableau1[[#This Row],[Sales]])</f>
        <v>0</v>
      </c>
    </row>
    <row r="2927" spans="1:25" x14ac:dyDescent="0.3">
      <c r="A2927">
        <v>5870</v>
      </c>
      <c r="B2927" t="s">
        <v>2946</v>
      </c>
      <c r="C2927" s="9" t="s">
        <v>5107</v>
      </c>
      <c r="D2927" s="9">
        <v>42681</v>
      </c>
      <c r="E2927" s="3" t="s">
        <v>5426</v>
      </c>
      <c r="F2927" t="s">
        <v>6465</v>
      </c>
      <c r="G2927" t="s">
        <v>7139</v>
      </c>
      <c r="H2927" t="s">
        <v>7932</v>
      </c>
      <c r="I2927" t="s">
        <v>8056</v>
      </c>
      <c r="J2927" t="s">
        <v>8057</v>
      </c>
      <c r="K2927" t="s">
        <v>8516</v>
      </c>
      <c r="L2927" t="s">
        <v>8635</v>
      </c>
      <c r="M2927">
        <v>82001</v>
      </c>
      <c r="N2927" t="s">
        <v>8638</v>
      </c>
      <c r="O2927" t="s">
        <v>9072</v>
      </c>
      <c r="P2927" t="s">
        <v>10370</v>
      </c>
      <c r="Q2927" t="s">
        <v>10374</v>
      </c>
      <c r="R2927" t="s">
        <v>10821</v>
      </c>
      <c r="S2927">
        <v>1603.136</v>
      </c>
      <c r="T2927">
        <v>4</v>
      </c>
      <c r="U2927">
        <v>0.2</v>
      </c>
      <c r="V2927">
        <v>100.196</v>
      </c>
      <c r="W2927">
        <f>(Tableau1[[#This Row],[Sales]]/Tableau1[[#This Row],[Profit]])*100</f>
        <v>1600</v>
      </c>
      <c r="X2927">
        <f>Tableau1[[#This Row],[Sales]]*(1-Tableau1[[#This Row],[Discount]])</f>
        <v>1282.5088000000001</v>
      </c>
      <c r="Y2927">
        <f ca="1">SUMIF(Tableau1[Order ID],Tableau1[[#This Row],[Order ID]],Tableau1[[#This Row],[Sales]])</f>
        <v>0</v>
      </c>
    </row>
    <row r="2928" spans="1:25" x14ac:dyDescent="0.3">
      <c r="A2928">
        <v>5871</v>
      </c>
      <c r="B2928" t="s">
        <v>2947</v>
      </c>
      <c r="C2928" s="9" t="s">
        <v>5433</v>
      </c>
      <c r="D2928" s="9">
        <v>42535</v>
      </c>
      <c r="E2928" s="3" t="s">
        <v>5433</v>
      </c>
      <c r="F2928" t="s">
        <v>6467</v>
      </c>
      <c r="G2928" t="s">
        <v>6650</v>
      </c>
      <c r="H2928" t="s">
        <v>7443</v>
      </c>
      <c r="I2928" t="s">
        <v>8055</v>
      </c>
      <c r="J2928" t="s">
        <v>8057</v>
      </c>
      <c r="K2928" t="s">
        <v>8183</v>
      </c>
      <c r="L2928" t="s">
        <v>8590</v>
      </c>
      <c r="M2928">
        <v>92804</v>
      </c>
      <c r="N2928" t="s">
        <v>8638</v>
      </c>
      <c r="O2928" t="s">
        <v>10279</v>
      </c>
      <c r="P2928" t="s">
        <v>10370</v>
      </c>
      <c r="Q2928" t="s">
        <v>10376</v>
      </c>
      <c r="R2928" t="s">
        <v>12019</v>
      </c>
      <c r="S2928">
        <v>1293.4880000000001</v>
      </c>
      <c r="T2928">
        <v>7</v>
      </c>
      <c r="U2928">
        <v>0.2</v>
      </c>
      <c r="V2928">
        <v>80.843000000000004</v>
      </c>
      <c r="W2928">
        <f>(Tableau1[[#This Row],[Sales]]/Tableau1[[#This Row],[Profit]])*100</f>
        <v>1600</v>
      </c>
      <c r="X2928">
        <f>Tableau1[[#This Row],[Sales]]*(1-Tableau1[[#This Row],[Discount]])</f>
        <v>1034.7904000000001</v>
      </c>
      <c r="Y2928">
        <f ca="1">SUMIF(Tableau1[Order ID],Tableau1[[#This Row],[Order ID]],Tableau1[[#This Row],[Sales]])</f>
        <v>0</v>
      </c>
    </row>
    <row r="2929" spans="1:25" x14ac:dyDescent="0.3">
      <c r="A2929">
        <v>5872</v>
      </c>
      <c r="B2929" t="s">
        <v>2948</v>
      </c>
      <c r="C2929" s="9" t="s">
        <v>5476</v>
      </c>
      <c r="D2929" s="9">
        <v>42637</v>
      </c>
      <c r="E2929" s="3" t="s">
        <v>5180</v>
      </c>
      <c r="F2929" t="s">
        <v>6465</v>
      </c>
      <c r="G2929" t="s">
        <v>6544</v>
      </c>
      <c r="H2929" t="s">
        <v>7337</v>
      </c>
      <c r="I2929" t="s">
        <v>8054</v>
      </c>
      <c r="J2929" t="s">
        <v>8057</v>
      </c>
      <c r="K2929" t="s">
        <v>8099</v>
      </c>
      <c r="L2929" t="s">
        <v>8602</v>
      </c>
      <c r="M2929">
        <v>47401</v>
      </c>
      <c r="N2929" t="s">
        <v>8639</v>
      </c>
      <c r="O2929" t="s">
        <v>8739</v>
      </c>
      <c r="P2929" t="s">
        <v>10370</v>
      </c>
      <c r="Q2929" t="s">
        <v>10378</v>
      </c>
      <c r="R2929" t="s">
        <v>10488</v>
      </c>
      <c r="S2929">
        <v>127.95</v>
      </c>
      <c r="T2929">
        <v>3</v>
      </c>
      <c r="U2929">
        <v>0</v>
      </c>
      <c r="V2929">
        <v>21.7515</v>
      </c>
      <c r="W2929">
        <f>(Tableau1[[#This Row],[Sales]]/Tableau1[[#This Row],[Profit]])*100</f>
        <v>588.23529411764707</v>
      </c>
      <c r="X2929">
        <f>Tableau1[[#This Row],[Sales]]*(1-Tableau1[[#This Row],[Discount]])</f>
        <v>127.95</v>
      </c>
      <c r="Y2929">
        <f ca="1">SUMIF(Tableau1[Order ID],Tableau1[[#This Row],[Order ID]],Tableau1[[#This Row],[Sales]])</f>
        <v>0</v>
      </c>
    </row>
    <row r="2930" spans="1:25" x14ac:dyDescent="0.3">
      <c r="A2930">
        <v>5873</v>
      </c>
      <c r="B2930" t="s">
        <v>2949</v>
      </c>
      <c r="C2930" s="9" t="s">
        <v>6013</v>
      </c>
      <c r="D2930" s="9">
        <v>42824</v>
      </c>
      <c r="E2930" s="3" t="s">
        <v>5385</v>
      </c>
      <c r="F2930" t="s">
        <v>6465</v>
      </c>
      <c r="G2930" t="s">
        <v>6935</v>
      </c>
      <c r="H2930" t="s">
        <v>7728</v>
      </c>
      <c r="I2930" t="s">
        <v>8056</v>
      </c>
      <c r="J2930" t="s">
        <v>8057</v>
      </c>
      <c r="K2930" t="s">
        <v>8096</v>
      </c>
      <c r="L2930" t="s">
        <v>8620</v>
      </c>
      <c r="M2930">
        <v>31907</v>
      </c>
      <c r="N2930" t="s">
        <v>8637</v>
      </c>
      <c r="O2930" t="s">
        <v>8682</v>
      </c>
      <c r="P2930" t="s">
        <v>10371</v>
      </c>
      <c r="Q2930" t="s">
        <v>10377</v>
      </c>
      <c r="R2930" t="s">
        <v>10431</v>
      </c>
      <c r="S2930">
        <v>59.76</v>
      </c>
      <c r="T2930">
        <v>1</v>
      </c>
      <c r="U2930">
        <v>0</v>
      </c>
      <c r="V2930">
        <v>16.732800000000001</v>
      </c>
      <c r="W2930">
        <f>(Tableau1[[#This Row],[Sales]]/Tableau1[[#This Row],[Profit]])*100</f>
        <v>357.14285714285711</v>
      </c>
      <c r="X2930">
        <f>Tableau1[[#This Row],[Sales]]*(1-Tableau1[[#This Row],[Discount]])</f>
        <v>59.76</v>
      </c>
      <c r="Y2930">
        <f ca="1">SUMIF(Tableau1[Order ID],Tableau1[[#This Row],[Order ID]],Tableau1[[#This Row],[Sales]])</f>
        <v>0</v>
      </c>
    </row>
    <row r="2931" spans="1:25" x14ac:dyDescent="0.3">
      <c r="A2931">
        <v>5874</v>
      </c>
      <c r="B2931" t="s">
        <v>2950</v>
      </c>
      <c r="C2931" s="9" t="s">
        <v>5430</v>
      </c>
      <c r="D2931" s="9">
        <v>42890</v>
      </c>
      <c r="E2931" s="3" t="s">
        <v>5430</v>
      </c>
      <c r="F2931" t="s">
        <v>6467</v>
      </c>
      <c r="G2931" t="s">
        <v>6850</v>
      </c>
      <c r="H2931" t="s">
        <v>7643</v>
      </c>
      <c r="I2931" t="s">
        <v>8056</v>
      </c>
      <c r="J2931" t="s">
        <v>8057</v>
      </c>
      <c r="K2931" t="s">
        <v>8244</v>
      </c>
      <c r="L2931" t="s">
        <v>8624</v>
      </c>
      <c r="M2931">
        <v>72401</v>
      </c>
      <c r="N2931" t="s">
        <v>8637</v>
      </c>
      <c r="O2931" t="s">
        <v>9681</v>
      </c>
      <c r="P2931" t="s">
        <v>10371</v>
      </c>
      <c r="Q2931" t="s">
        <v>10381</v>
      </c>
      <c r="R2931" t="s">
        <v>11420</v>
      </c>
      <c r="S2931">
        <v>108.08</v>
      </c>
      <c r="T2931">
        <v>7</v>
      </c>
      <c r="U2931">
        <v>0</v>
      </c>
      <c r="V2931">
        <v>54.04</v>
      </c>
      <c r="W2931">
        <f>(Tableau1[[#This Row],[Sales]]/Tableau1[[#This Row],[Profit]])*100</f>
        <v>200</v>
      </c>
      <c r="X2931">
        <f>Tableau1[[#This Row],[Sales]]*(1-Tableau1[[#This Row],[Discount]])</f>
        <v>108.08</v>
      </c>
      <c r="Y2931">
        <f ca="1">SUMIF(Tableau1[Order ID],Tableau1[[#This Row],[Order ID]],Tableau1[[#This Row],[Sales]])</f>
        <v>0</v>
      </c>
    </row>
    <row r="2932" spans="1:25" x14ac:dyDescent="0.3">
      <c r="A2932">
        <v>5876</v>
      </c>
      <c r="B2932" t="s">
        <v>2951</v>
      </c>
      <c r="C2932" s="9" t="s">
        <v>6033</v>
      </c>
      <c r="D2932" s="9">
        <v>42101</v>
      </c>
      <c r="E2932" s="3" t="s">
        <v>5295</v>
      </c>
      <c r="F2932" t="s">
        <v>6466</v>
      </c>
      <c r="G2932" t="s">
        <v>6554</v>
      </c>
      <c r="H2932" t="s">
        <v>7347</v>
      </c>
      <c r="I2932" t="s">
        <v>8056</v>
      </c>
      <c r="J2932" t="s">
        <v>8057</v>
      </c>
      <c r="K2932" t="s">
        <v>8068</v>
      </c>
      <c r="L2932" t="s">
        <v>8597</v>
      </c>
      <c r="M2932">
        <v>19140</v>
      </c>
      <c r="N2932" t="s">
        <v>8640</v>
      </c>
      <c r="O2932" t="s">
        <v>9186</v>
      </c>
      <c r="P2932" t="s">
        <v>10371</v>
      </c>
      <c r="Q2932" t="s">
        <v>10379</v>
      </c>
      <c r="R2932" t="s">
        <v>10935</v>
      </c>
      <c r="S2932">
        <v>11.736000000000001</v>
      </c>
      <c r="T2932">
        <v>3</v>
      </c>
      <c r="U2932">
        <v>0.2</v>
      </c>
      <c r="V2932">
        <v>1.0268999999999999</v>
      </c>
      <c r="W2932">
        <f>(Tableau1[[#This Row],[Sales]]/Tableau1[[#This Row],[Profit]])*100</f>
        <v>1142.8571428571431</v>
      </c>
      <c r="X2932">
        <f>Tableau1[[#This Row],[Sales]]*(1-Tableau1[[#This Row],[Discount]])</f>
        <v>9.3888000000000016</v>
      </c>
      <c r="Y2932">
        <f ca="1">SUMIF(Tableau1[Order ID],Tableau1[[#This Row],[Order ID]],Tableau1[[#This Row],[Sales]])</f>
        <v>0</v>
      </c>
    </row>
    <row r="2933" spans="1:25" x14ac:dyDescent="0.3">
      <c r="A2933">
        <v>5877</v>
      </c>
      <c r="B2933" t="s">
        <v>2952</v>
      </c>
      <c r="C2933" s="9" t="s">
        <v>5401</v>
      </c>
      <c r="D2933" s="9">
        <v>41780</v>
      </c>
      <c r="E2933" s="3" t="s">
        <v>5572</v>
      </c>
      <c r="F2933" t="s">
        <v>6465</v>
      </c>
      <c r="G2933" t="s">
        <v>6903</v>
      </c>
      <c r="H2933" t="s">
        <v>7696</v>
      </c>
      <c r="I2933" t="s">
        <v>8056</v>
      </c>
      <c r="J2933" t="s">
        <v>8057</v>
      </c>
      <c r="K2933" t="s">
        <v>8162</v>
      </c>
      <c r="L2933" t="s">
        <v>8619</v>
      </c>
      <c r="M2933">
        <v>1841</v>
      </c>
      <c r="N2933" t="s">
        <v>8640</v>
      </c>
      <c r="O2933" t="s">
        <v>9290</v>
      </c>
      <c r="P2933" t="s">
        <v>10371</v>
      </c>
      <c r="Q2933" t="s">
        <v>10381</v>
      </c>
      <c r="R2933" t="s">
        <v>11039</v>
      </c>
      <c r="S2933">
        <v>447.86</v>
      </c>
      <c r="T2933">
        <v>7</v>
      </c>
      <c r="U2933">
        <v>0</v>
      </c>
      <c r="V2933">
        <v>219.45140000000001</v>
      </c>
      <c r="W2933">
        <f>(Tableau1[[#This Row],[Sales]]/Tableau1[[#This Row],[Profit]])*100</f>
        <v>204.08163265306123</v>
      </c>
      <c r="X2933">
        <f>Tableau1[[#This Row],[Sales]]*(1-Tableau1[[#This Row],[Discount]])</f>
        <v>447.86</v>
      </c>
      <c r="Y2933">
        <f ca="1">SUMIF(Tableau1[Order ID],Tableau1[[#This Row],[Order ID]],Tableau1[[#This Row],[Sales]])</f>
        <v>0</v>
      </c>
    </row>
    <row r="2934" spans="1:25" x14ac:dyDescent="0.3">
      <c r="A2934">
        <v>5880</v>
      </c>
      <c r="B2934" t="s">
        <v>2953</v>
      </c>
      <c r="C2934" s="9" t="s">
        <v>5094</v>
      </c>
      <c r="D2934" s="9">
        <v>42618</v>
      </c>
      <c r="E2934" s="3" t="s">
        <v>5138</v>
      </c>
      <c r="F2934" t="s">
        <v>6465</v>
      </c>
      <c r="G2934" t="s">
        <v>7065</v>
      </c>
      <c r="H2934" t="s">
        <v>7858</v>
      </c>
      <c r="I2934" t="s">
        <v>8054</v>
      </c>
      <c r="J2934" t="s">
        <v>8057</v>
      </c>
      <c r="K2934" t="s">
        <v>8078</v>
      </c>
      <c r="L2934" t="s">
        <v>8603</v>
      </c>
      <c r="M2934">
        <v>10011</v>
      </c>
      <c r="N2934" t="s">
        <v>8640</v>
      </c>
      <c r="O2934" t="s">
        <v>9988</v>
      </c>
      <c r="P2934" t="s">
        <v>10371</v>
      </c>
      <c r="Q2934" t="s">
        <v>10383</v>
      </c>
      <c r="R2934" t="s">
        <v>11725</v>
      </c>
      <c r="S2934">
        <v>192.16</v>
      </c>
      <c r="T2934">
        <v>4</v>
      </c>
      <c r="U2934">
        <v>0</v>
      </c>
      <c r="V2934">
        <v>92.236800000000002</v>
      </c>
      <c r="W2934">
        <f>(Tableau1[[#This Row],[Sales]]/Tableau1[[#This Row],[Profit]])*100</f>
        <v>208.33333333333331</v>
      </c>
      <c r="X2934">
        <f>Tableau1[[#This Row],[Sales]]*(1-Tableau1[[#This Row],[Discount]])</f>
        <v>192.16</v>
      </c>
      <c r="Y2934">
        <f ca="1">SUMIF(Tableau1[Order ID],Tableau1[[#This Row],[Order ID]],Tableau1[[#This Row],[Sales]])</f>
        <v>0</v>
      </c>
    </row>
    <row r="2935" spans="1:25" x14ac:dyDescent="0.3">
      <c r="A2935">
        <v>5881</v>
      </c>
      <c r="B2935" t="s">
        <v>2954</v>
      </c>
      <c r="C2935" s="9" t="s">
        <v>5061</v>
      </c>
      <c r="D2935" s="9">
        <v>42631</v>
      </c>
      <c r="E2935" s="3" t="s">
        <v>5927</v>
      </c>
      <c r="F2935" t="s">
        <v>6465</v>
      </c>
      <c r="G2935" t="s">
        <v>6946</v>
      </c>
      <c r="H2935" t="s">
        <v>7739</v>
      </c>
      <c r="I2935" t="s">
        <v>8055</v>
      </c>
      <c r="J2935" t="s">
        <v>8057</v>
      </c>
      <c r="K2935" t="s">
        <v>8128</v>
      </c>
      <c r="L2935" t="s">
        <v>8590</v>
      </c>
      <c r="M2935">
        <v>92105</v>
      </c>
      <c r="N2935" t="s">
        <v>8638</v>
      </c>
      <c r="O2935" t="s">
        <v>9072</v>
      </c>
      <c r="P2935" t="s">
        <v>10370</v>
      </c>
      <c r="Q2935" t="s">
        <v>10374</v>
      </c>
      <c r="R2935" t="s">
        <v>10821</v>
      </c>
      <c r="S2935">
        <v>801.56799999999998</v>
      </c>
      <c r="T2935">
        <v>2</v>
      </c>
      <c r="U2935">
        <v>0.2</v>
      </c>
      <c r="V2935">
        <v>50.097999999999999</v>
      </c>
      <c r="W2935">
        <f>(Tableau1[[#This Row],[Sales]]/Tableau1[[#This Row],[Profit]])*100</f>
        <v>1600</v>
      </c>
      <c r="X2935">
        <f>Tableau1[[#This Row],[Sales]]*(1-Tableau1[[#This Row],[Discount]])</f>
        <v>641.25440000000003</v>
      </c>
      <c r="Y2935">
        <f ca="1">SUMIF(Tableau1[Order ID],Tableau1[[#This Row],[Order ID]],Tableau1[[#This Row],[Sales]])</f>
        <v>0</v>
      </c>
    </row>
    <row r="2936" spans="1:25" x14ac:dyDescent="0.3">
      <c r="A2936">
        <v>5884</v>
      </c>
      <c r="B2936" t="s">
        <v>2955</v>
      </c>
      <c r="C2936" s="9" t="s">
        <v>5099</v>
      </c>
      <c r="D2936" s="9">
        <v>42442</v>
      </c>
      <c r="E2936" s="3" t="s">
        <v>5573</v>
      </c>
      <c r="F2936" t="s">
        <v>6464</v>
      </c>
      <c r="G2936" t="s">
        <v>7021</v>
      </c>
      <c r="H2936" t="s">
        <v>7814</v>
      </c>
      <c r="I2936" t="s">
        <v>8055</v>
      </c>
      <c r="J2936" t="s">
        <v>8057</v>
      </c>
      <c r="K2936" t="s">
        <v>8066</v>
      </c>
      <c r="L2936" t="s">
        <v>8590</v>
      </c>
      <c r="M2936">
        <v>94109</v>
      </c>
      <c r="N2936" t="s">
        <v>8638</v>
      </c>
      <c r="O2936" t="s">
        <v>9007</v>
      </c>
      <c r="P2936" t="s">
        <v>10370</v>
      </c>
      <c r="Q2936" t="s">
        <v>10378</v>
      </c>
      <c r="R2936" t="s">
        <v>10757</v>
      </c>
      <c r="S2936">
        <v>28.28</v>
      </c>
      <c r="T2936">
        <v>2</v>
      </c>
      <c r="U2936">
        <v>0</v>
      </c>
      <c r="V2936">
        <v>7.3528000000000002</v>
      </c>
      <c r="W2936">
        <f>(Tableau1[[#This Row],[Sales]]/Tableau1[[#This Row],[Profit]])*100</f>
        <v>384.61538461538464</v>
      </c>
      <c r="X2936">
        <f>Tableau1[[#This Row],[Sales]]*(1-Tableau1[[#This Row],[Discount]])</f>
        <v>28.28</v>
      </c>
      <c r="Y2936">
        <f ca="1">SUMIF(Tableau1[Order ID],Tableau1[[#This Row],[Order ID]],Tableau1[[#This Row],[Sales]])</f>
        <v>0</v>
      </c>
    </row>
    <row r="2937" spans="1:25" x14ac:dyDescent="0.3">
      <c r="A2937">
        <v>5886</v>
      </c>
      <c r="B2937" t="s">
        <v>2956</v>
      </c>
      <c r="C2937" s="9" t="s">
        <v>6109</v>
      </c>
      <c r="D2937" s="9">
        <v>41928</v>
      </c>
      <c r="E2937" s="3" t="s">
        <v>6166</v>
      </c>
      <c r="F2937" t="s">
        <v>6467</v>
      </c>
      <c r="G2937" t="s">
        <v>6669</v>
      </c>
      <c r="H2937" t="s">
        <v>7462</v>
      </c>
      <c r="I2937" t="s">
        <v>8054</v>
      </c>
      <c r="J2937" t="s">
        <v>8057</v>
      </c>
      <c r="K2937" t="s">
        <v>8066</v>
      </c>
      <c r="L2937" t="s">
        <v>8590</v>
      </c>
      <c r="M2937">
        <v>94110</v>
      </c>
      <c r="N2937" t="s">
        <v>8638</v>
      </c>
      <c r="O2937" t="s">
        <v>9553</v>
      </c>
      <c r="P2937" t="s">
        <v>10371</v>
      </c>
      <c r="Q2937" t="s">
        <v>10381</v>
      </c>
      <c r="R2937" t="s">
        <v>11296</v>
      </c>
      <c r="S2937">
        <v>14.352</v>
      </c>
      <c r="T2937">
        <v>3</v>
      </c>
      <c r="U2937">
        <v>0.2</v>
      </c>
      <c r="V2937">
        <v>5.0232000000000001</v>
      </c>
      <c r="W2937">
        <f>(Tableau1[[#This Row],[Sales]]/Tableau1[[#This Row],[Profit]])*100</f>
        <v>285.71428571428572</v>
      </c>
      <c r="X2937">
        <f>Tableau1[[#This Row],[Sales]]*(1-Tableau1[[#This Row],[Discount]])</f>
        <v>11.4816</v>
      </c>
      <c r="Y2937">
        <f ca="1">SUMIF(Tableau1[Order ID],Tableau1[[#This Row],[Order ID]],Tableau1[[#This Row],[Sales]])</f>
        <v>0</v>
      </c>
    </row>
    <row r="2938" spans="1:25" x14ac:dyDescent="0.3">
      <c r="A2938">
        <v>5888</v>
      </c>
      <c r="B2938" t="s">
        <v>2957</v>
      </c>
      <c r="C2938" s="9" t="s">
        <v>6078</v>
      </c>
      <c r="D2938" s="9">
        <v>43016</v>
      </c>
      <c r="E2938" s="3" t="s">
        <v>6374</v>
      </c>
      <c r="F2938" t="s">
        <v>6466</v>
      </c>
      <c r="G2938" t="s">
        <v>7239</v>
      </c>
      <c r="H2938" t="s">
        <v>8032</v>
      </c>
      <c r="I2938" t="s">
        <v>8055</v>
      </c>
      <c r="J2938" t="s">
        <v>8057</v>
      </c>
      <c r="K2938" t="s">
        <v>8453</v>
      </c>
      <c r="L2938" t="s">
        <v>8622</v>
      </c>
      <c r="M2938">
        <v>2920</v>
      </c>
      <c r="N2938" t="s">
        <v>8640</v>
      </c>
      <c r="O2938" t="s">
        <v>9933</v>
      </c>
      <c r="P2938" t="s">
        <v>10371</v>
      </c>
      <c r="Q2938" t="s">
        <v>10377</v>
      </c>
      <c r="R2938" t="s">
        <v>11669</v>
      </c>
      <c r="S2938">
        <v>42.76</v>
      </c>
      <c r="T2938">
        <v>1</v>
      </c>
      <c r="U2938">
        <v>0</v>
      </c>
      <c r="V2938">
        <v>11.117599999999999</v>
      </c>
      <c r="W2938">
        <f>(Tableau1[[#This Row],[Sales]]/Tableau1[[#This Row],[Profit]])*100</f>
        <v>384.61538461538464</v>
      </c>
      <c r="X2938">
        <f>Tableau1[[#This Row],[Sales]]*(1-Tableau1[[#This Row],[Discount]])</f>
        <v>42.76</v>
      </c>
      <c r="Y2938">
        <f ca="1">SUMIF(Tableau1[Order ID],Tableau1[[#This Row],[Order ID]],Tableau1[[#This Row],[Sales]])</f>
        <v>0</v>
      </c>
    </row>
    <row r="2939" spans="1:25" x14ac:dyDescent="0.3">
      <c r="A2939">
        <v>5889</v>
      </c>
      <c r="B2939" t="s">
        <v>2958</v>
      </c>
      <c r="C2939" s="9" t="s">
        <v>5850</v>
      </c>
      <c r="D2939" s="9">
        <v>42131</v>
      </c>
      <c r="E2939" s="3" t="s">
        <v>5823</v>
      </c>
      <c r="F2939" t="s">
        <v>6465</v>
      </c>
      <c r="G2939" t="s">
        <v>6885</v>
      </c>
      <c r="H2939" t="s">
        <v>7678</v>
      </c>
      <c r="I2939" t="s">
        <v>8054</v>
      </c>
      <c r="J2939" t="s">
        <v>8057</v>
      </c>
      <c r="K2939" t="s">
        <v>8517</v>
      </c>
      <c r="L2939" t="s">
        <v>8589</v>
      </c>
      <c r="M2939">
        <v>42301</v>
      </c>
      <c r="N2939" t="s">
        <v>8637</v>
      </c>
      <c r="O2939" t="s">
        <v>10300</v>
      </c>
      <c r="P2939" t="s">
        <v>10371</v>
      </c>
      <c r="Q2939" t="s">
        <v>10383</v>
      </c>
      <c r="R2939" t="s">
        <v>12040</v>
      </c>
      <c r="S2939">
        <v>45.68</v>
      </c>
      <c r="T2939">
        <v>2</v>
      </c>
      <c r="U2939">
        <v>0</v>
      </c>
      <c r="V2939">
        <v>21.012799999999999</v>
      </c>
      <c r="W2939">
        <f>(Tableau1[[#This Row],[Sales]]/Tableau1[[#This Row],[Profit]])*100</f>
        <v>217.39130434782612</v>
      </c>
      <c r="X2939">
        <f>Tableau1[[#This Row],[Sales]]*(1-Tableau1[[#This Row],[Discount]])</f>
        <v>45.68</v>
      </c>
      <c r="Y2939">
        <f ca="1">SUMIF(Tableau1[Order ID],Tableau1[[#This Row],[Order ID]],Tableau1[[#This Row],[Sales]])</f>
        <v>0</v>
      </c>
    </row>
    <row r="2940" spans="1:25" x14ac:dyDescent="0.3">
      <c r="A2940">
        <v>5890</v>
      </c>
      <c r="B2940" t="s">
        <v>2959</v>
      </c>
      <c r="C2940" s="9" t="s">
        <v>5197</v>
      </c>
      <c r="D2940" s="9">
        <v>42474</v>
      </c>
      <c r="E2940" s="3" t="s">
        <v>5794</v>
      </c>
      <c r="F2940" t="s">
        <v>6466</v>
      </c>
      <c r="G2940" t="s">
        <v>7226</v>
      </c>
      <c r="H2940" t="s">
        <v>8019</v>
      </c>
      <c r="I2940" t="s">
        <v>8054</v>
      </c>
      <c r="J2940" t="s">
        <v>8057</v>
      </c>
      <c r="K2940" t="s">
        <v>8306</v>
      </c>
      <c r="L2940" t="s">
        <v>8627</v>
      </c>
      <c r="M2940">
        <v>21215</v>
      </c>
      <c r="N2940" t="s">
        <v>8640</v>
      </c>
      <c r="O2940" t="s">
        <v>9689</v>
      </c>
      <c r="P2940" t="s">
        <v>10371</v>
      </c>
      <c r="Q2940" t="s">
        <v>10381</v>
      </c>
      <c r="R2940" t="s">
        <v>11428</v>
      </c>
      <c r="S2940">
        <v>25.06</v>
      </c>
      <c r="T2940">
        <v>2</v>
      </c>
      <c r="U2940">
        <v>0</v>
      </c>
      <c r="V2940">
        <v>11.7782</v>
      </c>
      <c r="W2940">
        <f>(Tableau1[[#This Row],[Sales]]/Tableau1[[#This Row],[Profit]])*100</f>
        <v>212.7659574468085</v>
      </c>
      <c r="X2940">
        <f>Tableau1[[#This Row],[Sales]]*(1-Tableau1[[#This Row],[Discount]])</f>
        <v>25.06</v>
      </c>
      <c r="Y2940">
        <f ca="1">SUMIF(Tableau1[Order ID],Tableau1[[#This Row],[Order ID]],Tableau1[[#This Row],[Sales]])</f>
        <v>0</v>
      </c>
    </row>
    <row r="2941" spans="1:25" x14ac:dyDescent="0.3">
      <c r="A2941">
        <v>5891</v>
      </c>
      <c r="B2941" t="s">
        <v>2960</v>
      </c>
      <c r="C2941" s="9" t="s">
        <v>5861</v>
      </c>
      <c r="D2941" s="9">
        <v>42695</v>
      </c>
      <c r="E2941" s="3" t="s">
        <v>5521</v>
      </c>
      <c r="F2941" t="s">
        <v>6465</v>
      </c>
      <c r="G2941" t="s">
        <v>7210</v>
      </c>
      <c r="H2941" t="s">
        <v>8003</v>
      </c>
      <c r="I2941" t="s">
        <v>8054</v>
      </c>
      <c r="J2941" t="s">
        <v>8057</v>
      </c>
      <c r="K2941" t="s">
        <v>8080</v>
      </c>
      <c r="L2941" t="s">
        <v>8598</v>
      </c>
      <c r="M2941">
        <v>60610</v>
      </c>
      <c r="N2941" t="s">
        <v>8639</v>
      </c>
      <c r="O2941" t="s">
        <v>9314</v>
      </c>
      <c r="P2941" t="s">
        <v>10371</v>
      </c>
      <c r="Q2941" t="s">
        <v>10383</v>
      </c>
      <c r="R2941" t="s">
        <v>11063</v>
      </c>
      <c r="S2941">
        <v>38.432000000000002</v>
      </c>
      <c r="T2941">
        <v>1</v>
      </c>
      <c r="U2941">
        <v>0.2</v>
      </c>
      <c r="V2941">
        <v>13.4512</v>
      </c>
      <c r="W2941">
        <f>(Tableau1[[#This Row],[Sales]]/Tableau1[[#This Row],[Profit]])*100</f>
        <v>285.71428571428572</v>
      </c>
      <c r="X2941">
        <f>Tableau1[[#This Row],[Sales]]*(1-Tableau1[[#This Row],[Discount]])</f>
        <v>30.745600000000003</v>
      </c>
      <c r="Y2941">
        <f ca="1">SUMIF(Tableau1[Order ID],Tableau1[[#This Row],[Order ID]],Tableau1[[#This Row],[Sales]])</f>
        <v>0</v>
      </c>
    </row>
    <row r="2942" spans="1:25" x14ac:dyDescent="0.3">
      <c r="A2942">
        <v>5894</v>
      </c>
      <c r="B2942" t="s">
        <v>2961</v>
      </c>
      <c r="C2942" s="9" t="s">
        <v>5048</v>
      </c>
      <c r="D2942" s="9">
        <v>42988</v>
      </c>
      <c r="E2942" s="3" t="s">
        <v>5062</v>
      </c>
      <c r="F2942" t="s">
        <v>6465</v>
      </c>
      <c r="G2942" t="s">
        <v>7225</v>
      </c>
      <c r="H2942" t="s">
        <v>8018</v>
      </c>
      <c r="I2942" t="s">
        <v>8054</v>
      </c>
      <c r="J2942" t="s">
        <v>8057</v>
      </c>
      <c r="K2942" t="s">
        <v>8176</v>
      </c>
      <c r="L2942" t="s">
        <v>8620</v>
      </c>
      <c r="M2942">
        <v>30318</v>
      </c>
      <c r="N2942" t="s">
        <v>8637</v>
      </c>
      <c r="O2942" t="s">
        <v>9591</v>
      </c>
      <c r="P2942" t="s">
        <v>10371</v>
      </c>
      <c r="Q2942" t="s">
        <v>10381</v>
      </c>
      <c r="R2942" t="s">
        <v>11332</v>
      </c>
      <c r="S2942">
        <v>2.78</v>
      </c>
      <c r="T2942">
        <v>1</v>
      </c>
      <c r="U2942">
        <v>0</v>
      </c>
      <c r="V2942">
        <v>1.3622000000000001</v>
      </c>
      <c r="W2942">
        <f>(Tableau1[[#This Row],[Sales]]/Tableau1[[#This Row],[Profit]])*100</f>
        <v>204.08163265306118</v>
      </c>
      <c r="X2942">
        <f>Tableau1[[#This Row],[Sales]]*(1-Tableau1[[#This Row],[Discount]])</f>
        <v>2.78</v>
      </c>
      <c r="Y2942">
        <f ca="1">SUMIF(Tableau1[Order ID],Tableau1[[#This Row],[Order ID]],Tableau1[[#This Row],[Sales]])</f>
        <v>0</v>
      </c>
    </row>
    <row r="2943" spans="1:25" x14ac:dyDescent="0.3">
      <c r="A2943">
        <v>5895</v>
      </c>
      <c r="B2943" t="s">
        <v>2962</v>
      </c>
      <c r="C2943" s="9" t="s">
        <v>5458</v>
      </c>
      <c r="D2943" s="9">
        <v>42987</v>
      </c>
      <c r="E2943" s="3" t="s">
        <v>5062</v>
      </c>
      <c r="F2943" t="s">
        <v>6465</v>
      </c>
      <c r="G2943" t="s">
        <v>6938</v>
      </c>
      <c r="H2943" t="s">
        <v>7731</v>
      </c>
      <c r="I2943" t="s">
        <v>8055</v>
      </c>
      <c r="J2943" t="s">
        <v>8057</v>
      </c>
      <c r="K2943" t="s">
        <v>8059</v>
      </c>
      <c r="L2943" t="s">
        <v>8590</v>
      </c>
      <c r="M2943">
        <v>90036</v>
      </c>
      <c r="N2943" t="s">
        <v>8638</v>
      </c>
      <c r="O2943" t="s">
        <v>9874</v>
      </c>
      <c r="P2943" t="s">
        <v>10371</v>
      </c>
      <c r="Q2943" t="s">
        <v>10377</v>
      </c>
      <c r="R2943" t="s">
        <v>11610</v>
      </c>
      <c r="S2943">
        <v>99.87</v>
      </c>
      <c r="T2943">
        <v>3</v>
      </c>
      <c r="U2943">
        <v>0</v>
      </c>
      <c r="V2943">
        <v>23.968800000000002</v>
      </c>
      <c r="W2943">
        <f>(Tableau1[[#This Row],[Sales]]/Tableau1[[#This Row],[Profit]])*100</f>
        <v>416.66666666666669</v>
      </c>
      <c r="X2943">
        <f>Tableau1[[#This Row],[Sales]]*(1-Tableau1[[#This Row],[Discount]])</f>
        <v>99.87</v>
      </c>
      <c r="Y2943">
        <f ca="1">SUMIF(Tableau1[Order ID],Tableau1[[#This Row],[Order ID]],Tableau1[[#This Row],[Sales]])</f>
        <v>0</v>
      </c>
    </row>
    <row r="2944" spans="1:25" x14ac:dyDescent="0.3">
      <c r="A2944">
        <v>5896</v>
      </c>
      <c r="B2944" t="s">
        <v>2963</v>
      </c>
      <c r="C2944" s="9" t="s">
        <v>5331</v>
      </c>
      <c r="D2944" s="9">
        <v>41944</v>
      </c>
      <c r="E2944" s="3" t="s">
        <v>6098</v>
      </c>
      <c r="F2944" t="s">
        <v>6465</v>
      </c>
      <c r="G2944" t="s">
        <v>6952</v>
      </c>
      <c r="H2944" t="s">
        <v>7745</v>
      </c>
      <c r="I2944" t="s">
        <v>8056</v>
      </c>
      <c r="J2944" t="s">
        <v>8057</v>
      </c>
      <c r="K2944" t="s">
        <v>8059</v>
      </c>
      <c r="L2944" t="s">
        <v>8590</v>
      </c>
      <c r="M2944">
        <v>90049</v>
      </c>
      <c r="N2944" t="s">
        <v>8638</v>
      </c>
      <c r="O2944" t="s">
        <v>10293</v>
      </c>
      <c r="P2944" t="s">
        <v>10371</v>
      </c>
      <c r="Q2944" t="s">
        <v>10375</v>
      </c>
      <c r="R2944" t="s">
        <v>12033</v>
      </c>
      <c r="S2944">
        <v>44.4</v>
      </c>
      <c r="T2944">
        <v>3</v>
      </c>
      <c r="U2944">
        <v>0</v>
      </c>
      <c r="V2944">
        <v>22.2</v>
      </c>
      <c r="W2944">
        <f>(Tableau1[[#This Row],[Sales]]/Tableau1[[#This Row],[Profit]])*100</f>
        <v>200</v>
      </c>
      <c r="X2944">
        <f>Tableau1[[#This Row],[Sales]]*(1-Tableau1[[#This Row],[Discount]])</f>
        <v>44.4</v>
      </c>
      <c r="Y2944">
        <f ca="1">SUMIF(Tableau1[Order ID],Tableau1[[#This Row],[Order ID]],Tableau1[[#This Row],[Sales]])</f>
        <v>0</v>
      </c>
    </row>
    <row r="2945" spans="1:25" x14ac:dyDescent="0.3">
      <c r="A2945">
        <v>5898</v>
      </c>
      <c r="B2945" t="s">
        <v>2964</v>
      </c>
      <c r="C2945" s="9" t="s">
        <v>6045</v>
      </c>
      <c r="D2945" s="9">
        <v>42463</v>
      </c>
      <c r="E2945" s="3" t="s">
        <v>5556</v>
      </c>
      <c r="F2945" t="s">
        <v>6465</v>
      </c>
      <c r="G2945" t="s">
        <v>6477</v>
      </c>
      <c r="H2945" t="s">
        <v>7270</v>
      </c>
      <c r="I2945" t="s">
        <v>8054</v>
      </c>
      <c r="J2945" t="s">
        <v>8057</v>
      </c>
      <c r="K2945" t="s">
        <v>8160</v>
      </c>
      <c r="L2945" t="s">
        <v>8602</v>
      </c>
      <c r="M2945">
        <v>47374</v>
      </c>
      <c r="N2945" t="s">
        <v>8639</v>
      </c>
      <c r="O2945" t="s">
        <v>8728</v>
      </c>
      <c r="P2945" t="s">
        <v>10370</v>
      </c>
      <c r="Q2945" t="s">
        <v>10378</v>
      </c>
      <c r="R2945" t="s">
        <v>10477</v>
      </c>
      <c r="S2945">
        <v>71.12</v>
      </c>
      <c r="T2945">
        <v>4</v>
      </c>
      <c r="U2945">
        <v>0</v>
      </c>
      <c r="V2945">
        <v>22.0472</v>
      </c>
      <c r="W2945">
        <f>(Tableau1[[#This Row],[Sales]]/Tableau1[[#This Row],[Profit]])*100</f>
        <v>322.58064516129036</v>
      </c>
      <c r="X2945">
        <f>Tableau1[[#This Row],[Sales]]*(1-Tableau1[[#This Row],[Discount]])</f>
        <v>71.12</v>
      </c>
      <c r="Y2945">
        <f ca="1">SUMIF(Tableau1[Order ID],Tableau1[[#This Row],[Order ID]],Tableau1[[#This Row],[Sales]])</f>
        <v>0</v>
      </c>
    </row>
    <row r="2946" spans="1:25" x14ac:dyDescent="0.3">
      <c r="A2946">
        <v>5900</v>
      </c>
      <c r="B2946" t="s">
        <v>2965</v>
      </c>
      <c r="C2946" s="9" t="s">
        <v>5632</v>
      </c>
      <c r="D2946" s="9">
        <v>42747</v>
      </c>
      <c r="E2946" s="3" t="s">
        <v>6064</v>
      </c>
      <c r="F2946" t="s">
        <v>6465</v>
      </c>
      <c r="G2946" t="s">
        <v>6790</v>
      </c>
      <c r="H2946" t="s">
        <v>7583</v>
      </c>
      <c r="I2946" t="s">
        <v>8055</v>
      </c>
      <c r="J2946" t="s">
        <v>8057</v>
      </c>
      <c r="K2946" t="s">
        <v>8066</v>
      </c>
      <c r="L2946" t="s">
        <v>8590</v>
      </c>
      <c r="M2946">
        <v>94110</v>
      </c>
      <c r="N2946" t="s">
        <v>8638</v>
      </c>
      <c r="O2946" t="s">
        <v>9758</v>
      </c>
      <c r="P2946" t="s">
        <v>10371</v>
      </c>
      <c r="Q2946" t="s">
        <v>10385</v>
      </c>
      <c r="R2946" t="s">
        <v>10539</v>
      </c>
      <c r="S2946">
        <v>9.7799999999999994</v>
      </c>
      <c r="T2946">
        <v>1</v>
      </c>
      <c r="U2946">
        <v>0</v>
      </c>
      <c r="V2946">
        <v>4.8899999999999997</v>
      </c>
      <c r="W2946">
        <f>(Tableau1[[#This Row],[Sales]]/Tableau1[[#This Row],[Profit]])*100</f>
        <v>200</v>
      </c>
      <c r="X2946">
        <f>Tableau1[[#This Row],[Sales]]*(1-Tableau1[[#This Row],[Discount]])</f>
        <v>9.7799999999999994</v>
      </c>
      <c r="Y2946">
        <f ca="1">SUMIF(Tableau1[Order ID],Tableau1[[#This Row],[Order ID]],Tableau1[[#This Row],[Sales]])</f>
        <v>0</v>
      </c>
    </row>
    <row r="2947" spans="1:25" x14ac:dyDescent="0.3">
      <c r="A2947">
        <v>5901</v>
      </c>
      <c r="B2947" t="s">
        <v>2966</v>
      </c>
      <c r="C2947" s="9" t="s">
        <v>5342</v>
      </c>
      <c r="D2947" s="9">
        <v>42328</v>
      </c>
      <c r="E2947" s="3" t="s">
        <v>5057</v>
      </c>
      <c r="F2947" t="s">
        <v>6465</v>
      </c>
      <c r="G2947" t="s">
        <v>7051</v>
      </c>
      <c r="H2947" t="s">
        <v>7844</v>
      </c>
      <c r="I2947" t="s">
        <v>8056</v>
      </c>
      <c r="J2947" t="s">
        <v>8057</v>
      </c>
      <c r="K2947" t="s">
        <v>8066</v>
      </c>
      <c r="L2947" t="s">
        <v>8590</v>
      </c>
      <c r="M2947">
        <v>94122</v>
      </c>
      <c r="N2947" t="s">
        <v>8638</v>
      </c>
      <c r="O2947" t="s">
        <v>9099</v>
      </c>
      <c r="P2947" t="s">
        <v>10371</v>
      </c>
      <c r="Q2947" t="s">
        <v>10381</v>
      </c>
      <c r="R2947" t="s">
        <v>10849</v>
      </c>
      <c r="S2947">
        <v>24.192</v>
      </c>
      <c r="T2947">
        <v>9</v>
      </c>
      <c r="U2947">
        <v>0.2</v>
      </c>
      <c r="V2947">
        <v>7.56</v>
      </c>
      <c r="W2947">
        <f>(Tableau1[[#This Row],[Sales]]/Tableau1[[#This Row],[Profit]])*100</f>
        <v>320</v>
      </c>
      <c r="X2947">
        <f>Tableau1[[#This Row],[Sales]]*(1-Tableau1[[#This Row],[Discount]])</f>
        <v>19.3536</v>
      </c>
      <c r="Y2947">
        <f ca="1">SUMIF(Tableau1[Order ID],Tableau1[[#This Row],[Order ID]],Tableau1[[#This Row],[Sales]])</f>
        <v>0</v>
      </c>
    </row>
    <row r="2948" spans="1:25" x14ac:dyDescent="0.3">
      <c r="A2948">
        <v>5902</v>
      </c>
      <c r="B2948" t="s">
        <v>2967</v>
      </c>
      <c r="C2948" s="9" t="s">
        <v>5611</v>
      </c>
      <c r="D2948" s="9">
        <v>42701</v>
      </c>
      <c r="E2948" s="3" t="s">
        <v>5529</v>
      </c>
      <c r="F2948" t="s">
        <v>6465</v>
      </c>
      <c r="G2948" t="s">
        <v>6799</v>
      </c>
      <c r="H2948" t="s">
        <v>7592</v>
      </c>
      <c r="I2948" t="s">
        <v>8055</v>
      </c>
      <c r="J2948" t="s">
        <v>8057</v>
      </c>
      <c r="K2948" t="s">
        <v>8116</v>
      </c>
      <c r="L2948" t="s">
        <v>8618</v>
      </c>
      <c r="M2948">
        <v>7090</v>
      </c>
      <c r="N2948" t="s">
        <v>8640</v>
      </c>
      <c r="O2948" t="s">
        <v>9760</v>
      </c>
      <c r="P2948" t="s">
        <v>10370</v>
      </c>
      <c r="Q2948" t="s">
        <v>10378</v>
      </c>
      <c r="R2948" t="s">
        <v>11495</v>
      </c>
      <c r="S2948">
        <v>31.56</v>
      </c>
      <c r="T2948">
        <v>3</v>
      </c>
      <c r="U2948">
        <v>0</v>
      </c>
      <c r="V2948">
        <v>10.4148</v>
      </c>
      <c r="W2948">
        <f>(Tableau1[[#This Row],[Sales]]/Tableau1[[#This Row],[Profit]])*100</f>
        <v>303.030303030303</v>
      </c>
      <c r="X2948">
        <f>Tableau1[[#This Row],[Sales]]*(1-Tableau1[[#This Row],[Discount]])</f>
        <v>31.56</v>
      </c>
      <c r="Y2948">
        <f ca="1">SUMIF(Tableau1[Order ID],Tableau1[[#This Row],[Order ID]],Tableau1[[#This Row],[Sales]])</f>
        <v>0</v>
      </c>
    </row>
    <row r="2949" spans="1:25" x14ac:dyDescent="0.3">
      <c r="A2949">
        <v>5903</v>
      </c>
      <c r="B2949" t="s">
        <v>2968</v>
      </c>
      <c r="C2949" s="9" t="s">
        <v>5074</v>
      </c>
      <c r="D2949" s="9">
        <v>43045</v>
      </c>
      <c r="E2949" s="3" t="s">
        <v>5074</v>
      </c>
      <c r="F2949" t="s">
        <v>6467</v>
      </c>
      <c r="G2949" t="s">
        <v>6554</v>
      </c>
      <c r="H2949" t="s">
        <v>7347</v>
      </c>
      <c r="I2949" t="s">
        <v>8056</v>
      </c>
      <c r="J2949" t="s">
        <v>8057</v>
      </c>
      <c r="K2949" t="s">
        <v>8066</v>
      </c>
      <c r="L2949" t="s">
        <v>8590</v>
      </c>
      <c r="M2949">
        <v>94122</v>
      </c>
      <c r="N2949" t="s">
        <v>8638</v>
      </c>
      <c r="O2949" t="s">
        <v>9000</v>
      </c>
      <c r="P2949" t="s">
        <v>10371</v>
      </c>
      <c r="Q2949" t="s">
        <v>10383</v>
      </c>
      <c r="R2949" t="s">
        <v>10750</v>
      </c>
      <c r="S2949">
        <v>59.94</v>
      </c>
      <c r="T2949">
        <v>3</v>
      </c>
      <c r="U2949">
        <v>0</v>
      </c>
      <c r="V2949">
        <v>28.171800000000001</v>
      </c>
      <c r="W2949">
        <f>(Tableau1[[#This Row],[Sales]]/Tableau1[[#This Row],[Profit]])*100</f>
        <v>212.7659574468085</v>
      </c>
      <c r="X2949">
        <f>Tableau1[[#This Row],[Sales]]*(1-Tableau1[[#This Row],[Discount]])</f>
        <v>59.94</v>
      </c>
      <c r="Y2949">
        <f ca="1">SUMIF(Tableau1[Order ID],Tableau1[[#This Row],[Order ID]],Tableau1[[#This Row],[Sales]])</f>
        <v>0</v>
      </c>
    </row>
    <row r="2950" spans="1:25" x14ac:dyDescent="0.3">
      <c r="A2950">
        <v>5908</v>
      </c>
      <c r="B2950" t="s">
        <v>2969</v>
      </c>
      <c r="C2950" s="9" t="s">
        <v>5529</v>
      </c>
      <c r="D2950" s="9">
        <v>42706</v>
      </c>
      <c r="E2950" s="3" t="s">
        <v>6316</v>
      </c>
      <c r="F2950" t="s">
        <v>6465</v>
      </c>
      <c r="G2950" t="s">
        <v>6938</v>
      </c>
      <c r="H2950" t="s">
        <v>7731</v>
      </c>
      <c r="I2950" t="s">
        <v>8055</v>
      </c>
      <c r="J2950" t="s">
        <v>8057</v>
      </c>
      <c r="K2950" t="s">
        <v>8107</v>
      </c>
      <c r="L2950" t="s">
        <v>8590</v>
      </c>
      <c r="M2950">
        <v>95123</v>
      </c>
      <c r="N2950" t="s">
        <v>8638</v>
      </c>
      <c r="O2950" t="s">
        <v>9681</v>
      </c>
      <c r="P2950" t="s">
        <v>10371</v>
      </c>
      <c r="Q2950" t="s">
        <v>10381</v>
      </c>
      <c r="R2950" t="s">
        <v>11420</v>
      </c>
      <c r="S2950">
        <v>24.704000000000001</v>
      </c>
      <c r="T2950">
        <v>2</v>
      </c>
      <c r="U2950">
        <v>0.2</v>
      </c>
      <c r="V2950">
        <v>9.2639999999999993</v>
      </c>
      <c r="W2950">
        <f>(Tableau1[[#This Row],[Sales]]/Tableau1[[#This Row],[Profit]])*100</f>
        <v>266.66666666666669</v>
      </c>
      <c r="X2950">
        <f>Tableau1[[#This Row],[Sales]]*(1-Tableau1[[#This Row],[Discount]])</f>
        <v>19.763200000000001</v>
      </c>
      <c r="Y2950">
        <f ca="1">SUMIF(Tableau1[Order ID],Tableau1[[#This Row],[Order ID]],Tableau1[[#This Row],[Sales]])</f>
        <v>0</v>
      </c>
    </row>
    <row r="2951" spans="1:25" x14ac:dyDescent="0.3">
      <c r="A2951">
        <v>5912</v>
      </c>
      <c r="B2951" t="s">
        <v>2970</v>
      </c>
      <c r="C2951" s="9" t="s">
        <v>5937</v>
      </c>
      <c r="D2951" s="9">
        <v>42721</v>
      </c>
      <c r="E2951" s="3" t="s">
        <v>5626</v>
      </c>
      <c r="F2951" t="s">
        <v>6465</v>
      </c>
      <c r="G2951" t="s">
        <v>7117</v>
      </c>
      <c r="H2951" t="s">
        <v>7910</v>
      </c>
      <c r="I2951" t="s">
        <v>8056</v>
      </c>
      <c r="J2951" t="s">
        <v>8057</v>
      </c>
      <c r="K2951" t="s">
        <v>8062</v>
      </c>
      <c r="L2951" t="s">
        <v>8234</v>
      </c>
      <c r="M2951">
        <v>98115</v>
      </c>
      <c r="N2951" t="s">
        <v>8638</v>
      </c>
      <c r="O2951" t="s">
        <v>8814</v>
      </c>
      <c r="P2951" t="s">
        <v>10371</v>
      </c>
      <c r="Q2951" t="s">
        <v>10377</v>
      </c>
      <c r="R2951" t="s">
        <v>10564</v>
      </c>
      <c r="S2951">
        <v>46.53</v>
      </c>
      <c r="T2951">
        <v>3</v>
      </c>
      <c r="U2951">
        <v>0</v>
      </c>
      <c r="V2951">
        <v>13.0284</v>
      </c>
      <c r="W2951">
        <f>(Tableau1[[#This Row],[Sales]]/Tableau1[[#This Row],[Profit]])*100</f>
        <v>357.14285714285717</v>
      </c>
      <c r="X2951">
        <f>Tableau1[[#This Row],[Sales]]*(1-Tableau1[[#This Row],[Discount]])</f>
        <v>46.53</v>
      </c>
      <c r="Y2951">
        <f ca="1">SUMIF(Tableau1[Order ID],Tableau1[[#This Row],[Order ID]],Tableau1[[#This Row],[Sales]])</f>
        <v>0</v>
      </c>
    </row>
    <row r="2952" spans="1:25" x14ac:dyDescent="0.3">
      <c r="A2952">
        <v>5913</v>
      </c>
      <c r="B2952" t="s">
        <v>2971</v>
      </c>
      <c r="C2952" s="9" t="s">
        <v>5859</v>
      </c>
      <c r="D2952" s="9">
        <v>41875</v>
      </c>
      <c r="E2952" s="3" t="s">
        <v>5116</v>
      </c>
      <c r="F2952" t="s">
        <v>6464</v>
      </c>
      <c r="G2952" t="s">
        <v>6529</v>
      </c>
      <c r="H2952" t="s">
        <v>7322</v>
      </c>
      <c r="I2952" t="s">
        <v>8055</v>
      </c>
      <c r="J2952" t="s">
        <v>8057</v>
      </c>
      <c r="K2952" t="s">
        <v>8517</v>
      </c>
      <c r="L2952" t="s">
        <v>8589</v>
      </c>
      <c r="M2952">
        <v>42301</v>
      </c>
      <c r="N2952" t="s">
        <v>8637</v>
      </c>
      <c r="O2952" t="s">
        <v>10301</v>
      </c>
      <c r="P2952" t="s">
        <v>10371</v>
      </c>
      <c r="Q2952" t="s">
        <v>10387</v>
      </c>
      <c r="R2952" t="s">
        <v>12041</v>
      </c>
      <c r="S2952">
        <v>25.5</v>
      </c>
      <c r="T2952">
        <v>3</v>
      </c>
      <c r="U2952">
        <v>0</v>
      </c>
      <c r="V2952">
        <v>6.63</v>
      </c>
      <c r="W2952">
        <f>(Tableau1[[#This Row],[Sales]]/Tableau1[[#This Row],[Profit]])*100</f>
        <v>384.61538461538464</v>
      </c>
      <c r="X2952">
        <f>Tableau1[[#This Row],[Sales]]*(1-Tableau1[[#This Row],[Discount]])</f>
        <v>25.5</v>
      </c>
      <c r="Y2952">
        <f ca="1">SUMIF(Tableau1[Order ID],Tableau1[[#This Row],[Order ID]],Tableau1[[#This Row],[Sales]])</f>
        <v>0</v>
      </c>
    </row>
    <row r="2953" spans="1:25" x14ac:dyDescent="0.3">
      <c r="A2953">
        <v>5914</v>
      </c>
      <c r="B2953" t="s">
        <v>2972</v>
      </c>
      <c r="C2953" s="9" t="s">
        <v>5044</v>
      </c>
      <c r="D2953" s="9">
        <v>42264</v>
      </c>
      <c r="E2953" s="3" t="s">
        <v>6382</v>
      </c>
      <c r="F2953" t="s">
        <v>6465</v>
      </c>
      <c r="G2953" t="s">
        <v>7192</v>
      </c>
      <c r="H2953" t="s">
        <v>7985</v>
      </c>
      <c r="I2953" t="s">
        <v>8054</v>
      </c>
      <c r="J2953" t="s">
        <v>8057</v>
      </c>
      <c r="K2953" t="s">
        <v>8078</v>
      </c>
      <c r="L2953" t="s">
        <v>8603</v>
      </c>
      <c r="M2953">
        <v>10035</v>
      </c>
      <c r="N2953" t="s">
        <v>8640</v>
      </c>
      <c r="O2953" t="s">
        <v>9015</v>
      </c>
      <c r="P2953" t="s">
        <v>10371</v>
      </c>
      <c r="Q2953" t="s">
        <v>10377</v>
      </c>
      <c r="R2953" t="s">
        <v>10765</v>
      </c>
      <c r="S2953">
        <v>14.9</v>
      </c>
      <c r="T2953">
        <v>5</v>
      </c>
      <c r="U2953">
        <v>0</v>
      </c>
      <c r="V2953">
        <v>1.0429999999999999</v>
      </c>
      <c r="W2953">
        <f>(Tableau1[[#This Row],[Sales]]/Tableau1[[#This Row],[Profit]])*100</f>
        <v>1428.5714285714287</v>
      </c>
      <c r="X2953">
        <f>Tableau1[[#This Row],[Sales]]*(1-Tableau1[[#This Row],[Discount]])</f>
        <v>14.9</v>
      </c>
      <c r="Y2953">
        <f ca="1">SUMIF(Tableau1[Order ID],Tableau1[[#This Row],[Order ID]],Tableau1[[#This Row],[Sales]])</f>
        <v>0</v>
      </c>
    </row>
    <row r="2954" spans="1:25" x14ac:dyDescent="0.3">
      <c r="A2954">
        <v>5924</v>
      </c>
      <c r="B2954" t="s">
        <v>2973</v>
      </c>
      <c r="C2954" s="9" t="s">
        <v>5521</v>
      </c>
      <c r="D2954" s="9">
        <v>42700</v>
      </c>
      <c r="E2954" s="3" t="s">
        <v>5915</v>
      </c>
      <c r="F2954" t="s">
        <v>6464</v>
      </c>
      <c r="G2954" t="s">
        <v>6626</v>
      </c>
      <c r="H2954" t="s">
        <v>7419</v>
      </c>
      <c r="I2954" t="s">
        <v>8055</v>
      </c>
      <c r="J2954" t="s">
        <v>8057</v>
      </c>
      <c r="K2954" t="s">
        <v>8078</v>
      </c>
      <c r="L2954" t="s">
        <v>8603</v>
      </c>
      <c r="M2954">
        <v>10011</v>
      </c>
      <c r="N2954" t="s">
        <v>8640</v>
      </c>
      <c r="O2954" t="s">
        <v>9570</v>
      </c>
      <c r="P2954" t="s">
        <v>10370</v>
      </c>
      <c r="Q2954" t="s">
        <v>10376</v>
      </c>
      <c r="R2954" t="s">
        <v>11313</v>
      </c>
      <c r="S2954">
        <v>313.17599999999999</v>
      </c>
      <c r="T2954">
        <v>2</v>
      </c>
      <c r="U2954">
        <v>0.4</v>
      </c>
      <c r="V2954">
        <v>-120.0508</v>
      </c>
      <c r="W2954">
        <f>(Tableau1[[#This Row],[Sales]]/Tableau1[[#This Row],[Profit]])*100</f>
        <v>-260.86956521739131</v>
      </c>
      <c r="X2954">
        <f>Tableau1[[#This Row],[Sales]]*(1-Tableau1[[#This Row],[Discount]])</f>
        <v>187.90559999999999</v>
      </c>
      <c r="Y2954">
        <f ca="1">SUMIF(Tableau1[Order ID],Tableau1[[#This Row],[Order ID]],Tableau1[[#This Row],[Sales]])</f>
        <v>0</v>
      </c>
    </row>
    <row r="2955" spans="1:25" x14ac:dyDescent="0.3">
      <c r="A2955">
        <v>5925</v>
      </c>
      <c r="B2955" t="s">
        <v>2974</v>
      </c>
      <c r="C2955" s="9" t="s">
        <v>5153</v>
      </c>
      <c r="D2955" s="9">
        <v>43058</v>
      </c>
      <c r="E2955" s="3" t="s">
        <v>5933</v>
      </c>
      <c r="F2955" t="s">
        <v>6464</v>
      </c>
      <c r="G2955" t="s">
        <v>7047</v>
      </c>
      <c r="H2955" t="s">
        <v>7840</v>
      </c>
      <c r="I2955" t="s">
        <v>8054</v>
      </c>
      <c r="J2955" t="s">
        <v>8057</v>
      </c>
      <c r="K2955" t="s">
        <v>8082</v>
      </c>
      <c r="L2955" t="s">
        <v>8605</v>
      </c>
      <c r="M2955">
        <v>22153</v>
      </c>
      <c r="N2955" t="s">
        <v>8637</v>
      </c>
      <c r="O2955" t="s">
        <v>9826</v>
      </c>
      <c r="P2955" t="s">
        <v>10371</v>
      </c>
      <c r="Q2955" t="s">
        <v>10379</v>
      </c>
      <c r="R2955" t="s">
        <v>11559</v>
      </c>
      <c r="S2955">
        <v>22.96</v>
      </c>
      <c r="T2955">
        <v>7</v>
      </c>
      <c r="U2955">
        <v>0</v>
      </c>
      <c r="V2955">
        <v>6.6584000000000003</v>
      </c>
      <c r="W2955">
        <f>(Tableau1[[#This Row],[Sales]]/Tableau1[[#This Row],[Profit]])*100</f>
        <v>344.82758620689651</v>
      </c>
      <c r="X2955">
        <f>Tableau1[[#This Row],[Sales]]*(1-Tableau1[[#This Row],[Discount]])</f>
        <v>22.96</v>
      </c>
      <c r="Y2955">
        <f ca="1">SUMIF(Tableau1[Order ID],Tableau1[[#This Row],[Order ID]],Tableau1[[#This Row],[Sales]])</f>
        <v>0</v>
      </c>
    </row>
    <row r="2956" spans="1:25" x14ac:dyDescent="0.3">
      <c r="A2956">
        <v>5926</v>
      </c>
      <c r="B2956" t="s">
        <v>2975</v>
      </c>
      <c r="C2956" s="9" t="s">
        <v>5125</v>
      </c>
      <c r="D2956" s="9">
        <v>42889</v>
      </c>
      <c r="E2956" s="3" t="s">
        <v>5140</v>
      </c>
      <c r="F2956" t="s">
        <v>6465</v>
      </c>
      <c r="G2956" t="s">
        <v>6709</v>
      </c>
      <c r="H2956" t="s">
        <v>7502</v>
      </c>
      <c r="I2956" t="s">
        <v>8055</v>
      </c>
      <c r="J2956" t="s">
        <v>8057</v>
      </c>
      <c r="K2956" t="s">
        <v>8375</v>
      </c>
      <c r="L2956" t="s">
        <v>8234</v>
      </c>
      <c r="M2956">
        <v>98226</v>
      </c>
      <c r="N2956" t="s">
        <v>8638</v>
      </c>
      <c r="O2956" t="s">
        <v>9587</v>
      </c>
      <c r="P2956" t="s">
        <v>10372</v>
      </c>
      <c r="Q2956" t="s">
        <v>10384</v>
      </c>
      <c r="R2956" t="s">
        <v>11329</v>
      </c>
      <c r="S2956">
        <v>1099.5</v>
      </c>
      <c r="T2956">
        <v>10</v>
      </c>
      <c r="U2956">
        <v>0</v>
      </c>
      <c r="V2956">
        <v>362.83499999999998</v>
      </c>
      <c r="W2956">
        <f>(Tableau1[[#This Row],[Sales]]/Tableau1[[#This Row],[Profit]])*100</f>
        <v>303.030303030303</v>
      </c>
      <c r="X2956">
        <f>Tableau1[[#This Row],[Sales]]*(1-Tableau1[[#This Row],[Discount]])</f>
        <v>1099.5</v>
      </c>
      <c r="Y2956">
        <f ca="1">SUMIF(Tableau1[Order ID],Tableau1[[#This Row],[Order ID]],Tableau1[[#This Row],[Sales]])</f>
        <v>0</v>
      </c>
    </row>
    <row r="2957" spans="1:25" x14ac:dyDescent="0.3">
      <c r="A2957">
        <v>5927</v>
      </c>
      <c r="B2957" t="s">
        <v>2976</v>
      </c>
      <c r="C2957" s="9" t="s">
        <v>5948</v>
      </c>
      <c r="D2957" s="9">
        <v>41737</v>
      </c>
      <c r="E2957" s="3" t="s">
        <v>5821</v>
      </c>
      <c r="F2957" t="s">
        <v>6465</v>
      </c>
      <c r="G2957" t="s">
        <v>6487</v>
      </c>
      <c r="H2957" t="s">
        <v>7280</v>
      </c>
      <c r="I2957" t="s">
        <v>8055</v>
      </c>
      <c r="J2957" t="s">
        <v>8057</v>
      </c>
      <c r="K2957" t="s">
        <v>8085</v>
      </c>
      <c r="L2957" t="s">
        <v>8607</v>
      </c>
      <c r="M2957">
        <v>35601</v>
      </c>
      <c r="N2957" t="s">
        <v>8637</v>
      </c>
      <c r="O2957" t="s">
        <v>10281</v>
      </c>
      <c r="P2957" t="s">
        <v>10370</v>
      </c>
      <c r="Q2957" t="s">
        <v>10376</v>
      </c>
      <c r="R2957" t="s">
        <v>12022</v>
      </c>
      <c r="S2957">
        <v>1215.92</v>
      </c>
      <c r="T2957">
        <v>8</v>
      </c>
      <c r="U2957">
        <v>0</v>
      </c>
      <c r="V2957">
        <v>316.13920000000002</v>
      </c>
      <c r="W2957">
        <f>(Tableau1[[#This Row],[Sales]]/Tableau1[[#This Row],[Profit]])*100</f>
        <v>384.61538461538464</v>
      </c>
      <c r="X2957">
        <f>Tableau1[[#This Row],[Sales]]*(1-Tableau1[[#This Row],[Discount]])</f>
        <v>1215.92</v>
      </c>
      <c r="Y2957">
        <f ca="1">SUMIF(Tableau1[Order ID],Tableau1[[#This Row],[Order ID]],Tableau1[[#This Row],[Sales]])</f>
        <v>0</v>
      </c>
    </row>
    <row r="2958" spans="1:25" x14ac:dyDescent="0.3">
      <c r="A2958">
        <v>5928</v>
      </c>
      <c r="B2958" t="s">
        <v>2977</v>
      </c>
      <c r="C2958" s="9" t="s">
        <v>5886</v>
      </c>
      <c r="D2958" s="9">
        <v>41923</v>
      </c>
      <c r="E2958" s="3" t="s">
        <v>5801</v>
      </c>
      <c r="F2958" t="s">
        <v>6465</v>
      </c>
      <c r="G2958" t="s">
        <v>7055</v>
      </c>
      <c r="H2958" t="s">
        <v>7848</v>
      </c>
      <c r="I2958" t="s">
        <v>8055</v>
      </c>
      <c r="J2958" t="s">
        <v>8057</v>
      </c>
      <c r="K2958" t="s">
        <v>8173</v>
      </c>
      <c r="L2958" t="s">
        <v>8624</v>
      </c>
      <c r="M2958">
        <v>72701</v>
      </c>
      <c r="N2958" t="s">
        <v>8637</v>
      </c>
      <c r="O2958" t="s">
        <v>8643</v>
      </c>
      <c r="P2958" t="s">
        <v>10371</v>
      </c>
      <c r="Q2958" t="s">
        <v>10375</v>
      </c>
      <c r="R2958" t="s">
        <v>10392</v>
      </c>
      <c r="S2958">
        <v>7.31</v>
      </c>
      <c r="T2958">
        <v>1</v>
      </c>
      <c r="U2958">
        <v>0</v>
      </c>
      <c r="V2958">
        <v>3.4357000000000002</v>
      </c>
      <c r="W2958">
        <f>(Tableau1[[#This Row],[Sales]]/Tableau1[[#This Row],[Profit]])*100</f>
        <v>212.7659574468085</v>
      </c>
      <c r="X2958">
        <f>Tableau1[[#This Row],[Sales]]*(1-Tableau1[[#This Row],[Discount]])</f>
        <v>7.31</v>
      </c>
      <c r="Y2958">
        <f ca="1">SUMIF(Tableau1[Order ID],Tableau1[[#This Row],[Order ID]],Tableau1[[#This Row],[Sales]])</f>
        <v>0</v>
      </c>
    </row>
    <row r="2959" spans="1:25" x14ac:dyDescent="0.3">
      <c r="A2959">
        <v>5930</v>
      </c>
      <c r="B2959" t="s">
        <v>2978</v>
      </c>
      <c r="C2959" s="9" t="s">
        <v>5467</v>
      </c>
      <c r="D2959" s="9">
        <v>42923</v>
      </c>
      <c r="E2959" s="3" t="s">
        <v>5392</v>
      </c>
      <c r="F2959" t="s">
        <v>6466</v>
      </c>
      <c r="G2959" t="s">
        <v>6678</v>
      </c>
      <c r="H2959" t="s">
        <v>7471</v>
      </c>
      <c r="I2959" t="s">
        <v>8054</v>
      </c>
      <c r="J2959" t="s">
        <v>8057</v>
      </c>
      <c r="K2959" t="s">
        <v>8068</v>
      </c>
      <c r="L2959" t="s">
        <v>8597</v>
      </c>
      <c r="M2959">
        <v>19120</v>
      </c>
      <c r="N2959" t="s">
        <v>8640</v>
      </c>
      <c r="O2959" t="s">
        <v>9293</v>
      </c>
      <c r="P2959" t="s">
        <v>10370</v>
      </c>
      <c r="Q2959" t="s">
        <v>10373</v>
      </c>
      <c r="R2959" t="s">
        <v>11042</v>
      </c>
      <c r="S2959">
        <v>87.21</v>
      </c>
      <c r="T2959">
        <v>3</v>
      </c>
      <c r="U2959">
        <v>0.5</v>
      </c>
      <c r="V2959">
        <v>-45.349200000000003</v>
      </c>
      <c r="W2959">
        <f>(Tableau1[[#This Row],[Sales]]/Tableau1[[#This Row],[Profit]])*100</f>
        <v>-192.30769230769229</v>
      </c>
      <c r="X2959">
        <f>Tableau1[[#This Row],[Sales]]*(1-Tableau1[[#This Row],[Discount]])</f>
        <v>43.604999999999997</v>
      </c>
      <c r="Y2959">
        <f ca="1">SUMIF(Tableau1[Order ID],Tableau1[[#This Row],[Order ID]],Tableau1[[#This Row],[Sales]])</f>
        <v>0</v>
      </c>
    </row>
    <row r="2960" spans="1:25" x14ac:dyDescent="0.3">
      <c r="A2960">
        <v>5936</v>
      </c>
      <c r="B2960" t="s">
        <v>2979</v>
      </c>
      <c r="C2960" s="9" t="s">
        <v>6005</v>
      </c>
      <c r="D2960" s="9">
        <v>42555</v>
      </c>
      <c r="E2960" s="3" t="s">
        <v>6005</v>
      </c>
      <c r="F2960" t="s">
        <v>6467</v>
      </c>
      <c r="G2960" t="s">
        <v>6514</v>
      </c>
      <c r="H2960" t="s">
        <v>7307</v>
      </c>
      <c r="I2960" t="s">
        <v>8056</v>
      </c>
      <c r="J2960" t="s">
        <v>8057</v>
      </c>
      <c r="K2960" t="s">
        <v>8062</v>
      </c>
      <c r="L2960" t="s">
        <v>8234</v>
      </c>
      <c r="M2960">
        <v>98103</v>
      </c>
      <c r="N2960" t="s">
        <v>8638</v>
      </c>
      <c r="O2960" t="s">
        <v>9158</v>
      </c>
      <c r="P2960" t="s">
        <v>10370</v>
      </c>
      <c r="Q2960" t="s">
        <v>10378</v>
      </c>
      <c r="R2960" t="s">
        <v>10907</v>
      </c>
      <c r="S2960">
        <v>25.4</v>
      </c>
      <c r="T2960">
        <v>5</v>
      </c>
      <c r="U2960">
        <v>0</v>
      </c>
      <c r="V2960">
        <v>8.6359999999999992</v>
      </c>
      <c r="W2960">
        <f>(Tableau1[[#This Row],[Sales]]/Tableau1[[#This Row],[Profit]])*100</f>
        <v>294.11764705882354</v>
      </c>
      <c r="X2960">
        <f>Tableau1[[#This Row],[Sales]]*(1-Tableau1[[#This Row],[Discount]])</f>
        <v>25.4</v>
      </c>
      <c r="Y2960">
        <f ca="1">SUMIF(Tableau1[Order ID],Tableau1[[#This Row],[Order ID]],Tableau1[[#This Row],[Sales]])</f>
        <v>0</v>
      </c>
    </row>
    <row r="2961" spans="1:25" x14ac:dyDescent="0.3">
      <c r="A2961">
        <v>5939</v>
      </c>
      <c r="B2961" t="s">
        <v>2980</v>
      </c>
      <c r="C2961" s="9" t="s">
        <v>5270</v>
      </c>
      <c r="D2961" s="9">
        <v>42874</v>
      </c>
      <c r="E2961" s="3" t="s">
        <v>6156</v>
      </c>
      <c r="F2961" t="s">
        <v>6465</v>
      </c>
      <c r="G2961" t="s">
        <v>7107</v>
      </c>
      <c r="H2961" t="s">
        <v>7900</v>
      </c>
      <c r="I2961" t="s">
        <v>8054</v>
      </c>
      <c r="J2961" t="s">
        <v>8057</v>
      </c>
      <c r="K2961" t="s">
        <v>8301</v>
      </c>
      <c r="L2961" t="s">
        <v>8593</v>
      </c>
      <c r="M2961">
        <v>75023</v>
      </c>
      <c r="N2961" t="s">
        <v>8639</v>
      </c>
      <c r="O2961" t="s">
        <v>9797</v>
      </c>
      <c r="P2961" t="s">
        <v>10372</v>
      </c>
      <c r="Q2961" t="s">
        <v>10380</v>
      </c>
      <c r="R2961" t="s">
        <v>11531</v>
      </c>
      <c r="S2961">
        <v>95.992000000000004</v>
      </c>
      <c r="T2961">
        <v>1</v>
      </c>
      <c r="U2961">
        <v>0.2</v>
      </c>
      <c r="V2961">
        <v>9.5991999999999997</v>
      </c>
      <c r="W2961">
        <f>(Tableau1[[#This Row],[Sales]]/Tableau1[[#This Row],[Profit]])*100</f>
        <v>1000</v>
      </c>
      <c r="X2961">
        <f>Tableau1[[#This Row],[Sales]]*(1-Tableau1[[#This Row],[Discount]])</f>
        <v>76.793600000000012</v>
      </c>
      <c r="Y2961">
        <f ca="1">SUMIF(Tableau1[Order ID],Tableau1[[#This Row],[Order ID]],Tableau1[[#This Row],[Sales]])</f>
        <v>0</v>
      </c>
    </row>
    <row r="2962" spans="1:25" x14ac:dyDescent="0.3">
      <c r="A2962">
        <v>5941</v>
      </c>
      <c r="B2962" t="s">
        <v>2981</v>
      </c>
      <c r="C2962" s="9" t="s">
        <v>5416</v>
      </c>
      <c r="D2962" s="9">
        <v>43020</v>
      </c>
      <c r="E2962" s="3" t="s">
        <v>5366</v>
      </c>
      <c r="F2962" t="s">
        <v>6464</v>
      </c>
      <c r="G2962" t="s">
        <v>6823</v>
      </c>
      <c r="H2962" t="s">
        <v>7616</v>
      </c>
      <c r="I2962" t="s">
        <v>8054</v>
      </c>
      <c r="J2962" t="s">
        <v>8057</v>
      </c>
      <c r="K2962" t="s">
        <v>8059</v>
      </c>
      <c r="L2962" t="s">
        <v>8590</v>
      </c>
      <c r="M2962">
        <v>90049</v>
      </c>
      <c r="N2962" t="s">
        <v>8638</v>
      </c>
      <c r="O2962" t="s">
        <v>9104</v>
      </c>
      <c r="P2962" t="s">
        <v>10372</v>
      </c>
      <c r="Q2962" t="s">
        <v>10384</v>
      </c>
      <c r="R2962" t="s">
        <v>10854</v>
      </c>
      <c r="S2962">
        <v>435.84</v>
      </c>
      <c r="T2962">
        <v>12</v>
      </c>
      <c r="U2962">
        <v>0</v>
      </c>
      <c r="V2962">
        <v>130.75200000000001</v>
      </c>
      <c r="W2962">
        <f>(Tableau1[[#This Row],[Sales]]/Tableau1[[#This Row],[Profit]])*100</f>
        <v>333.33333333333331</v>
      </c>
      <c r="X2962">
        <f>Tableau1[[#This Row],[Sales]]*(1-Tableau1[[#This Row],[Discount]])</f>
        <v>435.84</v>
      </c>
      <c r="Y2962">
        <f ca="1">SUMIF(Tableau1[Order ID],Tableau1[[#This Row],[Order ID]],Tableau1[[#This Row],[Sales]])</f>
        <v>0</v>
      </c>
    </row>
    <row r="2963" spans="1:25" x14ac:dyDescent="0.3">
      <c r="A2963">
        <v>5943</v>
      </c>
      <c r="B2963" t="s">
        <v>2982</v>
      </c>
      <c r="C2963" s="9" t="s">
        <v>5906</v>
      </c>
      <c r="D2963" s="9">
        <v>42588</v>
      </c>
      <c r="E2963" s="3" t="s">
        <v>5602</v>
      </c>
      <c r="F2963" t="s">
        <v>6465</v>
      </c>
      <c r="G2963" t="s">
        <v>6832</v>
      </c>
      <c r="H2963" t="s">
        <v>7625</v>
      </c>
      <c r="I2963" t="s">
        <v>8054</v>
      </c>
      <c r="J2963" t="s">
        <v>8057</v>
      </c>
      <c r="K2963" t="s">
        <v>8059</v>
      </c>
      <c r="L2963" t="s">
        <v>8590</v>
      </c>
      <c r="M2963">
        <v>90032</v>
      </c>
      <c r="N2963" t="s">
        <v>8638</v>
      </c>
      <c r="O2963" t="s">
        <v>8831</v>
      </c>
      <c r="P2963" t="s">
        <v>10372</v>
      </c>
      <c r="Q2963" t="s">
        <v>10380</v>
      </c>
      <c r="R2963" t="s">
        <v>10581</v>
      </c>
      <c r="S2963">
        <v>211.16800000000001</v>
      </c>
      <c r="T2963">
        <v>4</v>
      </c>
      <c r="U2963">
        <v>0.2</v>
      </c>
      <c r="V2963">
        <v>18.4772</v>
      </c>
      <c r="W2963">
        <f>(Tableau1[[#This Row],[Sales]]/Tableau1[[#This Row],[Profit]])*100</f>
        <v>1142.8571428571429</v>
      </c>
      <c r="X2963">
        <f>Tableau1[[#This Row],[Sales]]*(1-Tableau1[[#This Row],[Discount]])</f>
        <v>168.93440000000001</v>
      </c>
      <c r="Y2963">
        <f ca="1">SUMIF(Tableau1[Order ID],Tableau1[[#This Row],[Order ID]],Tableau1[[#This Row],[Sales]])</f>
        <v>0</v>
      </c>
    </row>
    <row r="2964" spans="1:25" x14ac:dyDescent="0.3">
      <c r="A2964">
        <v>5944</v>
      </c>
      <c r="B2964" t="s">
        <v>2983</v>
      </c>
      <c r="C2964" s="9" t="s">
        <v>5085</v>
      </c>
      <c r="D2964" s="9">
        <v>41876</v>
      </c>
      <c r="E2964" s="3" t="s">
        <v>5580</v>
      </c>
      <c r="F2964" t="s">
        <v>6465</v>
      </c>
      <c r="G2964" t="s">
        <v>6493</v>
      </c>
      <c r="H2964" t="s">
        <v>7286</v>
      </c>
      <c r="I2964" t="s">
        <v>8055</v>
      </c>
      <c r="J2964" t="s">
        <v>8057</v>
      </c>
      <c r="K2964" t="s">
        <v>8059</v>
      </c>
      <c r="L2964" t="s">
        <v>8590</v>
      </c>
      <c r="M2964">
        <v>90036</v>
      </c>
      <c r="N2964" t="s">
        <v>8638</v>
      </c>
      <c r="O2964" t="s">
        <v>10019</v>
      </c>
      <c r="P2964" t="s">
        <v>10370</v>
      </c>
      <c r="Q2964" t="s">
        <v>10378</v>
      </c>
      <c r="R2964" t="s">
        <v>11757</v>
      </c>
      <c r="S2964">
        <v>6.28</v>
      </c>
      <c r="T2964">
        <v>1</v>
      </c>
      <c r="U2964">
        <v>0</v>
      </c>
      <c r="V2964">
        <v>2.6375999999999999</v>
      </c>
      <c r="W2964">
        <f>(Tableau1[[#This Row],[Sales]]/Tableau1[[#This Row],[Profit]])*100</f>
        <v>238.0952380952381</v>
      </c>
      <c r="X2964">
        <f>Tableau1[[#This Row],[Sales]]*(1-Tableau1[[#This Row],[Discount]])</f>
        <v>6.28</v>
      </c>
      <c r="Y2964">
        <f ca="1">SUMIF(Tableau1[Order ID],Tableau1[[#This Row],[Order ID]],Tableau1[[#This Row],[Sales]])</f>
        <v>0</v>
      </c>
    </row>
    <row r="2965" spans="1:25" x14ac:dyDescent="0.3">
      <c r="A2965">
        <v>5948</v>
      </c>
      <c r="B2965" t="s">
        <v>2984</v>
      </c>
      <c r="C2965" s="9" t="s">
        <v>5501</v>
      </c>
      <c r="D2965" s="9">
        <v>42261</v>
      </c>
      <c r="E2965" s="3" t="s">
        <v>5257</v>
      </c>
      <c r="F2965" t="s">
        <v>6464</v>
      </c>
      <c r="G2965" t="s">
        <v>7002</v>
      </c>
      <c r="H2965" t="s">
        <v>7795</v>
      </c>
      <c r="I2965" t="s">
        <v>8056</v>
      </c>
      <c r="J2965" t="s">
        <v>8057</v>
      </c>
      <c r="K2965" t="s">
        <v>8154</v>
      </c>
      <c r="L2965" t="s">
        <v>8611</v>
      </c>
      <c r="M2965">
        <v>50315</v>
      </c>
      <c r="N2965" t="s">
        <v>8639</v>
      </c>
      <c r="O2965" t="s">
        <v>10060</v>
      </c>
      <c r="P2965" t="s">
        <v>10371</v>
      </c>
      <c r="Q2965" t="s">
        <v>10381</v>
      </c>
      <c r="R2965" t="s">
        <v>11799</v>
      </c>
      <c r="S2965">
        <v>25.9</v>
      </c>
      <c r="T2965">
        <v>5</v>
      </c>
      <c r="U2965">
        <v>0</v>
      </c>
      <c r="V2965">
        <v>12.691000000000001</v>
      </c>
      <c r="W2965">
        <f>(Tableau1[[#This Row],[Sales]]/Tableau1[[#This Row],[Profit]])*100</f>
        <v>204.08163265306118</v>
      </c>
      <c r="X2965">
        <f>Tableau1[[#This Row],[Sales]]*(1-Tableau1[[#This Row],[Discount]])</f>
        <v>25.9</v>
      </c>
      <c r="Y2965">
        <f ca="1">SUMIF(Tableau1[Order ID],Tableau1[[#This Row],[Order ID]],Tableau1[[#This Row],[Sales]])</f>
        <v>0</v>
      </c>
    </row>
    <row r="2966" spans="1:25" x14ac:dyDescent="0.3">
      <c r="A2966">
        <v>5949</v>
      </c>
      <c r="B2966" t="s">
        <v>2985</v>
      </c>
      <c r="C2966" s="9" t="s">
        <v>5946</v>
      </c>
      <c r="D2966" s="9">
        <v>42799</v>
      </c>
      <c r="E2966" s="3" t="s">
        <v>5946</v>
      </c>
      <c r="F2966" t="s">
        <v>6467</v>
      </c>
      <c r="G2966" t="s">
        <v>6586</v>
      </c>
      <c r="H2966" t="s">
        <v>7379</v>
      </c>
      <c r="I2966" t="s">
        <v>8055</v>
      </c>
      <c r="J2966" t="s">
        <v>8057</v>
      </c>
      <c r="K2966" t="s">
        <v>8353</v>
      </c>
      <c r="L2966" t="s">
        <v>8623</v>
      </c>
      <c r="M2966">
        <v>38671</v>
      </c>
      <c r="N2966" t="s">
        <v>8637</v>
      </c>
      <c r="O2966" t="s">
        <v>9375</v>
      </c>
      <c r="P2966" t="s">
        <v>10371</v>
      </c>
      <c r="Q2966" t="s">
        <v>10385</v>
      </c>
      <c r="R2966" t="s">
        <v>11123</v>
      </c>
      <c r="S2966">
        <v>42.68</v>
      </c>
      <c r="T2966">
        <v>4</v>
      </c>
      <c r="U2966">
        <v>0</v>
      </c>
      <c r="V2966">
        <v>19.6328</v>
      </c>
      <c r="W2966">
        <f>(Tableau1[[#This Row],[Sales]]/Tableau1[[#This Row],[Profit]])*100</f>
        <v>217.39130434782606</v>
      </c>
      <c r="X2966">
        <f>Tableau1[[#This Row],[Sales]]*(1-Tableau1[[#This Row],[Discount]])</f>
        <v>42.68</v>
      </c>
      <c r="Y2966">
        <f ca="1">SUMIF(Tableau1[Order ID],Tableau1[[#This Row],[Order ID]],Tableau1[[#This Row],[Sales]])</f>
        <v>0</v>
      </c>
    </row>
    <row r="2967" spans="1:25" x14ac:dyDescent="0.3">
      <c r="A2967">
        <v>5953</v>
      </c>
      <c r="B2967" t="s">
        <v>2986</v>
      </c>
      <c r="C2967" s="9" t="s">
        <v>5034</v>
      </c>
      <c r="D2967" s="9">
        <v>42840</v>
      </c>
      <c r="E2967" s="3" t="s">
        <v>5111</v>
      </c>
      <c r="F2967" t="s">
        <v>6465</v>
      </c>
      <c r="G2967" t="s">
        <v>6642</v>
      </c>
      <c r="H2967" t="s">
        <v>7435</v>
      </c>
      <c r="I2967" t="s">
        <v>8056</v>
      </c>
      <c r="J2967" t="s">
        <v>8057</v>
      </c>
      <c r="K2967" t="s">
        <v>8070</v>
      </c>
      <c r="L2967" t="s">
        <v>8593</v>
      </c>
      <c r="M2967">
        <v>77041</v>
      </c>
      <c r="N2967" t="s">
        <v>8639</v>
      </c>
      <c r="O2967" t="s">
        <v>10302</v>
      </c>
      <c r="P2967" t="s">
        <v>10371</v>
      </c>
      <c r="Q2967" t="s">
        <v>10383</v>
      </c>
      <c r="R2967" t="s">
        <v>12043</v>
      </c>
      <c r="S2967">
        <v>20.736000000000001</v>
      </c>
      <c r="T2967">
        <v>4</v>
      </c>
      <c r="U2967">
        <v>0.2</v>
      </c>
      <c r="V2967">
        <v>7.2576000000000001</v>
      </c>
      <c r="W2967">
        <f>(Tableau1[[#This Row],[Sales]]/Tableau1[[#This Row],[Profit]])*100</f>
        <v>285.71428571428572</v>
      </c>
      <c r="X2967">
        <f>Tableau1[[#This Row],[Sales]]*(1-Tableau1[[#This Row],[Discount]])</f>
        <v>16.588800000000003</v>
      </c>
      <c r="Y2967">
        <f ca="1">SUMIF(Tableau1[Order ID],Tableau1[[#This Row],[Order ID]],Tableau1[[#This Row],[Sales]])</f>
        <v>0</v>
      </c>
    </row>
    <row r="2968" spans="1:25" x14ac:dyDescent="0.3">
      <c r="A2968">
        <v>5954</v>
      </c>
      <c r="B2968" t="s">
        <v>2987</v>
      </c>
      <c r="C2968" s="9" t="s">
        <v>5839</v>
      </c>
      <c r="D2968" s="9">
        <v>41728</v>
      </c>
      <c r="E2968" s="3" t="s">
        <v>5721</v>
      </c>
      <c r="F2968" t="s">
        <v>6466</v>
      </c>
      <c r="G2968" t="s">
        <v>7205</v>
      </c>
      <c r="H2968" t="s">
        <v>7998</v>
      </c>
      <c r="I2968" t="s">
        <v>8055</v>
      </c>
      <c r="J2968" t="s">
        <v>8057</v>
      </c>
      <c r="K2968" t="s">
        <v>8078</v>
      </c>
      <c r="L2968" t="s">
        <v>8603</v>
      </c>
      <c r="M2968">
        <v>10009</v>
      </c>
      <c r="N2968" t="s">
        <v>8640</v>
      </c>
      <c r="O2968" t="s">
        <v>10248</v>
      </c>
      <c r="P2968" t="s">
        <v>10371</v>
      </c>
      <c r="Q2968" t="s">
        <v>10379</v>
      </c>
      <c r="R2968" t="s">
        <v>11986</v>
      </c>
      <c r="S2968">
        <v>10.5</v>
      </c>
      <c r="T2968">
        <v>5</v>
      </c>
      <c r="U2968">
        <v>0</v>
      </c>
      <c r="V2968">
        <v>2.94</v>
      </c>
      <c r="W2968">
        <f>(Tableau1[[#This Row],[Sales]]/Tableau1[[#This Row],[Profit]])*100</f>
        <v>357.14285714285717</v>
      </c>
      <c r="X2968">
        <f>Tableau1[[#This Row],[Sales]]*(1-Tableau1[[#This Row],[Discount]])</f>
        <v>10.5</v>
      </c>
      <c r="Y2968">
        <f ca="1">SUMIF(Tableau1[Order ID],Tableau1[[#This Row],[Order ID]],Tableau1[[#This Row],[Sales]])</f>
        <v>0</v>
      </c>
    </row>
    <row r="2969" spans="1:25" x14ac:dyDescent="0.3">
      <c r="A2969">
        <v>5955</v>
      </c>
      <c r="B2969" t="s">
        <v>2988</v>
      </c>
      <c r="C2969" s="9" t="s">
        <v>5037</v>
      </c>
      <c r="D2969" s="9">
        <v>41954</v>
      </c>
      <c r="E2969" s="3" t="s">
        <v>5677</v>
      </c>
      <c r="F2969" t="s">
        <v>6464</v>
      </c>
      <c r="G2969" t="s">
        <v>7215</v>
      </c>
      <c r="H2969" t="s">
        <v>8008</v>
      </c>
      <c r="I2969" t="s">
        <v>8055</v>
      </c>
      <c r="J2969" t="s">
        <v>8057</v>
      </c>
      <c r="K2969" t="s">
        <v>8323</v>
      </c>
      <c r="L2969" t="s">
        <v>8597</v>
      </c>
      <c r="M2969">
        <v>19601</v>
      </c>
      <c r="N2969" t="s">
        <v>8640</v>
      </c>
      <c r="O2969" t="s">
        <v>10014</v>
      </c>
      <c r="P2969" t="s">
        <v>10370</v>
      </c>
      <c r="Q2969" t="s">
        <v>10378</v>
      </c>
      <c r="R2969" t="s">
        <v>11752</v>
      </c>
      <c r="S2969">
        <v>23.968</v>
      </c>
      <c r="T2969">
        <v>2</v>
      </c>
      <c r="U2969">
        <v>0.2</v>
      </c>
      <c r="V2969">
        <v>7.7896000000000001</v>
      </c>
      <c r="W2969">
        <f>(Tableau1[[#This Row],[Sales]]/Tableau1[[#This Row],[Profit]])*100</f>
        <v>307.69230769230774</v>
      </c>
      <c r="X2969">
        <f>Tableau1[[#This Row],[Sales]]*(1-Tableau1[[#This Row],[Discount]])</f>
        <v>19.174400000000002</v>
      </c>
      <c r="Y2969">
        <f ca="1">SUMIF(Tableau1[Order ID],Tableau1[[#This Row],[Order ID]],Tableau1[[#This Row],[Sales]])</f>
        <v>0</v>
      </c>
    </row>
    <row r="2970" spans="1:25" x14ac:dyDescent="0.3">
      <c r="A2970">
        <v>5957</v>
      </c>
      <c r="B2970" t="s">
        <v>2989</v>
      </c>
      <c r="C2970" s="9" t="s">
        <v>5329</v>
      </c>
      <c r="D2970" s="9">
        <v>42441</v>
      </c>
      <c r="E2970" s="3" t="s">
        <v>5573</v>
      </c>
      <c r="F2970" t="s">
        <v>6464</v>
      </c>
      <c r="G2970" t="s">
        <v>6626</v>
      </c>
      <c r="H2970" t="s">
        <v>7419</v>
      </c>
      <c r="I2970" t="s">
        <v>8055</v>
      </c>
      <c r="J2970" t="s">
        <v>8057</v>
      </c>
      <c r="K2970" t="s">
        <v>8066</v>
      </c>
      <c r="L2970" t="s">
        <v>8590</v>
      </c>
      <c r="M2970">
        <v>94109</v>
      </c>
      <c r="N2970" t="s">
        <v>8638</v>
      </c>
      <c r="O2970" t="s">
        <v>8909</v>
      </c>
      <c r="P2970" t="s">
        <v>10371</v>
      </c>
      <c r="Q2970" t="s">
        <v>10377</v>
      </c>
      <c r="R2970" t="s">
        <v>10658</v>
      </c>
      <c r="S2970">
        <v>676.55</v>
      </c>
      <c r="T2970">
        <v>5</v>
      </c>
      <c r="U2970">
        <v>0</v>
      </c>
      <c r="V2970">
        <v>6.7655000000000003</v>
      </c>
      <c r="W2970">
        <f>(Tableau1[[#This Row],[Sales]]/Tableau1[[#This Row],[Profit]])*100</f>
        <v>9999.9999999999982</v>
      </c>
      <c r="X2970">
        <f>Tableau1[[#This Row],[Sales]]*(1-Tableau1[[#This Row],[Discount]])</f>
        <v>676.55</v>
      </c>
      <c r="Y2970">
        <f ca="1">SUMIF(Tableau1[Order ID],Tableau1[[#This Row],[Order ID]],Tableau1[[#This Row],[Sales]])</f>
        <v>0</v>
      </c>
    </row>
    <row r="2971" spans="1:25" x14ac:dyDescent="0.3">
      <c r="A2971">
        <v>5961</v>
      </c>
      <c r="B2971" t="s">
        <v>2990</v>
      </c>
      <c r="C2971" s="9" t="s">
        <v>5869</v>
      </c>
      <c r="D2971" s="9">
        <v>42775</v>
      </c>
      <c r="E2971" s="3" t="s">
        <v>6332</v>
      </c>
      <c r="F2971" t="s">
        <v>6464</v>
      </c>
      <c r="G2971" t="s">
        <v>6972</v>
      </c>
      <c r="H2971" t="s">
        <v>7765</v>
      </c>
      <c r="I2971" t="s">
        <v>8055</v>
      </c>
      <c r="J2971" t="s">
        <v>8057</v>
      </c>
      <c r="K2971" t="s">
        <v>8059</v>
      </c>
      <c r="L2971" t="s">
        <v>8590</v>
      </c>
      <c r="M2971">
        <v>90045</v>
      </c>
      <c r="N2971" t="s">
        <v>8638</v>
      </c>
      <c r="O2971" t="s">
        <v>9811</v>
      </c>
      <c r="P2971" t="s">
        <v>10370</v>
      </c>
      <c r="Q2971" t="s">
        <v>10378</v>
      </c>
      <c r="R2971" t="s">
        <v>11545</v>
      </c>
      <c r="S2971">
        <v>21.12</v>
      </c>
      <c r="T2971">
        <v>4</v>
      </c>
      <c r="U2971">
        <v>0</v>
      </c>
      <c r="V2971">
        <v>6.5472000000000001</v>
      </c>
      <c r="W2971">
        <f>(Tableau1[[#This Row],[Sales]]/Tableau1[[#This Row],[Profit]])*100</f>
        <v>322.58064516129036</v>
      </c>
      <c r="X2971">
        <f>Tableau1[[#This Row],[Sales]]*(1-Tableau1[[#This Row],[Discount]])</f>
        <v>21.12</v>
      </c>
      <c r="Y2971">
        <f ca="1">SUMIF(Tableau1[Order ID],Tableau1[[#This Row],[Order ID]],Tableau1[[#This Row],[Sales]])</f>
        <v>0</v>
      </c>
    </row>
    <row r="2972" spans="1:25" x14ac:dyDescent="0.3">
      <c r="A2972">
        <v>5962</v>
      </c>
      <c r="B2972" t="s">
        <v>2991</v>
      </c>
      <c r="C2972" s="9" t="s">
        <v>5037</v>
      </c>
      <c r="D2972" s="9">
        <v>41954</v>
      </c>
      <c r="E2972" s="3" t="s">
        <v>6438</v>
      </c>
      <c r="F2972" t="s">
        <v>6464</v>
      </c>
      <c r="G2972" t="s">
        <v>6483</v>
      </c>
      <c r="H2972" t="s">
        <v>7276</v>
      </c>
      <c r="I2972" t="s">
        <v>8056</v>
      </c>
      <c r="J2972" t="s">
        <v>8057</v>
      </c>
      <c r="K2972" t="s">
        <v>8059</v>
      </c>
      <c r="L2972" t="s">
        <v>8590</v>
      </c>
      <c r="M2972">
        <v>90004</v>
      </c>
      <c r="N2972" t="s">
        <v>8638</v>
      </c>
      <c r="O2972" t="s">
        <v>9141</v>
      </c>
      <c r="P2972" t="s">
        <v>10372</v>
      </c>
      <c r="Q2972" t="s">
        <v>10380</v>
      </c>
      <c r="R2972" t="s">
        <v>10890</v>
      </c>
      <c r="S2972">
        <v>575.928</v>
      </c>
      <c r="T2972">
        <v>9</v>
      </c>
      <c r="U2972">
        <v>0.2</v>
      </c>
      <c r="V2972">
        <v>57.592799999999997</v>
      </c>
      <c r="W2972">
        <f>(Tableau1[[#This Row],[Sales]]/Tableau1[[#This Row],[Profit]])*100</f>
        <v>1000</v>
      </c>
      <c r="X2972">
        <f>Tableau1[[#This Row],[Sales]]*(1-Tableau1[[#This Row],[Discount]])</f>
        <v>460.74240000000003</v>
      </c>
      <c r="Y2972">
        <f ca="1">SUMIF(Tableau1[Order ID],Tableau1[[#This Row],[Order ID]],Tableau1[[#This Row],[Sales]])</f>
        <v>0</v>
      </c>
    </row>
    <row r="2973" spans="1:25" x14ac:dyDescent="0.3">
      <c r="A2973">
        <v>5965</v>
      </c>
      <c r="B2973" t="s">
        <v>2992</v>
      </c>
      <c r="C2973" s="9" t="s">
        <v>5678</v>
      </c>
      <c r="D2973" s="9">
        <v>42967</v>
      </c>
      <c r="E2973" s="3" t="s">
        <v>5356</v>
      </c>
      <c r="F2973" t="s">
        <v>6465</v>
      </c>
      <c r="G2973" t="s">
        <v>7224</v>
      </c>
      <c r="H2973" t="s">
        <v>8017</v>
      </c>
      <c r="I2973" t="s">
        <v>8055</v>
      </c>
      <c r="J2973" t="s">
        <v>8057</v>
      </c>
      <c r="K2973" t="s">
        <v>8066</v>
      </c>
      <c r="L2973" t="s">
        <v>8590</v>
      </c>
      <c r="M2973">
        <v>94109</v>
      </c>
      <c r="N2973" t="s">
        <v>8638</v>
      </c>
      <c r="O2973" t="s">
        <v>9902</v>
      </c>
      <c r="P2973" t="s">
        <v>10371</v>
      </c>
      <c r="Q2973" t="s">
        <v>10387</v>
      </c>
      <c r="R2973" t="s">
        <v>11638</v>
      </c>
      <c r="S2973">
        <v>17.22</v>
      </c>
      <c r="T2973">
        <v>3</v>
      </c>
      <c r="U2973">
        <v>0</v>
      </c>
      <c r="V2973">
        <v>5.1660000000000004</v>
      </c>
      <c r="W2973">
        <f>(Tableau1[[#This Row],[Sales]]/Tableau1[[#This Row],[Profit]])*100</f>
        <v>333.33333333333331</v>
      </c>
      <c r="X2973">
        <f>Tableau1[[#This Row],[Sales]]*(1-Tableau1[[#This Row],[Discount]])</f>
        <v>17.22</v>
      </c>
      <c r="Y2973">
        <f ca="1">SUMIF(Tableau1[Order ID],Tableau1[[#This Row],[Order ID]],Tableau1[[#This Row],[Sales]])</f>
        <v>0</v>
      </c>
    </row>
    <row r="2974" spans="1:25" x14ac:dyDescent="0.3">
      <c r="A2974">
        <v>5968</v>
      </c>
      <c r="B2974" t="s">
        <v>2993</v>
      </c>
      <c r="C2974" s="9" t="s">
        <v>5834</v>
      </c>
      <c r="D2974" s="9">
        <v>42384</v>
      </c>
      <c r="E2974" s="3" t="s">
        <v>5357</v>
      </c>
      <c r="F2974" t="s">
        <v>6466</v>
      </c>
      <c r="G2974" t="s">
        <v>6804</v>
      </c>
      <c r="H2974" t="s">
        <v>7597</v>
      </c>
      <c r="I2974" t="s">
        <v>8056</v>
      </c>
      <c r="J2974" t="s">
        <v>8057</v>
      </c>
      <c r="K2974" t="s">
        <v>8078</v>
      </c>
      <c r="L2974" t="s">
        <v>8603</v>
      </c>
      <c r="M2974">
        <v>10009</v>
      </c>
      <c r="N2974" t="s">
        <v>8640</v>
      </c>
      <c r="O2974" t="s">
        <v>10082</v>
      </c>
      <c r="P2974" t="s">
        <v>10371</v>
      </c>
      <c r="Q2974" t="s">
        <v>10383</v>
      </c>
      <c r="R2974" t="s">
        <v>11820</v>
      </c>
      <c r="S2974">
        <v>81.98</v>
      </c>
      <c r="T2974">
        <v>2</v>
      </c>
      <c r="U2974">
        <v>0</v>
      </c>
      <c r="V2974">
        <v>40.170200000000001</v>
      </c>
      <c r="W2974">
        <f>(Tableau1[[#This Row],[Sales]]/Tableau1[[#This Row],[Profit]])*100</f>
        <v>204.08163265306123</v>
      </c>
      <c r="X2974">
        <f>Tableau1[[#This Row],[Sales]]*(1-Tableau1[[#This Row],[Discount]])</f>
        <v>81.98</v>
      </c>
      <c r="Y2974">
        <f ca="1">SUMIF(Tableau1[Order ID],Tableau1[[#This Row],[Order ID]],Tableau1[[#This Row],[Sales]])</f>
        <v>0</v>
      </c>
    </row>
    <row r="2975" spans="1:25" x14ac:dyDescent="0.3">
      <c r="A2975">
        <v>5969</v>
      </c>
      <c r="B2975" t="s">
        <v>2994</v>
      </c>
      <c r="C2975" s="9" t="s">
        <v>5866</v>
      </c>
      <c r="D2975" s="9">
        <v>41840</v>
      </c>
      <c r="E2975" s="3" t="s">
        <v>5222</v>
      </c>
      <c r="F2975" t="s">
        <v>6466</v>
      </c>
      <c r="G2975" t="s">
        <v>6698</v>
      </c>
      <c r="H2975" t="s">
        <v>7491</v>
      </c>
      <c r="I2975" t="s">
        <v>8054</v>
      </c>
      <c r="J2975" t="s">
        <v>8057</v>
      </c>
      <c r="K2975" t="s">
        <v>8128</v>
      </c>
      <c r="L2975" t="s">
        <v>8590</v>
      </c>
      <c r="M2975">
        <v>92105</v>
      </c>
      <c r="N2975" t="s">
        <v>8638</v>
      </c>
      <c r="O2975" t="s">
        <v>9575</v>
      </c>
      <c r="P2975" t="s">
        <v>10371</v>
      </c>
      <c r="Q2975" t="s">
        <v>10383</v>
      </c>
      <c r="R2975" t="s">
        <v>11318</v>
      </c>
      <c r="S2975">
        <v>104.85</v>
      </c>
      <c r="T2975">
        <v>1</v>
      </c>
      <c r="U2975">
        <v>0</v>
      </c>
      <c r="V2975">
        <v>50.328000000000003</v>
      </c>
      <c r="W2975">
        <f>(Tableau1[[#This Row],[Sales]]/Tableau1[[#This Row],[Profit]])*100</f>
        <v>208.33333333333331</v>
      </c>
      <c r="X2975">
        <f>Tableau1[[#This Row],[Sales]]*(1-Tableau1[[#This Row],[Discount]])</f>
        <v>104.85</v>
      </c>
      <c r="Y2975">
        <f ca="1">SUMIF(Tableau1[Order ID],Tableau1[[#This Row],[Order ID]],Tableau1[[#This Row],[Sales]])</f>
        <v>0</v>
      </c>
    </row>
    <row r="2976" spans="1:25" x14ac:dyDescent="0.3">
      <c r="A2976">
        <v>5973</v>
      </c>
      <c r="B2976" t="s">
        <v>2995</v>
      </c>
      <c r="C2976" s="9" t="s">
        <v>5725</v>
      </c>
      <c r="D2976" s="9">
        <v>42772</v>
      </c>
      <c r="E2976" s="3" t="s">
        <v>5542</v>
      </c>
      <c r="F2976" t="s">
        <v>6465</v>
      </c>
      <c r="G2976" t="s">
        <v>6888</v>
      </c>
      <c r="H2976" t="s">
        <v>7681</v>
      </c>
      <c r="I2976" t="s">
        <v>8054</v>
      </c>
      <c r="J2976" t="s">
        <v>8057</v>
      </c>
      <c r="K2976" t="s">
        <v>8078</v>
      </c>
      <c r="L2976" t="s">
        <v>8603</v>
      </c>
      <c r="M2976">
        <v>10024</v>
      </c>
      <c r="N2976" t="s">
        <v>8640</v>
      </c>
      <c r="O2976" t="s">
        <v>9401</v>
      </c>
      <c r="P2976" t="s">
        <v>10370</v>
      </c>
      <c r="Q2976" t="s">
        <v>10373</v>
      </c>
      <c r="R2976" t="s">
        <v>11149</v>
      </c>
      <c r="S2976">
        <v>240.78399999999999</v>
      </c>
      <c r="T2976">
        <v>1</v>
      </c>
      <c r="U2976">
        <v>0.2</v>
      </c>
      <c r="V2976">
        <v>30.097999999999999</v>
      </c>
      <c r="W2976">
        <f>(Tableau1[[#This Row],[Sales]]/Tableau1[[#This Row],[Profit]])*100</f>
        <v>800</v>
      </c>
      <c r="X2976">
        <f>Tableau1[[#This Row],[Sales]]*(1-Tableau1[[#This Row],[Discount]])</f>
        <v>192.62720000000002</v>
      </c>
      <c r="Y2976">
        <f ca="1">SUMIF(Tableau1[Order ID],Tableau1[[#This Row],[Order ID]],Tableau1[[#This Row],[Sales]])</f>
        <v>0</v>
      </c>
    </row>
    <row r="2977" spans="1:25" x14ac:dyDescent="0.3">
      <c r="A2977">
        <v>5974</v>
      </c>
      <c r="B2977" t="s">
        <v>2996</v>
      </c>
      <c r="C2977" s="9" t="s">
        <v>5737</v>
      </c>
      <c r="D2977" s="9">
        <v>42363</v>
      </c>
      <c r="E2977" s="3" t="s">
        <v>6262</v>
      </c>
      <c r="F2977" t="s">
        <v>6465</v>
      </c>
      <c r="G2977" t="s">
        <v>6550</v>
      </c>
      <c r="H2977" t="s">
        <v>7343</v>
      </c>
      <c r="I2977" t="s">
        <v>8056</v>
      </c>
      <c r="J2977" t="s">
        <v>8057</v>
      </c>
      <c r="K2977" t="s">
        <v>8078</v>
      </c>
      <c r="L2977" t="s">
        <v>8603</v>
      </c>
      <c r="M2977">
        <v>10011</v>
      </c>
      <c r="N2977" t="s">
        <v>8640</v>
      </c>
      <c r="O2977" t="s">
        <v>10037</v>
      </c>
      <c r="P2977" t="s">
        <v>10371</v>
      </c>
      <c r="Q2977" t="s">
        <v>10382</v>
      </c>
      <c r="R2977" t="s">
        <v>11775</v>
      </c>
      <c r="S2977">
        <v>414.96</v>
      </c>
      <c r="T2977">
        <v>2</v>
      </c>
      <c r="U2977">
        <v>0</v>
      </c>
      <c r="V2977">
        <v>124.488</v>
      </c>
      <c r="W2977">
        <f>(Tableau1[[#This Row],[Sales]]/Tableau1[[#This Row],[Profit]])*100</f>
        <v>333.33333333333331</v>
      </c>
      <c r="X2977">
        <f>Tableau1[[#This Row],[Sales]]*(1-Tableau1[[#This Row],[Discount]])</f>
        <v>414.96</v>
      </c>
      <c r="Y2977">
        <f ca="1">SUMIF(Tableau1[Order ID],Tableau1[[#This Row],[Order ID]],Tableau1[[#This Row],[Sales]])</f>
        <v>0</v>
      </c>
    </row>
    <row r="2978" spans="1:25" x14ac:dyDescent="0.3">
      <c r="A2978">
        <v>5975</v>
      </c>
      <c r="B2978" t="s">
        <v>2997</v>
      </c>
      <c r="C2978" s="9" t="s">
        <v>5780</v>
      </c>
      <c r="D2978" s="9">
        <v>42651</v>
      </c>
      <c r="E2978" s="3" t="s">
        <v>5093</v>
      </c>
      <c r="F2978" t="s">
        <v>6465</v>
      </c>
      <c r="G2978" t="s">
        <v>6608</v>
      </c>
      <c r="H2978" t="s">
        <v>7401</v>
      </c>
      <c r="I2978" t="s">
        <v>8054</v>
      </c>
      <c r="J2978" t="s">
        <v>8057</v>
      </c>
      <c r="K2978" t="s">
        <v>8093</v>
      </c>
      <c r="L2978" t="s">
        <v>8592</v>
      </c>
      <c r="M2978">
        <v>28205</v>
      </c>
      <c r="N2978" t="s">
        <v>8637</v>
      </c>
      <c r="O2978" t="s">
        <v>9490</v>
      </c>
      <c r="P2978" t="s">
        <v>10371</v>
      </c>
      <c r="Q2978" t="s">
        <v>10377</v>
      </c>
      <c r="R2978" t="s">
        <v>11233</v>
      </c>
      <c r="S2978">
        <v>387.72</v>
      </c>
      <c r="T2978">
        <v>5</v>
      </c>
      <c r="U2978">
        <v>0.2</v>
      </c>
      <c r="V2978">
        <v>-67.850999999999999</v>
      </c>
      <c r="W2978">
        <f>(Tableau1[[#This Row],[Sales]]/Tableau1[[#This Row],[Profit]])*100</f>
        <v>-571.42857142857144</v>
      </c>
      <c r="X2978">
        <f>Tableau1[[#This Row],[Sales]]*(1-Tableau1[[#This Row],[Discount]])</f>
        <v>310.17600000000004</v>
      </c>
      <c r="Y2978">
        <f ca="1">SUMIF(Tableau1[Order ID],Tableau1[[#This Row],[Order ID]],Tableau1[[#This Row],[Sales]])</f>
        <v>0</v>
      </c>
    </row>
    <row r="2979" spans="1:25" x14ac:dyDescent="0.3">
      <c r="A2979">
        <v>5976</v>
      </c>
      <c r="B2979" t="s">
        <v>2998</v>
      </c>
      <c r="C2979" s="9" t="s">
        <v>6032</v>
      </c>
      <c r="D2979" s="9">
        <v>42929</v>
      </c>
      <c r="E2979" s="3" t="s">
        <v>5759</v>
      </c>
      <c r="F2979" t="s">
        <v>6465</v>
      </c>
      <c r="G2979" t="s">
        <v>7113</v>
      </c>
      <c r="H2979" t="s">
        <v>7906</v>
      </c>
      <c r="I2979" t="s">
        <v>8055</v>
      </c>
      <c r="J2979" t="s">
        <v>8057</v>
      </c>
      <c r="K2979" t="s">
        <v>8414</v>
      </c>
      <c r="L2979" t="s">
        <v>8629</v>
      </c>
      <c r="M2979">
        <v>66212</v>
      </c>
      <c r="N2979" t="s">
        <v>8639</v>
      </c>
      <c r="O2979" t="s">
        <v>9353</v>
      </c>
      <c r="P2979" t="s">
        <v>10371</v>
      </c>
      <c r="Q2979" t="s">
        <v>10377</v>
      </c>
      <c r="R2979" t="s">
        <v>11101</v>
      </c>
      <c r="S2979">
        <v>360.38</v>
      </c>
      <c r="T2979">
        <v>2</v>
      </c>
      <c r="U2979">
        <v>0</v>
      </c>
      <c r="V2979">
        <v>93.698800000000006</v>
      </c>
      <c r="W2979">
        <f>(Tableau1[[#This Row],[Sales]]/Tableau1[[#This Row],[Profit]])*100</f>
        <v>384.61538461538458</v>
      </c>
      <c r="X2979">
        <f>Tableau1[[#This Row],[Sales]]*(1-Tableau1[[#This Row],[Discount]])</f>
        <v>360.38</v>
      </c>
      <c r="Y2979">
        <f ca="1">SUMIF(Tableau1[Order ID],Tableau1[[#This Row],[Order ID]],Tableau1[[#This Row],[Sales]])</f>
        <v>0</v>
      </c>
    </row>
    <row r="2980" spans="1:25" x14ac:dyDescent="0.3">
      <c r="A2980">
        <v>5978</v>
      </c>
      <c r="B2980" t="s">
        <v>2999</v>
      </c>
      <c r="C2980" s="9" t="s">
        <v>5588</v>
      </c>
      <c r="D2980" s="9">
        <v>42849</v>
      </c>
      <c r="E2980" s="3" t="s">
        <v>6046</v>
      </c>
      <c r="F2980" t="s">
        <v>6466</v>
      </c>
      <c r="G2980" t="s">
        <v>7071</v>
      </c>
      <c r="H2980" t="s">
        <v>7864</v>
      </c>
      <c r="I2980" t="s">
        <v>8054</v>
      </c>
      <c r="J2980" t="s">
        <v>8057</v>
      </c>
      <c r="K2980" t="s">
        <v>8181</v>
      </c>
      <c r="L2980" t="s">
        <v>8604</v>
      </c>
      <c r="M2980">
        <v>85204</v>
      </c>
      <c r="N2980" t="s">
        <v>8638</v>
      </c>
      <c r="O2980" t="s">
        <v>8936</v>
      </c>
      <c r="P2980" t="s">
        <v>10372</v>
      </c>
      <c r="Q2980" t="s">
        <v>10380</v>
      </c>
      <c r="R2980" t="s">
        <v>10685</v>
      </c>
      <c r="S2980">
        <v>552</v>
      </c>
      <c r="T2980">
        <v>10</v>
      </c>
      <c r="U2980">
        <v>0.2</v>
      </c>
      <c r="V2980">
        <v>34.5</v>
      </c>
      <c r="W2980">
        <f>(Tableau1[[#This Row],[Sales]]/Tableau1[[#This Row],[Profit]])*100</f>
        <v>1600</v>
      </c>
      <c r="X2980">
        <f>Tableau1[[#This Row],[Sales]]*(1-Tableau1[[#This Row],[Discount]])</f>
        <v>441.6</v>
      </c>
      <c r="Y2980">
        <f ca="1">SUMIF(Tableau1[Order ID],Tableau1[[#This Row],[Order ID]],Tableau1[[#This Row],[Sales]])</f>
        <v>0</v>
      </c>
    </row>
    <row r="2981" spans="1:25" x14ac:dyDescent="0.3">
      <c r="A2981">
        <v>5979</v>
      </c>
      <c r="B2981" t="s">
        <v>3000</v>
      </c>
      <c r="C2981" s="9" t="s">
        <v>5587</v>
      </c>
      <c r="D2981" s="9">
        <v>41889</v>
      </c>
      <c r="E2981" s="3" t="s">
        <v>5133</v>
      </c>
      <c r="F2981" t="s">
        <v>6465</v>
      </c>
      <c r="G2981" t="s">
        <v>6514</v>
      </c>
      <c r="H2981" t="s">
        <v>7307</v>
      </c>
      <c r="I2981" t="s">
        <v>8056</v>
      </c>
      <c r="J2981" t="s">
        <v>8057</v>
      </c>
      <c r="K2981" t="s">
        <v>8309</v>
      </c>
      <c r="L2981" t="s">
        <v>8614</v>
      </c>
      <c r="M2981">
        <v>74133</v>
      </c>
      <c r="N2981" t="s">
        <v>8639</v>
      </c>
      <c r="O2981" t="s">
        <v>9576</v>
      </c>
      <c r="P2981" t="s">
        <v>10370</v>
      </c>
      <c r="Q2981" t="s">
        <v>10376</v>
      </c>
      <c r="R2981" t="s">
        <v>11190</v>
      </c>
      <c r="S2981">
        <v>429.9</v>
      </c>
      <c r="T2981">
        <v>5</v>
      </c>
      <c r="U2981">
        <v>0</v>
      </c>
      <c r="V2981">
        <v>111.774</v>
      </c>
      <c r="W2981">
        <f>(Tableau1[[#This Row],[Sales]]/Tableau1[[#This Row],[Profit]])*100</f>
        <v>384.61538461538458</v>
      </c>
      <c r="X2981">
        <f>Tableau1[[#This Row],[Sales]]*(1-Tableau1[[#This Row],[Discount]])</f>
        <v>429.9</v>
      </c>
      <c r="Y2981">
        <f ca="1">SUMIF(Tableau1[Order ID],Tableau1[[#This Row],[Order ID]],Tableau1[[#This Row],[Sales]])</f>
        <v>0</v>
      </c>
    </row>
    <row r="2982" spans="1:25" x14ac:dyDescent="0.3">
      <c r="A2982">
        <v>5983</v>
      </c>
      <c r="B2982" t="s">
        <v>3001</v>
      </c>
      <c r="C2982" s="9" t="s">
        <v>5861</v>
      </c>
      <c r="D2982" s="9">
        <v>42695</v>
      </c>
      <c r="E2982" s="3" t="s">
        <v>5115</v>
      </c>
      <c r="F2982" t="s">
        <v>6465</v>
      </c>
      <c r="G2982" t="s">
        <v>6628</v>
      </c>
      <c r="H2982" t="s">
        <v>7421</v>
      </c>
      <c r="I2982" t="s">
        <v>8054</v>
      </c>
      <c r="J2982" t="s">
        <v>8057</v>
      </c>
      <c r="K2982" t="s">
        <v>8078</v>
      </c>
      <c r="L2982" t="s">
        <v>8603</v>
      </c>
      <c r="M2982">
        <v>10035</v>
      </c>
      <c r="N2982" t="s">
        <v>8640</v>
      </c>
      <c r="O2982" t="s">
        <v>10191</v>
      </c>
      <c r="P2982" t="s">
        <v>10371</v>
      </c>
      <c r="Q2982" t="s">
        <v>10383</v>
      </c>
      <c r="R2982" t="s">
        <v>11931</v>
      </c>
      <c r="S2982">
        <v>12.96</v>
      </c>
      <c r="T2982">
        <v>2</v>
      </c>
      <c r="U2982">
        <v>0</v>
      </c>
      <c r="V2982">
        <v>6.3503999999999996</v>
      </c>
      <c r="W2982">
        <f>(Tableau1[[#This Row],[Sales]]/Tableau1[[#This Row],[Profit]])*100</f>
        <v>204.08163265306123</v>
      </c>
      <c r="X2982">
        <f>Tableau1[[#This Row],[Sales]]*(1-Tableau1[[#This Row],[Discount]])</f>
        <v>12.96</v>
      </c>
      <c r="Y2982">
        <f ca="1">SUMIF(Tableau1[Order ID],Tableau1[[#This Row],[Order ID]],Tableau1[[#This Row],[Sales]])</f>
        <v>0</v>
      </c>
    </row>
    <row r="2983" spans="1:25" x14ac:dyDescent="0.3">
      <c r="A2983">
        <v>5984</v>
      </c>
      <c r="B2983" t="s">
        <v>3002</v>
      </c>
      <c r="C2983" s="9" t="s">
        <v>5148</v>
      </c>
      <c r="D2983" s="9">
        <v>42994</v>
      </c>
      <c r="E2983" s="3" t="s">
        <v>5095</v>
      </c>
      <c r="F2983" t="s">
        <v>6464</v>
      </c>
      <c r="G2983" t="s">
        <v>7167</v>
      </c>
      <c r="H2983" t="s">
        <v>7960</v>
      </c>
      <c r="I2983" t="s">
        <v>8054</v>
      </c>
      <c r="J2983" t="s">
        <v>8057</v>
      </c>
      <c r="K2983" t="s">
        <v>8068</v>
      </c>
      <c r="L2983" t="s">
        <v>8597</v>
      </c>
      <c r="M2983">
        <v>19143</v>
      </c>
      <c r="N2983" t="s">
        <v>8640</v>
      </c>
      <c r="O2983" t="s">
        <v>9253</v>
      </c>
      <c r="P2983" t="s">
        <v>10371</v>
      </c>
      <c r="Q2983" t="s">
        <v>10383</v>
      </c>
      <c r="R2983" t="s">
        <v>11002</v>
      </c>
      <c r="S2983">
        <v>20.544</v>
      </c>
      <c r="T2983">
        <v>6</v>
      </c>
      <c r="U2983">
        <v>0.2</v>
      </c>
      <c r="V2983">
        <v>6.42</v>
      </c>
      <c r="W2983">
        <f>(Tableau1[[#This Row],[Sales]]/Tableau1[[#This Row],[Profit]])*100</f>
        <v>320</v>
      </c>
      <c r="X2983">
        <f>Tableau1[[#This Row],[Sales]]*(1-Tableau1[[#This Row],[Discount]])</f>
        <v>16.435200000000002</v>
      </c>
      <c r="Y2983">
        <f ca="1">SUMIF(Tableau1[Order ID],Tableau1[[#This Row],[Order ID]],Tableau1[[#This Row],[Sales]])</f>
        <v>0</v>
      </c>
    </row>
    <row r="2984" spans="1:25" x14ac:dyDescent="0.3">
      <c r="A2984">
        <v>5985</v>
      </c>
      <c r="B2984" t="s">
        <v>3003</v>
      </c>
      <c r="C2984" s="9" t="s">
        <v>6110</v>
      </c>
      <c r="D2984" s="9">
        <v>42570</v>
      </c>
      <c r="E2984" s="3" t="s">
        <v>5227</v>
      </c>
      <c r="F2984" t="s">
        <v>6465</v>
      </c>
      <c r="G2984" t="s">
        <v>7027</v>
      </c>
      <c r="H2984" t="s">
        <v>7820</v>
      </c>
      <c r="I2984" t="s">
        <v>8054</v>
      </c>
      <c r="J2984" t="s">
        <v>8057</v>
      </c>
      <c r="K2984" t="s">
        <v>8471</v>
      </c>
      <c r="L2984" t="s">
        <v>8623</v>
      </c>
      <c r="M2984">
        <v>39401</v>
      </c>
      <c r="N2984" t="s">
        <v>8637</v>
      </c>
      <c r="O2984" t="s">
        <v>10008</v>
      </c>
      <c r="P2984" t="s">
        <v>10370</v>
      </c>
      <c r="Q2984" t="s">
        <v>10378</v>
      </c>
      <c r="R2984" t="s">
        <v>11746</v>
      </c>
      <c r="S2984">
        <v>185.58</v>
      </c>
      <c r="T2984">
        <v>6</v>
      </c>
      <c r="U2984">
        <v>0</v>
      </c>
      <c r="V2984">
        <v>76.087800000000001</v>
      </c>
      <c r="W2984">
        <f>(Tableau1[[#This Row],[Sales]]/Tableau1[[#This Row],[Profit]])*100</f>
        <v>243.90243902439025</v>
      </c>
      <c r="X2984">
        <f>Tableau1[[#This Row],[Sales]]*(1-Tableau1[[#This Row],[Discount]])</f>
        <v>185.58</v>
      </c>
      <c r="Y2984">
        <f ca="1">SUMIF(Tableau1[Order ID],Tableau1[[#This Row],[Order ID]],Tableau1[[#This Row],[Sales]])</f>
        <v>0</v>
      </c>
    </row>
    <row r="2985" spans="1:25" x14ac:dyDescent="0.3">
      <c r="A2985">
        <v>5991</v>
      </c>
      <c r="B2985" t="s">
        <v>3004</v>
      </c>
      <c r="C2985" s="9" t="s">
        <v>5205</v>
      </c>
      <c r="D2985" s="9">
        <v>42993</v>
      </c>
      <c r="E2985" s="3" t="s">
        <v>5326</v>
      </c>
      <c r="F2985" t="s">
        <v>6465</v>
      </c>
      <c r="G2985" t="s">
        <v>6769</v>
      </c>
      <c r="H2985" t="s">
        <v>7562</v>
      </c>
      <c r="I2985" t="s">
        <v>8054</v>
      </c>
      <c r="J2985" t="s">
        <v>8057</v>
      </c>
      <c r="K2985" t="s">
        <v>8059</v>
      </c>
      <c r="L2985" t="s">
        <v>8590</v>
      </c>
      <c r="M2985">
        <v>90049</v>
      </c>
      <c r="N2985" t="s">
        <v>8638</v>
      </c>
      <c r="O2985" t="s">
        <v>9766</v>
      </c>
      <c r="P2985" t="s">
        <v>10371</v>
      </c>
      <c r="Q2985" t="s">
        <v>10381</v>
      </c>
      <c r="R2985" t="s">
        <v>11501</v>
      </c>
      <c r="S2985">
        <v>2357.4879999999998</v>
      </c>
      <c r="T2985">
        <v>7</v>
      </c>
      <c r="U2985">
        <v>0.2</v>
      </c>
      <c r="V2985">
        <v>884.05799999999999</v>
      </c>
      <c r="W2985">
        <f>(Tableau1[[#This Row],[Sales]]/Tableau1[[#This Row],[Profit]])*100</f>
        <v>266.66666666666663</v>
      </c>
      <c r="X2985">
        <f>Tableau1[[#This Row],[Sales]]*(1-Tableau1[[#This Row],[Discount]])</f>
        <v>1885.9903999999999</v>
      </c>
      <c r="Y2985">
        <f ca="1">SUMIF(Tableau1[Order ID],Tableau1[[#This Row],[Order ID]],Tableau1[[#This Row],[Sales]])</f>
        <v>0</v>
      </c>
    </row>
    <row r="2986" spans="1:25" x14ac:dyDescent="0.3">
      <c r="A2986">
        <v>5994</v>
      </c>
      <c r="B2986" t="s">
        <v>3005</v>
      </c>
      <c r="C2986" s="9" t="s">
        <v>5055</v>
      </c>
      <c r="D2986" s="9">
        <v>42715</v>
      </c>
      <c r="E2986" s="3" t="s">
        <v>5055</v>
      </c>
      <c r="F2986" t="s">
        <v>6467</v>
      </c>
      <c r="G2986" t="s">
        <v>6842</v>
      </c>
      <c r="H2986" t="s">
        <v>7635</v>
      </c>
      <c r="I2986" t="s">
        <v>8055</v>
      </c>
      <c r="J2986" t="s">
        <v>8057</v>
      </c>
      <c r="K2986" t="s">
        <v>8096</v>
      </c>
      <c r="L2986" t="s">
        <v>8612</v>
      </c>
      <c r="M2986">
        <v>43229</v>
      </c>
      <c r="N2986" t="s">
        <v>8640</v>
      </c>
      <c r="O2986" t="s">
        <v>9339</v>
      </c>
      <c r="P2986" t="s">
        <v>10371</v>
      </c>
      <c r="Q2986" t="s">
        <v>10377</v>
      </c>
      <c r="R2986" t="s">
        <v>11087</v>
      </c>
      <c r="S2986">
        <v>64.959999999999994</v>
      </c>
      <c r="T2986">
        <v>5</v>
      </c>
      <c r="U2986">
        <v>0.2</v>
      </c>
      <c r="V2986">
        <v>-4.0599999999999996</v>
      </c>
      <c r="W2986">
        <f>(Tableau1[[#This Row],[Sales]]/Tableau1[[#This Row],[Profit]])*100</f>
        <v>-1600</v>
      </c>
      <c r="X2986">
        <f>Tableau1[[#This Row],[Sales]]*(1-Tableau1[[#This Row],[Discount]])</f>
        <v>51.967999999999996</v>
      </c>
      <c r="Y2986">
        <f ca="1">SUMIF(Tableau1[Order ID],Tableau1[[#This Row],[Order ID]],Tableau1[[#This Row],[Sales]])</f>
        <v>0</v>
      </c>
    </row>
    <row r="2987" spans="1:25" x14ac:dyDescent="0.3">
      <c r="A2987">
        <v>5999</v>
      </c>
      <c r="B2987" t="s">
        <v>3006</v>
      </c>
      <c r="C2987" s="9" t="s">
        <v>5355</v>
      </c>
      <c r="D2987" s="9">
        <v>41983</v>
      </c>
      <c r="E2987" s="3" t="s">
        <v>5667</v>
      </c>
      <c r="F2987" t="s">
        <v>6465</v>
      </c>
      <c r="G2987" t="s">
        <v>6532</v>
      </c>
      <c r="H2987" t="s">
        <v>7325</v>
      </c>
      <c r="I2987" t="s">
        <v>8055</v>
      </c>
      <c r="J2987" t="s">
        <v>8057</v>
      </c>
      <c r="K2987" t="s">
        <v>8518</v>
      </c>
      <c r="L2987" t="s">
        <v>8633</v>
      </c>
      <c r="M2987">
        <v>83605</v>
      </c>
      <c r="N2987" t="s">
        <v>8638</v>
      </c>
      <c r="O2987" t="s">
        <v>9503</v>
      </c>
      <c r="P2987" t="s">
        <v>10370</v>
      </c>
      <c r="Q2987" t="s">
        <v>10374</v>
      </c>
      <c r="R2987" t="s">
        <v>11245</v>
      </c>
      <c r="S2987">
        <v>338.35199999999998</v>
      </c>
      <c r="T2987">
        <v>3</v>
      </c>
      <c r="U2987">
        <v>0.2</v>
      </c>
      <c r="V2987">
        <v>4.2294</v>
      </c>
      <c r="W2987">
        <f>(Tableau1[[#This Row],[Sales]]/Tableau1[[#This Row],[Profit]])*100</f>
        <v>8000</v>
      </c>
      <c r="X2987">
        <f>Tableau1[[#This Row],[Sales]]*(1-Tableau1[[#This Row],[Discount]])</f>
        <v>270.6816</v>
      </c>
      <c r="Y2987">
        <f ca="1">SUMIF(Tableau1[Order ID],Tableau1[[#This Row],[Order ID]],Tableau1[[#This Row],[Sales]])</f>
        <v>0</v>
      </c>
    </row>
    <row r="2988" spans="1:25" x14ac:dyDescent="0.3">
      <c r="A2988">
        <v>6002</v>
      </c>
      <c r="B2988" t="s">
        <v>3007</v>
      </c>
      <c r="C2988" s="9" t="s">
        <v>5766</v>
      </c>
      <c r="D2988" s="9">
        <v>41986</v>
      </c>
      <c r="E2988" s="3" t="s">
        <v>5536</v>
      </c>
      <c r="F2988" t="s">
        <v>6465</v>
      </c>
      <c r="G2988" t="s">
        <v>7043</v>
      </c>
      <c r="H2988" t="s">
        <v>7836</v>
      </c>
      <c r="I2988" t="s">
        <v>8055</v>
      </c>
      <c r="J2988" t="s">
        <v>8057</v>
      </c>
      <c r="K2988" t="s">
        <v>8100</v>
      </c>
      <c r="L2988" t="s">
        <v>8604</v>
      </c>
      <c r="M2988">
        <v>85023</v>
      </c>
      <c r="N2988" t="s">
        <v>8638</v>
      </c>
      <c r="O2988" t="s">
        <v>9732</v>
      </c>
      <c r="P2988" t="s">
        <v>10370</v>
      </c>
      <c r="Q2988" t="s">
        <v>10378</v>
      </c>
      <c r="R2988" t="s">
        <v>11469</v>
      </c>
      <c r="S2988">
        <v>87.96</v>
      </c>
      <c r="T2988">
        <v>3</v>
      </c>
      <c r="U2988">
        <v>0.2</v>
      </c>
      <c r="V2988">
        <v>7.6965000000000003</v>
      </c>
      <c r="W2988">
        <f>(Tableau1[[#This Row],[Sales]]/Tableau1[[#This Row],[Profit]])*100</f>
        <v>1142.8571428571427</v>
      </c>
      <c r="X2988">
        <f>Tableau1[[#This Row],[Sales]]*(1-Tableau1[[#This Row],[Discount]])</f>
        <v>70.367999999999995</v>
      </c>
      <c r="Y2988">
        <f ca="1">SUMIF(Tableau1[Order ID],Tableau1[[#This Row],[Order ID]],Tableau1[[#This Row],[Sales]])</f>
        <v>0</v>
      </c>
    </row>
    <row r="2989" spans="1:25" x14ac:dyDescent="0.3">
      <c r="A2989">
        <v>6004</v>
      </c>
      <c r="B2989" t="s">
        <v>3008</v>
      </c>
      <c r="C2989" s="9" t="s">
        <v>5326</v>
      </c>
      <c r="D2989" s="9">
        <v>42999</v>
      </c>
      <c r="E2989" s="3" t="s">
        <v>6321</v>
      </c>
      <c r="F2989" t="s">
        <v>6465</v>
      </c>
      <c r="G2989" t="s">
        <v>6765</v>
      </c>
      <c r="H2989" t="s">
        <v>7558</v>
      </c>
      <c r="I2989" t="s">
        <v>8054</v>
      </c>
      <c r="J2989" t="s">
        <v>8057</v>
      </c>
      <c r="K2989" t="s">
        <v>8158</v>
      </c>
      <c r="L2989" t="s">
        <v>8591</v>
      </c>
      <c r="M2989">
        <v>33142</v>
      </c>
      <c r="N2989" t="s">
        <v>8637</v>
      </c>
      <c r="O2989" t="s">
        <v>8740</v>
      </c>
      <c r="P2989" t="s">
        <v>10371</v>
      </c>
      <c r="Q2989" t="s">
        <v>10381</v>
      </c>
      <c r="R2989" t="s">
        <v>10489</v>
      </c>
      <c r="S2989">
        <v>12.294</v>
      </c>
      <c r="T2989">
        <v>1</v>
      </c>
      <c r="U2989">
        <v>0.7</v>
      </c>
      <c r="V2989">
        <v>-8.6058000000000003</v>
      </c>
      <c r="W2989">
        <f>(Tableau1[[#This Row],[Sales]]/Tableau1[[#This Row],[Profit]])*100</f>
        <v>-142.85714285714286</v>
      </c>
      <c r="X2989">
        <f>Tableau1[[#This Row],[Sales]]*(1-Tableau1[[#This Row],[Discount]])</f>
        <v>3.6882000000000006</v>
      </c>
      <c r="Y2989">
        <f ca="1">SUMIF(Tableau1[Order ID],Tableau1[[#This Row],[Order ID]],Tableau1[[#This Row],[Sales]])</f>
        <v>0</v>
      </c>
    </row>
    <row r="2990" spans="1:25" x14ac:dyDescent="0.3">
      <c r="A2990">
        <v>6005</v>
      </c>
      <c r="B2990" t="s">
        <v>3009</v>
      </c>
      <c r="C2990" s="9" t="s">
        <v>5240</v>
      </c>
      <c r="D2990" s="9">
        <v>42985</v>
      </c>
      <c r="E2990" s="3" t="s">
        <v>5250</v>
      </c>
      <c r="F2990" t="s">
        <v>6465</v>
      </c>
      <c r="G2990" t="s">
        <v>6837</v>
      </c>
      <c r="H2990" t="s">
        <v>7630</v>
      </c>
      <c r="I2990" t="s">
        <v>8054</v>
      </c>
      <c r="J2990" t="s">
        <v>8057</v>
      </c>
      <c r="K2990" t="s">
        <v>8059</v>
      </c>
      <c r="L2990" t="s">
        <v>8590</v>
      </c>
      <c r="M2990">
        <v>90004</v>
      </c>
      <c r="N2990" t="s">
        <v>8638</v>
      </c>
      <c r="O2990" t="s">
        <v>9250</v>
      </c>
      <c r="P2990" t="s">
        <v>10370</v>
      </c>
      <c r="Q2990" t="s">
        <v>10378</v>
      </c>
      <c r="R2990" t="s">
        <v>10999</v>
      </c>
      <c r="S2990">
        <v>19.760000000000002</v>
      </c>
      <c r="T2990">
        <v>4</v>
      </c>
      <c r="U2990">
        <v>0</v>
      </c>
      <c r="V2990">
        <v>8.2992000000000008</v>
      </c>
      <c r="W2990">
        <f>(Tableau1[[#This Row],[Sales]]/Tableau1[[#This Row],[Profit]])*100</f>
        <v>238.0952380952381</v>
      </c>
      <c r="X2990">
        <f>Tableau1[[#This Row],[Sales]]*(1-Tableau1[[#This Row],[Discount]])</f>
        <v>19.760000000000002</v>
      </c>
      <c r="Y2990">
        <f ca="1">SUMIF(Tableau1[Order ID],Tableau1[[#This Row],[Order ID]],Tableau1[[#This Row],[Sales]])</f>
        <v>0</v>
      </c>
    </row>
    <row r="2991" spans="1:25" x14ac:dyDescent="0.3">
      <c r="A2991">
        <v>6006</v>
      </c>
      <c r="B2991" t="s">
        <v>3010</v>
      </c>
      <c r="C2991" s="9" t="s">
        <v>5151</v>
      </c>
      <c r="D2991" s="9">
        <v>42310</v>
      </c>
      <c r="E2991" s="3" t="s">
        <v>5239</v>
      </c>
      <c r="F2991" t="s">
        <v>6465</v>
      </c>
      <c r="G2991" t="s">
        <v>7041</v>
      </c>
      <c r="H2991" t="s">
        <v>7834</v>
      </c>
      <c r="I2991" t="s">
        <v>8054</v>
      </c>
      <c r="J2991" t="s">
        <v>8057</v>
      </c>
      <c r="K2991" t="s">
        <v>8079</v>
      </c>
      <c r="L2991" t="s">
        <v>8603</v>
      </c>
      <c r="M2991">
        <v>12180</v>
      </c>
      <c r="N2991" t="s">
        <v>8640</v>
      </c>
      <c r="O2991" t="s">
        <v>10094</v>
      </c>
      <c r="P2991" t="s">
        <v>10370</v>
      </c>
      <c r="Q2991" t="s">
        <v>10374</v>
      </c>
      <c r="R2991" t="s">
        <v>11833</v>
      </c>
      <c r="S2991">
        <v>109.764</v>
      </c>
      <c r="T2991">
        <v>2</v>
      </c>
      <c r="U2991">
        <v>0.1</v>
      </c>
      <c r="V2991">
        <v>8.5372000000000003</v>
      </c>
      <c r="W2991">
        <f>(Tableau1[[#This Row],[Sales]]/Tableau1[[#This Row],[Profit]])*100</f>
        <v>1285.7142857142856</v>
      </c>
      <c r="X2991">
        <f>Tableau1[[#This Row],[Sales]]*(1-Tableau1[[#This Row],[Discount]])</f>
        <v>98.787599999999998</v>
      </c>
      <c r="Y2991">
        <f ca="1">SUMIF(Tableau1[Order ID],Tableau1[[#This Row],[Order ID]],Tableau1[[#This Row],[Sales]])</f>
        <v>0</v>
      </c>
    </row>
    <row r="2992" spans="1:25" x14ac:dyDescent="0.3">
      <c r="A2992">
        <v>6007</v>
      </c>
      <c r="B2992" t="s">
        <v>3011</v>
      </c>
      <c r="C2992" s="9" t="s">
        <v>5187</v>
      </c>
      <c r="D2992" s="9">
        <v>43080</v>
      </c>
      <c r="E2992" s="3" t="s">
        <v>5434</v>
      </c>
      <c r="F2992" t="s">
        <v>6465</v>
      </c>
      <c r="G2992" t="s">
        <v>6939</v>
      </c>
      <c r="H2992" t="s">
        <v>7732</v>
      </c>
      <c r="I2992" t="s">
        <v>8055</v>
      </c>
      <c r="J2992" t="s">
        <v>8057</v>
      </c>
      <c r="K2992" t="s">
        <v>8275</v>
      </c>
      <c r="L2992" t="s">
        <v>8619</v>
      </c>
      <c r="M2992">
        <v>2740</v>
      </c>
      <c r="N2992" t="s">
        <v>8640</v>
      </c>
      <c r="O2992" t="s">
        <v>9882</v>
      </c>
      <c r="P2992" t="s">
        <v>10372</v>
      </c>
      <c r="Q2992" t="s">
        <v>10380</v>
      </c>
      <c r="R2992" t="s">
        <v>11617</v>
      </c>
      <c r="S2992">
        <v>128.85</v>
      </c>
      <c r="T2992">
        <v>3</v>
      </c>
      <c r="U2992">
        <v>0</v>
      </c>
      <c r="V2992">
        <v>3.8654999999999999</v>
      </c>
      <c r="W2992">
        <f>(Tableau1[[#This Row],[Sales]]/Tableau1[[#This Row],[Profit]])*100</f>
        <v>3333.3333333333335</v>
      </c>
      <c r="X2992">
        <f>Tableau1[[#This Row],[Sales]]*(1-Tableau1[[#This Row],[Discount]])</f>
        <v>128.85</v>
      </c>
      <c r="Y2992">
        <f ca="1">SUMIF(Tableau1[Order ID],Tableau1[[#This Row],[Order ID]],Tableau1[[#This Row],[Sales]])</f>
        <v>0</v>
      </c>
    </row>
    <row r="2993" spans="1:25" x14ac:dyDescent="0.3">
      <c r="A2993">
        <v>6008</v>
      </c>
      <c r="B2993" t="s">
        <v>3012</v>
      </c>
      <c r="C2993" s="9" t="s">
        <v>5749</v>
      </c>
      <c r="D2993" s="9">
        <v>42826</v>
      </c>
      <c r="E2993" s="3" t="s">
        <v>5385</v>
      </c>
      <c r="F2993" t="s">
        <v>6466</v>
      </c>
      <c r="G2993" t="s">
        <v>6802</v>
      </c>
      <c r="H2993" t="s">
        <v>7595</v>
      </c>
      <c r="I2993" t="s">
        <v>8055</v>
      </c>
      <c r="J2993" t="s">
        <v>8057</v>
      </c>
      <c r="K2993" t="s">
        <v>8217</v>
      </c>
      <c r="L2993" t="s">
        <v>8608</v>
      </c>
      <c r="M2993">
        <v>29501</v>
      </c>
      <c r="N2993" t="s">
        <v>8637</v>
      </c>
      <c r="O2993" t="s">
        <v>8739</v>
      </c>
      <c r="P2993" t="s">
        <v>10370</v>
      </c>
      <c r="Q2993" t="s">
        <v>10378</v>
      </c>
      <c r="R2993" t="s">
        <v>10488</v>
      </c>
      <c r="S2993">
        <v>127.95</v>
      </c>
      <c r="T2993">
        <v>3</v>
      </c>
      <c r="U2993">
        <v>0</v>
      </c>
      <c r="V2993">
        <v>21.7515</v>
      </c>
      <c r="W2993">
        <f>(Tableau1[[#This Row],[Sales]]/Tableau1[[#This Row],[Profit]])*100</f>
        <v>588.23529411764707</v>
      </c>
      <c r="X2993">
        <f>Tableau1[[#This Row],[Sales]]*(1-Tableau1[[#This Row],[Discount]])</f>
        <v>127.95</v>
      </c>
      <c r="Y2993">
        <f ca="1">SUMIF(Tableau1[Order ID],Tableau1[[#This Row],[Order ID]],Tableau1[[#This Row],[Sales]])</f>
        <v>0</v>
      </c>
    </row>
    <row r="2994" spans="1:25" x14ac:dyDescent="0.3">
      <c r="A2994">
        <v>6009</v>
      </c>
      <c r="B2994" t="s">
        <v>3013</v>
      </c>
      <c r="C2994" s="9" t="s">
        <v>6111</v>
      </c>
      <c r="D2994" s="9">
        <v>42368</v>
      </c>
      <c r="E2994" s="3" t="s">
        <v>5865</v>
      </c>
      <c r="F2994" t="s">
        <v>6465</v>
      </c>
      <c r="G2994" t="s">
        <v>6520</v>
      </c>
      <c r="H2994" t="s">
        <v>7313</v>
      </c>
      <c r="I2994" t="s">
        <v>8054</v>
      </c>
      <c r="J2994" t="s">
        <v>8057</v>
      </c>
      <c r="K2994" t="s">
        <v>8059</v>
      </c>
      <c r="L2994" t="s">
        <v>8590</v>
      </c>
      <c r="M2994">
        <v>90049</v>
      </c>
      <c r="N2994" t="s">
        <v>8638</v>
      </c>
      <c r="O2994" t="s">
        <v>9728</v>
      </c>
      <c r="P2994" t="s">
        <v>10371</v>
      </c>
      <c r="Q2994" t="s">
        <v>10383</v>
      </c>
      <c r="R2994" t="s">
        <v>11465</v>
      </c>
      <c r="S2994">
        <v>68.52</v>
      </c>
      <c r="T2994">
        <v>3</v>
      </c>
      <c r="U2994">
        <v>0</v>
      </c>
      <c r="V2994">
        <v>31.519200000000001</v>
      </c>
      <c r="W2994">
        <f>(Tableau1[[#This Row],[Sales]]/Tableau1[[#This Row],[Profit]])*100</f>
        <v>217.39130434782606</v>
      </c>
      <c r="X2994">
        <f>Tableau1[[#This Row],[Sales]]*(1-Tableau1[[#This Row],[Discount]])</f>
        <v>68.52</v>
      </c>
      <c r="Y2994">
        <f ca="1">SUMIF(Tableau1[Order ID],Tableau1[[#This Row],[Order ID]],Tableau1[[#This Row],[Sales]])</f>
        <v>0</v>
      </c>
    </row>
    <row r="2995" spans="1:25" x14ac:dyDescent="0.3">
      <c r="A2995">
        <v>6014</v>
      </c>
      <c r="B2995" t="s">
        <v>3014</v>
      </c>
      <c r="C2995" s="9" t="s">
        <v>5642</v>
      </c>
      <c r="D2995" s="9">
        <v>42439</v>
      </c>
      <c r="E2995" s="3" t="s">
        <v>5051</v>
      </c>
      <c r="F2995" t="s">
        <v>6466</v>
      </c>
      <c r="G2995" t="s">
        <v>7048</v>
      </c>
      <c r="H2995" t="s">
        <v>7841</v>
      </c>
      <c r="I2995" t="s">
        <v>8056</v>
      </c>
      <c r="J2995" t="s">
        <v>8057</v>
      </c>
      <c r="K2995" t="s">
        <v>8059</v>
      </c>
      <c r="L2995" t="s">
        <v>8590</v>
      </c>
      <c r="M2995">
        <v>90008</v>
      </c>
      <c r="N2995" t="s">
        <v>8638</v>
      </c>
      <c r="O2995" t="s">
        <v>9695</v>
      </c>
      <c r="P2995" t="s">
        <v>10371</v>
      </c>
      <c r="Q2995" t="s">
        <v>10383</v>
      </c>
      <c r="R2995" t="s">
        <v>11433</v>
      </c>
      <c r="S2995">
        <v>14.9</v>
      </c>
      <c r="T2995">
        <v>5</v>
      </c>
      <c r="U2995">
        <v>0</v>
      </c>
      <c r="V2995">
        <v>7.1520000000000001</v>
      </c>
      <c r="W2995">
        <f>(Tableau1[[#This Row],[Sales]]/Tableau1[[#This Row],[Profit]])*100</f>
        <v>208.33333333333334</v>
      </c>
      <c r="X2995">
        <f>Tableau1[[#This Row],[Sales]]*(1-Tableau1[[#This Row],[Discount]])</f>
        <v>14.9</v>
      </c>
      <c r="Y2995">
        <f ca="1">SUMIF(Tableau1[Order ID],Tableau1[[#This Row],[Order ID]],Tableau1[[#This Row],[Sales]])</f>
        <v>0</v>
      </c>
    </row>
    <row r="2996" spans="1:25" x14ac:dyDescent="0.3">
      <c r="A2996">
        <v>6016</v>
      </c>
      <c r="B2996" t="s">
        <v>3015</v>
      </c>
      <c r="C2996" s="9" t="s">
        <v>5352</v>
      </c>
      <c r="D2996" s="9">
        <v>41735</v>
      </c>
      <c r="E2996" s="3" t="s">
        <v>5821</v>
      </c>
      <c r="F2996" t="s">
        <v>6465</v>
      </c>
      <c r="G2996" t="s">
        <v>7140</v>
      </c>
      <c r="H2996" t="s">
        <v>7933</v>
      </c>
      <c r="I2996" t="s">
        <v>8055</v>
      </c>
      <c r="J2996" t="s">
        <v>8057</v>
      </c>
      <c r="K2996" t="s">
        <v>8059</v>
      </c>
      <c r="L2996" t="s">
        <v>8590</v>
      </c>
      <c r="M2996">
        <v>90049</v>
      </c>
      <c r="N2996" t="s">
        <v>8638</v>
      </c>
      <c r="O2996" t="s">
        <v>10295</v>
      </c>
      <c r="P2996" t="s">
        <v>10370</v>
      </c>
      <c r="Q2996" t="s">
        <v>10378</v>
      </c>
      <c r="R2996" t="s">
        <v>12035</v>
      </c>
      <c r="S2996">
        <v>91.96</v>
      </c>
      <c r="T2996">
        <v>2</v>
      </c>
      <c r="U2996">
        <v>0</v>
      </c>
      <c r="V2996">
        <v>15.6332</v>
      </c>
      <c r="W2996">
        <f>(Tableau1[[#This Row],[Sales]]/Tableau1[[#This Row],[Profit]])*100</f>
        <v>588.23529411764696</v>
      </c>
      <c r="X2996">
        <f>Tableau1[[#This Row],[Sales]]*(1-Tableau1[[#This Row],[Discount]])</f>
        <v>91.96</v>
      </c>
      <c r="Y2996">
        <f ca="1">SUMIF(Tableau1[Order ID],Tableau1[[#This Row],[Order ID]],Tableau1[[#This Row],[Sales]])</f>
        <v>0</v>
      </c>
    </row>
    <row r="2997" spans="1:25" x14ac:dyDescent="0.3">
      <c r="A2997">
        <v>6020</v>
      </c>
      <c r="B2997" t="s">
        <v>3016</v>
      </c>
      <c r="C2997" s="9" t="s">
        <v>6112</v>
      </c>
      <c r="D2997" s="9">
        <v>41917</v>
      </c>
      <c r="E2997" s="3" t="s">
        <v>6012</v>
      </c>
      <c r="F2997" t="s">
        <v>6464</v>
      </c>
      <c r="G2997" t="s">
        <v>7099</v>
      </c>
      <c r="H2997" t="s">
        <v>7892</v>
      </c>
      <c r="I2997" t="s">
        <v>8054</v>
      </c>
      <c r="J2997" t="s">
        <v>8057</v>
      </c>
      <c r="K2997" t="s">
        <v>8096</v>
      </c>
      <c r="L2997" t="s">
        <v>8612</v>
      </c>
      <c r="M2997">
        <v>43229</v>
      </c>
      <c r="N2997" t="s">
        <v>8640</v>
      </c>
      <c r="O2997" t="s">
        <v>8650</v>
      </c>
      <c r="P2997" t="s">
        <v>10371</v>
      </c>
      <c r="Q2997" t="s">
        <v>10382</v>
      </c>
      <c r="R2997" t="s">
        <v>10399</v>
      </c>
      <c r="S2997">
        <v>91.92</v>
      </c>
      <c r="T2997">
        <v>5</v>
      </c>
      <c r="U2997">
        <v>0.2</v>
      </c>
      <c r="V2997">
        <v>11.49</v>
      </c>
      <c r="W2997">
        <f>(Tableau1[[#This Row],[Sales]]/Tableau1[[#This Row],[Profit]])*100</f>
        <v>800</v>
      </c>
      <c r="X2997">
        <f>Tableau1[[#This Row],[Sales]]*(1-Tableau1[[#This Row],[Discount]])</f>
        <v>73.536000000000001</v>
      </c>
      <c r="Y2997">
        <f ca="1">SUMIF(Tableau1[Order ID],Tableau1[[#This Row],[Order ID]],Tableau1[[#This Row],[Sales]])</f>
        <v>0</v>
      </c>
    </row>
    <row r="2998" spans="1:25" x14ac:dyDescent="0.3">
      <c r="A2998">
        <v>6021</v>
      </c>
      <c r="B2998" t="s">
        <v>3017</v>
      </c>
      <c r="C2998" s="9" t="s">
        <v>5602</v>
      </c>
      <c r="D2998" s="9">
        <v>42595</v>
      </c>
      <c r="E2998" s="3" t="s">
        <v>5602</v>
      </c>
      <c r="F2998" t="s">
        <v>6467</v>
      </c>
      <c r="G2998" t="s">
        <v>7111</v>
      </c>
      <c r="H2998" t="s">
        <v>7904</v>
      </c>
      <c r="I2998" t="s">
        <v>8054</v>
      </c>
      <c r="J2998" t="s">
        <v>8057</v>
      </c>
      <c r="K2998" t="s">
        <v>8519</v>
      </c>
      <c r="L2998" t="s">
        <v>8616</v>
      </c>
      <c r="M2998">
        <v>70065</v>
      </c>
      <c r="N2998" t="s">
        <v>8637</v>
      </c>
      <c r="O2998" t="s">
        <v>9877</v>
      </c>
      <c r="P2998" t="s">
        <v>10371</v>
      </c>
      <c r="Q2998" t="s">
        <v>10382</v>
      </c>
      <c r="R2998" t="s">
        <v>10742</v>
      </c>
      <c r="S2998">
        <v>17.34</v>
      </c>
      <c r="T2998">
        <v>2</v>
      </c>
      <c r="U2998">
        <v>0</v>
      </c>
      <c r="V2998">
        <v>4.6818</v>
      </c>
      <c r="W2998">
        <f>(Tableau1[[#This Row],[Sales]]/Tableau1[[#This Row],[Profit]])*100</f>
        <v>370.37037037037038</v>
      </c>
      <c r="X2998">
        <f>Tableau1[[#This Row],[Sales]]*(1-Tableau1[[#This Row],[Discount]])</f>
        <v>17.34</v>
      </c>
      <c r="Y2998">
        <f ca="1">SUMIF(Tableau1[Order ID],Tableau1[[#This Row],[Order ID]],Tableau1[[#This Row],[Sales]])</f>
        <v>0</v>
      </c>
    </row>
    <row r="2999" spans="1:25" x14ac:dyDescent="0.3">
      <c r="A2999">
        <v>6023</v>
      </c>
      <c r="B2999" t="s">
        <v>3018</v>
      </c>
      <c r="C2999" s="9" t="s">
        <v>5694</v>
      </c>
      <c r="D2999" s="9">
        <v>41960</v>
      </c>
      <c r="E2999" s="3" t="s">
        <v>5901</v>
      </c>
      <c r="F2999" t="s">
        <v>6465</v>
      </c>
      <c r="G2999" t="s">
        <v>6558</v>
      </c>
      <c r="H2999" t="s">
        <v>7351</v>
      </c>
      <c r="I2999" t="s">
        <v>8054</v>
      </c>
      <c r="J2999" t="s">
        <v>8057</v>
      </c>
      <c r="K2999" t="s">
        <v>8502</v>
      </c>
      <c r="L2999" t="s">
        <v>8593</v>
      </c>
      <c r="M2999">
        <v>75104</v>
      </c>
      <c r="N2999" t="s">
        <v>8639</v>
      </c>
      <c r="O2999" t="s">
        <v>8749</v>
      </c>
      <c r="P2999" t="s">
        <v>10371</v>
      </c>
      <c r="Q2999" t="s">
        <v>10385</v>
      </c>
      <c r="R2999" t="s">
        <v>10498</v>
      </c>
      <c r="S2999">
        <v>7.08</v>
      </c>
      <c r="T2999">
        <v>3</v>
      </c>
      <c r="U2999">
        <v>0.2</v>
      </c>
      <c r="V2999">
        <v>2.4780000000000002</v>
      </c>
      <c r="W2999">
        <f>(Tableau1[[#This Row],[Sales]]/Tableau1[[#This Row],[Profit]])*100</f>
        <v>285.71428571428567</v>
      </c>
      <c r="X2999">
        <f>Tableau1[[#This Row],[Sales]]*(1-Tableau1[[#This Row],[Discount]])</f>
        <v>5.6640000000000006</v>
      </c>
      <c r="Y2999">
        <f ca="1">SUMIF(Tableau1[Order ID],Tableau1[[#This Row],[Order ID]],Tableau1[[#This Row],[Sales]])</f>
        <v>0</v>
      </c>
    </row>
    <row r="3000" spans="1:25" x14ac:dyDescent="0.3">
      <c r="A3000">
        <v>6024</v>
      </c>
      <c r="B3000" t="s">
        <v>3019</v>
      </c>
      <c r="C3000" s="9" t="s">
        <v>5588</v>
      </c>
      <c r="D3000" s="9">
        <v>42849</v>
      </c>
      <c r="E3000" s="3" t="s">
        <v>5872</v>
      </c>
      <c r="F3000" t="s">
        <v>6466</v>
      </c>
      <c r="G3000" t="s">
        <v>6790</v>
      </c>
      <c r="H3000" t="s">
        <v>7583</v>
      </c>
      <c r="I3000" t="s">
        <v>8055</v>
      </c>
      <c r="J3000" t="s">
        <v>8057</v>
      </c>
      <c r="K3000" t="s">
        <v>8263</v>
      </c>
      <c r="L3000" t="s">
        <v>8622</v>
      </c>
      <c r="M3000">
        <v>2908</v>
      </c>
      <c r="N3000" t="s">
        <v>8640</v>
      </c>
      <c r="O3000" t="s">
        <v>9661</v>
      </c>
      <c r="P3000" t="s">
        <v>10372</v>
      </c>
      <c r="Q3000" t="s">
        <v>10384</v>
      </c>
      <c r="R3000" t="s">
        <v>11399</v>
      </c>
      <c r="S3000">
        <v>69.98</v>
      </c>
      <c r="T3000">
        <v>2</v>
      </c>
      <c r="U3000">
        <v>0</v>
      </c>
      <c r="V3000">
        <v>4.8986000000000001</v>
      </c>
      <c r="W3000">
        <f>(Tableau1[[#This Row],[Sales]]/Tableau1[[#This Row],[Profit]])*100</f>
        <v>1428.5714285714287</v>
      </c>
      <c r="X3000">
        <f>Tableau1[[#This Row],[Sales]]*(1-Tableau1[[#This Row],[Discount]])</f>
        <v>69.98</v>
      </c>
      <c r="Y3000">
        <f ca="1">SUMIF(Tableau1[Order ID],Tableau1[[#This Row],[Order ID]],Tableau1[[#This Row],[Sales]])</f>
        <v>0</v>
      </c>
    </row>
    <row r="3001" spans="1:25" x14ac:dyDescent="0.3">
      <c r="A3001">
        <v>6025</v>
      </c>
      <c r="B3001" t="s">
        <v>3020</v>
      </c>
      <c r="C3001" s="9" t="s">
        <v>6073</v>
      </c>
      <c r="D3001" s="9">
        <v>42971</v>
      </c>
      <c r="E3001" s="3" t="s">
        <v>5805</v>
      </c>
      <c r="F3001" t="s">
        <v>6464</v>
      </c>
      <c r="G3001" t="s">
        <v>7129</v>
      </c>
      <c r="H3001" t="s">
        <v>7922</v>
      </c>
      <c r="I3001" t="s">
        <v>8054</v>
      </c>
      <c r="J3001" t="s">
        <v>8057</v>
      </c>
      <c r="K3001" t="s">
        <v>8210</v>
      </c>
      <c r="L3001" t="s">
        <v>8612</v>
      </c>
      <c r="M3001">
        <v>43130</v>
      </c>
      <c r="N3001" t="s">
        <v>8640</v>
      </c>
      <c r="O3001" t="s">
        <v>10262</v>
      </c>
      <c r="P3001" t="s">
        <v>10371</v>
      </c>
      <c r="Q3001" t="s">
        <v>10382</v>
      </c>
      <c r="R3001" t="s">
        <v>12000</v>
      </c>
      <c r="S3001">
        <v>646.27200000000005</v>
      </c>
      <c r="T3001">
        <v>8</v>
      </c>
      <c r="U3001">
        <v>0.2</v>
      </c>
      <c r="V3001">
        <v>64.627200000000002</v>
      </c>
      <c r="W3001">
        <f>(Tableau1[[#This Row],[Sales]]/Tableau1[[#This Row],[Profit]])*100</f>
        <v>1000</v>
      </c>
      <c r="X3001">
        <f>Tableau1[[#This Row],[Sales]]*(1-Tableau1[[#This Row],[Discount]])</f>
        <v>517.01760000000002</v>
      </c>
      <c r="Y3001">
        <f ca="1">SUMIF(Tableau1[Order ID],Tableau1[[#This Row],[Order ID]],Tableau1[[#This Row],[Sales]])</f>
        <v>0</v>
      </c>
    </row>
    <row r="3002" spans="1:25" x14ac:dyDescent="0.3">
      <c r="A3002">
        <v>6027</v>
      </c>
      <c r="B3002" t="s">
        <v>3021</v>
      </c>
      <c r="C3002" s="9" t="s">
        <v>5690</v>
      </c>
      <c r="D3002" s="9">
        <v>42789</v>
      </c>
      <c r="E3002" s="3" t="s">
        <v>5610</v>
      </c>
      <c r="F3002" t="s">
        <v>6465</v>
      </c>
      <c r="G3002" t="s">
        <v>7024</v>
      </c>
      <c r="H3002" t="s">
        <v>7817</v>
      </c>
      <c r="I3002" t="s">
        <v>8055</v>
      </c>
      <c r="J3002" t="s">
        <v>8057</v>
      </c>
      <c r="K3002" t="s">
        <v>8062</v>
      </c>
      <c r="L3002" t="s">
        <v>8234</v>
      </c>
      <c r="M3002">
        <v>98115</v>
      </c>
      <c r="N3002" t="s">
        <v>8638</v>
      </c>
      <c r="O3002" t="s">
        <v>10038</v>
      </c>
      <c r="P3002" t="s">
        <v>10371</v>
      </c>
      <c r="Q3002" t="s">
        <v>10386</v>
      </c>
      <c r="R3002" t="s">
        <v>11776</v>
      </c>
      <c r="S3002">
        <v>8.4</v>
      </c>
      <c r="T3002">
        <v>5</v>
      </c>
      <c r="U3002">
        <v>0</v>
      </c>
      <c r="V3002">
        <v>0.33600000000000002</v>
      </c>
      <c r="W3002">
        <f>(Tableau1[[#This Row],[Sales]]/Tableau1[[#This Row],[Profit]])*100</f>
        <v>2500</v>
      </c>
      <c r="X3002">
        <f>Tableau1[[#This Row],[Sales]]*(1-Tableau1[[#This Row],[Discount]])</f>
        <v>8.4</v>
      </c>
      <c r="Y3002">
        <f ca="1">SUMIF(Tableau1[Order ID],Tableau1[[#This Row],[Order ID]],Tableau1[[#This Row],[Sales]])</f>
        <v>0</v>
      </c>
    </row>
    <row r="3003" spans="1:25" x14ac:dyDescent="0.3">
      <c r="A3003">
        <v>6029</v>
      </c>
      <c r="B3003" t="s">
        <v>3022</v>
      </c>
      <c r="C3003" s="9" t="s">
        <v>5288</v>
      </c>
      <c r="D3003" s="9">
        <v>42693</v>
      </c>
      <c r="E3003" s="3" t="s">
        <v>5861</v>
      </c>
      <c r="F3003" t="s">
        <v>6466</v>
      </c>
      <c r="G3003" t="s">
        <v>6767</v>
      </c>
      <c r="H3003" t="s">
        <v>7560</v>
      </c>
      <c r="I3003" t="s">
        <v>8054</v>
      </c>
      <c r="J3003" t="s">
        <v>8057</v>
      </c>
      <c r="K3003" t="s">
        <v>8166</v>
      </c>
      <c r="L3003" t="s">
        <v>8592</v>
      </c>
      <c r="M3003">
        <v>28540</v>
      </c>
      <c r="N3003" t="s">
        <v>8637</v>
      </c>
      <c r="O3003" t="s">
        <v>9304</v>
      </c>
      <c r="P3003" t="s">
        <v>10371</v>
      </c>
      <c r="Q3003" t="s">
        <v>10379</v>
      </c>
      <c r="R3003" t="s">
        <v>11053</v>
      </c>
      <c r="S3003">
        <v>18.48</v>
      </c>
      <c r="T3003">
        <v>2</v>
      </c>
      <c r="U3003">
        <v>0.2</v>
      </c>
      <c r="V3003">
        <v>6.0060000000000002</v>
      </c>
      <c r="W3003">
        <f>(Tableau1[[#This Row],[Sales]]/Tableau1[[#This Row],[Profit]])*100</f>
        <v>307.69230769230774</v>
      </c>
      <c r="X3003">
        <f>Tableau1[[#This Row],[Sales]]*(1-Tableau1[[#This Row],[Discount]])</f>
        <v>14.784000000000001</v>
      </c>
      <c r="Y3003">
        <f ca="1">SUMIF(Tableau1[Order ID],Tableau1[[#This Row],[Order ID]],Tableau1[[#This Row],[Sales]])</f>
        <v>0</v>
      </c>
    </row>
    <row r="3004" spans="1:25" x14ac:dyDescent="0.3">
      <c r="A3004">
        <v>6030</v>
      </c>
      <c r="B3004" t="s">
        <v>3023</v>
      </c>
      <c r="C3004" s="9" t="s">
        <v>5726</v>
      </c>
      <c r="D3004" s="9">
        <v>42688</v>
      </c>
      <c r="E3004" s="3" t="s">
        <v>5655</v>
      </c>
      <c r="F3004" t="s">
        <v>6466</v>
      </c>
      <c r="G3004" t="s">
        <v>7089</v>
      </c>
      <c r="H3004" t="s">
        <v>7882</v>
      </c>
      <c r="I3004" t="s">
        <v>8054</v>
      </c>
      <c r="J3004" t="s">
        <v>8057</v>
      </c>
      <c r="K3004" t="s">
        <v>8059</v>
      </c>
      <c r="L3004" t="s">
        <v>8590</v>
      </c>
      <c r="M3004">
        <v>90049</v>
      </c>
      <c r="N3004" t="s">
        <v>8638</v>
      </c>
      <c r="O3004" t="s">
        <v>9551</v>
      </c>
      <c r="P3004" t="s">
        <v>10371</v>
      </c>
      <c r="Q3004" t="s">
        <v>10379</v>
      </c>
      <c r="R3004" t="s">
        <v>11294</v>
      </c>
      <c r="S3004">
        <v>9.84</v>
      </c>
      <c r="T3004">
        <v>3</v>
      </c>
      <c r="U3004">
        <v>0</v>
      </c>
      <c r="V3004">
        <v>2.8536000000000001</v>
      </c>
      <c r="W3004">
        <f>(Tableau1[[#This Row],[Sales]]/Tableau1[[#This Row],[Profit]])*100</f>
        <v>344.82758620689651</v>
      </c>
      <c r="X3004">
        <f>Tableau1[[#This Row],[Sales]]*(1-Tableau1[[#This Row],[Discount]])</f>
        <v>9.84</v>
      </c>
      <c r="Y3004">
        <f ca="1">SUMIF(Tableau1[Order ID],Tableau1[[#This Row],[Order ID]],Tableau1[[#This Row],[Sales]])</f>
        <v>0</v>
      </c>
    </row>
    <row r="3005" spans="1:25" x14ac:dyDescent="0.3">
      <c r="A3005">
        <v>6031</v>
      </c>
      <c r="B3005" t="s">
        <v>3024</v>
      </c>
      <c r="C3005" s="9" t="s">
        <v>5121</v>
      </c>
      <c r="D3005" s="9">
        <v>42922</v>
      </c>
      <c r="E3005" s="3" t="s">
        <v>5121</v>
      </c>
      <c r="F3005" t="s">
        <v>6467</v>
      </c>
      <c r="G3005" t="s">
        <v>7206</v>
      </c>
      <c r="H3005" t="s">
        <v>7999</v>
      </c>
      <c r="I3005" t="s">
        <v>8054</v>
      </c>
      <c r="J3005" t="s">
        <v>8057</v>
      </c>
      <c r="K3005" t="s">
        <v>8158</v>
      </c>
      <c r="L3005" t="s">
        <v>8591</v>
      </c>
      <c r="M3005">
        <v>33142</v>
      </c>
      <c r="N3005" t="s">
        <v>8637</v>
      </c>
      <c r="O3005" t="s">
        <v>9768</v>
      </c>
      <c r="P3005" t="s">
        <v>10370</v>
      </c>
      <c r="Q3005" t="s">
        <v>10374</v>
      </c>
      <c r="R3005" t="s">
        <v>11503</v>
      </c>
      <c r="S3005">
        <v>239.24</v>
      </c>
      <c r="T3005">
        <v>1</v>
      </c>
      <c r="U3005">
        <v>0.2</v>
      </c>
      <c r="V3005">
        <v>23.923999999999999</v>
      </c>
      <c r="W3005">
        <f>(Tableau1[[#This Row],[Sales]]/Tableau1[[#This Row],[Profit]])*100</f>
        <v>1000</v>
      </c>
      <c r="X3005">
        <f>Tableau1[[#This Row],[Sales]]*(1-Tableau1[[#This Row],[Discount]])</f>
        <v>191.39200000000002</v>
      </c>
      <c r="Y3005">
        <f ca="1">SUMIF(Tableau1[Order ID],Tableau1[[#This Row],[Order ID]],Tableau1[[#This Row],[Sales]])</f>
        <v>0</v>
      </c>
    </row>
    <row r="3006" spans="1:25" x14ac:dyDescent="0.3">
      <c r="A3006">
        <v>6032</v>
      </c>
      <c r="B3006" t="s">
        <v>3025</v>
      </c>
      <c r="C3006" s="9" t="s">
        <v>5621</v>
      </c>
      <c r="D3006" s="9">
        <v>42729</v>
      </c>
      <c r="E3006" s="3" t="s">
        <v>5344</v>
      </c>
      <c r="F3006" t="s">
        <v>6465</v>
      </c>
      <c r="G3006" t="s">
        <v>6632</v>
      </c>
      <c r="H3006" t="s">
        <v>7425</v>
      </c>
      <c r="I3006" t="s">
        <v>8055</v>
      </c>
      <c r="J3006" t="s">
        <v>8057</v>
      </c>
      <c r="K3006" t="s">
        <v>8520</v>
      </c>
      <c r="L3006" t="s">
        <v>8626</v>
      </c>
      <c r="M3006">
        <v>3060</v>
      </c>
      <c r="N3006" t="s">
        <v>8640</v>
      </c>
      <c r="O3006" t="s">
        <v>9811</v>
      </c>
      <c r="P3006" t="s">
        <v>10370</v>
      </c>
      <c r="Q3006" t="s">
        <v>10378</v>
      </c>
      <c r="R3006" t="s">
        <v>11545</v>
      </c>
      <c r="S3006">
        <v>21.12</v>
      </c>
      <c r="T3006">
        <v>4</v>
      </c>
      <c r="U3006">
        <v>0</v>
      </c>
      <c r="V3006">
        <v>6.5472000000000001</v>
      </c>
      <c r="W3006">
        <f>(Tableau1[[#This Row],[Sales]]/Tableau1[[#This Row],[Profit]])*100</f>
        <v>322.58064516129036</v>
      </c>
      <c r="X3006">
        <f>Tableau1[[#This Row],[Sales]]*(1-Tableau1[[#This Row],[Discount]])</f>
        <v>21.12</v>
      </c>
      <c r="Y3006">
        <f ca="1">SUMIF(Tableau1[Order ID],Tableau1[[#This Row],[Order ID]],Tableau1[[#This Row],[Sales]])</f>
        <v>0</v>
      </c>
    </row>
    <row r="3007" spans="1:25" x14ac:dyDescent="0.3">
      <c r="A3007">
        <v>6033</v>
      </c>
      <c r="B3007" t="s">
        <v>3026</v>
      </c>
      <c r="C3007" s="9" t="s">
        <v>5786</v>
      </c>
      <c r="D3007" s="9">
        <v>42848</v>
      </c>
      <c r="E3007" s="3" t="s">
        <v>6046</v>
      </c>
      <c r="F3007" t="s">
        <v>6466</v>
      </c>
      <c r="G3007" t="s">
        <v>6611</v>
      </c>
      <c r="H3007" t="s">
        <v>7404</v>
      </c>
      <c r="I3007" t="s">
        <v>8054</v>
      </c>
      <c r="J3007" t="s">
        <v>8057</v>
      </c>
      <c r="K3007" t="s">
        <v>8078</v>
      </c>
      <c r="L3007" t="s">
        <v>8603</v>
      </c>
      <c r="M3007">
        <v>10011</v>
      </c>
      <c r="N3007" t="s">
        <v>8640</v>
      </c>
      <c r="O3007" t="s">
        <v>8771</v>
      </c>
      <c r="P3007" t="s">
        <v>10371</v>
      </c>
      <c r="Q3007" t="s">
        <v>10387</v>
      </c>
      <c r="R3007" t="s">
        <v>10521</v>
      </c>
      <c r="S3007">
        <v>54.9</v>
      </c>
      <c r="T3007">
        <v>5</v>
      </c>
      <c r="U3007">
        <v>0</v>
      </c>
      <c r="V3007">
        <v>15.372</v>
      </c>
      <c r="W3007">
        <f>(Tableau1[[#This Row],[Sales]]/Tableau1[[#This Row],[Profit]])*100</f>
        <v>357.14285714285711</v>
      </c>
      <c r="X3007">
        <f>Tableau1[[#This Row],[Sales]]*(1-Tableau1[[#This Row],[Discount]])</f>
        <v>54.9</v>
      </c>
      <c r="Y3007">
        <f ca="1">SUMIF(Tableau1[Order ID],Tableau1[[#This Row],[Order ID]],Tableau1[[#This Row],[Sales]])</f>
        <v>0</v>
      </c>
    </row>
    <row r="3008" spans="1:25" x14ac:dyDescent="0.3">
      <c r="A3008">
        <v>6034</v>
      </c>
      <c r="B3008" t="s">
        <v>3027</v>
      </c>
      <c r="C3008" s="9" t="s">
        <v>5669</v>
      </c>
      <c r="D3008" s="9">
        <v>42352</v>
      </c>
      <c r="E3008" s="3" t="s">
        <v>5247</v>
      </c>
      <c r="F3008" t="s">
        <v>6465</v>
      </c>
      <c r="G3008" t="s">
        <v>6920</v>
      </c>
      <c r="H3008" t="s">
        <v>7713</v>
      </c>
      <c r="I3008" t="s">
        <v>8056</v>
      </c>
      <c r="J3008" t="s">
        <v>8057</v>
      </c>
      <c r="K3008" t="s">
        <v>8059</v>
      </c>
      <c r="L3008" t="s">
        <v>8590</v>
      </c>
      <c r="M3008">
        <v>90036</v>
      </c>
      <c r="N3008" t="s">
        <v>8638</v>
      </c>
      <c r="O3008" t="s">
        <v>10084</v>
      </c>
      <c r="P3008" t="s">
        <v>10370</v>
      </c>
      <c r="Q3008" t="s">
        <v>10378</v>
      </c>
      <c r="R3008" t="s">
        <v>11822</v>
      </c>
      <c r="S3008">
        <v>15.24</v>
      </c>
      <c r="T3008">
        <v>3</v>
      </c>
      <c r="U3008">
        <v>0</v>
      </c>
      <c r="V3008">
        <v>5.1816000000000004</v>
      </c>
      <c r="W3008">
        <f>(Tableau1[[#This Row],[Sales]]/Tableau1[[#This Row],[Profit]])*100</f>
        <v>294.11764705882348</v>
      </c>
      <c r="X3008">
        <f>Tableau1[[#This Row],[Sales]]*(1-Tableau1[[#This Row],[Discount]])</f>
        <v>15.24</v>
      </c>
      <c r="Y3008">
        <f ca="1">SUMIF(Tableau1[Order ID],Tableau1[[#This Row],[Order ID]],Tableau1[[#This Row],[Sales]])</f>
        <v>0</v>
      </c>
    </row>
    <row r="3009" spans="1:25" x14ac:dyDescent="0.3">
      <c r="A3009">
        <v>6035</v>
      </c>
      <c r="B3009" t="s">
        <v>3028</v>
      </c>
      <c r="C3009" s="9" t="s">
        <v>6113</v>
      </c>
      <c r="D3009" s="9">
        <v>42113</v>
      </c>
      <c r="E3009" s="3" t="s">
        <v>5364</v>
      </c>
      <c r="F3009" t="s">
        <v>6465</v>
      </c>
      <c r="G3009" t="s">
        <v>6778</v>
      </c>
      <c r="H3009" t="s">
        <v>7571</v>
      </c>
      <c r="I3009" t="s">
        <v>8054</v>
      </c>
      <c r="J3009" t="s">
        <v>8057</v>
      </c>
      <c r="K3009" t="s">
        <v>8296</v>
      </c>
      <c r="L3009" t="s">
        <v>8593</v>
      </c>
      <c r="M3009">
        <v>75007</v>
      </c>
      <c r="N3009" t="s">
        <v>8639</v>
      </c>
      <c r="O3009" t="s">
        <v>9041</v>
      </c>
      <c r="P3009" t="s">
        <v>10371</v>
      </c>
      <c r="Q3009" t="s">
        <v>10382</v>
      </c>
      <c r="R3009" t="s">
        <v>10790</v>
      </c>
      <c r="S3009">
        <v>19.568000000000001</v>
      </c>
      <c r="T3009">
        <v>2</v>
      </c>
      <c r="U3009">
        <v>0.8</v>
      </c>
      <c r="V3009">
        <v>-52.833599999999997</v>
      </c>
      <c r="W3009">
        <f>(Tableau1[[#This Row],[Sales]]/Tableau1[[#This Row],[Profit]])*100</f>
        <v>-37.037037037037038</v>
      </c>
      <c r="X3009">
        <f>Tableau1[[#This Row],[Sales]]*(1-Tableau1[[#This Row],[Discount]])</f>
        <v>3.9135999999999993</v>
      </c>
      <c r="Y3009">
        <f ca="1">SUMIF(Tableau1[Order ID],Tableau1[[#This Row],[Order ID]],Tableau1[[#This Row],[Sales]])</f>
        <v>0</v>
      </c>
    </row>
    <row r="3010" spans="1:25" x14ac:dyDescent="0.3">
      <c r="A3010">
        <v>6037</v>
      </c>
      <c r="B3010" t="s">
        <v>3029</v>
      </c>
      <c r="C3010" s="9" t="s">
        <v>5943</v>
      </c>
      <c r="D3010" s="9">
        <v>42617</v>
      </c>
      <c r="E3010" s="3" t="s">
        <v>5192</v>
      </c>
      <c r="F3010" t="s">
        <v>6465</v>
      </c>
      <c r="G3010" t="s">
        <v>7199</v>
      </c>
      <c r="H3010" t="s">
        <v>7992</v>
      </c>
      <c r="I3010" t="s">
        <v>8054</v>
      </c>
      <c r="J3010" t="s">
        <v>8057</v>
      </c>
      <c r="K3010" t="s">
        <v>8488</v>
      </c>
      <c r="L3010" t="s">
        <v>8589</v>
      </c>
      <c r="M3010">
        <v>40324</v>
      </c>
      <c r="N3010" t="s">
        <v>8637</v>
      </c>
      <c r="O3010" t="s">
        <v>9010</v>
      </c>
      <c r="P3010" t="s">
        <v>10370</v>
      </c>
      <c r="Q3010" t="s">
        <v>10378</v>
      </c>
      <c r="R3010" t="s">
        <v>10760</v>
      </c>
      <c r="S3010">
        <v>42.6</v>
      </c>
      <c r="T3010">
        <v>3</v>
      </c>
      <c r="U3010">
        <v>0</v>
      </c>
      <c r="V3010">
        <v>16.614000000000001</v>
      </c>
      <c r="W3010">
        <f>(Tableau1[[#This Row],[Sales]]/Tableau1[[#This Row],[Profit]])*100</f>
        <v>256.41025641025641</v>
      </c>
      <c r="X3010">
        <f>Tableau1[[#This Row],[Sales]]*(1-Tableau1[[#This Row],[Discount]])</f>
        <v>42.6</v>
      </c>
      <c r="Y3010">
        <f ca="1">SUMIF(Tableau1[Order ID],Tableau1[[#This Row],[Order ID]],Tableau1[[#This Row],[Sales]])</f>
        <v>0</v>
      </c>
    </row>
    <row r="3011" spans="1:25" x14ac:dyDescent="0.3">
      <c r="A3011">
        <v>6041</v>
      </c>
      <c r="B3011" t="s">
        <v>3030</v>
      </c>
      <c r="C3011" s="9" t="s">
        <v>5271</v>
      </c>
      <c r="D3011" s="9">
        <v>43002</v>
      </c>
      <c r="E3011" s="3" t="s">
        <v>5395</v>
      </c>
      <c r="F3011" t="s">
        <v>6465</v>
      </c>
      <c r="G3011" t="s">
        <v>6603</v>
      </c>
      <c r="H3011" t="s">
        <v>7396</v>
      </c>
      <c r="I3011" t="s">
        <v>8055</v>
      </c>
      <c r="J3011" t="s">
        <v>8057</v>
      </c>
      <c r="K3011" t="s">
        <v>8059</v>
      </c>
      <c r="L3011" t="s">
        <v>8590</v>
      </c>
      <c r="M3011">
        <v>90008</v>
      </c>
      <c r="N3011" t="s">
        <v>8638</v>
      </c>
      <c r="O3011" t="s">
        <v>9710</v>
      </c>
      <c r="P3011" t="s">
        <v>10372</v>
      </c>
      <c r="Q3011" t="s">
        <v>10380</v>
      </c>
      <c r="R3011" t="s">
        <v>11447</v>
      </c>
      <c r="S3011">
        <v>859.2</v>
      </c>
      <c r="T3011">
        <v>3</v>
      </c>
      <c r="U3011">
        <v>0.2</v>
      </c>
      <c r="V3011">
        <v>75.180000000000007</v>
      </c>
      <c r="W3011">
        <f>(Tableau1[[#This Row],[Sales]]/Tableau1[[#This Row],[Profit]])*100</f>
        <v>1142.8571428571429</v>
      </c>
      <c r="X3011">
        <f>Tableau1[[#This Row],[Sales]]*(1-Tableau1[[#This Row],[Discount]])</f>
        <v>687.36000000000013</v>
      </c>
      <c r="Y3011">
        <f ca="1">SUMIF(Tableau1[Order ID],Tableau1[[#This Row],[Order ID]],Tableau1[[#This Row],[Sales]])</f>
        <v>0</v>
      </c>
    </row>
    <row r="3012" spans="1:25" x14ac:dyDescent="0.3">
      <c r="A3012">
        <v>6043</v>
      </c>
      <c r="B3012" t="s">
        <v>3031</v>
      </c>
      <c r="C3012" s="9" t="s">
        <v>6114</v>
      </c>
      <c r="D3012" s="9">
        <v>42404</v>
      </c>
      <c r="E3012" s="3" t="s">
        <v>5627</v>
      </c>
      <c r="F3012" t="s">
        <v>6465</v>
      </c>
      <c r="G3012" t="s">
        <v>6482</v>
      </c>
      <c r="H3012" t="s">
        <v>7275</v>
      </c>
      <c r="I3012" t="s">
        <v>8054</v>
      </c>
      <c r="J3012" t="s">
        <v>8057</v>
      </c>
      <c r="K3012" t="s">
        <v>8194</v>
      </c>
      <c r="L3012" t="s">
        <v>8604</v>
      </c>
      <c r="M3012">
        <v>85635</v>
      </c>
      <c r="N3012" t="s">
        <v>8638</v>
      </c>
      <c r="O3012" t="s">
        <v>9697</v>
      </c>
      <c r="P3012" t="s">
        <v>10370</v>
      </c>
      <c r="Q3012" t="s">
        <v>10378</v>
      </c>
      <c r="R3012" t="s">
        <v>11435</v>
      </c>
      <c r="S3012">
        <v>14.368</v>
      </c>
      <c r="T3012">
        <v>2</v>
      </c>
      <c r="U3012">
        <v>0.2</v>
      </c>
      <c r="V3012">
        <v>3.9512</v>
      </c>
      <c r="W3012">
        <f>(Tableau1[[#This Row],[Sales]]/Tableau1[[#This Row],[Profit]])*100</f>
        <v>363.63636363636363</v>
      </c>
      <c r="X3012">
        <f>Tableau1[[#This Row],[Sales]]*(1-Tableau1[[#This Row],[Discount]])</f>
        <v>11.494400000000001</v>
      </c>
      <c r="Y3012">
        <f ca="1">SUMIF(Tableau1[Order ID],Tableau1[[#This Row],[Order ID]],Tableau1[[#This Row],[Sales]])</f>
        <v>0</v>
      </c>
    </row>
    <row r="3013" spans="1:25" x14ac:dyDescent="0.3">
      <c r="A3013">
        <v>6044</v>
      </c>
      <c r="B3013" t="s">
        <v>3032</v>
      </c>
      <c r="C3013" s="9" t="s">
        <v>5270</v>
      </c>
      <c r="D3013" s="9">
        <v>42874</v>
      </c>
      <c r="E3013" s="3" t="s">
        <v>6299</v>
      </c>
      <c r="F3013" t="s">
        <v>6464</v>
      </c>
      <c r="G3013" t="s">
        <v>6808</v>
      </c>
      <c r="H3013" t="s">
        <v>7601</v>
      </c>
      <c r="I3013" t="s">
        <v>8055</v>
      </c>
      <c r="J3013" t="s">
        <v>8057</v>
      </c>
      <c r="K3013" t="s">
        <v>8347</v>
      </c>
      <c r="L3013" t="s">
        <v>8606</v>
      </c>
      <c r="M3013">
        <v>37918</v>
      </c>
      <c r="N3013" t="s">
        <v>8637</v>
      </c>
      <c r="O3013" t="s">
        <v>9165</v>
      </c>
      <c r="P3013" t="s">
        <v>10370</v>
      </c>
      <c r="Q3013" t="s">
        <v>10374</v>
      </c>
      <c r="R3013" t="s">
        <v>10914</v>
      </c>
      <c r="S3013">
        <v>314.35199999999998</v>
      </c>
      <c r="T3013">
        <v>3</v>
      </c>
      <c r="U3013">
        <v>0.2</v>
      </c>
      <c r="V3013">
        <v>-35.364600000000003</v>
      </c>
      <c r="W3013">
        <f>(Tableau1[[#This Row],[Sales]]/Tableau1[[#This Row],[Profit]])*100</f>
        <v>-888.8888888888888</v>
      </c>
      <c r="X3013">
        <f>Tableau1[[#This Row],[Sales]]*(1-Tableau1[[#This Row],[Discount]])</f>
        <v>251.48159999999999</v>
      </c>
      <c r="Y3013">
        <f ca="1">SUMIF(Tableau1[Order ID],Tableau1[[#This Row],[Order ID]],Tableau1[[#This Row],[Sales]])</f>
        <v>0</v>
      </c>
    </row>
    <row r="3014" spans="1:25" x14ac:dyDescent="0.3">
      <c r="A3014">
        <v>6046</v>
      </c>
      <c r="B3014" t="s">
        <v>3033</v>
      </c>
      <c r="C3014" s="9" t="s">
        <v>5067</v>
      </c>
      <c r="D3014" s="9">
        <v>42250</v>
      </c>
      <c r="E3014" s="3" t="s">
        <v>6044</v>
      </c>
      <c r="F3014" t="s">
        <v>6465</v>
      </c>
      <c r="G3014" t="s">
        <v>6902</v>
      </c>
      <c r="H3014" t="s">
        <v>7695</v>
      </c>
      <c r="I3014" t="s">
        <v>8055</v>
      </c>
      <c r="J3014" t="s">
        <v>8057</v>
      </c>
      <c r="K3014" t="s">
        <v>8151</v>
      </c>
      <c r="L3014" t="s">
        <v>8604</v>
      </c>
      <c r="M3014">
        <v>85705</v>
      </c>
      <c r="N3014" t="s">
        <v>8638</v>
      </c>
      <c r="O3014" t="s">
        <v>9665</v>
      </c>
      <c r="P3014" t="s">
        <v>10370</v>
      </c>
      <c r="Q3014" t="s">
        <v>10378</v>
      </c>
      <c r="R3014" t="s">
        <v>11403</v>
      </c>
      <c r="S3014">
        <v>238.15199999999999</v>
      </c>
      <c r="T3014">
        <v>3</v>
      </c>
      <c r="U3014">
        <v>0.2</v>
      </c>
      <c r="V3014">
        <v>89.307000000000002</v>
      </c>
      <c r="W3014">
        <f>(Tableau1[[#This Row],[Sales]]/Tableau1[[#This Row],[Profit]])*100</f>
        <v>266.66666666666663</v>
      </c>
      <c r="X3014">
        <f>Tableau1[[#This Row],[Sales]]*(1-Tableau1[[#This Row],[Discount]])</f>
        <v>190.52160000000001</v>
      </c>
      <c r="Y3014">
        <f ca="1">SUMIF(Tableau1[Order ID],Tableau1[[#This Row],[Order ID]],Tableau1[[#This Row],[Sales]])</f>
        <v>0</v>
      </c>
    </row>
    <row r="3015" spans="1:25" x14ac:dyDescent="0.3">
      <c r="A3015">
        <v>6047</v>
      </c>
      <c r="B3015" t="s">
        <v>3034</v>
      </c>
      <c r="C3015" s="9" t="s">
        <v>5662</v>
      </c>
      <c r="D3015" s="9">
        <v>42530</v>
      </c>
      <c r="E3015" s="3" t="s">
        <v>5980</v>
      </c>
      <c r="F3015" t="s">
        <v>6465</v>
      </c>
      <c r="G3015" t="s">
        <v>7150</v>
      </c>
      <c r="H3015" t="s">
        <v>7943</v>
      </c>
      <c r="I3015" t="s">
        <v>8056</v>
      </c>
      <c r="J3015" t="s">
        <v>8057</v>
      </c>
      <c r="K3015" t="s">
        <v>8089</v>
      </c>
      <c r="L3015" t="s">
        <v>8599</v>
      </c>
      <c r="M3015">
        <v>55407</v>
      </c>
      <c r="N3015" t="s">
        <v>8639</v>
      </c>
      <c r="O3015" t="s">
        <v>10279</v>
      </c>
      <c r="P3015" t="s">
        <v>10370</v>
      </c>
      <c r="Q3015" t="s">
        <v>10376</v>
      </c>
      <c r="R3015" t="s">
        <v>12019</v>
      </c>
      <c r="S3015">
        <v>692.94</v>
      </c>
      <c r="T3015">
        <v>3</v>
      </c>
      <c r="U3015">
        <v>0</v>
      </c>
      <c r="V3015">
        <v>173.23500000000001</v>
      </c>
      <c r="W3015">
        <f>(Tableau1[[#This Row],[Sales]]/Tableau1[[#This Row],[Profit]])*100</f>
        <v>400</v>
      </c>
      <c r="X3015">
        <f>Tableau1[[#This Row],[Sales]]*(1-Tableau1[[#This Row],[Discount]])</f>
        <v>692.94</v>
      </c>
      <c r="Y3015">
        <f ca="1">SUMIF(Tableau1[Order ID],Tableau1[[#This Row],[Order ID]],Tableau1[[#This Row],[Sales]])</f>
        <v>0</v>
      </c>
    </row>
    <row r="3016" spans="1:25" x14ac:dyDescent="0.3">
      <c r="A3016">
        <v>6048</v>
      </c>
      <c r="B3016" t="s">
        <v>3035</v>
      </c>
      <c r="C3016" s="9" t="s">
        <v>5239</v>
      </c>
      <c r="D3016" s="9">
        <v>42315</v>
      </c>
      <c r="E3016" s="3" t="s">
        <v>6245</v>
      </c>
      <c r="F3016" t="s">
        <v>6465</v>
      </c>
      <c r="G3016" t="s">
        <v>6759</v>
      </c>
      <c r="H3016" t="s">
        <v>7552</v>
      </c>
      <c r="I3016" t="s">
        <v>8055</v>
      </c>
      <c r="J3016" t="s">
        <v>8057</v>
      </c>
      <c r="K3016" t="s">
        <v>8158</v>
      </c>
      <c r="L3016" t="s">
        <v>8591</v>
      </c>
      <c r="M3016">
        <v>33142</v>
      </c>
      <c r="N3016" t="s">
        <v>8637</v>
      </c>
      <c r="O3016" t="s">
        <v>9193</v>
      </c>
      <c r="P3016" t="s">
        <v>10371</v>
      </c>
      <c r="Q3016" t="s">
        <v>10381</v>
      </c>
      <c r="R3016" t="s">
        <v>10942</v>
      </c>
      <c r="S3016">
        <v>16.146000000000001</v>
      </c>
      <c r="T3016">
        <v>9</v>
      </c>
      <c r="U3016">
        <v>0.7</v>
      </c>
      <c r="V3016">
        <v>-12.9168</v>
      </c>
      <c r="W3016">
        <f>(Tableau1[[#This Row],[Sales]]/Tableau1[[#This Row],[Profit]])*100</f>
        <v>-125</v>
      </c>
      <c r="X3016">
        <f>Tableau1[[#This Row],[Sales]]*(1-Tableau1[[#This Row],[Discount]])</f>
        <v>4.8438000000000008</v>
      </c>
      <c r="Y3016">
        <f ca="1">SUMIF(Tableau1[Order ID],Tableau1[[#This Row],[Order ID]],Tableau1[[#This Row],[Sales]])</f>
        <v>0</v>
      </c>
    </row>
    <row r="3017" spans="1:25" x14ac:dyDescent="0.3">
      <c r="A3017">
        <v>6050</v>
      </c>
      <c r="B3017" t="s">
        <v>3036</v>
      </c>
      <c r="C3017" s="9" t="s">
        <v>6115</v>
      </c>
      <c r="D3017" s="9">
        <v>42536</v>
      </c>
      <c r="E3017" s="3" t="s">
        <v>6163</v>
      </c>
      <c r="F3017" t="s">
        <v>6466</v>
      </c>
      <c r="G3017" t="s">
        <v>6669</v>
      </c>
      <c r="H3017" t="s">
        <v>7462</v>
      </c>
      <c r="I3017" t="s">
        <v>8054</v>
      </c>
      <c r="J3017" t="s">
        <v>8057</v>
      </c>
      <c r="K3017" t="s">
        <v>8070</v>
      </c>
      <c r="L3017" t="s">
        <v>8593</v>
      </c>
      <c r="M3017">
        <v>77036</v>
      </c>
      <c r="N3017" t="s">
        <v>8639</v>
      </c>
      <c r="O3017" t="s">
        <v>10237</v>
      </c>
      <c r="P3017" t="s">
        <v>10371</v>
      </c>
      <c r="Q3017" t="s">
        <v>10383</v>
      </c>
      <c r="R3017" t="s">
        <v>11975</v>
      </c>
      <c r="S3017">
        <v>173.488</v>
      </c>
      <c r="T3017">
        <v>7</v>
      </c>
      <c r="U3017">
        <v>0.2</v>
      </c>
      <c r="V3017">
        <v>54.215000000000003</v>
      </c>
      <c r="W3017">
        <f>(Tableau1[[#This Row],[Sales]]/Tableau1[[#This Row],[Profit]])*100</f>
        <v>320</v>
      </c>
      <c r="X3017">
        <f>Tableau1[[#This Row],[Sales]]*(1-Tableau1[[#This Row],[Discount]])</f>
        <v>138.79040000000001</v>
      </c>
      <c r="Y3017">
        <f ca="1">SUMIF(Tableau1[Order ID],Tableau1[[#This Row],[Order ID]],Tableau1[[#This Row],[Sales]])</f>
        <v>0</v>
      </c>
    </row>
    <row r="3018" spans="1:25" x14ac:dyDescent="0.3">
      <c r="A3018">
        <v>6051</v>
      </c>
      <c r="B3018" t="s">
        <v>3037</v>
      </c>
      <c r="C3018" s="9" t="s">
        <v>5364</v>
      </c>
      <c r="D3018" s="9">
        <v>42119</v>
      </c>
      <c r="E3018" s="3" t="s">
        <v>5058</v>
      </c>
      <c r="F3018" t="s">
        <v>6465</v>
      </c>
      <c r="G3018" t="s">
        <v>7240</v>
      </c>
      <c r="H3018" t="s">
        <v>8033</v>
      </c>
      <c r="I3018" t="s">
        <v>8054</v>
      </c>
      <c r="J3018" t="s">
        <v>8057</v>
      </c>
      <c r="K3018" t="s">
        <v>8216</v>
      </c>
      <c r="L3018" t="s">
        <v>8594</v>
      </c>
      <c r="M3018">
        <v>53209</v>
      </c>
      <c r="N3018" t="s">
        <v>8639</v>
      </c>
      <c r="O3018" t="s">
        <v>8966</v>
      </c>
      <c r="P3018" t="s">
        <v>10371</v>
      </c>
      <c r="Q3018" t="s">
        <v>10379</v>
      </c>
      <c r="R3018" t="s">
        <v>10715</v>
      </c>
      <c r="S3018">
        <v>57.75</v>
      </c>
      <c r="T3018">
        <v>5</v>
      </c>
      <c r="U3018">
        <v>0</v>
      </c>
      <c r="V3018">
        <v>16.170000000000002</v>
      </c>
      <c r="W3018">
        <f>(Tableau1[[#This Row],[Sales]]/Tableau1[[#This Row],[Profit]])*100</f>
        <v>357.14285714285711</v>
      </c>
      <c r="X3018">
        <f>Tableau1[[#This Row],[Sales]]*(1-Tableau1[[#This Row],[Discount]])</f>
        <v>57.75</v>
      </c>
      <c r="Y3018">
        <f ca="1">SUMIF(Tableau1[Order ID],Tableau1[[#This Row],[Order ID]],Tableau1[[#This Row],[Sales]])</f>
        <v>0</v>
      </c>
    </row>
    <row r="3019" spans="1:25" x14ac:dyDescent="0.3">
      <c r="A3019">
        <v>6053</v>
      </c>
      <c r="B3019" t="s">
        <v>3038</v>
      </c>
      <c r="C3019" s="9" t="s">
        <v>5743</v>
      </c>
      <c r="D3019" s="9">
        <v>42636</v>
      </c>
      <c r="E3019" s="3" t="s">
        <v>5212</v>
      </c>
      <c r="F3019" t="s">
        <v>6464</v>
      </c>
      <c r="G3019" t="s">
        <v>6653</v>
      </c>
      <c r="H3019" t="s">
        <v>7446</v>
      </c>
      <c r="I3019" t="s">
        <v>8056</v>
      </c>
      <c r="J3019" t="s">
        <v>8057</v>
      </c>
      <c r="K3019" t="s">
        <v>8210</v>
      </c>
      <c r="L3019" t="s">
        <v>8612</v>
      </c>
      <c r="M3019">
        <v>43130</v>
      </c>
      <c r="N3019" t="s">
        <v>8640</v>
      </c>
      <c r="O3019" t="s">
        <v>9620</v>
      </c>
      <c r="P3019" t="s">
        <v>10371</v>
      </c>
      <c r="Q3019" t="s">
        <v>10383</v>
      </c>
      <c r="R3019" t="s">
        <v>11360</v>
      </c>
      <c r="S3019">
        <v>11.952</v>
      </c>
      <c r="T3019">
        <v>3</v>
      </c>
      <c r="U3019">
        <v>0.2</v>
      </c>
      <c r="V3019">
        <v>4.0338000000000003</v>
      </c>
      <c r="W3019">
        <f>(Tableau1[[#This Row],[Sales]]/Tableau1[[#This Row],[Profit]])*100</f>
        <v>296.2962962962963</v>
      </c>
      <c r="X3019">
        <f>Tableau1[[#This Row],[Sales]]*(1-Tableau1[[#This Row],[Discount]])</f>
        <v>9.5616000000000003</v>
      </c>
      <c r="Y3019">
        <f ca="1">SUMIF(Tableau1[Order ID],Tableau1[[#This Row],[Order ID]],Tableau1[[#This Row],[Sales]])</f>
        <v>0</v>
      </c>
    </row>
    <row r="3020" spans="1:25" x14ac:dyDescent="0.3">
      <c r="A3020">
        <v>6056</v>
      </c>
      <c r="B3020" t="s">
        <v>3039</v>
      </c>
      <c r="C3020" s="9" t="s">
        <v>5328</v>
      </c>
      <c r="D3020" s="9">
        <v>42600</v>
      </c>
      <c r="E3020" s="3" t="s">
        <v>5653</v>
      </c>
      <c r="F3020" t="s">
        <v>6466</v>
      </c>
      <c r="G3020" t="s">
        <v>6641</v>
      </c>
      <c r="H3020" t="s">
        <v>7434</v>
      </c>
      <c r="I3020" t="s">
        <v>8054</v>
      </c>
      <c r="J3020" t="s">
        <v>8057</v>
      </c>
      <c r="K3020" t="s">
        <v>8438</v>
      </c>
      <c r="L3020" t="s">
        <v>8593</v>
      </c>
      <c r="M3020">
        <v>78539</v>
      </c>
      <c r="N3020" t="s">
        <v>8639</v>
      </c>
      <c r="O3020" t="s">
        <v>9919</v>
      </c>
      <c r="P3020" t="s">
        <v>10371</v>
      </c>
      <c r="Q3020" t="s">
        <v>10381</v>
      </c>
      <c r="R3020" t="s">
        <v>11654</v>
      </c>
      <c r="S3020">
        <v>2.0680000000000001</v>
      </c>
      <c r="T3020">
        <v>1</v>
      </c>
      <c r="U3020">
        <v>0.8</v>
      </c>
      <c r="V3020">
        <v>-3.4121999999999999</v>
      </c>
      <c r="W3020">
        <f>(Tableau1[[#This Row],[Sales]]/Tableau1[[#This Row],[Profit]])*100</f>
        <v>-60.606060606060609</v>
      </c>
      <c r="X3020">
        <f>Tableau1[[#This Row],[Sales]]*(1-Tableau1[[#This Row],[Discount]])</f>
        <v>0.41359999999999991</v>
      </c>
      <c r="Y3020">
        <f ca="1">SUMIF(Tableau1[Order ID],Tableau1[[#This Row],[Order ID]],Tableau1[[#This Row],[Sales]])</f>
        <v>0</v>
      </c>
    </row>
    <row r="3021" spans="1:25" x14ac:dyDescent="0.3">
      <c r="A3021">
        <v>6058</v>
      </c>
      <c r="B3021" t="s">
        <v>3040</v>
      </c>
      <c r="C3021" s="9" t="s">
        <v>6116</v>
      </c>
      <c r="D3021" s="9">
        <v>41700</v>
      </c>
      <c r="E3021" s="3" t="s">
        <v>6318</v>
      </c>
      <c r="F3021" t="s">
        <v>6465</v>
      </c>
      <c r="G3021" t="s">
        <v>7075</v>
      </c>
      <c r="H3021" t="s">
        <v>7868</v>
      </c>
      <c r="I3021" t="s">
        <v>8056</v>
      </c>
      <c r="J3021" t="s">
        <v>8057</v>
      </c>
      <c r="K3021" t="s">
        <v>8078</v>
      </c>
      <c r="L3021" t="s">
        <v>8603</v>
      </c>
      <c r="M3021">
        <v>10009</v>
      </c>
      <c r="N3021" t="s">
        <v>8640</v>
      </c>
      <c r="O3021" t="s">
        <v>8789</v>
      </c>
      <c r="P3021" t="s">
        <v>10371</v>
      </c>
      <c r="Q3021" t="s">
        <v>10385</v>
      </c>
      <c r="R3021" t="s">
        <v>10539</v>
      </c>
      <c r="S3021">
        <v>11.36</v>
      </c>
      <c r="T3021">
        <v>2</v>
      </c>
      <c r="U3021">
        <v>0</v>
      </c>
      <c r="V3021">
        <v>5.3391999999999999</v>
      </c>
      <c r="W3021">
        <f>(Tableau1[[#This Row],[Sales]]/Tableau1[[#This Row],[Profit]])*100</f>
        <v>212.7659574468085</v>
      </c>
      <c r="X3021">
        <f>Tableau1[[#This Row],[Sales]]*(1-Tableau1[[#This Row],[Discount]])</f>
        <v>11.36</v>
      </c>
      <c r="Y3021">
        <f ca="1">SUMIF(Tableau1[Order ID],Tableau1[[#This Row],[Order ID]],Tableau1[[#This Row],[Sales]])</f>
        <v>0</v>
      </c>
    </row>
    <row r="3022" spans="1:25" x14ac:dyDescent="0.3">
      <c r="A3022">
        <v>6060</v>
      </c>
      <c r="B3022" t="s">
        <v>3041</v>
      </c>
      <c r="C3022" s="9" t="s">
        <v>5155</v>
      </c>
      <c r="D3022" s="9">
        <v>42003</v>
      </c>
      <c r="E3022" s="3" t="s">
        <v>5958</v>
      </c>
      <c r="F3022" t="s">
        <v>6465</v>
      </c>
      <c r="G3022" t="s">
        <v>6783</v>
      </c>
      <c r="H3022" t="s">
        <v>7576</v>
      </c>
      <c r="I3022" t="s">
        <v>8054</v>
      </c>
      <c r="J3022" t="s">
        <v>8057</v>
      </c>
      <c r="K3022" t="s">
        <v>8068</v>
      </c>
      <c r="L3022" t="s">
        <v>8597</v>
      </c>
      <c r="M3022">
        <v>19120</v>
      </c>
      <c r="N3022" t="s">
        <v>8640</v>
      </c>
      <c r="O3022" t="s">
        <v>10122</v>
      </c>
      <c r="P3022" t="s">
        <v>10372</v>
      </c>
      <c r="Q3022" t="s">
        <v>10384</v>
      </c>
      <c r="R3022" t="s">
        <v>11863</v>
      </c>
      <c r="S3022">
        <v>27.968</v>
      </c>
      <c r="T3022">
        <v>2</v>
      </c>
      <c r="U3022">
        <v>0.2</v>
      </c>
      <c r="V3022">
        <v>6.992</v>
      </c>
      <c r="W3022">
        <f>(Tableau1[[#This Row],[Sales]]/Tableau1[[#This Row],[Profit]])*100</f>
        <v>400</v>
      </c>
      <c r="X3022">
        <f>Tableau1[[#This Row],[Sales]]*(1-Tableau1[[#This Row],[Discount]])</f>
        <v>22.374400000000001</v>
      </c>
      <c r="Y3022">
        <f ca="1">SUMIF(Tableau1[Order ID],Tableau1[[#This Row],[Order ID]],Tableau1[[#This Row],[Sales]])</f>
        <v>0</v>
      </c>
    </row>
    <row r="3023" spans="1:25" x14ac:dyDescent="0.3">
      <c r="A3023">
        <v>6061</v>
      </c>
      <c r="B3023" t="s">
        <v>3042</v>
      </c>
      <c r="C3023" s="9" t="s">
        <v>5919</v>
      </c>
      <c r="D3023" s="9">
        <v>42104</v>
      </c>
      <c r="E3023" s="3" t="s">
        <v>5422</v>
      </c>
      <c r="F3023" t="s">
        <v>6465</v>
      </c>
      <c r="G3023" t="s">
        <v>6726</v>
      </c>
      <c r="H3023" t="s">
        <v>7519</v>
      </c>
      <c r="I3023" t="s">
        <v>8056</v>
      </c>
      <c r="J3023" t="s">
        <v>8057</v>
      </c>
      <c r="K3023" t="s">
        <v>8088</v>
      </c>
      <c r="L3023" t="s">
        <v>8603</v>
      </c>
      <c r="M3023">
        <v>14609</v>
      </c>
      <c r="N3023" t="s">
        <v>8640</v>
      </c>
      <c r="O3023" t="s">
        <v>9448</v>
      </c>
      <c r="P3023" t="s">
        <v>10371</v>
      </c>
      <c r="Q3023" t="s">
        <v>10377</v>
      </c>
      <c r="R3023" t="s">
        <v>11192</v>
      </c>
      <c r="S3023">
        <v>142.04</v>
      </c>
      <c r="T3023">
        <v>4</v>
      </c>
      <c r="U3023">
        <v>0</v>
      </c>
      <c r="V3023">
        <v>38.3508</v>
      </c>
      <c r="W3023">
        <f>(Tableau1[[#This Row],[Sales]]/Tableau1[[#This Row],[Profit]])*100</f>
        <v>370.37037037037038</v>
      </c>
      <c r="X3023">
        <f>Tableau1[[#This Row],[Sales]]*(1-Tableau1[[#This Row],[Discount]])</f>
        <v>142.04</v>
      </c>
      <c r="Y3023">
        <f ca="1">SUMIF(Tableau1[Order ID],Tableau1[[#This Row],[Order ID]],Tableau1[[#This Row],[Sales]])</f>
        <v>0</v>
      </c>
    </row>
    <row r="3024" spans="1:25" x14ac:dyDescent="0.3">
      <c r="A3024">
        <v>6063</v>
      </c>
      <c r="B3024" t="s">
        <v>3043</v>
      </c>
      <c r="C3024" s="9" t="s">
        <v>5737</v>
      </c>
      <c r="D3024" s="9">
        <v>42363</v>
      </c>
      <c r="E3024" s="3" t="s">
        <v>6111</v>
      </c>
      <c r="F3024" t="s">
        <v>6464</v>
      </c>
      <c r="G3024" t="s">
        <v>6735</v>
      </c>
      <c r="H3024" t="s">
        <v>7528</v>
      </c>
      <c r="I3024" t="s">
        <v>8054</v>
      </c>
      <c r="J3024" t="s">
        <v>8057</v>
      </c>
      <c r="K3024" t="s">
        <v>8128</v>
      </c>
      <c r="L3024" t="s">
        <v>8590</v>
      </c>
      <c r="M3024">
        <v>92037</v>
      </c>
      <c r="N3024" t="s">
        <v>8638</v>
      </c>
      <c r="O3024" t="s">
        <v>9456</v>
      </c>
      <c r="P3024" t="s">
        <v>10372</v>
      </c>
      <c r="Q3024" t="s">
        <v>10389</v>
      </c>
      <c r="R3024" t="s">
        <v>11199</v>
      </c>
      <c r="S3024">
        <v>1199.96</v>
      </c>
      <c r="T3024">
        <v>5</v>
      </c>
      <c r="U3024">
        <v>0.2</v>
      </c>
      <c r="V3024">
        <v>224.99250000000001</v>
      </c>
      <c r="W3024">
        <f>(Tableau1[[#This Row],[Sales]]/Tableau1[[#This Row],[Profit]])*100</f>
        <v>533.33333333333326</v>
      </c>
      <c r="X3024">
        <f>Tableau1[[#This Row],[Sales]]*(1-Tableau1[[#This Row],[Discount]])</f>
        <v>959.96800000000007</v>
      </c>
      <c r="Y3024">
        <f ca="1">SUMIF(Tableau1[Order ID],Tableau1[[#This Row],[Order ID]],Tableau1[[#This Row],[Sales]])</f>
        <v>0</v>
      </c>
    </row>
    <row r="3025" spans="1:25" x14ac:dyDescent="0.3">
      <c r="A3025">
        <v>6066</v>
      </c>
      <c r="B3025" t="s">
        <v>3044</v>
      </c>
      <c r="C3025" s="9" t="s">
        <v>5087</v>
      </c>
      <c r="D3025" s="9">
        <v>42099</v>
      </c>
      <c r="E3025" s="3" t="s">
        <v>6033</v>
      </c>
      <c r="F3025" t="s">
        <v>6466</v>
      </c>
      <c r="G3025" t="s">
        <v>6542</v>
      </c>
      <c r="H3025" t="s">
        <v>7335</v>
      </c>
      <c r="I3025" t="s">
        <v>8054</v>
      </c>
      <c r="J3025" t="s">
        <v>8057</v>
      </c>
      <c r="K3025" t="s">
        <v>8068</v>
      </c>
      <c r="L3025" t="s">
        <v>8597</v>
      </c>
      <c r="M3025">
        <v>19120</v>
      </c>
      <c r="N3025" t="s">
        <v>8640</v>
      </c>
      <c r="O3025" t="s">
        <v>9262</v>
      </c>
      <c r="P3025" t="s">
        <v>10371</v>
      </c>
      <c r="Q3025" t="s">
        <v>10375</v>
      </c>
      <c r="R3025" t="s">
        <v>11011</v>
      </c>
      <c r="S3025">
        <v>23.904</v>
      </c>
      <c r="T3025">
        <v>6</v>
      </c>
      <c r="U3025">
        <v>0.2</v>
      </c>
      <c r="V3025">
        <v>7.7687999999999997</v>
      </c>
      <c r="W3025">
        <f>(Tableau1[[#This Row],[Sales]]/Tableau1[[#This Row],[Profit]])*100</f>
        <v>307.69230769230774</v>
      </c>
      <c r="X3025">
        <f>Tableau1[[#This Row],[Sales]]*(1-Tableau1[[#This Row],[Discount]])</f>
        <v>19.123200000000001</v>
      </c>
      <c r="Y3025">
        <f ca="1">SUMIF(Tableau1[Order ID],Tableau1[[#This Row],[Order ID]],Tableau1[[#This Row],[Sales]])</f>
        <v>0</v>
      </c>
    </row>
    <row r="3026" spans="1:25" x14ac:dyDescent="0.3">
      <c r="A3026">
        <v>6067</v>
      </c>
      <c r="B3026" t="s">
        <v>3045</v>
      </c>
      <c r="C3026" s="9" t="s">
        <v>5214</v>
      </c>
      <c r="D3026" s="9">
        <v>42021</v>
      </c>
      <c r="E3026" s="3" t="s">
        <v>5681</v>
      </c>
      <c r="F3026" t="s">
        <v>6465</v>
      </c>
      <c r="G3026" t="s">
        <v>7201</v>
      </c>
      <c r="H3026" t="s">
        <v>7994</v>
      </c>
      <c r="I3026" t="s">
        <v>8054</v>
      </c>
      <c r="J3026" t="s">
        <v>8057</v>
      </c>
      <c r="K3026" t="s">
        <v>8521</v>
      </c>
      <c r="L3026" t="s">
        <v>8606</v>
      </c>
      <c r="M3026">
        <v>38134</v>
      </c>
      <c r="N3026" t="s">
        <v>8637</v>
      </c>
      <c r="O3026" t="s">
        <v>9792</v>
      </c>
      <c r="P3026" t="s">
        <v>10371</v>
      </c>
      <c r="Q3026" t="s">
        <v>10387</v>
      </c>
      <c r="R3026" t="s">
        <v>11526</v>
      </c>
      <c r="S3026">
        <v>88.96</v>
      </c>
      <c r="T3026">
        <v>8</v>
      </c>
      <c r="U3026">
        <v>0.2</v>
      </c>
      <c r="V3026">
        <v>10.007999999999999</v>
      </c>
      <c r="W3026">
        <f>(Tableau1[[#This Row],[Sales]]/Tableau1[[#This Row],[Profit]])*100</f>
        <v>888.88888888888891</v>
      </c>
      <c r="X3026">
        <f>Tableau1[[#This Row],[Sales]]*(1-Tableau1[[#This Row],[Discount]])</f>
        <v>71.167999999999992</v>
      </c>
      <c r="Y3026">
        <f ca="1">SUMIF(Tableau1[Order ID],Tableau1[[#This Row],[Order ID]],Tableau1[[#This Row],[Sales]])</f>
        <v>0</v>
      </c>
    </row>
    <row r="3027" spans="1:25" x14ac:dyDescent="0.3">
      <c r="A3027">
        <v>6068</v>
      </c>
      <c r="B3027" t="s">
        <v>3046</v>
      </c>
      <c r="C3027" s="9" t="s">
        <v>5998</v>
      </c>
      <c r="D3027" s="9">
        <v>42875</v>
      </c>
      <c r="E3027" s="3" t="s">
        <v>6299</v>
      </c>
      <c r="F3027" t="s">
        <v>6465</v>
      </c>
      <c r="G3027" t="s">
        <v>6722</v>
      </c>
      <c r="H3027" t="s">
        <v>7515</v>
      </c>
      <c r="I3027" t="s">
        <v>8056</v>
      </c>
      <c r="J3027" t="s">
        <v>8057</v>
      </c>
      <c r="K3027" t="s">
        <v>8138</v>
      </c>
      <c r="L3027" t="s">
        <v>8590</v>
      </c>
      <c r="M3027">
        <v>90712</v>
      </c>
      <c r="N3027" t="s">
        <v>8638</v>
      </c>
      <c r="O3027" t="s">
        <v>9033</v>
      </c>
      <c r="P3027" t="s">
        <v>10370</v>
      </c>
      <c r="Q3027" t="s">
        <v>10374</v>
      </c>
      <c r="R3027" t="s">
        <v>10783</v>
      </c>
      <c r="S3027">
        <v>518.27200000000005</v>
      </c>
      <c r="T3027">
        <v>8</v>
      </c>
      <c r="U3027">
        <v>0.2</v>
      </c>
      <c r="V3027">
        <v>-97.176000000000002</v>
      </c>
      <c r="W3027">
        <f>(Tableau1[[#This Row],[Sales]]/Tableau1[[#This Row],[Profit]])*100</f>
        <v>-533.33333333333337</v>
      </c>
      <c r="X3027">
        <f>Tableau1[[#This Row],[Sales]]*(1-Tableau1[[#This Row],[Discount]])</f>
        <v>414.61760000000004</v>
      </c>
      <c r="Y3027">
        <f ca="1">SUMIF(Tableau1[Order ID],Tableau1[[#This Row],[Order ID]],Tableau1[[#This Row],[Sales]])</f>
        <v>0</v>
      </c>
    </row>
    <row r="3028" spans="1:25" x14ac:dyDescent="0.3">
      <c r="A3028">
        <v>6071</v>
      </c>
      <c r="B3028" t="s">
        <v>3047</v>
      </c>
      <c r="C3028" s="9" t="s">
        <v>5832</v>
      </c>
      <c r="D3028" s="9">
        <v>42960</v>
      </c>
      <c r="E3028" s="3" t="s">
        <v>5678</v>
      </c>
      <c r="F3028" t="s">
        <v>6465</v>
      </c>
      <c r="G3028" t="s">
        <v>6938</v>
      </c>
      <c r="H3028" t="s">
        <v>7731</v>
      </c>
      <c r="I3028" t="s">
        <v>8055</v>
      </c>
      <c r="J3028" t="s">
        <v>8057</v>
      </c>
      <c r="K3028" t="s">
        <v>8068</v>
      </c>
      <c r="L3028" t="s">
        <v>8597</v>
      </c>
      <c r="M3028">
        <v>19120</v>
      </c>
      <c r="N3028" t="s">
        <v>8640</v>
      </c>
      <c r="O3028" t="s">
        <v>9296</v>
      </c>
      <c r="P3028" t="s">
        <v>10371</v>
      </c>
      <c r="Q3028" t="s">
        <v>10375</v>
      </c>
      <c r="R3028" t="s">
        <v>11045</v>
      </c>
      <c r="S3028">
        <v>17.544</v>
      </c>
      <c r="T3028">
        <v>3</v>
      </c>
      <c r="U3028">
        <v>0.2</v>
      </c>
      <c r="V3028">
        <v>5.9211</v>
      </c>
      <c r="W3028">
        <f>(Tableau1[[#This Row],[Sales]]/Tableau1[[#This Row],[Profit]])*100</f>
        <v>296.2962962962963</v>
      </c>
      <c r="X3028">
        <f>Tableau1[[#This Row],[Sales]]*(1-Tableau1[[#This Row],[Discount]])</f>
        <v>14.035200000000001</v>
      </c>
      <c r="Y3028">
        <f ca="1">SUMIF(Tableau1[Order ID],Tableau1[[#This Row],[Order ID]],Tableau1[[#This Row],[Sales]])</f>
        <v>0</v>
      </c>
    </row>
    <row r="3029" spans="1:25" x14ac:dyDescent="0.3">
      <c r="A3029">
        <v>6072</v>
      </c>
      <c r="B3029" t="s">
        <v>3048</v>
      </c>
      <c r="C3029" s="9" t="s">
        <v>5650</v>
      </c>
      <c r="D3029" s="9">
        <v>42369</v>
      </c>
      <c r="E3029" s="3" t="s">
        <v>5840</v>
      </c>
      <c r="F3029" t="s">
        <v>6465</v>
      </c>
      <c r="G3029" t="s">
        <v>7235</v>
      </c>
      <c r="H3029" t="s">
        <v>8028</v>
      </c>
      <c r="I3029" t="s">
        <v>8054</v>
      </c>
      <c r="J3029" t="s">
        <v>8057</v>
      </c>
      <c r="K3029" t="s">
        <v>8147</v>
      </c>
      <c r="L3029" t="s">
        <v>8593</v>
      </c>
      <c r="M3029">
        <v>78745</v>
      </c>
      <c r="N3029" t="s">
        <v>8639</v>
      </c>
      <c r="O3029" t="s">
        <v>9244</v>
      </c>
      <c r="P3029" t="s">
        <v>10371</v>
      </c>
      <c r="Q3029" t="s">
        <v>10377</v>
      </c>
      <c r="R3029" t="s">
        <v>10993</v>
      </c>
      <c r="S3029">
        <v>152.68799999999999</v>
      </c>
      <c r="T3029">
        <v>2</v>
      </c>
      <c r="U3029">
        <v>0.2</v>
      </c>
      <c r="V3029">
        <v>-26.720400000000001</v>
      </c>
      <c r="W3029">
        <f>(Tableau1[[#This Row],[Sales]]/Tableau1[[#This Row],[Profit]])*100</f>
        <v>-571.42857142857133</v>
      </c>
      <c r="X3029">
        <f>Tableau1[[#This Row],[Sales]]*(1-Tableau1[[#This Row],[Discount]])</f>
        <v>122.15039999999999</v>
      </c>
      <c r="Y3029">
        <f ca="1">SUMIF(Tableau1[Order ID],Tableau1[[#This Row],[Order ID]],Tableau1[[#This Row],[Sales]])</f>
        <v>0</v>
      </c>
    </row>
    <row r="3030" spans="1:25" x14ac:dyDescent="0.3">
      <c r="A3030">
        <v>6075</v>
      </c>
      <c r="B3030" t="s">
        <v>3049</v>
      </c>
      <c r="C3030" s="9" t="s">
        <v>5083</v>
      </c>
      <c r="D3030" s="9">
        <v>43094</v>
      </c>
      <c r="E3030" s="3" t="s">
        <v>5644</v>
      </c>
      <c r="F3030" t="s">
        <v>6465</v>
      </c>
      <c r="G3030" t="s">
        <v>6560</v>
      </c>
      <c r="H3030" t="s">
        <v>7353</v>
      </c>
      <c r="I3030" t="s">
        <v>8055</v>
      </c>
      <c r="J3030" t="s">
        <v>8057</v>
      </c>
      <c r="K3030" t="s">
        <v>8059</v>
      </c>
      <c r="L3030" t="s">
        <v>8590</v>
      </c>
      <c r="M3030">
        <v>90008</v>
      </c>
      <c r="N3030" t="s">
        <v>8638</v>
      </c>
      <c r="O3030" t="s">
        <v>9827</v>
      </c>
      <c r="P3030" t="s">
        <v>10371</v>
      </c>
      <c r="Q3030" t="s">
        <v>10381</v>
      </c>
      <c r="R3030" t="s">
        <v>11560</v>
      </c>
      <c r="S3030">
        <v>153.55199999999999</v>
      </c>
      <c r="T3030">
        <v>3</v>
      </c>
      <c r="U3030">
        <v>0.2</v>
      </c>
      <c r="V3030">
        <v>51.823799999999999</v>
      </c>
      <c r="W3030">
        <f>(Tableau1[[#This Row],[Sales]]/Tableau1[[#This Row],[Profit]])*100</f>
        <v>296.2962962962963</v>
      </c>
      <c r="X3030">
        <f>Tableau1[[#This Row],[Sales]]*(1-Tableau1[[#This Row],[Discount]])</f>
        <v>122.8416</v>
      </c>
      <c r="Y3030">
        <f ca="1">SUMIF(Tableau1[Order ID],Tableau1[[#This Row],[Order ID]],Tableau1[[#This Row],[Sales]])</f>
        <v>0</v>
      </c>
    </row>
    <row r="3031" spans="1:25" x14ac:dyDescent="0.3">
      <c r="A3031">
        <v>6077</v>
      </c>
      <c r="B3031" t="s">
        <v>3050</v>
      </c>
      <c r="C3031" s="9" t="s">
        <v>5172</v>
      </c>
      <c r="D3031" s="9">
        <v>42614</v>
      </c>
      <c r="E3031" s="3" t="s">
        <v>6273</v>
      </c>
      <c r="F3031" t="s">
        <v>6465</v>
      </c>
      <c r="G3031" t="s">
        <v>6778</v>
      </c>
      <c r="H3031" t="s">
        <v>7571</v>
      </c>
      <c r="I3031" t="s">
        <v>8054</v>
      </c>
      <c r="J3031" t="s">
        <v>8057</v>
      </c>
      <c r="K3031" t="s">
        <v>8078</v>
      </c>
      <c r="L3031" t="s">
        <v>8603</v>
      </c>
      <c r="M3031">
        <v>10011</v>
      </c>
      <c r="N3031" t="s">
        <v>8640</v>
      </c>
      <c r="O3031" t="s">
        <v>9102</v>
      </c>
      <c r="P3031" t="s">
        <v>10372</v>
      </c>
      <c r="Q3031" t="s">
        <v>10384</v>
      </c>
      <c r="R3031" t="s">
        <v>10852</v>
      </c>
      <c r="S3031">
        <v>468.9</v>
      </c>
      <c r="T3031">
        <v>6</v>
      </c>
      <c r="U3031">
        <v>0</v>
      </c>
      <c r="V3031">
        <v>206.316</v>
      </c>
      <c r="W3031">
        <f>(Tableau1[[#This Row],[Sales]]/Tableau1[[#This Row],[Profit]])*100</f>
        <v>227.27272727272725</v>
      </c>
      <c r="X3031">
        <f>Tableau1[[#This Row],[Sales]]*(1-Tableau1[[#This Row],[Discount]])</f>
        <v>468.9</v>
      </c>
      <c r="Y3031">
        <f ca="1">SUMIF(Tableau1[Order ID],Tableau1[[#This Row],[Order ID]],Tableau1[[#This Row],[Sales]])</f>
        <v>0</v>
      </c>
    </row>
    <row r="3032" spans="1:25" x14ac:dyDescent="0.3">
      <c r="A3032">
        <v>6081</v>
      </c>
      <c r="B3032" t="s">
        <v>3051</v>
      </c>
      <c r="C3032" s="9" t="s">
        <v>5515</v>
      </c>
      <c r="D3032" s="9">
        <v>42952</v>
      </c>
      <c r="E3032" s="3" t="s">
        <v>6329</v>
      </c>
      <c r="F3032" t="s">
        <v>6466</v>
      </c>
      <c r="G3032" t="s">
        <v>6593</v>
      </c>
      <c r="H3032" t="s">
        <v>7386</v>
      </c>
      <c r="I3032" t="s">
        <v>8056</v>
      </c>
      <c r="J3032" t="s">
        <v>8057</v>
      </c>
      <c r="K3032" t="s">
        <v>8070</v>
      </c>
      <c r="L3032" t="s">
        <v>8593</v>
      </c>
      <c r="M3032">
        <v>77070</v>
      </c>
      <c r="N3032" t="s">
        <v>8639</v>
      </c>
      <c r="O3032" t="s">
        <v>9807</v>
      </c>
      <c r="P3032" t="s">
        <v>10371</v>
      </c>
      <c r="Q3032" t="s">
        <v>10377</v>
      </c>
      <c r="R3032" t="s">
        <v>11541</v>
      </c>
      <c r="S3032">
        <v>151.05600000000001</v>
      </c>
      <c r="T3032">
        <v>9</v>
      </c>
      <c r="U3032">
        <v>0.2</v>
      </c>
      <c r="V3032">
        <v>7.5528000000000004</v>
      </c>
      <c r="W3032">
        <f>(Tableau1[[#This Row],[Sales]]/Tableau1[[#This Row],[Profit]])*100</f>
        <v>2000</v>
      </c>
      <c r="X3032">
        <f>Tableau1[[#This Row],[Sales]]*(1-Tableau1[[#This Row],[Discount]])</f>
        <v>120.84480000000002</v>
      </c>
      <c r="Y3032">
        <f ca="1">SUMIF(Tableau1[Order ID],Tableau1[[#This Row],[Order ID]],Tableau1[[#This Row],[Sales]])</f>
        <v>0</v>
      </c>
    </row>
    <row r="3033" spans="1:25" x14ac:dyDescent="0.3">
      <c r="A3033">
        <v>6082</v>
      </c>
      <c r="B3033" t="s">
        <v>3052</v>
      </c>
      <c r="C3033" s="9" t="s">
        <v>6117</v>
      </c>
      <c r="D3033" s="9">
        <v>41688</v>
      </c>
      <c r="E3033" s="3" t="s">
        <v>6117</v>
      </c>
      <c r="F3033" t="s">
        <v>6467</v>
      </c>
      <c r="G3033" t="s">
        <v>6648</v>
      </c>
      <c r="H3033" t="s">
        <v>7441</v>
      </c>
      <c r="I3033" t="s">
        <v>8054</v>
      </c>
      <c r="J3033" t="s">
        <v>8057</v>
      </c>
      <c r="K3033" t="s">
        <v>8328</v>
      </c>
      <c r="L3033" t="s">
        <v>8593</v>
      </c>
      <c r="M3033">
        <v>79424</v>
      </c>
      <c r="N3033" t="s">
        <v>8639</v>
      </c>
      <c r="O3033" t="s">
        <v>10156</v>
      </c>
      <c r="P3033" t="s">
        <v>10370</v>
      </c>
      <c r="Q3033" t="s">
        <v>10378</v>
      </c>
      <c r="R3033" t="s">
        <v>11898</v>
      </c>
      <c r="S3033">
        <v>25.16</v>
      </c>
      <c r="T3033">
        <v>5</v>
      </c>
      <c r="U3033">
        <v>0.6</v>
      </c>
      <c r="V3033">
        <v>-11.321999999999999</v>
      </c>
      <c r="W3033">
        <f>(Tableau1[[#This Row],[Sales]]/Tableau1[[#This Row],[Profit]])*100</f>
        <v>-222.22222222222223</v>
      </c>
      <c r="X3033">
        <f>Tableau1[[#This Row],[Sales]]*(1-Tableau1[[#This Row],[Discount]])</f>
        <v>10.064</v>
      </c>
      <c r="Y3033">
        <f ca="1">SUMIF(Tableau1[Order ID],Tableau1[[#This Row],[Order ID]],Tableau1[[#This Row],[Sales]])</f>
        <v>0</v>
      </c>
    </row>
    <row r="3034" spans="1:25" x14ac:dyDescent="0.3">
      <c r="A3034">
        <v>6083</v>
      </c>
      <c r="B3034" t="s">
        <v>3053</v>
      </c>
      <c r="C3034" s="9" t="s">
        <v>5471</v>
      </c>
      <c r="D3034" s="9">
        <v>42696</v>
      </c>
      <c r="E3034" s="3" t="s">
        <v>5611</v>
      </c>
      <c r="F3034" t="s">
        <v>6465</v>
      </c>
      <c r="G3034" t="s">
        <v>6656</v>
      </c>
      <c r="H3034" t="s">
        <v>7449</v>
      </c>
      <c r="I3034" t="s">
        <v>8054</v>
      </c>
      <c r="J3034" t="s">
        <v>8057</v>
      </c>
      <c r="K3034" t="s">
        <v>8070</v>
      </c>
      <c r="L3034" t="s">
        <v>8593</v>
      </c>
      <c r="M3034">
        <v>77095</v>
      </c>
      <c r="N3034" t="s">
        <v>8639</v>
      </c>
      <c r="O3034" t="s">
        <v>10060</v>
      </c>
      <c r="P3034" t="s">
        <v>10371</v>
      </c>
      <c r="Q3034" t="s">
        <v>10381</v>
      </c>
      <c r="R3034" t="s">
        <v>11799</v>
      </c>
      <c r="S3034">
        <v>6.2160000000000002</v>
      </c>
      <c r="T3034">
        <v>6</v>
      </c>
      <c r="U3034">
        <v>0.8</v>
      </c>
      <c r="V3034">
        <v>-9.6348000000000003</v>
      </c>
      <c r="W3034">
        <f>(Tableau1[[#This Row],[Sales]]/Tableau1[[#This Row],[Profit]])*100</f>
        <v>-64.516129032258064</v>
      </c>
      <c r="X3034">
        <f>Tableau1[[#This Row],[Sales]]*(1-Tableau1[[#This Row],[Discount]])</f>
        <v>1.2431999999999999</v>
      </c>
      <c r="Y3034">
        <f ca="1">SUMIF(Tableau1[Order ID],Tableau1[[#This Row],[Order ID]],Tableau1[[#This Row],[Sales]])</f>
        <v>0</v>
      </c>
    </row>
    <row r="3035" spans="1:25" x14ac:dyDescent="0.3">
      <c r="A3035">
        <v>6088</v>
      </c>
      <c r="B3035" t="s">
        <v>3054</v>
      </c>
      <c r="C3035" s="9" t="s">
        <v>5669</v>
      </c>
      <c r="D3035" s="9">
        <v>42352</v>
      </c>
      <c r="E3035" s="3" t="s">
        <v>5247</v>
      </c>
      <c r="F3035" t="s">
        <v>6465</v>
      </c>
      <c r="G3035" t="s">
        <v>6481</v>
      </c>
      <c r="H3035" t="s">
        <v>7274</v>
      </c>
      <c r="I3035" t="s">
        <v>8054</v>
      </c>
      <c r="J3035" t="s">
        <v>8057</v>
      </c>
      <c r="K3035" t="s">
        <v>8174</v>
      </c>
      <c r="L3035" t="s">
        <v>8590</v>
      </c>
      <c r="M3035">
        <v>92627</v>
      </c>
      <c r="N3035" t="s">
        <v>8638</v>
      </c>
      <c r="O3035" t="s">
        <v>8858</v>
      </c>
      <c r="P3035" t="s">
        <v>10370</v>
      </c>
      <c r="Q3035" t="s">
        <v>10378</v>
      </c>
      <c r="R3035" t="s">
        <v>10608</v>
      </c>
      <c r="S3035">
        <v>29.22</v>
      </c>
      <c r="T3035">
        <v>3</v>
      </c>
      <c r="U3035">
        <v>0</v>
      </c>
      <c r="V3035">
        <v>12.8568</v>
      </c>
      <c r="W3035">
        <f>(Tableau1[[#This Row],[Sales]]/Tableau1[[#This Row],[Profit]])*100</f>
        <v>227.27272727272725</v>
      </c>
      <c r="X3035">
        <f>Tableau1[[#This Row],[Sales]]*(1-Tableau1[[#This Row],[Discount]])</f>
        <v>29.22</v>
      </c>
      <c r="Y3035">
        <f ca="1">SUMIF(Tableau1[Order ID],Tableau1[[#This Row],[Order ID]],Tableau1[[#This Row],[Sales]])</f>
        <v>0</v>
      </c>
    </row>
    <row r="3036" spans="1:25" x14ac:dyDescent="0.3">
      <c r="A3036">
        <v>6089</v>
      </c>
      <c r="B3036" t="s">
        <v>3055</v>
      </c>
      <c r="C3036" s="9" t="s">
        <v>5415</v>
      </c>
      <c r="D3036" s="9">
        <v>42168</v>
      </c>
      <c r="E3036" s="3" t="s">
        <v>6389</v>
      </c>
      <c r="F3036" t="s">
        <v>6465</v>
      </c>
      <c r="G3036" t="s">
        <v>7009</v>
      </c>
      <c r="H3036" t="s">
        <v>7802</v>
      </c>
      <c r="I3036" t="s">
        <v>8055</v>
      </c>
      <c r="J3036" t="s">
        <v>8057</v>
      </c>
      <c r="K3036" t="s">
        <v>8243</v>
      </c>
      <c r="L3036" t="s">
        <v>8620</v>
      </c>
      <c r="M3036">
        <v>30076</v>
      </c>
      <c r="N3036" t="s">
        <v>8637</v>
      </c>
      <c r="O3036" t="s">
        <v>9300</v>
      </c>
      <c r="P3036" t="s">
        <v>10371</v>
      </c>
      <c r="Q3036" t="s">
        <v>10383</v>
      </c>
      <c r="R3036" t="s">
        <v>11049</v>
      </c>
      <c r="S3036">
        <v>6.48</v>
      </c>
      <c r="T3036">
        <v>1</v>
      </c>
      <c r="U3036">
        <v>0</v>
      </c>
      <c r="V3036">
        <v>3.1103999999999998</v>
      </c>
      <c r="W3036">
        <f>(Tableau1[[#This Row],[Sales]]/Tableau1[[#This Row],[Profit]])*100</f>
        <v>208.33333333333334</v>
      </c>
      <c r="X3036">
        <f>Tableau1[[#This Row],[Sales]]*(1-Tableau1[[#This Row],[Discount]])</f>
        <v>6.48</v>
      </c>
      <c r="Y3036">
        <f ca="1">SUMIF(Tableau1[Order ID],Tableau1[[#This Row],[Order ID]],Tableau1[[#This Row],[Sales]])</f>
        <v>0</v>
      </c>
    </row>
    <row r="3037" spans="1:25" x14ac:dyDescent="0.3">
      <c r="A3037">
        <v>6090</v>
      </c>
      <c r="B3037" t="s">
        <v>3056</v>
      </c>
      <c r="C3037" s="9" t="s">
        <v>5146</v>
      </c>
      <c r="D3037" s="9">
        <v>43097</v>
      </c>
      <c r="E3037" s="3" t="s">
        <v>6376</v>
      </c>
      <c r="F3037" t="s">
        <v>6464</v>
      </c>
      <c r="G3037" t="s">
        <v>6799</v>
      </c>
      <c r="H3037" t="s">
        <v>7592</v>
      </c>
      <c r="I3037" t="s">
        <v>8055</v>
      </c>
      <c r="J3037" t="s">
        <v>8057</v>
      </c>
      <c r="K3037" t="s">
        <v>8489</v>
      </c>
      <c r="L3037" t="s">
        <v>8610</v>
      </c>
      <c r="M3037">
        <v>80538</v>
      </c>
      <c r="N3037" t="s">
        <v>8638</v>
      </c>
      <c r="O3037" t="s">
        <v>9524</v>
      </c>
      <c r="P3037" t="s">
        <v>10371</v>
      </c>
      <c r="Q3037" t="s">
        <v>10381</v>
      </c>
      <c r="R3037" t="s">
        <v>11266</v>
      </c>
      <c r="S3037">
        <v>1.1879999999999999</v>
      </c>
      <c r="T3037">
        <v>2</v>
      </c>
      <c r="U3037">
        <v>0.7</v>
      </c>
      <c r="V3037">
        <v>-0.99</v>
      </c>
      <c r="W3037">
        <f>(Tableau1[[#This Row],[Sales]]/Tableau1[[#This Row],[Profit]])*100</f>
        <v>-120</v>
      </c>
      <c r="X3037">
        <f>Tableau1[[#This Row],[Sales]]*(1-Tableau1[[#This Row],[Discount]])</f>
        <v>0.35640000000000005</v>
      </c>
      <c r="Y3037">
        <f ca="1">SUMIF(Tableau1[Order ID],Tableau1[[#This Row],[Order ID]],Tableau1[[#This Row],[Sales]])</f>
        <v>0</v>
      </c>
    </row>
    <row r="3038" spans="1:25" x14ac:dyDescent="0.3">
      <c r="A3038">
        <v>6091</v>
      </c>
      <c r="B3038" t="s">
        <v>3057</v>
      </c>
      <c r="C3038" s="9" t="s">
        <v>6118</v>
      </c>
      <c r="D3038" s="9">
        <v>42998</v>
      </c>
      <c r="E3038" s="3" t="s">
        <v>6016</v>
      </c>
      <c r="F3038" t="s">
        <v>6465</v>
      </c>
      <c r="G3038" t="s">
        <v>6745</v>
      </c>
      <c r="H3038" t="s">
        <v>7538</v>
      </c>
      <c r="I3038" t="s">
        <v>8054</v>
      </c>
      <c r="J3038" t="s">
        <v>8057</v>
      </c>
      <c r="K3038" t="s">
        <v>8078</v>
      </c>
      <c r="L3038" t="s">
        <v>8603</v>
      </c>
      <c r="M3038">
        <v>10035</v>
      </c>
      <c r="N3038" t="s">
        <v>8640</v>
      </c>
      <c r="O3038" t="s">
        <v>9532</v>
      </c>
      <c r="P3038" t="s">
        <v>10370</v>
      </c>
      <c r="Q3038" t="s">
        <v>10374</v>
      </c>
      <c r="R3038" t="s">
        <v>11275</v>
      </c>
      <c r="S3038">
        <v>272.64600000000002</v>
      </c>
      <c r="T3038">
        <v>3</v>
      </c>
      <c r="U3038">
        <v>0.1</v>
      </c>
      <c r="V3038">
        <v>18.176400000000001</v>
      </c>
      <c r="W3038">
        <f>(Tableau1[[#This Row],[Sales]]/Tableau1[[#This Row],[Profit]])*100</f>
        <v>1500</v>
      </c>
      <c r="X3038">
        <f>Tableau1[[#This Row],[Sales]]*(1-Tableau1[[#This Row],[Discount]])</f>
        <v>245.38140000000001</v>
      </c>
      <c r="Y3038">
        <f ca="1">SUMIF(Tableau1[Order ID],Tableau1[[#This Row],[Order ID]],Tableau1[[#This Row],[Sales]])</f>
        <v>0</v>
      </c>
    </row>
    <row r="3039" spans="1:25" x14ac:dyDescent="0.3">
      <c r="A3039">
        <v>6105</v>
      </c>
      <c r="B3039" t="s">
        <v>3058</v>
      </c>
      <c r="C3039" s="9" t="s">
        <v>6059</v>
      </c>
      <c r="D3039" s="9">
        <v>42969</v>
      </c>
      <c r="E3039" s="3" t="s">
        <v>6073</v>
      </c>
      <c r="F3039" t="s">
        <v>6466</v>
      </c>
      <c r="G3039" t="s">
        <v>7124</v>
      </c>
      <c r="H3039" t="s">
        <v>7917</v>
      </c>
      <c r="I3039" t="s">
        <v>8056</v>
      </c>
      <c r="J3039" t="s">
        <v>8057</v>
      </c>
      <c r="K3039" t="s">
        <v>8068</v>
      </c>
      <c r="L3039" t="s">
        <v>8597</v>
      </c>
      <c r="M3039">
        <v>19143</v>
      </c>
      <c r="N3039" t="s">
        <v>8640</v>
      </c>
      <c r="O3039" t="s">
        <v>9355</v>
      </c>
      <c r="P3039" t="s">
        <v>10370</v>
      </c>
      <c r="Q3039" t="s">
        <v>10376</v>
      </c>
      <c r="R3039" t="s">
        <v>11103</v>
      </c>
      <c r="S3039">
        <v>314.53199999999998</v>
      </c>
      <c r="T3039">
        <v>2</v>
      </c>
      <c r="U3039">
        <v>0.4</v>
      </c>
      <c r="V3039">
        <v>-83.875200000000007</v>
      </c>
      <c r="W3039">
        <f>(Tableau1[[#This Row],[Sales]]/Tableau1[[#This Row],[Profit]])*100</f>
        <v>-374.99999999999994</v>
      </c>
      <c r="X3039">
        <f>Tableau1[[#This Row],[Sales]]*(1-Tableau1[[#This Row],[Discount]])</f>
        <v>188.71919999999997</v>
      </c>
      <c r="Y3039">
        <f ca="1">SUMIF(Tableau1[Order ID],Tableau1[[#This Row],[Order ID]],Tableau1[[#This Row],[Sales]])</f>
        <v>0</v>
      </c>
    </row>
    <row r="3040" spans="1:25" x14ac:dyDescent="0.3">
      <c r="A3040">
        <v>6106</v>
      </c>
      <c r="B3040" t="s">
        <v>3059</v>
      </c>
      <c r="C3040" s="9" t="s">
        <v>5682</v>
      </c>
      <c r="D3040" s="9">
        <v>42173</v>
      </c>
      <c r="E3040" s="3" t="s">
        <v>5167</v>
      </c>
      <c r="F3040" t="s">
        <v>6465</v>
      </c>
      <c r="G3040" t="s">
        <v>6871</v>
      </c>
      <c r="H3040" t="s">
        <v>7664</v>
      </c>
      <c r="I3040" t="s">
        <v>8055</v>
      </c>
      <c r="J3040" t="s">
        <v>8057</v>
      </c>
      <c r="K3040" t="s">
        <v>8158</v>
      </c>
      <c r="L3040" t="s">
        <v>8591</v>
      </c>
      <c r="M3040">
        <v>33178</v>
      </c>
      <c r="N3040" t="s">
        <v>8637</v>
      </c>
      <c r="O3040" t="s">
        <v>8953</v>
      </c>
      <c r="P3040" t="s">
        <v>10371</v>
      </c>
      <c r="Q3040" t="s">
        <v>10379</v>
      </c>
      <c r="R3040" t="s">
        <v>10702</v>
      </c>
      <c r="S3040">
        <v>13.632</v>
      </c>
      <c r="T3040">
        <v>4</v>
      </c>
      <c r="U3040">
        <v>0.2</v>
      </c>
      <c r="V3040">
        <v>3.5783999999999998</v>
      </c>
      <c r="W3040">
        <f>(Tableau1[[#This Row],[Sales]]/Tableau1[[#This Row],[Profit]])*100</f>
        <v>380.95238095238096</v>
      </c>
      <c r="X3040">
        <f>Tableau1[[#This Row],[Sales]]*(1-Tableau1[[#This Row],[Discount]])</f>
        <v>10.9056</v>
      </c>
      <c r="Y3040">
        <f ca="1">SUMIF(Tableau1[Order ID],Tableau1[[#This Row],[Order ID]],Tableau1[[#This Row],[Sales]])</f>
        <v>0</v>
      </c>
    </row>
    <row r="3041" spans="1:25" x14ac:dyDescent="0.3">
      <c r="A3041">
        <v>6107</v>
      </c>
      <c r="B3041" t="s">
        <v>3060</v>
      </c>
      <c r="C3041" s="9" t="s">
        <v>5444</v>
      </c>
      <c r="D3041" s="9">
        <v>41993</v>
      </c>
      <c r="E3041" s="3" t="s">
        <v>6291</v>
      </c>
      <c r="F3041" t="s">
        <v>6465</v>
      </c>
      <c r="G3041" t="s">
        <v>7044</v>
      </c>
      <c r="H3041" t="s">
        <v>7837</v>
      </c>
      <c r="I3041" t="s">
        <v>8054</v>
      </c>
      <c r="J3041" t="s">
        <v>8057</v>
      </c>
      <c r="K3041" t="s">
        <v>8113</v>
      </c>
      <c r="L3041" t="s">
        <v>8593</v>
      </c>
      <c r="M3041">
        <v>75051</v>
      </c>
      <c r="N3041" t="s">
        <v>8639</v>
      </c>
      <c r="O3041" t="s">
        <v>9159</v>
      </c>
      <c r="P3041" t="s">
        <v>10371</v>
      </c>
      <c r="Q3041" t="s">
        <v>10382</v>
      </c>
      <c r="R3041" t="s">
        <v>10908</v>
      </c>
      <c r="S3041">
        <v>19.431999999999999</v>
      </c>
      <c r="T3041">
        <v>2</v>
      </c>
      <c r="U3041">
        <v>0.8</v>
      </c>
      <c r="V3041">
        <v>-49.551600000000001</v>
      </c>
      <c r="W3041">
        <f>(Tableau1[[#This Row],[Sales]]/Tableau1[[#This Row],[Profit]])*100</f>
        <v>-39.215686274509807</v>
      </c>
      <c r="X3041">
        <f>Tableau1[[#This Row],[Sales]]*(1-Tableau1[[#This Row],[Discount]])</f>
        <v>3.8863999999999987</v>
      </c>
      <c r="Y3041">
        <f ca="1">SUMIF(Tableau1[Order ID],Tableau1[[#This Row],[Order ID]],Tableau1[[#This Row],[Sales]])</f>
        <v>0</v>
      </c>
    </row>
    <row r="3042" spans="1:25" x14ac:dyDescent="0.3">
      <c r="A3042">
        <v>6109</v>
      </c>
      <c r="B3042" t="s">
        <v>3061</v>
      </c>
      <c r="C3042" s="9" t="s">
        <v>5138</v>
      </c>
      <c r="D3042" s="9">
        <v>42624</v>
      </c>
      <c r="E3042" s="3" t="s">
        <v>6172</v>
      </c>
      <c r="F3042" t="s">
        <v>6465</v>
      </c>
      <c r="G3042" t="s">
        <v>7016</v>
      </c>
      <c r="H3042" t="s">
        <v>7809</v>
      </c>
      <c r="I3042" t="s">
        <v>8054</v>
      </c>
      <c r="J3042" t="s">
        <v>8057</v>
      </c>
      <c r="K3042" t="s">
        <v>8080</v>
      </c>
      <c r="L3042" t="s">
        <v>8598</v>
      </c>
      <c r="M3042">
        <v>60653</v>
      </c>
      <c r="N3042" t="s">
        <v>8639</v>
      </c>
      <c r="O3042" t="s">
        <v>10109</v>
      </c>
      <c r="P3042" t="s">
        <v>10371</v>
      </c>
      <c r="Q3042" t="s">
        <v>10375</v>
      </c>
      <c r="R3042" t="s">
        <v>11848</v>
      </c>
      <c r="S3042">
        <v>6</v>
      </c>
      <c r="T3042">
        <v>2</v>
      </c>
      <c r="U3042">
        <v>0.2</v>
      </c>
      <c r="V3042">
        <v>2.1</v>
      </c>
      <c r="W3042">
        <f>(Tableau1[[#This Row],[Sales]]/Tableau1[[#This Row],[Profit]])*100</f>
        <v>285.71428571428572</v>
      </c>
      <c r="X3042">
        <f>Tableau1[[#This Row],[Sales]]*(1-Tableau1[[#This Row],[Discount]])</f>
        <v>4.8000000000000007</v>
      </c>
      <c r="Y3042">
        <f ca="1">SUMIF(Tableau1[Order ID],Tableau1[[#This Row],[Order ID]],Tableau1[[#This Row],[Sales]])</f>
        <v>0</v>
      </c>
    </row>
    <row r="3043" spans="1:25" x14ac:dyDescent="0.3">
      <c r="A3043">
        <v>6111</v>
      </c>
      <c r="B3043" t="s">
        <v>3062</v>
      </c>
      <c r="C3043" s="9" t="s">
        <v>5426</v>
      </c>
      <c r="D3043" s="9">
        <v>42686</v>
      </c>
      <c r="E3043" s="3" t="s">
        <v>5106</v>
      </c>
      <c r="F3043" t="s">
        <v>6465</v>
      </c>
      <c r="G3043" t="s">
        <v>7195</v>
      </c>
      <c r="H3043" t="s">
        <v>7988</v>
      </c>
      <c r="I3043" t="s">
        <v>8054</v>
      </c>
      <c r="J3043" t="s">
        <v>8057</v>
      </c>
      <c r="K3043" t="s">
        <v>8273</v>
      </c>
      <c r="L3043" t="s">
        <v>8612</v>
      </c>
      <c r="M3043">
        <v>44134</v>
      </c>
      <c r="N3043" t="s">
        <v>8640</v>
      </c>
      <c r="O3043" t="s">
        <v>10058</v>
      </c>
      <c r="P3043" t="s">
        <v>10370</v>
      </c>
      <c r="Q3043" t="s">
        <v>10374</v>
      </c>
      <c r="R3043" t="s">
        <v>11797</v>
      </c>
      <c r="S3043">
        <v>1474.8019999999999</v>
      </c>
      <c r="T3043">
        <v>7</v>
      </c>
      <c r="U3043">
        <v>0.3</v>
      </c>
      <c r="V3043">
        <v>-21.0686</v>
      </c>
      <c r="W3043">
        <f>(Tableau1[[#This Row],[Sales]]/Tableau1[[#This Row],[Profit]])*100</f>
        <v>-7000</v>
      </c>
      <c r="X3043">
        <f>Tableau1[[#This Row],[Sales]]*(1-Tableau1[[#This Row],[Discount]])</f>
        <v>1032.3613999999998</v>
      </c>
      <c r="Y3043">
        <f ca="1">SUMIF(Tableau1[Order ID],Tableau1[[#This Row],[Order ID]],Tableau1[[#This Row],[Sales]])</f>
        <v>0</v>
      </c>
    </row>
    <row r="3044" spans="1:25" x14ac:dyDescent="0.3">
      <c r="A3044">
        <v>6116</v>
      </c>
      <c r="B3044" t="s">
        <v>3063</v>
      </c>
      <c r="C3044" s="9" t="s">
        <v>5590</v>
      </c>
      <c r="D3044" s="9">
        <v>42443</v>
      </c>
      <c r="E3044" s="3" t="s">
        <v>5261</v>
      </c>
      <c r="F3044" t="s">
        <v>6465</v>
      </c>
      <c r="G3044" t="s">
        <v>6538</v>
      </c>
      <c r="H3044" t="s">
        <v>7331</v>
      </c>
      <c r="I3044" t="s">
        <v>8055</v>
      </c>
      <c r="J3044" t="s">
        <v>8057</v>
      </c>
      <c r="K3044" t="s">
        <v>8522</v>
      </c>
      <c r="L3044" t="s">
        <v>8590</v>
      </c>
      <c r="M3044">
        <v>94061</v>
      </c>
      <c r="N3044" t="s">
        <v>8638</v>
      </c>
      <c r="O3044" t="s">
        <v>8684</v>
      </c>
      <c r="P3044" t="s">
        <v>10371</v>
      </c>
      <c r="Q3044" t="s">
        <v>10381</v>
      </c>
      <c r="R3044" t="s">
        <v>10433</v>
      </c>
      <c r="S3044">
        <v>41.904000000000003</v>
      </c>
      <c r="T3044">
        <v>6</v>
      </c>
      <c r="U3044">
        <v>0.2</v>
      </c>
      <c r="V3044">
        <v>14.1426</v>
      </c>
      <c r="W3044">
        <f>(Tableau1[[#This Row],[Sales]]/Tableau1[[#This Row],[Profit]])*100</f>
        <v>296.2962962962963</v>
      </c>
      <c r="X3044">
        <f>Tableau1[[#This Row],[Sales]]*(1-Tableau1[[#This Row],[Discount]])</f>
        <v>33.523200000000003</v>
      </c>
      <c r="Y3044">
        <f ca="1">SUMIF(Tableau1[Order ID],Tableau1[[#This Row],[Order ID]],Tableau1[[#This Row],[Sales]])</f>
        <v>0</v>
      </c>
    </row>
    <row r="3045" spans="1:25" x14ac:dyDescent="0.3">
      <c r="A3045">
        <v>6117</v>
      </c>
      <c r="B3045" t="s">
        <v>3064</v>
      </c>
      <c r="C3045" s="9" t="s">
        <v>5403</v>
      </c>
      <c r="D3045" s="9">
        <v>42687</v>
      </c>
      <c r="E3045" s="3" t="s">
        <v>5288</v>
      </c>
      <c r="F3045" t="s">
        <v>6465</v>
      </c>
      <c r="G3045" t="s">
        <v>6943</v>
      </c>
      <c r="H3045" t="s">
        <v>7736</v>
      </c>
      <c r="I3045" t="s">
        <v>8056</v>
      </c>
      <c r="J3045" t="s">
        <v>8057</v>
      </c>
      <c r="K3045" t="s">
        <v>8078</v>
      </c>
      <c r="L3045" t="s">
        <v>8603</v>
      </c>
      <c r="M3045">
        <v>10011</v>
      </c>
      <c r="N3045" t="s">
        <v>8640</v>
      </c>
      <c r="O3045" t="s">
        <v>10304</v>
      </c>
      <c r="P3045" t="s">
        <v>10372</v>
      </c>
      <c r="Q3045" t="s">
        <v>10380</v>
      </c>
      <c r="R3045" t="s">
        <v>12045</v>
      </c>
      <c r="S3045">
        <v>2279.96</v>
      </c>
      <c r="T3045">
        <v>4</v>
      </c>
      <c r="U3045">
        <v>0</v>
      </c>
      <c r="V3045">
        <v>592.78959999999995</v>
      </c>
      <c r="W3045">
        <f>(Tableau1[[#This Row],[Sales]]/Tableau1[[#This Row],[Profit]])*100</f>
        <v>384.61538461538464</v>
      </c>
      <c r="X3045">
        <f>Tableau1[[#This Row],[Sales]]*(1-Tableau1[[#This Row],[Discount]])</f>
        <v>2279.96</v>
      </c>
      <c r="Y3045">
        <f ca="1">SUMIF(Tableau1[Order ID],Tableau1[[#This Row],[Order ID]],Tableau1[[#This Row],[Sales]])</f>
        <v>0</v>
      </c>
    </row>
    <row r="3046" spans="1:25" x14ac:dyDescent="0.3">
      <c r="A3046">
        <v>6119</v>
      </c>
      <c r="B3046" t="s">
        <v>3065</v>
      </c>
      <c r="C3046" s="9" t="s">
        <v>5050</v>
      </c>
      <c r="D3046" s="9">
        <v>42997</v>
      </c>
      <c r="E3046" s="3" t="s">
        <v>5175</v>
      </c>
      <c r="F3046" t="s">
        <v>6465</v>
      </c>
      <c r="G3046" t="s">
        <v>6803</v>
      </c>
      <c r="H3046" t="s">
        <v>7596</v>
      </c>
      <c r="I3046" t="s">
        <v>8055</v>
      </c>
      <c r="J3046" t="s">
        <v>8057</v>
      </c>
      <c r="K3046" t="s">
        <v>8082</v>
      </c>
      <c r="L3046" t="s">
        <v>8609</v>
      </c>
      <c r="M3046">
        <v>97477</v>
      </c>
      <c r="N3046" t="s">
        <v>8638</v>
      </c>
      <c r="O3046" t="s">
        <v>9141</v>
      </c>
      <c r="P3046" t="s">
        <v>10372</v>
      </c>
      <c r="Q3046" t="s">
        <v>10380</v>
      </c>
      <c r="R3046" t="s">
        <v>10890</v>
      </c>
      <c r="S3046">
        <v>191.976</v>
      </c>
      <c r="T3046">
        <v>3</v>
      </c>
      <c r="U3046">
        <v>0.2</v>
      </c>
      <c r="V3046">
        <v>19.197600000000001</v>
      </c>
      <c r="W3046">
        <f>(Tableau1[[#This Row],[Sales]]/Tableau1[[#This Row],[Profit]])*100</f>
        <v>1000</v>
      </c>
      <c r="X3046">
        <f>Tableau1[[#This Row],[Sales]]*(1-Tableau1[[#This Row],[Discount]])</f>
        <v>153.58080000000001</v>
      </c>
      <c r="Y3046">
        <f ca="1">SUMIF(Tableau1[Order ID],Tableau1[[#This Row],[Order ID]],Tableau1[[#This Row],[Sales]])</f>
        <v>0</v>
      </c>
    </row>
    <row r="3047" spans="1:25" x14ac:dyDescent="0.3">
      <c r="A3047">
        <v>6123</v>
      </c>
      <c r="B3047" t="s">
        <v>3066</v>
      </c>
      <c r="C3047" s="9" t="s">
        <v>5799</v>
      </c>
      <c r="D3047" s="9">
        <v>43073</v>
      </c>
      <c r="E3047" s="3" t="s">
        <v>5064</v>
      </c>
      <c r="F3047" t="s">
        <v>6465</v>
      </c>
      <c r="G3047" t="s">
        <v>7026</v>
      </c>
      <c r="H3047" t="s">
        <v>7819</v>
      </c>
      <c r="I3047" t="s">
        <v>8054</v>
      </c>
      <c r="J3047" t="s">
        <v>8057</v>
      </c>
      <c r="K3047" t="s">
        <v>8080</v>
      </c>
      <c r="L3047" t="s">
        <v>8598</v>
      </c>
      <c r="M3047">
        <v>60610</v>
      </c>
      <c r="N3047" t="s">
        <v>8639</v>
      </c>
      <c r="O3047" t="s">
        <v>9997</v>
      </c>
      <c r="P3047" t="s">
        <v>10371</v>
      </c>
      <c r="Q3047" t="s">
        <v>10377</v>
      </c>
      <c r="R3047" t="s">
        <v>11735</v>
      </c>
      <c r="S3047">
        <v>61.567999999999998</v>
      </c>
      <c r="T3047">
        <v>2</v>
      </c>
      <c r="U3047">
        <v>0.2</v>
      </c>
      <c r="V3047">
        <v>4.6176000000000004</v>
      </c>
      <c r="W3047">
        <f>(Tableau1[[#This Row],[Sales]]/Tableau1[[#This Row],[Profit]])*100</f>
        <v>1333.3333333333333</v>
      </c>
      <c r="X3047">
        <f>Tableau1[[#This Row],[Sales]]*(1-Tableau1[[#This Row],[Discount]])</f>
        <v>49.254400000000004</v>
      </c>
      <c r="Y3047">
        <f ca="1">SUMIF(Tableau1[Order ID],Tableau1[[#This Row],[Order ID]],Tableau1[[#This Row],[Sales]])</f>
        <v>0</v>
      </c>
    </row>
    <row r="3048" spans="1:25" x14ac:dyDescent="0.3">
      <c r="A3048">
        <v>6124</v>
      </c>
      <c r="B3048" t="s">
        <v>3067</v>
      </c>
      <c r="C3048" s="9" t="s">
        <v>5314</v>
      </c>
      <c r="D3048" s="9">
        <v>42247</v>
      </c>
      <c r="E3048" s="3" t="s">
        <v>5607</v>
      </c>
      <c r="F3048" t="s">
        <v>6465</v>
      </c>
      <c r="G3048" t="s">
        <v>6642</v>
      </c>
      <c r="H3048" t="s">
        <v>7435</v>
      </c>
      <c r="I3048" t="s">
        <v>8056</v>
      </c>
      <c r="J3048" t="s">
        <v>8057</v>
      </c>
      <c r="K3048" t="s">
        <v>8443</v>
      </c>
      <c r="L3048" t="s">
        <v>8593</v>
      </c>
      <c r="M3048">
        <v>76021</v>
      </c>
      <c r="N3048" t="s">
        <v>8639</v>
      </c>
      <c r="O3048" t="s">
        <v>9839</v>
      </c>
      <c r="P3048" t="s">
        <v>10371</v>
      </c>
      <c r="Q3048" t="s">
        <v>10383</v>
      </c>
      <c r="R3048" t="s">
        <v>11573</v>
      </c>
      <c r="S3048">
        <v>20.96</v>
      </c>
      <c r="T3048">
        <v>4</v>
      </c>
      <c r="U3048">
        <v>0.2</v>
      </c>
      <c r="V3048">
        <v>6.8120000000000003</v>
      </c>
      <c r="W3048">
        <f>(Tableau1[[#This Row],[Sales]]/Tableau1[[#This Row],[Profit]])*100</f>
        <v>307.69230769230774</v>
      </c>
      <c r="X3048">
        <f>Tableau1[[#This Row],[Sales]]*(1-Tableau1[[#This Row],[Discount]])</f>
        <v>16.768000000000001</v>
      </c>
      <c r="Y3048">
        <f ca="1">SUMIF(Tableau1[Order ID],Tableau1[[#This Row],[Order ID]],Tableau1[[#This Row],[Sales]])</f>
        <v>0</v>
      </c>
    </row>
    <row r="3049" spans="1:25" x14ac:dyDescent="0.3">
      <c r="A3049">
        <v>6125</v>
      </c>
      <c r="B3049" t="s">
        <v>3068</v>
      </c>
      <c r="C3049" s="9" t="s">
        <v>5125</v>
      </c>
      <c r="D3049" s="9">
        <v>42889</v>
      </c>
      <c r="E3049" s="3" t="s">
        <v>6279</v>
      </c>
      <c r="F3049" t="s">
        <v>6465</v>
      </c>
      <c r="G3049" t="s">
        <v>6632</v>
      </c>
      <c r="H3049" t="s">
        <v>7425</v>
      </c>
      <c r="I3049" t="s">
        <v>8055</v>
      </c>
      <c r="J3049" t="s">
        <v>8057</v>
      </c>
      <c r="K3049" t="s">
        <v>8059</v>
      </c>
      <c r="L3049" t="s">
        <v>8590</v>
      </c>
      <c r="M3049">
        <v>90036</v>
      </c>
      <c r="N3049" t="s">
        <v>8638</v>
      </c>
      <c r="O3049" t="s">
        <v>9638</v>
      </c>
      <c r="P3049" t="s">
        <v>10372</v>
      </c>
      <c r="Q3049" t="s">
        <v>10384</v>
      </c>
      <c r="R3049" t="s">
        <v>11376</v>
      </c>
      <c r="S3049">
        <v>44.75</v>
      </c>
      <c r="T3049">
        <v>5</v>
      </c>
      <c r="U3049">
        <v>0</v>
      </c>
      <c r="V3049">
        <v>8.5024999999999995</v>
      </c>
      <c r="W3049">
        <f>(Tableau1[[#This Row],[Sales]]/Tableau1[[#This Row],[Profit]])*100</f>
        <v>526.31578947368428</v>
      </c>
      <c r="X3049">
        <f>Tableau1[[#This Row],[Sales]]*(1-Tableau1[[#This Row],[Discount]])</f>
        <v>44.75</v>
      </c>
      <c r="Y3049">
        <f ca="1">SUMIF(Tableau1[Order ID],Tableau1[[#This Row],[Order ID]],Tableau1[[#This Row],[Sales]])</f>
        <v>0</v>
      </c>
    </row>
    <row r="3050" spans="1:25" x14ac:dyDescent="0.3">
      <c r="A3050">
        <v>6128</v>
      </c>
      <c r="B3050" t="s">
        <v>3069</v>
      </c>
      <c r="C3050" s="9" t="s">
        <v>6074</v>
      </c>
      <c r="D3050" s="9">
        <v>42460</v>
      </c>
      <c r="E3050" s="3" t="s">
        <v>6233</v>
      </c>
      <c r="F3050" t="s">
        <v>6465</v>
      </c>
      <c r="G3050" t="s">
        <v>7020</v>
      </c>
      <c r="H3050" t="s">
        <v>7813</v>
      </c>
      <c r="I3050" t="s">
        <v>8054</v>
      </c>
      <c r="J3050" t="s">
        <v>8057</v>
      </c>
      <c r="K3050" t="s">
        <v>8078</v>
      </c>
      <c r="L3050" t="s">
        <v>8603</v>
      </c>
      <c r="M3050">
        <v>10009</v>
      </c>
      <c r="N3050" t="s">
        <v>8640</v>
      </c>
      <c r="O3050" t="s">
        <v>8800</v>
      </c>
      <c r="P3050" t="s">
        <v>10370</v>
      </c>
      <c r="Q3050" t="s">
        <v>10374</v>
      </c>
      <c r="R3050" t="s">
        <v>10550</v>
      </c>
      <c r="S3050">
        <v>327.99599999999998</v>
      </c>
      <c r="T3050">
        <v>6</v>
      </c>
      <c r="U3050">
        <v>0.1</v>
      </c>
      <c r="V3050">
        <v>54.665999999999997</v>
      </c>
      <c r="W3050">
        <f>(Tableau1[[#This Row],[Sales]]/Tableau1[[#This Row],[Profit]])*100</f>
        <v>600</v>
      </c>
      <c r="X3050">
        <f>Tableau1[[#This Row],[Sales]]*(1-Tableau1[[#This Row],[Discount]])</f>
        <v>295.19639999999998</v>
      </c>
      <c r="Y3050">
        <f ca="1">SUMIF(Tableau1[Order ID],Tableau1[[#This Row],[Order ID]],Tableau1[[#This Row],[Sales]])</f>
        <v>0</v>
      </c>
    </row>
    <row r="3051" spans="1:25" x14ac:dyDescent="0.3">
      <c r="A3051">
        <v>6129</v>
      </c>
      <c r="B3051" t="s">
        <v>3070</v>
      </c>
      <c r="C3051" s="9" t="s">
        <v>6119</v>
      </c>
      <c r="D3051" s="9">
        <v>41937</v>
      </c>
      <c r="E3051" s="3" t="s">
        <v>5949</v>
      </c>
      <c r="F3051" t="s">
        <v>6466</v>
      </c>
      <c r="G3051" t="s">
        <v>7160</v>
      </c>
      <c r="H3051" t="s">
        <v>7953</v>
      </c>
      <c r="I3051" t="s">
        <v>8055</v>
      </c>
      <c r="J3051" t="s">
        <v>8057</v>
      </c>
      <c r="K3051" t="s">
        <v>8066</v>
      </c>
      <c r="L3051" t="s">
        <v>8590</v>
      </c>
      <c r="M3051">
        <v>94109</v>
      </c>
      <c r="N3051" t="s">
        <v>8638</v>
      </c>
      <c r="O3051" t="s">
        <v>9681</v>
      </c>
      <c r="P3051" t="s">
        <v>10371</v>
      </c>
      <c r="Q3051" t="s">
        <v>10381</v>
      </c>
      <c r="R3051" t="s">
        <v>11420</v>
      </c>
      <c r="S3051">
        <v>49.408000000000001</v>
      </c>
      <c r="T3051">
        <v>4</v>
      </c>
      <c r="U3051">
        <v>0.2</v>
      </c>
      <c r="V3051">
        <v>18.527999999999999</v>
      </c>
      <c r="W3051">
        <f>(Tableau1[[#This Row],[Sales]]/Tableau1[[#This Row],[Profit]])*100</f>
        <v>266.66666666666669</v>
      </c>
      <c r="X3051">
        <f>Tableau1[[#This Row],[Sales]]*(1-Tableau1[[#This Row],[Discount]])</f>
        <v>39.526400000000002</v>
      </c>
      <c r="Y3051">
        <f ca="1">SUMIF(Tableau1[Order ID],Tableau1[[#This Row],[Order ID]],Tableau1[[#This Row],[Sales]])</f>
        <v>0</v>
      </c>
    </row>
    <row r="3052" spans="1:25" x14ac:dyDescent="0.3">
      <c r="A3052">
        <v>6130</v>
      </c>
      <c r="B3052" t="s">
        <v>3071</v>
      </c>
      <c r="C3052" s="9" t="s">
        <v>5636</v>
      </c>
      <c r="D3052" s="9">
        <v>42820</v>
      </c>
      <c r="E3052" s="3" t="s">
        <v>5489</v>
      </c>
      <c r="F3052" t="s">
        <v>6465</v>
      </c>
      <c r="G3052" t="s">
        <v>7241</v>
      </c>
      <c r="H3052" t="s">
        <v>8034</v>
      </c>
      <c r="I3052" t="s">
        <v>8056</v>
      </c>
      <c r="J3052" t="s">
        <v>8057</v>
      </c>
      <c r="K3052" t="s">
        <v>8231</v>
      </c>
      <c r="L3052" t="s">
        <v>8605</v>
      </c>
      <c r="M3052">
        <v>23464</v>
      </c>
      <c r="N3052" t="s">
        <v>8637</v>
      </c>
      <c r="O3052" t="s">
        <v>9537</v>
      </c>
      <c r="P3052" t="s">
        <v>10372</v>
      </c>
      <c r="Q3052" t="s">
        <v>10384</v>
      </c>
      <c r="R3052" t="s">
        <v>11280</v>
      </c>
      <c r="S3052">
        <v>53.25</v>
      </c>
      <c r="T3052">
        <v>3</v>
      </c>
      <c r="U3052">
        <v>0</v>
      </c>
      <c r="V3052">
        <v>20.767499999999998</v>
      </c>
      <c r="W3052">
        <f>(Tableau1[[#This Row],[Sales]]/Tableau1[[#This Row],[Profit]])*100</f>
        <v>256.41025641025641</v>
      </c>
      <c r="X3052">
        <f>Tableau1[[#This Row],[Sales]]*(1-Tableau1[[#This Row],[Discount]])</f>
        <v>53.25</v>
      </c>
      <c r="Y3052">
        <f ca="1">SUMIF(Tableau1[Order ID],Tableau1[[#This Row],[Order ID]],Tableau1[[#This Row],[Sales]])</f>
        <v>0</v>
      </c>
    </row>
    <row r="3053" spans="1:25" x14ac:dyDescent="0.3">
      <c r="A3053">
        <v>6132</v>
      </c>
      <c r="B3053" t="s">
        <v>3072</v>
      </c>
      <c r="C3053" s="9" t="s">
        <v>5452</v>
      </c>
      <c r="D3053" s="9">
        <v>42000</v>
      </c>
      <c r="E3053" s="3" t="s">
        <v>5550</v>
      </c>
      <c r="F3053" t="s">
        <v>6465</v>
      </c>
      <c r="G3053" t="s">
        <v>6821</v>
      </c>
      <c r="H3053" t="s">
        <v>7614</v>
      </c>
      <c r="I3053" t="s">
        <v>8056</v>
      </c>
      <c r="J3053" t="s">
        <v>8057</v>
      </c>
      <c r="K3053" t="s">
        <v>8078</v>
      </c>
      <c r="L3053" t="s">
        <v>8603</v>
      </c>
      <c r="M3053">
        <v>10011</v>
      </c>
      <c r="N3053" t="s">
        <v>8640</v>
      </c>
      <c r="O3053" t="s">
        <v>8849</v>
      </c>
      <c r="P3053" t="s">
        <v>10370</v>
      </c>
      <c r="Q3053" t="s">
        <v>10374</v>
      </c>
      <c r="R3053" t="s">
        <v>10599</v>
      </c>
      <c r="S3053">
        <v>767.21400000000006</v>
      </c>
      <c r="T3053">
        <v>14</v>
      </c>
      <c r="U3053">
        <v>0.1</v>
      </c>
      <c r="V3053">
        <v>161.9674</v>
      </c>
      <c r="W3053">
        <f>(Tableau1[[#This Row],[Sales]]/Tableau1[[#This Row],[Profit]])*100</f>
        <v>473.68421052631584</v>
      </c>
      <c r="X3053">
        <f>Tableau1[[#This Row],[Sales]]*(1-Tableau1[[#This Row],[Discount]])</f>
        <v>690.49260000000004</v>
      </c>
      <c r="Y3053">
        <f ca="1">SUMIF(Tableau1[Order ID],Tableau1[[#This Row],[Order ID]],Tableau1[[#This Row],[Sales]])</f>
        <v>0</v>
      </c>
    </row>
    <row r="3054" spans="1:25" x14ac:dyDescent="0.3">
      <c r="A3054">
        <v>6133</v>
      </c>
      <c r="B3054" t="s">
        <v>3073</v>
      </c>
      <c r="C3054" s="9" t="s">
        <v>5205</v>
      </c>
      <c r="D3054" s="9">
        <v>42993</v>
      </c>
      <c r="E3054" s="3" t="s">
        <v>6118</v>
      </c>
      <c r="F3054" t="s">
        <v>6465</v>
      </c>
      <c r="G3054" t="s">
        <v>6737</v>
      </c>
      <c r="H3054" t="s">
        <v>7530</v>
      </c>
      <c r="I3054" t="s">
        <v>8054</v>
      </c>
      <c r="J3054" t="s">
        <v>8057</v>
      </c>
      <c r="K3054" t="s">
        <v>8523</v>
      </c>
      <c r="L3054" t="s">
        <v>8606</v>
      </c>
      <c r="M3054">
        <v>37087</v>
      </c>
      <c r="N3054" t="s">
        <v>8637</v>
      </c>
      <c r="O3054" t="s">
        <v>10082</v>
      </c>
      <c r="P3054" t="s">
        <v>10371</v>
      </c>
      <c r="Q3054" t="s">
        <v>10383</v>
      </c>
      <c r="R3054" t="s">
        <v>11820</v>
      </c>
      <c r="S3054">
        <v>163.96</v>
      </c>
      <c r="T3054">
        <v>5</v>
      </c>
      <c r="U3054">
        <v>0.2</v>
      </c>
      <c r="V3054">
        <v>59.435499999999998</v>
      </c>
      <c r="W3054">
        <f>(Tableau1[[#This Row],[Sales]]/Tableau1[[#This Row],[Profit]])*100</f>
        <v>275.86206896551727</v>
      </c>
      <c r="X3054">
        <f>Tableau1[[#This Row],[Sales]]*(1-Tableau1[[#This Row],[Discount]])</f>
        <v>131.16800000000001</v>
      </c>
      <c r="Y3054">
        <f ca="1">SUMIF(Tableau1[Order ID],Tableau1[[#This Row],[Order ID]],Tableau1[[#This Row],[Sales]])</f>
        <v>0</v>
      </c>
    </row>
    <row r="3055" spans="1:25" x14ac:dyDescent="0.3">
      <c r="A3055">
        <v>6134</v>
      </c>
      <c r="B3055" t="s">
        <v>3074</v>
      </c>
      <c r="C3055" s="9" t="s">
        <v>5795</v>
      </c>
      <c r="D3055" s="9">
        <v>42598</v>
      </c>
      <c r="E3055" s="3" t="s">
        <v>6176</v>
      </c>
      <c r="F3055" t="s">
        <v>6466</v>
      </c>
      <c r="G3055" t="s">
        <v>7242</v>
      </c>
      <c r="H3055" t="s">
        <v>8035</v>
      </c>
      <c r="I3055" t="s">
        <v>8055</v>
      </c>
      <c r="J3055" t="s">
        <v>8057</v>
      </c>
      <c r="K3055" t="s">
        <v>8059</v>
      </c>
      <c r="L3055" t="s">
        <v>8590</v>
      </c>
      <c r="M3055">
        <v>90045</v>
      </c>
      <c r="N3055" t="s">
        <v>8638</v>
      </c>
      <c r="O3055" t="s">
        <v>10089</v>
      </c>
      <c r="P3055" t="s">
        <v>10370</v>
      </c>
      <c r="Q3055" t="s">
        <v>10376</v>
      </c>
      <c r="R3055" t="s">
        <v>11827</v>
      </c>
      <c r="S3055">
        <v>161.28</v>
      </c>
      <c r="T3055">
        <v>2</v>
      </c>
      <c r="U3055">
        <v>0.2</v>
      </c>
      <c r="V3055">
        <v>12.096</v>
      </c>
      <c r="W3055">
        <f>(Tableau1[[#This Row],[Sales]]/Tableau1[[#This Row],[Profit]])*100</f>
        <v>1333.3333333333335</v>
      </c>
      <c r="X3055">
        <f>Tableau1[[#This Row],[Sales]]*(1-Tableau1[[#This Row],[Discount]])</f>
        <v>129.024</v>
      </c>
      <c r="Y3055">
        <f ca="1">SUMIF(Tableau1[Order ID],Tableau1[[#This Row],[Order ID]],Tableau1[[#This Row],[Sales]])</f>
        <v>0</v>
      </c>
    </row>
    <row r="3056" spans="1:25" x14ac:dyDescent="0.3">
      <c r="A3056">
        <v>6135</v>
      </c>
      <c r="B3056" t="s">
        <v>3075</v>
      </c>
      <c r="C3056" s="9" t="s">
        <v>5284</v>
      </c>
      <c r="D3056" s="9">
        <v>42678</v>
      </c>
      <c r="E3056" s="3" t="s">
        <v>5284</v>
      </c>
      <c r="F3056" t="s">
        <v>6467</v>
      </c>
      <c r="G3056" t="s">
        <v>7095</v>
      </c>
      <c r="H3056" t="s">
        <v>7888</v>
      </c>
      <c r="I3056" t="s">
        <v>8054</v>
      </c>
      <c r="J3056" t="s">
        <v>8057</v>
      </c>
      <c r="K3056" t="s">
        <v>8432</v>
      </c>
      <c r="L3056" t="s">
        <v>8590</v>
      </c>
      <c r="M3056">
        <v>91911</v>
      </c>
      <c r="N3056" t="s">
        <v>8638</v>
      </c>
      <c r="O3056" t="s">
        <v>8917</v>
      </c>
      <c r="P3056" t="s">
        <v>10371</v>
      </c>
      <c r="Q3056" t="s">
        <v>10379</v>
      </c>
      <c r="R3056" t="s">
        <v>10666</v>
      </c>
      <c r="S3056">
        <v>192.8</v>
      </c>
      <c r="T3056">
        <v>4</v>
      </c>
      <c r="U3056">
        <v>0</v>
      </c>
      <c r="V3056">
        <v>55.911999999999999</v>
      </c>
      <c r="W3056">
        <f>(Tableau1[[#This Row],[Sales]]/Tableau1[[#This Row],[Profit]])*100</f>
        <v>344.82758620689657</v>
      </c>
      <c r="X3056">
        <f>Tableau1[[#This Row],[Sales]]*(1-Tableau1[[#This Row],[Discount]])</f>
        <v>192.8</v>
      </c>
      <c r="Y3056">
        <f ca="1">SUMIF(Tableau1[Order ID],Tableau1[[#This Row],[Order ID]],Tableau1[[#This Row],[Sales]])</f>
        <v>0</v>
      </c>
    </row>
    <row r="3057" spans="1:25" x14ac:dyDescent="0.3">
      <c r="A3057">
        <v>6136</v>
      </c>
      <c r="B3057" t="s">
        <v>3076</v>
      </c>
      <c r="C3057" s="9" t="s">
        <v>6120</v>
      </c>
      <c r="D3057" s="9">
        <v>42295</v>
      </c>
      <c r="E3057" s="3" t="s">
        <v>5450</v>
      </c>
      <c r="F3057" t="s">
        <v>6465</v>
      </c>
      <c r="G3057" t="s">
        <v>7075</v>
      </c>
      <c r="H3057" t="s">
        <v>7868</v>
      </c>
      <c r="I3057" t="s">
        <v>8056</v>
      </c>
      <c r="J3057" t="s">
        <v>8057</v>
      </c>
      <c r="K3057" t="s">
        <v>8450</v>
      </c>
      <c r="L3057" t="s">
        <v>8593</v>
      </c>
      <c r="M3057">
        <v>78501</v>
      </c>
      <c r="N3057" t="s">
        <v>8639</v>
      </c>
      <c r="O3057" t="s">
        <v>10134</v>
      </c>
      <c r="P3057" t="s">
        <v>10372</v>
      </c>
      <c r="Q3057" t="s">
        <v>10384</v>
      </c>
      <c r="R3057" t="s">
        <v>11875</v>
      </c>
      <c r="S3057">
        <v>27.696000000000002</v>
      </c>
      <c r="T3057">
        <v>3</v>
      </c>
      <c r="U3057">
        <v>0.2</v>
      </c>
      <c r="V3057">
        <v>3.4620000000000002</v>
      </c>
      <c r="W3057">
        <f>(Tableau1[[#This Row],[Sales]]/Tableau1[[#This Row],[Profit]])*100</f>
        <v>800</v>
      </c>
      <c r="X3057">
        <f>Tableau1[[#This Row],[Sales]]*(1-Tableau1[[#This Row],[Discount]])</f>
        <v>22.156800000000004</v>
      </c>
      <c r="Y3057">
        <f ca="1">SUMIF(Tableau1[Order ID],Tableau1[[#This Row],[Order ID]],Tableau1[[#This Row],[Sales]])</f>
        <v>0</v>
      </c>
    </row>
    <row r="3058" spans="1:25" x14ac:dyDescent="0.3">
      <c r="A3058">
        <v>6138</v>
      </c>
      <c r="B3058" t="s">
        <v>3077</v>
      </c>
      <c r="C3058" s="9" t="s">
        <v>5761</v>
      </c>
      <c r="D3058" s="9">
        <v>42674</v>
      </c>
      <c r="E3058" s="3" t="s">
        <v>5284</v>
      </c>
      <c r="F3058" t="s">
        <v>6464</v>
      </c>
      <c r="G3058" t="s">
        <v>6851</v>
      </c>
      <c r="H3058" t="s">
        <v>7644</v>
      </c>
      <c r="I3058" t="s">
        <v>8054</v>
      </c>
      <c r="J3058" t="s">
        <v>8057</v>
      </c>
      <c r="K3058" t="s">
        <v>8447</v>
      </c>
      <c r="L3058" t="s">
        <v>8591</v>
      </c>
      <c r="M3058">
        <v>33021</v>
      </c>
      <c r="N3058" t="s">
        <v>8637</v>
      </c>
      <c r="O3058" t="s">
        <v>9107</v>
      </c>
      <c r="P3058" t="s">
        <v>10371</v>
      </c>
      <c r="Q3058" t="s">
        <v>10383</v>
      </c>
      <c r="R3058" t="s">
        <v>10857</v>
      </c>
      <c r="S3058">
        <v>32.064</v>
      </c>
      <c r="T3058">
        <v>6</v>
      </c>
      <c r="U3058">
        <v>0.2</v>
      </c>
      <c r="V3058">
        <v>11.2224</v>
      </c>
      <c r="W3058">
        <f>(Tableau1[[#This Row],[Sales]]/Tableau1[[#This Row],[Profit]])*100</f>
        <v>285.71428571428572</v>
      </c>
      <c r="X3058">
        <f>Tableau1[[#This Row],[Sales]]*(1-Tableau1[[#This Row],[Discount]])</f>
        <v>25.651200000000003</v>
      </c>
      <c r="Y3058">
        <f ca="1">SUMIF(Tableau1[Order ID],Tableau1[[#This Row],[Order ID]],Tableau1[[#This Row],[Sales]])</f>
        <v>0</v>
      </c>
    </row>
    <row r="3059" spans="1:25" x14ac:dyDescent="0.3">
      <c r="A3059">
        <v>6139</v>
      </c>
      <c r="B3059" t="s">
        <v>3078</v>
      </c>
      <c r="C3059" s="9" t="s">
        <v>5839</v>
      </c>
      <c r="D3059" s="9">
        <v>41728</v>
      </c>
      <c r="E3059" s="3" t="s">
        <v>5557</v>
      </c>
      <c r="F3059" t="s">
        <v>6465</v>
      </c>
      <c r="G3059" t="s">
        <v>6783</v>
      </c>
      <c r="H3059" t="s">
        <v>7576</v>
      </c>
      <c r="I3059" t="s">
        <v>8054</v>
      </c>
      <c r="J3059" t="s">
        <v>8057</v>
      </c>
      <c r="K3059" t="s">
        <v>8066</v>
      </c>
      <c r="L3059" t="s">
        <v>8590</v>
      </c>
      <c r="M3059">
        <v>94110</v>
      </c>
      <c r="N3059" t="s">
        <v>8638</v>
      </c>
      <c r="O3059" t="s">
        <v>9057</v>
      </c>
      <c r="P3059" t="s">
        <v>10370</v>
      </c>
      <c r="Q3059" t="s">
        <v>10373</v>
      </c>
      <c r="R3059" t="s">
        <v>10806</v>
      </c>
      <c r="S3059">
        <v>205.666</v>
      </c>
      <c r="T3059">
        <v>2</v>
      </c>
      <c r="U3059">
        <v>0.15</v>
      </c>
      <c r="V3059">
        <v>-12.098000000000001</v>
      </c>
      <c r="W3059">
        <f>(Tableau1[[#This Row],[Sales]]/Tableau1[[#This Row],[Profit]])*100</f>
        <v>-1700</v>
      </c>
      <c r="X3059">
        <f>Tableau1[[#This Row],[Sales]]*(1-Tableau1[[#This Row],[Discount]])</f>
        <v>174.81610000000001</v>
      </c>
      <c r="Y3059">
        <f ca="1">SUMIF(Tableau1[Order ID],Tableau1[[#This Row],[Order ID]],Tableau1[[#This Row],[Sales]])</f>
        <v>0</v>
      </c>
    </row>
    <row r="3060" spans="1:25" x14ac:dyDescent="0.3">
      <c r="A3060">
        <v>6140</v>
      </c>
      <c r="B3060" t="s">
        <v>3079</v>
      </c>
      <c r="C3060" s="9" t="s">
        <v>5054</v>
      </c>
      <c r="D3060" s="9">
        <v>42112</v>
      </c>
      <c r="E3060" s="3" t="s">
        <v>5734</v>
      </c>
      <c r="F3060" t="s">
        <v>6466</v>
      </c>
      <c r="G3060" t="s">
        <v>7188</v>
      </c>
      <c r="H3060" t="s">
        <v>7981</v>
      </c>
      <c r="I3060" t="s">
        <v>8054</v>
      </c>
      <c r="J3060" t="s">
        <v>8057</v>
      </c>
      <c r="K3060" t="s">
        <v>8524</v>
      </c>
      <c r="L3060" t="s">
        <v>8590</v>
      </c>
      <c r="M3060">
        <v>93454</v>
      </c>
      <c r="N3060" t="s">
        <v>8638</v>
      </c>
      <c r="O3060" t="s">
        <v>9997</v>
      </c>
      <c r="P3060" t="s">
        <v>10371</v>
      </c>
      <c r="Q3060" t="s">
        <v>10377</v>
      </c>
      <c r="R3060" t="s">
        <v>11735</v>
      </c>
      <c r="S3060">
        <v>115.44</v>
      </c>
      <c r="T3060">
        <v>3</v>
      </c>
      <c r="U3060">
        <v>0</v>
      </c>
      <c r="V3060">
        <v>30.014399999999998</v>
      </c>
      <c r="W3060">
        <f>(Tableau1[[#This Row],[Sales]]/Tableau1[[#This Row],[Profit]])*100</f>
        <v>384.61538461538464</v>
      </c>
      <c r="X3060">
        <f>Tableau1[[#This Row],[Sales]]*(1-Tableau1[[#This Row],[Discount]])</f>
        <v>115.44</v>
      </c>
      <c r="Y3060">
        <f ca="1">SUMIF(Tableau1[Order ID],Tableau1[[#This Row],[Order ID]],Tableau1[[#This Row],[Sales]])</f>
        <v>0</v>
      </c>
    </row>
    <row r="3061" spans="1:25" x14ac:dyDescent="0.3">
      <c r="A3061">
        <v>6141</v>
      </c>
      <c r="B3061" t="s">
        <v>3080</v>
      </c>
      <c r="C3061" s="9" t="s">
        <v>5392</v>
      </c>
      <c r="D3061" s="9">
        <v>42925</v>
      </c>
      <c r="E3061" s="3" t="s">
        <v>5693</v>
      </c>
      <c r="F3061" t="s">
        <v>6465</v>
      </c>
      <c r="G3061" t="s">
        <v>6908</v>
      </c>
      <c r="H3061" t="s">
        <v>7701</v>
      </c>
      <c r="I3061" t="s">
        <v>8054</v>
      </c>
      <c r="J3061" t="s">
        <v>8057</v>
      </c>
      <c r="K3061" t="s">
        <v>8149</v>
      </c>
      <c r="L3061" t="s">
        <v>8617</v>
      </c>
      <c r="M3061">
        <v>6040</v>
      </c>
      <c r="N3061" t="s">
        <v>8640</v>
      </c>
      <c r="O3061" t="s">
        <v>10299</v>
      </c>
      <c r="P3061" t="s">
        <v>10371</v>
      </c>
      <c r="Q3061" t="s">
        <v>10383</v>
      </c>
      <c r="R3061" t="s">
        <v>12039</v>
      </c>
      <c r="S3061">
        <v>274.8</v>
      </c>
      <c r="T3061">
        <v>5</v>
      </c>
      <c r="U3061">
        <v>0</v>
      </c>
      <c r="V3061">
        <v>134.65199999999999</v>
      </c>
      <c r="W3061">
        <f>(Tableau1[[#This Row],[Sales]]/Tableau1[[#This Row],[Profit]])*100</f>
        <v>204.08163265306126</v>
      </c>
      <c r="X3061">
        <f>Tableau1[[#This Row],[Sales]]*(1-Tableau1[[#This Row],[Discount]])</f>
        <v>274.8</v>
      </c>
      <c r="Y3061">
        <f ca="1">SUMIF(Tableau1[Order ID],Tableau1[[#This Row],[Order ID]],Tableau1[[#This Row],[Sales]])</f>
        <v>0</v>
      </c>
    </row>
    <row r="3062" spans="1:25" x14ac:dyDescent="0.3">
      <c r="A3062">
        <v>6145</v>
      </c>
      <c r="B3062" t="s">
        <v>3081</v>
      </c>
      <c r="C3062" s="9" t="s">
        <v>5848</v>
      </c>
      <c r="D3062" s="9">
        <v>42913</v>
      </c>
      <c r="E3062" s="3" t="s">
        <v>5900</v>
      </c>
      <c r="F3062" t="s">
        <v>6465</v>
      </c>
      <c r="G3062" t="s">
        <v>6686</v>
      </c>
      <c r="H3062" t="s">
        <v>7479</v>
      </c>
      <c r="I3062" t="s">
        <v>8054</v>
      </c>
      <c r="J3062" t="s">
        <v>8057</v>
      </c>
      <c r="K3062" t="s">
        <v>8213</v>
      </c>
      <c r="L3062" t="s">
        <v>8596</v>
      </c>
      <c r="M3062">
        <v>68104</v>
      </c>
      <c r="N3062" t="s">
        <v>8639</v>
      </c>
      <c r="O3062" t="s">
        <v>9664</v>
      </c>
      <c r="P3062" t="s">
        <v>10371</v>
      </c>
      <c r="Q3062" t="s">
        <v>10383</v>
      </c>
      <c r="R3062" t="s">
        <v>11402</v>
      </c>
      <c r="S3062">
        <v>20.07</v>
      </c>
      <c r="T3062">
        <v>3</v>
      </c>
      <c r="U3062">
        <v>0</v>
      </c>
      <c r="V3062">
        <v>9.2322000000000006</v>
      </c>
      <c r="W3062">
        <f>(Tableau1[[#This Row],[Sales]]/Tableau1[[#This Row],[Profit]])*100</f>
        <v>217.39130434782606</v>
      </c>
      <c r="X3062">
        <f>Tableau1[[#This Row],[Sales]]*(1-Tableau1[[#This Row],[Discount]])</f>
        <v>20.07</v>
      </c>
      <c r="Y3062">
        <f ca="1">SUMIF(Tableau1[Order ID],Tableau1[[#This Row],[Order ID]],Tableau1[[#This Row],[Sales]])</f>
        <v>0</v>
      </c>
    </row>
    <row r="3063" spans="1:25" x14ac:dyDescent="0.3">
      <c r="A3063">
        <v>6146</v>
      </c>
      <c r="B3063" t="s">
        <v>3082</v>
      </c>
      <c r="C3063" s="9" t="s">
        <v>6121</v>
      </c>
      <c r="D3063" s="9">
        <v>41995</v>
      </c>
      <c r="E3063" s="3" t="s">
        <v>5088</v>
      </c>
      <c r="F3063" t="s">
        <v>6465</v>
      </c>
      <c r="G3063" t="s">
        <v>7198</v>
      </c>
      <c r="H3063" t="s">
        <v>7991</v>
      </c>
      <c r="I3063" t="s">
        <v>8054</v>
      </c>
      <c r="J3063" t="s">
        <v>8057</v>
      </c>
      <c r="K3063" t="s">
        <v>8107</v>
      </c>
      <c r="L3063" t="s">
        <v>8590</v>
      </c>
      <c r="M3063">
        <v>95123</v>
      </c>
      <c r="N3063" t="s">
        <v>8638</v>
      </c>
      <c r="O3063" t="s">
        <v>9127</v>
      </c>
      <c r="P3063" t="s">
        <v>10371</v>
      </c>
      <c r="Q3063" t="s">
        <v>10379</v>
      </c>
      <c r="R3063" t="s">
        <v>10876</v>
      </c>
      <c r="S3063">
        <v>11.76</v>
      </c>
      <c r="T3063">
        <v>4</v>
      </c>
      <c r="U3063">
        <v>0</v>
      </c>
      <c r="V3063">
        <v>3.1751999999999998</v>
      </c>
      <c r="W3063">
        <f>(Tableau1[[#This Row],[Sales]]/Tableau1[[#This Row],[Profit]])*100</f>
        <v>370.37037037037038</v>
      </c>
      <c r="X3063">
        <f>Tableau1[[#This Row],[Sales]]*(1-Tableau1[[#This Row],[Discount]])</f>
        <v>11.76</v>
      </c>
      <c r="Y3063">
        <f ca="1">SUMIF(Tableau1[Order ID],Tableau1[[#This Row],[Order ID]],Tableau1[[#This Row],[Sales]])</f>
        <v>0</v>
      </c>
    </row>
    <row r="3064" spans="1:25" x14ac:dyDescent="0.3">
      <c r="A3064">
        <v>6147</v>
      </c>
      <c r="B3064" t="s">
        <v>3083</v>
      </c>
      <c r="C3064" s="9" t="s">
        <v>5640</v>
      </c>
      <c r="D3064" s="9">
        <v>43060</v>
      </c>
      <c r="E3064" s="3" t="s">
        <v>5950</v>
      </c>
      <c r="F3064" t="s">
        <v>6465</v>
      </c>
      <c r="G3064" t="s">
        <v>7069</v>
      </c>
      <c r="H3064" t="s">
        <v>7862</v>
      </c>
      <c r="I3064" t="s">
        <v>8055</v>
      </c>
      <c r="J3064" t="s">
        <v>8057</v>
      </c>
      <c r="K3064" t="s">
        <v>8066</v>
      </c>
      <c r="L3064" t="s">
        <v>8590</v>
      </c>
      <c r="M3064">
        <v>94122</v>
      </c>
      <c r="N3064" t="s">
        <v>8638</v>
      </c>
      <c r="O3064" t="s">
        <v>9127</v>
      </c>
      <c r="P3064" t="s">
        <v>10371</v>
      </c>
      <c r="Q3064" t="s">
        <v>10379</v>
      </c>
      <c r="R3064" t="s">
        <v>10876</v>
      </c>
      <c r="S3064">
        <v>11.76</v>
      </c>
      <c r="T3064">
        <v>4</v>
      </c>
      <c r="U3064">
        <v>0</v>
      </c>
      <c r="V3064">
        <v>3.1751999999999998</v>
      </c>
      <c r="W3064">
        <f>(Tableau1[[#This Row],[Sales]]/Tableau1[[#This Row],[Profit]])*100</f>
        <v>370.37037037037038</v>
      </c>
      <c r="X3064">
        <f>Tableau1[[#This Row],[Sales]]*(1-Tableau1[[#This Row],[Discount]])</f>
        <v>11.76</v>
      </c>
      <c r="Y3064">
        <f ca="1">SUMIF(Tableau1[Order ID],Tableau1[[#This Row],[Order ID]],Tableau1[[#This Row],[Sales]])</f>
        <v>0</v>
      </c>
    </row>
    <row r="3065" spans="1:25" x14ac:dyDescent="0.3">
      <c r="A3065">
        <v>6149</v>
      </c>
      <c r="B3065" t="s">
        <v>3084</v>
      </c>
      <c r="C3065" s="9" t="s">
        <v>5842</v>
      </c>
      <c r="D3065" s="9">
        <v>42548</v>
      </c>
      <c r="E3065" s="3" t="s">
        <v>5652</v>
      </c>
      <c r="F3065" t="s">
        <v>6464</v>
      </c>
      <c r="G3065" t="s">
        <v>7131</v>
      </c>
      <c r="H3065" t="s">
        <v>7924</v>
      </c>
      <c r="I3065" t="s">
        <v>8054</v>
      </c>
      <c r="J3065" t="s">
        <v>8057</v>
      </c>
      <c r="K3065" t="s">
        <v>8066</v>
      </c>
      <c r="L3065" t="s">
        <v>8590</v>
      </c>
      <c r="M3065">
        <v>94109</v>
      </c>
      <c r="N3065" t="s">
        <v>8638</v>
      </c>
      <c r="O3065" t="s">
        <v>10110</v>
      </c>
      <c r="P3065" t="s">
        <v>10372</v>
      </c>
      <c r="Q3065" t="s">
        <v>10380</v>
      </c>
      <c r="R3065" t="s">
        <v>11849</v>
      </c>
      <c r="S3065">
        <v>201.584</v>
      </c>
      <c r="T3065">
        <v>2</v>
      </c>
      <c r="U3065">
        <v>0.2</v>
      </c>
      <c r="V3065">
        <v>12.599</v>
      </c>
      <c r="W3065">
        <f>(Tableau1[[#This Row],[Sales]]/Tableau1[[#This Row],[Profit]])*100</f>
        <v>1600</v>
      </c>
      <c r="X3065">
        <f>Tableau1[[#This Row],[Sales]]*(1-Tableau1[[#This Row],[Discount]])</f>
        <v>161.2672</v>
      </c>
      <c r="Y3065">
        <f ca="1">SUMIF(Tableau1[Order ID],Tableau1[[#This Row],[Order ID]],Tableau1[[#This Row],[Sales]])</f>
        <v>0</v>
      </c>
    </row>
    <row r="3066" spans="1:25" x14ac:dyDescent="0.3">
      <c r="A3066">
        <v>6150</v>
      </c>
      <c r="B3066" t="s">
        <v>3085</v>
      </c>
      <c r="C3066" s="9" t="s">
        <v>5146</v>
      </c>
      <c r="D3066" s="9">
        <v>43097</v>
      </c>
      <c r="E3066" s="3" t="s">
        <v>6376</v>
      </c>
      <c r="F3066" t="s">
        <v>6466</v>
      </c>
      <c r="G3066" t="s">
        <v>7152</v>
      </c>
      <c r="H3066" t="s">
        <v>7945</v>
      </c>
      <c r="I3066" t="s">
        <v>8055</v>
      </c>
      <c r="J3066" t="s">
        <v>8057</v>
      </c>
      <c r="K3066" t="s">
        <v>8143</v>
      </c>
      <c r="L3066" t="s">
        <v>8590</v>
      </c>
      <c r="M3066">
        <v>90805</v>
      </c>
      <c r="N3066" t="s">
        <v>8638</v>
      </c>
      <c r="O3066" t="s">
        <v>8694</v>
      </c>
      <c r="P3066" t="s">
        <v>10370</v>
      </c>
      <c r="Q3066" t="s">
        <v>10374</v>
      </c>
      <c r="R3066" t="s">
        <v>10443</v>
      </c>
      <c r="S3066">
        <v>340.70400000000001</v>
      </c>
      <c r="T3066">
        <v>6</v>
      </c>
      <c r="U3066">
        <v>0.2</v>
      </c>
      <c r="V3066">
        <v>-34.070399999999999</v>
      </c>
      <c r="W3066">
        <f>(Tableau1[[#This Row],[Sales]]/Tableau1[[#This Row],[Profit]])*100</f>
        <v>-1000</v>
      </c>
      <c r="X3066">
        <f>Tableau1[[#This Row],[Sales]]*(1-Tableau1[[#This Row],[Discount]])</f>
        <v>272.56319999999999</v>
      </c>
      <c r="Y3066">
        <f ca="1">SUMIF(Tableau1[Order ID],Tableau1[[#This Row],[Order ID]],Tableau1[[#This Row],[Sales]])</f>
        <v>0</v>
      </c>
    </row>
    <row r="3067" spans="1:25" x14ac:dyDescent="0.3">
      <c r="A3067">
        <v>6151</v>
      </c>
      <c r="B3067" t="s">
        <v>3086</v>
      </c>
      <c r="C3067" s="9" t="s">
        <v>5173</v>
      </c>
      <c r="D3067" s="9">
        <v>42468</v>
      </c>
      <c r="E3067" s="3" t="s">
        <v>6439</v>
      </c>
      <c r="F3067" t="s">
        <v>6466</v>
      </c>
      <c r="G3067" t="s">
        <v>6996</v>
      </c>
      <c r="H3067" t="s">
        <v>7789</v>
      </c>
      <c r="I3067" t="s">
        <v>8054</v>
      </c>
      <c r="J3067" t="s">
        <v>8057</v>
      </c>
      <c r="K3067" t="s">
        <v>8096</v>
      </c>
      <c r="L3067" t="s">
        <v>8620</v>
      </c>
      <c r="M3067">
        <v>31907</v>
      </c>
      <c r="N3067" t="s">
        <v>8637</v>
      </c>
      <c r="O3067" t="s">
        <v>10103</v>
      </c>
      <c r="P3067" t="s">
        <v>10370</v>
      </c>
      <c r="Q3067" t="s">
        <v>10373</v>
      </c>
      <c r="R3067" t="s">
        <v>11842</v>
      </c>
      <c r="S3067">
        <v>354.9</v>
      </c>
      <c r="T3067">
        <v>5</v>
      </c>
      <c r="U3067">
        <v>0</v>
      </c>
      <c r="V3067">
        <v>88.724999999999994</v>
      </c>
      <c r="W3067">
        <f>(Tableau1[[#This Row],[Sales]]/Tableau1[[#This Row],[Profit]])*100</f>
        <v>400</v>
      </c>
      <c r="X3067">
        <f>Tableau1[[#This Row],[Sales]]*(1-Tableau1[[#This Row],[Discount]])</f>
        <v>354.9</v>
      </c>
      <c r="Y3067">
        <f ca="1">SUMIF(Tableau1[Order ID],Tableau1[[#This Row],[Order ID]],Tableau1[[#This Row],[Sales]])</f>
        <v>0</v>
      </c>
    </row>
    <row r="3068" spans="1:25" x14ac:dyDescent="0.3">
      <c r="A3068">
        <v>6152</v>
      </c>
      <c r="B3068" t="s">
        <v>3087</v>
      </c>
      <c r="C3068" s="9" t="s">
        <v>5802</v>
      </c>
      <c r="D3068" s="9">
        <v>41716</v>
      </c>
      <c r="E3068" s="3" t="s">
        <v>5120</v>
      </c>
      <c r="F3068" t="s">
        <v>6464</v>
      </c>
      <c r="G3068" t="s">
        <v>7203</v>
      </c>
      <c r="H3068" t="s">
        <v>7996</v>
      </c>
      <c r="I3068" t="s">
        <v>8056</v>
      </c>
      <c r="J3068" t="s">
        <v>8057</v>
      </c>
      <c r="K3068" t="s">
        <v>8066</v>
      </c>
      <c r="L3068" t="s">
        <v>8590</v>
      </c>
      <c r="M3068">
        <v>94110</v>
      </c>
      <c r="N3068" t="s">
        <v>8638</v>
      </c>
      <c r="O3068" t="s">
        <v>10159</v>
      </c>
      <c r="P3068" t="s">
        <v>10370</v>
      </c>
      <c r="Q3068" t="s">
        <v>10373</v>
      </c>
      <c r="R3068" t="s">
        <v>11901</v>
      </c>
      <c r="S3068">
        <v>1198.33</v>
      </c>
      <c r="T3068">
        <v>10</v>
      </c>
      <c r="U3068">
        <v>0.15</v>
      </c>
      <c r="V3068">
        <v>70.489999999999995</v>
      </c>
      <c r="W3068">
        <f>(Tableau1[[#This Row],[Sales]]/Tableau1[[#This Row],[Profit]])*100</f>
        <v>1700</v>
      </c>
      <c r="X3068">
        <f>Tableau1[[#This Row],[Sales]]*(1-Tableau1[[#This Row],[Discount]])</f>
        <v>1018.5804999999999</v>
      </c>
      <c r="Y3068">
        <f ca="1">SUMIF(Tableau1[Order ID],Tableau1[[#This Row],[Order ID]],Tableau1[[#This Row],[Sales]])</f>
        <v>0</v>
      </c>
    </row>
    <row r="3069" spans="1:25" x14ac:dyDescent="0.3">
      <c r="A3069">
        <v>6153</v>
      </c>
      <c r="B3069" t="s">
        <v>3088</v>
      </c>
      <c r="C3069" s="9" t="s">
        <v>5475</v>
      </c>
      <c r="D3069" s="9">
        <v>42919</v>
      </c>
      <c r="E3069" s="3" t="s">
        <v>5171</v>
      </c>
      <c r="F3069" t="s">
        <v>6465</v>
      </c>
      <c r="G3069" t="s">
        <v>6829</v>
      </c>
      <c r="H3069" t="s">
        <v>7622</v>
      </c>
      <c r="I3069" t="s">
        <v>8054</v>
      </c>
      <c r="J3069" t="s">
        <v>8057</v>
      </c>
      <c r="K3069" t="s">
        <v>8059</v>
      </c>
      <c r="L3069" t="s">
        <v>8590</v>
      </c>
      <c r="M3069">
        <v>90004</v>
      </c>
      <c r="N3069" t="s">
        <v>8638</v>
      </c>
      <c r="O3069" t="s">
        <v>8847</v>
      </c>
      <c r="P3069" t="s">
        <v>10371</v>
      </c>
      <c r="Q3069" t="s">
        <v>10377</v>
      </c>
      <c r="R3069" t="s">
        <v>10597</v>
      </c>
      <c r="S3069">
        <v>87.92</v>
      </c>
      <c r="T3069">
        <v>4</v>
      </c>
      <c r="U3069">
        <v>0</v>
      </c>
      <c r="V3069">
        <v>0.87919999999999998</v>
      </c>
      <c r="W3069">
        <f>(Tableau1[[#This Row],[Sales]]/Tableau1[[#This Row],[Profit]])*100</f>
        <v>10000</v>
      </c>
      <c r="X3069">
        <f>Tableau1[[#This Row],[Sales]]*(1-Tableau1[[#This Row],[Discount]])</f>
        <v>87.92</v>
      </c>
      <c r="Y3069">
        <f ca="1">SUMIF(Tableau1[Order ID],Tableau1[[#This Row],[Order ID]],Tableau1[[#This Row],[Sales]])</f>
        <v>0</v>
      </c>
    </row>
    <row r="3070" spans="1:25" x14ac:dyDescent="0.3">
      <c r="A3070">
        <v>6154</v>
      </c>
      <c r="B3070" t="s">
        <v>3089</v>
      </c>
      <c r="C3070" s="9" t="s">
        <v>5723</v>
      </c>
      <c r="D3070" s="9">
        <v>42845</v>
      </c>
      <c r="E3070" s="3" t="s">
        <v>5786</v>
      </c>
      <c r="F3070" t="s">
        <v>6466</v>
      </c>
      <c r="G3070" t="s">
        <v>6519</v>
      </c>
      <c r="H3070" t="s">
        <v>7312</v>
      </c>
      <c r="I3070" t="s">
        <v>8055</v>
      </c>
      <c r="J3070" t="s">
        <v>8057</v>
      </c>
      <c r="K3070" t="s">
        <v>8068</v>
      </c>
      <c r="L3070" t="s">
        <v>8597</v>
      </c>
      <c r="M3070">
        <v>19120</v>
      </c>
      <c r="N3070" t="s">
        <v>8640</v>
      </c>
      <c r="O3070" t="s">
        <v>9989</v>
      </c>
      <c r="P3070" t="s">
        <v>10370</v>
      </c>
      <c r="Q3070" t="s">
        <v>10378</v>
      </c>
      <c r="R3070" t="s">
        <v>11726</v>
      </c>
      <c r="S3070">
        <v>51.968000000000004</v>
      </c>
      <c r="T3070">
        <v>2</v>
      </c>
      <c r="U3070">
        <v>0.2</v>
      </c>
      <c r="V3070">
        <v>10.393599999999999</v>
      </c>
      <c r="W3070">
        <f>(Tableau1[[#This Row],[Sales]]/Tableau1[[#This Row],[Profit]])*100</f>
        <v>500.00000000000011</v>
      </c>
      <c r="X3070">
        <f>Tableau1[[#This Row],[Sales]]*(1-Tableau1[[#This Row],[Discount]])</f>
        <v>41.574400000000004</v>
      </c>
      <c r="Y3070">
        <f ca="1">SUMIF(Tableau1[Order ID],Tableau1[[#This Row],[Order ID]],Tableau1[[#This Row],[Sales]])</f>
        <v>0</v>
      </c>
    </row>
    <row r="3071" spans="1:25" x14ac:dyDescent="0.3">
      <c r="A3071">
        <v>6158</v>
      </c>
      <c r="B3071" t="s">
        <v>3090</v>
      </c>
      <c r="C3071" s="9" t="s">
        <v>6122</v>
      </c>
      <c r="D3071" s="9">
        <v>42585</v>
      </c>
      <c r="E3071" s="3" t="s">
        <v>6251</v>
      </c>
      <c r="F3071" t="s">
        <v>6464</v>
      </c>
      <c r="G3071" t="s">
        <v>7211</v>
      </c>
      <c r="H3071" t="s">
        <v>8004</v>
      </c>
      <c r="I3071" t="s">
        <v>8054</v>
      </c>
      <c r="J3071" t="s">
        <v>8057</v>
      </c>
      <c r="K3071" t="s">
        <v>8309</v>
      </c>
      <c r="L3071" t="s">
        <v>8614</v>
      </c>
      <c r="M3071">
        <v>74133</v>
      </c>
      <c r="N3071" t="s">
        <v>8639</v>
      </c>
      <c r="O3071" t="s">
        <v>8751</v>
      </c>
      <c r="P3071" t="s">
        <v>10371</v>
      </c>
      <c r="Q3071" t="s">
        <v>10385</v>
      </c>
      <c r="R3071" t="s">
        <v>10500</v>
      </c>
      <c r="S3071">
        <v>81.540000000000006</v>
      </c>
      <c r="T3071">
        <v>3</v>
      </c>
      <c r="U3071">
        <v>0</v>
      </c>
      <c r="V3071">
        <v>38.323799999999999</v>
      </c>
      <c r="W3071">
        <f>(Tableau1[[#This Row],[Sales]]/Tableau1[[#This Row],[Profit]])*100</f>
        <v>212.76595744680856</v>
      </c>
      <c r="X3071">
        <f>Tableau1[[#This Row],[Sales]]*(1-Tableau1[[#This Row],[Discount]])</f>
        <v>81.540000000000006</v>
      </c>
      <c r="Y3071">
        <f ca="1">SUMIF(Tableau1[Order ID],Tableau1[[#This Row],[Order ID]],Tableau1[[#This Row],[Sales]])</f>
        <v>0</v>
      </c>
    </row>
    <row r="3072" spans="1:25" x14ac:dyDescent="0.3">
      <c r="A3072">
        <v>6160</v>
      </c>
      <c r="B3072" t="s">
        <v>3091</v>
      </c>
      <c r="C3072" s="9" t="s">
        <v>5305</v>
      </c>
      <c r="D3072" s="9">
        <v>42707</v>
      </c>
      <c r="E3072" s="3" t="s">
        <v>5040</v>
      </c>
      <c r="F3072" t="s">
        <v>6465</v>
      </c>
      <c r="G3072" t="s">
        <v>6774</v>
      </c>
      <c r="H3072" t="s">
        <v>7567</v>
      </c>
      <c r="I3072" t="s">
        <v>8054</v>
      </c>
      <c r="J3072" t="s">
        <v>8057</v>
      </c>
      <c r="K3072" t="s">
        <v>8059</v>
      </c>
      <c r="L3072" t="s">
        <v>8590</v>
      </c>
      <c r="M3072">
        <v>90049</v>
      </c>
      <c r="N3072" t="s">
        <v>8638</v>
      </c>
      <c r="O3072" t="s">
        <v>10210</v>
      </c>
      <c r="P3072" t="s">
        <v>10371</v>
      </c>
      <c r="Q3072" t="s">
        <v>10377</v>
      </c>
      <c r="R3072" t="s">
        <v>11948</v>
      </c>
      <c r="S3072">
        <v>772.68</v>
      </c>
      <c r="T3072">
        <v>4</v>
      </c>
      <c r="U3072">
        <v>0</v>
      </c>
      <c r="V3072">
        <v>108.1752</v>
      </c>
      <c r="W3072">
        <f>(Tableau1[[#This Row],[Sales]]/Tableau1[[#This Row],[Profit]])*100</f>
        <v>714.28571428571422</v>
      </c>
      <c r="X3072">
        <f>Tableau1[[#This Row],[Sales]]*(1-Tableau1[[#This Row],[Discount]])</f>
        <v>772.68</v>
      </c>
      <c r="Y3072">
        <f ca="1">SUMIF(Tableau1[Order ID],Tableau1[[#This Row],[Order ID]],Tableau1[[#This Row],[Sales]])</f>
        <v>0</v>
      </c>
    </row>
    <row r="3073" spans="1:25" x14ac:dyDescent="0.3">
      <c r="A3073">
        <v>6161</v>
      </c>
      <c r="B3073" t="s">
        <v>3092</v>
      </c>
      <c r="C3073" s="9" t="s">
        <v>6123</v>
      </c>
      <c r="D3073" s="9">
        <v>41717</v>
      </c>
      <c r="E3073" s="3" t="s">
        <v>5120</v>
      </c>
      <c r="F3073" t="s">
        <v>6466</v>
      </c>
      <c r="G3073" t="s">
        <v>6672</v>
      </c>
      <c r="H3073" t="s">
        <v>7465</v>
      </c>
      <c r="I3073" t="s">
        <v>8055</v>
      </c>
      <c r="J3073" t="s">
        <v>8057</v>
      </c>
      <c r="K3073" t="s">
        <v>8179</v>
      </c>
      <c r="L3073" t="s">
        <v>8591</v>
      </c>
      <c r="M3073">
        <v>33801</v>
      </c>
      <c r="N3073" t="s">
        <v>8637</v>
      </c>
      <c r="O3073" t="s">
        <v>9148</v>
      </c>
      <c r="P3073" t="s">
        <v>10372</v>
      </c>
      <c r="Q3073" t="s">
        <v>10380</v>
      </c>
      <c r="R3073" t="s">
        <v>10897</v>
      </c>
      <c r="S3073">
        <v>323.976</v>
      </c>
      <c r="T3073">
        <v>3</v>
      </c>
      <c r="U3073">
        <v>0.2</v>
      </c>
      <c r="V3073">
        <v>28.347899999999999</v>
      </c>
      <c r="W3073">
        <f>(Tableau1[[#This Row],[Sales]]/Tableau1[[#This Row],[Profit]])*100</f>
        <v>1142.8571428571429</v>
      </c>
      <c r="X3073">
        <f>Tableau1[[#This Row],[Sales]]*(1-Tableau1[[#This Row],[Discount]])</f>
        <v>259.18080000000003</v>
      </c>
      <c r="Y3073">
        <f ca="1">SUMIF(Tableau1[Order ID],Tableau1[[#This Row],[Order ID]],Tableau1[[#This Row],[Sales]])</f>
        <v>0</v>
      </c>
    </row>
    <row r="3074" spans="1:25" x14ac:dyDescent="0.3">
      <c r="A3074">
        <v>6168</v>
      </c>
      <c r="B3074" t="s">
        <v>3093</v>
      </c>
      <c r="C3074" s="9" t="s">
        <v>5734</v>
      </c>
      <c r="D3074" s="9">
        <v>42114</v>
      </c>
      <c r="E3074" s="3" t="s">
        <v>5364</v>
      </c>
      <c r="F3074" t="s">
        <v>6465</v>
      </c>
      <c r="G3074" t="s">
        <v>6769</v>
      </c>
      <c r="H3074" t="s">
        <v>7562</v>
      </c>
      <c r="I3074" t="s">
        <v>8054</v>
      </c>
      <c r="J3074" t="s">
        <v>8057</v>
      </c>
      <c r="K3074" t="s">
        <v>8070</v>
      </c>
      <c r="L3074" t="s">
        <v>8593</v>
      </c>
      <c r="M3074">
        <v>77036</v>
      </c>
      <c r="N3074" t="s">
        <v>8639</v>
      </c>
      <c r="O3074" t="s">
        <v>8764</v>
      </c>
      <c r="P3074" t="s">
        <v>10371</v>
      </c>
      <c r="Q3074" t="s">
        <v>10383</v>
      </c>
      <c r="R3074" t="s">
        <v>10514</v>
      </c>
      <c r="S3074">
        <v>117.456</v>
      </c>
      <c r="T3074">
        <v>3</v>
      </c>
      <c r="U3074">
        <v>0.2</v>
      </c>
      <c r="V3074">
        <v>44.045999999999999</v>
      </c>
      <c r="W3074">
        <f>(Tableau1[[#This Row],[Sales]]/Tableau1[[#This Row],[Profit]])*100</f>
        <v>266.66666666666669</v>
      </c>
      <c r="X3074">
        <f>Tableau1[[#This Row],[Sales]]*(1-Tableau1[[#This Row],[Discount]])</f>
        <v>93.964800000000011</v>
      </c>
      <c r="Y3074">
        <f ca="1">SUMIF(Tableau1[Order ID],Tableau1[[#This Row],[Order ID]],Tableau1[[#This Row],[Sales]])</f>
        <v>0</v>
      </c>
    </row>
    <row r="3075" spans="1:25" x14ac:dyDescent="0.3">
      <c r="A3075">
        <v>6169</v>
      </c>
      <c r="B3075" t="s">
        <v>3094</v>
      </c>
      <c r="C3075" s="9" t="s">
        <v>5474</v>
      </c>
      <c r="D3075" s="9">
        <v>42266</v>
      </c>
      <c r="E3075" s="3" t="s">
        <v>5387</v>
      </c>
      <c r="F3075" t="s">
        <v>6464</v>
      </c>
      <c r="G3075" t="s">
        <v>6927</v>
      </c>
      <c r="H3075" t="s">
        <v>7720</v>
      </c>
      <c r="I3075" t="s">
        <v>8055</v>
      </c>
      <c r="J3075" t="s">
        <v>8057</v>
      </c>
      <c r="K3075" t="s">
        <v>8059</v>
      </c>
      <c r="L3075" t="s">
        <v>8590</v>
      </c>
      <c r="M3075">
        <v>90008</v>
      </c>
      <c r="N3075" t="s">
        <v>8638</v>
      </c>
      <c r="O3075" t="s">
        <v>9122</v>
      </c>
      <c r="P3075" t="s">
        <v>10371</v>
      </c>
      <c r="Q3075" t="s">
        <v>10383</v>
      </c>
      <c r="R3075" t="s">
        <v>10871</v>
      </c>
      <c r="S3075">
        <v>22.96</v>
      </c>
      <c r="T3075">
        <v>2</v>
      </c>
      <c r="U3075">
        <v>0</v>
      </c>
      <c r="V3075">
        <v>11.250400000000001</v>
      </c>
      <c r="W3075">
        <f>(Tableau1[[#This Row],[Sales]]/Tableau1[[#This Row],[Profit]])*100</f>
        <v>204.08163265306123</v>
      </c>
      <c r="X3075">
        <f>Tableau1[[#This Row],[Sales]]*(1-Tableau1[[#This Row],[Discount]])</f>
        <v>22.96</v>
      </c>
      <c r="Y3075">
        <f ca="1">SUMIF(Tableau1[Order ID],Tableau1[[#This Row],[Order ID]],Tableau1[[#This Row],[Sales]])</f>
        <v>0</v>
      </c>
    </row>
    <row r="3076" spans="1:25" x14ac:dyDescent="0.3">
      <c r="A3076">
        <v>6170</v>
      </c>
      <c r="B3076" t="s">
        <v>3095</v>
      </c>
      <c r="C3076" s="9" t="s">
        <v>5039</v>
      </c>
      <c r="D3076" s="9">
        <v>41878</v>
      </c>
      <c r="E3076" s="3" t="s">
        <v>6224</v>
      </c>
      <c r="F3076" t="s">
        <v>6464</v>
      </c>
      <c r="G3076" t="s">
        <v>6930</v>
      </c>
      <c r="H3076" t="s">
        <v>7723</v>
      </c>
      <c r="I3076" t="s">
        <v>8054</v>
      </c>
      <c r="J3076" t="s">
        <v>8057</v>
      </c>
      <c r="K3076" t="s">
        <v>8082</v>
      </c>
      <c r="L3076" t="s">
        <v>8605</v>
      </c>
      <c r="M3076">
        <v>22153</v>
      </c>
      <c r="N3076" t="s">
        <v>8637</v>
      </c>
      <c r="O3076" t="s">
        <v>9107</v>
      </c>
      <c r="P3076" t="s">
        <v>10371</v>
      </c>
      <c r="Q3076" t="s">
        <v>10383</v>
      </c>
      <c r="R3076" t="s">
        <v>10857</v>
      </c>
      <c r="S3076">
        <v>13.36</v>
      </c>
      <c r="T3076">
        <v>2</v>
      </c>
      <c r="U3076">
        <v>0</v>
      </c>
      <c r="V3076">
        <v>6.4127999999999998</v>
      </c>
      <c r="W3076">
        <f>(Tableau1[[#This Row],[Sales]]/Tableau1[[#This Row],[Profit]])*100</f>
        <v>208.33333333333334</v>
      </c>
      <c r="X3076">
        <f>Tableau1[[#This Row],[Sales]]*(1-Tableau1[[#This Row],[Discount]])</f>
        <v>13.36</v>
      </c>
      <c r="Y3076">
        <f ca="1">SUMIF(Tableau1[Order ID],Tableau1[[#This Row],[Order ID]],Tableau1[[#This Row],[Sales]])</f>
        <v>0</v>
      </c>
    </row>
    <row r="3077" spans="1:25" x14ac:dyDescent="0.3">
      <c r="A3077">
        <v>6171</v>
      </c>
      <c r="B3077" t="s">
        <v>3096</v>
      </c>
      <c r="C3077" s="9" t="s">
        <v>6084</v>
      </c>
      <c r="D3077" s="9">
        <v>42723</v>
      </c>
      <c r="E3077" s="3" t="s">
        <v>5465</v>
      </c>
      <c r="F3077" t="s">
        <v>6464</v>
      </c>
      <c r="G3077" t="s">
        <v>7243</v>
      </c>
      <c r="H3077" t="s">
        <v>8036</v>
      </c>
      <c r="I3077" t="s">
        <v>8055</v>
      </c>
      <c r="J3077" t="s">
        <v>8057</v>
      </c>
      <c r="K3077" t="s">
        <v>8078</v>
      </c>
      <c r="L3077" t="s">
        <v>8603</v>
      </c>
      <c r="M3077">
        <v>10035</v>
      </c>
      <c r="N3077" t="s">
        <v>8640</v>
      </c>
      <c r="O3077" t="s">
        <v>9971</v>
      </c>
      <c r="P3077" t="s">
        <v>10371</v>
      </c>
      <c r="Q3077" t="s">
        <v>10381</v>
      </c>
      <c r="R3077" t="s">
        <v>11708</v>
      </c>
      <c r="S3077">
        <v>34.247999999999998</v>
      </c>
      <c r="T3077">
        <v>3</v>
      </c>
      <c r="U3077">
        <v>0.2</v>
      </c>
      <c r="V3077">
        <v>11.5587</v>
      </c>
      <c r="W3077">
        <f>(Tableau1[[#This Row],[Sales]]/Tableau1[[#This Row],[Profit]])*100</f>
        <v>296.2962962962963</v>
      </c>
      <c r="X3077">
        <f>Tableau1[[#This Row],[Sales]]*(1-Tableau1[[#This Row],[Discount]])</f>
        <v>27.398399999999999</v>
      </c>
      <c r="Y3077">
        <f ca="1">SUMIF(Tableau1[Order ID],Tableau1[[#This Row],[Order ID]],Tableau1[[#This Row],[Sales]])</f>
        <v>0</v>
      </c>
    </row>
    <row r="3078" spans="1:25" x14ac:dyDescent="0.3">
      <c r="A3078">
        <v>6173</v>
      </c>
      <c r="B3078" t="s">
        <v>3097</v>
      </c>
      <c r="C3078" s="9" t="s">
        <v>6124</v>
      </c>
      <c r="D3078" s="9">
        <v>41853</v>
      </c>
      <c r="E3078" s="3" t="s">
        <v>5263</v>
      </c>
      <c r="F3078" t="s">
        <v>6465</v>
      </c>
      <c r="G3078" t="s">
        <v>6593</v>
      </c>
      <c r="H3078" t="s">
        <v>7386</v>
      </c>
      <c r="I3078" t="s">
        <v>8056</v>
      </c>
      <c r="J3078" t="s">
        <v>8057</v>
      </c>
      <c r="K3078" t="s">
        <v>8082</v>
      </c>
      <c r="L3078" t="s">
        <v>8613</v>
      </c>
      <c r="M3078">
        <v>65807</v>
      </c>
      <c r="N3078" t="s">
        <v>8639</v>
      </c>
      <c r="O3078" t="s">
        <v>9552</v>
      </c>
      <c r="P3078" t="s">
        <v>10371</v>
      </c>
      <c r="Q3078" t="s">
        <v>10381</v>
      </c>
      <c r="R3078" t="s">
        <v>11295</v>
      </c>
      <c r="S3078">
        <v>26.7</v>
      </c>
      <c r="T3078">
        <v>5</v>
      </c>
      <c r="U3078">
        <v>0</v>
      </c>
      <c r="V3078">
        <v>12.548999999999999</v>
      </c>
      <c r="W3078">
        <f>(Tableau1[[#This Row],[Sales]]/Tableau1[[#This Row],[Profit]])*100</f>
        <v>212.7659574468085</v>
      </c>
      <c r="X3078">
        <f>Tableau1[[#This Row],[Sales]]*(1-Tableau1[[#This Row],[Discount]])</f>
        <v>26.7</v>
      </c>
      <c r="Y3078">
        <f ca="1">SUMIF(Tableau1[Order ID],Tableau1[[#This Row],[Order ID]],Tableau1[[#This Row],[Sales]])</f>
        <v>0</v>
      </c>
    </row>
    <row r="3079" spans="1:25" x14ac:dyDescent="0.3">
      <c r="A3079">
        <v>6176</v>
      </c>
      <c r="B3079" t="s">
        <v>3098</v>
      </c>
      <c r="C3079" s="9" t="s">
        <v>5511</v>
      </c>
      <c r="D3079" s="9">
        <v>42268</v>
      </c>
      <c r="E3079" s="3" t="s">
        <v>5150</v>
      </c>
      <c r="F3079" t="s">
        <v>6465</v>
      </c>
      <c r="G3079" t="s">
        <v>7141</v>
      </c>
      <c r="H3079" t="s">
        <v>7934</v>
      </c>
      <c r="I3079" t="s">
        <v>8054</v>
      </c>
      <c r="J3079" t="s">
        <v>8057</v>
      </c>
      <c r="K3079" t="s">
        <v>8087</v>
      </c>
      <c r="L3079" t="s">
        <v>8608</v>
      </c>
      <c r="M3079">
        <v>29203</v>
      </c>
      <c r="N3079" t="s">
        <v>8637</v>
      </c>
      <c r="O3079" t="s">
        <v>9388</v>
      </c>
      <c r="P3079" t="s">
        <v>10370</v>
      </c>
      <c r="Q3079" t="s">
        <v>10374</v>
      </c>
      <c r="R3079" t="s">
        <v>11136</v>
      </c>
      <c r="S3079">
        <v>1690.04</v>
      </c>
      <c r="T3079">
        <v>4</v>
      </c>
      <c r="U3079">
        <v>0</v>
      </c>
      <c r="V3079">
        <v>422.51</v>
      </c>
      <c r="W3079">
        <f>(Tableau1[[#This Row],[Sales]]/Tableau1[[#This Row],[Profit]])*100</f>
        <v>400</v>
      </c>
      <c r="X3079">
        <f>Tableau1[[#This Row],[Sales]]*(1-Tableau1[[#This Row],[Discount]])</f>
        <v>1690.04</v>
      </c>
      <c r="Y3079">
        <f ca="1">SUMIF(Tableau1[Order ID],Tableau1[[#This Row],[Order ID]],Tableau1[[#This Row],[Sales]])</f>
        <v>0</v>
      </c>
    </row>
    <row r="3080" spans="1:25" x14ac:dyDescent="0.3">
      <c r="A3080">
        <v>6185</v>
      </c>
      <c r="B3080" t="s">
        <v>3099</v>
      </c>
      <c r="C3080" s="9" t="s">
        <v>5055</v>
      </c>
      <c r="D3080" s="9">
        <v>42715</v>
      </c>
      <c r="E3080" s="3" t="s">
        <v>5210</v>
      </c>
      <c r="F3080" t="s">
        <v>6466</v>
      </c>
      <c r="G3080" t="s">
        <v>6957</v>
      </c>
      <c r="H3080" t="s">
        <v>7750</v>
      </c>
      <c r="I3080" t="s">
        <v>8056</v>
      </c>
      <c r="J3080" t="s">
        <v>8057</v>
      </c>
      <c r="K3080" t="s">
        <v>8090</v>
      </c>
      <c r="L3080" t="s">
        <v>8609</v>
      </c>
      <c r="M3080">
        <v>97206</v>
      </c>
      <c r="N3080" t="s">
        <v>8638</v>
      </c>
      <c r="O3080" t="s">
        <v>8678</v>
      </c>
      <c r="P3080" t="s">
        <v>10370</v>
      </c>
      <c r="Q3080" t="s">
        <v>10374</v>
      </c>
      <c r="R3080" t="s">
        <v>10427</v>
      </c>
      <c r="S3080">
        <v>403.92</v>
      </c>
      <c r="T3080">
        <v>5</v>
      </c>
      <c r="U3080">
        <v>0.2</v>
      </c>
      <c r="V3080">
        <v>25.245000000000001</v>
      </c>
      <c r="W3080">
        <f>(Tableau1[[#This Row],[Sales]]/Tableau1[[#This Row],[Profit]])*100</f>
        <v>1600</v>
      </c>
      <c r="X3080">
        <f>Tableau1[[#This Row],[Sales]]*(1-Tableau1[[#This Row],[Discount]])</f>
        <v>323.13600000000002</v>
      </c>
      <c r="Y3080">
        <f ca="1">SUMIF(Tableau1[Order ID],Tableau1[[#This Row],[Order ID]],Tableau1[[#This Row],[Sales]])</f>
        <v>0</v>
      </c>
    </row>
    <row r="3081" spans="1:25" x14ac:dyDescent="0.3">
      <c r="A3081">
        <v>6186</v>
      </c>
      <c r="B3081" t="s">
        <v>3100</v>
      </c>
      <c r="C3081" s="9" t="s">
        <v>6006</v>
      </c>
      <c r="D3081" s="9">
        <v>42223</v>
      </c>
      <c r="E3081" s="3" t="s">
        <v>6338</v>
      </c>
      <c r="F3081" t="s">
        <v>6465</v>
      </c>
      <c r="G3081" t="s">
        <v>7068</v>
      </c>
      <c r="H3081" t="s">
        <v>7861</v>
      </c>
      <c r="I3081" t="s">
        <v>8054</v>
      </c>
      <c r="J3081" t="s">
        <v>8057</v>
      </c>
      <c r="K3081" t="s">
        <v>8068</v>
      </c>
      <c r="L3081" t="s">
        <v>8597</v>
      </c>
      <c r="M3081">
        <v>19120</v>
      </c>
      <c r="N3081" t="s">
        <v>8640</v>
      </c>
      <c r="O3081" t="s">
        <v>9428</v>
      </c>
      <c r="P3081" t="s">
        <v>10371</v>
      </c>
      <c r="Q3081" t="s">
        <v>10379</v>
      </c>
      <c r="R3081" t="s">
        <v>11174</v>
      </c>
      <c r="S3081">
        <v>106.8</v>
      </c>
      <c r="T3081">
        <v>10</v>
      </c>
      <c r="U3081">
        <v>0.2</v>
      </c>
      <c r="V3081">
        <v>10.68</v>
      </c>
      <c r="W3081">
        <f>(Tableau1[[#This Row],[Sales]]/Tableau1[[#This Row],[Profit]])*100</f>
        <v>1000</v>
      </c>
      <c r="X3081">
        <f>Tableau1[[#This Row],[Sales]]*(1-Tableau1[[#This Row],[Discount]])</f>
        <v>85.44</v>
      </c>
      <c r="Y3081">
        <f ca="1">SUMIF(Tableau1[Order ID],Tableau1[[#This Row],[Order ID]],Tableau1[[#This Row],[Sales]])</f>
        <v>0</v>
      </c>
    </row>
    <row r="3082" spans="1:25" x14ac:dyDescent="0.3">
      <c r="A3082">
        <v>6187</v>
      </c>
      <c r="B3082" t="s">
        <v>3101</v>
      </c>
      <c r="C3082" s="9" t="s">
        <v>5249</v>
      </c>
      <c r="D3082" s="9">
        <v>42323</v>
      </c>
      <c r="E3082" s="3" t="s">
        <v>6002</v>
      </c>
      <c r="F3082" t="s">
        <v>6466</v>
      </c>
      <c r="G3082" t="s">
        <v>6654</v>
      </c>
      <c r="H3082" t="s">
        <v>7447</v>
      </c>
      <c r="I3082" t="s">
        <v>8055</v>
      </c>
      <c r="J3082" t="s">
        <v>8057</v>
      </c>
      <c r="K3082" t="s">
        <v>8078</v>
      </c>
      <c r="L3082" t="s">
        <v>8603</v>
      </c>
      <c r="M3082">
        <v>10035</v>
      </c>
      <c r="N3082" t="s">
        <v>8640</v>
      </c>
      <c r="O3082" t="s">
        <v>9022</v>
      </c>
      <c r="P3082" t="s">
        <v>10371</v>
      </c>
      <c r="Q3082" t="s">
        <v>10377</v>
      </c>
      <c r="R3082" t="s">
        <v>10772</v>
      </c>
      <c r="S3082">
        <v>70.95</v>
      </c>
      <c r="T3082">
        <v>3</v>
      </c>
      <c r="U3082">
        <v>0</v>
      </c>
      <c r="V3082">
        <v>20.575500000000002</v>
      </c>
      <c r="W3082">
        <f>(Tableau1[[#This Row],[Sales]]/Tableau1[[#This Row],[Profit]])*100</f>
        <v>344.82758620689651</v>
      </c>
      <c r="X3082">
        <f>Tableau1[[#This Row],[Sales]]*(1-Tableau1[[#This Row],[Discount]])</f>
        <v>70.95</v>
      </c>
      <c r="Y3082">
        <f ca="1">SUMIF(Tableau1[Order ID],Tableau1[[#This Row],[Order ID]],Tableau1[[#This Row],[Sales]])</f>
        <v>0</v>
      </c>
    </row>
    <row r="3083" spans="1:25" x14ac:dyDescent="0.3">
      <c r="A3083">
        <v>6190</v>
      </c>
      <c r="B3083" t="s">
        <v>3102</v>
      </c>
      <c r="C3083" s="9" t="s">
        <v>6125</v>
      </c>
      <c r="D3083" s="9">
        <v>42829</v>
      </c>
      <c r="E3083" s="3" t="s">
        <v>5828</v>
      </c>
      <c r="F3083" t="s">
        <v>6465</v>
      </c>
      <c r="G3083" t="s">
        <v>7030</v>
      </c>
      <c r="H3083" t="s">
        <v>7823</v>
      </c>
      <c r="I3083" t="s">
        <v>8054</v>
      </c>
      <c r="J3083" t="s">
        <v>8057</v>
      </c>
      <c r="K3083" t="s">
        <v>8525</v>
      </c>
      <c r="L3083" t="s">
        <v>8598</v>
      </c>
      <c r="M3083">
        <v>60016</v>
      </c>
      <c r="N3083" t="s">
        <v>8639</v>
      </c>
      <c r="O3083" t="s">
        <v>9778</v>
      </c>
      <c r="P3083" t="s">
        <v>10372</v>
      </c>
      <c r="Q3083" t="s">
        <v>10380</v>
      </c>
      <c r="R3083" t="s">
        <v>11512</v>
      </c>
      <c r="S3083">
        <v>383.84</v>
      </c>
      <c r="T3083">
        <v>4</v>
      </c>
      <c r="U3083">
        <v>0.2</v>
      </c>
      <c r="V3083">
        <v>47.98</v>
      </c>
      <c r="W3083">
        <f>(Tableau1[[#This Row],[Sales]]/Tableau1[[#This Row],[Profit]])*100</f>
        <v>800</v>
      </c>
      <c r="X3083">
        <f>Tableau1[[#This Row],[Sales]]*(1-Tableau1[[#This Row],[Discount]])</f>
        <v>307.072</v>
      </c>
      <c r="Y3083">
        <f ca="1">SUMIF(Tableau1[Order ID],Tableau1[[#This Row],[Order ID]],Tableau1[[#This Row],[Sales]])</f>
        <v>0</v>
      </c>
    </row>
    <row r="3084" spans="1:25" x14ac:dyDescent="0.3">
      <c r="A3084">
        <v>6191</v>
      </c>
      <c r="B3084" t="s">
        <v>3103</v>
      </c>
      <c r="C3084" s="9" t="s">
        <v>5465</v>
      </c>
      <c r="D3084" s="9">
        <v>42728</v>
      </c>
      <c r="E3084" s="3" t="s">
        <v>6320</v>
      </c>
      <c r="F3084" t="s">
        <v>6465</v>
      </c>
      <c r="G3084" t="s">
        <v>6809</v>
      </c>
      <c r="H3084" t="s">
        <v>7602</v>
      </c>
      <c r="I3084" t="s">
        <v>8054</v>
      </c>
      <c r="J3084" t="s">
        <v>8057</v>
      </c>
      <c r="K3084" t="s">
        <v>8078</v>
      </c>
      <c r="L3084" t="s">
        <v>8603</v>
      </c>
      <c r="M3084">
        <v>10035</v>
      </c>
      <c r="N3084" t="s">
        <v>8640</v>
      </c>
      <c r="O3084" t="s">
        <v>10275</v>
      </c>
      <c r="P3084" t="s">
        <v>10370</v>
      </c>
      <c r="Q3084" t="s">
        <v>10378</v>
      </c>
      <c r="R3084" t="s">
        <v>12015</v>
      </c>
      <c r="S3084">
        <v>799.56</v>
      </c>
      <c r="T3084">
        <v>9</v>
      </c>
      <c r="U3084">
        <v>0</v>
      </c>
      <c r="V3084">
        <v>207.88560000000001</v>
      </c>
      <c r="W3084">
        <f>(Tableau1[[#This Row],[Sales]]/Tableau1[[#This Row],[Profit]])*100</f>
        <v>384.61538461538458</v>
      </c>
      <c r="X3084">
        <f>Tableau1[[#This Row],[Sales]]*(1-Tableau1[[#This Row],[Discount]])</f>
        <v>799.56</v>
      </c>
      <c r="Y3084">
        <f ca="1">SUMIF(Tableau1[Order ID],Tableau1[[#This Row],[Order ID]],Tableau1[[#This Row],[Sales]])</f>
        <v>0</v>
      </c>
    </row>
    <row r="3085" spans="1:25" x14ac:dyDescent="0.3">
      <c r="A3085">
        <v>6192</v>
      </c>
      <c r="B3085" t="s">
        <v>3104</v>
      </c>
      <c r="C3085" s="9" t="s">
        <v>6126</v>
      </c>
      <c r="D3085" s="9">
        <v>43082</v>
      </c>
      <c r="E3085" s="3" t="s">
        <v>6126</v>
      </c>
      <c r="F3085" t="s">
        <v>6467</v>
      </c>
      <c r="G3085" t="s">
        <v>7064</v>
      </c>
      <c r="H3085" t="s">
        <v>7857</v>
      </c>
      <c r="I3085" t="s">
        <v>8054</v>
      </c>
      <c r="J3085" t="s">
        <v>8057</v>
      </c>
      <c r="K3085" t="s">
        <v>8062</v>
      </c>
      <c r="L3085" t="s">
        <v>8234</v>
      </c>
      <c r="M3085">
        <v>98103</v>
      </c>
      <c r="N3085" t="s">
        <v>8638</v>
      </c>
      <c r="O3085" t="s">
        <v>9097</v>
      </c>
      <c r="P3085" t="s">
        <v>10371</v>
      </c>
      <c r="Q3085" t="s">
        <v>10377</v>
      </c>
      <c r="R3085" t="s">
        <v>10847</v>
      </c>
      <c r="S3085">
        <v>31.44</v>
      </c>
      <c r="T3085">
        <v>3</v>
      </c>
      <c r="U3085">
        <v>0</v>
      </c>
      <c r="V3085">
        <v>8.4887999999999995</v>
      </c>
      <c r="W3085">
        <f>(Tableau1[[#This Row],[Sales]]/Tableau1[[#This Row],[Profit]])*100</f>
        <v>370.37037037037044</v>
      </c>
      <c r="X3085">
        <f>Tableau1[[#This Row],[Sales]]*(1-Tableau1[[#This Row],[Discount]])</f>
        <v>31.44</v>
      </c>
      <c r="Y3085">
        <f ca="1">SUMIF(Tableau1[Order ID],Tableau1[[#This Row],[Order ID]],Tableau1[[#This Row],[Sales]])</f>
        <v>0</v>
      </c>
    </row>
    <row r="3086" spans="1:25" x14ac:dyDescent="0.3">
      <c r="A3086">
        <v>6193</v>
      </c>
      <c r="B3086" t="s">
        <v>3105</v>
      </c>
      <c r="C3086" s="9" t="s">
        <v>5096</v>
      </c>
      <c r="D3086" s="9">
        <v>43091</v>
      </c>
      <c r="E3086" s="3" t="s">
        <v>5407</v>
      </c>
      <c r="F3086" t="s">
        <v>6465</v>
      </c>
      <c r="G3086" t="s">
        <v>7211</v>
      </c>
      <c r="H3086" t="s">
        <v>8004</v>
      </c>
      <c r="I3086" t="s">
        <v>8054</v>
      </c>
      <c r="J3086" t="s">
        <v>8057</v>
      </c>
      <c r="K3086" t="s">
        <v>8070</v>
      </c>
      <c r="L3086" t="s">
        <v>8593</v>
      </c>
      <c r="M3086">
        <v>77095</v>
      </c>
      <c r="N3086" t="s">
        <v>8639</v>
      </c>
      <c r="O3086" t="s">
        <v>9332</v>
      </c>
      <c r="P3086" t="s">
        <v>10371</v>
      </c>
      <c r="Q3086" t="s">
        <v>10383</v>
      </c>
      <c r="R3086" t="s">
        <v>11080</v>
      </c>
      <c r="S3086">
        <v>25.92</v>
      </c>
      <c r="T3086">
        <v>5</v>
      </c>
      <c r="U3086">
        <v>0.2</v>
      </c>
      <c r="V3086">
        <v>9.0719999999999992</v>
      </c>
      <c r="W3086">
        <f>(Tableau1[[#This Row],[Sales]]/Tableau1[[#This Row],[Profit]])*100</f>
        <v>285.71428571428578</v>
      </c>
      <c r="X3086">
        <f>Tableau1[[#This Row],[Sales]]*(1-Tableau1[[#This Row],[Discount]])</f>
        <v>20.736000000000004</v>
      </c>
      <c r="Y3086">
        <f ca="1">SUMIF(Tableau1[Order ID],Tableau1[[#This Row],[Order ID]],Tableau1[[#This Row],[Sales]])</f>
        <v>0</v>
      </c>
    </row>
    <row r="3087" spans="1:25" x14ac:dyDescent="0.3">
      <c r="A3087">
        <v>6196</v>
      </c>
      <c r="B3087" t="s">
        <v>3106</v>
      </c>
      <c r="C3087" s="9" t="s">
        <v>5238</v>
      </c>
      <c r="D3087" s="9">
        <v>43029</v>
      </c>
      <c r="E3087" s="3" t="s">
        <v>5990</v>
      </c>
      <c r="F3087" t="s">
        <v>6465</v>
      </c>
      <c r="G3087" t="s">
        <v>6848</v>
      </c>
      <c r="H3087" t="s">
        <v>7641</v>
      </c>
      <c r="I3087" t="s">
        <v>8054</v>
      </c>
      <c r="J3087" t="s">
        <v>8057</v>
      </c>
      <c r="K3087" t="s">
        <v>8068</v>
      </c>
      <c r="L3087" t="s">
        <v>8597</v>
      </c>
      <c r="M3087">
        <v>19143</v>
      </c>
      <c r="N3087" t="s">
        <v>8640</v>
      </c>
      <c r="O3087" t="s">
        <v>9505</v>
      </c>
      <c r="P3087" t="s">
        <v>10372</v>
      </c>
      <c r="Q3087" t="s">
        <v>10380</v>
      </c>
      <c r="R3087" t="s">
        <v>11247</v>
      </c>
      <c r="S3087">
        <v>329.988</v>
      </c>
      <c r="T3087">
        <v>2</v>
      </c>
      <c r="U3087">
        <v>0.4</v>
      </c>
      <c r="V3087">
        <v>-76.997200000000007</v>
      </c>
      <c r="W3087">
        <f>(Tableau1[[#This Row],[Sales]]/Tableau1[[#This Row],[Profit]])*100</f>
        <v>-428.57142857142856</v>
      </c>
      <c r="X3087">
        <f>Tableau1[[#This Row],[Sales]]*(1-Tableau1[[#This Row],[Discount]])</f>
        <v>197.99279999999999</v>
      </c>
      <c r="Y3087">
        <f ca="1">SUMIF(Tableau1[Order ID],Tableau1[[#This Row],[Order ID]],Tableau1[[#This Row],[Sales]])</f>
        <v>0</v>
      </c>
    </row>
    <row r="3088" spans="1:25" x14ac:dyDescent="0.3">
      <c r="A3088">
        <v>6198</v>
      </c>
      <c r="B3088" t="s">
        <v>3107</v>
      </c>
      <c r="C3088" s="9" t="s">
        <v>5080</v>
      </c>
      <c r="D3088" s="9">
        <v>42321</v>
      </c>
      <c r="E3088" s="3" t="s">
        <v>6002</v>
      </c>
      <c r="F3088" t="s">
        <v>6465</v>
      </c>
      <c r="G3088" t="s">
        <v>6622</v>
      </c>
      <c r="H3088" t="s">
        <v>7415</v>
      </c>
      <c r="I3088" t="s">
        <v>8054</v>
      </c>
      <c r="J3088" t="s">
        <v>8057</v>
      </c>
      <c r="K3088" t="s">
        <v>8096</v>
      </c>
      <c r="L3088" t="s">
        <v>8602</v>
      </c>
      <c r="M3088">
        <v>47201</v>
      </c>
      <c r="N3088" t="s">
        <v>8639</v>
      </c>
      <c r="O3088" t="s">
        <v>9925</v>
      </c>
      <c r="P3088" t="s">
        <v>10371</v>
      </c>
      <c r="Q3088" t="s">
        <v>10383</v>
      </c>
      <c r="R3088" t="s">
        <v>11660</v>
      </c>
      <c r="S3088">
        <v>63.77</v>
      </c>
      <c r="T3088">
        <v>7</v>
      </c>
      <c r="U3088">
        <v>0</v>
      </c>
      <c r="V3088">
        <v>28.6965</v>
      </c>
      <c r="W3088">
        <f>(Tableau1[[#This Row],[Sales]]/Tableau1[[#This Row],[Profit]])*100</f>
        <v>222.22222222222223</v>
      </c>
      <c r="X3088">
        <f>Tableau1[[#This Row],[Sales]]*(1-Tableau1[[#This Row],[Discount]])</f>
        <v>63.77</v>
      </c>
      <c r="Y3088">
        <f ca="1">SUMIF(Tableau1[Order ID],Tableau1[[#This Row],[Order ID]],Tableau1[[#This Row],[Sales]])</f>
        <v>0</v>
      </c>
    </row>
    <row r="3089" spans="1:25" x14ac:dyDescent="0.3">
      <c r="A3089">
        <v>6201</v>
      </c>
      <c r="B3089" t="s">
        <v>3108</v>
      </c>
      <c r="C3089" s="9" t="s">
        <v>5422</v>
      </c>
      <c r="D3089" s="9">
        <v>42110</v>
      </c>
      <c r="E3089" s="3" t="s">
        <v>5734</v>
      </c>
      <c r="F3089" t="s">
        <v>6465</v>
      </c>
      <c r="G3089" t="s">
        <v>7234</v>
      </c>
      <c r="H3089" t="s">
        <v>8027</v>
      </c>
      <c r="I3089" t="s">
        <v>8054</v>
      </c>
      <c r="J3089" t="s">
        <v>8057</v>
      </c>
      <c r="K3089" t="s">
        <v>8206</v>
      </c>
      <c r="L3089" t="s">
        <v>8598</v>
      </c>
      <c r="M3089">
        <v>60201</v>
      </c>
      <c r="N3089" t="s">
        <v>8639</v>
      </c>
      <c r="O3089" t="s">
        <v>9671</v>
      </c>
      <c r="P3089" t="s">
        <v>10372</v>
      </c>
      <c r="Q3089" t="s">
        <v>10389</v>
      </c>
      <c r="R3089" t="s">
        <v>11410</v>
      </c>
      <c r="S3089">
        <v>1439.9680000000001</v>
      </c>
      <c r="T3089">
        <v>4</v>
      </c>
      <c r="U3089">
        <v>0.2</v>
      </c>
      <c r="V3089">
        <v>485.98919999999998</v>
      </c>
      <c r="W3089">
        <f>(Tableau1[[#This Row],[Sales]]/Tableau1[[#This Row],[Profit]])*100</f>
        <v>296.2962962962963</v>
      </c>
      <c r="X3089">
        <f>Tableau1[[#This Row],[Sales]]*(1-Tableau1[[#This Row],[Discount]])</f>
        <v>1151.9744000000001</v>
      </c>
      <c r="Y3089">
        <f ca="1">SUMIF(Tableau1[Order ID],Tableau1[[#This Row],[Order ID]],Tableau1[[#This Row],[Sales]])</f>
        <v>0</v>
      </c>
    </row>
    <row r="3090" spans="1:25" x14ac:dyDescent="0.3">
      <c r="A3090">
        <v>6203</v>
      </c>
      <c r="B3090" t="s">
        <v>3109</v>
      </c>
      <c r="C3090" s="9" t="s">
        <v>5216</v>
      </c>
      <c r="D3090" s="9">
        <v>42720</v>
      </c>
      <c r="E3090" s="3" t="s">
        <v>5473</v>
      </c>
      <c r="F3090" t="s">
        <v>6465</v>
      </c>
      <c r="G3090" t="s">
        <v>6475</v>
      </c>
      <c r="H3090" t="s">
        <v>7268</v>
      </c>
      <c r="I3090" t="s">
        <v>8054</v>
      </c>
      <c r="J3090" t="s">
        <v>8057</v>
      </c>
      <c r="K3090" t="s">
        <v>8397</v>
      </c>
      <c r="L3090" t="s">
        <v>8590</v>
      </c>
      <c r="M3090">
        <v>92307</v>
      </c>
      <c r="N3090" t="s">
        <v>8638</v>
      </c>
      <c r="O3090" t="s">
        <v>9503</v>
      </c>
      <c r="P3090" t="s">
        <v>10370</v>
      </c>
      <c r="Q3090" t="s">
        <v>10374</v>
      </c>
      <c r="R3090" t="s">
        <v>11245</v>
      </c>
      <c r="S3090">
        <v>563.91999999999996</v>
      </c>
      <c r="T3090">
        <v>5</v>
      </c>
      <c r="U3090">
        <v>0.2</v>
      </c>
      <c r="V3090">
        <v>7.0490000000000004</v>
      </c>
      <c r="W3090">
        <f>(Tableau1[[#This Row],[Sales]]/Tableau1[[#This Row],[Profit]])*100</f>
        <v>7999.9999999999982</v>
      </c>
      <c r="X3090">
        <f>Tableau1[[#This Row],[Sales]]*(1-Tableau1[[#This Row],[Discount]])</f>
        <v>451.13599999999997</v>
      </c>
      <c r="Y3090">
        <f ca="1">SUMIF(Tableau1[Order ID],Tableau1[[#This Row],[Order ID]],Tableau1[[#This Row],[Sales]])</f>
        <v>0</v>
      </c>
    </row>
    <row r="3091" spans="1:25" x14ac:dyDescent="0.3">
      <c r="A3091">
        <v>6204</v>
      </c>
      <c r="B3091" t="s">
        <v>3110</v>
      </c>
      <c r="C3091" s="9" t="s">
        <v>5177</v>
      </c>
      <c r="D3091" s="9">
        <v>42664</v>
      </c>
      <c r="E3091" s="3" t="s">
        <v>5219</v>
      </c>
      <c r="F3091" t="s">
        <v>6465</v>
      </c>
      <c r="G3091" t="s">
        <v>7071</v>
      </c>
      <c r="H3091" t="s">
        <v>7864</v>
      </c>
      <c r="I3091" t="s">
        <v>8054</v>
      </c>
      <c r="J3091" t="s">
        <v>8057</v>
      </c>
      <c r="K3091" t="s">
        <v>8096</v>
      </c>
      <c r="L3091" t="s">
        <v>8612</v>
      </c>
      <c r="M3091">
        <v>43229</v>
      </c>
      <c r="N3091" t="s">
        <v>8640</v>
      </c>
      <c r="O3091" t="s">
        <v>10236</v>
      </c>
      <c r="P3091" t="s">
        <v>10372</v>
      </c>
      <c r="Q3091" t="s">
        <v>10380</v>
      </c>
      <c r="R3091" t="s">
        <v>11974</v>
      </c>
      <c r="S3091">
        <v>235.15199999999999</v>
      </c>
      <c r="T3091">
        <v>8</v>
      </c>
      <c r="U3091">
        <v>0.4</v>
      </c>
      <c r="V3091">
        <v>-47.0304</v>
      </c>
      <c r="W3091">
        <f>(Tableau1[[#This Row],[Sales]]/Tableau1[[#This Row],[Profit]])*100</f>
        <v>-500</v>
      </c>
      <c r="X3091">
        <f>Tableau1[[#This Row],[Sales]]*(1-Tableau1[[#This Row],[Discount]])</f>
        <v>141.09119999999999</v>
      </c>
      <c r="Y3091">
        <f ca="1">SUMIF(Tableau1[Order ID],Tableau1[[#This Row],[Order ID]],Tableau1[[#This Row],[Sales]])</f>
        <v>0</v>
      </c>
    </row>
    <row r="3092" spans="1:25" x14ac:dyDescent="0.3">
      <c r="A3092">
        <v>6205</v>
      </c>
      <c r="B3092" t="s">
        <v>3111</v>
      </c>
      <c r="C3092" s="9" t="s">
        <v>5126</v>
      </c>
      <c r="D3092" s="9">
        <v>43070</v>
      </c>
      <c r="E3092" s="3" t="s">
        <v>5764</v>
      </c>
      <c r="F3092" t="s">
        <v>6466</v>
      </c>
      <c r="G3092" t="s">
        <v>6845</v>
      </c>
      <c r="H3092" t="s">
        <v>7638</v>
      </c>
      <c r="I3092" t="s">
        <v>8056</v>
      </c>
      <c r="J3092" t="s">
        <v>8057</v>
      </c>
      <c r="K3092" t="s">
        <v>8350</v>
      </c>
      <c r="L3092" t="s">
        <v>8612</v>
      </c>
      <c r="M3092">
        <v>43302</v>
      </c>
      <c r="N3092" t="s">
        <v>8640</v>
      </c>
      <c r="O3092" t="s">
        <v>9377</v>
      </c>
      <c r="P3092" t="s">
        <v>10370</v>
      </c>
      <c r="Q3092" t="s">
        <v>10378</v>
      </c>
      <c r="R3092" t="s">
        <v>11125</v>
      </c>
      <c r="S3092">
        <v>7.7119999999999997</v>
      </c>
      <c r="T3092">
        <v>2</v>
      </c>
      <c r="U3092">
        <v>0.2</v>
      </c>
      <c r="V3092">
        <v>1.7352000000000001</v>
      </c>
      <c r="W3092">
        <f>(Tableau1[[#This Row],[Sales]]/Tableau1[[#This Row],[Profit]])*100</f>
        <v>444.4444444444444</v>
      </c>
      <c r="X3092">
        <f>Tableau1[[#This Row],[Sales]]*(1-Tableau1[[#This Row],[Discount]])</f>
        <v>6.1696</v>
      </c>
      <c r="Y3092">
        <f ca="1">SUMIF(Tableau1[Order ID],Tableau1[[#This Row],[Order ID]],Tableau1[[#This Row],[Sales]])</f>
        <v>0</v>
      </c>
    </row>
    <row r="3093" spans="1:25" x14ac:dyDescent="0.3">
      <c r="A3093">
        <v>6206</v>
      </c>
      <c r="B3093" t="s">
        <v>3112</v>
      </c>
      <c r="C3093" s="9" t="s">
        <v>5231</v>
      </c>
      <c r="D3093" s="9">
        <v>42663</v>
      </c>
      <c r="E3093" s="3" t="s">
        <v>6087</v>
      </c>
      <c r="F3093" t="s">
        <v>6464</v>
      </c>
      <c r="G3093" t="s">
        <v>6788</v>
      </c>
      <c r="H3093" t="s">
        <v>7581</v>
      </c>
      <c r="I3093" t="s">
        <v>8054</v>
      </c>
      <c r="J3093" t="s">
        <v>8057</v>
      </c>
      <c r="K3093" t="s">
        <v>8070</v>
      </c>
      <c r="L3093" t="s">
        <v>8593</v>
      </c>
      <c r="M3093">
        <v>77095</v>
      </c>
      <c r="N3093" t="s">
        <v>8639</v>
      </c>
      <c r="O3093" t="s">
        <v>9925</v>
      </c>
      <c r="P3093" t="s">
        <v>10371</v>
      </c>
      <c r="Q3093" t="s">
        <v>10383</v>
      </c>
      <c r="R3093" t="s">
        <v>11660</v>
      </c>
      <c r="S3093">
        <v>51.015999999999998</v>
      </c>
      <c r="T3093">
        <v>7</v>
      </c>
      <c r="U3093">
        <v>0.2</v>
      </c>
      <c r="V3093">
        <v>15.942500000000001</v>
      </c>
      <c r="W3093">
        <f>(Tableau1[[#This Row],[Sales]]/Tableau1[[#This Row],[Profit]])*100</f>
        <v>320</v>
      </c>
      <c r="X3093">
        <f>Tableau1[[#This Row],[Sales]]*(1-Tableau1[[#This Row],[Discount]])</f>
        <v>40.812800000000003</v>
      </c>
      <c r="Y3093">
        <f ca="1">SUMIF(Tableau1[Order ID],Tableau1[[#This Row],[Order ID]],Tableau1[[#This Row],[Sales]])</f>
        <v>0</v>
      </c>
    </row>
    <row r="3094" spans="1:25" x14ac:dyDescent="0.3">
      <c r="A3094">
        <v>6209</v>
      </c>
      <c r="B3094" t="s">
        <v>3113</v>
      </c>
      <c r="C3094" s="9" t="s">
        <v>5395</v>
      </c>
      <c r="D3094" s="9">
        <v>43007</v>
      </c>
      <c r="E3094" s="3" t="s">
        <v>5651</v>
      </c>
      <c r="F3094" t="s">
        <v>6465</v>
      </c>
      <c r="G3094" t="s">
        <v>7013</v>
      </c>
      <c r="H3094" t="s">
        <v>7806</v>
      </c>
      <c r="I3094" t="s">
        <v>8055</v>
      </c>
      <c r="J3094" t="s">
        <v>8057</v>
      </c>
      <c r="K3094" t="s">
        <v>8350</v>
      </c>
      <c r="L3094" t="s">
        <v>8612</v>
      </c>
      <c r="M3094">
        <v>43302</v>
      </c>
      <c r="N3094" t="s">
        <v>8640</v>
      </c>
      <c r="O3094" t="s">
        <v>9513</v>
      </c>
      <c r="P3094" t="s">
        <v>10371</v>
      </c>
      <c r="Q3094" t="s">
        <v>10377</v>
      </c>
      <c r="R3094" t="s">
        <v>11255</v>
      </c>
      <c r="S3094">
        <v>51.167999999999999</v>
      </c>
      <c r="T3094">
        <v>2</v>
      </c>
      <c r="U3094">
        <v>0.2</v>
      </c>
      <c r="V3094">
        <v>-6.3959999999999999</v>
      </c>
      <c r="W3094">
        <f>(Tableau1[[#This Row],[Sales]]/Tableau1[[#This Row],[Profit]])*100</f>
        <v>-800</v>
      </c>
      <c r="X3094">
        <f>Tableau1[[#This Row],[Sales]]*(1-Tableau1[[#This Row],[Discount]])</f>
        <v>40.934400000000004</v>
      </c>
      <c r="Y3094">
        <f ca="1">SUMIF(Tableau1[Order ID],Tableau1[[#This Row],[Order ID]],Tableau1[[#This Row],[Sales]])</f>
        <v>0</v>
      </c>
    </row>
    <row r="3095" spans="1:25" x14ac:dyDescent="0.3">
      <c r="A3095">
        <v>6210</v>
      </c>
      <c r="B3095" t="s">
        <v>3114</v>
      </c>
      <c r="C3095" s="9" t="s">
        <v>5268</v>
      </c>
      <c r="D3095" s="9">
        <v>42965</v>
      </c>
      <c r="E3095" s="3" t="s">
        <v>5356</v>
      </c>
      <c r="F3095" t="s">
        <v>6465</v>
      </c>
      <c r="G3095" t="s">
        <v>6921</v>
      </c>
      <c r="H3095" t="s">
        <v>7714</v>
      </c>
      <c r="I3095" t="s">
        <v>8055</v>
      </c>
      <c r="J3095" t="s">
        <v>8057</v>
      </c>
      <c r="K3095" t="s">
        <v>8062</v>
      </c>
      <c r="L3095" t="s">
        <v>8234</v>
      </c>
      <c r="M3095">
        <v>98103</v>
      </c>
      <c r="N3095" t="s">
        <v>8638</v>
      </c>
      <c r="O3095" t="s">
        <v>9374</v>
      </c>
      <c r="P3095" t="s">
        <v>10371</v>
      </c>
      <c r="Q3095" t="s">
        <v>10381</v>
      </c>
      <c r="R3095" t="s">
        <v>11121</v>
      </c>
      <c r="S3095">
        <v>2793.5279999999998</v>
      </c>
      <c r="T3095">
        <v>9</v>
      </c>
      <c r="U3095">
        <v>0.2</v>
      </c>
      <c r="V3095">
        <v>942.81569999999999</v>
      </c>
      <c r="W3095">
        <f>(Tableau1[[#This Row],[Sales]]/Tableau1[[#This Row],[Profit]])*100</f>
        <v>296.2962962962963</v>
      </c>
      <c r="X3095">
        <f>Tableau1[[#This Row],[Sales]]*(1-Tableau1[[#This Row],[Discount]])</f>
        <v>2234.8224</v>
      </c>
      <c r="Y3095">
        <f ca="1">SUMIF(Tableau1[Order ID],Tableau1[[#This Row],[Order ID]],Tableau1[[#This Row],[Sales]])</f>
        <v>0</v>
      </c>
    </row>
    <row r="3096" spans="1:25" x14ac:dyDescent="0.3">
      <c r="A3096">
        <v>6213</v>
      </c>
      <c r="B3096" t="s">
        <v>3115</v>
      </c>
      <c r="C3096" s="9" t="s">
        <v>5135</v>
      </c>
      <c r="D3096" s="9">
        <v>43051</v>
      </c>
      <c r="E3096" s="3" t="s">
        <v>5703</v>
      </c>
      <c r="F3096" t="s">
        <v>6464</v>
      </c>
      <c r="G3096" t="s">
        <v>6561</v>
      </c>
      <c r="H3096" t="s">
        <v>7354</v>
      </c>
      <c r="I3096" t="s">
        <v>8054</v>
      </c>
      <c r="J3096" t="s">
        <v>8057</v>
      </c>
      <c r="K3096" t="s">
        <v>8526</v>
      </c>
      <c r="L3096" t="s">
        <v>8234</v>
      </c>
      <c r="M3096">
        <v>98632</v>
      </c>
      <c r="N3096" t="s">
        <v>8638</v>
      </c>
      <c r="O3096" t="s">
        <v>9439</v>
      </c>
      <c r="P3096" t="s">
        <v>10371</v>
      </c>
      <c r="Q3096" t="s">
        <v>10386</v>
      </c>
      <c r="R3096" t="s">
        <v>10515</v>
      </c>
      <c r="S3096">
        <v>18.239999999999998</v>
      </c>
      <c r="T3096">
        <v>3</v>
      </c>
      <c r="U3096">
        <v>0</v>
      </c>
      <c r="V3096">
        <v>9.1199999999999992</v>
      </c>
      <c r="W3096">
        <f>(Tableau1[[#This Row],[Sales]]/Tableau1[[#This Row],[Profit]])*100</f>
        <v>200</v>
      </c>
      <c r="X3096">
        <f>Tableau1[[#This Row],[Sales]]*(1-Tableau1[[#This Row],[Discount]])</f>
        <v>18.239999999999998</v>
      </c>
      <c r="Y3096">
        <f ca="1">SUMIF(Tableau1[Order ID],Tableau1[[#This Row],[Order ID]],Tableau1[[#This Row],[Sales]])</f>
        <v>0</v>
      </c>
    </row>
    <row r="3097" spans="1:25" x14ac:dyDescent="0.3">
      <c r="A3097">
        <v>6215</v>
      </c>
      <c r="B3097" t="s">
        <v>3116</v>
      </c>
      <c r="C3097" s="9" t="s">
        <v>5886</v>
      </c>
      <c r="D3097" s="9">
        <v>41923</v>
      </c>
      <c r="E3097" s="3" t="s">
        <v>5801</v>
      </c>
      <c r="F3097" t="s">
        <v>6465</v>
      </c>
      <c r="G3097" t="s">
        <v>6706</v>
      </c>
      <c r="H3097" t="s">
        <v>7499</v>
      </c>
      <c r="I3097" t="s">
        <v>8054</v>
      </c>
      <c r="J3097" t="s">
        <v>8057</v>
      </c>
      <c r="K3097" t="s">
        <v>8390</v>
      </c>
      <c r="L3097" t="s">
        <v>8590</v>
      </c>
      <c r="M3097">
        <v>90278</v>
      </c>
      <c r="N3097" t="s">
        <v>8638</v>
      </c>
      <c r="O3097" t="s">
        <v>9211</v>
      </c>
      <c r="P3097" t="s">
        <v>10371</v>
      </c>
      <c r="Q3097" t="s">
        <v>10385</v>
      </c>
      <c r="R3097" t="s">
        <v>10960</v>
      </c>
      <c r="S3097">
        <v>7.64</v>
      </c>
      <c r="T3097">
        <v>1</v>
      </c>
      <c r="U3097">
        <v>0</v>
      </c>
      <c r="V3097">
        <v>3.7435999999999998</v>
      </c>
      <c r="W3097">
        <f>(Tableau1[[#This Row],[Sales]]/Tableau1[[#This Row],[Profit]])*100</f>
        <v>204.08163265306123</v>
      </c>
      <c r="X3097">
        <f>Tableau1[[#This Row],[Sales]]*(1-Tableau1[[#This Row],[Discount]])</f>
        <v>7.64</v>
      </c>
      <c r="Y3097">
        <f ca="1">SUMIF(Tableau1[Order ID],Tableau1[[#This Row],[Order ID]],Tableau1[[#This Row],[Sales]])</f>
        <v>0</v>
      </c>
    </row>
    <row r="3098" spans="1:25" x14ac:dyDescent="0.3">
      <c r="A3098">
        <v>6216</v>
      </c>
      <c r="B3098" t="s">
        <v>3117</v>
      </c>
      <c r="C3098" s="9" t="s">
        <v>5139</v>
      </c>
      <c r="D3098" s="9">
        <v>42336</v>
      </c>
      <c r="E3098" s="3" t="s">
        <v>5185</v>
      </c>
      <c r="F3098" t="s">
        <v>6465</v>
      </c>
      <c r="G3098" t="s">
        <v>6934</v>
      </c>
      <c r="H3098" t="s">
        <v>7727</v>
      </c>
      <c r="I3098" t="s">
        <v>8055</v>
      </c>
      <c r="J3098" t="s">
        <v>8057</v>
      </c>
      <c r="K3098" t="s">
        <v>8078</v>
      </c>
      <c r="L3098" t="s">
        <v>8603</v>
      </c>
      <c r="M3098">
        <v>10035</v>
      </c>
      <c r="N3098" t="s">
        <v>8640</v>
      </c>
      <c r="O3098" t="s">
        <v>8842</v>
      </c>
      <c r="P3098" t="s">
        <v>10370</v>
      </c>
      <c r="Q3098" t="s">
        <v>10378</v>
      </c>
      <c r="R3098" t="s">
        <v>10592</v>
      </c>
      <c r="S3098">
        <v>68.16</v>
      </c>
      <c r="T3098">
        <v>3</v>
      </c>
      <c r="U3098">
        <v>0</v>
      </c>
      <c r="V3098">
        <v>27.945599999999999</v>
      </c>
      <c r="W3098">
        <f>(Tableau1[[#This Row],[Sales]]/Tableau1[[#This Row],[Profit]])*100</f>
        <v>243.90243902439025</v>
      </c>
      <c r="X3098">
        <f>Tableau1[[#This Row],[Sales]]*(1-Tableau1[[#This Row],[Discount]])</f>
        <v>68.16</v>
      </c>
      <c r="Y3098">
        <f ca="1">SUMIF(Tableau1[Order ID],Tableau1[[#This Row],[Order ID]],Tableau1[[#This Row],[Sales]])</f>
        <v>0</v>
      </c>
    </row>
    <row r="3099" spans="1:25" x14ac:dyDescent="0.3">
      <c r="A3099">
        <v>6218</v>
      </c>
      <c r="B3099" t="s">
        <v>3118</v>
      </c>
      <c r="C3099" s="9" t="s">
        <v>6127</v>
      </c>
      <c r="D3099" s="9">
        <v>42212</v>
      </c>
      <c r="E3099" s="3" t="s">
        <v>6021</v>
      </c>
      <c r="F3099" t="s">
        <v>6465</v>
      </c>
      <c r="G3099" t="s">
        <v>6778</v>
      </c>
      <c r="H3099" t="s">
        <v>7571</v>
      </c>
      <c r="I3099" t="s">
        <v>8054</v>
      </c>
      <c r="J3099" t="s">
        <v>8057</v>
      </c>
      <c r="K3099" t="s">
        <v>8161</v>
      </c>
      <c r="L3099" t="s">
        <v>8589</v>
      </c>
      <c r="M3099">
        <v>40214</v>
      </c>
      <c r="N3099" t="s">
        <v>8637</v>
      </c>
      <c r="O3099" t="s">
        <v>9726</v>
      </c>
      <c r="P3099" t="s">
        <v>10372</v>
      </c>
      <c r="Q3099" t="s">
        <v>10380</v>
      </c>
      <c r="R3099" t="s">
        <v>11463</v>
      </c>
      <c r="S3099">
        <v>29.97</v>
      </c>
      <c r="T3099">
        <v>3</v>
      </c>
      <c r="U3099">
        <v>0</v>
      </c>
      <c r="V3099">
        <v>0.29970000000000002</v>
      </c>
      <c r="W3099">
        <f>(Tableau1[[#This Row],[Sales]]/Tableau1[[#This Row],[Profit]])*100</f>
        <v>9999.9999999999982</v>
      </c>
      <c r="X3099">
        <f>Tableau1[[#This Row],[Sales]]*(1-Tableau1[[#This Row],[Discount]])</f>
        <v>29.97</v>
      </c>
      <c r="Y3099">
        <f ca="1">SUMIF(Tableau1[Order ID],Tableau1[[#This Row],[Order ID]],Tableau1[[#This Row],[Sales]])</f>
        <v>0</v>
      </c>
    </row>
    <row r="3100" spans="1:25" x14ac:dyDescent="0.3">
      <c r="A3100">
        <v>6219</v>
      </c>
      <c r="B3100" t="s">
        <v>3119</v>
      </c>
      <c r="C3100" s="9" t="s">
        <v>5231</v>
      </c>
      <c r="D3100" s="9">
        <v>42663</v>
      </c>
      <c r="E3100" s="3" t="s">
        <v>6403</v>
      </c>
      <c r="F3100" t="s">
        <v>6465</v>
      </c>
      <c r="G3100" t="s">
        <v>7027</v>
      </c>
      <c r="H3100" t="s">
        <v>7820</v>
      </c>
      <c r="I3100" t="s">
        <v>8054</v>
      </c>
      <c r="J3100" t="s">
        <v>8057</v>
      </c>
      <c r="K3100" t="s">
        <v>8207</v>
      </c>
      <c r="L3100" t="s">
        <v>8600</v>
      </c>
      <c r="M3100">
        <v>48183</v>
      </c>
      <c r="N3100" t="s">
        <v>8639</v>
      </c>
      <c r="O3100" t="s">
        <v>9615</v>
      </c>
      <c r="P3100" t="s">
        <v>10372</v>
      </c>
      <c r="Q3100" t="s">
        <v>10380</v>
      </c>
      <c r="R3100" t="s">
        <v>11355</v>
      </c>
      <c r="S3100">
        <v>125.7</v>
      </c>
      <c r="T3100">
        <v>6</v>
      </c>
      <c r="U3100">
        <v>0</v>
      </c>
      <c r="V3100">
        <v>35.195999999999998</v>
      </c>
      <c r="W3100">
        <f>(Tableau1[[#This Row],[Sales]]/Tableau1[[#This Row],[Profit]])*100</f>
        <v>357.14285714285717</v>
      </c>
      <c r="X3100">
        <f>Tableau1[[#This Row],[Sales]]*(1-Tableau1[[#This Row],[Discount]])</f>
        <v>125.7</v>
      </c>
      <c r="Y3100">
        <f ca="1">SUMIF(Tableau1[Order ID],Tableau1[[#This Row],[Order ID]],Tableau1[[#This Row],[Sales]])</f>
        <v>0</v>
      </c>
    </row>
    <row r="3101" spans="1:25" x14ac:dyDescent="0.3">
      <c r="A3101">
        <v>6222</v>
      </c>
      <c r="B3101" t="s">
        <v>3120</v>
      </c>
      <c r="C3101" s="9" t="s">
        <v>5062</v>
      </c>
      <c r="D3101" s="9">
        <v>42992</v>
      </c>
      <c r="E3101" s="3" t="s">
        <v>5095</v>
      </c>
      <c r="F3101" t="s">
        <v>6464</v>
      </c>
      <c r="G3101" t="s">
        <v>7145</v>
      </c>
      <c r="H3101" t="s">
        <v>7938</v>
      </c>
      <c r="I3101" t="s">
        <v>8054</v>
      </c>
      <c r="J3101" t="s">
        <v>8057</v>
      </c>
      <c r="K3101" t="s">
        <v>8059</v>
      </c>
      <c r="L3101" t="s">
        <v>8590</v>
      </c>
      <c r="M3101">
        <v>90045</v>
      </c>
      <c r="N3101" t="s">
        <v>8638</v>
      </c>
      <c r="O3101" t="s">
        <v>9521</v>
      </c>
      <c r="P3101" t="s">
        <v>10371</v>
      </c>
      <c r="Q3101" t="s">
        <v>10375</v>
      </c>
      <c r="R3101" t="s">
        <v>11263</v>
      </c>
      <c r="S3101">
        <v>56.7</v>
      </c>
      <c r="T3101">
        <v>9</v>
      </c>
      <c r="U3101">
        <v>0</v>
      </c>
      <c r="V3101">
        <v>26.082000000000001</v>
      </c>
      <c r="W3101">
        <f>(Tableau1[[#This Row],[Sales]]/Tableau1[[#This Row],[Profit]])*100</f>
        <v>217.39130434782606</v>
      </c>
      <c r="X3101">
        <f>Tableau1[[#This Row],[Sales]]*(1-Tableau1[[#This Row],[Discount]])</f>
        <v>56.7</v>
      </c>
      <c r="Y3101">
        <f ca="1">SUMIF(Tableau1[Order ID],Tableau1[[#This Row],[Order ID]],Tableau1[[#This Row],[Sales]])</f>
        <v>0</v>
      </c>
    </row>
    <row r="3102" spans="1:25" x14ac:dyDescent="0.3">
      <c r="A3102">
        <v>6223</v>
      </c>
      <c r="B3102" t="s">
        <v>3121</v>
      </c>
      <c r="C3102" s="9" t="s">
        <v>5361</v>
      </c>
      <c r="D3102" s="9">
        <v>43092</v>
      </c>
      <c r="E3102" s="3" t="s">
        <v>5783</v>
      </c>
      <c r="F3102" t="s">
        <v>6465</v>
      </c>
      <c r="G3102" t="s">
        <v>6681</v>
      </c>
      <c r="H3102" t="s">
        <v>7474</v>
      </c>
      <c r="I3102" t="s">
        <v>8054</v>
      </c>
      <c r="J3102" t="s">
        <v>8057</v>
      </c>
      <c r="K3102" t="s">
        <v>8527</v>
      </c>
      <c r="L3102" t="s">
        <v>8606</v>
      </c>
      <c r="M3102">
        <v>37075</v>
      </c>
      <c r="N3102" t="s">
        <v>8637</v>
      </c>
      <c r="O3102" t="s">
        <v>8842</v>
      </c>
      <c r="P3102" t="s">
        <v>10370</v>
      </c>
      <c r="Q3102" t="s">
        <v>10378</v>
      </c>
      <c r="R3102" t="s">
        <v>10592</v>
      </c>
      <c r="S3102">
        <v>72.703999999999994</v>
      </c>
      <c r="T3102">
        <v>4</v>
      </c>
      <c r="U3102">
        <v>0.2</v>
      </c>
      <c r="V3102">
        <v>19.084800000000001</v>
      </c>
      <c r="W3102">
        <f>(Tableau1[[#This Row],[Sales]]/Tableau1[[#This Row],[Profit]])*100</f>
        <v>380.95238095238091</v>
      </c>
      <c r="X3102">
        <f>Tableau1[[#This Row],[Sales]]*(1-Tableau1[[#This Row],[Discount]])</f>
        <v>58.163199999999996</v>
      </c>
      <c r="Y3102">
        <f ca="1">SUMIF(Tableau1[Order ID],Tableau1[[#This Row],[Order ID]],Tableau1[[#This Row],[Sales]])</f>
        <v>0</v>
      </c>
    </row>
    <row r="3103" spans="1:25" x14ac:dyDescent="0.3">
      <c r="A3103">
        <v>6226</v>
      </c>
      <c r="B3103" t="s">
        <v>3122</v>
      </c>
      <c r="C3103" s="9" t="s">
        <v>5378</v>
      </c>
      <c r="D3103" s="9">
        <v>42282</v>
      </c>
      <c r="E3103" s="3" t="s">
        <v>5360</v>
      </c>
      <c r="F3103" t="s">
        <v>6465</v>
      </c>
      <c r="G3103" t="s">
        <v>6691</v>
      </c>
      <c r="H3103" t="s">
        <v>7484</v>
      </c>
      <c r="I3103" t="s">
        <v>8054</v>
      </c>
      <c r="J3103" t="s">
        <v>8057</v>
      </c>
      <c r="K3103" t="s">
        <v>8090</v>
      </c>
      <c r="L3103" t="s">
        <v>8609</v>
      </c>
      <c r="M3103">
        <v>97206</v>
      </c>
      <c r="N3103" t="s">
        <v>8638</v>
      </c>
      <c r="O3103" t="s">
        <v>10049</v>
      </c>
      <c r="P3103" t="s">
        <v>10370</v>
      </c>
      <c r="Q3103" t="s">
        <v>10373</v>
      </c>
      <c r="R3103" t="s">
        <v>11787</v>
      </c>
      <c r="S3103">
        <v>66.293999999999997</v>
      </c>
      <c r="T3103">
        <v>1</v>
      </c>
      <c r="U3103">
        <v>0.7</v>
      </c>
      <c r="V3103">
        <v>-103.86060000000001</v>
      </c>
      <c r="W3103">
        <f>(Tableau1[[#This Row],[Sales]]/Tableau1[[#This Row],[Profit]])*100</f>
        <v>-63.829787234042549</v>
      </c>
      <c r="X3103">
        <f>Tableau1[[#This Row],[Sales]]*(1-Tableau1[[#This Row],[Discount]])</f>
        <v>19.888200000000001</v>
      </c>
      <c r="Y3103">
        <f ca="1">SUMIF(Tableau1[Order ID],Tableau1[[#This Row],[Order ID]],Tableau1[[#This Row],[Sales]])</f>
        <v>0</v>
      </c>
    </row>
    <row r="3104" spans="1:25" x14ac:dyDescent="0.3">
      <c r="A3104">
        <v>6228</v>
      </c>
      <c r="B3104" t="s">
        <v>3123</v>
      </c>
      <c r="C3104" s="9" t="s">
        <v>6011</v>
      </c>
      <c r="D3104" s="9">
        <v>41945</v>
      </c>
      <c r="E3104" s="3" t="s">
        <v>5875</v>
      </c>
      <c r="F3104" t="s">
        <v>6465</v>
      </c>
      <c r="G3104" t="s">
        <v>6606</v>
      </c>
      <c r="H3104" t="s">
        <v>7399</v>
      </c>
      <c r="I3104" t="s">
        <v>8054</v>
      </c>
      <c r="J3104" t="s">
        <v>8057</v>
      </c>
      <c r="K3104" t="s">
        <v>8276</v>
      </c>
      <c r="L3104" t="s">
        <v>8593</v>
      </c>
      <c r="M3104">
        <v>75061</v>
      </c>
      <c r="N3104" t="s">
        <v>8639</v>
      </c>
      <c r="O3104" t="s">
        <v>9307</v>
      </c>
      <c r="P3104" t="s">
        <v>10372</v>
      </c>
      <c r="Q3104" t="s">
        <v>10380</v>
      </c>
      <c r="R3104" t="s">
        <v>11056</v>
      </c>
      <c r="S3104">
        <v>88.775999999999996</v>
      </c>
      <c r="T3104">
        <v>3</v>
      </c>
      <c r="U3104">
        <v>0.2</v>
      </c>
      <c r="V3104">
        <v>7.7679</v>
      </c>
      <c r="W3104">
        <f>(Tableau1[[#This Row],[Sales]]/Tableau1[[#This Row],[Profit]])*100</f>
        <v>1142.8571428571429</v>
      </c>
      <c r="X3104">
        <f>Tableau1[[#This Row],[Sales]]*(1-Tableau1[[#This Row],[Discount]])</f>
        <v>71.020799999999994</v>
      </c>
      <c r="Y3104">
        <f ca="1">SUMIF(Tableau1[Order ID],Tableau1[[#This Row],[Order ID]],Tableau1[[#This Row],[Sales]])</f>
        <v>0</v>
      </c>
    </row>
    <row r="3105" spans="1:25" x14ac:dyDescent="0.3">
      <c r="A3105">
        <v>6229</v>
      </c>
      <c r="B3105" t="s">
        <v>3124</v>
      </c>
      <c r="C3105" s="9" t="s">
        <v>5145</v>
      </c>
      <c r="D3105" s="9">
        <v>42391</v>
      </c>
      <c r="E3105" s="3" t="s">
        <v>6416</v>
      </c>
      <c r="F3105" t="s">
        <v>6465</v>
      </c>
      <c r="G3105" t="s">
        <v>6872</v>
      </c>
      <c r="H3105" t="s">
        <v>7665</v>
      </c>
      <c r="I3105" t="s">
        <v>8056</v>
      </c>
      <c r="J3105" t="s">
        <v>8057</v>
      </c>
      <c r="K3105" t="s">
        <v>8196</v>
      </c>
      <c r="L3105" t="s">
        <v>8612</v>
      </c>
      <c r="M3105">
        <v>44105</v>
      </c>
      <c r="N3105" t="s">
        <v>8640</v>
      </c>
      <c r="O3105" t="s">
        <v>8680</v>
      </c>
      <c r="P3105" t="s">
        <v>10372</v>
      </c>
      <c r="Q3105" t="s">
        <v>10380</v>
      </c>
      <c r="R3105" t="s">
        <v>10429</v>
      </c>
      <c r="S3105">
        <v>110.376</v>
      </c>
      <c r="T3105">
        <v>4</v>
      </c>
      <c r="U3105">
        <v>0.4</v>
      </c>
      <c r="V3105">
        <v>-20.235600000000002</v>
      </c>
      <c r="W3105">
        <f>(Tableau1[[#This Row],[Sales]]/Tableau1[[#This Row],[Profit]])*100</f>
        <v>-545.45454545454538</v>
      </c>
      <c r="X3105">
        <f>Tableau1[[#This Row],[Sales]]*(1-Tableau1[[#This Row],[Discount]])</f>
        <v>66.2256</v>
      </c>
      <c r="Y3105">
        <f ca="1">SUMIF(Tableau1[Order ID],Tableau1[[#This Row],[Order ID]],Tableau1[[#This Row],[Sales]])</f>
        <v>0</v>
      </c>
    </row>
    <row r="3106" spans="1:25" x14ac:dyDescent="0.3">
      <c r="A3106">
        <v>6231</v>
      </c>
      <c r="B3106" t="s">
        <v>3125</v>
      </c>
      <c r="C3106" s="9" t="s">
        <v>5527</v>
      </c>
      <c r="D3106" s="9">
        <v>42927</v>
      </c>
      <c r="E3106" s="3" t="s">
        <v>5759</v>
      </c>
      <c r="F3106" t="s">
        <v>6465</v>
      </c>
      <c r="G3106" t="s">
        <v>6976</v>
      </c>
      <c r="H3106" t="s">
        <v>7769</v>
      </c>
      <c r="I3106" t="s">
        <v>8054</v>
      </c>
      <c r="J3106" t="s">
        <v>8057</v>
      </c>
      <c r="K3106" t="s">
        <v>8528</v>
      </c>
      <c r="L3106" t="s">
        <v>8611</v>
      </c>
      <c r="M3106">
        <v>50701</v>
      </c>
      <c r="N3106" t="s">
        <v>8639</v>
      </c>
      <c r="O3106" t="s">
        <v>9387</v>
      </c>
      <c r="P3106" t="s">
        <v>10371</v>
      </c>
      <c r="Q3106" t="s">
        <v>10379</v>
      </c>
      <c r="R3106" t="s">
        <v>11135</v>
      </c>
      <c r="S3106">
        <v>30.32</v>
      </c>
      <c r="T3106">
        <v>4</v>
      </c>
      <c r="U3106">
        <v>0</v>
      </c>
      <c r="V3106">
        <v>11.8248</v>
      </c>
      <c r="W3106">
        <f>(Tableau1[[#This Row],[Sales]]/Tableau1[[#This Row],[Profit]])*100</f>
        <v>256.41025641025641</v>
      </c>
      <c r="X3106">
        <f>Tableau1[[#This Row],[Sales]]*(1-Tableau1[[#This Row],[Discount]])</f>
        <v>30.32</v>
      </c>
      <c r="Y3106">
        <f ca="1">SUMIF(Tableau1[Order ID],Tableau1[[#This Row],[Order ID]],Tableau1[[#This Row],[Sales]])</f>
        <v>0</v>
      </c>
    </row>
    <row r="3107" spans="1:25" x14ac:dyDescent="0.3">
      <c r="A3107">
        <v>6232</v>
      </c>
      <c r="B3107" t="s">
        <v>3126</v>
      </c>
      <c r="C3107" s="9" t="s">
        <v>5250</v>
      </c>
      <c r="D3107" s="9">
        <v>42989</v>
      </c>
      <c r="E3107" s="3" t="s">
        <v>5250</v>
      </c>
      <c r="F3107" t="s">
        <v>6467</v>
      </c>
      <c r="G3107" t="s">
        <v>6694</v>
      </c>
      <c r="H3107" t="s">
        <v>7487</v>
      </c>
      <c r="I3107" t="s">
        <v>8054</v>
      </c>
      <c r="J3107" t="s">
        <v>8057</v>
      </c>
      <c r="K3107" t="s">
        <v>8062</v>
      </c>
      <c r="L3107" t="s">
        <v>8234</v>
      </c>
      <c r="M3107">
        <v>98105</v>
      </c>
      <c r="N3107" t="s">
        <v>8638</v>
      </c>
      <c r="O3107" t="s">
        <v>9260</v>
      </c>
      <c r="P3107" t="s">
        <v>10370</v>
      </c>
      <c r="Q3107" t="s">
        <v>10374</v>
      </c>
      <c r="R3107" t="s">
        <v>11009</v>
      </c>
      <c r="S3107">
        <v>177.56800000000001</v>
      </c>
      <c r="T3107">
        <v>2</v>
      </c>
      <c r="U3107">
        <v>0.2</v>
      </c>
      <c r="V3107">
        <v>8.8783999999999992</v>
      </c>
      <c r="W3107">
        <f>(Tableau1[[#This Row],[Sales]]/Tableau1[[#This Row],[Profit]])*100</f>
        <v>2000.0000000000005</v>
      </c>
      <c r="X3107">
        <f>Tableau1[[#This Row],[Sales]]*(1-Tableau1[[#This Row],[Discount]])</f>
        <v>142.05440000000002</v>
      </c>
      <c r="Y3107">
        <f ca="1">SUMIF(Tableau1[Order ID],Tableau1[[#This Row],[Order ID]],Tableau1[[#This Row],[Sales]])</f>
        <v>0</v>
      </c>
    </row>
    <row r="3108" spans="1:25" x14ac:dyDescent="0.3">
      <c r="A3108">
        <v>6237</v>
      </c>
      <c r="B3108" t="s">
        <v>3127</v>
      </c>
      <c r="C3108" s="9" t="s">
        <v>6128</v>
      </c>
      <c r="D3108" s="9">
        <v>42423</v>
      </c>
      <c r="E3108" s="3" t="s">
        <v>5565</v>
      </c>
      <c r="F3108" t="s">
        <v>6465</v>
      </c>
      <c r="G3108" t="s">
        <v>6609</v>
      </c>
      <c r="H3108" t="s">
        <v>7402</v>
      </c>
      <c r="I3108" t="s">
        <v>8055</v>
      </c>
      <c r="J3108" t="s">
        <v>8057</v>
      </c>
      <c r="K3108" t="s">
        <v>8068</v>
      </c>
      <c r="L3108" t="s">
        <v>8597</v>
      </c>
      <c r="M3108">
        <v>19120</v>
      </c>
      <c r="N3108" t="s">
        <v>8640</v>
      </c>
      <c r="O3108" t="s">
        <v>8880</v>
      </c>
      <c r="P3108" t="s">
        <v>10371</v>
      </c>
      <c r="Q3108" t="s">
        <v>10385</v>
      </c>
      <c r="R3108" t="s">
        <v>10630</v>
      </c>
      <c r="S3108">
        <v>57.576000000000001</v>
      </c>
      <c r="T3108">
        <v>3</v>
      </c>
      <c r="U3108">
        <v>0.2</v>
      </c>
      <c r="V3108">
        <v>21.591000000000001</v>
      </c>
      <c r="W3108">
        <f>(Tableau1[[#This Row],[Sales]]/Tableau1[[#This Row],[Profit]])*100</f>
        <v>266.66666666666663</v>
      </c>
      <c r="X3108">
        <f>Tableau1[[#This Row],[Sales]]*(1-Tableau1[[#This Row],[Discount]])</f>
        <v>46.0608</v>
      </c>
      <c r="Y3108">
        <f ca="1">SUMIF(Tableau1[Order ID],Tableau1[[#This Row],[Order ID]],Tableau1[[#This Row],[Sales]])</f>
        <v>0</v>
      </c>
    </row>
    <row r="3109" spans="1:25" x14ac:dyDescent="0.3">
      <c r="A3109">
        <v>6238</v>
      </c>
      <c r="B3109" t="s">
        <v>3128</v>
      </c>
      <c r="C3109" s="9" t="s">
        <v>5145</v>
      </c>
      <c r="D3109" s="9">
        <v>42391</v>
      </c>
      <c r="E3109" s="3" t="s">
        <v>6440</v>
      </c>
      <c r="F3109" t="s">
        <v>6465</v>
      </c>
      <c r="G3109" t="s">
        <v>6977</v>
      </c>
      <c r="H3109" t="s">
        <v>7770</v>
      </c>
      <c r="I3109" t="s">
        <v>8054</v>
      </c>
      <c r="J3109" t="s">
        <v>8057</v>
      </c>
      <c r="K3109" t="s">
        <v>8078</v>
      </c>
      <c r="L3109" t="s">
        <v>8603</v>
      </c>
      <c r="M3109">
        <v>10009</v>
      </c>
      <c r="N3109" t="s">
        <v>8640</v>
      </c>
      <c r="O3109" t="s">
        <v>9848</v>
      </c>
      <c r="P3109" t="s">
        <v>10371</v>
      </c>
      <c r="Q3109" t="s">
        <v>10381</v>
      </c>
      <c r="R3109" t="s">
        <v>11582</v>
      </c>
      <c r="S3109">
        <v>26.335999999999999</v>
      </c>
      <c r="T3109">
        <v>4</v>
      </c>
      <c r="U3109">
        <v>0.2</v>
      </c>
      <c r="V3109">
        <v>9.2175999999999991</v>
      </c>
      <c r="W3109">
        <f>(Tableau1[[#This Row],[Sales]]/Tableau1[[#This Row],[Profit]])*100</f>
        <v>285.71428571428572</v>
      </c>
      <c r="X3109">
        <f>Tableau1[[#This Row],[Sales]]*(1-Tableau1[[#This Row],[Discount]])</f>
        <v>21.0688</v>
      </c>
      <c r="Y3109">
        <f ca="1">SUMIF(Tableau1[Order ID],Tableau1[[#This Row],[Order ID]],Tableau1[[#This Row],[Sales]])</f>
        <v>0</v>
      </c>
    </row>
    <row r="3110" spans="1:25" x14ac:dyDescent="0.3">
      <c r="A3110">
        <v>6239</v>
      </c>
      <c r="B3110" t="s">
        <v>3129</v>
      </c>
      <c r="C3110" s="9" t="s">
        <v>5325</v>
      </c>
      <c r="D3110" s="9">
        <v>42350</v>
      </c>
      <c r="E3110" s="3" t="s">
        <v>6165</v>
      </c>
      <c r="F3110" t="s">
        <v>6465</v>
      </c>
      <c r="G3110" t="s">
        <v>6924</v>
      </c>
      <c r="H3110" t="s">
        <v>7717</v>
      </c>
      <c r="I3110" t="s">
        <v>8054</v>
      </c>
      <c r="J3110" t="s">
        <v>8057</v>
      </c>
      <c r="K3110" t="s">
        <v>8107</v>
      </c>
      <c r="L3110" t="s">
        <v>8590</v>
      </c>
      <c r="M3110">
        <v>95123</v>
      </c>
      <c r="N3110" t="s">
        <v>8638</v>
      </c>
      <c r="O3110" t="s">
        <v>9865</v>
      </c>
      <c r="P3110" t="s">
        <v>10370</v>
      </c>
      <c r="Q3110" t="s">
        <v>10378</v>
      </c>
      <c r="R3110" t="s">
        <v>11600</v>
      </c>
      <c r="S3110">
        <v>166.5</v>
      </c>
      <c r="T3110">
        <v>3</v>
      </c>
      <c r="U3110">
        <v>0</v>
      </c>
      <c r="V3110">
        <v>21.645</v>
      </c>
      <c r="W3110">
        <f>(Tableau1[[#This Row],[Sales]]/Tableau1[[#This Row],[Profit]])*100</f>
        <v>769.23076923076928</v>
      </c>
      <c r="X3110">
        <f>Tableau1[[#This Row],[Sales]]*(1-Tableau1[[#This Row],[Discount]])</f>
        <v>166.5</v>
      </c>
      <c r="Y3110">
        <f ca="1">SUMIF(Tableau1[Order ID],Tableau1[[#This Row],[Order ID]],Tableau1[[#This Row],[Sales]])</f>
        <v>0</v>
      </c>
    </row>
    <row r="3111" spans="1:25" x14ac:dyDescent="0.3">
      <c r="A3111">
        <v>6241</v>
      </c>
      <c r="B3111" t="s">
        <v>3130</v>
      </c>
      <c r="C3111" s="9" t="s">
        <v>5547</v>
      </c>
      <c r="D3111" s="9">
        <v>42672</v>
      </c>
      <c r="E3111" s="3" t="s">
        <v>5504</v>
      </c>
      <c r="F3111" t="s">
        <v>6464</v>
      </c>
      <c r="G3111" t="s">
        <v>6577</v>
      </c>
      <c r="H3111" t="s">
        <v>7370</v>
      </c>
      <c r="I3111" t="s">
        <v>8054</v>
      </c>
      <c r="J3111" t="s">
        <v>8057</v>
      </c>
      <c r="K3111" t="s">
        <v>8059</v>
      </c>
      <c r="L3111" t="s">
        <v>8590</v>
      </c>
      <c r="M3111">
        <v>90008</v>
      </c>
      <c r="N3111" t="s">
        <v>8638</v>
      </c>
      <c r="O3111" t="s">
        <v>9510</v>
      </c>
      <c r="P3111" t="s">
        <v>10371</v>
      </c>
      <c r="Q3111" t="s">
        <v>10381</v>
      </c>
      <c r="R3111" t="s">
        <v>11252</v>
      </c>
      <c r="S3111">
        <v>11.744</v>
      </c>
      <c r="T3111">
        <v>1</v>
      </c>
      <c r="U3111">
        <v>0.2</v>
      </c>
      <c r="V3111">
        <v>3.8168000000000002</v>
      </c>
      <c r="W3111">
        <f>(Tableau1[[#This Row],[Sales]]/Tableau1[[#This Row],[Profit]])*100</f>
        <v>307.69230769230768</v>
      </c>
      <c r="X3111">
        <f>Tableau1[[#This Row],[Sales]]*(1-Tableau1[[#This Row],[Discount]])</f>
        <v>9.3952000000000009</v>
      </c>
      <c r="Y3111">
        <f ca="1">SUMIF(Tableau1[Order ID],Tableau1[[#This Row],[Order ID]],Tableau1[[#This Row],[Sales]])</f>
        <v>0</v>
      </c>
    </row>
    <row r="3112" spans="1:25" x14ac:dyDescent="0.3">
      <c r="A3112">
        <v>6242</v>
      </c>
      <c r="B3112" t="s">
        <v>3131</v>
      </c>
      <c r="C3112" s="9" t="s">
        <v>5069</v>
      </c>
      <c r="D3112" s="9">
        <v>42883</v>
      </c>
      <c r="E3112" s="3" t="s">
        <v>6431</v>
      </c>
      <c r="F3112" t="s">
        <v>6464</v>
      </c>
      <c r="G3112" t="s">
        <v>7096</v>
      </c>
      <c r="H3112" t="s">
        <v>7889</v>
      </c>
      <c r="I3112" t="s">
        <v>8055</v>
      </c>
      <c r="J3112" t="s">
        <v>8057</v>
      </c>
      <c r="K3112" t="s">
        <v>8061</v>
      </c>
      <c r="L3112" t="s">
        <v>8626</v>
      </c>
      <c r="M3112">
        <v>3301</v>
      </c>
      <c r="N3112" t="s">
        <v>8640</v>
      </c>
      <c r="O3112" t="s">
        <v>10008</v>
      </c>
      <c r="P3112" t="s">
        <v>10370</v>
      </c>
      <c r="Q3112" t="s">
        <v>10378</v>
      </c>
      <c r="R3112" t="s">
        <v>11746</v>
      </c>
      <c r="S3112">
        <v>247.44</v>
      </c>
      <c r="T3112">
        <v>8</v>
      </c>
      <c r="U3112">
        <v>0</v>
      </c>
      <c r="V3112">
        <v>101.4504</v>
      </c>
      <c r="W3112">
        <f>(Tableau1[[#This Row],[Sales]]/Tableau1[[#This Row],[Profit]])*100</f>
        <v>243.90243902439025</v>
      </c>
      <c r="X3112">
        <f>Tableau1[[#This Row],[Sales]]*(1-Tableau1[[#This Row],[Discount]])</f>
        <v>247.44</v>
      </c>
      <c r="Y3112">
        <f ca="1">SUMIF(Tableau1[Order ID],Tableau1[[#This Row],[Order ID]],Tableau1[[#This Row],[Sales]])</f>
        <v>0</v>
      </c>
    </row>
    <row r="3113" spans="1:25" x14ac:dyDescent="0.3">
      <c r="A3113">
        <v>6243</v>
      </c>
      <c r="B3113" t="s">
        <v>3132</v>
      </c>
      <c r="C3113" s="9" t="s">
        <v>6089</v>
      </c>
      <c r="D3113" s="9">
        <v>41994</v>
      </c>
      <c r="E3113" s="3" t="s">
        <v>5159</v>
      </c>
      <c r="F3113" t="s">
        <v>6465</v>
      </c>
      <c r="G3113" t="s">
        <v>6971</v>
      </c>
      <c r="H3113" t="s">
        <v>7764</v>
      </c>
      <c r="I3113" t="s">
        <v>8056</v>
      </c>
      <c r="J3113" t="s">
        <v>8057</v>
      </c>
      <c r="K3113" t="s">
        <v>8087</v>
      </c>
      <c r="L3113" t="s">
        <v>8606</v>
      </c>
      <c r="M3113">
        <v>38401</v>
      </c>
      <c r="N3113" t="s">
        <v>8637</v>
      </c>
      <c r="O3113" t="s">
        <v>9595</v>
      </c>
      <c r="P3113" t="s">
        <v>10371</v>
      </c>
      <c r="Q3113" t="s">
        <v>10381</v>
      </c>
      <c r="R3113" t="s">
        <v>11336</v>
      </c>
      <c r="S3113">
        <v>18.239999999999998</v>
      </c>
      <c r="T3113">
        <v>2</v>
      </c>
      <c r="U3113">
        <v>0.7</v>
      </c>
      <c r="V3113">
        <v>-14.592000000000001</v>
      </c>
      <c r="W3113">
        <f>(Tableau1[[#This Row],[Sales]]/Tableau1[[#This Row],[Profit]])*100</f>
        <v>-124.99999999999997</v>
      </c>
      <c r="X3113">
        <f>Tableau1[[#This Row],[Sales]]*(1-Tableau1[[#This Row],[Discount]])</f>
        <v>5.4720000000000004</v>
      </c>
      <c r="Y3113">
        <f ca="1">SUMIF(Tableau1[Order ID],Tableau1[[#This Row],[Order ID]],Tableau1[[#This Row],[Sales]])</f>
        <v>0</v>
      </c>
    </row>
    <row r="3114" spans="1:25" x14ac:dyDescent="0.3">
      <c r="A3114">
        <v>6244</v>
      </c>
      <c r="B3114" t="s">
        <v>3133</v>
      </c>
      <c r="C3114" s="9" t="s">
        <v>5420</v>
      </c>
      <c r="D3114" s="9">
        <v>42698</v>
      </c>
      <c r="E3114" s="3" t="s">
        <v>5115</v>
      </c>
      <c r="F3114" t="s">
        <v>6465</v>
      </c>
      <c r="G3114" t="s">
        <v>7083</v>
      </c>
      <c r="H3114" t="s">
        <v>7876</v>
      </c>
      <c r="I3114" t="s">
        <v>8056</v>
      </c>
      <c r="J3114" t="s">
        <v>8057</v>
      </c>
      <c r="K3114" t="s">
        <v>8292</v>
      </c>
      <c r="L3114" t="s">
        <v>8234</v>
      </c>
      <c r="M3114">
        <v>98006</v>
      </c>
      <c r="N3114" t="s">
        <v>8638</v>
      </c>
      <c r="O3114" t="s">
        <v>10125</v>
      </c>
      <c r="P3114" t="s">
        <v>10371</v>
      </c>
      <c r="Q3114" t="s">
        <v>10387</v>
      </c>
      <c r="R3114" t="s">
        <v>11866</v>
      </c>
      <c r="S3114">
        <v>25.35</v>
      </c>
      <c r="T3114">
        <v>3</v>
      </c>
      <c r="U3114">
        <v>0</v>
      </c>
      <c r="V3114">
        <v>7.6050000000000004</v>
      </c>
      <c r="W3114">
        <f>(Tableau1[[#This Row],[Sales]]/Tableau1[[#This Row],[Profit]])*100</f>
        <v>333.33333333333337</v>
      </c>
      <c r="X3114">
        <f>Tableau1[[#This Row],[Sales]]*(1-Tableau1[[#This Row],[Discount]])</f>
        <v>25.35</v>
      </c>
      <c r="Y3114">
        <f ca="1">SUMIF(Tableau1[Order ID],Tableau1[[#This Row],[Order ID]],Tableau1[[#This Row],[Sales]])</f>
        <v>0</v>
      </c>
    </row>
    <row r="3115" spans="1:25" x14ac:dyDescent="0.3">
      <c r="A3115">
        <v>6245</v>
      </c>
      <c r="B3115" t="s">
        <v>3134</v>
      </c>
      <c r="C3115" s="9" t="s">
        <v>5342</v>
      </c>
      <c r="D3115" s="9">
        <v>42328</v>
      </c>
      <c r="E3115" s="3" t="s">
        <v>5695</v>
      </c>
      <c r="F3115" t="s">
        <v>6465</v>
      </c>
      <c r="G3115" t="s">
        <v>7151</v>
      </c>
      <c r="H3115" t="s">
        <v>7944</v>
      </c>
      <c r="I3115" t="s">
        <v>8056</v>
      </c>
      <c r="J3115" t="s">
        <v>8057</v>
      </c>
      <c r="K3115" t="s">
        <v>8062</v>
      </c>
      <c r="L3115" t="s">
        <v>8234</v>
      </c>
      <c r="M3115">
        <v>98105</v>
      </c>
      <c r="N3115" t="s">
        <v>8638</v>
      </c>
      <c r="O3115" t="s">
        <v>9756</v>
      </c>
      <c r="P3115" t="s">
        <v>10371</v>
      </c>
      <c r="Q3115" t="s">
        <v>10379</v>
      </c>
      <c r="R3115" t="s">
        <v>11492</v>
      </c>
      <c r="S3115">
        <v>119.04</v>
      </c>
      <c r="T3115">
        <v>6</v>
      </c>
      <c r="U3115">
        <v>0</v>
      </c>
      <c r="V3115">
        <v>30.950399999999998</v>
      </c>
      <c r="W3115">
        <f>(Tableau1[[#This Row],[Sales]]/Tableau1[[#This Row],[Profit]])*100</f>
        <v>384.61538461538464</v>
      </c>
      <c r="X3115">
        <f>Tableau1[[#This Row],[Sales]]*(1-Tableau1[[#This Row],[Discount]])</f>
        <v>119.04</v>
      </c>
      <c r="Y3115">
        <f ca="1">SUMIF(Tableau1[Order ID],Tableau1[[#This Row],[Order ID]],Tableau1[[#This Row],[Sales]])</f>
        <v>0</v>
      </c>
    </row>
    <row r="3116" spans="1:25" x14ac:dyDescent="0.3">
      <c r="A3116">
        <v>6248</v>
      </c>
      <c r="B3116" t="s">
        <v>3135</v>
      </c>
      <c r="C3116" s="9" t="s">
        <v>5178</v>
      </c>
      <c r="D3116" s="9">
        <v>42884</v>
      </c>
      <c r="E3116" s="3" t="s">
        <v>5430</v>
      </c>
      <c r="F3116" t="s">
        <v>6465</v>
      </c>
      <c r="G3116" t="s">
        <v>7054</v>
      </c>
      <c r="H3116" t="s">
        <v>7847</v>
      </c>
      <c r="I3116" t="s">
        <v>8054</v>
      </c>
      <c r="J3116" t="s">
        <v>8057</v>
      </c>
      <c r="K3116" t="s">
        <v>8096</v>
      </c>
      <c r="L3116" t="s">
        <v>8602</v>
      </c>
      <c r="M3116">
        <v>47201</v>
      </c>
      <c r="N3116" t="s">
        <v>8639</v>
      </c>
      <c r="O3116" t="s">
        <v>9893</v>
      </c>
      <c r="P3116" t="s">
        <v>10371</v>
      </c>
      <c r="Q3116" t="s">
        <v>10381</v>
      </c>
      <c r="R3116" t="s">
        <v>11629</v>
      </c>
      <c r="S3116">
        <v>43.41</v>
      </c>
      <c r="T3116">
        <v>1</v>
      </c>
      <c r="U3116">
        <v>0</v>
      </c>
      <c r="V3116">
        <v>19.968599999999999</v>
      </c>
      <c r="W3116">
        <f>(Tableau1[[#This Row],[Sales]]/Tableau1[[#This Row],[Profit]])*100</f>
        <v>217.39130434782606</v>
      </c>
      <c r="X3116">
        <f>Tableau1[[#This Row],[Sales]]*(1-Tableau1[[#This Row],[Discount]])</f>
        <v>43.41</v>
      </c>
      <c r="Y3116">
        <f ca="1">SUMIF(Tableau1[Order ID],Tableau1[[#This Row],[Order ID]],Tableau1[[#This Row],[Sales]])</f>
        <v>0</v>
      </c>
    </row>
    <row r="3117" spans="1:25" x14ac:dyDescent="0.3">
      <c r="A3117">
        <v>6252</v>
      </c>
      <c r="B3117" t="s">
        <v>3136</v>
      </c>
      <c r="C3117" s="9" t="s">
        <v>5296</v>
      </c>
      <c r="D3117" s="9">
        <v>41975</v>
      </c>
      <c r="E3117" s="3" t="s">
        <v>5804</v>
      </c>
      <c r="F3117" t="s">
        <v>6466</v>
      </c>
      <c r="G3117" t="s">
        <v>6898</v>
      </c>
      <c r="H3117" t="s">
        <v>7691</v>
      </c>
      <c r="I3117" t="s">
        <v>8054</v>
      </c>
      <c r="J3117" t="s">
        <v>8057</v>
      </c>
      <c r="K3117" t="s">
        <v>8080</v>
      </c>
      <c r="L3117" t="s">
        <v>8598</v>
      </c>
      <c r="M3117">
        <v>60623</v>
      </c>
      <c r="N3117" t="s">
        <v>8639</v>
      </c>
      <c r="O3117" t="s">
        <v>8993</v>
      </c>
      <c r="P3117" t="s">
        <v>10371</v>
      </c>
      <c r="Q3117" t="s">
        <v>10382</v>
      </c>
      <c r="R3117" t="s">
        <v>10742</v>
      </c>
      <c r="S3117">
        <v>2.3940000000000001</v>
      </c>
      <c r="T3117">
        <v>1</v>
      </c>
      <c r="U3117">
        <v>0.8</v>
      </c>
      <c r="V3117">
        <v>-6.3441000000000001</v>
      </c>
      <c r="W3117">
        <f>(Tableau1[[#This Row],[Sales]]/Tableau1[[#This Row],[Profit]])*100</f>
        <v>-37.735849056603776</v>
      </c>
      <c r="X3117">
        <f>Tableau1[[#This Row],[Sales]]*(1-Tableau1[[#This Row],[Discount]])</f>
        <v>0.47879999999999989</v>
      </c>
      <c r="Y3117">
        <f ca="1">SUMIF(Tableau1[Order ID],Tableau1[[#This Row],[Order ID]],Tableau1[[#This Row],[Sales]])</f>
        <v>0</v>
      </c>
    </row>
    <row r="3118" spans="1:25" x14ac:dyDescent="0.3">
      <c r="A3118">
        <v>6253</v>
      </c>
      <c r="B3118" t="s">
        <v>3137</v>
      </c>
      <c r="C3118" s="9" t="s">
        <v>5914</v>
      </c>
      <c r="D3118" s="9">
        <v>41736</v>
      </c>
      <c r="E3118" s="3" t="s">
        <v>5914</v>
      </c>
      <c r="F3118" t="s">
        <v>6467</v>
      </c>
      <c r="G3118" t="s">
        <v>6559</v>
      </c>
      <c r="H3118" t="s">
        <v>7352</v>
      </c>
      <c r="I3118" t="s">
        <v>8056</v>
      </c>
      <c r="J3118" t="s">
        <v>8057</v>
      </c>
      <c r="K3118" t="s">
        <v>8477</v>
      </c>
      <c r="L3118" t="s">
        <v>8620</v>
      </c>
      <c r="M3118">
        <v>30062</v>
      </c>
      <c r="N3118" t="s">
        <v>8637</v>
      </c>
      <c r="O3118" t="s">
        <v>9116</v>
      </c>
      <c r="P3118" t="s">
        <v>10371</v>
      </c>
      <c r="Q3118" t="s">
        <v>10383</v>
      </c>
      <c r="R3118" t="s">
        <v>10865</v>
      </c>
      <c r="S3118">
        <v>58.32</v>
      </c>
      <c r="T3118">
        <v>9</v>
      </c>
      <c r="U3118">
        <v>0</v>
      </c>
      <c r="V3118">
        <v>27.993600000000001</v>
      </c>
      <c r="W3118">
        <f>(Tableau1[[#This Row],[Sales]]/Tableau1[[#This Row],[Profit]])*100</f>
        <v>208.33333333333334</v>
      </c>
      <c r="X3118">
        <f>Tableau1[[#This Row],[Sales]]*(1-Tableau1[[#This Row],[Discount]])</f>
        <v>58.32</v>
      </c>
      <c r="Y3118">
        <f ca="1">SUMIF(Tableau1[Order ID],Tableau1[[#This Row],[Order ID]],Tableau1[[#This Row],[Sales]])</f>
        <v>0</v>
      </c>
    </row>
    <row r="3119" spans="1:25" x14ac:dyDescent="0.3">
      <c r="A3119">
        <v>6255</v>
      </c>
      <c r="B3119" t="s">
        <v>3138</v>
      </c>
      <c r="C3119" s="9" t="s">
        <v>6044</v>
      </c>
      <c r="D3119" s="9">
        <v>42255</v>
      </c>
      <c r="E3119" s="3" t="s">
        <v>5501</v>
      </c>
      <c r="F3119" t="s">
        <v>6465</v>
      </c>
      <c r="G3119" t="s">
        <v>6568</v>
      </c>
      <c r="H3119" t="s">
        <v>7361</v>
      </c>
      <c r="I3119" t="s">
        <v>8055</v>
      </c>
      <c r="J3119" t="s">
        <v>8057</v>
      </c>
      <c r="K3119" t="s">
        <v>8180</v>
      </c>
      <c r="L3119" t="s">
        <v>8607</v>
      </c>
      <c r="M3119">
        <v>36116</v>
      </c>
      <c r="N3119" t="s">
        <v>8637</v>
      </c>
      <c r="O3119" t="s">
        <v>10124</v>
      </c>
      <c r="P3119" t="s">
        <v>10370</v>
      </c>
      <c r="Q3119" t="s">
        <v>10378</v>
      </c>
      <c r="R3119" t="s">
        <v>11865</v>
      </c>
      <c r="S3119">
        <v>21.36</v>
      </c>
      <c r="T3119">
        <v>8</v>
      </c>
      <c r="U3119">
        <v>0</v>
      </c>
      <c r="V3119">
        <v>8.1167999999999996</v>
      </c>
      <c r="W3119">
        <f>(Tableau1[[#This Row],[Sales]]/Tableau1[[#This Row],[Profit]])*100</f>
        <v>263.15789473684214</v>
      </c>
      <c r="X3119">
        <f>Tableau1[[#This Row],[Sales]]*(1-Tableau1[[#This Row],[Discount]])</f>
        <v>21.36</v>
      </c>
      <c r="Y3119">
        <f ca="1">SUMIF(Tableau1[Order ID],Tableau1[[#This Row],[Order ID]],Tableau1[[#This Row],[Sales]])</f>
        <v>0</v>
      </c>
    </row>
    <row r="3120" spans="1:25" x14ac:dyDescent="0.3">
      <c r="A3120">
        <v>6256</v>
      </c>
      <c r="B3120" t="s">
        <v>3139</v>
      </c>
      <c r="C3120" s="9" t="s">
        <v>5458</v>
      </c>
      <c r="D3120" s="9">
        <v>42985</v>
      </c>
      <c r="E3120" s="3" t="s">
        <v>5205</v>
      </c>
      <c r="F3120" t="s">
        <v>6465</v>
      </c>
      <c r="G3120" t="s">
        <v>6604</v>
      </c>
      <c r="H3120" t="s">
        <v>7397</v>
      </c>
      <c r="I3120" t="s">
        <v>8055</v>
      </c>
      <c r="J3120" t="s">
        <v>8057</v>
      </c>
      <c r="K3120" t="s">
        <v>8301</v>
      </c>
      <c r="L3120" t="s">
        <v>8593</v>
      </c>
      <c r="M3120">
        <v>75023</v>
      </c>
      <c r="N3120" t="s">
        <v>8639</v>
      </c>
      <c r="O3120" t="s">
        <v>8723</v>
      </c>
      <c r="P3120" t="s">
        <v>10371</v>
      </c>
      <c r="Q3120" t="s">
        <v>10375</v>
      </c>
      <c r="R3120" t="s">
        <v>10472</v>
      </c>
      <c r="S3120">
        <v>9.8559999999999999</v>
      </c>
      <c r="T3120">
        <v>4</v>
      </c>
      <c r="U3120">
        <v>0.2</v>
      </c>
      <c r="V3120">
        <v>3.4496000000000002</v>
      </c>
      <c r="W3120">
        <f>(Tableau1[[#This Row],[Sales]]/Tableau1[[#This Row],[Profit]])*100</f>
        <v>285.71428571428567</v>
      </c>
      <c r="X3120">
        <f>Tableau1[[#This Row],[Sales]]*(1-Tableau1[[#This Row],[Discount]])</f>
        <v>7.8848000000000003</v>
      </c>
      <c r="Y3120">
        <f ca="1">SUMIF(Tableau1[Order ID],Tableau1[[#This Row],[Order ID]],Tableau1[[#This Row],[Sales]])</f>
        <v>0</v>
      </c>
    </row>
    <row r="3121" spans="1:25" x14ac:dyDescent="0.3">
      <c r="A3121">
        <v>6257</v>
      </c>
      <c r="B3121" t="s">
        <v>3140</v>
      </c>
      <c r="C3121" s="9" t="s">
        <v>5714</v>
      </c>
      <c r="D3121" s="9">
        <v>42253</v>
      </c>
      <c r="E3121" s="3" t="s">
        <v>6044</v>
      </c>
      <c r="F3121" t="s">
        <v>6464</v>
      </c>
      <c r="G3121" t="s">
        <v>6869</v>
      </c>
      <c r="H3121" t="s">
        <v>7662</v>
      </c>
      <c r="I3121" t="s">
        <v>8056</v>
      </c>
      <c r="J3121" t="s">
        <v>8057</v>
      </c>
      <c r="K3121" t="s">
        <v>8134</v>
      </c>
      <c r="L3121" t="s">
        <v>8591</v>
      </c>
      <c r="M3121">
        <v>33319</v>
      </c>
      <c r="N3121" t="s">
        <v>8637</v>
      </c>
      <c r="O3121" t="s">
        <v>9999</v>
      </c>
      <c r="P3121" t="s">
        <v>10371</v>
      </c>
      <c r="Q3121" t="s">
        <v>10381</v>
      </c>
      <c r="R3121" t="s">
        <v>11737</v>
      </c>
      <c r="S3121">
        <v>3.444</v>
      </c>
      <c r="T3121">
        <v>1</v>
      </c>
      <c r="U3121">
        <v>0.7</v>
      </c>
      <c r="V3121">
        <v>-2.5255999999999998</v>
      </c>
      <c r="W3121">
        <f>(Tableau1[[#This Row],[Sales]]/Tableau1[[#This Row],[Profit]])*100</f>
        <v>-136.36363636363637</v>
      </c>
      <c r="X3121">
        <f>Tableau1[[#This Row],[Sales]]*(1-Tableau1[[#This Row],[Discount]])</f>
        <v>1.0332000000000001</v>
      </c>
      <c r="Y3121">
        <f ca="1">SUMIF(Tableau1[Order ID],Tableau1[[#This Row],[Order ID]],Tableau1[[#This Row],[Sales]])</f>
        <v>0</v>
      </c>
    </row>
    <row r="3122" spans="1:25" x14ac:dyDescent="0.3">
      <c r="A3122">
        <v>6258</v>
      </c>
      <c r="B3122" t="s">
        <v>3141</v>
      </c>
      <c r="C3122" s="9" t="s">
        <v>5838</v>
      </c>
      <c r="D3122" s="9">
        <v>43041</v>
      </c>
      <c r="E3122" s="3" t="s">
        <v>5074</v>
      </c>
      <c r="F3122" t="s">
        <v>6464</v>
      </c>
      <c r="G3122" t="s">
        <v>6723</v>
      </c>
      <c r="H3122" t="s">
        <v>7516</v>
      </c>
      <c r="I3122" t="s">
        <v>8055</v>
      </c>
      <c r="J3122" t="s">
        <v>8057</v>
      </c>
      <c r="K3122" t="s">
        <v>8096</v>
      </c>
      <c r="L3122" t="s">
        <v>8612</v>
      </c>
      <c r="M3122">
        <v>43229</v>
      </c>
      <c r="N3122" t="s">
        <v>8640</v>
      </c>
      <c r="O3122" t="s">
        <v>8898</v>
      </c>
      <c r="P3122" t="s">
        <v>10371</v>
      </c>
      <c r="Q3122" t="s">
        <v>10387</v>
      </c>
      <c r="R3122" t="s">
        <v>10647</v>
      </c>
      <c r="S3122">
        <v>384.59199999999998</v>
      </c>
      <c r="T3122">
        <v>2</v>
      </c>
      <c r="U3122">
        <v>0.2</v>
      </c>
      <c r="V3122">
        <v>-81.725800000000007</v>
      </c>
      <c r="W3122">
        <f>(Tableau1[[#This Row],[Sales]]/Tableau1[[#This Row],[Profit]])*100</f>
        <v>-470.58823529411757</v>
      </c>
      <c r="X3122">
        <f>Tableau1[[#This Row],[Sales]]*(1-Tableau1[[#This Row],[Discount]])</f>
        <v>307.67360000000002</v>
      </c>
      <c r="Y3122">
        <f ca="1">SUMIF(Tableau1[Order ID],Tableau1[[#This Row],[Order ID]],Tableau1[[#This Row],[Sales]])</f>
        <v>0</v>
      </c>
    </row>
    <row r="3123" spans="1:25" x14ac:dyDescent="0.3">
      <c r="A3123">
        <v>6259</v>
      </c>
      <c r="B3123" t="s">
        <v>3142</v>
      </c>
      <c r="C3123" s="9" t="s">
        <v>5292</v>
      </c>
      <c r="D3123" s="9">
        <v>42091</v>
      </c>
      <c r="E3123" s="3" t="s">
        <v>6140</v>
      </c>
      <c r="F3123" t="s">
        <v>6464</v>
      </c>
      <c r="G3123" t="s">
        <v>7049</v>
      </c>
      <c r="H3123" t="s">
        <v>7842</v>
      </c>
      <c r="I3123" t="s">
        <v>8054</v>
      </c>
      <c r="J3123" t="s">
        <v>8057</v>
      </c>
      <c r="K3123" t="s">
        <v>8078</v>
      </c>
      <c r="L3123" t="s">
        <v>8603</v>
      </c>
      <c r="M3123">
        <v>10009</v>
      </c>
      <c r="N3123" t="s">
        <v>8640</v>
      </c>
      <c r="O3123" t="s">
        <v>9284</v>
      </c>
      <c r="P3123" t="s">
        <v>10371</v>
      </c>
      <c r="Q3123" t="s">
        <v>10385</v>
      </c>
      <c r="R3123" t="s">
        <v>11033</v>
      </c>
      <c r="S3123">
        <v>22.92</v>
      </c>
      <c r="T3123">
        <v>3</v>
      </c>
      <c r="U3123">
        <v>0</v>
      </c>
      <c r="V3123">
        <v>11.2308</v>
      </c>
      <c r="W3123">
        <f>(Tableau1[[#This Row],[Sales]]/Tableau1[[#This Row],[Profit]])*100</f>
        <v>204.08163265306123</v>
      </c>
      <c r="X3123">
        <f>Tableau1[[#This Row],[Sales]]*(1-Tableau1[[#This Row],[Discount]])</f>
        <v>22.92</v>
      </c>
      <c r="Y3123">
        <f ca="1">SUMIF(Tableau1[Order ID],Tableau1[[#This Row],[Order ID]],Tableau1[[#This Row],[Sales]])</f>
        <v>0</v>
      </c>
    </row>
    <row r="3124" spans="1:25" x14ac:dyDescent="0.3">
      <c r="A3124">
        <v>6260</v>
      </c>
      <c r="B3124" t="s">
        <v>3143</v>
      </c>
      <c r="C3124" s="9" t="s">
        <v>5893</v>
      </c>
      <c r="D3124" s="9">
        <v>42229</v>
      </c>
      <c r="E3124" s="3" t="s">
        <v>5523</v>
      </c>
      <c r="F3124" t="s">
        <v>6464</v>
      </c>
      <c r="G3124" t="s">
        <v>6735</v>
      </c>
      <c r="H3124" t="s">
        <v>7528</v>
      </c>
      <c r="I3124" t="s">
        <v>8054</v>
      </c>
      <c r="J3124" t="s">
        <v>8057</v>
      </c>
      <c r="K3124" t="s">
        <v>8160</v>
      </c>
      <c r="L3124" t="s">
        <v>8602</v>
      </c>
      <c r="M3124">
        <v>47374</v>
      </c>
      <c r="N3124" t="s">
        <v>8639</v>
      </c>
      <c r="O3124" t="s">
        <v>9409</v>
      </c>
      <c r="P3124" t="s">
        <v>10371</v>
      </c>
      <c r="Q3124" t="s">
        <v>10381</v>
      </c>
      <c r="R3124" t="s">
        <v>11157</v>
      </c>
      <c r="S3124">
        <v>11.36</v>
      </c>
      <c r="T3124">
        <v>4</v>
      </c>
      <c r="U3124">
        <v>0</v>
      </c>
      <c r="V3124">
        <v>5.5663999999999998</v>
      </c>
      <c r="W3124">
        <f>(Tableau1[[#This Row],[Sales]]/Tableau1[[#This Row],[Profit]])*100</f>
        <v>204.08163265306123</v>
      </c>
      <c r="X3124">
        <f>Tableau1[[#This Row],[Sales]]*(1-Tableau1[[#This Row],[Discount]])</f>
        <v>11.36</v>
      </c>
      <c r="Y3124">
        <f ca="1">SUMIF(Tableau1[Order ID],Tableau1[[#This Row],[Order ID]],Tableau1[[#This Row],[Sales]])</f>
        <v>0</v>
      </c>
    </row>
    <row r="3125" spans="1:25" x14ac:dyDescent="0.3">
      <c r="A3125">
        <v>6261</v>
      </c>
      <c r="B3125" t="s">
        <v>3144</v>
      </c>
      <c r="C3125" s="9" t="s">
        <v>5823</v>
      </c>
      <c r="D3125" s="9">
        <v>42136</v>
      </c>
      <c r="E3125" s="3" t="s">
        <v>6240</v>
      </c>
      <c r="F3125" t="s">
        <v>6465</v>
      </c>
      <c r="G3125" t="s">
        <v>6665</v>
      </c>
      <c r="H3125" t="s">
        <v>7458</v>
      </c>
      <c r="I3125" t="s">
        <v>8054</v>
      </c>
      <c r="J3125" t="s">
        <v>8057</v>
      </c>
      <c r="K3125" t="s">
        <v>8062</v>
      </c>
      <c r="L3125" t="s">
        <v>8234</v>
      </c>
      <c r="M3125">
        <v>98115</v>
      </c>
      <c r="N3125" t="s">
        <v>8638</v>
      </c>
      <c r="O3125" t="s">
        <v>9149</v>
      </c>
      <c r="P3125" t="s">
        <v>10371</v>
      </c>
      <c r="Q3125" t="s">
        <v>10381</v>
      </c>
      <c r="R3125" t="s">
        <v>10898</v>
      </c>
      <c r="S3125">
        <v>14.592000000000001</v>
      </c>
      <c r="T3125">
        <v>3</v>
      </c>
      <c r="U3125">
        <v>0.2</v>
      </c>
      <c r="V3125">
        <v>4.9248000000000003</v>
      </c>
      <c r="W3125">
        <f>(Tableau1[[#This Row],[Sales]]/Tableau1[[#This Row],[Profit]])*100</f>
        <v>296.2962962962963</v>
      </c>
      <c r="X3125">
        <f>Tableau1[[#This Row],[Sales]]*(1-Tableau1[[#This Row],[Discount]])</f>
        <v>11.6736</v>
      </c>
      <c r="Y3125">
        <f ca="1">SUMIF(Tableau1[Order ID],Tableau1[[#This Row],[Order ID]],Tableau1[[#This Row],[Sales]])</f>
        <v>0</v>
      </c>
    </row>
    <row r="3126" spans="1:25" x14ac:dyDescent="0.3">
      <c r="A3126">
        <v>6262</v>
      </c>
      <c r="B3126" t="s">
        <v>3145</v>
      </c>
      <c r="C3126" s="9" t="s">
        <v>5313</v>
      </c>
      <c r="D3126" s="9">
        <v>42939</v>
      </c>
      <c r="E3126" s="3" t="s">
        <v>5974</v>
      </c>
      <c r="F3126" t="s">
        <v>6465</v>
      </c>
      <c r="G3126" t="s">
        <v>7224</v>
      </c>
      <c r="H3126" t="s">
        <v>8017</v>
      </c>
      <c r="I3126" t="s">
        <v>8055</v>
      </c>
      <c r="J3126" t="s">
        <v>8057</v>
      </c>
      <c r="K3126" t="s">
        <v>8143</v>
      </c>
      <c r="L3126" t="s">
        <v>8603</v>
      </c>
      <c r="M3126">
        <v>11561</v>
      </c>
      <c r="N3126" t="s">
        <v>8640</v>
      </c>
      <c r="O3126" t="s">
        <v>8956</v>
      </c>
      <c r="P3126" t="s">
        <v>10371</v>
      </c>
      <c r="Q3126" t="s">
        <v>10375</v>
      </c>
      <c r="R3126" t="s">
        <v>10705</v>
      </c>
      <c r="S3126">
        <v>41.4</v>
      </c>
      <c r="T3126">
        <v>4</v>
      </c>
      <c r="U3126">
        <v>0</v>
      </c>
      <c r="V3126">
        <v>19.872</v>
      </c>
      <c r="W3126">
        <f>(Tableau1[[#This Row],[Sales]]/Tableau1[[#This Row],[Profit]])*100</f>
        <v>208.33333333333334</v>
      </c>
      <c r="X3126">
        <f>Tableau1[[#This Row],[Sales]]*(1-Tableau1[[#This Row],[Discount]])</f>
        <v>41.4</v>
      </c>
      <c r="Y3126">
        <f ca="1">SUMIF(Tableau1[Order ID],Tableau1[[#This Row],[Order ID]],Tableau1[[#This Row],[Sales]])</f>
        <v>0</v>
      </c>
    </row>
    <row r="3127" spans="1:25" x14ac:dyDescent="0.3">
      <c r="A3127">
        <v>6263</v>
      </c>
      <c r="B3127" t="s">
        <v>3146</v>
      </c>
      <c r="C3127" s="9" t="s">
        <v>5476</v>
      </c>
      <c r="D3127" s="9">
        <v>42637</v>
      </c>
      <c r="E3127" s="3" t="s">
        <v>5212</v>
      </c>
      <c r="F3127" t="s">
        <v>6466</v>
      </c>
      <c r="G3127" t="s">
        <v>6617</v>
      </c>
      <c r="H3127" t="s">
        <v>7410</v>
      </c>
      <c r="I3127" t="s">
        <v>8055</v>
      </c>
      <c r="J3127" t="s">
        <v>8057</v>
      </c>
      <c r="K3127" t="s">
        <v>8237</v>
      </c>
      <c r="L3127" t="s">
        <v>8598</v>
      </c>
      <c r="M3127">
        <v>61107</v>
      </c>
      <c r="N3127" t="s">
        <v>8639</v>
      </c>
      <c r="O3127" t="s">
        <v>9014</v>
      </c>
      <c r="P3127" t="s">
        <v>10371</v>
      </c>
      <c r="Q3127" t="s">
        <v>10381</v>
      </c>
      <c r="R3127" t="s">
        <v>10764</v>
      </c>
      <c r="S3127">
        <v>442.37200000000001</v>
      </c>
      <c r="T3127">
        <v>7</v>
      </c>
      <c r="U3127">
        <v>0.8</v>
      </c>
      <c r="V3127">
        <v>-729.91380000000004</v>
      </c>
      <c r="W3127">
        <f>(Tableau1[[#This Row],[Sales]]/Tableau1[[#This Row],[Profit]])*100</f>
        <v>-60.606060606060609</v>
      </c>
      <c r="X3127">
        <f>Tableau1[[#This Row],[Sales]]*(1-Tableau1[[#This Row],[Discount]])</f>
        <v>88.474399999999989</v>
      </c>
      <c r="Y3127">
        <f ca="1">SUMIF(Tableau1[Order ID],Tableau1[[#This Row],[Order ID]],Tableau1[[#This Row],[Sales]])</f>
        <v>0</v>
      </c>
    </row>
    <row r="3128" spans="1:25" x14ac:dyDescent="0.3">
      <c r="A3128">
        <v>6264</v>
      </c>
      <c r="B3128" t="s">
        <v>3147</v>
      </c>
      <c r="C3128" s="9" t="s">
        <v>6054</v>
      </c>
      <c r="D3128" s="9">
        <v>42860</v>
      </c>
      <c r="E3128" s="3" t="s">
        <v>6441</v>
      </c>
      <c r="F3128" t="s">
        <v>6465</v>
      </c>
      <c r="G3128" t="s">
        <v>6921</v>
      </c>
      <c r="H3128" t="s">
        <v>7714</v>
      </c>
      <c r="I3128" t="s">
        <v>8055</v>
      </c>
      <c r="J3128" t="s">
        <v>8057</v>
      </c>
      <c r="K3128" t="s">
        <v>8096</v>
      </c>
      <c r="L3128" t="s">
        <v>8620</v>
      </c>
      <c r="M3128">
        <v>31907</v>
      </c>
      <c r="N3128" t="s">
        <v>8637</v>
      </c>
      <c r="O3128" t="s">
        <v>9618</v>
      </c>
      <c r="P3128" t="s">
        <v>10371</v>
      </c>
      <c r="Q3128" t="s">
        <v>10381</v>
      </c>
      <c r="R3128" t="s">
        <v>11358</v>
      </c>
      <c r="S3128">
        <v>34.5</v>
      </c>
      <c r="T3128">
        <v>3</v>
      </c>
      <c r="U3128">
        <v>0</v>
      </c>
      <c r="V3128">
        <v>15.525</v>
      </c>
      <c r="W3128">
        <f>(Tableau1[[#This Row],[Sales]]/Tableau1[[#This Row],[Profit]])*100</f>
        <v>222.22222222222223</v>
      </c>
      <c r="X3128">
        <f>Tableau1[[#This Row],[Sales]]*(1-Tableau1[[#This Row],[Discount]])</f>
        <v>34.5</v>
      </c>
      <c r="Y3128">
        <f ca="1">SUMIF(Tableau1[Order ID],Tableau1[[#This Row],[Order ID]],Tableau1[[#This Row],[Sales]])</f>
        <v>0</v>
      </c>
    </row>
    <row r="3129" spans="1:25" x14ac:dyDescent="0.3">
      <c r="A3129">
        <v>6265</v>
      </c>
      <c r="B3129" t="s">
        <v>3148</v>
      </c>
      <c r="C3129" s="9" t="s">
        <v>6129</v>
      </c>
      <c r="D3129" s="9">
        <v>42649</v>
      </c>
      <c r="E3129" s="3" t="s">
        <v>6129</v>
      </c>
      <c r="F3129" t="s">
        <v>6467</v>
      </c>
      <c r="G3129" t="s">
        <v>6569</v>
      </c>
      <c r="H3129" t="s">
        <v>7362</v>
      </c>
      <c r="I3129" t="s">
        <v>8054</v>
      </c>
      <c r="J3129" t="s">
        <v>8057</v>
      </c>
      <c r="K3129" t="s">
        <v>8309</v>
      </c>
      <c r="L3129" t="s">
        <v>8614</v>
      </c>
      <c r="M3129">
        <v>74133</v>
      </c>
      <c r="N3129" t="s">
        <v>8639</v>
      </c>
      <c r="O3129" t="s">
        <v>8706</v>
      </c>
      <c r="P3129" t="s">
        <v>10371</v>
      </c>
      <c r="Q3129" t="s">
        <v>10381</v>
      </c>
      <c r="R3129" t="s">
        <v>10455</v>
      </c>
      <c r="S3129">
        <v>28.85</v>
      </c>
      <c r="T3129">
        <v>5</v>
      </c>
      <c r="U3129">
        <v>0</v>
      </c>
      <c r="V3129">
        <v>14.425000000000001</v>
      </c>
      <c r="W3129">
        <f>(Tableau1[[#This Row],[Sales]]/Tableau1[[#This Row],[Profit]])*100</f>
        <v>200</v>
      </c>
      <c r="X3129">
        <f>Tableau1[[#This Row],[Sales]]*(1-Tableau1[[#This Row],[Discount]])</f>
        <v>28.85</v>
      </c>
      <c r="Y3129">
        <f ca="1">SUMIF(Tableau1[Order ID],Tableau1[[#This Row],[Order ID]],Tableau1[[#This Row],[Sales]])</f>
        <v>0</v>
      </c>
    </row>
    <row r="3130" spans="1:25" x14ac:dyDescent="0.3">
      <c r="A3130">
        <v>6266</v>
      </c>
      <c r="B3130" t="s">
        <v>3149</v>
      </c>
      <c r="C3130" s="9" t="s">
        <v>5965</v>
      </c>
      <c r="D3130" s="9">
        <v>41946</v>
      </c>
      <c r="E3130" s="3" t="s">
        <v>6098</v>
      </c>
      <c r="F3130" t="s">
        <v>6465</v>
      </c>
      <c r="G3130" t="s">
        <v>6715</v>
      </c>
      <c r="H3130" t="s">
        <v>7508</v>
      </c>
      <c r="I3130" t="s">
        <v>8054</v>
      </c>
      <c r="J3130" t="s">
        <v>8057</v>
      </c>
      <c r="K3130" t="s">
        <v>8374</v>
      </c>
      <c r="L3130" t="s">
        <v>8606</v>
      </c>
      <c r="M3130">
        <v>37211</v>
      </c>
      <c r="N3130" t="s">
        <v>8637</v>
      </c>
      <c r="O3130" t="s">
        <v>9442</v>
      </c>
      <c r="P3130" t="s">
        <v>10371</v>
      </c>
      <c r="Q3130" t="s">
        <v>10383</v>
      </c>
      <c r="R3130" t="s">
        <v>11187</v>
      </c>
      <c r="S3130">
        <v>3.488</v>
      </c>
      <c r="T3130">
        <v>2</v>
      </c>
      <c r="U3130">
        <v>0.2</v>
      </c>
      <c r="V3130">
        <v>1.1772</v>
      </c>
      <c r="W3130">
        <f>(Tableau1[[#This Row],[Sales]]/Tableau1[[#This Row],[Profit]])*100</f>
        <v>296.2962962962963</v>
      </c>
      <c r="X3130">
        <f>Tableau1[[#This Row],[Sales]]*(1-Tableau1[[#This Row],[Discount]])</f>
        <v>2.7904</v>
      </c>
      <c r="Y3130">
        <f ca="1">SUMIF(Tableau1[Order ID],Tableau1[[#This Row],[Order ID]],Tableau1[[#This Row],[Sales]])</f>
        <v>0</v>
      </c>
    </row>
    <row r="3131" spans="1:25" x14ac:dyDescent="0.3">
      <c r="A3131">
        <v>6268</v>
      </c>
      <c r="B3131" t="s">
        <v>3150</v>
      </c>
      <c r="C3131" s="9" t="s">
        <v>5516</v>
      </c>
      <c r="D3131" s="9">
        <v>42278</v>
      </c>
      <c r="E3131" s="3" t="s">
        <v>5272</v>
      </c>
      <c r="F3131" t="s">
        <v>6464</v>
      </c>
      <c r="G3131" t="s">
        <v>6552</v>
      </c>
      <c r="H3131" t="s">
        <v>7345</v>
      </c>
      <c r="I3131" t="s">
        <v>8056</v>
      </c>
      <c r="J3131" t="s">
        <v>8057</v>
      </c>
      <c r="K3131" t="s">
        <v>8529</v>
      </c>
      <c r="L3131" t="s">
        <v>8619</v>
      </c>
      <c r="M3131">
        <v>2138</v>
      </c>
      <c r="N3131" t="s">
        <v>8640</v>
      </c>
      <c r="O3131" t="s">
        <v>9121</v>
      </c>
      <c r="P3131" t="s">
        <v>10372</v>
      </c>
      <c r="Q3131" t="s">
        <v>10380</v>
      </c>
      <c r="R3131" t="s">
        <v>10870</v>
      </c>
      <c r="S3131">
        <v>311.98</v>
      </c>
      <c r="T3131">
        <v>2</v>
      </c>
      <c r="U3131">
        <v>0</v>
      </c>
      <c r="V3131">
        <v>93.593999999999994</v>
      </c>
      <c r="W3131">
        <f>(Tableau1[[#This Row],[Sales]]/Tableau1[[#This Row],[Profit]])*100</f>
        <v>333.33333333333337</v>
      </c>
      <c r="X3131">
        <f>Tableau1[[#This Row],[Sales]]*(1-Tableau1[[#This Row],[Discount]])</f>
        <v>311.98</v>
      </c>
      <c r="Y3131">
        <f ca="1">SUMIF(Tableau1[Order ID],Tableau1[[#This Row],[Order ID]],Tableau1[[#This Row],[Sales]])</f>
        <v>0</v>
      </c>
    </row>
    <row r="3132" spans="1:25" x14ac:dyDescent="0.3">
      <c r="A3132">
        <v>6270</v>
      </c>
      <c r="B3132" t="s">
        <v>3151</v>
      </c>
      <c r="C3132" s="9" t="s">
        <v>5604</v>
      </c>
      <c r="D3132" s="9">
        <v>43071</v>
      </c>
      <c r="E3132" s="3" t="s">
        <v>6169</v>
      </c>
      <c r="F3132" t="s">
        <v>6465</v>
      </c>
      <c r="G3132" t="s">
        <v>6647</v>
      </c>
      <c r="H3132" t="s">
        <v>7440</v>
      </c>
      <c r="I3132" t="s">
        <v>8055</v>
      </c>
      <c r="J3132" t="s">
        <v>8057</v>
      </c>
      <c r="K3132" t="s">
        <v>8240</v>
      </c>
      <c r="L3132" t="s">
        <v>8590</v>
      </c>
      <c r="M3132">
        <v>94601</v>
      </c>
      <c r="N3132" t="s">
        <v>8638</v>
      </c>
      <c r="O3132" t="s">
        <v>8778</v>
      </c>
      <c r="P3132" t="s">
        <v>10372</v>
      </c>
      <c r="Q3132" t="s">
        <v>10380</v>
      </c>
      <c r="R3132" t="s">
        <v>10528</v>
      </c>
      <c r="S3132">
        <v>39.991999999999997</v>
      </c>
      <c r="T3132">
        <v>1</v>
      </c>
      <c r="U3132">
        <v>0.2</v>
      </c>
      <c r="V3132">
        <v>-7.9984000000000002</v>
      </c>
      <c r="W3132">
        <f>(Tableau1[[#This Row],[Sales]]/Tableau1[[#This Row],[Profit]])*100</f>
        <v>-500</v>
      </c>
      <c r="X3132">
        <f>Tableau1[[#This Row],[Sales]]*(1-Tableau1[[#This Row],[Discount]])</f>
        <v>31.993600000000001</v>
      </c>
      <c r="Y3132">
        <f ca="1">SUMIF(Tableau1[Order ID],Tableau1[[#This Row],[Order ID]],Tableau1[[#This Row],[Sales]])</f>
        <v>0</v>
      </c>
    </row>
    <row r="3133" spans="1:25" x14ac:dyDescent="0.3">
      <c r="A3133">
        <v>6273</v>
      </c>
      <c r="B3133" t="s">
        <v>3152</v>
      </c>
      <c r="C3133" s="9" t="s">
        <v>5187</v>
      </c>
      <c r="D3133" s="9">
        <v>43080</v>
      </c>
      <c r="E3133" s="3" t="s">
        <v>6289</v>
      </c>
      <c r="F3133" t="s">
        <v>6466</v>
      </c>
      <c r="G3133" t="s">
        <v>6623</v>
      </c>
      <c r="H3133" t="s">
        <v>7416</v>
      </c>
      <c r="I3133" t="s">
        <v>8055</v>
      </c>
      <c r="J3133" t="s">
        <v>8057</v>
      </c>
      <c r="K3133" t="s">
        <v>8530</v>
      </c>
      <c r="L3133" t="s">
        <v>8598</v>
      </c>
      <c r="M3133">
        <v>60067</v>
      </c>
      <c r="N3133" t="s">
        <v>8639</v>
      </c>
      <c r="O3133" t="s">
        <v>9783</v>
      </c>
      <c r="P3133" t="s">
        <v>10372</v>
      </c>
      <c r="Q3133" t="s">
        <v>10384</v>
      </c>
      <c r="R3133" t="s">
        <v>11517</v>
      </c>
      <c r="S3133">
        <v>116.312</v>
      </c>
      <c r="T3133">
        <v>7</v>
      </c>
      <c r="U3133">
        <v>0.2</v>
      </c>
      <c r="V3133">
        <v>23.2624</v>
      </c>
      <c r="W3133">
        <f>(Tableau1[[#This Row],[Sales]]/Tableau1[[#This Row],[Profit]])*100</f>
        <v>500</v>
      </c>
      <c r="X3133">
        <f>Tableau1[[#This Row],[Sales]]*(1-Tableau1[[#This Row],[Discount]])</f>
        <v>93.049599999999998</v>
      </c>
      <c r="Y3133">
        <f ca="1">SUMIF(Tableau1[Order ID],Tableau1[[#This Row],[Order ID]],Tableau1[[#This Row],[Sales]])</f>
        <v>0</v>
      </c>
    </row>
    <row r="3134" spans="1:25" x14ac:dyDescent="0.3">
      <c r="A3134">
        <v>6274</v>
      </c>
      <c r="B3134" t="s">
        <v>3153</v>
      </c>
      <c r="C3134" s="9" t="s">
        <v>5049</v>
      </c>
      <c r="D3134" s="9">
        <v>42568</v>
      </c>
      <c r="E3134" s="3" t="s">
        <v>5435</v>
      </c>
      <c r="F3134" t="s">
        <v>6464</v>
      </c>
      <c r="G3134" t="s">
        <v>7057</v>
      </c>
      <c r="H3134" t="s">
        <v>7850</v>
      </c>
      <c r="I3134" t="s">
        <v>8054</v>
      </c>
      <c r="J3134" t="s">
        <v>8057</v>
      </c>
      <c r="K3134" t="s">
        <v>8062</v>
      </c>
      <c r="L3134" t="s">
        <v>8234</v>
      </c>
      <c r="M3134">
        <v>98105</v>
      </c>
      <c r="N3134" t="s">
        <v>8638</v>
      </c>
      <c r="O3134" t="s">
        <v>9957</v>
      </c>
      <c r="P3134" t="s">
        <v>10370</v>
      </c>
      <c r="Q3134" t="s">
        <v>10378</v>
      </c>
      <c r="R3134" t="s">
        <v>11692</v>
      </c>
      <c r="S3134">
        <v>12.42</v>
      </c>
      <c r="T3134">
        <v>3</v>
      </c>
      <c r="U3134">
        <v>0</v>
      </c>
      <c r="V3134">
        <v>4.4711999999999996</v>
      </c>
      <c r="W3134">
        <f>(Tableau1[[#This Row],[Sales]]/Tableau1[[#This Row],[Profit]])*100</f>
        <v>277.77777777777783</v>
      </c>
      <c r="X3134">
        <f>Tableau1[[#This Row],[Sales]]*(1-Tableau1[[#This Row],[Discount]])</f>
        <v>12.42</v>
      </c>
      <c r="Y3134">
        <f ca="1">SUMIF(Tableau1[Order ID],Tableau1[[#This Row],[Order ID]],Tableau1[[#This Row],[Sales]])</f>
        <v>0</v>
      </c>
    </row>
    <row r="3135" spans="1:25" x14ac:dyDescent="0.3">
      <c r="A3135">
        <v>6281</v>
      </c>
      <c r="B3135" t="s">
        <v>3154</v>
      </c>
      <c r="C3135" s="9" t="s">
        <v>5635</v>
      </c>
      <c r="D3135" s="9">
        <v>42867</v>
      </c>
      <c r="E3135" s="3" t="s">
        <v>5971</v>
      </c>
      <c r="F3135" t="s">
        <v>6465</v>
      </c>
      <c r="G3135" t="s">
        <v>6569</v>
      </c>
      <c r="H3135" t="s">
        <v>7362</v>
      </c>
      <c r="I3135" t="s">
        <v>8054</v>
      </c>
      <c r="J3135" t="s">
        <v>8057</v>
      </c>
      <c r="K3135" t="s">
        <v>8132</v>
      </c>
      <c r="L3135" t="s">
        <v>8612</v>
      </c>
      <c r="M3135">
        <v>45231</v>
      </c>
      <c r="N3135" t="s">
        <v>8640</v>
      </c>
      <c r="O3135" t="s">
        <v>9729</v>
      </c>
      <c r="P3135" t="s">
        <v>10371</v>
      </c>
      <c r="Q3135" t="s">
        <v>10375</v>
      </c>
      <c r="R3135" t="s">
        <v>11466</v>
      </c>
      <c r="S3135">
        <v>5.9039999999999999</v>
      </c>
      <c r="T3135">
        <v>2</v>
      </c>
      <c r="U3135">
        <v>0.2</v>
      </c>
      <c r="V3135">
        <v>1.9925999999999999</v>
      </c>
      <c r="W3135">
        <f>(Tableau1[[#This Row],[Sales]]/Tableau1[[#This Row],[Profit]])*100</f>
        <v>296.2962962962963</v>
      </c>
      <c r="X3135">
        <f>Tableau1[[#This Row],[Sales]]*(1-Tableau1[[#This Row],[Discount]])</f>
        <v>4.7232000000000003</v>
      </c>
      <c r="Y3135">
        <f ca="1">SUMIF(Tableau1[Order ID],Tableau1[[#This Row],[Order ID]],Tableau1[[#This Row],[Sales]])</f>
        <v>0</v>
      </c>
    </row>
    <row r="3136" spans="1:25" x14ac:dyDescent="0.3">
      <c r="A3136">
        <v>6282</v>
      </c>
      <c r="B3136" t="s">
        <v>3155</v>
      </c>
      <c r="C3136" s="9" t="s">
        <v>5342</v>
      </c>
      <c r="D3136" s="9">
        <v>42328</v>
      </c>
      <c r="E3136" s="3" t="s">
        <v>5680</v>
      </c>
      <c r="F3136" t="s">
        <v>6465</v>
      </c>
      <c r="G3136" t="s">
        <v>6991</v>
      </c>
      <c r="H3136" t="s">
        <v>7784</v>
      </c>
      <c r="I3136" t="s">
        <v>8054</v>
      </c>
      <c r="J3136" t="s">
        <v>8057</v>
      </c>
      <c r="K3136" t="s">
        <v>8350</v>
      </c>
      <c r="L3136" t="s">
        <v>8612</v>
      </c>
      <c r="M3136">
        <v>43302</v>
      </c>
      <c r="N3136" t="s">
        <v>8640</v>
      </c>
      <c r="O3136" t="s">
        <v>10308</v>
      </c>
      <c r="P3136" t="s">
        <v>10370</v>
      </c>
      <c r="Q3136" t="s">
        <v>10378</v>
      </c>
      <c r="R3136" t="s">
        <v>12049</v>
      </c>
      <c r="S3136">
        <v>63.823999999999998</v>
      </c>
      <c r="T3136">
        <v>2</v>
      </c>
      <c r="U3136">
        <v>0.2</v>
      </c>
      <c r="V3136">
        <v>9.5736000000000008</v>
      </c>
      <c r="W3136">
        <f>(Tableau1[[#This Row],[Sales]]/Tableau1[[#This Row],[Profit]])*100</f>
        <v>666.66666666666663</v>
      </c>
      <c r="X3136">
        <f>Tableau1[[#This Row],[Sales]]*(1-Tableau1[[#This Row],[Discount]])</f>
        <v>51.059200000000004</v>
      </c>
      <c r="Y3136">
        <f ca="1">SUMIF(Tableau1[Order ID],Tableau1[[#This Row],[Order ID]],Tableau1[[#This Row],[Sales]])</f>
        <v>0</v>
      </c>
    </row>
    <row r="3137" spans="1:25" x14ac:dyDescent="0.3">
      <c r="A3137">
        <v>6284</v>
      </c>
      <c r="B3137" t="s">
        <v>3156</v>
      </c>
      <c r="C3137" s="9" t="s">
        <v>5476</v>
      </c>
      <c r="D3137" s="9">
        <v>42637</v>
      </c>
      <c r="E3137" s="3" t="s">
        <v>5180</v>
      </c>
      <c r="F3137" t="s">
        <v>6465</v>
      </c>
      <c r="G3137" t="s">
        <v>7021</v>
      </c>
      <c r="H3137" t="s">
        <v>7814</v>
      </c>
      <c r="I3137" t="s">
        <v>8055</v>
      </c>
      <c r="J3137" t="s">
        <v>8057</v>
      </c>
      <c r="K3137" t="s">
        <v>8059</v>
      </c>
      <c r="L3137" t="s">
        <v>8590</v>
      </c>
      <c r="M3137">
        <v>90049</v>
      </c>
      <c r="N3137" t="s">
        <v>8638</v>
      </c>
      <c r="O3137" t="s">
        <v>10241</v>
      </c>
      <c r="P3137" t="s">
        <v>10371</v>
      </c>
      <c r="Q3137" t="s">
        <v>10385</v>
      </c>
      <c r="R3137" t="s">
        <v>11979</v>
      </c>
      <c r="S3137">
        <v>304.89999999999998</v>
      </c>
      <c r="T3137">
        <v>5</v>
      </c>
      <c r="U3137">
        <v>0</v>
      </c>
      <c r="V3137">
        <v>143.303</v>
      </c>
      <c r="W3137">
        <f>(Tableau1[[#This Row],[Sales]]/Tableau1[[#This Row],[Profit]])*100</f>
        <v>212.7659574468085</v>
      </c>
      <c r="X3137">
        <f>Tableau1[[#This Row],[Sales]]*(1-Tableau1[[#This Row],[Discount]])</f>
        <v>304.89999999999998</v>
      </c>
      <c r="Y3137">
        <f ca="1">SUMIF(Tableau1[Order ID],Tableau1[[#This Row],[Order ID]],Tableau1[[#This Row],[Sales]])</f>
        <v>0</v>
      </c>
    </row>
    <row r="3138" spans="1:25" x14ac:dyDescent="0.3">
      <c r="A3138">
        <v>6286</v>
      </c>
      <c r="B3138" t="s">
        <v>3157</v>
      </c>
      <c r="C3138" s="9" t="s">
        <v>5177</v>
      </c>
      <c r="D3138" s="9">
        <v>42664</v>
      </c>
      <c r="E3138" s="3" t="s">
        <v>6403</v>
      </c>
      <c r="F3138" t="s">
        <v>6465</v>
      </c>
      <c r="G3138" t="s">
        <v>6568</v>
      </c>
      <c r="H3138" t="s">
        <v>7361</v>
      </c>
      <c r="I3138" t="s">
        <v>8055</v>
      </c>
      <c r="J3138" t="s">
        <v>8057</v>
      </c>
      <c r="K3138" t="s">
        <v>8138</v>
      </c>
      <c r="L3138" t="s">
        <v>8612</v>
      </c>
      <c r="M3138">
        <v>44107</v>
      </c>
      <c r="N3138" t="s">
        <v>8640</v>
      </c>
      <c r="O3138" t="s">
        <v>9843</v>
      </c>
      <c r="P3138" t="s">
        <v>10370</v>
      </c>
      <c r="Q3138" t="s">
        <v>10376</v>
      </c>
      <c r="R3138" t="s">
        <v>11577</v>
      </c>
      <c r="S3138">
        <v>661.17600000000004</v>
      </c>
      <c r="T3138">
        <v>2</v>
      </c>
      <c r="U3138">
        <v>0.4</v>
      </c>
      <c r="V3138">
        <v>-231.41159999999999</v>
      </c>
      <c r="W3138">
        <f>(Tableau1[[#This Row],[Sales]]/Tableau1[[#This Row],[Profit]])*100</f>
        <v>-285.71428571428572</v>
      </c>
      <c r="X3138">
        <f>Tableau1[[#This Row],[Sales]]*(1-Tableau1[[#This Row],[Discount]])</f>
        <v>396.7056</v>
      </c>
      <c r="Y3138">
        <f ca="1">SUMIF(Tableau1[Order ID],Tableau1[[#This Row],[Order ID]],Tableau1[[#This Row],[Sales]])</f>
        <v>0</v>
      </c>
    </row>
    <row r="3139" spans="1:25" x14ac:dyDescent="0.3">
      <c r="A3139">
        <v>6287</v>
      </c>
      <c r="B3139" t="s">
        <v>3158</v>
      </c>
      <c r="C3139" s="9" t="s">
        <v>6087</v>
      </c>
      <c r="D3139" s="9">
        <v>42667</v>
      </c>
      <c r="E3139" s="3" t="s">
        <v>5761</v>
      </c>
      <c r="F3139" t="s">
        <v>6465</v>
      </c>
      <c r="G3139" t="s">
        <v>6812</v>
      </c>
      <c r="H3139" t="s">
        <v>7605</v>
      </c>
      <c r="I3139" t="s">
        <v>8056</v>
      </c>
      <c r="J3139" t="s">
        <v>8057</v>
      </c>
      <c r="K3139" t="s">
        <v>8523</v>
      </c>
      <c r="L3139" t="s">
        <v>8606</v>
      </c>
      <c r="M3139">
        <v>37087</v>
      </c>
      <c r="N3139" t="s">
        <v>8637</v>
      </c>
      <c r="O3139" t="s">
        <v>9443</v>
      </c>
      <c r="P3139" t="s">
        <v>10372</v>
      </c>
      <c r="Q3139" t="s">
        <v>10380</v>
      </c>
      <c r="R3139" t="s">
        <v>11188</v>
      </c>
      <c r="S3139">
        <v>239.976</v>
      </c>
      <c r="T3139">
        <v>3</v>
      </c>
      <c r="U3139">
        <v>0.2</v>
      </c>
      <c r="V3139">
        <v>17.998200000000001</v>
      </c>
      <c r="W3139">
        <f>(Tableau1[[#This Row],[Sales]]/Tableau1[[#This Row],[Profit]])*100</f>
        <v>1333.3333333333333</v>
      </c>
      <c r="X3139">
        <f>Tableau1[[#This Row],[Sales]]*(1-Tableau1[[#This Row],[Discount]])</f>
        <v>191.98080000000002</v>
      </c>
      <c r="Y3139">
        <f ca="1">SUMIF(Tableau1[Order ID],Tableau1[[#This Row],[Order ID]],Tableau1[[#This Row],[Sales]])</f>
        <v>0</v>
      </c>
    </row>
    <row r="3140" spans="1:25" x14ac:dyDescent="0.3">
      <c r="A3140">
        <v>6288</v>
      </c>
      <c r="B3140" t="s">
        <v>3159</v>
      </c>
      <c r="C3140" s="9" t="s">
        <v>6031</v>
      </c>
      <c r="D3140" s="9">
        <v>41828</v>
      </c>
      <c r="E3140" s="3" t="s">
        <v>5166</v>
      </c>
      <c r="F3140" t="s">
        <v>6465</v>
      </c>
      <c r="G3140" t="s">
        <v>6650</v>
      </c>
      <c r="H3140" t="s">
        <v>7443</v>
      </c>
      <c r="I3140" t="s">
        <v>8055</v>
      </c>
      <c r="J3140" t="s">
        <v>8057</v>
      </c>
      <c r="K3140" t="s">
        <v>8066</v>
      </c>
      <c r="L3140" t="s">
        <v>8590</v>
      </c>
      <c r="M3140">
        <v>94122</v>
      </c>
      <c r="N3140" t="s">
        <v>8638</v>
      </c>
      <c r="O3140" t="s">
        <v>9616</v>
      </c>
      <c r="P3140" t="s">
        <v>10370</v>
      </c>
      <c r="Q3140" t="s">
        <v>10376</v>
      </c>
      <c r="R3140" t="s">
        <v>11356</v>
      </c>
      <c r="S3140">
        <v>502.488</v>
      </c>
      <c r="T3140">
        <v>3</v>
      </c>
      <c r="U3140">
        <v>0.2</v>
      </c>
      <c r="V3140">
        <v>-87.935400000000001</v>
      </c>
      <c r="W3140">
        <f>(Tableau1[[#This Row],[Sales]]/Tableau1[[#This Row],[Profit]])*100</f>
        <v>-571.42857142857144</v>
      </c>
      <c r="X3140">
        <f>Tableau1[[#This Row],[Sales]]*(1-Tableau1[[#This Row],[Discount]])</f>
        <v>401.99040000000002</v>
      </c>
      <c r="Y3140">
        <f ca="1">SUMIF(Tableau1[Order ID],Tableau1[[#This Row],[Order ID]],Tableau1[[#This Row],[Sales]])</f>
        <v>0</v>
      </c>
    </row>
    <row r="3141" spans="1:25" x14ac:dyDescent="0.3">
      <c r="A3141">
        <v>6290</v>
      </c>
      <c r="B3141" t="s">
        <v>3160</v>
      </c>
      <c r="C3141" s="9" t="s">
        <v>5679</v>
      </c>
      <c r="D3141" s="9">
        <v>42076</v>
      </c>
      <c r="E3141" s="3" t="s">
        <v>6334</v>
      </c>
      <c r="F3141" t="s">
        <v>6464</v>
      </c>
      <c r="G3141" t="s">
        <v>6844</v>
      </c>
      <c r="H3141" t="s">
        <v>7637</v>
      </c>
      <c r="I3141" t="s">
        <v>8056</v>
      </c>
      <c r="J3141" t="s">
        <v>8057</v>
      </c>
      <c r="K3141" t="s">
        <v>8513</v>
      </c>
      <c r="L3141" t="s">
        <v>8590</v>
      </c>
      <c r="M3141">
        <v>95928</v>
      </c>
      <c r="N3141" t="s">
        <v>8638</v>
      </c>
      <c r="O3141" t="s">
        <v>8758</v>
      </c>
      <c r="P3141" t="s">
        <v>10370</v>
      </c>
      <c r="Q3141" t="s">
        <v>10374</v>
      </c>
      <c r="R3141" t="s">
        <v>10507</v>
      </c>
      <c r="S3141">
        <v>915.13599999999997</v>
      </c>
      <c r="T3141">
        <v>4</v>
      </c>
      <c r="U3141">
        <v>0.2</v>
      </c>
      <c r="V3141">
        <v>102.9528</v>
      </c>
      <c r="W3141">
        <f>(Tableau1[[#This Row],[Sales]]/Tableau1[[#This Row],[Profit]])*100</f>
        <v>888.88888888888891</v>
      </c>
      <c r="X3141">
        <f>Tableau1[[#This Row],[Sales]]*(1-Tableau1[[#This Row],[Discount]])</f>
        <v>732.10879999999997</v>
      </c>
      <c r="Y3141">
        <f ca="1">SUMIF(Tableau1[Order ID],Tableau1[[#This Row],[Order ID]],Tableau1[[#This Row],[Sales]])</f>
        <v>0</v>
      </c>
    </row>
    <row r="3142" spans="1:25" x14ac:dyDescent="0.3">
      <c r="A3142">
        <v>6292</v>
      </c>
      <c r="B3142" t="s">
        <v>3161</v>
      </c>
      <c r="C3142" s="9" t="s">
        <v>5604</v>
      </c>
      <c r="D3142" s="9">
        <v>43071</v>
      </c>
      <c r="E3142" s="3" t="s">
        <v>5286</v>
      </c>
      <c r="F3142" t="s">
        <v>6466</v>
      </c>
      <c r="G3142" t="s">
        <v>6718</v>
      </c>
      <c r="H3142" t="s">
        <v>7511</v>
      </c>
      <c r="I3142" t="s">
        <v>8054</v>
      </c>
      <c r="J3142" t="s">
        <v>8057</v>
      </c>
      <c r="K3142" t="s">
        <v>8185</v>
      </c>
      <c r="L3142" t="s">
        <v>8605</v>
      </c>
      <c r="M3142">
        <v>24153</v>
      </c>
      <c r="N3142" t="s">
        <v>8637</v>
      </c>
      <c r="O3142" t="s">
        <v>9722</v>
      </c>
      <c r="P3142" t="s">
        <v>10370</v>
      </c>
      <c r="Q3142" t="s">
        <v>10374</v>
      </c>
      <c r="R3142" t="s">
        <v>11459</v>
      </c>
      <c r="S3142">
        <v>701.96</v>
      </c>
      <c r="T3142">
        <v>2</v>
      </c>
      <c r="U3142">
        <v>0</v>
      </c>
      <c r="V3142">
        <v>168.47040000000001</v>
      </c>
      <c r="W3142">
        <f>(Tableau1[[#This Row],[Sales]]/Tableau1[[#This Row],[Profit]])*100</f>
        <v>416.66666666666669</v>
      </c>
      <c r="X3142">
        <f>Tableau1[[#This Row],[Sales]]*(1-Tableau1[[#This Row],[Discount]])</f>
        <v>701.96</v>
      </c>
      <c r="Y3142">
        <f ca="1">SUMIF(Tableau1[Order ID],Tableau1[[#This Row],[Order ID]],Tableau1[[#This Row],[Sales]])</f>
        <v>0</v>
      </c>
    </row>
    <row r="3143" spans="1:25" x14ac:dyDescent="0.3">
      <c r="A3143">
        <v>6293</v>
      </c>
      <c r="B3143" t="s">
        <v>3162</v>
      </c>
      <c r="C3143" s="9" t="s">
        <v>6130</v>
      </c>
      <c r="D3143" s="9">
        <v>42116</v>
      </c>
      <c r="E3143" s="3" t="s">
        <v>5063</v>
      </c>
      <c r="F3143" t="s">
        <v>6465</v>
      </c>
      <c r="G3143" t="s">
        <v>7084</v>
      </c>
      <c r="H3143" t="s">
        <v>7877</v>
      </c>
      <c r="I3143" t="s">
        <v>8054</v>
      </c>
      <c r="J3143" t="s">
        <v>8057</v>
      </c>
      <c r="K3143" t="s">
        <v>8059</v>
      </c>
      <c r="L3143" t="s">
        <v>8590</v>
      </c>
      <c r="M3143">
        <v>90008</v>
      </c>
      <c r="N3143" t="s">
        <v>8638</v>
      </c>
      <c r="O3143" t="s">
        <v>9307</v>
      </c>
      <c r="P3143" t="s">
        <v>10372</v>
      </c>
      <c r="Q3143" t="s">
        <v>10380</v>
      </c>
      <c r="R3143" t="s">
        <v>11056</v>
      </c>
      <c r="S3143">
        <v>88.775999999999996</v>
      </c>
      <c r="T3143">
        <v>3</v>
      </c>
      <c r="U3143">
        <v>0.2</v>
      </c>
      <c r="V3143">
        <v>7.7679</v>
      </c>
      <c r="W3143">
        <f>(Tableau1[[#This Row],[Sales]]/Tableau1[[#This Row],[Profit]])*100</f>
        <v>1142.8571428571429</v>
      </c>
      <c r="X3143">
        <f>Tableau1[[#This Row],[Sales]]*(1-Tableau1[[#This Row],[Discount]])</f>
        <v>71.020799999999994</v>
      </c>
      <c r="Y3143">
        <f ca="1">SUMIF(Tableau1[Order ID],Tableau1[[#This Row],[Order ID]],Tableau1[[#This Row],[Sales]])</f>
        <v>0</v>
      </c>
    </row>
    <row r="3144" spans="1:25" x14ac:dyDescent="0.3">
      <c r="A3144">
        <v>6295</v>
      </c>
      <c r="B3144" t="s">
        <v>3163</v>
      </c>
      <c r="C3144" s="9" t="s">
        <v>6131</v>
      </c>
      <c r="D3144" s="9">
        <v>41898</v>
      </c>
      <c r="E3144" s="3" t="s">
        <v>5141</v>
      </c>
      <c r="F3144" t="s">
        <v>6466</v>
      </c>
      <c r="G3144" t="s">
        <v>7043</v>
      </c>
      <c r="H3144" t="s">
        <v>7836</v>
      </c>
      <c r="I3144" t="s">
        <v>8055</v>
      </c>
      <c r="J3144" t="s">
        <v>8057</v>
      </c>
      <c r="K3144" t="s">
        <v>8078</v>
      </c>
      <c r="L3144" t="s">
        <v>8603</v>
      </c>
      <c r="M3144">
        <v>10024</v>
      </c>
      <c r="N3144" t="s">
        <v>8640</v>
      </c>
      <c r="O3144" t="s">
        <v>9354</v>
      </c>
      <c r="P3144" t="s">
        <v>10371</v>
      </c>
      <c r="Q3144" t="s">
        <v>10381</v>
      </c>
      <c r="R3144" t="s">
        <v>11102</v>
      </c>
      <c r="S3144">
        <v>33.552</v>
      </c>
      <c r="T3144">
        <v>1</v>
      </c>
      <c r="U3144">
        <v>0.2</v>
      </c>
      <c r="V3144">
        <v>12.582000000000001</v>
      </c>
      <c r="W3144">
        <f>(Tableau1[[#This Row],[Sales]]/Tableau1[[#This Row],[Profit]])*100</f>
        <v>266.66666666666663</v>
      </c>
      <c r="X3144">
        <f>Tableau1[[#This Row],[Sales]]*(1-Tableau1[[#This Row],[Discount]])</f>
        <v>26.8416</v>
      </c>
      <c r="Y3144">
        <f ca="1">SUMIF(Tableau1[Order ID],Tableau1[[#This Row],[Order ID]],Tableau1[[#This Row],[Sales]])</f>
        <v>0</v>
      </c>
    </row>
    <row r="3145" spans="1:25" x14ac:dyDescent="0.3">
      <c r="A3145">
        <v>6296</v>
      </c>
      <c r="B3145" t="s">
        <v>3164</v>
      </c>
      <c r="C3145" s="9" t="s">
        <v>5159</v>
      </c>
      <c r="D3145" s="9">
        <v>42001</v>
      </c>
      <c r="E3145" s="3" t="s">
        <v>6399</v>
      </c>
      <c r="F3145" t="s">
        <v>6465</v>
      </c>
      <c r="G3145" t="s">
        <v>6789</v>
      </c>
      <c r="H3145" t="s">
        <v>7582</v>
      </c>
      <c r="I3145" t="s">
        <v>8055</v>
      </c>
      <c r="J3145" t="s">
        <v>8057</v>
      </c>
      <c r="K3145" t="s">
        <v>8531</v>
      </c>
      <c r="L3145" t="s">
        <v>8619</v>
      </c>
      <c r="M3145">
        <v>1915</v>
      </c>
      <c r="N3145" t="s">
        <v>8640</v>
      </c>
      <c r="O3145" t="s">
        <v>9943</v>
      </c>
      <c r="P3145" t="s">
        <v>10371</v>
      </c>
      <c r="Q3145" t="s">
        <v>10382</v>
      </c>
      <c r="R3145" t="s">
        <v>11679</v>
      </c>
      <c r="S3145">
        <v>1737.18</v>
      </c>
      <c r="T3145">
        <v>6</v>
      </c>
      <c r="U3145">
        <v>0</v>
      </c>
      <c r="V3145">
        <v>503.78219999999999</v>
      </c>
      <c r="W3145">
        <f>(Tableau1[[#This Row],[Sales]]/Tableau1[[#This Row],[Profit]])*100</f>
        <v>344.82758620689657</v>
      </c>
      <c r="X3145">
        <f>Tableau1[[#This Row],[Sales]]*(1-Tableau1[[#This Row],[Discount]])</f>
        <v>1737.18</v>
      </c>
      <c r="Y3145">
        <f ca="1">SUMIF(Tableau1[Order ID],Tableau1[[#This Row],[Order ID]],Tableau1[[#This Row],[Sales]])</f>
        <v>0</v>
      </c>
    </row>
    <row r="3146" spans="1:25" x14ac:dyDescent="0.3">
      <c r="A3146">
        <v>6299</v>
      </c>
      <c r="B3146" t="s">
        <v>3165</v>
      </c>
      <c r="C3146" s="9" t="s">
        <v>5648</v>
      </c>
      <c r="D3146" s="9">
        <v>41933</v>
      </c>
      <c r="E3146" s="3" t="s">
        <v>5995</v>
      </c>
      <c r="F3146" t="s">
        <v>6465</v>
      </c>
      <c r="G3146" t="s">
        <v>6713</v>
      </c>
      <c r="H3146" t="s">
        <v>7506</v>
      </c>
      <c r="I3146" t="s">
        <v>8055</v>
      </c>
      <c r="J3146" t="s">
        <v>8057</v>
      </c>
      <c r="K3146" t="s">
        <v>8128</v>
      </c>
      <c r="L3146" t="s">
        <v>8590</v>
      </c>
      <c r="M3146">
        <v>92024</v>
      </c>
      <c r="N3146" t="s">
        <v>8638</v>
      </c>
      <c r="O3146" t="s">
        <v>8696</v>
      </c>
      <c r="P3146" t="s">
        <v>10371</v>
      </c>
      <c r="Q3146" t="s">
        <v>10381</v>
      </c>
      <c r="R3146" t="s">
        <v>10445</v>
      </c>
      <c r="S3146">
        <v>36.36</v>
      </c>
      <c r="T3146">
        <v>3</v>
      </c>
      <c r="U3146">
        <v>0.2</v>
      </c>
      <c r="V3146">
        <v>12.2715</v>
      </c>
      <c r="W3146">
        <f>(Tableau1[[#This Row],[Sales]]/Tableau1[[#This Row],[Profit]])*100</f>
        <v>296.2962962962963</v>
      </c>
      <c r="X3146">
        <f>Tableau1[[#This Row],[Sales]]*(1-Tableau1[[#This Row],[Discount]])</f>
        <v>29.088000000000001</v>
      </c>
      <c r="Y3146">
        <f ca="1">SUMIF(Tableau1[Order ID],Tableau1[[#This Row],[Order ID]],Tableau1[[#This Row],[Sales]])</f>
        <v>0</v>
      </c>
    </row>
    <row r="3147" spans="1:25" x14ac:dyDescent="0.3">
      <c r="A3147">
        <v>6300</v>
      </c>
      <c r="B3147" t="s">
        <v>3166</v>
      </c>
      <c r="C3147" s="9" t="s">
        <v>5359</v>
      </c>
      <c r="D3147" s="9">
        <v>43069</v>
      </c>
      <c r="E3147" s="3" t="s">
        <v>5764</v>
      </c>
      <c r="F3147" t="s">
        <v>6466</v>
      </c>
      <c r="G3147" t="s">
        <v>7063</v>
      </c>
      <c r="H3147" t="s">
        <v>7856</v>
      </c>
      <c r="I3147" t="s">
        <v>8056</v>
      </c>
      <c r="J3147" t="s">
        <v>8057</v>
      </c>
      <c r="K3147" t="s">
        <v>8066</v>
      </c>
      <c r="L3147" t="s">
        <v>8590</v>
      </c>
      <c r="M3147">
        <v>94109</v>
      </c>
      <c r="N3147" t="s">
        <v>8638</v>
      </c>
      <c r="O3147" t="s">
        <v>10309</v>
      </c>
      <c r="P3147" t="s">
        <v>10370</v>
      </c>
      <c r="Q3147" t="s">
        <v>10378</v>
      </c>
      <c r="R3147" t="s">
        <v>12050</v>
      </c>
      <c r="S3147">
        <v>25.83</v>
      </c>
      <c r="T3147">
        <v>3</v>
      </c>
      <c r="U3147">
        <v>0</v>
      </c>
      <c r="V3147">
        <v>9.5571000000000002</v>
      </c>
      <c r="W3147">
        <f>(Tableau1[[#This Row],[Sales]]/Tableau1[[#This Row],[Profit]])*100</f>
        <v>270.27027027027026</v>
      </c>
      <c r="X3147">
        <f>Tableau1[[#This Row],[Sales]]*(1-Tableau1[[#This Row],[Discount]])</f>
        <v>25.83</v>
      </c>
      <c r="Y3147">
        <f ca="1">SUMIF(Tableau1[Order ID],Tableau1[[#This Row],[Order ID]],Tableau1[[#This Row],[Sales]])</f>
        <v>0</v>
      </c>
    </row>
    <row r="3148" spans="1:25" x14ac:dyDescent="0.3">
      <c r="A3148">
        <v>6301</v>
      </c>
      <c r="B3148" t="s">
        <v>3167</v>
      </c>
      <c r="C3148" s="9" t="s">
        <v>5601</v>
      </c>
      <c r="D3148" s="9">
        <v>41796</v>
      </c>
      <c r="E3148" s="3" t="s">
        <v>6406</v>
      </c>
      <c r="F3148" t="s">
        <v>6465</v>
      </c>
      <c r="G3148" t="s">
        <v>7109</v>
      </c>
      <c r="H3148" t="s">
        <v>7902</v>
      </c>
      <c r="I3148" t="s">
        <v>8054</v>
      </c>
      <c r="J3148" t="s">
        <v>8057</v>
      </c>
      <c r="K3148" t="s">
        <v>8080</v>
      </c>
      <c r="L3148" t="s">
        <v>8598</v>
      </c>
      <c r="M3148">
        <v>60623</v>
      </c>
      <c r="N3148" t="s">
        <v>8639</v>
      </c>
      <c r="O3148" t="s">
        <v>8740</v>
      </c>
      <c r="P3148" t="s">
        <v>10371</v>
      </c>
      <c r="Q3148" t="s">
        <v>10381</v>
      </c>
      <c r="R3148" t="s">
        <v>10489</v>
      </c>
      <c r="S3148">
        <v>24.588000000000001</v>
      </c>
      <c r="T3148">
        <v>3</v>
      </c>
      <c r="U3148">
        <v>0.8</v>
      </c>
      <c r="V3148">
        <v>-38.111400000000003</v>
      </c>
      <c r="W3148">
        <f>(Tableau1[[#This Row],[Sales]]/Tableau1[[#This Row],[Profit]])*100</f>
        <v>-64.516129032258064</v>
      </c>
      <c r="X3148">
        <f>Tableau1[[#This Row],[Sales]]*(1-Tableau1[[#This Row],[Discount]])</f>
        <v>4.9175999999999993</v>
      </c>
      <c r="Y3148">
        <f ca="1">SUMIF(Tableau1[Order ID],Tableau1[[#This Row],[Order ID]],Tableau1[[#This Row],[Sales]])</f>
        <v>0</v>
      </c>
    </row>
    <row r="3149" spans="1:25" x14ac:dyDescent="0.3">
      <c r="A3149">
        <v>6303</v>
      </c>
      <c r="B3149" t="s">
        <v>3168</v>
      </c>
      <c r="C3149" s="9" t="s">
        <v>5081</v>
      </c>
      <c r="D3149" s="9">
        <v>43062</v>
      </c>
      <c r="E3149" s="3" t="s">
        <v>5374</v>
      </c>
      <c r="F3149" t="s">
        <v>6465</v>
      </c>
      <c r="G3149" t="s">
        <v>6585</v>
      </c>
      <c r="H3149" t="s">
        <v>7378</v>
      </c>
      <c r="I3149" t="s">
        <v>8054</v>
      </c>
      <c r="J3149" t="s">
        <v>8057</v>
      </c>
      <c r="K3149" t="s">
        <v>8119</v>
      </c>
      <c r="L3149" t="s">
        <v>8593</v>
      </c>
      <c r="M3149">
        <v>75220</v>
      </c>
      <c r="N3149" t="s">
        <v>8639</v>
      </c>
      <c r="O3149" t="s">
        <v>10236</v>
      </c>
      <c r="P3149" t="s">
        <v>10372</v>
      </c>
      <c r="Q3149" t="s">
        <v>10380</v>
      </c>
      <c r="R3149" t="s">
        <v>11974</v>
      </c>
      <c r="S3149">
        <v>195.96</v>
      </c>
      <c r="T3149">
        <v>5</v>
      </c>
      <c r="U3149">
        <v>0.2</v>
      </c>
      <c r="V3149">
        <v>19.596</v>
      </c>
      <c r="W3149">
        <f>(Tableau1[[#This Row],[Sales]]/Tableau1[[#This Row],[Profit]])*100</f>
        <v>1000</v>
      </c>
      <c r="X3149">
        <f>Tableau1[[#This Row],[Sales]]*(1-Tableau1[[#This Row],[Discount]])</f>
        <v>156.76800000000003</v>
      </c>
      <c r="Y3149">
        <f ca="1">SUMIF(Tableau1[Order ID],Tableau1[[#This Row],[Order ID]],Tableau1[[#This Row],[Sales]])</f>
        <v>0</v>
      </c>
    </row>
    <row r="3150" spans="1:25" x14ac:dyDescent="0.3">
      <c r="A3150">
        <v>6304</v>
      </c>
      <c r="B3150" t="s">
        <v>3169</v>
      </c>
      <c r="C3150" s="9" t="s">
        <v>6008</v>
      </c>
      <c r="D3150" s="9">
        <v>42912</v>
      </c>
      <c r="E3150" s="3" t="s">
        <v>5338</v>
      </c>
      <c r="F3150" t="s">
        <v>6464</v>
      </c>
      <c r="G3150" t="s">
        <v>6539</v>
      </c>
      <c r="H3150" t="s">
        <v>7332</v>
      </c>
      <c r="I3150" t="s">
        <v>8056</v>
      </c>
      <c r="J3150" t="s">
        <v>8057</v>
      </c>
      <c r="K3150" t="s">
        <v>8389</v>
      </c>
      <c r="L3150" t="s">
        <v>8593</v>
      </c>
      <c r="M3150">
        <v>78415</v>
      </c>
      <c r="N3150" t="s">
        <v>8639</v>
      </c>
      <c r="O3150" t="s">
        <v>9684</v>
      </c>
      <c r="P3150" t="s">
        <v>10371</v>
      </c>
      <c r="Q3150" t="s">
        <v>10383</v>
      </c>
      <c r="R3150" t="s">
        <v>11423</v>
      </c>
      <c r="S3150">
        <v>74.352000000000004</v>
      </c>
      <c r="T3150">
        <v>3</v>
      </c>
      <c r="U3150">
        <v>0.2</v>
      </c>
      <c r="V3150">
        <v>23.234999999999999</v>
      </c>
      <c r="W3150">
        <f>(Tableau1[[#This Row],[Sales]]/Tableau1[[#This Row],[Profit]])*100</f>
        <v>320</v>
      </c>
      <c r="X3150">
        <f>Tableau1[[#This Row],[Sales]]*(1-Tableau1[[#This Row],[Discount]])</f>
        <v>59.481600000000007</v>
      </c>
      <c r="Y3150">
        <f ca="1">SUMIF(Tableau1[Order ID],Tableau1[[#This Row],[Order ID]],Tableau1[[#This Row],[Sales]])</f>
        <v>0</v>
      </c>
    </row>
    <row r="3151" spans="1:25" x14ac:dyDescent="0.3">
      <c r="A3151">
        <v>6305</v>
      </c>
      <c r="B3151" t="s">
        <v>3170</v>
      </c>
      <c r="C3151" s="9" t="s">
        <v>6054</v>
      </c>
      <c r="D3151" s="9">
        <v>42860</v>
      </c>
      <c r="E3151" s="3" t="s">
        <v>6054</v>
      </c>
      <c r="F3151" t="s">
        <v>6467</v>
      </c>
      <c r="G3151" t="s">
        <v>6950</v>
      </c>
      <c r="H3151" t="s">
        <v>7743</v>
      </c>
      <c r="I3151" t="s">
        <v>8054</v>
      </c>
      <c r="J3151" t="s">
        <v>8057</v>
      </c>
      <c r="K3151" t="s">
        <v>8078</v>
      </c>
      <c r="L3151" t="s">
        <v>8603</v>
      </c>
      <c r="M3151">
        <v>10035</v>
      </c>
      <c r="N3151" t="s">
        <v>8640</v>
      </c>
      <c r="O3151" t="s">
        <v>9331</v>
      </c>
      <c r="P3151" t="s">
        <v>10371</v>
      </c>
      <c r="Q3151" t="s">
        <v>10383</v>
      </c>
      <c r="R3151" t="s">
        <v>11079</v>
      </c>
      <c r="S3151">
        <v>6.68</v>
      </c>
      <c r="T3151">
        <v>1</v>
      </c>
      <c r="U3151">
        <v>0</v>
      </c>
      <c r="V3151">
        <v>3.2063999999999999</v>
      </c>
      <c r="W3151">
        <f>(Tableau1[[#This Row],[Sales]]/Tableau1[[#This Row],[Profit]])*100</f>
        <v>208.33333333333334</v>
      </c>
      <c r="X3151">
        <f>Tableau1[[#This Row],[Sales]]*(1-Tableau1[[#This Row],[Discount]])</f>
        <v>6.68</v>
      </c>
      <c r="Y3151">
        <f ca="1">SUMIF(Tableau1[Order ID],Tableau1[[#This Row],[Order ID]],Tableau1[[#This Row],[Sales]])</f>
        <v>0</v>
      </c>
    </row>
    <row r="3152" spans="1:25" x14ac:dyDescent="0.3">
      <c r="A3152">
        <v>6306</v>
      </c>
      <c r="B3152" t="s">
        <v>3171</v>
      </c>
      <c r="C3152" s="9" t="s">
        <v>5284</v>
      </c>
      <c r="D3152" s="9">
        <v>42678</v>
      </c>
      <c r="E3152" s="3" t="s">
        <v>5091</v>
      </c>
      <c r="F3152" t="s">
        <v>6464</v>
      </c>
      <c r="G3152" t="s">
        <v>7202</v>
      </c>
      <c r="H3152" t="s">
        <v>7995</v>
      </c>
      <c r="I3152" t="s">
        <v>8055</v>
      </c>
      <c r="J3152" t="s">
        <v>8057</v>
      </c>
      <c r="K3152" t="s">
        <v>8532</v>
      </c>
      <c r="L3152" t="s">
        <v>8609</v>
      </c>
      <c r="M3152">
        <v>97405</v>
      </c>
      <c r="N3152" t="s">
        <v>8638</v>
      </c>
      <c r="O3152" t="s">
        <v>10148</v>
      </c>
      <c r="P3152" t="s">
        <v>10371</v>
      </c>
      <c r="Q3152" t="s">
        <v>10387</v>
      </c>
      <c r="R3152" t="s">
        <v>11890</v>
      </c>
      <c r="S3152">
        <v>17.584</v>
      </c>
      <c r="T3152">
        <v>7</v>
      </c>
      <c r="U3152">
        <v>0.2</v>
      </c>
      <c r="V3152">
        <v>-4.1761999999999997</v>
      </c>
      <c r="W3152">
        <f>(Tableau1[[#This Row],[Sales]]/Tableau1[[#This Row],[Profit]])*100</f>
        <v>-421.05263157894746</v>
      </c>
      <c r="X3152">
        <f>Tableau1[[#This Row],[Sales]]*(1-Tableau1[[#This Row],[Discount]])</f>
        <v>14.0672</v>
      </c>
      <c r="Y3152">
        <f ca="1">SUMIF(Tableau1[Order ID],Tableau1[[#This Row],[Order ID]],Tableau1[[#This Row],[Sales]])</f>
        <v>0</v>
      </c>
    </row>
    <row r="3153" spans="1:25" x14ac:dyDescent="0.3">
      <c r="A3153">
        <v>6312</v>
      </c>
      <c r="B3153" t="s">
        <v>3172</v>
      </c>
      <c r="C3153" s="9" t="s">
        <v>6132</v>
      </c>
      <c r="D3153" s="9">
        <v>41893</v>
      </c>
      <c r="E3153" s="3" t="s">
        <v>6131</v>
      </c>
      <c r="F3153" t="s">
        <v>6465</v>
      </c>
      <c r="G3153" t="s">
        <v>7220</v>
      </c>
      <c r="H3153" t="s">
        <v>8013</v>
      </c>
      <c r="I3153" t="s">
        <v>8054</v>
      </c>
      <c r="J3153" t="s">
        <v>8057</v>
      </c>
      <c r="K3153" t="s">
        <v>8533</v>
      </c>
      <c r="L3153" t="s">
        <v>8590</v>
      </c>
      <c r="M3153">
        <v>93030</v>
      </c>
      <c r="N3153" t="s">
        <v>8638</v>
      </c>
      <c r="O3153" t="s">
        <v>8739</v>
      </c>
      <c r="P3153" t="s">
        <v>10370</v>
      </c>
      <c r="Q3153" t="s">
        <v>10378</v>
      </c>
      <c r="R3153" t="s">
        <v>10488</v>
      </c>
      <c r="S3153">
        <v>127.95</v>
      </c>
      <c r="T3153">
        <v>3</v>
      </c>
      <c r="U3153">
        <v>0</v>
      </c>
      <c r="V3153">
        <v>21.7515</v>
      </c>
      <c r="W3153">
        <f>(Tableau1[[#This Row],[Sales]]/Tableau1[[#This Row],[Profit]])*100</f>
        <v>588.23529411764707</v>
      </c>
      <c r="X3153">
        <f>Tableau1[[#This Row],[Sales]]*(1-Tableau1[[#This Row],[Discount]])</f>
        <v>127.95</v>
      </c>
      <c r="Y3153">
        <f ca="1">SUMIF(Tableau1[Order ID],Tableau1[[#This Row],[Order ID]],Tableau1[[#This Row],[Sales]])</f>
        <v>0</v>
      </c>
    </row>
    <row r="3154" spans="1:25" x14ac:dyDescent="0.3">
      <c r="A3154">
        <v>6313</v>
      </c>
      <c r="B3154" t="s">
        <v>3173</v>
      </c>
      <c r="C3154" s="9" t="s">
        <v>5941</v>
      </c>
      <c r="D3154" s="9">
        <v>42782</v>
      </c>
      <c r="E3154" s="3" t="s">
        <v>6246</v>
      </c>
      <c r="F3154" t="s">
        <v>6465</v>
      </c>
      <c r="G3154" t="s">
        <v>6711</v>
      </c>
      <c r="H3154" t="s">
        <v>7504</v>
      </c>
      <c r="I3154" t="s">
        <v>8055</v>
      </c>
      <c r="J3154" t="s">
        <v>8057</v>
      </c>
      <c r="K3154" t="s">
        <v>8112</v>
      </c>
      <c r="L3154" t="s">
        <v>8617</v>
      </c>
      <c r="M3154">
        <v>6824</v>
      </c>
      <c r="N3154" t="s">
        <v>8640</v>
      </c>
      <c r="O3154" t="s">
        <v>10210</v>
      </c>
      <c r="P3154" t="s">
        <v>10371</v>
      </c>
      <c r="Q3154" t="s">
        <v>10377</v>
      </c>
      <c r="R3154" t="s">
        <v>11948</v>
      </c>
      <c r="S3154">
        <v>579.51</v>
      </c>
      <c r="T3154">
        <v>3</v>
      </c>
      <c r="U3154">
        <v>0</v>
      </c>
      <c r="V3154">
        <v>81.131399999999999</v>
      </c>
      <c r="W3154">
        <f>(Tableau1[[#This Row],[Sales]]/Tableau1[[#This Row],[Profit]])*100</f>
        <v>714.28571428571433</v>
      </c>
      <c r="X3154">
        <f>Tableau1[[#This Row],[Sales]]*(1-Tableau1[[#This Row],[Discount]])</f>
        <v>579.51</v>
      </c>
      <c r="Y3154">
        <f ca="1">SUMIF(Tableau1[Order ID],Tableau1[[#This Row],[Order ID]],Tableau1[[#This Row],[Sales]])</f>
        <v>0</v>
      </c>
    </row>
    <row r="3155" spans="1:25" x14ac:dyDescent="0.3">
      <c r="A3155">
        <v>6315</v>
      </c>
      <c r="B3155" t="s">
        <v>3174</v>
      </c>
      <c r="C3155" s="9" t="s">
        <v>5186</v>
      </c>
      <c r="D3155" s="9">
        <v>41967</v>
      </c>
      <c r="E3155" s="3" t="s">
        <v>5533</v>
      </c>
      <c r="F3155" t="s">
        <v>6465</v>
      </c>
      <c r="G3155" t="s">
        <v>6711</v>
      </c>
      <c r="H3155" t="s">
        <v>7504</v>
      </c>
      <c r="I3155" t="s">
        <v>8055</v>
      </c>
      <c r="J3155" t="s">
        <v>8057</v>
      </c>
      <c r="K3155" t="s">
        <v>8083</v>
      </c>
      <c r="L3155" t="s">
        <v>8600</v>
      </c>
      <c r="M3155">
        <v>49201</v>
      </c>
      <c r="N3155" t="s">
        <v>8639</v>
      </c>
      <c r="O3155" t="s">
        <v>8746</v>
      </c>
      <c r="P3155" t="s">
        <v>10371</v>
      </c>
      <c r="Q3155" t="s">
        <v>10379</v>
      </c>
      <c r="R3155" t="s">
        <v>10495</v>
      </c>
      <c r="S3155">
        <v>151.91999999999999</v>
      </c>
      <c r="T3155">
        <v>4</v>
      </c>
      <c r="U3155">
        <v>0</v>
      </c>
      <c r="V3155">
        <v>45.576000000000001</v>
      </c>
      <c r="W3155">
        <f>(Tableau1[[#This Row],[Sales]]/Tableau1[[#This Row],[Profit]])*100</f>
        <v>333.33333333333331</v>
      </c>
      <c r="X3155">
        <f>Tableau1[[#This Row],[Sales]]*(1-Tableau1[[#This Row],[Discount]])</f>
        <v>151.91999999999999</v>
      </c>
      <c r="Y3155">
        <f ca="1">SUMIF(Tableau1[Order ID],Tableau1[[#This Row],[Order ID]],Tableau1[[#This Row],[Sales]])</f>
        <v>0</v>
      </c>
    </row>
    <row r="3156" spans="1:25" x14ac:dyDescent="0.3">
      <c r="A3156">
        <v>6319</v>
      </c>
      <c r="B3156" t="s">
        <v>3175</v>
      </c>
      <c r="C3156" s="9" t="s">
        <v>5950</v>
      </c>
      <c r="D3156" s="9">
        <v>43064</v>
      </c>
      <c r="E3156" s="3" t="s">
        <v>6191</v>
      </c>
      <c r="F3156" t="s">
        <v>6464</v>
      </c>
      <c r="G3156" t="s">
        <v>6962</v>
      </c>
      <c r="H3156" t="s">
        <v>7755</v>
      </c>
      <c r="I3156" t="s">
        <v>8055</v>
      </c>
      <c r="J3156" t="s">
        <v>8057</v>
      </c>
      <c r="K3156" t="s">
        <v>8287</v>
      </c>
      <c r="L3156" t="s">
        <v>8590</v>
      </c>
      <c r="M3156">
        <v>92677</v>
      </c>
      <c r="N3156" t="s">
        <v>8638</v>
      </c>
      <c r="O3156" t="s">
        <v>10116</v>
      </c>
      <c r="P3156" t="s">
        <v>10372</v>
      </c>
      <c r="Q3156" t="s">
        <v>10380</v>
      </c>
      <c r="R3156" t="s">
        <v>11855</v>
      </c>
      <c r="S3156">
        <v>39.96</v>
      </c>
      <c r="T3156">
        <v>5</v>
      </c>
      <c r="U3156">
        <v>0.2</v>
      </c>
      <c r="V3156">
        <v>3.4965000000000002</v>
      </c>
      <c r="W3156">
        <f>(Tableau1[[#This Row],[Sales]]/Tableau1[[#This Row],[Profit]])*100</f>
        <v>1142.8571428571429</v>
      </c>
      <c r="X3156">
        <f>Tableau1[[#This Row],[Sales]]*(1-Tableau1[[#This Row],[Discount]])</f>
        <v>31.968000000000004</v>
      </c>
      <c r="Y3156">
        <f ca="1">SUMIF(Tableau1[Order ID],Tableau1[[#This Row],[Order ID]],Tableau1[[#This Row],[Sales]])</f>
        <v>0</v>
      </c>
    </row>
    <row r="3157" spans="1:25" x14ac:dyDescent="0.3">
      <c r="A3157">
        <v>6321</v>
      </c>
      <c r="B3157" t="s">
        <v>3176</v>
      </c>
      <c r="C3157" s="9" t="s">
        <v>5424</v>
      </c>
      <c r="D3157" s="9">
        <v>43006</v>
      </c>
      <c r="E3157" s="3" t="s">
        <v>5310</v>
      </c>
      <c r="F3157" t="s">
        <v>6465</v>
      </c>
      <c r="G3157" t="s">
        <v>6601</v>
      </c>
      <c r="H3157" t="s">
        <v>7394</v>
      </c>
      <c r="I3157" t="s">
        <v>8055</v>
      </c>
      <c r="J3157" t="s">
        <v>8057</v>
      </c>
      <c r="K3157" t="s">
        <v>8166</v>
      </c>
      <c r="L3157" t="s">
        <v>8591</v>
      </c>
      <c r="M3157">
        <v>32216</v>
      </c>
      <c r="N3157" t="s">
        <v>8637</v>
      </c>
      <c r="O3157" t="s">
        <v>9208</v>
      </c>
      <c r="P3157" t="s">
        <v>10371</v>
      </c>
      <c r="Q3157" t="s">
        <v>10383</v>
      </c>
      <c r="R3157" t="s">
        <v>10957</v>
      </c>
      <c r="S3157">
        <v>10.368</v>
      </c>
      <c r="T3157">
        <v>2</v>
      </c>
      <c r="U3157">
        <v>0.2</v>
      </c>
      <c r="V3157">
        <v>3.6288</v>
      </c>
      <c r="W3157">
        <f>(Tableau1[[#This Row],[Sales]]/Tableau1[[#This Row],[Profit]])*100</f>
        <v>285.71428571428572</v>
      </c>
      <c r="X3157">
        <f>Tableau1[[#This Row],[Sales]]*(1-Tableau1[[#This Row],[Discount]])</f>
        <v>8.2944000000000013</v>
      </c>
      <c r="Y3157">
        <f ca="1">SUMIF(Tableau1[Order ID],Tableau1[[#This Row],[Order ID]],Tableau1[[#This Row],[Sales]])</f>
        <v>0</v>
      </c>
    </row>
    <row r="3158" spans="1:25" x14ac:dyDescent="0.3">
      <c r="A3158">
        <v>6322</v>
      </c>
      <c r="B3158" t="s">
        <v>3177</v>
      </c>
      <c r="C3158" s="9" t="s">
        <v>5333</v>
      </c>
      <c r="D3158" s="9">
        <v>41925</v>
      </c>
      <c r="E3158" s="3" t="s">
        <v>6166</v>
      </c>
      <c r="F3158" t="s">
        <v>6465</v>
      </c>
      <c r="G3158" t="s">
        <v>6727</v>
      </c>
      <c r="H3158" t="s">
        <v>7520</v>
      </c>
      <c r="I3158" t="s">
        <v>8055</v>
      </c>
      <c r="J3158" t="s">
        <v>8057</v>
      </c>
      <c r="K3158" t="s">
        <v>8203</v>
      </c>
      <c r="L3158" t="s">
        <v>8603</v>
      </c>
      <c r="M3158">
        <v>10550</v>
      </c>
      <c r="N3158" t="s">
        <v>8640</v>
      </c>
      <c r="O3158" t="s">
        <v>9132</v>
      </c>
      <c r="P3158" t="s">
        <v>10371</v>
      </c>
      <c r="Q3158" t="s">
        <v>10381</v>
      </c>
      <c r="R3158" t="s">
        <v>10881</v>
      </c>
      <c r="S3158">
        <v>7.7519999999999998</v>
      </c>
      <c r="T3158">
        <v>3</v>
      </c>
      <c r="U3158">
        <v>0.2</v>
      </c>
      <c r="V3158">
        <v>2.8100999999999998</v>
      </c>
      <c r="W3158">
        <f>(Tableau1[[#This Row],[Sales]]/Tableau1[[#This Row],[Profit]])*100</f>
        <v>275.86206896551727</v>
      </c>
      <c r="X3158">
        <f>Tableau1[[#This Row],[Sales]]*(1-Tableau1[[#This Row],[Discount]])</f>
        <v>6.2016</v>
      </c>
      <c r="Y3158">
        <f ca="1">SUMIF(Tableau1[Order ID],Tableau1[[#This Row],[Order ID]],Tableau1[[#This Row],[Sales]])</f>
        <v>0</v>
      </c>
    </row>
    <row r="3159" spans="1:25" x14ac:dyDescent="0.3">
      <c r="A3159">
        <v>6323</v>
      </c>
      <c r="B3159" t="s">
        <v>3178</v>
      </c>
      <c r="C3159" s="9" t="s">
        <v>5591</v>
      </c>
      <c r="D3159" s="9">
        <v>41793</v>
      </c>
      <c r="E3159" s="3" t="s">
        <v>5189</v>
      </c>
      <c r="F3159" t="s">
        <v>6464</v>
      </c>
      <c r="G3159" t="s">
        <v>6644</v>
      </c>
      <c r="H3159" t="s">
        <v>7437</v>
      </c>
      <c r="I3159" t="s">
        <v>8056</v>
      </c>
      <c r="J3159" t="s">
        <v>8057</v>
      </c>
      <c r="K3159" t="s">
        <v>8355</v>
      </c>
      <c r="L3159" t="s">
        <v>8600</v>
      </c>
      <c r="M3159">
        <v>48640</v>
      </c>
      <c r="N3159" t="s">
        <v>8639</v>
      </c>
      <c r="O3159" t="s">
        <v>9284</v>
      </c>
      <c r="P3159" t="s">
        <v>10371</v>
      </c>
      <c r="Q3159" t="s">
        <v>10385</v>
      </c>
      <c r="R3159" t="s">
        <v>11033</v>
      </c>
      <c r="S3159">
        <v>15.28</v>
      </c>
      <c r="T3159">
        <v>2</v>
      </c>
      <c r="U3159">
        <v>0</v>
      </c>
      <c r="V3159">
        <v>7.4871999999999996</v>
      </c>
      <c r="W3159">
        <f>(Tableau1[[#This Row],[Sales]]/Tableau1[[#This Row],[Profit]])*100</f>
        <v>204.08163265306123</v>
      </c>
      <c r="X3159">
        <f>Tableau1[[#This Row],[Sales]]*(1-Tableau1[[#This Row],[Discount]])</f>
        <v>15.28</v>
      </c>
      <c r="Y3159">
        <f ca="1">SUMIF(Tableau1[Order ID],Tableau1[[#This Row],[Order ID]],Tableau1[[#This Row],[Sales]])</f>
        <v>0</v>
      </c>
    </row>
    <row r="3160" spans="1:25" x14ac:dyDescent="0.3">
      <c r="A3160">
        <v>6324</v>
      </c>
      <c r="B3160" t="s">
        <v>3179</v>
      </c>
      <c r="C3160" s="9" t="s">
        <v>6133</v>
      </c>
      <c r="D3160" s="9">
        <v>41807</v>
      </c>
      <c r="E3160" s="3" t="s">
        <v>5700</v>
      </c>
      <c r="F3160" t="s">
        <v>6465</v>
      </c>
      <c r="G3160" t="s">
        <v>7019</v>
      </c>
      <c r="H3160" t="s">
        <v>7812</v>
      </c>
      <c r="I3160" t="s">
        <v>8054</v>
      </c>
      <c r="J3160" t="s">
        <v>8057</v>
      </c>
      <c r="K3160" t="s">
        <v>8104</v>
      </c>
      <c r="L3160" t="s">
        <v>8601</v>
      </c>
      <c r="M3160">
        <v>19711</v>
      </c>
      <c r="N3160" t="s">
        <v>8640</v>
      </c>
      <c r="O3160" t="s">
        <v>10270</v>
      </c>
      <c r="P3160" t="s">
        <v>10372</v>
      </c>
      <c r="Q3160" t="s">
        <v>10388</v>
      </c>
      <c r="R3160" t="s">
        <v>12009</v>
      </c>
      <c r="S3160">
        <v>65.97</v>
      </c>
      <c r="T3160">
        <v>3</v>
      </c>
      <c r="U3160">
        <v>0</v>
      </c>
      <c r="V3160">
        <v>31.0059</v>
      </c>
      <c r="W3160">
        <f>(Tableau1[[#This Row],[Sales]]/Tableau1[[#This Row],[Profit]])*100</f>
        <v>212.7659574468085</v>
      </c>
      <c r="X3160">
        <f>Tableau1[[#This Row],[Sales]]*(1-Tableau1[[#This Row],[Discount]])</f>
        <v>65.97</v>
      </c>
      <c r="Y3160">
        <f ca="1">SUMIF(Tableau1[Order ID],Tableau1[[#This Row],[Order ID]],Tableau1[[#This Row],[Sales]])</f>
        <v>0</v>
      </c>
    </row>
    <row r="3161" spans="1:25" x14ac:dyDescent="0.3">
      <c r="A3161">
        <v>6325</v>
      </c>
      <c r="B3161" t="s">
        <v>3180</v>
      </c>
      <c r="C3161" s="9" t="s">
        <v>6134</v>
      </c>
      <c r="D3161" s="9">
        <v>42306</v>
      </c>
      <c r="E3161" s="3" t="s">
        <v>5151</v>
      </c>
      <c r="F3161" t="s">
        <v>6465</v>
      </c>
      <c r="G3161" t="s">
        <v>6708</v>
      </c>
      <c r="H3161" t="s">
        <v>7501</v>
      </c>
      <c r="I3161" t="s">
        <v>8055</v>
      </c>
      <c r="J3161" t="s">
        <v>8057</v>
      </c>
      <c r="K3161" t="s">
        <v>8066</v>
      </c>
      <c r="L3161" t="s">
        <v>8590</v>
      </c>
      <c r="M3161">
        <v>94109</v>
      </c>
      <c r="N3161" t="s">
        <v>8638</v>
      </c>
      <c r="O3161" t="s">
        <v>9107</v>
      </c>
      <c r="P3161" t="s">
        <v>10371</v>
      </c>
      <c r="Q3161" t="s">
        <v>10383</v>
      </c>
      <c r="R3161" t="s">
        <v>10857</v>
      </c>
      <c r="S3161">
        <v>33.4</v>
      </c>
      <c r="T3161">
        <v>5</v>
      </c>
      <c r="U3161">
        <v>0</v>
      </c>
      <c r="V3161">
        <v>16.032</v>
      </c>
      <c r="W3161">
        <f>(Tableau1[[#This Row],[Sales]]/Tableau1[[#This Row],[Profit]])*100</f>
        <v>208.33333333333331</v>
      </c>
      <c r="X3161">
        <f>Tableau1[[#This Row],[Sales]]*(1-Tableau1[[#This Row],[Discount]])</f>
        <v>33.4</v>
      </c>
      <c r="Y3161">
        <f ca="1">SUMIF(Tableau1[Order ID],Tableau1[[#This Row],[Order ID]],Tableau1[[#This Row],[Sales]])</f>
        <v>0</v>
      </c>
    </row>
    <row r="3162" spans="1:25" x14ac:dyDescent="0.3">
      <c r="A3162">
        <v>6327</v>
      </c>
      <c r="B3162" t="s">
        <v>3181</v>
      </c>
      <c r="C3162" s="9" t="s">
        <v>5437</v>
      </c>
      <c r="D3162" s="9">
        <v>41659</v>
      </c>
      <c r="E3162" s="3" t="s">
        <v>5785</v>
      </c>
      <c r="F3162" t="s">
        <v>6465</v>
      </c>
      <c r="G3162" t="s">
        <v>6658</v>
      </c>
      <c r="H3162" t="s">
        <v>7451</v>
      </c>
      <c r="I3162" t="s">
        <v>8054</v>
      </c>
      <c r="J3162" t="s">
        <v>8057</v>
      </c>
      <c r="K3162" t="s">
        <v>8075</v>
      </c>
      <c r="L3162" t="s">
        <v>8600</v>
      </c>
      <c r="M3162">
        <v>48185</v>
      </c>
      <c r="N3162" t="s">
        <v>8639</v>
      </c>
      <c r="O3162" t="s">
        <v>8645</v>
      </c>
      <c r="P3162" t="s">
        <v>10371</v>
      </c>
      <c r="Q3162" t="s">
        <v>10377</v>
      </c>
      <c r="R3162" t="s">
        <v>10394</v>
      </c>
      <c r="S3162">
        <v>13.98</v>
      </c>
      <c r="T3162">
        <v>1</v>
      </c>
      <c r="U3162">
        <v>0</v>
      </c>
      <c r="V3162">
        <v>4.0541999999999998</v>
      </c>
      <c r="W3162">
        <f>(Tableau1[[#This Row],[Sales]]/Tableau1[[#This Row],[Profit]])*100</f>
        <v>344.82758620689657</v>
      </c>
      <c r="X3162">
        <f>Tableau1[[#This Row],[Sales]]*(1-Tableau1[[#This Row],[Discount]])</f>
        <v>13.98</v>
      </c>
      <c r="Y3162">
        <f ca="1">SUMIF(Tableau1[Order ID],Tableau1[[#This Row],[Order ID]],Tableau1[[#This Row],[Sales]])</f>
        <v>0</v>
      </c>
    </row>
    <row r="3163" spans="1:25" x14ac:dyDescent="0.3">
      <c r="A3163">
        <v>6335</v>
      </c>
      <c r="B3163" t="s">
        <v>3182</v>
      </c>
      <c r="C3163" s="9" t="s">
        <v>5414</v>
      </c>
      <c r="D3163" s="9">
        <v>41831</v>
      </c>
      <c r="E3163" s="3" t="s">
        <v>5888</v>
      </c>
      <c r="F3163" t="s">
        <v>6465</v>
      </c>
      <c r="G3163" t="s">
        <v>7176</v>
      </c>
      <c r="H3163" t="s">
        <v>7969</v>
      </c>
      <c r="I3163" t="s">
        <v>8054</v>
      </c>
      <c r="J3163" t="s">
        <v>8057</v>
      </c>
      <c r="K3163" t="s">
        <v>8078</v>
      </c>
      <c r="L3163" t="s">
        <v>8603</v>
      </c>
      <c r="M3163">
        <v>10011</v>
      </c>
      <c r="N3163" t="s">
        <v>8640</v>
      </c>
      <c r="O3163" t="s">
        <v>8948</v>
      </c>
      <c r="P3163" t="s">
        <v>10371</v>
      </c>
      <c r="Q3163" t="s">
        <v>10383</v>
      </c>
      <c r="R3163" t="s">
        <v>10697</v>
      </c>
      <c r="S3163">
        <v>49.12</v>
      </c>
      <c r="T3163">
        <v>4</v>
      </c>
      <c r="U3163">
        <v>0</v>
      </c>
      <c r="V3163">
        <v>23.086400000000001</v>
      </c>
      <c r="W3163">
        <f>(Tableau1[[#This Row],[Sales]]/Tableau1[[#This Row],[Profit]])*100</f>
        <v>212.7659574468085</v>
      </c>
      <c r="X3163">
        <f>Tableau1[[#This Row],[Sales]]*(1-Tableau1[[#This Row],[Discount]])</f>
        <v>49.12</v>
      </c>
      <c r="Y3163">
        <f ca="1">SUMIF(Tableau1[Order ID],Tableau1[[#This Row],[Order ID]],Tableau1[[#This Row],[Sales]])</f>
        <v>0</v>
      </c>
    </row>
    <row r="3164" spans="1:25" x14ac:dyDescent="0.3">
      <c r="A3164">
        <v>6337</v>
      </c>
      <c r="B3164" t="s">
        <v>3183</v>
      </c>
      <c r="C3164" s="9" t="s">
        <v>5163</v>
      </c>
      <c r="D3164" s="9">
        <v>42612</v>
      </c>
      <c r="E3164" s="3" t="s">
        <v>5077</v>
      </c>
      <c r="F3164" t="s">
        <v>6465</v>
      </c>
      <c r="G3164" t="s">
        <v>7164</v>
      </c>
      <c r="H3164" t="s">
        <v>7957</v>
      </c>
      <c r="I3164" t="s">
        <v>8054</v>
      </c>
      <c r="J3164" t="s">
        <v>8057</v>
      </c>
      <c r="K3164" t="s">
        <v>8059</v>
      </c>
      <c r="L3164" t="s">
        <v>8590</v>
      </c>
      <c r="M3164">
        <v>90008</v>
      </c>
      <c r="N3164" t="s">
        <v>8638</v>
      </c>
      <c r="O3164" t="s">
        <v>10090</v>
      </c>
      <c r="P3164" t="s">
        <v>10370</v>
      </c>
      <c r="Q3164" t="s">
        <v>10378</v>
      </c>
      <c r="R3164" t="s">
        <v>11828</v>
      </c>
      <c r="S3164">
        <v>47.04</v>
      </c>
      <c r="T3164">
        <v>4</v>
      </c>
      <c r="U3164">
        <v>0</v>
      </c>
      <c r="V3164">
        <v>15.993600000000001</v>
      </c>
      <c r="W3164">
        <f>(Tableau1[[#This Row],[Sales]]/Tableau1[[#This Row],[Profit]])*100</f>
        <v>294.11764705882348</v>
      </c>
      <c r="X3164">
        <f>Tableau1[[#This Row],[Sales]]*(1-Tableau1[[#This Row],[Discount]])</f>
        <v>47.04</v>
      </c>
      <c r="Y3164">
        <f ca="1">SUMIF(Tableau1[Order ID],Tableau1[[#This Row],[Order ID]],Tableau1[[#This Row],[Sales]])</f>
        <v>0</v>
      </c>
    </row>
    <row r="3165" spans="1:25" x14ac:dyDescent="0.3">
      <c r="A3165">
        <v>6339</v>
      </c>
      <c r="B3165" t="s">
        <v>3184</v>
      </c>
      <c r="C3165" s="9" t="s">
        <v>5391</v>
      </c>
      <c r="D3165" s="9">
        <v>43013</v>
      </c>
      <c r="E3165" s="3" t="s">
        <v>5479</v>
      </c>
      <c r="F3165" t="s">
        <v>6465</v>
      </c>
      <c r="G3165" t="s">
        <v>6945</v>
      </c>
      <c r="H3165" t="s">
        <v>7738</v>
      </c>
      <c r="I3165" t="s">
        <v>8055</v>
      </c>
      <c r="J3165" t="s">
        <v>8057</v>
      </c>
      <c r="K3165" t="s">
        <v>8078</v>
      </c>
      <c r="L3165" t="s">
        <v>8603</v>
      </c>
      <c r="M3165">
        <v>10035</v>
      </c>
      <c r="N3165" t="s">
        <v>8640</v>
      </c>
      <c r="O3165" t="s">
        <v>10073</v>
      </c>
      <c r="P3165" t="s">
        <v>10372</v>
      </c>
      <c r="Q3165" t="s">
        <v>10380</v>
      </c>
      <c r="R3165" t="s">
        <v>11811</v>
      </c>
      <c r="S3165">
        <v>87.8</v>
      </c>
      <c r="T3165">
        <v>4</v>
      </c>
      <c r="U3165">
        <v>0</v>
      </c>
      <c r="V3165">
        <v>43.9</v>
      </c>
      <c r="W3165">
        <f>(Tableau1[[#This Row],[Sales]]/Tableau1[[#This Row],[Profit]])*100</f>
        <v>200</v>
      </c>
      <c r="X3165">
        <f>Tableau1[[#This Row],[Sales]]*(1-Tableau1[[#This Row],[Discount]])</f>
        <v>87.8</v>
      </c>
      <c r="Y3165">
        <f ca="1">SUMIF(Tableau1[Order ID],Tableau1[[#This Row],[Order ID]],Tableau1[[#This Row],[Sales]])</f>
        <v>0</v>
      </c>
    </row>
    <row r="3166" spans="1:25" x14ac:dyDescent="0.3">
      <c r="A3166">
        <v>6342</v>
      </c>
      <c r="B3166" t="s">
        <v>3185</v>
      </c>
      <c r="C3166" s="9" t="s">
        <v>5443</v>
      </c>
      <c r="D3166" s="9">
        <v>42735</v>
      </c>
      <c r="E3166" s="3" t="s">
        <v>5490</v>
      </c>
      <c r="F3166" t="s">
        <v>6466</v>
      </c>
      <c r="G3166" t="s">
        <v>7019</v>
      </c>
      <c r="H3166" t="s">
        <v>7812</v>
      </c>
      <c r="I3166" t="s">
        <v>8054</v>
      </c>
      <c r="J3166" t="s">
        <v>8057</v>
      </c>
      <c r="K3166" t="s">
        <v>8210</v>
      </c>
      <c r="L3166" t="s">
        <v>8612</v>
      </c>
      <c r="M3166">
        <v>43130</v>
      </c>
      <c r="N3166" t="s">
        <v>8640</v>
      </c>
      <c r="O3166" t="s">
        <v>9755</v>
      </c>
      <c r="P3166" t="s">
        <v>10371</v>
      </c>
      <c r="Q3166" t="s">
        <v>10377</v>
      </c>
      <c r="R3166" t="s">
        <v>11491</v>
      </c>
      <c r="S3166">
        <v>156.512</v>
      </c>
      <c r="T3166">
        <v>4</v>
      </c>
      <c r="U3166">
        <v>0.2</v>
      </c>
      <c r="V3166">
        <v>-35.215200000000003</v>
      </c>
      <c r="W3166">
        <f>(Tableau1[[#This Row],[Sales]]/Tableau1[[#This Row],[Profit]])*100</f>
        <v>-444.4444444444444</v>
      </c>
      <c r="X3166">
        <f>Tableau1[[#This Row],[Sales]]*(1-Tableau1[[#This Row],[Discount]])</f>
        <v>125.20960000000001</v>
      </c>
      <c r="Y3166">
        <f ca="1">SUMIF(Tableau1[Order ID],Tableau1[[#This Row],[Order ID]],Tableau1[[#This Row],[Sales]])</f>
        <v>0</v>
      </c>
    </row>
    <row r="3167" spans="1:25" x14ac:dyDescent="0.3">
      <c r="A3167">
        <v>6343</v>
      </c>
      <c r="B3167" t="s">
        <v>3186</v>
      </c>
      <c r="C3167" s="9" t="s">
        <v>6135</v>
      </c>
      <c r="D3167" s="9">
        <v>42070</v>
      </c>
      <c r="E3167" s="3" t="s">
        <v>5396</v>
      </c>
      <c r="F3167" t="s">
        <v>6466</v>
      </c>
      <c r="G3167" t="s">
        <v>7138</v>
      </c>
      <c r="H3167" t="s">
        <v>7931</v>
      </c>
      <c r="I3167" t="s">
        <v>8056</v>
      </c>
      <c r="J3167" t="s">
        <v>8057</v>
      </c>
      <c r="K3167" t="s">
        <v>8104</v>
      </c>
      <c r="L3167" t="s">
        <v>8601</v>
      </c>
      <c r="M3167">
        <v>19711</v>
      </c>
      <c r="N3167" t="s">
        <v>8640</v>
      </c>
      <c r="O3167" t="s">
        <v>8876</v>
      </c>
      <c r="P3167" t="s">
        <v>10372</v>
      </c>
      <c r="Q3167" t="s">
        <v>10384</v>
      </c>
      <c r="R3167" t="s">
        <v>10626</v>
      </c>
      <c r="S3167">
        <v>119.85</v>
      </c>
      <c r="T3167">
        <v>3</v>
      </c>
      <c r="U3167">
        <v>0</v>
      </c>
      <c r="V3167">
        <v>52.734000000000002</v>
      </c>
      <c r="W3167">
        <f>(Tableau1[[#This Row],[Sales]]/Tableau1[[#This Row],[Profit]])*100</f>
        <v>227.27272727272725</v>
      </c>
      <c r="X3167">
        <f>Tableau1[[#This Row],[Sales]]*(1-Tableau1[[#This Row],[Discount]])</f>
        <v>119.85</v>
      </c>
      <c r="Y3167">
        <f ca="1">SUMIF(Tableau1[Order ID],Tableau1[[#This Row],[Order ID]],Tableau1[[#This Row],[Sales]])</f>
        <v>0</v>
      </c>
    </row>
    <row r="3168" spans="1:25" x14ac:dyDescent="0.3">
      <c r="A3168">
        <v>6347</v>
      </c>
      <c r="B3168" t="s">
        <v>3187</v>
      </c>
      <c r="C3168" s="9" t="s">
        <v>5209</v>
      </c>
      <c r="D3168" s="9">
        <v>43028</v>
      </c>
      <c r="E3168" s="3" t="s">
        <v>5209</v>
      </c>
      <c r="F3168" t="s">
        <v>6467</v>
      </c>
      <c r="G3168" t="s">
        <v>6514</v>
      </c>
      <c r="H3168" t="s">
        <v>7307</v>
      </c>
      <c r="I3168" t="s">
        <v>8056</v>
      </c>
      <c r="J3168" t="s">
        <v>8057</v>
      </c>
      <c r="K3168" t="s">
        <v>8078</v>
      </c>
      <c r="L3168" t="s">
        <v>8603</v>
      </c>
      <c r="M3168">
        <v>10024</v>
      </c>
      <c r="N3168" t="s">
        <v>8640</v>
      </c>
      <c r="O3168" t="s">
        <v>9714</v>
      </c>
      <c r="P3168" t="s">
        <v>10371</v>
      </c>
      <c r="Q3168" t="s">
        <v>10375</v>
      </c>
      <c r="R3168" t="s">
        <v>11451</v>
      </c>
      <c r="S3168">
        <v>24.55</v>
      </c>
      <c r="T3168">
        <v>5</v>
      </c>
      <c r="U3168">
        <v>0</v>
      </c>
      <c r="V3168">
        <v>12.029500000000001</v>
      </c>
      <c r="W3168">
        <f>(Tableau1[[#This Row],[Sales]]/Tableau1[[#This Row],[Profit]])*100</f>
        <v>204.08163265306123</v>
      </c>
      <c r="X3168">
        <f>Tableau1[[#This Row],[Sales]]*(1-Tableau1[[#This Row],[Discount]])</f>
        <v>24.55</v>
      </c>
      <c r="Y3168">
        <f ca="1">SUMIF(Tableau1[Order ID],Tableau1[[#This Row],[Order ID]],Tableau1[[#This Row],[Sales]])</f>
        <v>0</v>
      </c>
    </row>
    <row r="3169" spans="1:25" x14ac:dyDescent="0.3">
      <c r="A3169">
        <v>6348</v>
      </c>
      <c r="B3169" t="s">
        <v>3188</v>
      </c>
      <c r="C3169" s="9" t="s">
        <v>5519</v>
      </c>
      <c r="D3169" s="9">
        <v>42125</v>
      </c>
      <c r="E3169" s="3" t="s">
        <v>6442</v>
      </c>
      <c r="F3169" t="s">
        <v>6465</v>
      </c>
      <c r="G3169" t="s">
        <v>6606</v>
      </c>
      <c r="H3169" t="s">
        <v>7399</v>
      </c>
      <c r="I3169" t="s">
        <v>8054</v>
      </c>
      <c r="J3169" t="s">
        <v>8057</v>
      </c>
      <c r="K3169" t="s">
        <v>8066</v>
      </c>
      <c r="L3169" t="s">
        <v>8590</v>
      </c>
      <c r="M3169">
        <v>94109</v>
      </c>
      <c r="N3169" t="s">
        <v>8638</v>
      </c>
      <c r="O3169" t="s">
        <v>8972</v>
      </c>
      <c r="P3169" t="s">
        <v>10371</v>
      </c>
      <c r="Q3169" t="s">
        <v>10381</v>
      </c>
      <c r="R3169" t="s">
        <v>10721</v>
      </c>
      <c r="S3169">
        <v>12.176</v>
      </c>
      <c r="T3169">
        <v>1</v>
      </c>
      <c r="U3169">
        <v>0.2</v>
      </c>
      <c r="V3169">
        <v>4.4138000000000002</v>
      </c>
      <c r="W3169">
        <f>(Tableau1[[#This Row],[Sales]]/Tableau1[[#This Row],[Profit]])*100</f>
        <v>275.86206896551721</v>
      </c>
      <c r="X3169">
        <f>Tableau1[[#This Row],[Sales]]*(1-Tableau1[[#This Row],[Discount]])</f>
        <v>9.7408000000000001</v>
      </c>
      <c r="Y3169">
        <f ca="1">SUMIF(Tableau1[Order ID],Tableau1[[#This Row],[Order ID]],Tableau1[[#This Row],[Sales]])</f>
        <v>0</v>
      </c>
    </row>
    <row r="3170" spans="1:25" x14ac:dyDescent="0.3">
      <c r="A3170">
        <v>6351</v>
      </c>
      <c r="B3170" t="s">
        <v>3189</v>
      </c>
      <c r="C3170" s="9" t="s">
        <v>5243</v>
      </c>
      <c r="D3170" s="9">
        <v>42981</v>
      </c>
      <c r="E3170" s="3" t="s">
        <v>5595</v>
      </c>
      <c r="F3170" t="s">
        <v>6465</v>
      </c>
      <c r="G3170" t="s">
        <v>6619</v>
      </c>
      <c r="H3170" t="s">
        <v>7412</v>
      </c>
      <c r="I3170" t="s">
        <v>8054</v>
      </c>
      <c r="J3170" t="s">
        <v>8057</v>
      </c>
      <c r="K3170" t="s">
        <v>8119</v>
      </c>
      <c r="L3170" t="s">
        <v>8593</v>
      </c>
      <c r="M3170">
        <v>75217</v>
      </c>
      <c r="N3170" t="s">
        <v>8639</v>
      </c>
      <c r="O3170" t="s">
        <v>9408</v>
      </c>
      <c r="P3170" t="s">
        <v>10370</v>
      </c>
      <c r="Q3170" t="s">
        <v>10378</v>
      </c>
      <c r="R3170" t="s">
        <v>11156</v>
      </c>
      <c r="S3170">
        <v>108.4</v>
      </c>
      <c r="T3170">
        <v>5</v>
      </c>
      <c r="U3170">
        <v>0.6</v>
      </c>
      <c r="V3170">
        <v>-105.69</v>
      </c>
      <c r="W3170">
        <f>(Tableau1[[#This Row],[Sales]]/Tableau1[[#This Row],[Profit]])*100</f>
        <v>-102.56410256410258</v>
      </c>
      <c r="X3170">
        <f>Tableau1[[#This Row],[Sales]]*(1-Tableau1[[#This Row],[Discount]])</f>
        <v>43.360000000000007</v>
      </c>
      <c r="Y3170">
        <f ca="1">SUMIF(Tableau1[Order ID],Tableau1[[#This Row],[Order ID]],Tableau1[[#This Row],[Sales]])</f>
        <v>0</v>
      </c>
    </row>
    <row r="3171" spans="1:25" x14ac:dyDescent="0.3">
      <c r="A3171">
        <v>6352</v>
      </c>
      <c r="B3171" t="s">
        <v>3190</v>
      </c>
      <c r="C3171" s="9" t="s">
        <v>5162</v>
      </c>
      <c r="D3171" s="9">
        <v>43042</v>
      </c>
      <c r="E3171" s="3" t="s">
        <v>6213</v>
      </c>
      <c r="F3171" t="s">
        <v>6465</v>
      </c>
      <c r="G3171" t="s">
        <v>7135</v>
      </c>
      <c r="H3171" t="s">
        <v>7928</v>
      </c>
      <c r="I3171" t="s">
        <v>8055</v>
      </c>
      <c r="J3171" t="s">
        <v>8057</v>
      </c>
      <c r="K3171" t="s">
        <v>8158</v>
      </c>
      <c r="L3171" t="s">
        <v>8591</v>
      </c>
      <c r="M3171">
        <v>33178</v>
      </c>
      <c r="N3171" t="s">
        <v>8637</v>
      </c>
      <c r="O3171" t="s">
        <v>9545</v>
      </c>
      <c r="P3171" t="s">
        <v>10372</v>
      </c>
      <c r="Q3171" t="s">
        <v>10380</v>
      </c>
      <c r="R3171" t="s">
        <v>11288</v>
      </c>
      <c r="S3171">
        <v>361.37599999999998</v>
      </c>
      <c r="T3171">
        <v>2</v>
      </c>
      <c r="U3171">
        <v>0.2</v>
      </c>
      <c r="V3171">
        <v>27.103200000000001</v>
      </c>
      <c r="W3171">
        <f>(Tableau1[[#This Row],[Sales]]/Tableau1[[#This Row],[Profit]])*100</f>
        <v>1333.3333333333333</v>
      </c>
      <c r="X3171">
        <f>Tableau1[[#This Row],[Sales]]*(1-Tableau1[[#This Row],[Discount]])</f>
        <v>289.10079999999999</v>
      </c>
      <c r="Y3171">
        <f ca="1">SUMIF(Tableau1[Order ID],Tableau1[[#This Row],[Order ID]],Tableau1[[#This Row],[Sales]])</f>
        <v>0</v>
      </c>
    </row>
    <row r="3172" spans="1:25" x14ac:dyDescent="0.3">
      <c r="A3172">
        <v>6353</v>
      </c>
      <c r="B3172" t="s">
        <v>3191</v>
      </c>
      <c r="C3172" s="9" t="s">
        <v>6053</v>
      </c>
      <c r="D3172" s="9">
        <v>42260</v>
      </c>
      <c r="E3172" s="3" t="s">
        <v>5474</v>
      </c>
      <c r="F3172" t="s">
        <v>6465</v>
      </c>
      <c r="G3172" t="s">
        <v>7136</v>
      </c>
      <c r="H3172" t="s">
        <v>7929</v>
      </c>
      <c r="I3172" t="s">
        <v>8054</v>
      </c>
      <c r="J3172" t="s">
        <v>8057</v>
      </c>
      <c r="K3172" t="s">
        <v>8068</v>
      </c>
      <c r="L3172" t="s">
        <v>8597</v>
      </c>
      <c r="M3172">
        <v>19120</v>
      </c>
      <c r="N3172" t="s">
        <v>8640</v>
      </c>
      <c r="O3172" t="s">
        <v>9817</v>
      </c>
      <c r="P3172" t="s">
        <v>10371</v>
      </c>
      <c r="Q3172" t="s">
        <v>10381</v>
      </c>
      <c r="R3172" t="s">
        <v>11550</v>
      </c>
      <c r="S3172">
        <v>2.4119999999999999</v>
      </c>
      <c r="T3172">
        <v>1</v>
      </c>
      <c r="U3172">
        <v>0.7</v>
      </c>
      <c r="V3172">
        <v>-2.0099999999999998</v>
      </c>
      <c r="W3172">
        <f>(Tableau1[[#This Row],[Sales]]/Tableau1[[#This Row],[Profit]])*100</f>
        <v>-120.00000000000001</v>
      </c>
      <c r="X3172">
        <f>Tableau1[[#This Row],[Sales]]*(1-Tableau1[[#This Row],[Discount]])</f>
        <v>0.72360000000000013</v>
      </c>
      <c r="Y3172">
        <f ca="1">SUMIF(Tableau1[Order ID],Tableau1[[#This Row],[Order ID]],Tableau1[[#This Row],[Sales]])</f>
        <v>0</v>
      </c>
    </row>
    <row r="3173" spans="1:25" x14ac:dyDescent="0.3">
      <c r="A3173">
        <v>6354</v>
      </c>
      <c r="B3173" t="s">
        <v>3192</v>
      </c>
      <c r="C3173" s="9" t="s">
        <v>5714</v>
      </c>
      <c r="D3173" s="9">
        <v>42253</v>
      </c>
      <c r="E3173" s="3" t="s">
        <v>5841</v>
      </c>
      <c r="F3173" t="s">
        <v>6465</v>
      </c>
      <c r="G3173" t="s">
        <v>6497</v>
      </c>
      <c r="H3173" t="s">
        <v>7290</v>
      </c>
      <c r="I3173" t="s">
        <v>8055</v>
      </c>
      <c r="J3173" t="s">
        <v>8057</v>
      </c>
      <c r="K3173" t="s">
        <v>8078</v>
      </c>
      <c r="L3173" t="s">
        <v>8603</v>
      </c>
      <c r="M3173">
        <v>10011</v>
      </c>
      <c r="N3173" t="s">
        <v>8640</v>
      </c>
      <c r="O3173" t="s">
        <v>10169</v>
      </c>
      <c r="P3173" t="s">
        <v>10371</v>
      </c>
      <c r="Q3173" t="s">
        <v>10382</v>
      </c>
      <c r="R3173" t="s">
        <v>11910</v>
      </c>
      <c r="S3173">
        <v>8.39</v>
      </c>
      <c r="T3173">
        <v>1</v>
      </c>
      <c r="U3173">
        <v>0</v>
      </c>
      <c r="V3173">
        <v>2.0975000000000001</v>
      </c>
      <c r="W3173">
        <f>(Tableau1[[#This Row],[Sales]]/Tableau1[[#This Row],[Profit]])*100</f>
        <v>400</v>
      </c>
      <c r="X3173">
        <f>Tableau1[[#This Row],[Sales]]*(1-Tableau1[[#This Row],[Discount]])</f>
        <v>8.39</v>
      </c>
      <c r="Y3173">
        <f ca="1">SUMIF(Tableau1[Order ID],Tableau1[[#This Row],[Order ID]],Tableau1[[#This Row],[Sales]])</f>
        <v>0</v>
      </c>
    </row>
    <row r="3174" spans="1:25" x14ac:dyDescent="0.3">
      <c r="A3174">
        <v>6356</v>
      </c>
      <c r="B3174" t="s">
        <v>3193</v>
      </c>
      <c r="C3174" s="9" t="s">
        <v>5221</v>
      </c>
      <c r="D3174" s="9">
        <v>41918</v>
      </c>
      <c r="E3174" s="3" t="s">
        <v>5333</v>
      </c>
      <c r="F3174" t="s">
        <v>6465</v>
      </c>
      <c r="G3174" t="s">
        <v>7025</v>
      </c>
      <c r="H3174" t="s">
        <v>7818</v>
      </c>
      <c r="I3174" t="s">
        <v>8054</v>
      </c>
      <c r="J3174" t="s">
        <v>8057</v>
      </c>
      <c r="K3174" t="s">
        <v>8068</v>
      </c>
      <c r="L3174" t="s">
        <v>8597</v>
      </c>
      <c r="M3174">
        <v>19120</v>
      </c>
      <c r="N3174" t="s">
        <v>8640</v>
      </c>
      <c r="O3174" t="s">
        <v>8830</v>
      </c>
      <c r="P3174" t="s">
        <v>10371</v>
      </c>
      <c r="Q3174" t="s">
        <v>10377</v>
      </c>
      <c r="R3174" t="s">
        <v>10580</v>
      </c>
      <c r="S3174">
        <v>83.92</v>
      </c>
      <c r="T3174">
        <v>5</v>
      </c>
      <c r="U3174">
        <v>0.2</v>
      </c>
      <c r="V3174">
        <v>-13.637</v>
      </c>
      <c r="W3174">
        <f>(Tableau1[[#This Row],[Sales]]/Tableau1[[#This Row],[Profit]])*100</f>
        <v>-615.38461538461547</v>
      </c>
      <c r="X3174">
        <f>Tableau1[[#This Row],[Sales]]*(1-Tableau1[[#This Row],[Discount]])</f>
        <v>67.13600000000001</v>
      </c>
      <c r="Y3174">
        <f ca="1">SUMIF(Tableau1[Order ID],Tableau1[[#This Row],[Order ID]],Tableau1[[#This Row],[Sales]])</f>
        <v>0</v>
      </c>
    </row>
    <row r="3175" spans="1:25" x14ac:dyDescent="0.3">
      <c r="A3175">
        <v>6357</v>
      </c>
      <c r="B3175" t="s">
        <v>3194</v>
      </c>
      <c r="C3175" s="9" t="s">
        <v>5235</v>
      </c>
      <c r="D3175" s="9">
        <v>42758</v>
      </c>
      <c r="E3175" s="3" t="s">
        <v>5510</v>
      </c>
      <c r="F3175" t="s">
        <v>6465</v>
      </c>
      <c r="G3175" t="s">
        <v>6762</v>
      </c>
      <c r="H3175" t="s">
        <v>7555</v>
      </c>
      <c r="I3175" t="s">
        <v>8055</v>
      </c>
      <c r="J3175" t="s">
        <v>8057</v>
      </c>
      <c r="K3175" t="s">
        <v>8062</v>
      </c>
      <c r="L3175" t="s">
        <v>8234</v>
      </c>
      <c r="M3175">
        <v>98103</v>
      </c>
      <c r="N3175" t="s">
        <v>8638</v>
      </c>
      <c r="O3175" t="s">
        <v>9769</v>
      </c>
      <c r="P3175" t="s">
        <v>10371</v>
      </c>
      <c r="Q3175" t="s">
        <v>10381</v>
      </c>
      <c r="R3175" t="s">
        <v>11504</v>
      </c>
      <c r="S3175">
        <v>19.68</v>
      </c>
      <c r="T3175">
        <v>5</v>
      </c>
      <c r="U3175">
        <v>0.2</v>
      </c>
      <c r="V3175">
        <v>6.8879999999999999</v>
      </c>
      <c r="W3175">
        <f>(Tableau1[[#This Row],[Sales]]/Tableau1[[#This Row],[Profit]])*100</f>
        <v>285.71428571428572</v>
      </c>
      <c r="X3175">
        <f>Tableau1[[#This Row],[Sales]]*(1-Tableau1[[#This Row],[Discount]])</f>
        <v>15.744</v>
      </c>
      <c r="Y3175">
        <f ca="1">SUMIF(Tableau1[Order ID],Tableau1[[#This Row],[Order ID]],Tableau1[[#This Row],[Sales]])</f>
        <v>0</v>
      </c>
    </row>
    <row r="3176" spans="1:25" x14ac:dyDescent="0.3">
      <c r="A3176">
        <v>6361</v>
      </c>
      <c r="B3176" t="s">
        <v>3195</v>
      </c>
      <c r="C3176" s="9" t="s">
        <v>5925</v>
      </c>
      <c r="D3176" s="9">
        <v>42348</v>
      </c>
      <c r="E3176" s="3" t="s">
        <v>5113</v>
      </c>
      <c r="F3176" t="s">
        <v>6465</v>
      </c>
      <c r="G3176" t="s">
        <v>7231</v>
      </c>
      <c r="H3176" t="s">
        <v>8024</v>
      </c>
      <c r="I3176" t="s">
        <v>8056</v>
      </c>
      <c r="J3176" t="s">
        <v>8057</v>
      </c>
      <c r="K3176" t="s">
        <v>8059</v>
      </c>
      <c r="L3176" t="s">
        <v>8590</v>
      </c>
      <c r="M3176">
        <v>90032</v>
      </c>
      <c r="N3176" t="s">
        <v>8638</v>
      </c>
      <c r="O3176" t="s">
        <v>10040</v>
      </c>
      <c r="P3176" t="s">
        <v>10371</v>
      </c>
      <c r="Q3176" t="s">
        <v>10379</v>
      </c>
      <c r="R3176" t="s">
        <v>11778</v>
      </c>
      <c r="S3176">
        <v>56.3</v>
      </c>
      <c r="T3176">
        <v>2</v>
      </c>
      <c r="U3176">
        <v>0</v>
      </c>
      <c r="V3176">
        <v>15.763999999999999</v>
      </c>
      <c r="W3176">
        <f>(Tableau1[[#This Row],[Sales]]/Tableau1[[#This Row],[Profit]])*100</f>
        <v>357.14285714285711</v>
      </c>
      <c r="X3176">
        <f>Tableau1[[#This Row],[Sales]]*(1-Tableau1[[#This Row],[Discount]])</f>
        <v>56.3</v>
      </c>
      <c r="Y3176">
        <f ca="1">SUMIF(Tableau1[Order ID],Tableau1[[#This Row],[Order ID]],Tableau1[[#This Row],[Sales]])</f>
        <v>0</v>
      </c>
    </row>
    <row r="3177" spans="1:25" x14ac:dyDescent="0.3">
      <c r="A3177">
        <v>6362</v>
      </c>
      <c r="B3177" t="s">
        <v>3196</v>
      </c>
      <c r="C3177" s="9" t="s">
        <v>5671</v>
      </c>
      <c r="D3177" s="9">
        <v>41968</v>
      </c>
      <c r="E3177" s="3" t="s">
        <v>5983</v>
      </c>
      <c r="F3177" t="s">
        <v>6465</v>
      </c>
      <c r="G3177" t="s">
        <v>6807</v>
      </c>
      <c r="H3177" t="s">
        <v>7600</v>
      </c>
      <c r="I3177" t="s">
        <v>8054</v>
      </c>
      <c r="J3177" t="s">
        <v>8057</v>
      </c>
      <c r="K3177" t="s">
        <v>8082</v>
      </c>
      <c r="L3177" t="s">
        <v>8609</v>
      </c>
      <c r="M3177">
        <v>97477</v>
      </c>
      <c r="N3177" t="s">
        <v>8638</v>
      </c>
      <c r="O3177" t="s">
        <v>10142</v>
      </c>
      <c r="P3177" t="s">
        <v>10371</v>
      </c>
      <c r="Q3177" t="s">
        <v>10379</v>
      </c>
      <c r="R3177" t="s">
        <v>11883</v>
      </c>
      <c r="S3177">
        <v>51.015999999999998</v>
      </c>
      <c r="T3177">
        <v>7</v>
      </c>
      <c r="U3177">
        <v>0.2</v>
      </c>
      <c r="V3177">
        <v>8.2901000000000007</v>
      </c>
      <c r="W3177">
        <f>(Tableau1[[#This Row],[Sales]]/Tableau1[[#This Row],[Profit]])*100</f>
        <v>615.38461538461536</v>
      </c>
      <c r="X3177">
        <f>Tableau1[[#This Row],[Sales]]*(1-Tableau1[[#This Row],[Discount]])</f>
        <v>40.812800000000003</v>
      </c>
      <c r="Y3177">
        <f ca="1">SUMIF(Tableau1[Order ID],Tableau1[[#This Row],[Order ID]],Tableau1[[#This Row],[Sales]])</f>
        <v>0</v>
      </c>
    </row>
    <row r="3178" spans="1:25" x14ac:dyDescent="0.3">
      <c r="A3178">
        <v>6363</v>
      </c>
      <c r="B3178" t="s">
        <v>3197</v>
      </c>
      <c r="C3178" s="9" t="s">
        <v>5640</v>
      </c>
      <c r="D3178" s="9">
        <v>43060</v>
      </c>
      <c r="E3178" s="3" t="s">
        <v>5950</v>
      </c>
      <c r="F3178" t="s">
        <v>6465</v>
      </c>
      <c r="G3178" t="s">
        <v>6705</v>
      </c>
      <c r="H3178" t="s">
        <v>7498</v>
      </c>
      <c r="I3178" t="s">
        <v>8054</v>
      </c>
      <c r="J3178" t="s">
        <v>8057</v>
      </c>
      <c r="K3178" t="s">
        <v>8534</v>
      </c>
      <c r="L3178" t="s">
        <v>8234</v>
      </c>
      <c r="M3178">
        <v>98059</v>
      </c>
      <c r="N3178" t="s">
        <v>8638</v>
      </c>
      <c r="O3178" t="s">
        <v>9070</v>
      </c>
      <c r="P3178" t="s">
        <v>10371</v>
      </c>
      <c r="Q3178" t="s">
        <v>10381</v>
      </c>
      <c r="R3178" t="s">
        <v>10819</v>
      </c>
      <c r="S3178">
        <v>150.80000000000001</v>
      </c>
      <c r="T3178">
        <v>5</v>
      </c>
      <c r="U3178">
        <v>0.2</v>
      </c>
      <c r="V3178">
        <v>56.55</v>
      </c>
      <c r="W3178">
        <f>(Tableau1[[#This Row],[Sales]]/Tableau1[[#This Row],[Profit]])*100</f>
        <v>266.66666666666669</v>
      </c>
      <c r="X3178">
        <f>Tableau1[[#This Row],[Sales]]*(1-Tableau1[[#This Row],[Discount]])</f>
        <v>120.64000000000001</v>
      </c>
      <c r="Y3178">
        <f ca="1">SUMIF(Tableau1[Order ID],Tableau1[[#This Row],[Order ID]],Tableau1[[#This Row],[Sales]])</f>
        <v>0</v>
      </c>
    </row>
    <row r="3179" spans="1:25" x14ac:dyDescent="0.3">
      <c r="A3179">
        <v>6366</v>
      </c>
      <c r="B3179" t="s">
        <v>3198</v>
      </c>
      <c r="C3179" s="9" t="s">
        <v>6125</v>
      </c>
      <c r="D3179" s="9">
        <v>42829</v>
      </c>
      <c r="E3179" s="3" t="s">
        <v>6364</v>
      </c>
      <c r="F3179" t="s">
        <v>6466</v>
      </c>
      <c r="G3179" t="s">
        <v>6752</v>
      </c>
      <c r="H3179" t="s">
        <v>7545</v>
      </c>
      <c r="I3179" t="s">
        <v>8056</v>
      </c>
      <c r="J3179" t="s">
        <v>8057</v>
      </c>
      <c r="K3179" t="s">
        <v>8078</v>
      </c>
      <c r="L3179" t="s">
        <v>8603</v>
      </c>
      <c r="M3179">
        <v>10009</v>
      </c>
      <c r="N3179" t="s">
        <v>8640</v>
      </c>
      <c r="O3179" t="s">
        <v>10311</v>
      </c>
      <c r="P3179" t="s">
        <v>10372</v>
      </c>
      <c r="Q3179" t="s">
        <v>10380</v>
      </c>
      <c r="R3179" t="s">
        <v>12052</v>
      </c>
      <c r="S3179">
        <v>41.22</v>
      </c>
      <c r="T3179">
        <v>1</v>
      </c>
      <c r="U3179">
        <v>0</v>
      </c>
      <c r="V3179">
        <v>11.1294</v>
      </c>
      <c r="W3179">
        <f>(Tableau1[[#This Row],[Sales]]/Tableau1[[#This Row],[Profit]])*100</f>
        <v>370.37037037037032</v>
      </c>
      <c r="X3179">
        <f>Tableau1[[#This Row],[Sales]]*(1-Tableau1[[#This Row],[Discount]])</f>
        <v>41.22</v>
      </c>
      <c r="Y3179">
        <f ca="1">SUMIF(Tableau1[Order ID],Tableau1[[#This Row],[Order ID]],Tableau1[[#This Row],[Sales]])</f>
        <v>0</v>
      </c>
    </row>
    <row r="3180" spans="1:25" x14ac:dyDescent="0.3">
      <c r="A3180">
        <v>6369</v>
      </c>
      <c r="B3180" t="s">
        <v>3199</v>
      </c>
      <c r="C3180" s="9" t="s">
        <v>5270</v>
      </c>
      <c r="D3180" s="9">
        <v>42874</v>
      </c>
      <c r="E3180" s="3" t="s">
        <v>6299</v>
      </c>
      <c r="F3180" t="s">
        <v>6465</v>
      </c>
      <c r="G3180" t="s">
        <v>6661</v>
      </c>
      <c r="H3180" t="s">
        <v>7454</v>
      </c>
      <c r="I3180" t="s">
        <v>8054</v>
      </c>
      <c r="J3180" t="s">
        <v>8057</v>
      </c>
      <c r="K3180" t="s">
        <v>8107</v>
      </c>
      <c r="L3180" t="s">
        <v>8590</v>
      </c>
      <c r="M3180">
        <v>95123</v>
      </c>
      <c r="N3180" t="s">
        <v>8638</v>
      </c>
      <c r="O3180" t="s">
        <v>9784</v>
      </c>
      <c r="P3180" t="s">
        <v>10371</v>
      </c>
      <c r="Q3180" t="s">
        <v>10381</v>
      </c>
      <c r="R3180" t="s">
        <v>11518</v>
      </c>
      <c r="S3180">
        <v>133.12</v>
      </c>
      <c r="T3180">
        <v>5</v>
      </c>
      <c r="U3180">
        <v>0.2</v>
      </c>
      <c r="V3180">
        <v>49.92</v>
      </c>
      <c r="W3180">
        <f>(Tableau1[[#This Row],[Sales]]/Tableau1[[#This Row],[Profit]])*100</f>
        <v>266.66666666666663</v>
      </c>
      <c r="X3180">
        <f>Tableau1[[#This Row],[Sales]]*(1-Tableau1[[#This Row],[Discount]])</f>
        <v>106.49600000000001</v>
      </c>
      <c r="Y3180">
        <f ca="1">SUMIF(Tableau1[Order ID],Tableau1[[#This Row],[Order ID]],Tableau1[[#This Row],[Sales]])</f>
        <v>0</v>
      </c>
    </row>
    <row r="3181" spans="1:25" x14ac:dyDescent="0.3">
      <c r="A3181">
        <v>6370</v>
      </c>
      <c r="B3181" t="s">
        <v>3200</v>
      </c>
      <c r="C3181" s="9" t="s">
        <v>5369</v>
      </c>
      <c r="D3181" s="9">
        <v>42646</v>
      </c>
      <c r="E3181" s="3" t="s">
        <v>5907</v>
      </c>
      <c r="F3181" t="s">
        <v>6465</v>
      </c>
      <c r="G3181" t="s">
        <v>7202</v>
      </c>
      <c r="H3181" t="s">
        <v>7995</v>
      </c>
      <c r="I3181" t="s">
        <v>8055</v>
      </c>
      <c r="J3181" t="s">
        <v>8057</v>
      </c>
      <c r="K3181" t="s">
        <v>8113</v>
      </c>
      <c r="L3181" t="s">
        <v>8593</v>
      </c>
      <c r="M3181">
        <v>75051</v>
      </c>
      <c r="N3181" t="s">
        <v>8639</v>
      </c>
      <c r="O3181" t="s">
        <v>8921</v>
      </c>
      <c r="P3181" t="s">
        <v>10370</v>
      </c>
      <c r="Q3181" t="s">
        <v>10378</v>
      </c>
      <c r="R3181" t="s">
        <v>10670</v>
      </c>
      <c r="S3181">
        <v>38.08</v>
      </c>
      <c r="T3181">
        <v>5</v>
      </c>
      <c r="U3181">
        <v>0.6</v>
      </c>
      <c r="V3181">
        <v>-29.512</v>
      </c>
      <c r="W3181">
        <f>(Tableau1[[#This Row],[Sales]]/Tableau1[[#This Row],[Profit]])*100</f>
        <v>-129.03225806451613</v>
      </c>
      <c r="X3181">
        <f>Tableau1[[#This Row],[Sales]]*(1-Tableau1[[#This Row],[Discount]])</f>
        <v>15.231999999999999</v>
      </c>
      <c r="Y3181">
        <f ca="1">SUMIF(Tableau1[Order ID],Tableau1[[#This Row],[Order ID]],Tableau1[[#This Row],[Sales]])</f>
        <v>0</v>
      </c>
    </row>
    <row r="3182" spans="1:25" x14ac:dyDescent="0.3">
      <c r="A3182">
        <v>6371</v>
      </c>
      <c r="B3182" t="s">
        <v>3201</v>
      </c>
      <c r="C3182" s="9" t="s">
        <v>5861</v>
      </c>
      <c r="D3182" s="9">
        <v>42695</v>
      </c>
      <c r="E3182" s="3" t="s">
        <v>5861</v>
      </c>
      <c r="F3182" t="s">
        <v>6467</v>
      </c>
      <c r="G3182" t="s">
        <v>6919</v>
      </c>
      <c r="H3182" t="s">
        <v>7712</v>
      </c>
      <c r="I3182" t="s">
        <v>8056</v>
      </c>
      <c r="J3182" t="s">
        <v>8057</v>
      </c>
      <c r="K3182" t="s">
        <v>8078</v>
      </c>
      <c r="L3182" t="s">
        <v>8603</v>
      </c>
      <c r="M3182">
        <v>10009</v>
      </c>
      <c r="N3182" t="s">
        <v>8640</v>
      </c>
      <c r="O3182" t="s">
        <v>10091</v>
      </c>
      <c r="P3182" t="s">
        <v>10370</v>
      </c>
      <c r="Q3182" t="s">
        <v>10373</v>
      </c>
      <c r="R3182" t="s">
        <v>11829</v>
      </c>
      <c r="S3182">
        <v>113.568</v>
      </c>
      <c r="T3182">
        <v>2</v>
      </c>
      <c r="U3182">
        <v>0.2</v>
      </c>
      <c r="V3182">
        <v>12.776400000000001</v>
      </c>
      <c r="W3182">
        <f>(Tableau1[[#This Row],[Sales]]/Tableau1[[#This Row],[Profit]])*100</f>
        <v>888.8888888888888</v>
      </c>
      <c r="X3182">
        <f>Tableau1[[#This Row],[Sales]]*(1-Tableau1[[#This Row],[Discount]])</f>
        <v>90.854399999999998</v>
      </c>
      <c r="Y3182">
        <f ca="1">SUMIF(Tableau1[Order ID],Tableau1[[#This Row],[Order ID]],Tableau1[[#This Row],[Sales]])</f>
        <v>0</v>
      </c>
    </row>
    <row r="3183" spans="1:25" x14ac:dyDescent="0.3">
      <c r="A3183">
        <v>6372</v>
      </c>
      <c r="B3183" t="s">
        <v>3202</v>
      </c>
      <c r="C3183" s="9" t="s">
        <v>5651</v>
      </c>
      <c r="D3183" s="9">
        <v>43011</v>
      </c>
      <c r="E3183" s="3" t="s">
        <v>5391</v>
      </c>
      <c r="F3183" t="s">
        <v>6464</v>
      </c>
      <c r="G3183" t="s">
        <v>6722</v>
      </c>
      <c r="H3183" t="s">
        <v>7515</v>
      </c>
      <c r="I3183" t="s">
        <v>8056</v>
      </c>
      <c r="J3183" t="s">
        <v>8057</v>
      </c>
      <c r="K3183" t="s">
        <v>8078</v>
      </c>
      <c r="L3183" t="s">
        <v>8603</v>
      </c>
      <c r="M3183">
        <v>10009</v>
      </c>
      <c r="N3183" t="s">
        <v>8640</v>
      </c>
      <c r="O3183" t="s">
        <v>8745</v>
      </c>
      <c r="P3183" t="s">
        <v>10370</v>
      </c>
      <c r="Q3183" t="s">
        <v>10378</v>
      </c>
      <c r="R3183" t="s">
        <v>10494</v>
      </c>
      <c r="S3183">
        <v>83.92</v>
      </c>
      <c r="T3183">
        <v>4</v>
      </c>
      <c r="U3183">
        <v>0</v>
      </c>
      <c r="V3183">
        <v>21.819199999999999</v>
      </c>
      <c r="W3183">
        <f>(Tableau1[[#This Row],[Sales]]/Tableau1[[#This Row],[Profit]])*100</f>
        <v>384.61538461538464</v>
      </c>
      <c r="X3183">
        <f>Tableau1[[#This Row],[Sales]]*(1-Tableau1[[#This Row],[Discount]])</f>
        <v>83.92</v>
      </c>
      <c r="Y3183">
        <f ca="1">SUMIF(Tableau1[Order ID],Tableau1[[#This Row],[Order ID]],Tableau1[[#This Row],[Sales]])</f>
        <v>0</v>
      </c>
    </row>
    <row r="3184" spans="1:25" x14ac:dyDescent="0.3">
      <c r="A3184">
        <v>6375</v>
      </c>
      <c r="B3184" t="s">
        <v>3203</v>
      </c>
      <c r="C3184" s="9" t="s">
        <v>5363</v>
      </c>
      <c r="D3184" s="9">
        <v>41758</v>
      </c>
      <c r="E3184" s="3" t="s">
        <v>5553</v>
      </c>
      <c r="F3184" t="s">
        <v>6465</v>
      </c>
      <c r="G3184" t="s">
        <v>6624</v>
      </c>
      <c r="H3184" t="s">
        <v>7417</v>
      </c>
      <c r="I3184" t="s">
        <v>8055</v>
      </c>
      <c r="J3184" t="s">
        <v>8057</v>
      </c>
      <c r="K3184" t="s">
        <v>8084</v>
      </c>
      <c r="L3184" t="s">
        <v>8606</v>
      </c>
      <c r="M3184">
        <v>38109</v>
      </c>
      <c r="N3184" t="s">
        <v>8637</v>
      </c>
      <c r="O3184" t="s">
        <v>9277</v>
      </c>
      <c r="P3184" t="s">
        <v>10370</v>
      </c>
      <c r="Q3184" t="s">
        <v>10374</v>
      </c>
      <c r="R3184" t="s">
        <v>11026</v>
      </c>
      <c r="S3184">
        <v>561.58399999999995</v>
      </c>
      <c r="T3184">
        <v>2</v>
      </c>
      <c r="U3184">
        <v>0.2</v>
      </c>
      <c r="V3184">
        <v>70.197999999999993</v>
      </c>
      <c r="W3184">
        <f>(Tableau1[[#This Row],[Sales]]/Tableau1[[#This Row],[Profit]])*100</f>
        <v>800</v>
      </c>
      <c r="X3184">
        <f>Tableau1[[#This Row],[Sales]]*(1-Tableau1[[#This Row],[Discount]])</f>
        <v>449.2672</v>
      </c>
      <c r="Y3184">
        <f ca="1">SUMIF(Tableau1[Order ID],Tableau1[[#This Row],[Order ID]],Tableau1[[#This Row],[Sales]])</f>
        <v>0</v>
      </c>
    </row>
    <row r="3185" spans="1:25" x14ac:dyDescent="0.3">
      <c r="A3185">
        <v>6377</v>
      </c>
      <c r="B3185" t="s">
        <v>3204</v>
      </c>
      <c r="C3185" s="9" t="s">
        <v>5907</v>
      </c>
      <c r="D3185" s="9">
        <v>42650</v>
      </c>
      <c r="E3185" s="3" t="s">
        <v>6185</v>
      </c>
      <c r="F3185" t="s">
        <v>6466</v>
      </c>
      <c r="G3185" t="s">
        <v>7053</v>
      </c>
      <c r="H3185" t="s">
        <v>7846</v>
      </c>
      <c r="I3185" t="s">
        <v>8056</v>
      </c>
      <c r="J3185" t="s">
        <v>8057</v>
      </c>
      <c r="K3185" t="s">
        <v>8068</v>
      </c>
      <c r="L3185" t="s">
        <v>8597</v>
      </c>
      <c r="M3185">
        <v>19143</v>
      </c>
      <c r="N3185" t="s">
        <v>8640</v>
      </c>
      <c r="O3185" t="s">
        <v>8723</v>
      </c>
      <c r="P3185" t="s">
        <v>10371</v>
      </c>
      <c r="Q3185" t="s">
        <v>10375</v>
      </c>
      <c r="R3185" t="s">
        <v>10472</v>
      </c>
      <c r="S3185">
        <v>4.9279999999999999</v>
      </c>
      <c r="T3185">
        <v>2</v>
      </c>
      <c r="U3185">
        <v>0.2</v>
      </c>
      <c r="V3185">
        <v>1.7248000000000001</v>
      </c>
      <c r="W3185">
        <f>(Tableau1[[#This Row],[Sales]]/Tableau1[[#This Row],[Profit]])*100</f>
        <v>285.71428571428567</v>
      </c>
      <c r="X3185">
        <f>Tableau1[[#This Row],[Sales]]*(1-Tableau1[[#This Row],[Discount]])</f>
        <v>3.9424000000000001</v>
      </c>
      <c r="Y3185">
        <f ca="1">SUMIF(Tableau1[Order ID],Tableau1[[#This Row],[Order ID]],Tableau1[[#This Row],[Sales]])</f>
        <v>0</v>
      </c>
    </row>
    <row r="3186" spans="1:25" x14ac:dyDescent="0.3">
      <c r="A3186">
        <v>6378</v>
      </c>
      <c r="B3186" t="s">
        <v>3205</v>
      </c>
      <c r="C3186" s="9" t="s">
        <v>5302</v>
      </c>
      <c r="D3186" s="9">
        <v>42719</v>
      </c>
      <c r="E3186" s="3" t="s">
        <v>5626</v>
      </c>
      <c r="F3186" t="s">
        <v>6465</v>
      </c>
      <c r="G3186" t="s">
        <v>7014</v>
      </c>
      <c r="H3186" t="s">
        <v>7807</v>
      </c>
      <c r="I3186" t="s">
        <v>8054</v>
      </c>
      <c r="J3186" t="s">
        <v>8057</v>
      </c>
      <c r="K3186" t="s">
        <v>8059</v>
      </c>
      <c r="L3186" t="s">
        <v>8590</v>
      </c>
      <c r="M3186">
        <v>90004</v>
      </c>
      <c r="N3186" t="s">
        <v>8638</v>
      </c>
      <c r="O3186" t="s">
        <v>9841</v>
      </c>
      <c r="P3186" t="s">
        <v>10370</v>
      </c>
      <c r="Q3186" t="s">
        <v>10378</v>
      </c>
      <c r="R3186" t="s">
        <v>11575</v>
      </c>
      <c r="S3186">
        <v>14.76</v>
      </c>
      <c r="T3186">
        <v>2</v>
      </c>
      <c r="U3186">
        <v>0</v>
      </c>
      <c r="V3186">
        <v>4.2804000000000002</v>
      </c>
      <c r="W3186">
        <f>(Tableau1[[#This Row],[Sales]]/Tableau1[[#This Row],[Profit]])*100</f>
        <v>344.82758620689651</v>
      </c>
      <c r="X3186">
        <f>Tableau1[[#This Row],[Sales]]*(1-Tableau1[[#This Row],[Discount]])</f>
        <v>14.76</v>
      </c>
      <c r="Y3186">
        <f ca="1">SUMIF(Tableau1[Order ID],Tableau1[[#This Row],[Order ID]],Tableau1[[#This Row],[Sales]])</f>
        <v>0</v>
      </c>
    </row>
    <row r="3187" spans="1:25" x14ac:dyDescent="0.3">
      <c r="A3187">
        <v>6379</v>
      </c>
      <c r="B3187" t="s">
        <v>3206</v>
      </c>
      <c r="C3187" s="9" t="s">
        <v>5348</v>
      </c>
      <c r="D3187" s="9">
        <v>42835</v>
      </c>
      <c r="E3187" s="3" t="s">
        <v>5379</v>
      </c>
      <c r="F3187" t="s">
        <v>6465</v>
      </c>
      <c r="G3187" t="s">
        <v>7216</v>
      </c>
      <c r="H3187" t="s">
        <v>8009</v>
      </c>
      <c r="I3187" t="s">
        <v>8056</v>
      </c>
      <c r="J3187" t="s">
        <v>8057</v>
      </c>
      <c r="K3187" t="s">
        <v>8474</v>
      </c>
      <c r="L3187" t="s">
        <v>8617</v>
      </c>
      <c r="M3187">
        <v>6708</v>
      </c>
      <c r="N3187" t="s">
        <v>8640</v>
      </c>
      <c r="O3187" t="s">
        <v>9037</v>
      </c>
      <c r="P3187" t="s">
        <v>10372</v>
      </c>
      <c r="Q3187" t="s">
        <v>10384</v>
      </c>
      <c r="R3187" t="s">
        <v>10786</v>
      </c>
      <c r="S3187">
        <v>99.99</v>
      </c>
      <c r="T3187">
        <v>1</v>
      </c>
      <c r="U3187">
        <v>0</v>
      </c>
      <c r="V3187">
        <v>41.995800000000003</v>
      </c>
      <c r="W3187">
        <f>(Tableau1[[#This Row],[Sales]]/Tableau1[[#This Row],[Profit]])*100</f>
        <v>238.09523809523805</v>
      </c>
      <c r="X3187">
        <f>Tableau1[[#This Row],[Sales]]*(1-Tableau1[[#This Row],[Discount]])</f>
        <v>99.99</v>
      </c>
      <c r="Y3187">
        <f ca="1">SUMIF(Tableau1[Order ID],Tableau1[[#This Row],[Order ID]],Tableau1[[#This Row],[Sales]])</f>
        <v>0</v>
      </c>
    </row>
    <row r="3188" spans="1:25" x14ac:dyDescent="0.3">
      <c r="A3188">
        <v>6381</v>
      </c>
      <c r="B3188" t="s">
        <v>3207</v>
      </c>
      <c r="C3188" s="9" t="s">
        <v>5948</v>
      </c>
      <c r="D3188" s="9">
        <v>41737</v>
      </c>
      <c r="E3188" s="3" t="s">
        <v>5168</v>
      </c>
      <c r="F3188" t="s">
        <v>6465</v>
      </c>
      <c r="G3188" t="s">
        <v>6948</v>
      </c>
      <c r="H3188" t="s">
        <v>7741</v>
      </c>
      <c r="I3188" t="s">
        <v>8056</v>
      </c>
      <c r="J3188" t="s">
        <v>8057</v>
      </c>
      <c r="K3188" t="s">
        <v>8490</v>
      </c>
      <c r="L3188" t="s">
        <v>8604</v>
      </c>
      <c r="M3188">
        <v>85224</v>
      </c>
      <c r="N3188" t="s">
        <v>8638</v>
      </c>
      <c r="O3188" t="s">
        <v>10067</v>
      </c>
      <c r="P3188" t="s">
        <v>10371</v>
      </c>
      <c r="Q3188" t="s">
        <v>10386</v>
      </c>
      <c r="R3188" t="s">
        <v>11805</v>
      </c>
      <c r="S3188">
        <v>49.792000000000002</v>
      </c>
      <c r="T3188">
        <v>8</v>
      </c>
      <c r="U3188">
        <v>0.2</v>
      </c>
      <c r="V3188">
        <v>-11.8256</v>
      </c>
      <c r="W3188">
        <f>(Tableau1[[#This Row],[Sales]]/Tableau1[[#This Row],[Profit]])*100</f>
        <v>-421.05263157894746</v>
      </c>
      <c r="X3188">
        <f>Tableau1[[#This Row],[Sales]]*(1-Tableau1[[#This Row],[Discount]])</f>
        <v>39.833600000000004</v>
      </c>
      <c r="Y3188">
        <f ca="1">SUMIF(Tableau1[Order ID],Tableau1[[#This Row],[Order ID]],Tableau1[[#This Row],[Sales]])</f>
        <v>0</v>
      </c>
    </row>
    <row r="3189" spans="1:25" x14ac:dyDescent="0.3">
      <c r="A3189">
        <v>6382</v>
      </c>
      <c r="B3189" t="s">
        <v>3208</v>
      </c>
      <c r="C3189" s="9" t="s">
        <v>5922</v>
      </c>
      <c r="D3189" s="9">
        <v>42458</v>
      </c>
      <c r="E3189" s="3" t="s">
        <v>6227</v>
      </c>
      <c r="F3189" t="s">
        <v>6465</v>
      </c>
      <c r="G3189" t="s">
        <v>6648</v>
      </c>
      <c r="H3189" t="s">
        <v>7441</v>
      </c>
      <c r="I3189" t="s">
        <v>8054</v>
      </c>
      <c r="J3189" t="s">
        <v>8057</v>
      </c>
      <c r="K3189" t="s">
        <v>8082</v>
      </c>
      <c r="L3189" t="s">
        <v>8612</v>
      </c>
      <c r="M3189">
        <v>45503</v>
      </c>
      <c r="N3189" t="s">
        <v>8640</v>
      </c>
      <c r="O3189" t="s">
        <v>9197</v>
      </c>
      <c r="P3189" t="s">
        <v>10370</v>
      </c>
      <c r="Q3189" t="s">
        <v>10373</v>
      </c>
      <c r="R3189" t="s">
        <v>10946</v>
      </c>
      <c r="S3189">
        <v>299.97500000000002</v>
      </c>
      <c r="T3189">
        <v>5</v>
      </c>
      <c r="U3189">
        <v>0.5</v>
      </c>
      <c r="V3189">
        <v>-167.98599999999999</v>
      </c>
      <c r="W3189">
        <f>(Tableau1[[#This Row],[Sales]]/Tableau1[[#This Row],[Profit]])*100</f>
        <v>-178.57142857142861</v>
      </c>
      <c r="X3189">
        <f>Tableau1[[#This Row],[Sales]]*(1-Tableau1[[#This Row],[Discount]])</f>
        <v>149.98750000000001</v>
      </c>
      <c r="Y3189">
        <f ca="1">SUMIF(Tableau1[Order ID],Tableau1[[#This Row],[Order ID]],Tableau1[[#This Row],[Sales]])</f>
        <v>0</v>
      </c>
    </row>
    <row r="3190" spans="1:25" x14ac:dyDescent="0.3">
      <c r="A3190">
        <v>6384</v>
      </c>
      <c r="B3190" t="s">
        <v>3209</v>
      </c>
      <c r="C3190" s="9" t="s">
        <v>5817</v>
      </c>
      <c r="D3190" s="9">
        <v>42750</v>
      </c>
      <c r="E3190" s="3" t="s">
        <v>6381</v>
      </c>
      <c r="F3190" t="s">
        <v>6466</v>
      </c>
      <c r="G3190" t="s">
        <v>7089</v>
      </c>
      <c r="H3190" t="s">
        <v>7882</v>
      </c>
      <c r="I3190" t="s">
        <v>8054</v>
      </c>
      <c r="J3190" t="s">
        <v>8057</v>
      </c>
      <c r="K3190" t="s">
        <v>8147</v>
      </c>
      <c r="L3190" t="s">
        <v>8593</v>
      </c>
      <c r="M3190">
        <v>78745</v>
      </c>
      <c r="N3190" t="s">
        <v>8639</v>
      </c>
      <c r="O3190" t="s">
        <v>9411</v>
      </c>
      <c r="P3190" t="s">
        <v>10371</v>
      </c>
      <c r="Q3190" t="s">
        <v>10381</v>
      </c>
      <c r="R3190" t="s">
        <v>11159</v>
      </c>
      <c r="S3190">
        <v>32.783999999999999</v>
      </c>
      <c r="T3190">
        <v>4</v>
      </c>
      <c r="U3190">
        <v>0.8</v>
      </c>
      <c r="V3190">
        <v>-52.4544</v>
      </c>
      <c r="W3190">
        <f>(Tableau1[[#This Row],[Sales]]/Tableau1[[#This Row],[Profit]])*100</f>
        <v>-62.5</v>
      </c>
      <c r="X3190">
        <f>Tableau1[[#This Row],[Sales]]*(1-Tableau1[[#This Row],[Discount]])</f>
        <v>6.5567999999999982</v>
      </c>
      <c r="Y3190">
        <f ca="1">SUMIF(Tableau1[Order ID],Tableau1[[#This Row],[Order ID]],Tableau1[[#This Row],[Sales]])</f>
        <v>0</v>
      </c>
    </row>
    <row r="3191" spans="1:25" x14ac:dyDescent="0.3">
      <c r="A3191">
        <v>6388</v>
      </c>
      <c r="B3191" t="s">
        <v>3210</v>
      </c>
      <c r="C3191" s="9" t="s">
        <v>6136</v>
      </c>
      <c r="D3191" s="9">
        <v>41669</v>
      </c>
      <c r="E3191" s="3" t="s">
        <v>5549</v>
      </c>
      <c r="F3191" t="s">
        <v>6465</v>
      </c>
      <c r="G3191" t="s">
        <v>6628</v>
      </c>
      <c r="H3191" t="s">
        <v>7421</v>
      </c>
      <c r="I3191" t="s">
        <v>8054</v>
      </c>
      <c r="J3191" t="s">
        <v>8057</v>
      </c>
      <c r="K3191" t="s">
        <v>8124</v>
      </c>
      <c r="L3191" t="s">
        <v>8600</v>
      </c>
      <c r="M3191">
        <v>48234</v>
      </c>
      <c r="N3191" t="s">
        <v>8639</v>
      </c>
      <c r="O3191" t="s">
        <v>9147</v>
      </c>
      <c r="P3191" t="s">
        <v>10371</v>
      </c>
      <c r="Q3191" t="s">
        <v>10383</v>
      </c>
      <c r="R3191" t="s">
        <v>10896</v>
      </c>
      <c r="S3191">
        <v>10.56</v>
      </c>
      <c r="T3191">
        <v>2</v>
      </c>
      <c r="U3191">
        <v>0</v>
      </c>
      <c r="V3191">
        <v>4.7519999999999998</v>
      </c>
      <c r="W3191">
        <f>(Tableau1[[#This Row],[Sales]]/Tableau1[[#This Row],[Profit]])*100</f>
        <v>222.22222222222223</v>
      </c>
      <c r="X3191">
        <f>Tableau1[[#This Row],[Sales]]*(1-Tableau1[[#This Row],[Discount]])</f>
        <v>10.56</v>
      </c>
      <c r="Y3191">
        <f ca="1">SUMIF(Tableau1[Order ID],Tableau1[[#This Row],[Order ID]],Tableau1[[#This Row],[Sales]])</f>
        <v>0</v>
      </c>
    </row>
    <row r="3192" spans="1:25" x14ac:dyDescent="0.3">
      <c r="A3192">
        <v>6390</v>
      </c>
      <c r="B3192" t="s">
        <v>3211</v>
      </c>
      <c r="C3192" s="9" t="s">
        <v>6137</v>
      </c>
      <c r="D3192" s="9">
        <v>42042</v>
      </c>
      <c r="E3192" s="3" t="s">
        <v>6353</v>
      </c>
      <c r="F3192" t="s">
        <v>6465</v>
      </c>
      <c r="G3192" t="s">
        <v>6928</v>
      </c>
      <c r="H3192" t="s">
        <v>7721</v>
      </c>
      <c r="I3192" t="s">
        <v>8055</v>
      </c>
      <c r="J3192" t="s">
        <v>8057</v>
      </c>
      <c r="K3192" t="s">
        <v>8082</v>
      </c>
      <c r="L3192" t="s">
        <v>8605</v>
      </c>
      <c r="M3192">
        <v>22153</v>
      </c>
      <c r="N3192" t="s">
        <v>8637</v>
      </c>
      <c r="O3192" t="s">
        <v>9256</v>
      </c>
      <c r="P3192" t="s">
        <v>10371</v>
      </c>
      <c r="Q3192" t="s">
        <v>10385</v>
      </c>
      <c r="R3192" t="s">
        <v>11005</v>
      </c>
      <c r="S3192">
        <v>311.14999999999998</v>
      </c>
      <c r="T3192">
        <v>5</v>
      </c>
      <c r="U3192">
        <v>0</v>
      </c>
      <c r="V3192">
        <v>146.2405</v>
      </c>
      <c r="W3192">
        <f>(Tableau1[[#This Row],[Sales]]/Tableau1[[#This Row],[Profit]])*100</f>
        <v>212.7659574468085</v>
      </c>
      <c r="X3192">
        <f>Tableau1[[#This Row],[Sales]]*(1-Tableau1[[#This Row],[Discount]])</f>
        <v>311.14999999999998</v>
      </c>
      <c r="Y3192">
        <f ca="1">SUMIF(Tableau1[Order ID],Tableau1[[#This Row],[Order ID]],Tableau1[[#This Row],[Sales]])</f>
        <v>0</v>
      </c>
    </row>
    <row r="3193" spans="1:25" x14ac:dyDescent="0.3">
      <c r="A3193">
        <v>6392</v>
      </c>
      <c r="B3193" t="s">
        <v>3212</v>
      </c>
      <c r="C3193" s="9" t="s">
        <v>5912</v>
      </c>
      <c r="D3193" s="9">
        <v>42718</v>
      </c>
      <c r="E3193" s="3" t="s">
        <v>6084</v>
      </c>
      <c r="F3193" t="s">
        <v>6465</v>
      </c>
      <c r="G3193" t="s">
        <v>6475</v>
      </c>
      <c r="H3193" t="s">
        <v>7268</v>
      </c>
      <c r="I3193" t="s">
        <v>8054</v>
      </c>
      <c r="J3193" t="s">
        <v>8057</v>
      </c>
      <c r="K3193" t="s">
        <v>8078</v>
      </c>
      <c r="L3193" t="s">
        <v>8603</v>
      </c>
      <c r="M3193">
        <v>10011</v>
      </c>
      <c r="N3193" t="s">
        <v>8640</v>
      </c>
      <c r="O3193" t="s">
        <v>10052</v>
      </c>
      <c r="P3193" t="s">
        <v>10371</v>
      </c>
      <c r="Q3193" t="s">
        <v>10383</v>
      </c>
      <c r="R3193" t="s">
        <v>11790</v>
      </c>
      <c r="S3193">
        <v>14.62</v>
      </c>
      <c r="T3193">
        <v>2</v>
      </c>
      <c r="U3193">
        <v>0</v>
      </c>
      <c r="V3193">
        <v>6.7252000000000001</v>
      </c>
      <c r="W3193">
        <f>(Tableau1[[#This Row],[Sales]]/Tableau1[[#This Row],[Profit]])*100</f>
        <v>217.39130434782606</v>
      </c>
      <c r="X3193">
        <f>Tableau1[[#This Row],[Sales]]*(1-Tableau1[[#This Row],[Discount]])</f>
        <v>14.62</v>
      </c>
      <c r="Y3193">
        <f ca="1">SUMIF(Tableau1[Order ID],Tableau1[[#This Row],[Order ID]],Tableau1[[#This Row],[Sales]])</f>
        <v>0</v>
      </c>
    </row>
    <row r="3194" spans="1:25" x14ac:dyDescent="0.3">
      <c r="A3194">
        <v>6398</v>
      </c>
      <c r="B3194" t="s">
        <v>3213</v>
      </c>
      <c r="C3194" s="9" t="s">
        <v>6138</v>
      </c>
      <c r="D3194" s="9">
        <v>43039</v>
      </c>
      <c r="E3194" s="3" t="s">
        <v>5289</v>
      </c>
      <c r="F3194" t="s">
        <v>6465</v>
      </c>
      <c r="G3194" t="s">
        <v>7039</v>
      </c>
      <c r="H3194" t="s">
        <v>7832</v>
      </c>
      <c r="I3194" t="s">
        <v>8056</v>
      </c>
      <c r="J3194" t="s">
        <v>8057</v>
      </c>
      <c r="K3194" t="s">
        <v>8119</v>
      </c>
      <c r="L3194" t="s">
        <v>8593</v>
      </c>
      <c r="M3194">
        <v>75217</v>
      </c>
      <c r="N3194" t="s">
        <v>8639</v>
      </c>
      <c r="O3194" t="s">
        <v>8915</v>
      </c>
      <c r="P3194" t="s">
        <v>10371</v>
      </c>
      <c r="Q3194" t="s">
        <v>10379</v>
      </c>
      <c r="R3194" t="s">
        <v>10664</v>
      </c>
      <c r="S3194">
        <v>5.2480000000000002</v>
      </c>
      <c r="T3194">
        <v>2</v>
      </c>
      <c r="U3194">
        <v>0.2</v>
      </c>
      <c r="V3194">
        <v>0.59040000000000004</v>
      </c>
      <c r="W3194">
        <f>(Tableau1[[#This Row],[Sales]]/Tableau1[[#This Row],[Profit]])*100</f>
        <v>888.88888888888891</v>
      </c>
      <c r="X3194">
        <f>Tableau1[[#This Row],[Sales]]*(1-Tableau1[[#This Row],[Discount]])</f>
        <v>4.1984000000000004</v>
      </c>
      <c r="Y3194">
        <f ca="1">SUMIF(Tableau1[Order ID],Tableau1[[#This Row],[Order ID]],Tableau1[[#This Row],[Sales]])</f>
        <v>0</v>
      </c>
    </row>
    <row r="3195" spans="1:25" x14ac:dyDescent="0.3">
      <c r="A3195">
        <v>6399</v>
      </c>
      <c r="B3195" t="s">
        <v>3214</v>
      </c>
      <c r="C3195" s="9" t="s">
        <v>5664</v>
      </c>
      <c r="D3195" s="9">
        <v>42953</v>
      </c>
      <c r="E3195" s="3" t="s">
        <v>5831</v>
      </c>
      <c r="F3195" t="s">
        <v>6465</v>
      </c>
      <c r="G3195" t="s">
        <v>6507</v>
      </c>
      <c r="H3195" t="s">
        <v>7300</v>
      </c>
      <c r="I3195" t="s">
        <v>8056</v>
      </c>
      <c r="J3195" t="s">
        <v>8057</v>
      </c>
      <c r="K3195" t="s">
        <v>8061</v>
      </c>
      <c r="L3195" t="s">
        <v>8626</v>
      </c>
      <c r="M3195">
        <v>3301</v>
      </c>
      <c r="N3195" t="s">
        <v>8640</v>
      </c>
      <c r="O3195" t="s">
        <v>9979</v>
      </c>
      <c r="P3195" t="s">
        <v>10372</v>
      </c>
      <c r="Q3195" t="s">
        <v>10380</v>
      </c>
      <c r="R3195" t="s">
        <v>11716</v>
      </c>
      <c r="S3195">
        <v>824.95</v>
      </c>
      <c r="T3195">
        <v>5</v>
      </c>
      <c r="U3195">
        <v>0</v>
      </c>
      <c r="V3195">
        <v>247.48500000000001</v>
      </c>
      <c r="W3195">
        <f>(Tableau1[[#This Row],[Sales]]/Tableau1[[#This Row],[Profit]])*100</f>
        <v>333.33333333333337</v>
      </c>
      <c r="X3195">
        <f>Tableau1[[#This Row],[Sales]]*(1-Tableau1[[#This Row],[Discount]])</f>
        <v>824.95</v>
      </c>
      <c r="Y3195">
        <f ca="1">SUMIF(Tableau1[Order ID],Tableau1[[#This Row],[Order ID]],Tableau1[[#This Row],[Sales]])</f>
        <v>0</v>
      </c>
    </row>
    <row r="3196" spans="1:25" x14ac:dyDescent="0.3">
      <c r="A3196">
        <v>6402</v>
      </c>
      <c r="B3196" t="s">
        <v>3215</v>
      </c>
      <c r="C3196" s="9" t="s">
        <v>6139</v>
      </c>
      <c r="D3196" s="9">
        <v>42885</v>
      </c>
      <c r="E3196" s="3" t="s">
        <v>6431</v>
      </c>
      <c r="F3196" t="s">
        <v>6466</v>
      </c>
      <c r="G3196" t="s">
        <v>6700</v>
      </c>
      <c r="H3196" t="s">
        <v>7493</v>
      </c>
      <c r="I3196" t="s">
        <v>8054</v>
      </c>
      <c r="J3196" t="s">
        <v>8057</v>
      </c>
      <c r="K3196" t="s">
        <v>8298</v>
      </c>
      <c r="L3196" t="s">
        <v>8616</v>
      </c>
      <c r="M3196">
        <v>70506</v>
      </c>
      <c r="N3196" t="s">
        <v>8637</v>
      </c>
      <c r="O3196" t="s">
        <v>9711</v>
      </c>
      <c r="P3196" t="s">
        <v>10370</v>
      </c>
      <c r="Q3196" t="s">
        <v>10373</v>
      </c>
      <c r="R3196" t="s">
        <v>11448</v>
      </c>
      <c r="S3196">
        <v>241.96</v>
      </c>
      <c r="T3196">
        <v>2</v>
      </c>
      <c r="U3196">
        <v>0</v>
      </c>
      <c r="V3196">
        <v>33.874400000000001</v>
      </c>
      <c r="W3196">
        <f>(Tableau1[[#This Row],[Sales]]/Tableau1[[#This Row],[Profit]])*100</f>
        <v>714.28571428571433</v>
      </c>
      <c r="X3196">
        <f>Tableau1[[#This Row],[Sales]]*(1-Tableau1[[#This Row],[Discount]])</f>
        <v>241.96</v>
      </c>
      <c r="Y3196">
        <f ca="1">SUMIF(Tableau1[Order ID],Tableau1[[#This Row],[Order ID]],Tableau1[[#This Row],[Sales]])</f>
        <v>0</v>
      </c>
    </row>
    <row r="3197" spans="1:25" x14ac:dyDescent="0.3">
      <c r="A3197">
        <v>6405</v>
      </c>
      <c r="B3197" t="s">
        <v>3216</v>
      </c>
      <c r="C3197" s="9" t="s">
        <v>5702</v>
      </c>
      <c r="D3197" s="9">
        <v>42338</v>
      </c>
      <c r="E3197" s="3" t="s">
        <v>5931</v>
      </c>
      <c r="F3197" t="s">
        <v>6465</v>
      </c>
      <c r="G3197" t="s">
        <v>6996</v>
      </c>
      <c r="H3197" t="s">
        <v>7789</v>
      </c>
      <c r="I3197" t="s">
        <v>8054</v>
      </c>
      <c r="J3197" t="s">
        <v>8057</v>
      </c>
      <c r="K3197" t="s">
        <v>8311</v>
      </c>
      <c r="L3197" t="s">
        <v>8592</v>
      </c>
      <c r="M3197">
        <v>27604</v>
      </c>
      <c r="N3197" t="s">
        <v>8637</v>
      </c>
      <c r="O3197" t="s">
        <v>9779</v>
      </c>
      <c r="P3197" t="s">
        <v>10372</v>
      </c>
      <c r="Q3197" t="s">
        <v>10380</v>
      </c>
      <c r="R3197" t="s">
        <v>11513</v>
      </c>
      <c r="S3197">
        <v>177.48</v>
      </c>
      <c r="T3197">
        <v>3</v>
      </c>
      <c r="U3197">
        <v>0.2</v>
      </c>
      <c r="V3197">
        <v>19.9665</v>
      </c>
      <c r="W3197">
        <f>(Tableau1[[#This Row],[Sales]]/Tableau1[[#This Row],[Profit]])*100</f>
        <v>888.88888888888891</v>
      </c>
      <c r="X3197">
        <f>Tableau1[[#This Row],[Sales]]*(1-Tableau1[[#This Row],[Discount]])</f>
        <v>141.98400000000001</v>
      </c>
      <c r="Y3197">
        <f ca="1">SUMIF(Tableau1[Order ID],Tableau1[[#This Row],[Order ID]],Tableau1[[#This Row],[Sales]])</f>
        <v>0</v>
      </c>
    </row>
    <row r="3198" spans="1:25" x14ac:dyDescent="0.3">
      <c r="A3198">
        <v>6406</v>
      </c>
      <c r="B3198" t="s">
        <v>3217</v>
      </c>
      <c r="C3198" s="9" t="s">
        <v>5545</v>
      </c>
      <c r="D3198" s="9">
        <v>42978</v>
      </c>
      <c r="E3198" s="3" t="s">
        <v>5294</v>
      </c>
      <c r="F3198" t="s">
        <v>6464</v>
      </c>
      <c r="G3198" t="s">
        <v>6776</v>
      </c>
      <c r="H3198" t="s">
        <v>7569</v>
      </c>
      <c r="I3198" t="s">
        <v>8055</v>
      </c>
      <c r="J3198" t="s">
        <v>8057</v>
      </c>
      <c r="K3198" t="s">
        <v>8316</v>
      </c>
      <c r="L3198" t="s">
        <v>8234</v>
      </c>
      <c r="M3198">
        <v>99207</v>
      </c>
      <c r="N3198" t="s">
        <v>8638</v>
      </c>
      <c r="O3198" t="s">
        <v>9034</v>
      </c>
      <c r="P3198" t="s">
        <v>10370</v>
      </c>
      <c r="Q3198" t="s">
        <v>10374</v>
      </c>
      <c r="R3198" t="s">
        <v>10784</v>
      </c>
      <c r="S3198">
        <v>569.56799999999998</v>
      </c>
      <c r="T3198">
        <v>2</v>
      </c>
      <c r="U3198">
        <v>0.2</v>
      </c>
      <c r="V3198">
        <v>7.1196000000000002</v>
      </c>
      <c r="W3198">
        <f>(Tableau1[[#This Row],[Sales]]/Tableau1[[#This Row],[Profit]])*100</f>
        <v>8000</v>
      </c>
      <c r="X3198">
        <f>Tableau1[[#This Row],[Sales]]*(1-Tableau1[[#This Row],[Discount]])</f>
        <v>455.65440000000001</v>
      </c>
      <c r="Y3198">
        <f ca="1">SUMIF(Tableau1[Order ID],Tableau1[[#This Row],[Order ID]],Tableau1[[#This Row],[Sales]])</f>
        <v>0</v>
      </c>
    </row>
    <row r="3199" spans="1:25" x14ac:dyDescent="0.3">
      <c r="A3199">
        <v>6408</v>
      </c>
      <c r="B3199" t="s">
        <v>3218</v>
      </c>
      <c r="C3199" s="9" t="s">
        <v>5334</v>
      </c>
      <c r="D3199" s="9">
        <v>42869</v>
      </c>
      <c r="E3199" s="3" t="s">
        <v>5386</v>
      </c>
      <c r="F3199" t="s">
        <v>6466</v>
      </c>
      <c r="G3199" t="s">
        <v>6686</v>
      </c>
      <c r="H3199" t="s">
        <v>7479</v>
      </c>
      <c r="I3199" t="s">
        <v>8054</v>
      </c>
      <c r="J3199" t="s">
        <v>8057</v>
      </c>
      <c r="K3199" t="s">
        <v>8070</v>
      </c>
      <c r="L3199" t="s">
        <v>8593</v>
      </c>
      <c r="M3199">
        <v>77041</v>
      </c>
      <c r="N3199" t="s">
        <v>8639</v>
      </c>
      <c r="O3199" t="s">
        <v>9776</v>
      </c>
      <c r="P3199" t="s">
        <v>10370</v>
      </c>
      <c r="Q3199" t="s">
        <v>10374</v>
      </c>
      <c r="R3199" t="s">
        <v>11511</v>
      </c>
      <c r="S3199">
        <v>899.43</v>
      </c>
      <c r="T3199">
        <v>5</v>
      </c>
      <c r="U3199">
        <v>0.3</v>
      </c>
      <c r="V3199">
        <v>-12.849</v>
      </c>
      <c r="W3199">
        <f>(Tableau1[[#This Row],[Sales]]/Tableau1[[#This Row],[Profit]])*100</f>
        <v>-7000</v>
      </c>
      <c r="X3199">
        <f>Tableau1[[#This Row],[Sales]]*(1-Tableau1[[#This Row],[Discount]])</f>
        <v>629.60099999999989</v>
      </c>
      <c r="Y3199">
        <f ca="1">SUMIF(Tableau1[Order ID],Tableau1[[#This Row],[Order ID]],Tableau1[[#This Row],[Sales]])</f>
        <v>0</v>
      </c>
    </row>
    <row r="3200" spans="1:25" x14ac:dyDescent="0.3">
      <c r="A3200">
        <v>6413</v>
      </c>
      <c r="B3200" t="s">
        <v>3219</v>
      </c>
      <c r="C3200" s="9" t="s">
        <v>5659</v>
      </c>
      <c r="D3200" s="9">
        <v>42964</v>
      </c>
      <c r="E3200" s="3" t="s">
        <v>5992</v>
      </c>
      <c r="F3200" t="s">
        <v>6465</v>
      </c>
      <c r="G3200" t="s">
        <v>7039</v>
      </c>
      <c r="H3200" t="s">
        <v>7832</v>
      </c>
      <c r="I3200" t="s">
        <v>8056</v>
      </c>
      <c r="J3200" t="s">
        <v>8057</v>
      </c>
      <c r="K3200" t="s">
        <v>8161</v>
      </c>
      <c r="L3200" t="s">
        <v>8589</v>
      </c>
      <c r="M3200">
        <v>40214</v>
      </c>
      <c r="N3200" t="s">
        <v>8637</v>
      </c>
      <c r="O3200" t="s">
        <v>8779</v>
      </c>
      <c r="P3200" t="s">
        <v>10371</v>
      </c>
      <c r="Q3200" t="s">
        <v>10381</v>
      </c>
      <c r="R3200" t="s">
        <v>10529</v>
      </c>
      <c r="S3200">
        <v>102.93</v>
      </c>
      <c r="T3200">
        <v>3</v>
      </c>
      <c r="U3200">
        <v>0</v>
      </c>
      <c r="V3200">
        <v>48.377099999999999</v>
      </c>
      <c r="W3200">
        <f>(Tableau1[[#This Row],[Sales]]/Tableau1[[#This Row],[Profit]])*100</f>
        <v>212.76595744680856</v>
      </c>
      <c r="X3200">
        <f>Tableau1[[#This Row],[Sales]]*(1-Tableau1[[#This Row],[Discount]])</f>
        <v>102.93</v>
      </c>
      <c r="Y3200">
        <f ca="1">SUMIF(Tableau1[Order ID],Tableau1[[#This Row],[Order ID]],Tableau1[[#This Row],[Sales]])</f>
        <v>0</v>
      </c>
    </row>
    <row r="3201" spans="1:25" x14ac:dyDescent="0.3">
      <c r="A3201">
        <v>6415</v>
      </c>
      <c r="B3201" t="s">
        <v>3220</v>
      </c>
      <c r="C3201" s="9" t="s">
        <v>5498</v>
      </c>
      <c r="D3201" s="9">
        <v>43049</v>
      </c>
      <c r="E3201" s="3" t="s">
        <v>5267</v>
      </c>
      <c r="F3201" t="s">
        <v>6464</v>
      </c>
      <c r="G3201" t="s">
        <v>7128</v>
      </c>
      <c r="H3201" t="s">
        <v>7921</v>
      </c>
      <c r="I3201" t="s">
        <v>8056</v>
      </c>
      <c r="J3201" t="s">
        <v>8057</v>
      </c>
      <c r="K3201" t="s">
        <v>8447</v>
      </c>
      <c r="L3201" t="s">
        <v>8591</v>
      </c>
      <c r="M3201">
        <v>33021</v>
      </c>
      <c r="N3201" t="s">
        <v>8637</v>
      </c>
      <c r="O3201" t="s">
        <v>10271</v>
      </c>
      <c r="P3201" t="s">
        <v>10371</v>
      </c>
      <c r="Q3201" t="s">
        <v>10381</v>
      </c>
      <c r="R3201" t="s">
        <v>12011</v>
      </c>
      <c r="S3201">
        <v>11.52</v>
      </c>
      <c r="T3201">
        <v>5</v>
      </c>
      <c r="U3201">
        <v>0.7</v>
      </c>
      <c r="V3201">
        <v>-7.68</v>
      </c>
      <c r="W3201">
        <f>(Tableau1[[#This Row],[Sales]]/Tableau1[[#This Row],[Profit]])*100</f>
        <v>-150</v>
      </c>
      <c r="X3201">
        <f>Tableau1[[#This Row],[Sales]]*(1-Tableau1[[#This Row],[Discount]])</f>
        <v>3.4560000000000004</v>
      </c>
      <c r="Y3201">
        <f ca="1">SUMIF(Tableau1[Order ID],Tableau1[[#This Row],[Order ID]],Tableau1[[#This Row],[Sales]])</f>
        <v>0</v>
      </c>
    </row>
    <row r="3202" spans="1:25" x14ac:dyDescent="0.3">
      <c r="A3202">
        <v>6416</v>
      </c>
      <c r="B3202" t="s">
        <v>3221</v>
      </c>
      <c r="C3202" s="9" t="s">
        <v>5200</v>
      </c>
      <c r="D3202" s="9">
        <v>42968</v>
      </c>
      <c r="E3202" s="3" t="s">
        <v>5200</v>
      </c>
      <c r="F3202" t="s">
        <v>6467</v>
      </c>
      <c r="G3202" t="s">
        <v>6861</v>
      </c>
      <c r="H3202" t="s">
        <v>7654</v>
      </c>
      <c r="I3202" t="s">
        <v>8055</v>
      </c>
      <c r="J3202" t="s">
        <v>8057</v>
      </c>
      <c r="K3202" t="s">
        <v>8490</v>
      </c>
      <c r="L3202" t="s">
        <v>8604</v>
      </c>
      <c r="M3202">
        <v>85224</v>
      </c>
      <c r="N3202" t="s">
        <v>8638</v>
      </c>
      <c r="O3202" t="s">
        <v>9279</v>
      </c>
      <c r="P3202" t="s">
        <v>10371</v>
      </c>
      <c r="Q3202" t="s">
        <v>10383</v>
      </c>
      <c r="R3202" t="s">
        <v>11028</v>
      </c>
      <c r="S3202">
        <v>83.88</v>
      </c>
      <c r="T3202">
        <v>1</v>
      </c>
      <c r="U3202">
        <v>0.2</v>
      </c>
      <c r="V3202">
        <v>29.358000000000001</v>
      </c>
      <c r="W3202">
        <f>(Tableau1[[#This Row],[Sales]]/Tableau1[[#This Row],[Profit]])*100</f>
        <v>285.71428571428567</v>
      </c>
      <c r="X3202">
        <f>Tableau1[[#This Row],[Sales]]*(1-Tableau1[[#This Row],[Discount]])</f>
        <v>67.103999999999999</v>
      </c>
      <c r="Y3202">
        <f ca="1">SUMIF(Tableau1[Order ID],Tableau1[[#This Row],[Order ID]],Tableau1[[#This Row],[Sales]])</f>
        <v>0</v>
      </c>
    </row>
    <row r="3203" spans="1:25" x14ac:dyDescent="0.3">
      <c r="A3203">
        <v>6417</v>
      </c>
      <c r="B3203" t="s">
        <v>3222</v>
      </c>
      <c r="C3203" s="9" t="s">
        <v>5417</v>
      </c>
      <c r="D3203" s="9">
        <v>42437</v>
      </c>
      <c r="E3203" s="3" t="s">
        <v>5329</v>
      </c>
      <c r="F3203" t="s">
        <v>6465</v>
      </c>
      <c r="G3203" t="s">
        <v>6847</v>
      </c>
      <c r="H3203" t="s">
        <v>7640</v>
      </c>
      <c r="I3203" t="s">
        <v>8054</v>
      </c>
      <c r="J3203" t="s">
        <v>8057</v>
      </c>
      <c r="K3203" t="s">
        <v>8068</v>
      </c>
      <c r="L3203" t="s">
        <v>8597</v>
      </c>
      <c r="M3203">
        <v>19120</v>
      </c>
      <c r="N3203" t="s">
        <v>8640</v>
      </c>
      <c r="O3203" t="s">
        <v>9983</v>
      </c>
      <c r="P3203" t="s">
        <v>10372</v>
      </c>
      <c r="Q3203" t="s">
        <v>10380</v>
      </c>
      <c r="R3203" t="s">
        <v>11720</v>
      </c>
      <c r="S3203">
        <v>108.57599999999999</v>
      </c>
      <c r="T3203">
        <v>4</v>
      </c>
      <c r="U3203">
        <v>0.4</v>
      </c>
      <c r="V3203">
        <v>-25.334399999999999</v>
      </c>
      <c r="W3203">
        <f>(Tableau1[[#This Row],[Sales]]/Tableau1[[#This Row],[Profit]])*100</f>
        <v>-428.57142857142856</v>
      </c>
      <c r="X3203">
        <f>Tableau1[[#This Row],[Sales]]*(1-Tableau1[[#This Row],[Discount]])</f>
        <v>65.145599999999988</v>
      </c>
      <c r="Y3203">
        <f ca="1">SUMIF(Tableau1[Order ID],Tableau1[[#This Row],[Order ID]],Tableau1[[#This Row],[Sales]])</f>
        <v>0</v>
      </c>
    </row>
    <row r="3204" spans="1:25" x14ac:dyDescent="0.3">
      <c r="A3204">
        <v>6419</v>
      </c>
      <c r="B3204" t="s">
        <v>3223</v>
      </c>
      <c r="C3204" s="9" t="s">
        <v>5761</v>
      </c>
      <c r="D3204" s="9">
        <v>42674</v>
      </c>
      <c r="E3204" s="3" t="s">
        <v>5762</v>
      </c>
      <c r="F3204" t="s">
        <v>6465</v>
      </c>
      <c r="G3204" t="s">
        <v>6772</v>
      </c>
      <c r="H3204" t="s">
        <v>7565</v>
      </c>
      <c r="I3204" t="s">
        <v>8055</v>
      </c>
      <c r="J3204" t="s">
        <v>8057</v>
      </c>
      <c r="K3204" t="s">
        <v>8309</v>
      </c>
      <c r="L3204" t="s">
        <v>8614</v>
      </c>
      <c r="M3204">
        <v>74133</v>
      </c>
      <c r="N3204" t="s">
        <v>8639</v>
      </c>
      <c r="O3204" t="s">
        <v>8771</v>
      </c>
      <c r="P3204" t="s">
        <v>10371</v>
      </c>
      <c r="Q3204" t="s">
        <v>10387</v>
      </c>
      <c r="R3204" t="s">
        <v>10521</v>
      </c>
      <c r="S3204">
        <v>21.96</v>
      </c>
      <c r="T3204">
        <v>2</v>
      </c>
      <c r="U3204">
        <v>0</v>
      </c>
      <c r="V3204">
        <v>6.1487999999999996</v>
      </c>
      <c r="W3204">
        <f>(Tableau1[[#This Row],[Sales]]/Tableau1[[#This Row],[Profit]])*100</f>
        <v>357.14285714285717</v>
      </c>
      <c r="X3204">
        <f>Tableau1[[#This Row],[Sales]]*(1-Tableau1[[#This Row],[Discount]])</f>
        <v>21.96</v>
      </c>
      <c r="Y3204">
        <f ca="1">SUMIF(Tableau1[Order ID],Tableau1[[#This Row],[Order ID]],Tableau1[[#This Row],[Sales]])</f>
        <v>0</v>
      </c>
    </row>
    <row r="3205" spans="1:25" x14ac:dyDescent="0.3">
      <c r="A3205">
        <v>6423</v>
      </c>
      <c r="B3205" t="s">
        <v>3224</v>
      </c>
      <c r="C3205" s="9" t="s">
        <v>5741</v>
      </c>
      <c r="D3205" s="9">
        <v>41846</v>
      </c>
      <c r="E3205" s="3" t="s">
        <v>5631</v>
      </c>
      <c r="F3205" t="s">
        <v>6465</v>
      </c>
      <c r="G3205" t="s">
        <v>7173</v>
      </c>
      <c r="H3205" t="s">
        <v>7966</v>
      </c>
      <c r="I3205" t="s">
        <v>8055</v>
      </c>
      <c r="J3205" t="s">
        <v>8057</v>
      </c>
      <c r="K3205" t="s">
        <v>8504</v>
      </c>
      <c r="L3205" t="s">
        <v>8595</v>
      </c>
      <c r="M3205">
        <v>84020</v>
      </c>
      <c r="N3205" t="s">
        <v>8638</v>
      </c>
      <c r="O3205" t="s">
        <v>9691</v>
      </c>
      <c r="P3205" t="s">
        <v>10372</v>
      </c>
      <c r="Q3205" t="s">
        <v>10384</v>
      </c>
      <c r="R3205" t="s">
        <v>11430</v>
      </c>
      <c r="S3205">
        <v>111.93</v>
      </c>
      <c r="T3205">
        <v>7</v>
      </c>
      <c r="U3205">
        <v>0</v>
      </c>
      <c r="V3205">
        <v>34.698300000000003</v>
      </c>
      <c r="W3205">
        <f>(Tableau1[[#This Row],[Sales]]/Tableau1[[#This Row],[Profit]])*100</f>
        <v>322.58064516129031</v>
      </c>
      <c r="X3205">
        <f>Tableau1[[#This Row],[Sales]]*(1-Tableau1[[#This Row],[Discount]])</f>
        <v>111.93</v>
      </c>
      <c r="Y3205">
        <f ca="1">SUMIF(Tableau1[Order ID],Tableau1[[#This Row],[Order ID]],Tableau1[[#This Row],[Sales]])</f>
        <v>0</v>
      </c>
    </row>
    <row r="3206" spans="1:25" x14ac:dyDescent="0.3">
      <c r="A3206">
        <v>6424</v>
      </c>
      <c r="B3206" t="s">
        <v>3225</v>
      </c>
      <c r="C3206" s="9" t="s">
        <v>6070</v>
      </c>
      <c r="D3206" s="9">
        <v>42301</v>
      </c>
      <c r="E3206" s="3" t="s">
        <v>6409</v>
      </c>
      <c r="F3206" t="s">
        <v>6466</v>
      </c>
      <c r="G3206" t="s">
        <v>6840</v>
      </c>
      <c r="H3206" t="s">
        <v>7633</v>
      </c>
      <c r="I3206" t="s">
        <v>8056</v>
      </c>
      <c r="J3206" t="s">
        <v>8057</v>
      </c>
      <c r="K3206" t="s">
        <v>8240</v>
      </c>
      <c r="L3206" t="s">
        <v>8590</v>
      </c>
      <c r="M3206">
        <v>94601</v>
      </c>
      <c r="N3206" t="s">
        <v>8638</v>
      </c>
      <c r="O3206" t="s">
        <v>8999</v>
      </c>
      <c r="P3206" t="s">
        <v>10370</v>
      </c>
      <c r="Q3206" t="s">
        <v>10374</v>
      </c>
      <c r="R3206" t="s">
        <v>10749</v>
      </c>
      <c r="S3206">
        <v>454.27199999999999</v>
      </c>
      <c r="T3206">
        <v>8</v>
      </c>
      <c r="U3206">
        <v>0.2</v>
      </c>
      <c r="V3206">
        <v>-73.819199999999995</v>
      </c>
      <c r="W3206">
        <f>(Tableau1[[#This Row],[Sales]]/Tableau1[[#This Row],[Profit]])*100</f>
        <v>-615.38461538461547</v>
      </c>
      <c r="X3206">
        <f>Tableau1[[#This Row],[Sales]]*(1-Tableau1[[#This Row],[Discount]])</f>
        <v>363.41759999999999</v>
      </c>
      <c r="Y3206">
        <f ca="1">SUMIF(Tableau1[Order ID],Tableau1[[#This Row],[Order ID]],Tableau1[[#This Row],[Sales]])</f>
        <v>0</v>
      </c>
    </row>
    <row r="3207" spans="1:25" x14ac:dyDescent="0.3">
      <c r="A3207">
        <v>6425</v>
      </c>
      <c r="B3207" t="s">
        <v>3226</v>
      </c>
      <c r="C3207" s="9" t="s">
        <v>6001</v>
      </c>
      <c r="D3207" s="9">
        <v>42966</v>
      </c>
      <c r="E3207" s="3" t="s">
        <v>6073</v>
      </c>
      <c r="F3207" t="s">
        <v>6465</v>
      </c>
      <c r="G3207" t="s">
        <v>7238</v>
      </c>
      <c r="H3207" t="s">
        <v>8031</v>
      </c>
      <c r="I3207" t="s">
        <v>8054</v>
      </c>
      <c r="J3207" t="s">
        <v>8057</v>
      </c>
      <c r="K3207" t="s">
        <v>8162</v>
      </c>
      <c r="L3207" t="s">
        <v>8619</v>
      </c>
      <c r="M3207">
        <v>1841</v>
      </c>
      <c r="N3207" t="s">
        <v>8640</v>
      </c>
      <c r="O3207" t="s">
        <v>10112</v>
      </c>
      <c r="P3207" t="s">
        <v>10371</v>
      </c>
      <c r="Q3207" t="s">
        <v>10383</v>
      </c>
      <c r="R3207" t="s">
        <v>11851</v>
      </c>
      <c r="S3207">
        <v>19.440000000000001</v>
      </c>
      <c r="T3207">
        <v>3</v>
      </c>
      <c r="U3207">
        <v>0</v>
      </c>
      <c r="V3207">
        <v>9.3312000000000008</v>
      </c>
      <c r="W3207">
        <f>(Tableau1[[#This Row],[Sales]]/Tableau1[[#This Row],[Profit]])*100</f>
        <v>208.33333333333334</v>
      </c>
      <c r="X3207">
        <f>Tableau1[[#This Row],[Sales]]*(1-Tableau1[[#This Row],[Discount]])</f>
        <v>19.440000000000001</v>
      </c>
      <c r="Y3207">
        <f ca="1">SUMIF(Tableau1[Order ID],Tableau1[[#This Row],[Order ID]],Tableau1[[#This Row],[Sales]])</f>
        <v>0</v>
      </c>
    </row>
    <row r="3208" spans="1:25" x14ac:dyDescent="0.3">
      <c r="A3208">
        <v>6426</v>
      </c>
      <c r="B3208" t="s">
        <v>3227</v>
      </c>
      <c r="C3208" s="9" t="s">
        <v>5484</v>
      </c>
      <c r="D3208" s="9">
        <v>42513</v>
      </c>
      <c r="E3208" s="3" t="s">
        <v>6052</v>
      </c>
      <c r="F3208" t="s">
        <v>6465</v>
      </c>
      <c r="G3208" t="s">
        <v>7134</v>
      </c>
      <c r="H3208" t="s">
        <v>7927</v>
      </c>
      <c r="I3208" t="s">
        <v>8054</v>
      </c>
      <c r="J3208" t="s">
        <v>8057</v>
      </c>
      <c r="K3208" t="s">
        <v>8068</v>
      </c>
      <c r="L3208" t="s">
        <v>8597</v>
      </c>
      <c r="M3208">
        <v>19120</v>
      </c>
      <c r="N3208" t="s">
        <v>8640</v>
      </c>
      <c r="O3208" t="s">
        <v>9965</v>
      </c>
      <c r="P3208" t="s">
        <v>10372</v>
      </c>
      <c r="Q3208" t="s">
        <v>10389</v>
      </c>
      <c r="R3208" t="s">
        <v>11701</v>
      </c>
      <c r="S3208">
        <v>8399.9760000000006</v>
      </c>
      <c r="T3208">
        <v>4</v>
      </c>
      <c r="U3208">
        <v>0.4</v>
      </c>
      <c r="V3208">
        <v>1119.9967999999999</v>
      </c>
      <c r="W3208">
        <f>(Tableau1[[#This Row],[Sales]]/Tableau1[[#This Row],[Profit]])*100</f>
        <v>750.00000000000011</v>
      </c>
      <c r="X3208">
        <f>Tableau1[[#This Row],[Sales]]*(1-Tableau1[[#This Row],[Discount]])</f>
        <v>5039.9856</v>
      </c>
      <c r="Y3208">
        <f ca="1">SUMIF(Tableau1[Order ID],Tableau1[[#This Row],[Order ID]],Tableau1[[#This Row],[Sales]])</f>
        <v>0</v>
      </c>
    </row>
    <row r="3209" spans="1:25" x14ac:dyDescent="0.3">
      <c r="A3209">
        <v>6430</v>
      </c>
      <c r="B3209" t="s">
        <v>3228</v>
      </c>
      <c r="C3209" s="9" t="s">
        <v>5965</v>
      </c>
      <c r="D3209" s="9">
        <v>41946</v>
      </c>
      <c r="E3209" s="3" t="s">
        <v>5875</v>
      </c>
      <c r="F3209" t="s">
        <v>6465</v>
      </c>
      <c r="G3209" t="s">
        <v>6597</v>
      </c>
      <c r="H3209" t="s">
        <v>7390</v>
      </c>
      <c r="I3209" t="s">
        <v>8054</v>
      </c>
      <c r="J3209" t="s">
        <v>8057</v>
      </c>
      <c r="K3209" t="s">
        <v>8166</v>
      </c>
      <c r="L3209" t="s">
        <v>8592</v>
      </c>
      <c r="M3209">
        <v>28540</v>
      </c>
      <c r="N3209" t="s">
        <v>8637</v>
      </c>
      <c r="O3209" t="s">
        <v>9339</v>
      </c>
      <c r="P3209" t="s">
        <v>10371</v>
      </c>
      <c r="Q3209" t="s">
        <v>10377</v>
      </c>
      <c r="R3209" t="s">
        <v>11087</v>
      </c>
      <c r="S3209">
        <v>25.984000000000002</v>
      </c>
      <c r="T3209">
        <v>2</v>
      </c>
      <c r="U3209">
        <v>0.2</v>
      </c>
      <c r="V3209">
        <v>-1.6240000000000001</v>
      </c>
      <c r="W3209">
        <f>(Tableau1[[#This Row],[Sales]]/Tableau1[[#This Row],[Profit]])*100</f>
        <v>-1600</v>
      </c>
      <c r="X3209">
        <f>Tableau1[[#This Row],[Sales]]*(1-Tableau1[[#This Row],[Discount]])</f>
        <v>20.787200000000002</v>
      </c>
      <c r="Y3209">
        <f ca="1">SUMIF(Tableau1[Order ID],Tableau1[[#This Row],[Order ID]],Tableau1[[#This Row],[Sales]])</f>
        <v>0</v>
      </c>
    </row>
    <row r="3210" spans="1:25" x14ac:dyDescent="0.3">
      <c r="A3210">
        <v>6434</v>
      </c>
      <c r="B3210" t="s">
        <v>3229</v>
      </c>
      <c r="C3210" s="9" t="s">
        <v>6140</v>
      </c>
      <c r="D3210" s="9">
        <v>42093</v>
      </c>
      <c r="E3210" s="3" t="s">
        <v>5418</v>
      </c>
      <c r="F3210" t="s">
        <v>6465</v>
      </c>
      <c r="G3210" t="s">
        <v>7180</v>
      </c>
      <c r="H3210" t="s">
        <v>7973</v>
      </c>
      <c r="I3210" t="s">
        <v>8055</v>
      </c>
      <c r="J3210" t="s">
        <v>8057</v>
      </c>
      <c r="K3210" t="s">
        <v>8080</v>
      </c>
      <c r="L3210" t="s">
        <v>8598</v>
      </c>
      <c r="M3210">
        <v>60610</v>
      </c>
      <c r="N3210" t="s">
        <v>8639</v>
      </c>
      <c r="O3210" t="s">
        <v>9612</v>
      </c>
      <c r="P3210" t="s">
        <v>10371</v>
      </c>
      <c r="Q3210" t="s">
        <v>10383</v>
      </c>
      <c r="R3210" t="s">
        <v>11352</v>
      </c>
      <c r="S3210">
        <v>23.52</v>
      </c>
      <c r="T3210">
        <v>5</v>
      </c>
      <c r="U3210">
        <v>0.2</v>
      </c>
      <c r="V3210">
        <v>8.5259999999999998</v>
      </c>
      <c r="W3210">
        <f>(Tableau1[[#This Row],[Sales]]/Tableau1[[#This Row],[Profit]])*100</f>
        <v>275.86206896551727</v>
      </c>
      <c r="X3210">
        <f>Tableau1[[#This Row],[Sales]]*(1-Tableau1[[#This Row],[Discount]])</f>
        <v>18.815999999999999</v>
      </c>
      <c r="Y3210">
        <f ca="1">SUMIF(Tableau1[Order ID],Tableau1[[#This Row],[Order ID]],Tableau1[[#This Row],[Sales]])</f>
        <v>0</v>
      </c>
    </row>
    <row r="3211" spans="1:25" x14ac:dyDescent="0.3">
      <c r="A3211">
        <v>6436</v>
      </c>
      <c r="B3211" t="s">
        <v>3230</v>
      </c>
      <c r="C3211" s="9" t="s">
        <v>5867</v>
      </c>
      <c r="D3211" s="9">
        <v>42882</v>
      </c>
      <c r="E3211" s="3" t="s">
        <v>5178</v>
      </c>
      <c r="F3211" t="s">
        <v>6466</v>
      </c>
      <c r="G3211" t="s">
        <v>6974</v>
      </c>
      <c r="H3211" t="s">
        <v>7767</v>
      </c>
      <c r="I3211" t="s">
        <v>8054</v>
      </c>
      <c r="J3211" t="s">
        <v>8057</v>
      </c>
      <c r="K3211" t="s">
        <v>8507</v>
      </c>
      <c r="L3211" t="s">
        <v>8633</v>
      </c>
      <c r="M3211">
        <v>83201</v>
      </c>
      <c r="N3211" t="s">
        <v>8638</v>
      </c>
      <c r="O3211" t="s">
        <v>10026</v>
      </c>
      <c r="P3211" t="s">
        <v>10370</v>
      </c>
      <c r="Q3211" t="s">
        <v>10378</v>
      </c>
      <c r="R3211" t="s">
        <v>11763</v>
      </c>
      <c r="S3211">
        <v>35</v>
      </c>
      <c r="T3211">
        <v>4</v>
      </c>
      <c r="U3211">
        <v>0</v>
      </c>
      <c r="V3211">
        <v>14.7</v>
      </c>
      <c r="W3211">
        <f>(Tableau1[[#This Row],[Sales]]/Tableau1[[#This Row],[Profit]])*100</f>
        <v>238.0952380952381</v>
      </c>
      <c r="X3211">
        <f>Tableau1[[#This Row],[Sales]]*(1-Tableau1[[#This Row],[Discount]])</f>
        <v>35</v>
      </c>
      <c r="Y3211">
        <f ca="1">SUMIF(Tableau1[Order ID],Tableau1[[#This Row],[Order ID]],Tableau1[[#This Row],[Sales]])</f>
        <v>0</v>
      </c>
    </row>
    <row r="3212" spans="1:25" x14ac:dyDescent="0.3">
      <c r="A3212">
        <v>6439</v>
      </c>
      <c r="B3212" t="s">
        <v>3231</v>
      </c>
      <c r="C3212" s="9" t="s">
        <v>5847</v>
      </c>
      <c r="D3212" s="9">
        <v>43083</v>
      </c>
      <c r="E3212" s="3" t="s">
        <v>5514</v>
      </c>
      <c r="F3212" t="s">
        <v>6465</v>
      </c>
      <c r="G3212" t="s">
        <v>6530</v>
      </c>
      <c r="H3212" t="s">
        <v>7323</v>
      </c>
      <c r="I3212" t="s">
        <v>8054</v>
      </c>
      <c r="J3212" t="s">
        <v>8057</v>
      </c>
      <c r="K3212" t="s">
        <v>8301</v>
      </c>
      <c r="L3212" t="s">
        <v>8593</v>
      </c>
      <c r="M3212">
        <v>75023</v>
      </c>
      <c r="N3212" t="s">
        <v>8639</v>
      </c>
      <c r="O3212" t="s">
        <v>8644</v>
      </c>
      <c r="P3212" t="s">
        <v>10370</v>
      </c>
      <c r="Q3212" t="s">
        <v>10376</v>
      </c>
      <c r="R3212" t="s">
        <v>10393</v>
      </c>
      <c r="S3212">
        <v>974.98800000000006</v>
      </c>
      <c r="T3212">
        <v>4</v>
      </c>
      <c r="U3212">
        <v>0.3</v>
      </c>
      <c r="V3212">
        <v>-97.498800000000003</v>
      </c>
      <c r="W3212">
        <f>(Tableau1[[#This Row],[Sales]]/Tableau1[[#This Row],[Profit]])*100</f>
        <v>-1000</v>
      </c>
      <c r="X3212">
        <f>Tableau1[[#This Row],[Sales]]*(1-Tableau1[[#This Row],[Discount]])</f>
        <v>682.49159999999995</v>
      </c>
      <c r="Y3212">
        <f ca="1">SUMIF(Tableau1[Order ID],Tableau1[[#This Row],[Order ID]],Tableau1[[#This Row],[Sales]])</f>
        <v>0</v>
      </c>
    </row>
    <row r="3213" spans="1:25" x14ac:dyDescent="0.3">
      <c r="A3213">
        <v>6440</v>
      </c>
      <c r="B3213" t="s">
        <v>3232</v>
      </c>
      <c r="C3213" s="9" t="s">
        <v>5807</v>
      </c>
      <c r="D3213" s="9">
        <v>41916</v>
      </c>
      <c r="E3213" s="3" t="s">
        <v>5221</v>
      </c>
      <c r="F3213" t="s">
        <v>6466</v>
      </c>
      <c r="G3213" t="s">
        <v>6885</v>
      </c>
      <c r="H3213" t="s">
        <v>7678</v>
      </c>
      <c r="I3213" t="s">
        <v>8054</v>
      </c>
      <c r="J3213" t="s">
        <v>8057</v>
      </c>
      <c r="K3213" t="s">
        <v>8078</v>
      </c>
      <c r="L3213" t="s">
        <v>8603</v>
      </c>
      <c r="M3213">
        <v>10024</v>
      </c>
      <c r="N3213" t="s">
        <v>8640</v>
      </c>
      <c r="O3213" t="s">
        <v>10144</v>
      </c>
      <c r="P3213" t="s">
        <v>10370</v>
      </c>
      <c r="Q3213" t="s">
        <v>10374</v>
      </c>
      <c r="R3213" t="s">
        <v>11885</v>
      </c>
      <c r="S3213">
        <v>589.41</v>
      </c>
      <c r="T3213">
        <v>5</v>
      </c>
      <c r="U3213">
        <v>0.1</v>
      </c>
      <c r="V3213">
        <v>-6.5490000000000004</v>
      </c>
      <c r="W3213">
        <f>(Tableau1[[#This Row],[Sales]]/Tableau1[[#This Row],[Profit]])*100</f>
        <v>-8999.9999999999982</v>
      </c>
      <c r="X3213">
        <f>Tableau1[[#This Row],[Sales]]*(1-Tableau1[[#This Row],[Discount]])</f>
        <v>530.46899999999994</v>
      </c>
      <c r="Y3213">
        <f ca="1">SUMIF(Tableau1[Order ID],Tableau1[[#This Row],[Order ID]],Tableau1[[#This Row],[Sales]])</f>
        <v>0</v>
      </c>
    </row>
    <row r="3214" spans="1:25" x14ac:dyDescent="0.3">
      <c r="A3214">
        <v>6441</v>
      </c>
      <c r="B3214" t="s">
        <v>3233</v>
      </c>
      <c r="C3214" s="9" t="s">
        <v>5093</v>
      </c>
      <c r="D3214" s="9">
        <v>42656</v>
      </c>
      <c r="E3214" s="3" t="s">
        <v>5231</v>
      </c>
      <c r="F3214" t="s">
        <v>6465</v>
      </c>
      <c r="G3214" t="s">
        <v>6776</v>
      </c>
      <c r="H3214" t="s">
        <v>7569</v>
      </c>
      <c r="I3214" t="s">
        <v>8055</v>
      </c>
      <c r="J3214" t="s">
        <v>8057</v>
      </c>
      <c r="K3214" t="s">
        <v>8078</v>
      </c>
      <c r="L3214" t="s">
        <v>8603</v>
      </c>
      <c r="M3214">
        <v>10024</v>
      </c>
      <c r="N3214" t="s">
        <v>8640</v>
      </c>
      <c r="O3214" t="s">
        <v>9526</v>
      </c>
      <c r="P3214" t="s">
        <v>10371</v>
      </c>
      <c r="Q3214" t="s">
        <v>10379</v>
      </c>
      <c r="R3214" t="s">
        <v>11268</v>
      </c>
      <c r="S3214">
        <v>34.700000000000003</v>
      </c>
      <c r="T3214">
        <v>5</v>
      </c>
      <c r="U3214">
        <v>0</v>
      </c>
      <c r="V3214">
        <v>12.492000000000001</v>
      </c>
      <c r="W3214">
        <f>(Tableau1[[#This Row],[Sales]]/Tableau1[[#This Row],[Profit]])*100</f>
        <v>277.77777777777777</v>
      </c>
      <c r="X3214">
        <f>Tableau1[[#This Row],[Sales]]*(1-Tableau1[[#This Row],[Discount]])</f>
        <v>34.700000000000003</v>
      </c>
      <c r="Y3214">
        <f ca="1">SUMIF(Tableau1[Order ID],Tableau1[[#This Row],[Order ID]],Tableau1[[#This Row],[Sales]])</f>
        <v>0</v>
      </c>
    </row>
    <row r="3215" spans="1:25" x14ac:dyDescent="0.3">
      <c r="A3215">
        <v>6446</v>
      </c>
      <c r="B3215" t="s">
        <v>3234</v>
      </c>
      <c r="C3215" s="9" t="s">
        <v>5646</v>
      </c>
      <c r="D3215" s="9">
        <v>42068</v>
      </c>
      <c r="E3215" s="3" t="s">
        <v>5396</v>
      </c>
      <c r="F3215" t="s">
        <v>6465</v>
      </c>
      <c r="G3215" t="s">
        <v>6838</v>
      </c>
      <c r="H3215" t="s">
        <v>7631</v>
      </c>
      <c r="I3215" t="s">
        <v>8054</v>
      </c>
      <c r="J3215" t="s">
        <v>8057</v>
      </c>
      <c r="K3215" t="s">
        <v>8080</v>
      </c>
      <c r="L3215" t="s">
        <v>8598</v>
      </c>
      <c r="M3215">
        <v>60623</v>
      </c>
      <c r="N3215" t="s">
        <v>8639</v>
      </c>
      <c r="O3215" t="s">
        <v>9678</v>
      </c>
      <c r="P3215" t="s">
        <v>10371</v>
      </c>
      <c r="Q3215" t="s">
        <v>10386</v>
      </c>
      <c r="R3215" t="s">
        <v>11417</v>
      </c>
      <c r="S3215">
        <v>7.1040000000000001</v>
      </c>
      <c r="T3215">
        <v>6</v>
      </c>
      <c r="U3215">
        <v>0.2</v>
      </c>
      <c r="V3215">
        <v>2.4864000000000002</v>
      </c>
      <c r="W3215">
        <f>(Tableau1[[#This Row],[Sales]]/Tableau1[[#This Row],[Profit]])*100</f>
        <v>285.71428571428572</v>
      </c>
      <c r="X3215">
        <f>Tableau1[[#This Row],[Sales]]*(1-Tableau1[[#This Row],[Discount]])</f>
        <v>5.6832000000000003</v>
      </c>
      <c r="Y3215">
        <f ca="1">SUMIF(Tableau1[Order ID],Tableau1[[#This Row],[Order ID]],Tableau1[[#This Row],[Sales]])</f>
        <v>0</v>
      </c>
    </row>
    <row r="3216" spans="1:25" x14ac:dyDescent="0.3">
      <c r="A3216">
        <v>6447</v>
      </c>
      <c r="B3216" t="s">
        <v>3235</v>
      </c>
      <c r="C3216" s="9" t="s">
        <v>5198</v>
      </c>
      <c r="D3216" s="9">
        <v>42798</v>
      </c>
      <c r="E3216" s="3" t="s">
        <v>5934</v>
      </c>
      <c r="F3216" t="s">
        <v>6464</v>
      </c>
      <c r="G3216" t="s">
        <v>6967</v>
      </c>
      <c r="H3216" t="s">
        <v>7760</v>
      </c>
      <c r="I3216" t="s">
        <v>8056</v>
      </c>
      <c r="J3216" t="s">
        <v>8057</v>
      </c>
      <c r="K3216" t="s">
        <v>8070</v>
      </c>
      <c r="L3216" t="s">
        <v>8593</v>
      </c>
      <c r="M3216">
        <v>77095</v>
      </c>
      <c r="N3216" t="s">
        <v>8639</v>
      </c>
      <c r="O3216" t="s">
        <v>8668</v>
      </c>
      <c r="P3216" t="s">
        <v>10370</v>
      </c>
      <c r="Q3216" t="s">
        <v>10378</v>
      </c>
      <c r="R3216" t="s">
        <v>10417</v>
      </c>
      <c r="S3216">
        <v>103.5</v>
      </c>
      <c r="T3216">
        <v>5</v>
      </c>
      <c r="U3216">
        <v>0.6</v>
      </c>
      <c r="V3216">
        <v>-77.625</v>
      </c>
      <c r="W3216">
        <f>(Tableau1[[#This Row],[Sales]]/Tableau1[[#This Row],[Profit]])*100</f>
        <v>-133.33333333333331</v>
      </c>
      <c r="X3216">
        <f>Tableau1[[#This Row],[Sales]]*(1-Tableau1[[#This Row],[Discount]])</f>
        <v>41.400000000000006</v>
      </c>
      <c r="Y3216">
        <f ca="1">SUMIF(Tableau1[Order ID],Tableau1[[#This Row],[Order ID]],Tableau1[[#This Row],[Sales]])</f>
        <v>0</v>
      </c>
    </row>
    <row r="3217" spans="1:25" x14ac:dyDescent="0.3">
      <c r="A3217">
        <v>6450</v>
      </c>
      <c r="B3217" t="s">
        <v>3236</v>
      </c>
      <c r="C3217" s="9" t="s">
        <v>5042</v>
      </c>
      <c r="D3217" s="9">
        <v>42272</v>
      </c>
      <c r="E3217" s="3" t="s">
        <v>6340</v>
      </c>
      <c r="F3217" t="s">
        <v>6465</v>
      </c>
      <c r="G3217" t="s">
        <v>7020</v>
      </c>
      <c r="H3217" t="s">
        <v>7813</v>
      </c>
      <c r="I3217" t="s">
        <v>8054</v>
      </c>
      <c r="J3217" t="s">
        <v>8057</v>
      </c>
      <c r="K3217" t="s">
        <v>8313</v>
      </c>
      <c r="L3217" t="s">
        <v>8617</v>
      </c>
      <c r="M3217">
        <v>6450</v>
      </c>
      <c r="N3217" t="s">
        <v>8640</v>
      </c>
      <c r="O3217" t="s">
        <v>9572</v>
      </c>
      <c r="P3217" t="s">
        <v>10371</v>
      </c>
      <c r="Q3217" t="s">
        <v>10381</v>
      </c>
      <c r="R3217" t="s">
        <v>11315</v>
      </c>
      <c r="S3217">
        <v>10.76</v>
      </c>
      <c r="T3217">
        <v>2</v>
      </c>
      <c r="U3217">
        <v>0</v>
      </c>
      <c r="V3217">
        <v>5.1647999999999996</v>
      </c>
      <c r="W3217">
        <f>(Tableau1[[#This Row],[Sales]]/Tableau1[[#This Row],[Profit]])*100</f>
        <v>208.33333333333334</v>
      </c>
      <c r="X3217">
        <f>Tableau1[[#This Row],[Sales]]*(1-Tableau1[[#This Row],[Discount]])</f>
        <v>10.76</v>
      </c>
      <c r="Y3217">
        <f ca="1">SUMIF(Tableau1[Order ID],Tableau1[[#This Row],[Order ID]],Tableau1[[#This Row],[Sales]])</f>
        <v>0</v>
      </c>
    </row>
    <row r="3218" spans="1:25" x14ac:dyDescent="0.3">
      <c r="A3218">
        <v>6453</v>
      </c>
      <c r="B3218" t="s">
        <v>3237</v>
      </c>
      <c r="C3218" s="9" t="s">
        <v>5576</v>
      </c>
      <c r="D3218" s="9">
        <v>42357</v>
      </c>
      <c r="E3218" s="3" t="s">
        <v>5736</v>
      </c>
      <c r="F3218" t="s">
        <v>6464</v>
      </c>
      <c r="G3218" t="s">
        <v>7169</v>
      </c>
      <c r="H3218" t="s">
        <v>7962</v>
      </c>
      <c r="I3218" t="s">
        <v>8054</v>
      </c>
      <c r="J3218" t="s">
        <v>8057</v>
      </c>
      <c r="K3218" t="s">
        <v>8535</v>
      </c>
      <c r="L3218" t="s">
        <v>8598</v>
      </c>
      <c r="M3218">
        <v>60025</v>
      </c>
      <c r="N3218" t="s">
        <v>8639</v>
      </c>
      <c r="O3218" t="s">
        <v>9582</v>
      </c>
      <c r="P3218" t="s">
        <v>10372</v>
      </c>
      <c r="Q3218" t="s">
        <v>10380</v>
      </c>
      <c r="R3218" t="s">
        <v>11324</v>
      </c>
      <c r="S3218">
        <v>158.376</v>
      </c>
      <c r="T3218">
        <v>3</v>
      </c>
      <c r="U3218">
        <v>0.2</v>
      </c>
      <c r="V3218">
        <v>13.857900000000001</v>
      </c>
      <c r="W3218">
        <f>(Tableau1[[#This Row],[Sales]]/Tableau1[[#This Row],[Profit]])*100</f>
        <v>1142.8571428571429</v>
      </c>
      <c r="X3218">
        <f>Tableau1[[#This Row],[Sales]]*(1-Tableau1[[#This Row],[Discount]])</f>
        <v>126.70080000000002</v>
      </c>
      <c r="Y3218">
        <f ca="1">SUMIF(Tableau1[Order ID],Tableau1[[#This Row],[Order ID]],Tableau1[[#This Row],[Sales]])</f>
        <v>0</v>
      </c>
    </row>
    <row r="3219" spans="1:25" x14ac:dyDescent="0.3">
      <c r="A3219">
        <v>6454</v>
      </c>
      <c r="B3219" t="s">
        <v>3238</v>
      </c>
      <c r="C3219" s="9" t="s">
        <v>6079</v>
      </c>
      <c r="D3219" s="9">
        <v>42285</v>
      </c>
      <c r="E3219" s="3" t="s">
        <v>5343</v>
      </c>
      <c r="F3219" t="s">
        <v>6465</v>
      </c>
      <c r="G3219" t="s">
        <v>7005</v>
      </c>
      <c r="H3219" t="s">
        <v>7798</v>
      </c>
      <c r="I3219" t="s">
        <v>8054</v>
      </c>
      <c r="J3219" t="s">
        <v>8057</v>
      </c>
      <c r="K3219" t="s">
        <v>8070</v>
      </c>
      <c r="L3219" t="s">
        <v>8593</v>
      </c>
      <c r="M3219">
        <v>77036</v>
      </c>
      <c r="N3219" t="s">
        <v>8639</v>
      </c>
      <c r="O3219" t="s">
        <v>10098</v>
      </c>
      <c r="P3219" t="s">
        <v>10371</v>
      </c>
      <c r="Q3219" t="s">
        <v>10379</v>
      </c>
      <c r="R3219" t="s">
        <v>11837</v>
      </c>
      <c r="S3219">
        <v>3.44</v>
      </c>
      <c r="T3219">
        <v>2</v>
      </c>
      <c r="U3219">
        <v>0.2</v>
      </c>
      <c r="V3219">
        <v>0.55900000000000005</v>
      </c>
      <c r="W3219">
        <f>(Tableau1[[#This Row],[Sales]]/Tableau1[[#This Row],[Profit]])*100</f>
        <v>615.38461538461536</v>
      </c>
      <c r="X3219">
        <f>Tableau1[[#This Row],[Sales]]*(1-Tableau1[[#This Row],[Discount]])</f>
        <v>2.7520000000000002</v>
      </c>
      <c r="Y3219">
        <f ca="1">SUMIF(Tableau1[Order ID],Tableau1[[#This Row],[Order ID]],Tableau1[[#This Row],[Sales]])</f>
        <v>0</v>
      </c>
    </row>
    <row r="3220" spans="1:25" x14ac:dyDescent="0.3">
      <c r="A3220">
        <v>6455</v>
      </c>
      <c r="B3220" t="s">
        <v>3239</v>
      </c>
      <c r="C3220" s="9" t="s">
        <v>5719</v>
      </c>
      <c r="D3220" s="9">
        <v>42947</v>
      </c>
      <c r="E3220" s="3" t="s">
        <v>5676</v>
      </c>
      <c r="F3220" t="s">
        <v>6466</v>
      </c>
      <c r="G3220" t="s">
        <v>7153</v>
      </c>
      <c r="H3220" t="s">
        <v>7946</v>
      </c>
      <c r="I3220" t="s">
        <v>8054</v>
      </c>
      <c r="J3220" t="s">
        <v>8057</v>
      </c>
      <c r="K3220" t="s">
        <v>8066</v>
      </c>
      <c r="L3220" t="s">
        <v>8590</v>
      </c>
      <c r="M3220">
        <v>94110</v>
      </c>
      <c r="N3220" t="s">
        <v>8638</v>
      </c>
      <c r="O3220" t="s">
        <v>8724</v>
      </c>
      <c r="P3220" t="s">
        <v>10371</v>
      </c>
      <c r="Q3220" t="s">
        <v>10377</v>
      </c>
      <c r="R3220" t="s">
        <v>10473</v>
      </c>
      <c r="S3220">
        <v>56.56</v>
      </c>
      <c r="T3220">
        <v>2</v>
      </c>
      <c r="U3220">
        <v>0</v>
      </c>
      <c r="V3220">
        <v>15.2712</v>
      </c>
      <c r="W3220">
        <f>(Tableau1[[#This Row],[Sales]]/Tableau1[[#This Row],[Profit]])*100</f>
        <v>370.37037037037038</v>
      </c>
      <c r="X3220">
        <f>Tableau1[[#This Row],[Sales]]*(1-Tableau1[[#This Row],[Discount]])</f>
        <v>56.56</v>
      </c>
      <c r="Y3220">
        <f ca="1">SUMIF(Tableau1[Order ID],Tableau1[[#This Row],[Order ID]],Tableau1[[#This Row],[Sales]])</f>
        <v>0</v>
      </c>
    </row>
    <row r="3221" spans="1:25" x14ac:dyDescent="0.3">
      <c r="A3221">
        <v>6457</v>
      </c>
      <c r="B3221" t="s">
        <v>3240</v>
      </c>
      <c r="C3221" s="9" t="s">
        <v>5109</v>
      </c>
      <c r="D3221" s="9">
        <v>41856</v>
      </c>
      <c r="E3221" s="3" t="s">
        <v>5460</v>
      </c>
      <c r="F3221" t="s">
        <v>6465</v>
      </c>
      <c r="G3221" t="s">
        <v>6538</v>
      </c>
      <c r="H3221" t="s">
        <v>7331</v>
      </c>
      <c r="I3221" t="s">
        <v>8055</v>
      </c>
      <c r="J3221" t="s">
        <v>8057</v>
      </c>
      <c r="K3221" t="s">
        <v>8078</v>
      </c>
      <c r="L3221" t="s">
        <v>8603</v>
      </c>
      <c r="M3221">
        <v>10009</v>
      </c>
      <c r="N3221" t="s">
        <v>8640</v>
      </c>
      <c r="O3221" t="s">
        <v>9821</v>
      </c>
      <c r="P3221" t="s">
        <v>10372</v>
      </c>
      <c r="Q3221" t="s">
        <v>10380</v>
      </c>
      <c r="R3221" t="s">
        <v>11554</v>
      </c>
      <c r="S3221">
        <v>135.99</v>
      </c>
      <c r="T3221">
        <v>1</v>
      </c>
      <c r="U3221">
        <v>0</v>
      </c>
      <c r="V3221">
        <v>36.717300000000002</v>
      </c>
      <c r="W3221">
        <f>(Tableau1[[#This Row],[Sales]]/Tableau1[[#This Row],[Profit]])*100</f>
        <v>370.37037037037038</v>
      </c>
      <c r="X3221">
        <f>Tableau1[[#This Row],[Sales]]*(1-Tableau1[[#This Row],[Discount]])</f>
        <v>135.99</v>
      </c>
      <c r="Y3221">
        <f ca="1">SUMIF(Tableau1[Order ID],Tableau1[[#This Row],[Order ID]],Tableau1[[#This Row],[Sales]])</f>
        <v>0</v>
      </c>
    </row>
    <row r="3222" spans="1:25" x14ac:dyDescent="0.3">
      <c r="A3222">
        <v>6459</v>
      </c>
      <c r="B3222" t="s">
        <v>3241</v>
      </c>
      <c r="C3222" s="9" t="s">
        <v>5334</v>
      </c>
      <c r="D3222" s="9">
        <v>42869</v>
      </c>
      <c r="E3222" s="3" t="s">
        <v>6378</v>
      </c>
      <c r="F3222" t="s">
        <v>6466</v>
      </c>
      <c r="G3222" t="s">
        <v>6789</v>
      </c>
      <c r="H3222" t="s">
        <v>7582</v>
      </c>
      <c r="I3222" t="s">
        <v>8055</v>
      </c>
      <c r="J3222" t="s">
        <v>8057</v>
      </c>
      <c r="K3222" t="s">
        <v>8306</v>
      </c>
      <c r="L3222" t="s">
        <v>8627</v>
      </c>
      <c r="M3222">
        <v>21215</v>
      </c>
      <c r="N3222" t="s">
        <v>8640</v>
      </c>
      <c r="O3222" t="s">
        <v>9473</v>
      </c>
      <c r="P3222" t="s">
        <v>10371</v>
      </c>
      <c r="Q3222" t="s">
        <v>10379</v>
      </c>
      <c r="R3222" t="s">
        <v>11217</v>
      </c>
      <c r="S3222">
        <v>3.76</v>
      </c>
      <c r="T3222">
        <v>2</v>
      </c>
      <c r="U3222">
        <v>0</v>
      </c>
      <c r="V3222">
        <v>1.0904</v>
      </c>
      <c r="W3222">
        <f>(Tableau1[[#This Row],[Sales]]/Tableau1[[#This Row],[Profit]])*100</f>
        <v>344.82758620689651</v>
      </c>
      <c r="X3222">
        <f>Tableau1[[#This Row],[Sales]]*(1-Tableau1[[#This Row],[Discount]])</f>
        <v>3.76</v>
      </c>
      <c r="Y3222">
        <f ca="1">SUMIF(Tableau1[Order ID],Tableau1[[#This Row],[Order ID]],Tableau1[[#This Row],[Sales]])</f>
        <v>0</v>
      </c>
    </row>
    <row r="3223" spans="1:25" x14ac:dyDescent="0.3">
      <c r="A3223">
        <v>6465</v>
      </c>
      <c r="B3223" t="s">
        <v>3242</v>
      </c>
      <c r="C3223" s="9" t="s">
        <v>5927</v>
      </c>
      <c r="D3223" s="9">
        <v>42635</v>
      </c>
      <c r="E3223" s="3" t="s">
        <v>5180</v>
      </c>
      <c r="F3223" t="s">
        <v>6465</v>
      </c>
      <c r="G3223" t="s">
        <v>6825</v>
      </c>
      <c r="H3223" t="s">
        <v>7618</v>
      </c>
      <c r="I3223" t="s">
        <v>8056</v>
      </c>
      <c r="J3223" t="s">
        <v>8057</v>
      </c>
      <c r="K3223" t="s">
        <v>8161</v>
      </c>
      <c r="L3223" t="s">
        <v>8589</v>
      </c>
      <c r="M3223">
        <v>40214</v>
      </c>
      <c r="N3223" t="s">
        <v>8637</v>
      </c>
      <c r="O3223" t="s">
        <v>10056</v>
      </c>
      <c r="P3223" t="s">
        <v>10370</v>
      </c>
      <c r="Q3223" t="s">
        <v>10378</v>
      </c>
      <c r="R3223" t="s">
        <v>11795</v>
      </c>
      <c r="S3223">
        <v>13.28</v>
      </c>
      <c r="T3223">
        <v>2</v>
      </c>
      <c r="U3223">
        <v>0</v>
      </c>
      <c r="V3223">
        <v>6.3743999999999996</v>
      </c>
      <c r="W3223">
        <f>(Tableau1[[#This Row],[Sales]]/Tableau1[[#This Row],[Profit]])*100</f>
        <v>208.33333333333334</v>
      </c>
      <c r="X3223">
        <f>Tableau1[[#This Row],[Sales]]*(1-Tableau1[[#This Row],[Discount]])</f>
        <v>13.28</v>
      </c>
      <c r="Y3223">
        <f ca="1">SUMIF(Tableau1[Order ID],Tableau1[[#This Row],[Order ID]],Tableau1[[#This Row],[Sales]])</f>
        <v>0</v>
      </c>
    </row>
    <row r="3224" spans="1:25" x14ac:dyDescent="0.3">
      <c r="A3224">
        <v>6466</v>
      </c>
      <c r="B3224" t="s">
        <v>3243</v>
      </c>
      <c r="C3224" s="9" t="s">
        <v>5080</v>
      </c>
      <c r="D3224" s="9">
        <v>42321</v>
      </c>
      <c r="E3224" s="3" t="s">
        <v>6002</v>
      </c>
      <c r="F3224" t="s">
        <v>6465</v>
      </c>
      <c r="G3224" t="s">
        <v>6679</v>
      </c>
      <c r="H3224" t="s">
        <v>7472</v>
      </c>
      <c r="I3224" t="s">
        <v>8054</v>
      </c>
      <c r="J3224" t="s">
        <v>8057</v>
      </c>
      <c r="K3224" t="s">
        <v>8523</v>
      </c>
      <c r="L3224" t="s">
        <v>8606</v>
      </c>
      <c r="M3224">
        <v>37087</v>
      </c>
      <c r="N3224" t="s">
        <v>8637</v>
      </c>
      <c r="O3224" t="s">
        <v>10287</v>
      </c>
      <c r="P3224" t="s">
        <v>10371</v>
      </c>
      <c r="Q3224" t="s">
        <v>10377</v>
      </c>
      <c r="R3224" t="s">
        <v>12028</v>
      </c>
      <c r="S3224">
        <v>84.96</v>
      </c>
      <c r="T3224">
        <v>6</v>
      </c>
      <c r="U3224">
        <v>0.2</v>
      </c>
      <c r="V3224">
        <v>6.3719999999999999</v>
      </c>
      <c r="W3224">
        <f>(Tableau1[[#This Row],[Sales]]/Tableau1[[#This Row],[Profit]])*100</f>
        <v>1333.3333333333333</v>
      </c>
      <c r="X3224">
        <f>Tableau1[[#This Row],[Sales]]*(1-Tableau1[[#This Row],[Discount]])</f>
        <v>67.968000000000004</v>
      </c>
      <c r="Y3224">
        <f ca="1">SUMIF(Tableau1[Order ID],Tableau1[[#This Row],[Order ID]],Tableau1[[#This Row],[Sales]])</f>
        <v>0</v>
      </c>
    </row>
    <row r="3225" spans="1:25" x14ac:dyDescent="0.3">
      <c r="A3225">
        <v>6467</v>
      </c>
      <c r="B3225" t="s">
        <v>3244</v>
      </c>
      <c r="C3225" s="9" t="s">
        <v>6083</v>
      </c>
      <c r="D3225" s="9">
        <v>42877</v>
      </c>
      <c r="E3225" s="3" t="s">
        <v>6156</v>
      </c>
      <c r="F3225" t="s">
        <v>6464</v>
      </c>
      <c r="G3225" t="s">
        <v>6481</v>
      </c>
      <c r="H3225" t="s">
        <v>7274</v>
      </c>
      <c r="I3225" t="s">
        <v>8054</v>
      </c>
      <c r="J3225" t="s">
        <v>8057</v>
      </c>
      <c r="K3225" t="s">
        <v>8059</v>
      </c>
      <c r="L3225" t="s">
        <v>8590</v>
      </c>
      <c r="M3225">
        <v>90008</v>
      </c>
      <c r="N3225" t="s">
        <v>8638</v>
      </c>
      <c r="O3225" t="s">
        <v>10157</v>
      </c>
      <c r="P3225" t="s">
        <v>10372</v>
      </c>
      <c r="Q3225" t="s">
        <v>10384</v>
      </c>
      <c r="R3225" t="s">
        <v>11899</v>
      </c>
      <c r="S3225">
        <v>68.459999999999994</v>
      </c>
      <c r="T3225">
        <v>7</v>
      </c>
      <c r="U3225">
        <v>0</v>
      </c>
      <c r="V3225">
        <v>25.330200000000001</v>
      </c>
      <c r="W3225">
        <f>(Tableau1[[#This Row],[Sales]]/Tableau1[[#This Row],[Profit]])*100</f>
        <v>270.2702702702702</v>
      </c>
      <c r="X3225">
        <f>Tableau1[[#This Row],[Sales]]*(1-Tableau1[[#This Row],[Discount]])</f>
        <v>68.459999999999994</v>
      </c>
      <c r="Y3225">
        <f ca="1">SUMIF(Tableau1[Order ID],Tableau1[[#This Row],[Order ID]],Tableau1[[#This Row],[Sales]])</f>
        <v>0</v>
      </c>
    </row>
    <row r="3226" spans="1:25" x14ac:dyDescent="0.3">
      <c r="A3226">
        <v>6468</v>
      </c>
      <c r="B3226" t="s">
        <v>3245</v>
      </c>
      <c r="C3226" s="9" t="s">
        <v>5529</v>
      </c>
      <c r="D3226" s="9">
        <v>42706</v>
      </c>
      <c r="E3226" s="3" t="s">
        <v>5046</v>
      </c>
      <c r="F3226" t="s">
        <v>6465</v>
      </c>
      <c r="G3226" t="s">
        <v>6957</v>
      </c>
      <c r="H3226" t="s">
        <v>7750</v>
      </c>
      <c r="I3226" t="s">
        <v>8056</v>
      </c>
      <c r="J3226" t="s">
        <v>8057</v>
      </c>
      <c r="K3226" t="s">
        <v>8263</v>
      </c>
      <c r="L3226" t="s">
        <v>8622</v>
      </c>
      <c r="M3226">
        <v>2908</v>
      </c>
      <c r="N3226" t="s">
        <v>8640</v>
      </c>
      <c r="O3226" t="s">
        <v>9031</v>
      </c>
      <c r="P3226" t="s">
        <v>10371</v>
      </c>
      <c r="Q3226" t="s">
        <v>10377</v>
      </c>
      <c r="R3226" t="s">
        <v>10781</v>
      </c>
      <c r="S3226">
        <v>2079.4</v>
      </c>
      <c r="T3226">
        <v>5</v>
      </c>
      <c r="U3226">
        <v>0</v>
      </c>
      <c r="V3226">
        <v>582.23199999999997</v>
      </c>
      <c r="W3226">
        <f>(Tableau1[[#This Row],[Sales]]/Tableau1[[#This Row],[Profit]])*100</f>
        <v>357.14285714285717</v>
      </c>
      <c r="X3226">
        <f>Tableau1[[#This Row],[Sales]]*(1-Tableau1[[#This Row],[Discount]])</f>
        <v>2079.4</v>
      </c>
      <c r="Y3226">
        <f ca="1">SUMIF(Tableau1[Order ID],Tableau1[[#This Row],[Order ID]],Tableau1[[#This Row],[Sales]])</f>
        <v>0</v>
      </c>
    </row>
    <row r="3227" spans="1:25" x14ac:dyDescent="0.3">
      <c r="A3227">
        <v>6471</v>
      </c>
      <c r="B3227" t="s">
        <v>3246</v>
      </c>
      <c r="C3227" s="9" t="s">
        <v>6141</v>
      </c>
      <c r="D3227" s="9">
        <v>42245</v>
      </c>
      <c r="E3227" s="3" t="s">
        <v>6371</v>
      </c>
      <c r="F3227" t="s">
        <v>6465</v>
      </c>
      <c r="G3227" t="s">
        <v>6853</v>
      </c>
      <c r="H3227" t="s">
        <v>7646</v>
      </c>
      <c r="I3227" t="s">
        <v>8056</v>
      </c>
      <c r="J3227" t="s">
        <v>8057</v>
      </c>
      <c r="K3227" t="s">
        <v>8124</v>
      </c>
      <c r="L3227" t="s">
        <v>8600</v>
      </c>
      <c r="M3227">
        <v>48234</v>
      </c>
      <c r="N3227" t="s">
        <v>8639</v>
      </c>
      <c r="O3227" t="s">
        <v>9582</v>
      </c>
      <c r="P3227" t="s">
        <v>10372</v>
      </c>
      <c r="Q3227" t="s">
        <v>10380</v>
      </c>
      <c r="R3227" t="s">
        <v>11324</v>
      </c>
      <c r="S3227">
        <v>131.97999999999999</v>
      </c>
      <c r="T3227">
        <v>2</v>
      </c>
      <c r="U3227">
        <v>0</v>
      </c>
      <c r="V3227">
        <v>35.634599999999999</v>
      </c>
      <c r="W3227">
        <f>(Tableau1[[#This Row],[Sales]]/Tableau1[[#This Row],[Profit]])*100</f>
        <v>370.37037037037038</v>
      </c>
      <c r="X3227">
        <f>Tableau1[[#This Row],[Sales]]*(1-Tableau1[[#This Row],[Discount]])</f>
        <v>131.97999999999999</v>
      </c>
      <c r="Y3227">
        <f ca="1">SUMIF(Tableau1[Order ID],Tableau1[[#This Row],[Order ID]],Tableau1[[#This Row],[Sales]])</f>
        <v>0</v>
      </c>
    </row>
    <row r="3228" spans="1:25" x14ac:dyDescent="0.3">
      <c r="A3228">
        <v>6473</v>
      </c>
      <c r="B3228" t="s">
        <v>3247</v>
      </c>
      <c r="C3228" s="9" t="s">
        <v>5601</v>
      </c>
      <c r="D3228" s="9">
        <v>41796</v>
      </c>
      <c r="E3228" s="3" t="s">
        <v>6256</v>
      </c>
      <c r="F3228" t="s">
        <v>6465</v>
      </c>
      <c r="G3228" t="s">
        <v>7193</v>
      </c>
      <c r="H3228" t="s">
        <v>7986</v>
      </c>
      <c r="I3228" t="s">
        <v>8056</v>
      </c>
      <c r="J3228" t="s">
        <v>8057</v>
      </c>
      <c r="K3228" t="s">
        <v>8070</v>
      </c>
      <c r="L3228" t="s">
        <v>8593</v>
      </c>
      <c r="M3228">
        <v>77070</v>
      </c>
      <c r="N3228" t="s">
        <v>8639</v>
      </c>
      <c r="O3228" t="s">
        <v>8934</v>
      </c>
      <c r="P3228" t="s">
        <v>10371</v>
      </c>
      <c r="Q3228" t="s">
        <v>10375</v>
      </c>
      <c r="R3228" t="s">
        <v>10683</v>
      </c>
      <c r="S3228">
        <v>100.24</v>
      </c>
      <c r="T3228">
        <v>10</v>
      </c>
      <c r="U3228">
        <v>0.2</v>
      </c>
      <c r="V3228">
        <v>33.831000000000003</v>
      </c>
      <c r="W3228">
        <f>(Tableau1[[#This Row],[Sales]]/Tableau1[[#This Row],[Profit]])*100</f>
        <v>296.29629629629625</v>
      </c>
      <c r="X3228">
        <f>Tableau1[[#This Row],[Sales]]*(1-Tableau1[[#This Row],[Discount]])</f>
        <v>80.192000000000007</v>
      </c>
      <c r="Y3228">
        <f ca="1">SUMIF(Tableau1[Order ID],Tableau1[[#This Row],[Order ID]],Tableau1[[#This Row],[Sales]])</f>
        <v>0</v>
      </c>
    </row>
    <row r="3229" spans="1:25" x14ac:dyDescent="0.3">
      <c r="A3229">
        <v>6474</v>
      </c>
      <c r="B3229" t="s">
        <v>3248</v>
      </c>
      <c r="C3229" s="9" t="s">
        <v>5226</v>
      </c>
      <c r="D3229" s="9">
        <v>42447</v>
      </c>
      <c r="E3229" s="3" t="s">
        <v>5261</v>
      </c>
      <c r="F3229" t="s">
        <v>6464</v>
      </c>
      <c r="G3229" t="s">
        <v>6540</v>
      </c>
      <c r="H3229" t="s">
        <v>7333</v>
      </c>
      <c r="I3229" t="s">
        <v>8054</v>
      </c>
      <c r="J3229" t="s">
        <v>8057</v>
      </c>
      <c r="K3229" t="s">
        <v>8087</v>
      </c>
      <c r="L3229" t="s">
        <v>8606</v>
      </c>
      <c r="M3229">
        <v>38401</v>
      </c>
      <c r="N3229" t="s">
        <v>8637</v>
      </c>
      <c r="O3229" t="s">
        <v>9563</v>
      </c>
      <c r="P3229" t="s">
        <v>10371</v>
      </c>
      <c r="Q3229" t="s">
        <v>10382</v>
      </c>
      <c r="R3229" t="s">
        <v>11306</v>
      </c>
      <c r="S3229">
        <v>871.8</v>
      </c>
      <c r="T3229">
        <v>3</v>
      </c>
      <c r="U3229">
        <v>0.2</v>
      </c>
      <c r="V3229">
        <v>87.18</v>
      </c>
      <c r="W3229">
        <f>(Tableau1[[#This Row],[Sales]]/Tableau1[[#This Row],[Profit]])*100</f>
        <v>999.99999999999977</v>
      </c>
      <c r="X3229">
        <f>Tableau1[[#This Row],[Sales]]*(1-Tableau1[[#This Row],[Discount]])</f>
        <v>697.44</v>
      </c>
      <c r="Y3229">
        <f ca="1">SUMIF(Tableau1[Order ID],Tableau1[[#This Row],[Order ID]],Tableau1[[#This Row],[Sales]])</f>
        <v>0</v>
      </c>
    </row>
    <row r="3230" spans="1:25" x14ac:dyDescent="0.3">
      <c r="A3230">
        <v>6475</v>
      </c>
      <c r="B3230" t="s">
        <v>3249</v>
      </c>
      <c r="C3230" s="9" t="s">
        <v>6142</v>
      </c>
      <c r="D3230" s="9">
        <v>41653</v>
      </c>
      <c r="E3230" s="3" t="s">
        <v>5656</v>
      </c>
      <c r="F3230" t="s">
        <v>6466</v>
      </c>
      <c r="G3230" t="s">
        <v>6497</v>
      </c>
      <c r="H3230" t="s">
        <v>7290</v>
      </c>
      <c r="I3230" t="s">
        <v>8055</v>
      </c>
      <c r="J3230" t="s">
        <v>8057</v>
      </c>
      <c r="K3230" t="s">
        <v>8068</v>
      </c>
      <c r="L3230" t="s">
        <v>8597</v>
      </c>
      <c r="M3230">
        <v>19140</v>
      </c>
      <c r="N3230" t="s">
        <v>8640</v>
      </c>
      <c r="O3230" t="s">
        <v>9528</v>
      </c>
      <c r="P3230" t="s">
        <v>10370</v>
      </c>
      <c r="Q3230" t="s">
        <v>10373</v>
      </c>
      <c r="R3230" t="s">
        <v>11271</v>
      </c>
      <c r="S3230">
        <v>61.96</v>
      </c>
      <c r="T3230">
        <v>4</v>
      </c>
      <c r="U3230">
        <v>0.5</v>
      </c>
      <c r="V3230">
        <v>-53.285600000000002</v>
      </c>
      <c r="W3230">
        <f>(Tableau1[[#This Row],[Sales]]/Tableau1[[#This Row],[Profit]])*100</f>
        <v>-116.27906976744187</v>
      </c>
      <c r="X3230">
        <f>Tableau1[[#This Row],[Sales]]*(1-Tableau1[[#This Row],[Discount]])</f>
        <v>30.98</v>
      </c>
      <c r="Y3230">
        <f ca="1">SUMIF(Tableau1[Order ID],Tableau1[[#This Row],[Order ID]],Tableau1[[#This Row],[Sales]])</f>
        <v>0</v>
      </c>
    </row>
    <row r="3231" spans="1:25" x14ac:dyDescent="0.3">
      <c r="A3231">
        <v>6476</v>
      </c>
      <c r="B3231" t="s">
        <v>3250</v>
      </c>
      <c r="C3231" s="9" t="s">
        <v>5125</v>
      </c>
      <c r="D3231" s="9">
        <v>42889</v>
      </c>
      <c r="E3231" s="3" t="s">
        <v>5223</v>
      </c>
      <c r="F3231" t="s">
        <v>6465</v>
      </c>
      <c r="G3231" t="s">
        <v>7217</v>
      </c>
      <c r="H3231" t="s">
        <v>8010</v>
      </c>
      <c r="I3231" t="s">
        <v>8054</v>
      </c>
      <c r="J3231" t="s">
        <v>8057</v>
      </c>
      <c r="K3231" t="s">
        <v>8153</v>
      </c>
      <c r="L3231" t="s">
        <v>8591</v>
      </c>
      <c r="M3231">
        <v>33024</v>
      </c>
      <c r="N3231" t="s">
        <v>8637</v>
      </c>
      <c r="O3231" t="s">
        <v>9484</v>
      </c>
      <c r="P3231" t="s">
        <v>10371</v>
      </c>
      <c r="Q3231" t="s">
        <v>10381</v>
      </c>
      <c r="R3231" t="s">
        <v>11228</v>
      </c>
      <c r="S3231">
        <v>4.5540000000000003</v>
      </c>
      <c r="T3231">
        <v>3</v>
      </c>
      <c r="U3231">
        <v>0.7</v>
      </c>
      <c r="V3231">
        <v>-3.4914000000000001</v>
      </c>
      <c r="W3231">
        <f>(Tableau1[[#This Row],[Sales]]/Tableau1[[#This Row],[Profit]])*100</f>
        <v>-130.43478260869566</v>
      </c>
      <c r="X3231">
        <f>Tableau1[[#This Row],[Sales]]*(1-Tableau1[[#This Row],[Discount]])</f>
        <v>1.3662000000000003</v>
      </c>
      <c r="Y3231">
        <f ca="1">SUMIF(Tableau1[Order ID],Tableau1[[#This Row],[Order ID]],Tableau1[[#This Row],[Sales]])</f>
        <v>0</v>
      </c>
    </row>
    <row r="3232" spans="1:25" x14ac:dyDescent="0.3">
      <c r="A3232">
        <v>6484</v>
      </c>
      <c r="B3232" t="s">
        <v>3251</v>
      </c>
      <c r="C3232" s="9" t="s">
        <v>5125</v>
      </c>
      <c r="D3232" s="9">
        <v>42889</v>
      </c>
      <c r="E3232" s="3" t="s">
        <v>5285</v>
      </c>
      <c r="F3232" t="s">
        <v>6465</v>
      </c>
      <c r="G3232" t="s">
        <v>6939</v>
      </c>
      <c r="H3232" t="s">
        <v>7732</v>
      </c>
      <c r="I3232" t="s">
        <v>8055</v>
      </c>
      <c r="J3232" t="s">
        <v>8057</v>
      </c>
      <c r="K3232" t="s">
        <v>8078</v>
      </c>
      <c r="L3232" t="s">
        <v>8603</v>
      </c>
      <c r="M3232">
        <v>10011</v>
      </c>
      <c r="N3232" t="s">
        <v>8640</v>
      </c>
      <c r="O3232" t="s">
        <v>9460</v>
      </c>
      <c r="P3232" t="s">
        <v>10370</v>
      </c>
      <c r="Q3232" t="s">
        <v>10376</v>
      </c>
      <c r="R3232" t="s">
        <v>11203</v>
      </c>
      <c r="S3232">
        <v>384.76799999999997</v>
      </c>
      <c r="T3232">
        <v>2</v>
      </c>
      <c r="U3232">
        <v>0.4</v>
      </c>
      <c r="V3232">
        <v>-115.43040000000001</v>
      </c>
      <c r="W3232">
        <f>(Tableau1[[#This Row],[Sales]]/Tableau1[[#This Row],[Profit]])*100</f>
        <v>-333.33333333333331</v>
      </c>
      <c r="X3232">
        <f>Tableau1[[#This Row],[Sales]]*(1-Tableau1[[#This Row],[Discount]])</f>
        <v>230.86079999999998</v>
      </c>
      <c r="Y3232">
        <f ca="1">SUMIF(Tableau1[Order ID],Tableau1[[#This Row],[Order ID]],Tableau1[[#This Row],[Sales]])</f>
        <v>0</v>
      </c>
    </row>
    <row r="3233" spans="1:25" x14ac:dyDescent="0.3">
      <c r="A3233">
        <v>6487</v>
      </c>
      <c r="B3233" t="s">
        <v>3252</v>
      </c>
      <c r="C3233" s="9" t="s">
        <v>6143</v>
      </c>
      <c r="D3233" s="9">
        <v>42084</v>
      </c>
      <c r="E3233" s="3" t="s">
        <v>5544</v>
      </c>
      <c r="F3233" t="s">
        <v>6465</v>
      </c>
      <c r="G3233" t="s">
        <v>6961</v>
      </c>
      <c r="H3233" t="s">
        <v>7754</v>
      </c>
      <c r="I3233" t="s">
        <v>8054</v>
      </c>
      <c r="J3233" t="s">
        <v>8057</v>
      </c>
      <c r="K3233" t="s">
        <v>8166</v>
      </c>
      <c r="L3233" t="s">
        <v>8592</v>
      </c>
      <c r="M3233">
        <v>28540</v>
      </c>
      <c r="N3233" t="s">
        <v>8637</v>
      </c>
      <c r="O3233" t="s">
        <v>8864</v>
      </c>
      <c r="P3233" t="s">
        <v>10371</v>
      </c>
      <c r="Q3233" t="s">
        <v>10382</v>
      </c>
      <c r="R3233" t="s">
        <v>10614</v>
      </c>
      <c r="S3233">
        <v>962.08</v>
      </c>
      <c r="T3233">
        <v>4</v>
      </c>
      <c r="U3233">
        <v>0.2</v>
      </c>
      <c r="V3233">
        <v>156.33799999999999</v>
      </c>
      <c r="W3233">
        <f>(Tableau1[[#This Row],[Sales]]/Tableau1[[#This Row],[Profit]])*100</f>
        <v>615.38461538461547</v>
      </c>
      <c r="X3233">
        <f>Tableau1[[#This Row],[Sales]]*(1-Tableau1[[#This Row],[Discount]])</f>
        <v>769.6640000000001</v>
      </c>
      <c r="Y3233">
        <f ca="1">SUMIF(Tableau1[Order ID],Tableau1[[#This Row],[Order ID]],Tableau1[[#This Row],[Sales]])</f>
        <v>0</v>
      </c>
    </row>
    <row r="3234" spans="1:25" x14ac:dyDescent="0.3">
      <c r="A3234">
        <v>6490</v>
      </c>
      <c r="B3234" t="s">
        <v>3253</v>
      </c>
      <c r="C3234" s="9" t="s">
        <v>5050</v>
      </c>
      <c r="D3234" s="9">
        <v>42997</v>
      </c>
      <c r="E3234" s="3" t="s">
        <v>5271</v>
      </c>
      <c r="F3234" t="s">
        <v>6465</v>
      </c>
      <c r="G3234" t="s">
        <v>6809</v>
      </c>
      <c r="H3234" t="s">
        <v>7602</v>
      </c>
      <c r="I3234" t="s">
        <v>8054</v>
      </c>
      <c r="J3234" t="s">
        <v>8057</v>
      </c>
      <c r="K3234" t="s">
        <v>8078</v>
      </c>
      <c r="L3234" t="s">
        <v>8603</v>
      </c>
      <c r="M3234">
        <v>10011</v>
      </c>
      <c r="N3234" t="s">
        <v>8640</v>
      </c>
      <c r="O3234" t="s">
        <v>10007</v>
      </c>
      <c r="P3234" t="s">
        <v>10371</v>
      </c>
      <c r="Q3234" t="s">
        <v>10383</v>
      </c>
      <c r="R3234" t="s">
        <v>11745</v>
      </c>
      <c r="S3234">
        <v>32.4</v>
      </c>
      <c r="T3234">
        <v>5</v>
      </c>
      <c r="U3234">
        <v>0</v>
      </c>
      <c r="V3234">
        <v>15.552</v>
      </c>
      <c r="W3234">
        <f>(Tableau1[[#This Row],[Sales]]/Tableau1[[#This Row],[Profit]])*100</f>
        <v>208.33333333333334</v>
      </c>
      <c r="X3234">
        <f>Tableau1[[#This Row],[Sales]]*(1-Tableau1[[#This Row],[Discount]])</f>
        <v>32.4</v>
      </c>
      <c r="Y3234">
        <f ca="1">SUMIF(Tableau1[Order ID],Tableau1[[#This Row],[Order ID]],Tableau1[[#This Row],[Sales]])</f>
        <v>0</v>
      </c>
    </row>
    <row r="3235" spans="1:25" x14ac:dyDescent="0.3">
      <c r="A3235">
        <v>6491</v>
      </c>
      <c r="B3235" t="s">
        <v>3254</v>
      </c>
      <c r="C3235" s="9" t="s">
        <v>6144</v>
      </c>
      <c r="D3235" s="9">
        <v>41897</v>
      </c>
      <c r="E3235" s="3" t="s">
        <v>5141</v>
      </c>
      <c r="F3235" t="s">
        <v>6465</v>
      </c>
      <c r="G3235" t="s">
        <v>7219</v>
      </c>
      <c r="H3235" t="s">
        <v>8012</v>
      </c>
      <c r="I3235" t="s">
        <v>8055</v>
      </c>
      <c r="J3235" t="s">
        <v>8057</v>
      </c>
      <c r="K3235" t="s">
        <v>8068</v>
      </c>
      <c r="L3235" t="s">
        <v>8597</v>
      </c>
      <c r="M3235">
        <v>19120</v>
      </c>
      <c r="N3235" t="s">
        <v>8640</v>
      </c>
      <c r="O3235" t="s">
        <v>9219</v>
      </c>
      <c r="P3235" t="s">
        <v>10370</v>
      </c>
      <c r="Q3235" t="s">
        <v>10378</v>
      </c>
      <c r="R3235" t="s">
        <v>10968</v>
      </c>
      <c r="S3235">
        <v>103.93600000000001</v>
      </c>
      <c r="T3235">
        <v>4</v>
      </c>
      <c r="U3235">
        <v>0.2</v>
      </c>
      <c r="V3235">
        <v>16.889600000000002</v>
      </c>
      <c r="W3235">
        <f>(Tableau1[[#This Row],[Sales]]/Tableau1[[#This Row],[Profit]])*100</f>
        <v>615.38461538461536</v>
      </c>
      <c r="X3235">
        <f>Tableau1[[#This Row],[Sales]]*(1-Tableau1[[#This Row],[Discount]])</f>
        <v>83.148800000000008</v>
      </c>
      <c r="Y3235">
        <f ca="1">SUMIF(Tableau1[Order ID],Tableau1[[#This Row],[Order ID]],Tableau1[[#This Row],[Sales]])</f>
        <v>0</v>
      </c>
    </row>
    <row r="3236" spans="1:25" x14ac:dyDescent="0.3">
      <c r="A3236">
        <v>6492</v>
      </c>
      <c r="B3236" t="s">
        <v>3255</v>
      </c>
      <c r="C3236" s="9" t="s">
        <v>5103</v>
      </c>
      <c r="D3236" s="9">
        <v>42694</v>
      </c>
      <c r="E3236" s="3" t="s">
        <v>5911</v>
      </c>
      <c r="F3236" t="s">
        <v>6465</v>
      </c>
      <c r="G3236" t="s">
        <v>6603</v>
      </c>
      <c r="H3236" t="s">
        <v>7396</v>
      </c>
      <c r="I3236" t="s">
        <v>8055</v>
      </c>
      <c r="J3236" t="s">
        <v>8057</v>
      </c>
      <c r="K3236" t="s">
        <v>8391</v>
      </c>
      <c r="L3236" t="s">
        <v>8591</v>
      </c>
      <c r="M3236">
        <v>32839</v>
      </c>
      <c r="N3236" t="s">
        <v>8637</v>
      </c>
      <c r="O3236" t="s">
        <v>8836</v>
      </c>
      <c r="P3236" t="s">
        <v>10370</v>
      </c>
      <c r="Q3236" t="s">
        <v>10373</v>
      </c>
      <c r="R3236" t="s">
        <v>10586</v>
      </c>
      <c r="S3236">
        <v>289.56799999999998</v>
      </c>
      <c r="T3236">
        <v>2</v>
      </c>
      <c r="U3236">
        <v>0.2</v>
      </c>
      <c r="V3236">
        <v>10.8588</v>
      </c>
      <c r="W3236">
        <f>(Tableau1[[#This Row],[Sales]]/Tableau1[[#This Row],[Profit]])*100</f>
        <v>2666.6666666666665</v>
      </c>
      <c r="X3236">
        <f>Tableau1[[#This Row],[Sales]]*(1-Tableau1[[#This Row],[Discount]])</f>
        <v>231.65440000000001</v>
      </c>
      <c r="Y3236">
        <f ca="1">SUMIF(Tableau1[Order ID],Tableau1[[#This Row],[Order ID]],Tableau1[[#This Row],[Sales]])</f>
        <v>0</v>
      </c>
    </row>
    <row r="3237" spans="1:25" x14ac:dyDescent="0.3">
      <c r="A3237">
        <v>6495</v>
      </c>
      <c r="B3237" t="s">
        <v>3256</v>
      </c>
      <c r="C3237" s="9" t="s">
        <v>5990</v>
      </c>
      <c r="D3237" s="9">
        <v>43036</v>
      </c>
      <c r="E3237" s="3" t="s">
        <v>5782</v>
      </c>
      <c r="F3237" t="s">
        <v>6464</v>
      </c>
      <c r="G3237" t="s">
        <v>6636</v>
      </c>
      <c r="H3237" t="s">
        <v>7429</v>
      </c>
      <c r="I3237" t="s">
        <v>8054</v>
      </c>
      <c r="J3237" t="s">
        <v>8057</v>
      </c>
      <c r="K3237" t="s">
        <v>8070</v>
      </c>
      <c r="L3237" t="s">
        <v>8593</v>
      </c>
      <c r="M3237">
        <v>77095</v>
      </c>
      <c r="N3237" t="s">
        <v>8639</v>
      </c>
      <c r="O3237" t="s">
        <v>8686</v>
      </c>
      <c r="P3237" t="s">
        <v>10372</v>
      </c>
      <c r="Q3237" t="s">
        <v>10384</v>
      </c>
      <c r="R3237" t="s">
        <v>10435</v>
      </c>
      <c r="S3237">
        <v>24</v>
      </c>
      <c r="T3237">
        <v>2</v>
      </c>
      <c r="U3237">
        <v>0.2</v>
      </c>
      <c r="V3237">
        <v>-2.7</v>
      </c>
      <c r="W3237">
        <f>(Tableau1[[#This Row],[Sales]]/Tableau1[[#This Row],[Profit]])*100</f>
        <v>-888.8888888888888</v>
      </c>
      <c r="X3237">
        <f>Tableau1[[#This Row],[Sales]]*(1-Tableau1[[#This Row],[Discount]])</f>
        <v>19.200000000000003</v>
      </c>
      <c r="Y3237">
        <f ca="1">SUMIF(Tableau1[Order ID],Tableau1[[#This Row],[Order ID]],Tableau1[[#This Row],[Sales]])</f>
        <v>0</v>
      </c>
    </row>
    <row r="3238" spans="1:25" x14ac:dyDescent="0.3">
      <c r="A3238">
        <v>6498</v>
      </c>
      <c r="B3238" t="s">
        <v>3257</v>
      </c>
      <c r="C3238" s="9" t="s">
        <v>6145</v>
      </c>
      <c r="D3238" s="9">
        <v>42209</v>
      </c>
      <c r="E3238" s="3" t="s">
        <v>6310</v>
      </c>
      <c r="F3238" t="s">
        <v>6465</v>
      </c>
      <c r="G3238" t="s">
        <v>7244</v>
      </c>
      <c r="H3238" t="s">
        <v>8037</v>
      </c>
      <c r="I3238" t="s">
        <v>8056</v>
      </c>
      <c r="J3238" t="s">
        <v>8057</v>
      </c>
      <c r="K3238" t="s">
        <v>8161</v>
      </c>
      <c r="L3238" t="s">
        <v>8589</v>
      </c>
      <c r="M3238">
        <v>40214</v>
      </c>
      <c r="N3238" t="s">
        <v>8637</v>
      </c>
      <c r="O3238" t="s">
        <v>8646</v>
      </c>
      <c r="P3238" t="s">
        <v>10370</v>
      </c>
      <c r="Q3238" t="s">
        <v>10378</v>
      </c>
      <c r="R3238" t="s">
        <v>10395</v>
      </c>
      <c r="S3238">
        <v>20.94</v>
      </c>
      <c r="T3238">
        <v>3</v>
      </c>
      <c r="U3238">
        <v>0</v>
      </c>
      <c r="V3238">
        <v>6.0726000000000004</v>
      </c>
      <c r="W3238">
        <f>(Tableau1[[#This Row],[Sales]]/Tableau1[[#This Row],[Profit]])*100</f>
        <v>344.82758620689651</v>
      </c>
      <c r="X3238">
        <f>Tableau1[[#This Row],[Sales]]*(1-Tableau1[[#This Row],[Discount]])</f>
        <v>20.94</v>
      </c>
      <c r="Y3238">
        <f ca="1">SUMIF(Tableau1[Order ID],Tableau1[[#This Row],[Order ID]],Tableau1[[#This Row],[Sales]])</f>
        <v>0</v>
      </c>
    </row>
    <row r="3239" spans="1:25" x14ac:dyDescent="0.3">
      <c r="A3239">
        <v>6502</v>
      </c>
      <c r="B3239" t="s">
        <v>3258</v>
      </c>
      <c r="C3239" s="9" t="s">
        <v>6011</v>
      </c>
      <c r="D3239" s="9">
        <v>41945</v>
      </c>
      <c r="E3239" s="3" t="s">
        <v>6261</v>
      </c>
      <c r="F3239" t="s">
        <v>6465</v>
      </c>
      <c r="G3239" t="s">
        <v>7170</v>
      </c>
      <c r="H3239" t="s">
        <v>7963</v>
      </c>
      <c r="I3239" t="s">
        <v>8054</v>
      </c>
      <c r="J3239" t="s">
        <v>8057</v>
      </c>
      <c r="K3239" t="s">
        <v>8122</v>
      </c>
      <c r="L3239" t="s">
        <v>8612</v>
      </c>
      <c r="M3239">
        <v>44256</v>
      </c>
      <c r="N3239" t="s">
        <v>8640</v>
      </c>
      <c r="O3239" t="s">
        <v>10062</v>
      </c>
      <c r="P3239" t="s">
        <v>10372</v>
      </c>
      <c r="Q3239" t="s">
        <v>10380</v>
      </c>
      <c r="R3239" t="s">
        <v>11801</v>
      </c>
      <c r="S3239">
        <v>539.96400000000006</v>
      </c>
      <c r="T3239">
        <v>6</v>
      </c>
      <c r="U3239">
        <v>0.4</v>
      </c>
      <c r="V3239">
        <v>-107.9928</v>
      </c>
      <c r="W3239">
        <f>(Tableau1[[#This Row],[Sales]]/Tableau1[[#This Row],[Profit]])*100</f>
        <v>-500</v>
      </c>
      <c r="X3239">
        <f>Tableau1[[#This Row],[Sales]]*(1-Tableau1[[#This Row],[Discount]])</f>
        <v>323.97840000000002</v>
      </c>
      <c r="Y3239">
        <f ca="1">SUMIF(Tableau1[Order ID],Tableau1[[#This Row],[Order ID]],Tableau1[[#This Row],[Sales]])</f>
        <v>0</v>
      </c>
    </row>
    <row r="3240" spans="1:25" x14ac:dyDescent="0.3">
      <c r="A3240">
        <v>6505</v>
      </c>
      <c r="B3240" t="s">
        <v>3259</v>
      </c>
      <c r="C3240" s="9" t="s">
        <v>5731</v>
      </c>
      <c r="D3240" s="9">
        <v>43056</v>
      </c>
      <c r="E3240" s="3" t="s">
        <v>5933</v>
      </c>
      <c r="F3240" t="s">
        <v>6464</v>
      </c>
      <c r="G3240" t="s">
        <v>6568</v>
      </c>
      <c r="H3240" t="s">
        <v>7361</v>
      </c>
      <c r="I3240" t="s">
        <v>8055</v>
      </c>
      <c r="J3240" t="s">
        <v>8057</v>
      </c>
      <c r="K3240" t="s">
        <v>8078</v>
      </c>
      <c r="L3240" t="s">
        <v>8603</v>
      </c>
      <c r="M3240">
        <v>10011</v>
      </c>
      <c r="N3240" t="s">
        <v>8640</v>
      </c>
      <c r="O3240" t="s">
        <v>9031</v>
      </c>
      <c r="P3240" t="s">
        <v>10371</v>
      </c>
      <c r="Q3240" t="s">
        <v>10377</v>
      </c>
      <c r="R3240" t="s">
        <v>10781</v>
      </c>
      <c r="S3240">
        <v>1247.6400000000001</v>
      </c>
      <c r="T3240">
        <v>3</v>
      </c>
      <c r="U3240">
        <v>0</v>
      </c>
      <c r="V3240">
        <v>349.33920000000001</v>
      </c>
      <c r="W3240">
        <f>(Tableau1[[#This Row],[Sales]]/Tableau1[[#This Row],[Profit]])*100</f>
        <v>357.14285714285717</v>
      </c>
      <c r="X3240">
        <f>Tableau1[[#This Row],[Sales]]*(1-Tableau1[[#This Row],[Discount]])</f>
        <v>1247.6400000000001</v>
      </c>
      <c r="Y3240">
        <f ca="1">SUMIF(Tableau1[Order ID],Tableau1[[#This Row],[Order ID]],Tableau1[[#This Row],[Sales]])</f>
        <v>0</v>
      </c>
    </row>
    <row r="3241" spans="1:25" x14ac:dyDescent="0.3">
      <c r="A3241">
        <v>6506</v>
      </c>
      <c r="B3241" t="s">
        <v>3260</v>
      </c>
      <c r="C3241" s="9" t="s">
        <v>5220</v>
      </c>
      <c r="D3241" s="9">
        <v>42547</v>
      </c>
      <c r="E3241" s="3" t="s">
        <v>6216</v>
      </c>
      <c r="F3241" t="s">
        <v>6465</v>
      </c>
      <c r="G3241" t="s">
        <v>7245</v>
      </c>
      <c r="H3241" t="s">
        <v>8038</v>
      </c>
      <c r="I3241" t="s">
        <v>8055</v>
      </c>
      <c r="J3241" t="s">
        <v>8057</v>
      </c>
      <c r="K3241" t="s">
        <v>8080</v>
      </c>
      <c r="L3241" t="s">
        <v>8598</v>
      </c>
      <c r="M3241">
        <v>60653</v>
      </c>
      <c r="N3241" t="s">
        <v>8639</v>
      </c>
      <c r="O3241" t="s">
        <v>8784</v>
      </c>
      <c r="P3241" t="s">
        <v>10371</v>
      </c>
      <c r="Q3241" t="s">
        <v>10379</v>
      </c>
      <c r="R3241" t="s">
        <v>10534</v>
      </c>
      <c r="S3241">
        <v>5.3040000000000003</v>
      </c>
      <c r="T3241">
        <v>3</v>
      </c>
      <c r="U3241">
        <v>0.2</v>
      </c>
      <c r="V3241">
        <v>0.46410000000000001</v>
      </c>
      <c r="W3241">
        <f>(Tableau1[[#This Row],[Sales]]/Tableau1[[#This Row],[Profit]])*100</f>
        <v>1142.8571428571429</v>
      </c>
      <c r="X3241">
        <f>Tableau1[[#This Row],[Sales]]*(1-Tableau1[[#This Row],[Discount]])</f>
        <v>4.2432000000000007</v>
      </c>
      <c r="Y3241">
        <f ca="1">SUMIF(Tableau1[Order ID],Tableau1[[#This Row],[Order ID]],Tableau1[[#This Row],[Sales]])</f>
        <v>0</v>
      </c>
    </row>
    <row r="3242" spans="1:25" x14ac:dyDescent="0.3">
      <c r="A3242">
        <v>6507</v>
      </c>
      <c r="B3242" t="s">
        <v>3261</v>
      </c>
      <c r="C3242" s="9" t="s">
        <v>5820</v>
      </c>
      <c r="D3242" s="9">
        <v>42652</v>
      </c>
      <c r="E3242" s="3" t="s">
        <v>6257</v>
      </c>
      <c r="F3242" t="s">
        <v>6464</v>
      </c>
      <c r="G3242" t="s">
        <v>6727</v>
      </c>
      <c r="H3242" t="s">
        <v>7520</v>
      </c>
      <c r="I3242" t="s">
        <v>8055</v>
      </c>
      <c r="J3242" t="s">
        <v>8057</v>
      </c>
      <c r="K3242" t="s">
        <v>8068</v>
      </c>
      <c r="L3242" t="s">
        <v>8597</v>
      </c>
      <c r="M3242">
        <v>19143</v>
      </c>
      <c r="N3242" t="s">
        <v>8640</v>
      </c>
      <c r="O3242" t="s">
        <v>10305</v>
      </c>
      <c r="P3242" t="s">
        <v>10371</v>
      </c>
      <c r="Q3242" t="s">
        <v>10383</v>
      </c>
      <c r="R3242" t="s">
        <v>12046</v>
      </c>
      <c r="S3242">
        <v>19.135999999999999</v>
      </c>
      <c r="T3242">
        <v>4</v>
      </c>
      <c r="U3242">
        <v>0.2</v>
      </c>
      <c r="V3242">
        <v>5.98</v>
      </c>
      <c r="W3242">
        <f>(Tableau1[[#This Row],[Sales]]/Tableau1[[#This Row],[Profit]])*100</f>
        <v>320</v>
      </c>
      <c r="X3242">
        <f>Tableau1[[#This Row],[Sales]]*(1-Tableau1[[#This Row],[Discount]])</f>
        <v>15.3088</v>
      </c>
      <c r="Y3242">
        <f ca="1">SUMIF(Tableau1[Order ID],Tableau1[[#This Row],[Order ID]],Tableau1[[#This Row],[Sales]])</f>
        <v>0</v>
      </c>
    </row>
    <row r="3243" spans="1:25" x14ac:dyDescent="0.3">
      <c r="A3243">
        <v>6509</v>
      </c>
      <c r="B3243" t="s">
        <v>3262</v>
      </c>
      <c r="C3243" s="9" t="s">
        <v>5728</v>
      </c>
      <c r="D3243" s="9">
        <v>43089</v>
      </c>
      <c r="E3243" s="3" t="s">
        <v>5407</v>
      </c>
      <c r="F3243" t="s">
        <v>6465</v>
      </c>
      <c r="G3243" t="s">
        <v>6551</v>
      </c>
      <c r="H3243" t="s">
        <v>7344</v>
      </c>
      <c r="I3243" t="s">
        <v>8055</v>
      </c>
      <c r="J3243" t="s">
        <v>8057</v>
      </c>
      <c r="K3243" t="s">
        <v>8078</v>
      </c>
      <c r="L3243" t="s">
        <v>8603</v>
      </c>
      <c r="M3243">
        <v>10009</v>
      </c>
      <c r="N3243" t="s">
        <v>8640</v>
      </c>
      <c r="O3243" t="s">
        <v>8948</v>
      </c>
      <c r="P3243" t="s">
        <v>10371</v>
      </c>
      <c r="Q3243" t="s">
        <v>10383</v>
      </c>
      <c r="R3243" t="s">
        <v>10747</v>
      </c>
      <c r="S3243">
        <v>279.89999999999998</v>
      </c>
      <c r="T3243">
        <v>5</v>
      </c>
      <c r="U3243">
        <v>0</v>
      </c>
      <c r="V3243">
        <v>137.15100000000001</v>
      </c>
      <c r="W3243">
        <f>(Tableau1[[#This Row],[Sales]]/Tableau1[[#This Row],[Profit]])*100</f>
        <v>204.08163265306118</v>
      </c>
      <c r="X3243">
        <f>Tableau1[[#This Row],[Sales]]*(1-Tableau1[[#This Row],[Discount]])</f>
        <v>279.89999999999998</v>
      </c>
      <c r="Y3243">
        <f ca="1">SUMIF(Tableau1[Order ID],Tableau1[[#This Row],[Order ID]],Tableau1[[#This Row],[Sales]])</f>
        <v>0</v>
      </c>
    </row>
    <row r="3244" spans="1:25" x14ac:dyDescent="0.3">
      <c r="A3244">
        <v>6512</v>
      </c>
      <c r="B3244" t="s">
        <v>3263</v>
      </c>
      <c r="C3244" s="9" t="s">
        <v>5934</v>
      </c>
      <c r="D3244" s="9">
        <v>42800</v>
      </c>
      <c r="E3244" s="3" t="s">
        <v>5464</v>
      </c>
      <c r="F3244" t="s">
        <v>6465</v>
      </c>
      <c r="G3244" t="s">
        <v>7231</v>
      </c>
      <c r="H3244" t="s">
        <v>8024</v>
      </c>
      <c r="I3244" t="s">
        <v>8056</v>
      </c>
      <c r="J3244" t="s">
        <v>8057</v>
      </c>
      <c r="K3244" t="s">
        <v>8066</v>
      </c>
      <c r="L3244" t="s">
        <v>8590</v>
      </c>
      <c r="M3244">
        <v>94109</v>
      </c>
      <c r="N3244" t="s">
        <v>8638</v>
      </c>
      <c r="O3244" t="s">
        <v>9323</v>
      </c>
      <c r="P3244" t="s">
        <v>10371</v>
      </c>
      <c r="Q3244" t="s">
        <v>10379</v>
      </c>
      <c r="R3244" t="s">
        <v>11072</v>
      </c>
      <c r="S3244">
        <v>23.88</v>
      </c>
      <c r="T3244">
        <v>6</v>
      </c>
      <c r="U3244">
        <v>0</v>
      </c>
      <c r="V3244">
        <v>8.1191999999999993</v>
      </c>
      <c r="W3244">
        <f>(Tableau1[[#This Row],[Sales]]/Tableau1[[#This Row],[Profit]])*100</f>
        <v>294.11764705882354</v>
      </c>
      <c r="X3244">
        <f>Tableau1[[#This Row],[Sales]]*(1-Tableau1[[#This Row],[Discount]])</f>
        <v>23.88</v>
      </c>
      <c r="Y3244">
        <f ca="1">SUMIF(Tableau1[Order ID],Tableau1[[#This Row],[Order ID]],Tableau1[[#This Row],[Sales]])</f>
        <v>0</v>
      </c>
    </row>
    <row r="3245" spans="1:25" x14ac:dyDescent="0.3">
      <c r="A3245">
        <v>6516</v>
      </c>
      <c r="B3245" t="s">
        <v>3264</v>
      </c>
      <c r="C3245" s="9" t="s">
        <v>5205</v>
      </c>
      <c r="D3245" s="9">
        <v>42993</v>
      </c>
      <c r="E3245" s="3" t="s">
        <v>5050</v>
      </c>
      <c r="F3245" t="s">
        <v>6465</v>
      </c>
      <c r="G3245" t="s">
        <v>6970</v>
      </c>
      <c r="H3245" t="s">
        <v>7763</v>
      </c>
      <c r="I3245" t="s">
        <v>8054</v>
      </c>
      <c r="J3245" t="s">
        <v>8057</v>
      </c>
      <c r="K3245" t="s">
        <v>8066</v>
      </c>
      <c r="L3245" t="s">
        <v>8590</v>
      </c>
      <c r="M3245">
        <v>94122</v>
      </c>
      <c r="N3245" t="s">
        <v>8638</v>
      </c>
      <c r="O3245" t="s">
        <v>9556</v>
      </c>
      <c r="P3245" t="s">
        <v>10370</v>
      </c>
      <c r="Q3245" t="s">
        <v>10374</v>
      </c>
      <c r="R3245" t="s">
        <v>11299</v>
      </c>
      <c r="S3245">
        <v>218.352</v>
      </c>
      <c r="T3245">
        <v>3</v>
      </c>
      <c r="U3245">
        <v>0.2</v>
      </c>
      <c r="V3245">
        <v>0</v>
      </c>
      <c r="W3245" t="e">
        <f>(Tableau1[[#This Row],[Sales]]/Tableau1[[#This Row],[Profit]])*100</f>
        <v>#DIV/0!</v>
      </c>
      <c r="X3245">
        <f>Tableau1[[#This Row],[Sales]]*(1-Tableau1[[#This Row],[Discount]])</f>
        <v>174.6816</v>
      </c>
      <c r="Y3245">
        <f ca="1">SUMIF(Tableau1[Order ID],Tableau1[[#This Row],[Order ID]],Tableau1[[#This Row],[Sales]])</f>
        <v>0</v>
      </c>
    </row>
    <row r="3246" spans="1:25" x14ac:dyDescent="0.3">
      <c r="A3246">
        <v>6521</v>
      </c>
      <c r="B3246" t="s">
        <v>3265</v>
      </c>
      <c r="C3246" s="9" t="s">
        <v>6064</v>
      </c>
      <c r="D3246" s="9">
        <v>42751</v>
      </c>
      <c r="E3246" s="3" t="s">
        <v>6381</v>
      </c>
      <c r="F3246" t="s">
        <v>6464</v>
      </c>
      <c r="G3246" t="s">
        <v>6949</v>
      </c>
      <c r="H3246" t="s">
        <v>7742</v>
      </c>
      <c r="I3246" t="s">
        <v>8054</v>
      </c>
      <c r="J3246" t="s">
        <v>8057</v>
      </c>
      <c r="K3246" t="s">
        <v>8083</v>
      </c>
      <c r="L3246" t="s">
        <v>8600</v>
      </c>
      <c r="M3246">
        <v>49201</v>
      </c>
      <c r="N3246" t="s">
        <v>8639</v>
      </c>
      <c r="O3246" t="s">
        <v>8950</v>
      </c>
      <c r="P3246" t="s">
        <v>10371</v>
      </c>
      <c r="Q3246" t="s">
        <v>10381</v>
      </c>
      <c r="R3246" t="s">
        <v>10699</v>
      </c>
      <c r="S3246">
        <v>5443.96</v>
      </c>
      <c r="T3246">
        <v>4</v>
      </c>
      <c r="U3246">
        <v>0</v>
      </c>
      <c r="V3246">
        <v>2504.2215999999999</v>
      </c>
      <c r="W3246">
        <f>(Tableau1[[#This Row],[Sales]]/Tableau1[[#This Row],[Profit]])*100</f>
        <v>217.39130434782612</v>
      </c>
      <c r="X3246">
        <f>Tableau1[[#This Row],[Sales]]*(1-Tableau1[[#This Row],[Discount]])</f>
        <v>5443.96</v>
      </c>
      <c r="Y3246">
        <f ca="1">SUMIF(Tableau1[Order ID],Tableau1[[#This Row],[Order ID]],Tableau1[[#This Row],[Sales]])</f>
        <v>0</v>
      </c>
    </row>
    <row r="3247" spans="1:25" x14ac:dyDescent="0.3">
      <c r="A3247">
        <v>6524</v>
      </c>
      <c r="B3247" t="s">
        <v>3266</v>
      </c>
      <c r="C3247" s="9" t="s">
        <v>5304</v>
      </c>
      <c r="D3247" s="9">
        <v>42558</v>
      </c>
      <c r="E3247" s="3" t="s">
        <v>6327</v>
      </c>
      <c r="F3247" t="s">
        <v>6465</v>
      </c>
      <c r="G3247" t="s">
        <v>6853</v>
      </c>
      <c r="H3247" t="s">
        <v>7646</v>
      </c>
      <c r="I3247" t="s">
        <v>8056</v>
      </c>
      <c r="J3247" t="s">
        <v>8057</v>
      </c>
      <c r="K3247" t="s">
        <v>8068</v>
      </c>
      <c r="L3247" t="s">
        <v>8597</v>
      </c>
      <c r="M3247">
        <v>19120</v>
      </c>
      <c r="N3247" t="s">
        <v>8640</v>
      </c>
      <c r="O3247" t="s">
        <v>10175</v>
      </c>
      <c r="P3247" t="s">
        <v>10371</v>
      </c>
      <c r="Q3247" t="s">
        <v>10375</v>
      </c>
      <c r="R3247" t="s">
        <v>11916</v>
      </c>
      <c r="S3247">
        <v>10.08</v>
      </c>
      <c r="T3247">
        <v>2</v>
      </c>
      <c r="U3247">
        <v>0.2</v>
      </c>
      <c r="V3247">
        <v>3.2759999999999998</v>
      </c>
      <c r="W3247">
        <f>(Tableau1[[#This Row],[Sales]]/Tableau1[[#This Row],[Profit]])*100</f>
        <v>307.69230769230774</v>
      </c>
      <c r="X3247">
        <f>Tableau1[[#This Row],[Sales]]*(1-Tableau1[[#This Row],[Discount]])</f>
        <v>8.0640000000000001</v>
      </c>
      <c r="Y3247">
        <f ca="1">SUMIF(Tableau1[Order ID],Tableau1[[#This Row],[Order ID]],Tableau1[[#This Row],[Sales]])</f>
        <v>0</v>
      </c>
    </row>
    <row r="3248" spans="1:25" x14ac:dyDescent="0.3">
      <c r="A3248">
        <v>6528</v>
      </c>
      <c r="B3248" t="s">
        <v>3267</v>
      </c>
      <c r="C3248" s="9" t="s">
        <v>5473</v>
      </c>
      <c r="D3248" s="9">
        <v>42727</v>
      </c>
      <c r="E3248" s="3" t="s">
        <v>6320</v>
      </c>
      <c r="F3248" t="s">
        <v>6464</v>
      </c>
      <c r="G3248" t="s">
        <v>7130</v>
      </c>
      <c r="H3248" t="s">
        <v>7923</v>
      </c>
      <c r="I3248" t="s">
        <v>8055</v>
      </c>
      <c r="J3248" t="s">
        <v>8057</v>
      </c>
      <c r="K3248" t="s">
        <v>8157</v>
      </c>
      <c r="L3248" t="s">
        <v>8622</v>
      </c>
      <c r="M3248">
        <v>2886</v>
      </c>
      <c r="N3248" t="s">
        <v>8640</v>
      </c>
      <c r="O3248" t="s">
        <v>9238</v>
      </c>
      <c r="P3248" t="s">
        <v>10372</v>
      </c>
      <c r="Q3248" t="s">
        <v>10389</v>
      </c>
      <c r="R3248" t="s">
        <v>10987</v>
      </c>
      <c r="S3248">
        <v>1999.96</v>
      </c>
      <c r="T3248">
        <v>4</v>
      </c>
      <c r="U3248">
        <v>0</v>
      </c>
      <c r="V3248">
        <v>899.98199999999997</v>
      </c>
      <c r="W3248">
        <f>(Tableau1[[#This Row],[Sales]]/Tableau1[[#This Row],[Profit]])*100</f>
        <v>222.22222222222223</v>
      </c>
      <c r="X3248">
        <f>Tableau1[[#This Row],[Sales]]*(1-Tableau1[[#This Row],[Discount]])</f>
        <v>1999.96</v>
      </c>
      <c r="Y3248">
        <f ca="1">SUMIF(Tableau1[Order ID],Tableau1[[#This Row],[Order ID]],Tableau1[[#This Row],[Sales]])</f>
        <v>0</v>
      </c>
    </row>
    <row r="3249" spans="1:25" x14ac:dyDescent="0.3">
      <c r="A3249">
        <v>6529</v>
      </c>
      <c r="B3249" t="s">
        <v>3268</v>
      </c>
      <c r="C3249" s="9" t="s">
        <v>6121</v>
      </c>
      <c r="D3249" s="9">
        <v>41995</v>
      </c>
      <c r="E3249" s="3" t="s">
        <v>5088</v>
      </c>
      <c r="F3249" t="s">
        <v>6465</v>
      </c>
      <c r="G3249" t="s">
        <v>6872</v>
      </c>
      <c r="H3249" t="s">
        <v>7665</v>
      </c>
      <c r="I3249" t="s">
        <v>8056</v>
      </c>
      <c r="J3249" t="s">
        <v>8057</v>
      </c>
      <c r="K3249" t="s">
        <v>8078</v>
      </c>
      <c r="L3249" t="s">
        <v>8603</v>
      </c>
      <c r="M3249">
        <v>10024</v>
      </c>
      <c r="N3249" t="s">
        <v>8640</v>
      </c>
      <c r="O3249" t="s">
        <v>10316</v>
      </c>
      <c r="P3249" t="s">
        <v>10371</v>
      </c>
      <c r="Q3249" t="s">
        <v>10377</v>
      </c>
      <c r="R3249" t="s">
        <v>12057</v>
      </c>
      <c r="S3249">
        <v>216.4</v>
      </c>
      <c r="T3249">
        <v>4</v>
      </c>
      <c r="U3249">
        <v>0</v>
      </c>
      <c r="V3249">
        <v>56.264000000000003</v>
      </c>
      <c r="W3249">
        <f>(Tableau1[[#This Row],[Sales]]/Tableau1[[#This Row],[Profit]])*100</f>
        <v>384.61538461538464</v>
      </c>
      <c r="X3249">
        <f>Tableau1[[#This Row],[Sales]]*(1-Tableau1[[#This Row],[Discount]])</f>
        <v>216.4</v>
      </c>
      <c r="Y3249">
        <f ca="1">SUMIF(Tableau1[Order ID],Tableau1[[#This Row],[Order ID]],Tableau1[[#This Row],[Sales]])</f>
        <v>0</v>
      </c>
    </row>
    <row r="3250" spans="1:25" x14ac:dyDescent="0.3">
      <c r="A3250">
        <v>6530</v>
      </c>
      <c r="B3250" t="s">
        <v>3269</v>
      </c>
      <c r="C3250" s="9" t="s">
        <v>6146</v>
      </c>
      <c r="D3250" s="9">
        <v>41693</v>
      </c>
      <c r="E3250" s="3" t="s">
        <v>6250</v>
      </c>
      <c r="F3250" t="s">
        <v>6465</v>
      </c>
      <c r="G3250" t="s">
        <v>7143</v>
      </c>
      <c r="H3250" t="s">
        <v>7936</v>
      </c>
      <c r="I3250" t="s">
        <v>8056</v>
      </c>
      <c r="J3250" t="s">
        <v>8057</v>
      </c>
      <c r="K3250" t="s">
        <v>8294</v>
      </c>
      <c r="L3250" t="s">
        <v>8593</v>
      </c>
      <c r="M3250">
        <v>79907</v>
      </c>
      <c r="N3250" t="s">
        <v>8639</v>
      </c>
      <c r="O3250" t="s">
        <v>9470</v>
      </c>
      <c r="P3250" t="s">
        <v>10371</v>
      </c>
      <c r="Q3250" t="s">
        <v>10375</v>
      </c>
      <c r="R3250" t="s">
        <v>11214</v>
      </c>
      <c r="S3250">
        <v>6.9359999999999999</v>
      </c>
      <c r="T3250">
        <v>3</v>
      </c>
      <c r="U3250">
        <v>0.2</v>
      </c>
      <c r="V3250">
        <v>2.3409</v>
      </c>
      <c r="W3250">
        <f>(Tableau1[[#This Row],[Sales]]/Tableau1[[#This Row],[Profit]])*100</f>
        <v>296.2962962962963</v>
      </c>
      <c r="X3250">
        <f>Tableau1[[#This Row],[Sales]]*(1-Tableau1[[#This Row],[Discount]])</f>
        <v>5.5488</v>
      </c>
      <c r="Y3250">
        <f ca="1">SUMIF(Tableau1[Order ID],Tableau1[[#This Row],[Order ID]],Tableau1[[#This Row],[Sales]])</f>
        <v>0</v>
      </c>
    </row>
    <row r="3251" spans="1:25" x14ac:dyDescent="0.3">
      <c r="A3251">
        <v>6532</v>
      </c>
      <c r="B3251" t="s">
        <v>3270</v>
      </c>
      <c r="C3251" s="9" t="s">
        <v>5799</v>
      </c>
      <c r="D3251" s="9">
        <v>43073</v>
      </c>
      <c r="E3251" s="3" t="s">
        <v>5196</v>
      </c>
      <c r="F3251" t="s">
        <v>6465</v>
      </c>
      <c r="G3251" t="s">
        <v>6704</v>
      </c>
      <c r="H3251" t="s">
        <v>7497</v>
      </c>
      <c r="I3251" t="s">
        <v>8054</v>
      </c>
      <c r="J3251" t="s">
        <v>8057</v>
      </c>
      <c r="K3251" t="s">
        <v>8088</v>
      </c>
      <c r="L3251" t="s">
        <v>8599</v>
      </c>
      <c r="M3251">
        <v>55901</v>
      </c>
      <c r="N3251" t="s">
        <v>8639</v>
      </c>
      <c r="O3251" t="s">
        <v>9633</v>
      </c>
      <c r="P3251" t="s">
        <v>10371</v>
      </c>
      <c r="Q3251" t="s">
        <v>10379</v>
      </c>
      <c r="R3251" t="s">
        <v>11372</v>
      </c>
      <c r="S3251">
        <v>8.8000000000000007</v>
      </c>
      <c r="T3251">
        <v>5</v>
      </c>
      <c r="U3251">
        <v>0</v>
      </c>
      <c r="V3251">
        <v>2.552</v>
      </c>
      <c r="W3251">
        <f>(Tableau1[[#This Row],[Sales]]/Tableau1[[#This Row],[Profit]])*100</f>
        <v>344.82758620689657</v>
      </c>
      <c r="X3251">
        <f>Tableau1[[#This Row],[Sales]]*(1-Tableau1[[#This Row],[Discount]])</f>
        <v>8.8000000000000007</v>
      </c>
      <c r="Y3251">
        <f ca="1">SUMIF(Tableau1[Order ID],Tableau1[[#This Row],[Order ID]],Tableau1[[#This Row],[Sales]])</f>
        <v>0</v>
      </c>
    </row>
    <row r="3252" spans="1:25" x14ac:dyDescent="0.3">
      <c r="A3252">
        <v>6535</v>
      </c>
      <c r="B3252" t="s">
        <v>3271</v>
      </c>
      <c r="C3252" s="9" t="s">
        <v>5694</v>
      </c>
      <c r="D3252" s="9">
        <v>41960</v>
      </c>
      <c r="E3252" s="3" t="s">
        <v>5784</v>
      </c>
      <c r="F3252" t="s">
        <v>6465</v>
      </c>
      <c r="G3252" t="s">
        <v>6686</v>
      </c>
      <c r="H3252" t="s">
        <v>7479</v>
      </c>
      <c r="I3252" t="s">
        <v>8054</v>
      </c>
      <c r="J3252" t="s">
        <v>8057</v>
      </c>
      <c r="K3252" t="s">
        <v>8256</v>
      </c>
      <c r="L3252" t="s">
        <v>8603</v>
      </c>
      <c r="M3252">
        <v>14215</v>
      </c>
      <c r="N3252" t="s">
        <v>8640</v>
      </c>
      <c r="O3252" t="s">
        <v>9764</v>
      </c>
      <c r="P3252" t="s">
        <v>10371</v>
      </c>
      <c r="Q3252" t="s">
        <v>10381</v>
      </c>
      <c r="R3252" t="s">
        <v>11499</v>
      </c>
      <c r="S3252">
        <v>2152.7759999999998</v>
      </c>
      <c r="T3252">
        <v>3</v>
      </c>
      <c r="U3252">
        <v>0.2</v>
      </c>
      <c r="V3252">
        <v>726.56190000000004</v>
      </c>
      <c r="W3252">
        <f>(Tableau1[[#This Row],[Sales]]/Tableau1[[#This Row],[Profit]])*100</f>
        <v>296.2962962962963</v>
      </c>
      <c r="X3252">
        <f>Tableau1[[#This Row],[Sales]]*(1-Tableau1[[#This Row],[Discount]])</f>
        <v>1722.2208000000001</v>
      </c>
      <c r="Y3252">
        <f ca="1">SUMIF(Tableau1[Order ID],Tableau1[[#This Row],[Order ID]],Tableau1[[#This Row],[Sales]])</f>
        <v>0</v>
      </c>
    </row>
    <row r="3253" spans="1:25" x14ac:dyDescent="0.3">
      <c r="A3253">
        <v>6537</v>
      </c>
      <c r="B3253" t="s">
        <v>3272</v>
      </c>
      <c r="C3253" s="9" t="s">
        <v>5052</v>
      </c>
      <c r="D3253" s="9">
        <v>41932</v>
      </c>
      <c r="E3253" s="3" t="s">
        <v>6443</v>
      </c>
      <c r="F3253" t="s">
        <v>6466</v>
      </c>
      <c r="G3253" t="s">
        <v>6560</v>
      </c>
      <c r="H3253" t="s">
        <v>7353</v>
      </c>
      <c r="I3253" t="s">
        <v>8055</v>
      </c>
      <c r="J3253" t="s">
        <v>8057</v>
      </c>
      <c r="K3253" t="s">
        <v>8347</v>
      </c>
      <c r="L3253" t="s">
        <v>8606</v>
      </c>
      <c r="M3253">
        <v>37918</v>
      </c>
      <c r="N3253" t="s">
        <v>8637</v>
      </c>
      <c r="O3253" t="s">
        <v>9562</v>
      </c>
      <c r="P3253" t="s">
        <v>10370</v>
      </c>
      <c r="Q3253" t="s">
        <v>10376</v>
      </c>
      <c r="R3253" t="s">
        <v>11305</v>
      </c>
      <c r="S3253">
        <v>328.59</v>
      </c>
      <c r="T3253">
        <v>3</v>
      </c>
      <c r="U3253">
        <v>0.4</v>
      </c>
      <c r="V3253">
        <v>-147.8655</v>
      </c>
      <c r="W3253">
        <f>(Tableau1[[#This Row],[Sales]]/Tableau1[[#This Row],[Profit]])*100</f>
        <v>-222.2222222222222</v>
      </c>
      <c r="X3253">
        <f>Tableau1[[#This Row],[Sales]]*(1-Tableau1[[#This Row],[Discount]])</f>
        <v>197.15399999999997</v>
      </c>
      <c r="Y3253">
        <f ca="1">SUMIF(Tableau1[Order ID],Tableau1[[#This Row],[Order ID]],Tableau1[[#This Row],[Sales]])</f>
        <v>0</v>
      </c>
    </row>
    <row r="3254" spans="1:25" x14ac:dyDescent="0.3">
      <c r="A3254">
        <v>6539</v>
      </c>
      <c r="B3254" t="s">
        <v>3273</v>
      </c>
      <c r="C3254" s="9" t="s">
        <v>5999</v>
      </c>
      <c r="D3254" s="9">
        <v>42302</v>
      </c>
      <c r="E3254" s="3" t="s">
        <v>5658</v>
      </c>
      <c r="F3254" t="s">
        <v>6465</v>
      </c>
      <c r="G3254" t="s">
        <v>6564</v>
      </c>
      <c r="H3254" t="s">
        <v>7357</v>
      </c>
      <c r="I3254" t="s">
        <v>8055</v>
      </c>
      <c r="J3254" t="s">
        <v>8057</v>
      </c>
      <c r="K3254" t="s">
        <v>8104</v>
      </c>
      <c r="L3254" t="s">
        <v>8601</v>
      </c>
      <c r="M3254">
        <v>19711</v>
      </c>
      <c r="N3254" t="s">
        <v>8640</v>
      </c>
      <c r="O3254" t="s">
        <v>9182</v>
      </c>
      <c r="P3254" t="s">
        <v>10372</v>
      </c>
      <c r="Q3254" t="s">
        <v>10380</v>
      </c>
      <c r="R3254" t="s">
        <v>10930</v>
      </c>
      <c r="S3254">
        <v>158.99</v>
      </c>
      <c r="T3254">
        <v>1</v>
      </c>
      <c r="U3254">
        <v>0</v>
      </c>
      <c r="V3254">
        <v>41.337400000000002</v>
      </c>
      <c r="W3254">
        <f>(Tableau1[[#This Row],[Sales]]/Tableau1[[#This Row],[Profit]])*100</f>
        <v>384.61538461538464</v>
      </c>
      <c r="X3254">
        <f>Tableau1[[#This Row],[Sales]]*(1-Tableau1[[#This Row],[Discount]])</f>
        <v>158.99</v>
      </c>
      <c r="Y3254">
        <f ca="1">SUMIF(Tableau1[Order ID],Tableau1[[#This Row],[Order ID]],Tableau1[[#This Row],[Sales]])</f>
        <v>0</v>
      </c>
    </row>
    <row r="3255" spans="1:25" x14ac:dyDescent="0.3">
      <c r="A3255">
        <v>6541</v>
      </c>
      <c r="B3255" t="s">
        <v>3274</v>
      </c>
      <c r="C3255" s="9" t="s">
        <v>5703</v>
      </c>
      <c r="D3255" s="9">
        <v>43055</v>
      </c>
      <c r="E3255" s="3" t="s">
        <v>5153</v>
      </c>
      <c r="F3255" t="s">
        <v>6466</v>
      </c>
      <c r="G3255" t="s">
        <v>6885</v>
      </c>
      <c r="H3255" t="s">
        <v>7678</v>
      </c>
      <c r="I3255" t="s">
        <v>8054</v>
      </c>
      <c r="J3255" t="s">
        <v>8057</v>
      </c>
      <c r="K3255" t="s">
        <v>8062</v>
      </c>
      <c r="L3255" t="s">
        <v>8234</v>
      </c>
      <c r="M3255">
        <v>98103</v>
      </c>
      <c r="N3255" t="s">
        <v>8638</v>
      </c>
      <c r="O3255" t="s">
        <v>10186</v>
      </c>
      <c r="P3255" t="s">
        <v>10371</v>
      </c>
      <c r="Q3255" t="s">
        <v>10383</v>
      </c>
      <c r="R3255" t="s">
        <v>11926</v>
      </c>
      <c r="S3255">
        <v>73.680000000000007</v>
      </c>
      <c r="T3255">
        <v>6</v>
      </c>
      <c r="U3255">
        <v>0</v>
      </c>
      <c r="V3255">
        <v>34.629600000000003</v>
      </c>
      <c r="W3255">
        <f>(Tableau1[[#This Row],[Sales]]/Tableau1[[#This Row],[Profit]])*100</f>
        <v>212.7659574468085</v>
      </c>
      <c r="X3255">
        <f>Tableau1[[#This Row],[Sales]]*(1-Tableau1[[#This Row],[Discount]])</f>
        <v>73.680000000000007</v>
      </c>
      <c r="Y3255">
        <f ca="1">SUMIF(Tableau1[Order ID],Tableau1[[#This Row],[Order ID]],Tableau1[[#This Row],[Sales]])</f>
        <v>0</v>
      </c>
    </row>
    <row r="3256" spans="1:25" x14ac:dyDescent="0.3">
      <c r="A3256">
        <v>6545</v>
      </c>
      <c r="B3256" t="s">
        <v>3275</v>
      </c>
      <c r="C3256" s="9" t="s">
        <v>5334</v>
      </c>
      <c r="D3256" s="9">
        <v>42869</v>
      </c>
      <c r="E3256" s="3" t="s">
        <v>5826</v>
      </c>
      <c r="F3256" t="s">
        <v>6465</v>
      </c>
      <c r="G3256" t="s">
        <v>6492</v>
      </c>
      <c r="H3256" t="s">
        <v>7285</v>
      </c>
      <c r="I3256" t="s">
        <v>8054</v>
      </c>
      <c r="J3256" t="s">
        <v>8057</v>
      </c>
      <c r="K3256" t="s">
        <v>8196</v>
      </c>
      <c r="L3256" t="s">
        <v>8612</v>
      </c>
      <c r="M3256">
        <v>44105</v>
      </c>
      <c r="N3256" t="s">
        <v>8640</v>
      </c>
      <c r="O3256" t="s">
        <v>10120</v>
      </c>
      <c r="P3256" t="s">
        <v>10371</v>
      </c>
      <c r="Q3256" t="s">
        <v>10381</v>
      </c>
      <c r="R3256" t="s">
        <v>11860</v>
      </c>
      <c r="S3256">
        <v>58.17</v>
      </c>
      <c r="T3256">
        <v>5</v>
      </c>
      <c r="U3256">
        <v>0.7</v>
      </c>
      <c r="V3256">
        <v>-46.536000000000001</v>
      </c>
      <c r="W3256">
        <f>(Tableau1[[#This Row],[Sales]]/Tableau1[[#This Row],[Profit]])*100</f>
        <v>-125</v>
      </c>
      <c r="X3256">
        <f>Tableau1[[#This Row],[Sales]]*(1-Tableau1[[#This Row],[Discount]])</f>
        <v>17.451000000000004</v>
      </c>
      <c r="Y3256">
        <f ca="1">SUMIF(Tableau1[Order ID],Tableau1[[#This Row],[Order ID]],Tableau1[[#This Row],[Sales]])</f>
        <v>0</v>
      </c>
    </row>
    <row r="3257" spans="1:25" x14ac:dyDescent="0.3">
      <c r="A3257">
        <v>6548</v>
      </c>
      <c r="B3257" t="s">
        <v>3276</v>
      </c>
      <c r="C3257" s="9" t="s">
        <v>5102</v>
      </c>
      <c r="D3257" s="9">
        <v>41699</v>
      </c>
      <c r="E3257" s="3" t="s">
        <v>6225</v>
      </c>
      <c r="F3257" t="s">
        <v>6465</v>
      </c>
      <c r="G3257" t="s">
        <v>7133</v>
      </c>
      <c r="H3257" t="s">
        <v>7926</v>
      </c>
      <c r="I3257" t="s">
        <v>8056</v>
      </c>
      <c r="J3257" t="s">
        <v>8057</v>
      </c>
      <c r="K3257" t="s">
        <v>8366</v>
      </c>
      <c r="L3257" t="s">
        <v>8598</v>
      </c>
      <c r="M3257">
        <v>60126</v>
      </c>
      <c r="N3257" t="s">
        <v>8639</v>
      </c>
      <c r="O3257" t="s">
        <v>8721</v>
      </c>
      <c r="P3257" t="s">
        <v>10370</v>
      </c>
      <c r="Q3257" t="s">
        <v>10374</v>
      </c>
      <c r="R3257" t="s">
        <v>10470</v>
      </c>
      <c r="S3257">
        <v>634.11599999999999</v>
      </c>
      <c r="T3257">
        <v>6</v>
      </c>
      <c r="U3257">
        <v>0.3</v>
      </c>
      <c r="V3257">
        <v>-172.1172</v>
      </c>
      <c r="W3257">
        <f>(Tableau1[[#This Row],[Sales]]/Tableau1[[#This Row],[Profit]])*100</f>
        <v>-368.42105263157896</v>
      </c>
      <c r="X3257">
        <f>Tableau1[[#This Row],[Sales]]*(1-Tableau1[[#This Row],[Discount]])</f>
        <v>443.88119999999998</v>
      </c>
      <c r="Y3257">
        <f ca="1">SUMIF(Tableau1[Order ID],Tableau1[[#This Row],[Order ID]],Tableau1[[#This Row],[Sales]])</f>
        <v>0</v>
      </c>
    </row>
    <row r="3258" spans="1:25" x14ac:dyDescent="0.3">
      <c r="A3258">
        <v>6550</v>
      </c>
      <c r="B3258" t="s">
        <v>3277</v>
      </c>
      <c r="C3258" s="9" t="s">
        <v>5147</v>
      </c>
      <c r="D3258" s="9">
        <v>42215</v>
      </c>
      <c r="E3258" s="3" t="s">
        <v>5539</v>
      </c>
      <c r="F3258" t="s">
        <v>6466</v>
      </c>
      <c r="G3258" t="s">
        <v>7157</v>
      </c>
      <c r="H3258" t="s">
        <v>7950</v>
      </c>
      <c r="I3258" t="s">
        <v>8056</v>
      </c>
      <c r="J3258" t="s">
        <v>8057</v>
      </c>
      <c r="K3258" t="s">
        <v>8127</v>
      </c>
      <c r="L3258" t="s">
        <v>8599</v>
      </c>
      <c r="M3258">
        <v>55044</v>
      </c>
      <c r="N3258" t="s">
        <v>8639</v>
      </c>
      <c r="O3258" t="s">
        <v>9403</v>
      </c>
      <c r="P3258" t="s">
        <v>10370</v>
      </c>
      <c r="Q3258" t="s">
        <v>10374</v>
      </c>
      <c r="R3258" t="s">
        <v>11151</v>
      </c>
      <c r="S3258">
        <v>155.88</v>
      </c>
      <c r="T3258">
        <v>6</v>
      </c>
      <c r="U3258">
        <v>0</v>
      </c>
      <c r="V3258">
        <v>38.97</v>
      </c>
      <c r="W3258">
        <f>(Tableau1[[#This Row],[Sales]]/Tableau1[[#This Row],[Profit]])*100</f>
        <v>400</v>
      </c>
      <c r="X3258">
        <f>Tableau1[[#This Row],[Sales]]*(1-Tableau1[[#This Row],[Discount]])</f>
        <v>155.88</v>
      </c>
      <c r="Y3258">
        <f ca="1">SUMIF(Tableau1[Order ID],Tableau1[[#This Row],[Order ID]],Tableau1[[#This Row],[Sales]])</f>
        <v>0</v>
      </c>
    </row>
    <row r="3259" spans="1:25" x14ac:dyDescent="0.3">
      <c r="A3259">
        <v>6551</v>
      </c>
      <c r="B3259" t="s">
        <v>3278</v>
      </c>
      <c r="C3259" s="9" t="s">
        <v>5579</v>
      </c>
      <c r="D3259" s="9">
        <v>42309</v>
      </c>
      <c r="E3259" s="3" t="s">
        <v>5532</v>
      </c>
      <c r="F3259" t="s">
        <v>6464</v>
      </c>
      <c r="G3259" t="s">
        <v>6891</v>
      </c>
      <c r="H3259" t="s">
        <v>7684</v>
      </c>
      <c r="I3259" t="s">
        <v>8054</v>
      </c>
      <c r="J3259" t="s">
        <v>8057</v>
      </c>
      <c r="K3259" t="s">
        <v>8078</v>
      </c>
      <c r="L3259" t="s">
        <v>8603</v>
      </c>
      <c r="M3259">
        <v>10035</v>
      </c>
      <c r="N3259" t="s">
        <v>8640</v>
      </c>
      <c r="O3259" t="s">
        <v>10025</v>
      </c>
      <c r="P3259" t="s">
        <v>10370</v>
      </c>
      <c r="Q3259" t="s">
        <v>10374</v>
      </c>
      <c r="R3259" t="s">
        <v>11762</v>
      </c>
      <c r="S3259">
        <v>327.56400000000002</v>
      </c>
      <c r="T3259">
        <v>4</v>
      </c>
      <c r="U3259">
        <v>0.1</v>
      </c>
      <c r="V3259">
        <v>21.837599999999998</v>
      </c>
      <c r="W3259">
        <f>(Tableau1[[#This Row],[Sales]]/Tableau1[[#This Row],[Profit]])*100</f>
        <v>1500.0000000000002</v>
      </c>
      <c r="X3259">
        <f>Tableau1[[#This Row],[Sales]]*(1-Tableau1[[#This Row],[Discount]])</f>
        <v>294.80760000000004</v>
      </c>
      <c r="Y3259">
        <f ca="1">SUMIF(Tableau1[Order ID],Tableau1[[#This Row],[Order ID]],Tableau1[[#This Row],[Sales]])</f>
        <v>0</v>
      </c>
    </row>
    <row r="3260" spans="1:25" x14ac:dyDescent="0.3">
      <c r="A3260">
        <v>6552</v>
      </c>
      <c r="B3260" t="s">
        <v>3279</v>
      </c>
      <c r="C3260" s="9" t="s">
        <v>5849</v>
      </c>
      <c r="D3260" s="9">
        <v>43085</v>
      </c>
      <c r="E3260" s="3" t="s">
        <v>5232</v>
      </c>
      <c r="F3260" t="s">
        <v>6464</v>
      </c>
      <c r="G3260" t="s">
        <v>6514</v>
      </c>
      <c r="H3260" t="s">
        <v>7307</v>
      </c>
      <c r="I3260" t="s">
        <v>8056</v>
      </c>
      <c r="J3260" t="s">
        <v>8057</v>
      </c>
      <c r="K3260" t="s">
        <v>8059</v>
      </c>
      <c r="L3260" t="s">
        <v>8590</v>
      </c>
      <c r="M3260">
        <v>90036</v>
      </c>
      <c r="N3260" t="s">
        <v>8638</v>
      </c>
      <c r="O3260" t="s">
        <v>9107</v>
      </c>
      <c r="P3260" t="s">
        <v>10371</v>
      </c>
      <c r="Q3260" t="s">
        <v>10383</v>
      </c>
      <c r="R3260" t="s">
        <v>10857</v>
      </c>
      <c r="S3260">
        <v>13.36</v>
      </c>
      <c r="T3260">
        <v>2</v>
      </c>
      <c r="U3260">
        <v>0</v>
      </c>
      <c r="V3260">
        <v>6.4127999999999998</v>
      </c>
      <c r="W3260">
        <f>(Tableau1[[#This Row],[Sales]]/Tableau1[[#This Row],[Profit]])*100</f>
        <v>208.33333333333334</v>
      </c>
      <c r="X3260">
        <f>Tableau1[[#This Row],[Sales]]*(1-Tableau1[[#This Row],[Discount]])</f>
        <v>13.36</v>
      </c>
      <c r="Y3260">
        <f ca="1">SUMIF(Tableau1[Order ID],Tableau1[[#This Row],[Order ID]],Tableau1[[#This Row],[Sales]])</f>
        <v>0</v>
      </c>
    </row>
    <row r="3261" spans="1:25" x14ac:dyDescent="0.3">
      <c r="A3261">
        <v>6554</v>
      </c>
      <c r="B3261" t="s">
        <v>3280</v>
      </c>
      <c r="C3261" s="9" t="s">
        <v>5052</v>
      </c>
      <c r="D3261" s="9">
        <v>41932</v>
      </c>
      <c r="E3261" s="3" t="s">
        <v>5098</v>
      </c>
      <c r="F3261" t="s">
        <v>6464</v>
      </c>
      <c r="G3261" t="s">
        <v>6528</v>
      </c>
      <c r="H3261" t="s">
        <v>7321</v>
      </c>
      <c r="I3261" t="s">
        <v>8056</v>
      </c>
      <c r="J3261" t="s">
        <v>8057</v>
      </c>
      <c r="K3261" t="s">
        <v>8080</v>
      </c>
      <c r="L3261" t="s">
        <v>8598</v>
      </c>
      <c r="M3261">
        <v>60653</v>
      </c>
      <c r="N3261" t="s">
        <v>8639</v>
      </c>
      <c r="O3261" t="s">
        <v>9213</v>
      </c>
      <c r="P3261" t="s">
        <v>10372</v>
      </c>
      <c r="Q3261" t="s">
        <v>10384</v>
      </c>
      <c r="R3261" t="s">
        <v>10962</v>
      </c>
      <c r="S3261">
        <v>319.96800000000002</v>
      </c>
      <c r="T3261">
        <v>4</v>
      </c>
      <c r="U3261">
        <v>0.2</v>
      </c>
      <c r="V3261">
        <v>71.992800000000003</v>
      </c>
      <c r="W3261">
        <f>(Tableau1[[#This Row],[Sales]]/Tableau1[[#This Row],[Profit]])*100</f>
        <v>444.44444444444446</v>
      </c>
      <c r="X3261">
        <f>Tableau1[[#This Row],[Sales]]*(1-Tableau1[[#This Row],[Discount]])</f>
        <v>255.97440000000003</v>
      </c>
      <c r="Y3261">
        <f ca="1">SUMIF(Tableau1[Order ID],Tableau1[[#This Row],[Order ID]],Tableau1[[#This Row],[Sales]])</f>
        <v>0</v>
      </c>
    </row>
    <row r="3262" spans="1:25" x14ac:dyDescent="0.3">
      <c r="A3262">
        <v>6559</v>
      </c>
      <c r="B3262" t="s">
        <v>3281</v>
      </c>
      <c r="C3262" s="9" t="s">
        <v>6147</v>
      </c>
      <c r="D3262" s="9">
        <v>42160</v>
      </c>
      <c r="E3262" s="3" t="s">
        <v>6444</v>
      </c>
      <c r="F3262" t="s">
        <v>6465</v>
      </c>
      <c r="G3262" t="s">
        <v>6962</v>
      </c>
      <c r="H3262" t="s">
        <v>7755</v>
      </c>
      <c r="I3262" t="s">
        <v>8055</v>
      </c>
      <c r="J3262" t="s">
        <v>8057</v>
      </c>
      <c r="K3262" t="s">
        <v>8256</v>
      </c>
      <c r="L3262" t="s">
        <v>8603</v>
      </c>
      <c r="M3262">
        <v>14215</v>
      </c>
      <c r="N3262" t="s">
        <v>8640</v>
      </c>
      <c r="O3262" t="s">
        <v>9125</v>
      </c>
      <c r="P3262" t="s">
        <v>10370</v>
      </c>
      <c r="Q3262" t="s">
        <v>10374</v>
      </c>
      <c r="R3262" t="s">
        <v>10874</v>
      </c>
      <c r="S3262">
        <v>1522.6379999999999</v>
      </c>
      <c r="T3262">
        <v>9</v>
      </c>
      <c r="U3262">
        <v>0.1</v>
      </c>
      <c r="V3262">
        <v>169.18199999999999</v>
      </c>
      <c r="W3262">
        <f>(Tableau1[[#This Row],[Sales]]/Tableau1[[#This Row],[Profit]])*100</f>
        <v>900</v>
      </c>
      <c r="X3262">
        <f>Tableau1[[#This Row],[Sales]]*(1-Tableau1[[#This Row],[Discount]])</f>
        <v>1370.3742</v>
      </c>
      <c r="Y3262">
        <f ca="1">SUMIF(Tableau1[Order ID],Tableau1[[#This Row],[Order ID]],Tableau1[[#This Row],[Sales]])</f>
        <v>0</v>
      </c>
    </row>
    <row r="3263" spans="1:25" x14ac:dyDescent="0.3">
      <c r="A3263">
        <v>6560</v>
      </c>
      <c r="B3263" t="s">
        <v>3282</v>
      </c>
      <c r="C3263" s="9" t="s">
        <v>5688</v>
      </c>
      <c r="D3263" s="9">
        <v>42572</v>
      </c>
      <c r="E3263" s="3" t="s">
        <v>6418</v>
      </c>
      <c r="F3263" t="s">
        <v>6465</v>
      </c>
      <c r="G3263" t="s">
        <v>6928</v>
      </c>
      <c r="H3263" t="s">
        <v>7721</v>
      </c>
      <c r="I3263" t="s">
        <v>8055</v>
      </c>
      <c r="J3263" t="s">
        <v>8057</v>
      </c>
      <c r="K3263" t="s">
        <v>8101</v>
      </c>
      <c r="L3263" t="s">
        <v>8590</v>
      </c>
      <c r="M3263">
        <v>95661</v>
      </c>
      <c r="N3263" t="s">
        <v>8638</v>
      </c>
      <c r="O3263" t="s">
        <v>9569</v>
      </c>
      <c r="P3263" t="s">
        <v>10371</v>
      </c>
      <c r="Q3263" t="s">
        <v>10385</v>
      </c>
      <c r="R3263" t="s">
        <v>11312</v>
      </c>
      <c r="S3263">
        <v>419.9</v>
      </c>
      <c r="T3263">
        <v>5</v>
      </c>
      <c r="U3263">
        <v>0</v>
      </c>
      <c r="V3263">
        <v>197.35300000000001</v>
      </c>
      <c r="W3263">
        <f>(Tableau1[[#This Row],[Sales]]/Tableau1[[#This Row],[Profit]])*100</f>
        <v>212.7659574468085</v>
      </c>
      <c r="X3263">
        <f>Tableau1[[#This Row],[Sales]]*(1-Tableau1[[#This Row],[Discount]])</f>
        <v>419.9</v>
      </c>
      <c r="Y3263">
        <f ca="1">SUMIF(Tableau1[Order ID],Tableau1[[#This Row],[Order ID]],Tableau1[[#This Row],[Sales]])</f>
        <v>0</v>
      </c>
    </row>
    <row r="3264" spans="1:25" x14ac:dyDescent="0.3">
      <c r="A3264">
        <v>6562</v>
      </c>
      <c r="B3264" t="s">
        <v>3283</v>
      </c>
      <c r="C3264" s="9" t="s">
        <v>5215</v>
      </c>
      <c r="D3264" s="9">
        <v>42825</v>
      </c>
      <c r="E3264" s="3" t="s">
        <v>5489</v>
      </c>
      <c r="F3264" t="s">
        <v>6466</v>
      </c>
      <c r="G3264" t="s">
        <v>7077</v>
      </c>
      <c r="H3264" t="s">
        <v>7870</v>
      </c>
      <c r="I3264" t="s">
        <v>8055</v>
      </c>
      <c r="J3264" t="s">
        <v>8057</v>
      </c>
      <c r="K3264" t="s">
        <v>8139</v>
      </c>
      <c r="L3264" t="s">
        <v>8593</v>
      </c>
      <c r="M3264">
        <v>76017</v>
      </c>
      <c r="N3264" t="s">
        <v>8639</v>
      </c>
      <c r="O3264" t="s">
        <v>9350</v>
      </c>
      <c r="P3264" t="s">
        <v>10371</v>
      </c>
      <c r="Q3264" t="s">
        <v>10382</v>
      </c>
      <c r="R3264" t="s">
        <v>11098</v>
      </c>
      <c r="S3264">
        <v>33.619999999999997</v>
      </c>
      <c r="T3264">
        <v>5</v>
      </c>
      <c r="U3264">
        <v>0.8</v>
      </c>
      <c r="V3264">
        <v>-90.774000000000001</v>
      </c>
      <c r="W3264">
        <f>(Tableau1[[#This Row],[Sales]]/Tableau1[[#This Row],[Profit]])*100</f>
        <v>-37.037037037037038</v>
      </c>
      <c r="X3264">
        <f>Tableau1[[#This Row],[Sales]]*(1-Tableau1[[#This Row],[Discount]])</f>
        <v>6.7239999999999984</v>
      </c>
      <c r="Y3264">
        <f ca="1">SUMIF(Tableau1[Order ID],Tableau1[[#This Row],[Order ID]],Tableau1[[#This Row],[Sales]])</f>
        <v>0</v>
      </c>
    </row>
    <row r="3265" spans="1:25" x14ac:dyDescent="0.3">
      <c r="A3265">
        <v>6563</v>
      </c>
      <c r="B3265" t="s">
        <v>3284</v>
      </c>
      <c r="C3265" s="9" t="s">
        <v>6148</v>
      </c>
      <c r="D3265" s="9">
        <v>41766</v>
      </c>
      <c r="E3265" s="3" t="s">
        <v>5582</v>
      </c>
      <c r="F3265" t="s">
        <v>6465</v>
      </c>
      <c r="G3265" t="s">
        <v>7032</v>
      </c>
      <c r="H3265" t="s">
        <v>7825</v>
      </c>
      <c r="I3265" t="s">
        <v>8054</v>
      </c>
      <c r="J3265" t="s">
        <v>8057</v>
      </c>
      <c r="K3265" t="s">
        <v>8162</v>
      </c>
      <c r="L3265" t="s">
        <v>8619</v>
      </c>
      <c r="M3265">
        <v>1841</v>
      </c>
      <c r="N3265" t="s">
        <v>8640</v>
      </c>
      <c r="O3265" t="s">
        <v>8699</v>
      </c>
      <c r="P3265" t="s">
        <v>10371</v>
      </c>
      <c r="Q3265" t="s">
        <v>10381</v>
      </c>
      <c r="R3265" t="s">
        <v>10448</v>
      </c>
      <c r="S3265">
        <v>16.14</v>
      </c>
      <c r="T3265">
        <v>3</v>
      </c>
      <c r="U3265">
        <v>0</v>
      </c>
      <c r="V3265">
        <v>7.9085999999999999</v>
      </c>
      <c r="W3265">
        <f>(Tableau1[[#This Row],[Sales]]/Tableau1[[#This Row],[Profit]])*100</f>
        <v>204.08163265306123</v>
      </c>
      <c r="X3265">
        <f>Tableau1[[#This Row],[Sales]]*(1-Tableau1[[#This Row],[Discount]])</f>
        <v>16.14</v>
      </c>
      <c r="Y3265">
        <f ca="1">SUMIF(Tableau1[Order ID],Tableau1[[#This Row],[Order ID]],Tableau1[[#This Row],[Sales]])</f>
        <v>0</v>
      </c>
    </row>
    <row r="3266" spans="1:25" x14ac:dyDescent="0.3">
      <c r="A3266">
        <v>6567</v>
      </c>
      <c r="B3266" t="s">
        <v>3285</v>
      </c>
      <c r="C3266" s="9" t="s">
        <v>6149</v>
      </c>
      <c r="D3266" s="9">
        <v>42771</v>
      </c>
      <c r="E3266" s="3" t="s">
        <v>6323</v>
      </c>
      <c r="F3266" t="s">
        <v>6464</v>
      </c>
      <c r="G3266" t="s">
        <v>6558</v>
      </c>
      <c r="H3266" t="s">
        <v>7351</v>
      </c>
      <c r="I3266" t="s">
        <v>8054</v>
      </c>
      <c r="J3266" t="s">
        <v>8057</v>
      </c>
      <c r="K3266" t="s">
        <v>8493</v>
      </c>
      <c r="L3266" t="s">
        <v>8593</v>
      </c>
      <c r="M3266">
        <v>76706</v>
      </c>
      <c r="N3266" t="s">
        <v>8639</v>
      </c>
      <c r="O3266" t="s">
        <v>9192</v>
      </c>
      <c r="P3266" t="s">
        <v>10371</v>
      </c>
      <c r="Q3266" t="s">
        <v>10381</v>
      </c>
      <c r="R3266" t="s">
        <v>10941</v>
      </c>
      <c r="S3266">
        <v>243.99199999999999</v>
      </c>
      <c r="T3266">
        <v>4</v>
      </c>
      <c r="U3266">
        <v>0.8</v>
      </c>
      <c r="V3266">
        <v>-426.98599999999999</v>
      </c>
      <c r="W3266">
        <f>(Tableau1[[#This Row],[Sales]]/Tableau1[[#This Row],[Profit]])*100</f>
        <v>-57.142857142857139</v>
      </c>
      <c r="X3266">
        <f>Tableau1[[#This Row],[Sales]]*(1-Tableau1[[#This Row],[Discount]])</f>
        <v>48.798399999999987</v>
      </c>
      <c r="Y3266">
        <f ca="1">SUMIF(Tableau1[Order ID],Tableau1[[#This Row],[Order ID]],Tableau1[[#This Row],[Sales]])</f>
        <v>0</v>
      </c>
    </row>
    <row r="3267" spans="1:25" x14ac:dyDescent="0.3">
      <c r="A3267">
        <v>6569</v>
      </c>
      <c r="B3267" t="s">
        <v>3286</v>
      </c>
      <c r="C3267" s="9" t="s">
        <v>5921</v>
      </c>
      <c r="D3267" s="9">
        <v>41747</v>
      </c>
      <c r="E3267" s="3" t="s">
        <v>6180</v>
      </c>
      <c r="F3267" t="s">
        <v>6465</v>
      </c>
      <c r="G3267" t="s">
        <v>6495</v>
      </c>
      <c r="H3267" t="s">
        <v>7288</v>
      </c>
      <c r="I3267" t="s">
        <v>8054</v>
      </c>
      <c r="J3267" t="s">
        <v>8057</v>
      </c>
      <c r="K3267" t="s">
        <v>8070</v>
      </c>
      <c r="L3267" t="s">
        <v>8593</v>
      </c>
      <c r="M3267">
        <v>77095</v>
      </c>
      <c r="N3267" t="s">
        <v>8639</v>
      </c>
      <c r="O3267" t="s">
        <v>8697</v>
      </c>
      <c r="P3267" t="s">
        <v>10371</v>
      </c>
      <c r="Q3267" t="s">
        <v>10379</v>
      </c>
      <c r="R3267" t="s">
        <v>10446</v>
      </c>
      <c r="S3267">
        <v>2.6880000000000002</v>
      </c>
      <c r="T3267">
        <v>2</v>
      </c>
      <c r="U3267">
        <v>0.2</v>
      </c>
      <c r="V3267">
        <v>1.008</v>
      </c>
      <c r="W3267">
        <f>(Tableau1[[#This Row],[Sales]]/Tableau1[[#This Row],[Profit]])*100</f>
        <v>266.66666666666669</v>
      </c>
      <c r="X3267">
        <f>Tableau1[[#This Row],[Sales]]*(1-Tableau1[[#This Row],[Discount]])</f>
        <v>2.1504000000000003</v>
      </c>
      <c r="Y3267">
        <f ca="1">SUMIF(Tableau1[Order ID],Tableau1[[#This Row],[Order ID]],Tableau1[[#This Row],[Sales]])</f>
        <v>0</v>
      </c>
    </row>
    <row r="3268" spans="1:25" x14ac:dyDescent="0.3">
      <c r="A3268">
        <v>6573</v>
      </c>
      <c r="B3268" t="s">
        <v>3287</v>
      </c>
      <c r="C3268" s="9" t="s">
        <v>6150</v>
      </c>
      <c r="D3268" s="9">
        <v>42500</v>
      </c>
      <c r="E3268" s="3" t="s">
        <v>5488</v>
      </c>
      <c r="F3268" t="s">
        <v>6465</v>
      </c>
      <c r="G3268" t="s">
        <v>7210</v>
      </c>
      <c r="H3268" t="s">
        <v>8003</v>
      </c>
      <c r="I3268" t="s">
        <v>8054</v>
      </c>
      <c r="J3268" t="s">
        <v>8057</v>
      </c>
      <c r="K3268" t="s">
        <v>8062</v>
      </c>
      <c r="L3268" t="s">
        <v>8234</v>
      </c>
      <c r="M3268">
        <v>98105</v>
      </c>
      <c r="N3268" t="s">
        <v>8638</v>
      </c>
      <c r="O3268" t="s">
        <v>9878</v>
      </c>
      <c r="P3268" t="s">
        <v>10371</v>
      </c>
      <c r="Q3268" t="s">
        <v>10383</v>
      </c>
      <c r="R3268" t="s">
        <v>11613</v>
      </c>
      <c r="S3268">
        <v>11.96</v>
      </c>
      <c r="T3268">
        <v>2</v>
      </c>
      <c r="U3268">
        <v>0</v>
      </c>
      <c r="V3268">
        <v>5.8604000000000003</v>
      </c>
      <c r="W3268">
        <f>(Tableau1[[#This Row],[Sales]]/Tableau1[[#This Row],[Profit]])*100</f>
        <v>204.08163265306123</v>
      </c>
      <c r="X3268">
        <f>Tableau1[[#This Row],[Sales]]*(1-Tableau1[[#This Row],[Discount]])</f>
        <v>11.96</v>
      </c>
      <c r="Y3268">
        <f ca="1">SUMIF(Tableau1[Order ID],Tableau1[[#This Row],[Order ID]],Tableau1[[#This Row],[Sales]])</f>
        <v>0</v>
      </c>
    </row>
    <row r="3269" spans="1:25" x14ac:dyDescent="0.3">
      <c r="A3269">
        <v>6574</v>
      </c>
      <c r="B3269" t="s">
        <v>3288</v>
      </c>
      <c r="C3269" s="9" t="s">
        <v>5911</v>
      </c>
      <c r="D3269" s="9">
        <v>42699</v>
      </c>
      <c r="E3269" s="3" t="s">
        <v>5915</v>
      </c>
      <c r="F3269" t="s">
        <v>6465</v>
      </c>
      <c r="G3269" t="s">
        <v>7239</v>
      </c>
      <c r="H3269" t="s">
        <v>8032</v>
      </c>
      <c r="I3269" t="s">
        <v>8055</v>
      </c>
      <c r="J3269" t="s">
        <v>8057</v>
      </c>
      <c r="K3269" t="s">
        <v>8193</v>
      </c>
      <c r="L3269" t="s">
        <v>8618</v>
      </c>
      <c r="M3269">
        <v>7060</v>
      </c>
      <c r="N3269" t="s">
        <v>8640</v>
      </c>
      <c r="O3269" t="s">
        <v>9053</v>
      </c>
      <c r="P3269" t="s">
        <v>10371</v>
      </c>
      <c r="Q3269" t="s">
        <v>10377</v>
      </c>
      <c r="R3269" t="s">
        <v>10802</v>
      </c>
      <c r="S3269">
        <v>563.4</v>
      </c>
      <c r="T3269">
        <v>4</v>
      </c>
      <c r="U3269">
        <v>0</v>
      </c>
      <c r="V3269">
        <v>67.608000000000004</v>
      </c>
      <c r="W3269">
        <f>(Tableau1[[#This Row],[Sales]]/Tableau1[[#This Row],[Profit]])*100</f>
        <v>833.33333333333326</v>
      </c>
      <c r="X3269">
        <f>Tableau1[[#This Row],[Sales]]*(1-Tableau1[[#This Row],[Discount]])</f>
        <v>563.4</v>
      </c>
      <c r="Y3269">
        <f ca="1">SUMIF(Tableau1[Order ID],Tableau1[[#This Row],[Order ID]],Tableau1[[#This Row],[Sales]])</f>
        <v>0</v>
      </c>
    </row>
    <row r="3270" spans="1:25" x14ac:dyDescent="0.3">
      <c r="A3270">
        <v>6576</v>
      </c>
      <c r="B3270" t="s">
        <v>3289</v>
      </c>
      <c r="C3270" s="9" t="s">
        <v>5478</v>
      </c>
      <c r="D3270" s="9">
        <v>42797</v>
      </c>
      <c r="E3270" s="3" t="s">
        <v>5174</v>
      </c>
      <c r="F3270" t="s">
        <v>6465</v>
      </c>
      <c r="G3270" t="s">
        <v>7187</v>
      </c>
      <c r="H3270" t="s">
        <v>7980</v>
      </c>
      <c r="I3270" t="s">
        <v>8054</v>
      </c>
      <c r="J3270" t="s">
        <v>8057</v>
      </c>
      <c r="K3270" t="s">
        <v>8059</v>
      </c>
      <c r="L3270" t="s">
        <v>8590</v>
      </c>
      <c r="M3270">
        <v>90008</v>
      </c>
      <c r="N3270" t="s">
        <v>8638</v>
      </c>
      <c r="O3270" t="s">
        <v>10102</v>
      </c>
      <c r="P3270" t="s">
        <v>10372</v>
      </c>
      <c r="Q3270" t="s">
        <v>10384</v>
      </c>
      <c r="R3270" t="s">
        <v>11841</v>
      </c>
      <c r="S3270">
        <v>1049.44</v>
      </c>
      <c r="T3270">
        <v>8</v>
      </c>
      <c r="U3270">
        <v>0</v>
      </c>
      <c r="V3270">
        <v>440.76479999999998</v>
      </c>
      <c r="W3270">
        <f>(Tableau1[[#This Row],[Sales]]/Tableau1[[#This Row],[Profit]])*100</f>
        <v>238.09523809523813</v>
      </c>
      <c r="X3270">
        <f>Tableau1[[#This Row],[Sales]]*(1-Tableau1[[#This Row],[Discount]])</f>
        <v>1049.44</v>
      </c>
      <c r="Y3270">
        <f ca="1">SUMIF(Tableau1[Order ID],Tableau1[[#This Row],[Order ID]],Tableau1[[#This Row],[Sales]])</f>
        <v>0</v>
      </c>
    </row>
    <row r="3271" spans="1:25" x14ac:dyDescent="0.3">
      <c r="A3271">
        <v>6578</v>
      </c>
      <c r="B3271" t="s">
        <v>3290</v>
      </c>
      <c r="C3271" s="9" t="s">
        <v>5431</v>
      </c>
      <c r="D3271" s="9">
        <v>42344</v>
      </c>
      <c r="E3271" s="3" t="s">
        <v>5585</v>
      </c>
      <c r="F3271" t="s">
        <v>6464</v>
      </c>
      <c r="G3271" t="s">
        <v>6665</v>
      </c>
      <c r="H3271" t="s">
        <v>7458</v>
      </c>
      <c r="I3271" t="s">
        <v>8054</v>
      </c>
      <c r="J3271" t="s">
        <v>8057</v>
      </c>
      <c r="K3271" t="s">
        <v>8139</v>
      </c>
      <c r="L3271" t="s">
        <v>8605</v>
      </c>
      <c r="M3271">
        <v>22204</v>
      </c>
      <c r="N3271" t="s">
        <v>8637</v>
      </c>
      <c r="O3271" t="s">
        <v>9720</v>
      </c>
      <c r="P3271" t="s">
        <v>10372</v>
      </c>
      <c r="Q3271" t="s">
        <v>10380</v>
      </c>
      <c r="R3271" t="s">
        <v>11457</v>
      </c>
      <c r="S3271">
        <v>173.94</v>
      </c>
      <c r="T3271">
        <v>6</v>
      </c>
      <c r="U3271">
        <v>0</v>
      </c>
      <c r="V3271">
        <v>50.442599999999999</v>
      </c>
      <c r="W3271">
        <f>(Tableau1[[#This Row],[Sales]]/Tableau1[[#This Row],[Profit]])*100</f>
        <v>344.82758620689657</v>
      </c>
      <c r="X3271">
        <f>Tableau1[[#This Row],[Sales]]*(1-Tableau1[[#This Row],[Discount]])</f>
        <v>173.94</v>
      </c>
      <c r="Y3271">
        <f ca="1">SUMIF(Tableau1[Order ID],Tableau1[[#This Row],[Order ID]],Tableau1[[#This Row],[Sales]])</f>
        <v>0</v>
      </c>
    </row>
    <row r="3272" spans="1:25" x14ac:dyDescent="0.3">
      <c r="A3272">
        <v>6579</v>
      </c>
      <c r="B3272" t="s">
        <v>3291</v>
      </c>
      <c r="C3272" s="9" t="s">
        <v>5085</v>
      </c>
      <c r="D3272" s="9">
        <v>41876</v>
      </c>
      <c r="E3272" s="3" t="s">
        <v>6224</v>
      </c>
      <c r="F3272" t="s">
        <v>6465</v>
      </c>
      <c r="G3272" t="s">
        <v>7064</v>
      </c>
      <c r="H3272" t="s">
        <v>7857</v>
      </c>
      <c r="I3272" t="s">
        <v>8054</v>
      </c>
      <c r="J3272" t="s">
        <v>8057</v>
      </c>
      <c r="K3272" t="s">
        <v>8062</v>
      </c>
      <c r="L3272" t="s">
        <v>8234</v>
      </c>
      <c r="M3272">
        <v>98103</v>
      </c>
      <c r="N3272" t="s">
        <v>8638</v>
      </c>
      <c r="O3272" t="s">
        <v>9739</v>
      </c>
      <c r="P3272" t="s">
        <v>10372</v>
      </c>
      <c r="Q3272" t="s">
        <v>10380</v>
      </c>
      <c r="R3272" t="s">
        <v>11476</v>
      </c>
      <c r="S3272">
        <v>1007.944</v>
      </c>
      <c r="T3272">
        <v>7</v>
      </c>
      <c r="U3272">
        <v>0.2</v>
      </c>
      <c r="V3272">
        <v>75.595799999999997</v>
      </c>
      <c r="W3272">
        <f>(Tableau1[[#This Row],[Sales]]/Tableau1[[#This Row],[Profit]])*100</f>
        <v>1333.3333333333335</v>
      </c>
      <c r="X3272">
        <f>Tableau1[[#This Row],[Sales]]*(1-Tableau1[[#This Row],[Discount]])</f>
        <v>806.35519999999997</v>
      </c>
      <c r="Y3272">
        <f ca="1">SUMIF(Tableau1[Order ID],Tableau1[[#This Row],[Order ID]],Tableau1[[#This Row],[Sales]])</f>
        <v>0</v>
      </c>
    </row>
    <row r="3273" spans="1:25" x14ac:dyDescent="0.3">
      <c r="A3273">
        <v>6580</v>
      </c>
      <c r="B3273" t="s">
        <v>3292</v>
      </c>
      <c r="C3273" s="9" t="s">
        <v>5362</v>
      </c>
      <c r="D3273" s="9">
        <v>42665</v>
      </c>
      <c r="E3273" s="3" t="s">
        <v>5362</v>
      </c>
      <c r="F3273" t="s">
        <v>6467</v>
      </c>
      <c r="G3273" t="s">
        <v>7120</v>
      </c>
      <c r="H3273" t="s">
        <v>7913</v>
      </c>
      <c r="I3273" t="s">
        <v>8054</v>
      </c>
      <c r="J3273" t="s">
        <v>8057</v>
      </c>
      <c r="K3273" t="s">
        <v>8062</v>
      </c>
      <c r="L3273" t="s">
        <v>8234</v>
      </c>
      <c r="M3273">
        <v>98105</v>
      </c>
      <c r="N3273" t="s">
        <v>8638</v>
      </c>
      <c r="O3273" t="s">
        <v>9677</v>
      </c>
      <c r="P3273" t="s">
        <v>10371</v>
      </c>
      <c r="Q3273" t="s">
        <v>10383</v>
      </c>
      <c r="R3273" t="s">
        <v>11416</v>
      </c>
      <c r="S3273">
        <v>6.68</v>
      </c>
      <c r="T3273">
        <v>1</v>
      </c>
      <c r="U3273">
        <v>0</v>
      </c>
      <c r="V3273">
        <v>3.2063999999999999</v>
      </c>
      <c r="W3273">
        <f>(Tableau1[[#This Row],[Sales]]/Tableau1[[#This Row],[Profit]])*100</f>
        <v>208.33333333333334</v>
      </c>
      <c r="X3273">
        <f>Tableau1[[#This Row],[Sales]]*(1-Tableau1[[#This Row],[Discount]])</f>
        <v>6.68</v>
      </c>
      <c r="Y3273">
        <f ca="1">SUMIF(Tableau1[Order ID],Tableau1[[#This Row],[Order ID]],Tableau1[[#This Row],[Sales]])</f>
        <v>0</v>
      </c>
    </row>
    <row r="3274" spans="1:25" x14ac:dyDescent="0.3">
      <c r="A3274">
        <v>6583</v>
      </c>
      <c r="B3274" t="s">
        <v>3293</v>
      </c>
      <c r="C3274" s="9" t="s">
        <v>6151</v>
      </c>
      <c r="D3274" s="9">
        <v>42589</v>
      </c>
      <c r="E3274" s="3" t="s">
        <v>6220</v>
      </c>
      <c r="F3274" t="s">
        <v>6465</v>
      </c>
      <c r="G3274" t="s">
        <v>6529</v>
      </c>
      <c r="H3274" t="s">
        <v>7322</v>
      </c>
      <c r="I3274" t="s">
        <v>8055</v>
      </c>
      <c r="J3274" t="s">
        <v>8057</v>
      </c>
      <c r="K3274" t="s">
        <v>8214</v>
      </c>
      <c r="L3274" t="s">
        <v>8234</v>
      </c>
      <c r="M3274">
        <v>98026</v>
      </c>
      <c r="N3274" t="s">
        <v>8638</v>
      </c>
      <c r="O3274" t="s">
        <v>9226</v>
      </c>
      <c r="P3274" t="s">
        <v>10372</v>
      </c>
      <c r="Q3274" t="s">
        <v>10384</v>
      </c>
      <c r="R3274" t="s">
        <v>10975</v>
      </c>
      <c r="S3274">
        <v>179.97</v>
      </c>
      <c r="T3274">
        <v>3</v>
      </c>
      <c r="U3274">
        <v>0</v>
      </c>
      <c r="V3274">
        <v>86.385599999999997</v>
      </c>
      <c r="W3274">
        <f>(Tableau1[[#This Row],[Sales]]/Tableau1[[#This Row],[Profit]])*100</f>
        <v>208.33333333333334</v>
      </c>
      <c r="X3274">
        <f>Tableau1[[#This Row],[Sales]]*(1-Tableau1[[#This Row],[Discount]])</f>
        <v>179.97</v>
      </c>
      <c r="Y3274">
        <f ca="1">SUMIF(Tableau1[Order ID],Tableau1[[#This Row],[Order ID]],Tableau1[[#This Row],[Sales]])</f>
        <v>0</v>
      </c>
    </row>
    <row r="3275" spans="1:25" x14ac:dyDescent="0.3">
      <c r="A3275">
        <v>6584</v>
      </c>
      <c r="B3275" t="s">
        <v>3294</v>
      </c>
      <c r="C3275" s="9" t="s">
        <v>5276</v>
      </c>
      <c r="D3275" s="9">
        <v>42937</v>
      </c>
      <c r="E3275" s="3" t="s">
        <v>5974</v>
      </c>
      <c r="F3275" t="s">
        <v>6465</v>
      </c>
      <c r="G3275" t="s">
        <v>7030</v>
      </c>
      <c r="H3275" t="s">
        <v>7823</v>
      </c>
      <c r="I3275" t="s">
        <v>8054</v>
      </c>
      <c r="J3275" t="s">
        <v>8057</v>
      </c>
      <c r="K3275" t="s">
        <v>8185</v>
      </c>
      <c r="L3275" t="s">
        <v>8605</v>
      </c>
      <c r="M3275">
        <v>24153</v>
      </c>
      <c r="N3275" t="s">
        <v>8637</v>
      </c>
      <c r="O3275" t="s">
        <v>9962</v>
      </c>
      <c r="P3275" t="s">
        <v>10371</v>
      </c>
      <c r="Q3275" t="s">
        <v>10379</v>
      </c>
      <c r="R3275" t="s">
        <v>11698</v>
      </c>
      <c r="S3275">
        <v>101.94</v>
      </c>
      <c r="T3275">
        <v>6</v>
      </c>
      <c r="U3275">
        <v>0</v>
      </c>
      <c r="V3275">
        <v>29.5626</v>
      </c>
      <c r="W3275">
        <f>(Tableau1[[#This Row],[Sales]]/Tableau1[[#This Row],[Profit]])*100</f>
        <v>344.82758620689651</v>
      </c>
      <c r="X3275">
        <f>Tableau1[[#This Row],[Sales]]*(1-Tableau1[[#This Row],[Discount]])</f>
        <v>101.94</v>
      </c>
      <c r="Y3275">
        <f ca="1">SUMIF(Tableau1[Order ID],Tableau1[[#This Row],[Order ID]],Tableau1[[#This Row],[Sales]])</f>
        <v>0</v>
      </c>
    </row>
    <row r="3276" spans="1:25" x14ac:dyDescent="0.3">
      <c r="A3276">
        <v>6591</v>
      </c>
      <c r="B3276" t="s">
        <v>3295</v>
      </c>
      <c r="C3276" s="9" t="s">
        <v>5923</v>
      </c>
      <c r="D3276" s="9">
        <v>41721</v>
      </c>
      <c r="E3276" s="3" t="s">
        <v>5989</v>
      </c>
      <c r="F3276" t="s">
        <v>6466</v>
      </c>
      <c r="G3276" t="s">
        <v>7164</v>
      </c>
      <c r="H3276" t="s">
        <v>7957</v>
      </c>
      <c r="I3276" t="s">
        <v>8054</v>
      </c>
      <c r="J3276" t="s">
        <v>8057</v>
      </c>
      <c r="K3276" t="s">
        <v>8536</v>
      </c>
      <c r="L3276" t="s">
        <v>8591</v>
      </c>
      <c r="M3276">
        <v>33445</v>
      </c>
      <c r="N3276" t="s">
        <v>8637</v>
      </c>
      <c r="O3276" t="s">
        <v>9240</v>
      </c>
      <c r="P3276" t="s">
        <v>10371</v>
      </c>
      <c r="Q3276" t="s">
        <v>10375</v>
      </c>
      <c r="R3276" t="s">
        <v>10989</v>
      </c>
      <c r="S3276">
        <v>9.9120000000000008</v>
      </c>
      <c r="T3276">
        <v>3</v>
      </c>
      <c r="U3276">
        <v>0.2</v>
      </c>
      <c r="V3276">
        <v>3.2214</v>
      </c>
      <c r="W3276">
        <f>(Tableau1[[#This Row],[Sales]]/Tableau1[[#This Row],[Profit]])*100</f>
        <v>307.69230769230774</v>
      </c>
      <c r="X3276">
        <f>Tableau1[[#This Row],[Sales]]*(1-Tableau1[[#This Row],[Discount]])</f>
        <v>7.9296000000000006</v>
      </c>
      <c r="Y3276">
        <f ca="1">SUMIF(Tableau1[Order ID],Tableau1[[#This Row],[Order ID]],Tableau1[[#This Row],[Sales]])</f>
        <v>0</v>
      </c>
    </row>
    <row r="3277" spans="1:25" x14ac:dyDescent="0.3">
      <c r="A3277">
        <v>6592</v>
      </c>
      <c r="B3277" t="s">
        <v>3296</v>
      </c>
      <c r="C3277" s="9" t="s">
        <v>5058</v>
      </c>
      <c r="D3277" s="9">
        <v>42124</v>
      </c>
      <c r="E3277" s="3" t="s">
        <v>6442</v>
      </c>
      <c r="F3277" t="s">
        <v>6465</v>
      </c>
      <c r="G3277" t="s">
        <v>6478</v>
      </c>
      <c r="H3277" t="s">
        <v>7271</v>
      </c>
      <c r="I3277" t="s">
        <v>8055</v>
      </c>
      <c r="J3277" t="s">
        <v>8057</v>
      </c>
      <c r="K3277" t="s">
        <v>8066</v>
      </c>
      <c r="L3277" t="s">
        <v>8590</v>
      </c>
      <c r="M3277">
        <v>94110</v>
      </c>
      <c r="N3277" t="s">
        <v>8638</v>
      </c>
      <c r="O3277" t="s">
        <v>8966</v>
      </c>
      <c r="P3277" t="s">
        <v>10371</v>
      </c>
      <c r="Q3277" t="s">
        <v>10379</v>
      </c>
      <c r="R3277" t="s">
        <v>10715</v>
      </c>
      <c r="S3277">
        <v>34.65</v>
      </c>
      <c r="T3277">
        <v>3</v>
      </c>
      <c r="U3277">
        <v>0</v>
      </c>
      <c r="V3277">
        <v>9.702</v>
      </c>
      <c r="W3277">
        <f>(Tableau1[[#This Row],[Sales]]/Tableau1[[#This Row],[Profit]])*100</f>
        <v>357.14285714285711</v>
      </c>
      <c r="X3277">
        <f>Tableau1[[#This Row],[Sales]]*(1-Tableau1[[#This Row],[Discount]])</f>
        <v>34.65</v>
      </c>
      <c r="Y3277">
        <f ca="1">SUMIF(Tableau1[Order ID],Tableau1[[#This Row],[Order ID]],Tableau1[[#This Row],[Sales]])</f>
        <v>0</v>
      </c>
    </row>
    <row r="3278" spans="1:25" x14ac:dyDescent="0.3">
      <c r="A3278">
        <v>6594</v>
      </c>
      <c r="B3278" t="s">
        <v>3297</v>
      </c>
      <c r="C3278" s="9" t="s">
        <v>5930</v>
      </c>
      <c r="D3278" s="9">
        <v>42534</v>
      </c>
      <c r="E3278" s="3" t="s">
        <v>5980</v>
      </c>
      <c r="F3278" t="s">
        <v>6464</v>
      </c>
      <c r="G3278" t="s">
        <v>6686</v>
      </c>
      <c r="H3278" t="s">
        <v>7479</v>
      </c>
      <c r="I3278" t="s">
        <v>8054</v>
      </c>
      <c r="J3278" t="s">
        <v>8057</v>
      </c>
      <c r="K3278" t="s">
        <v>8078</v>
      </c>
      <c r="L3278" t="s">
        <v>8603</v>
      </c>
      <c r="M3278">
        <v>10024</v>
      </c>
      <c r="N3278" t="s">
        <v>8640</v>
      </c>
      <c r="O3278" t="s">
        <v>9166</v>
      </c>
      <c r="P3278" t="s">
        <v>10371</v>
      </c>
      <c r="Q3278" t="s">
        <v>10381</v>
      </c>
      <c r="R3278" t="s">
        <v>10915</v>
      </c>
      <c r="S3278">
        <v>33.567999999999998</v>
      </c>
      <c r="T3278">
        <v>2</v>
      </c>
      <c r="U3278">
        <v>0.2</v>
      </c>
      <c r="V3278">
        <v>11.748799999999999</v>
      </c>
      <c r="W3278">
        <f>(Tableau1[[#This Row],[Sales]]/Tableau1[[#This Row],[Profit]])*100</f>
        <v>285.71428571428572</v>
      </c>
      <c r="X3278">
        <f>Tableau1[[#This Row],[Sales]]*(1-Tableau1[[#This Row],[Discount]])</f>
        <v>26.854399999999998</v>
      </c>
      <c r="Y3278">
        <f ca="1">SUMIF(Tableau1[Order ID],Tableau1[[#This Row],[Order ID]],Tableau1[[#This Row],[Sales]])</f>
        <v>0</v>
      </c>
    </row>
    <row r="3279" spans="1:25" x14ac:dyDescent="0.3">
      <c r="A3279">
        <v>6595</v>
      </c>
      <c r="B3279" t="s">
        <v>3298</v>
      </c>
      <c r="C3279" s="9" t="s">
        <v>5154</v>
      </c>
      <c r="D3279" s="9">
        <v>42128</v>
      </c>
      <c r="E3279" s="3" t="s">
        <v>6253</v>
      </c>
      <c r="F3279" t="s">
        <v>6465</v>
      </c>
      <c r="G3279" t="s">
        <v>6926</v>
      </c>
      <c r="H3279" t="s">
        <v>7719</v>
      </c>
      <c r="I3279" t="s">
        <v>8055</v>
      </c>
      <c r="J3279" t="s">
        <v>8057</v>
      </c>
      <c r="K3279" t="s">
        <v>8303</v>
      </c>
      <c r="L3279" t="s">
        <v>8602</v>
      </c>
      <c r="M3279">
        <v>46203</v>
      </c>
      <c r="N3279" t="s">
        <v>8639</v>
      </c>
      <c r="O3279" t="s">
        <v>9269</v>
      </c>
      <c r="P3279" t="s">
        <v>10371</v>
      </c>
      <c r="Q3279" t="s">
        <v>10379</v>
      </c>
      <c r="R3279" t="s">
        <v>11018</v>
      </c>
      <c r="S3279">
        <v>125.93</v>
      </c>
      <c r="T3279">
        <v>7</v>
      </c>
      <c r="U3279">
        <v>0</v>
      </c>
      <c r="V3279">
        <v>35.260399999999997</v>
      </c>
      <c r="W3279">
        <f>(Tableau1[[#This Row],[Sales]]/Tableau1[[#This Row],[Profit]])*100</f>
        <v>357.14285714285722</v>
      </c>
      <c r="X3279">
        <f>Tableau1[[#This Row],[Sales]]*(1-Tableau1[[#This Row],[Discount]])</f>
        <v>125.93</v>
      </c>
      <c r="Y3279">
        <f ca="1">SUMIF(Tableau1[Order ID],Tableau1[[#This Row],[Order ID]],Tableau1[[#This Row],[Sales]])</f>
        <v>0</v>
      </c>
    </row>
    <row r="3280" spans="1:25" x14ac:dyDescent="0.3">
      <c r="A3280">
        <v>6596</v>
      </c>
      <c r="B3280" t="s">
        <v>3299</v>
      </c>
      <c r="C3280" s="9" t="s">
        <v>5786</v>
      </c>
      <c r="D3280" s="9">
        <v>42848</v>
      </c>
      <c r="E3280" s="3" t="s">
        <v>5496</v>
      </c>
      <c r="F3280" t="s">
        <v>6466</v>
      </c>
      <c r="G3280" t="s">
        <v>6523</v>
      </c>
      <c r="H3280" t="s">
        <v>7316</v>
      </c>
      <c r="I3280" t="s">
        <v>8055</v>
      </c>
      <c r="J3280" t="s">
        <v>8057</v>
      </c>
      <c r="K3280" t="s">
        <v>8096</v>
      </c>
      <c r="L3280" t="s">
        <v>8612</v>
      </c>
      <c r="M3280">
        <v>43229</v>
      </c>
      <c r="N3280" t="s">
        <v>8640</v>
      </c>
      <c r="O3280" t="s">
        <v>9087</v>
      </c>
      <c r="P3280" t="s">
        <v>10371</v>
      </c>
      <c r="Q3280" t="s">
        <v>10381</v>
      </c>
      <c r="R3280" t="s">
        <v>10837</v>
      </c>
      <c r="S3280">
        <v>11.76</v>
      </c>
      <c r="T3280">
        <v>5</v>
      </c>
      <c r="U3280">
        <v>0.7</v>
      </c>
      <c r="V3280">
        <v>-7.84</v>
      </c>
      <c r="W3280">
        <f>(Tableau1[[#This Row],[Sales]]/Tableau1[[#This Row],[Profit]])*100</f>
        <v>-150</v>
      </c>
      <c r="X3280">
        <f>Tableau1[[#This Row],[Sales]]*(1-Tableau1[[#This Row],[Discount]])</f>
        <v>3.5280000000000005</v>
      </c>
      <c r="Y3280">
        <f ca="1">SUMIF(Tableau1[Order ID],Tableau1[[#This Row],[Order ID]],Tableau1[[#This Row],[Sales]])</f>
        <v>0</v>
      </c>
    </row>
    <row r="3281" spans="1:25" x14ac:dyDescent="0.3">
      <c r="A3281">
        <v>6598</v>
      </c>
      <c r="B3281" t="s">
        <v>3300</v>
      </c>
      <c r="C3281" s="9" t="s">
        <v>5601</v>
      </c>
      <c r="D3281" s="9">
        <v>41796</v>
      </c>
      <c r="E3281" s="3" t="s">
        <v>6406</v>
      </c>
      <c r="F3281" t="s">
        <v>6465</v>
      </c>
      <c r="G3281" t="s">
        <v>7115</v>
      </c>
      <c r="H3281" t="s">
        <v>7908</v>
      </c>
      <c r="I3281" t="s">
        <v>8054</v>
      </c>
      <c r="J3281" t="s">
        <v>8057</v>
      </c>
      <c r="K3281" t="s">
        <v>8166</v>
      </c>
      <c r="L3281" t="s">
        <v>8591</v>
      </c>
      <c r="M3281">
        <v>32216</v>
      </c>
      <c r="N3281" t="s">
        <v>8637</v>
      </c>
      <c r="O3281" t="s">
        <v>8884</v>
      </c>
      <c r="P3281" t="s">
        <v>10371</v>
      </c>
      <c r="Q3281" t="s">
        <v>10381</v>
      </c>
      <c r="R3281" t="s">
        <v>10634</v>
      </c>
      <c r="S3281">
        <v>1.365</v>
      </c>
      <c r="T3281">
        <v>1</v>
      </c>
      <c r="U3281">
        <v>0.7</v>
      </c>
      <c r="V3281">
        <v>-0.91</v>
      </c>
      <c r="W3281">
        <f>(Tableau1[[#This Row],[Sales]]/Tableau1[[#This Row],[Profit]])*100</f>
        <v>-150</v>
      </c>
      <c r="X3281">
        <f>Tableau1[[#This Row],[Sales]]*(1-Tableau1[[#This Row],[Discount]])</f>
        <v>0.40950000000000003</v>
      </c>
      <c r="Y3281">
        <f ca="1">SUMIF(Tableau1[Order ID],Tableau1[[#This Row],[Order ID]],Tableau1[[#This Row],[Sales]])</f>
        <v>0</v>
      </c>
    </row>
    <row r="3282" spans="1:25" x14ac:dyDescent="0.3">
      <c r="A3282">
        <v>6600</v>
      </c>
      <c r="B3282" t="s">
        <v>3301</v>
      </c>
      <c r="C3282" s="9" t="s">
        <v>5296</v>
      </c>
      <c r="D3282" s="9">
        <v>41975</v>
      </c>
      <c r="E3282" s="3" t="s">
        <v>6065</v>
      </c>
      <c r="F3282" t="s">
        <v>6465</v>
      </c>
      <c r="G3282" t="s">
        <v>6489</v>
      </c>
      <c r="H3282" t="s">
        <v>7282</v>
      </c>
      <c r="I3282" t="s">
        <v>8055</v>
      </c>
      <c r="J3282" t="s">
        <v>8057</v>
      </c>
      <c r="K3282" t="s">
        <v>8241</v>
      </c>
      <c r="L3282" t="s">
        <v>8627</v>
      </c>
      <c r="M3282">
        <v>20735</v>
      </c>
      <c r="N3282" t="s">
        <v>8640</v>
      </c>
      <c r="O3282" t="s">
        <v>9150</v>
      </c>
      <c r="P3282" t="s">
        <v>10370</v>
      </c>
      <c r="Q3282" t="s">
        <v>10378</v>
      </c>
      <c r="R3282" t="s">
        <v>10899</v>
      </c>
      <c r="S3282">
        <v>60.72</v>
      </c>
      <c r="T3282">
        <v>3</v>
      </c>
      <c r="U3282">
        <v>0</v>
      </c>
      <c r="V3282">
        <v>23.680800000000001</v>
      </c>
      <c r="W3282">
        <f>(Tableau1[[#This Row],[Sales]]/Tableau1[[#This Row],[Profit]])*100</f>
        <v>256.41025641025641</v>
      </c>
      <c r="X3282">
        <f>Tableau1[[#This Row],[Sales]]*(1-Tableau1[[#This Row],[Discount]])</f>
        <v>60.72</v>
      </c>
      <c r="Y3282">
        <f ca="1">SUMIF(Tableau1[Order ID],Tableau1[[#This Row],[Order ID]],Tableau1[[#This Row],[Sales]])</f>
        <v>0</v>
      </c>
    </row>
    <row r="3283" spans="1:25" x14ac:dyDescent="0.3">
      <c r="A3283">
        <v>6604</v>
      </c>
      <c r="B3283" t="s">
        <v>3302</v>
      </c>
      <c r="C3283" s="9" t="s">
        <v>5076</v>
      </c>
      <c r="D3283" s="9">
        <v>42903</v>
      </c>
      <c r="E3283" s="3" t="s">
        <v>5338</v>
      </c>
      <c r="F3283" t="s">
        <v>6466</v>
      </c>
      <c r="G3283" t="s">
        <v>6830</v>
      </c>
      <c r="H3283" t="s">
        <v>7623</v>
      </c>
      <c r="I3283" t="s">
        <v>8054</v>
      </c>
      <c r="J3283" t="s">
        <v>8057</v>
      </c>
      <c r="K3283" t="s">
        <v>8537</v>
      </c>
      <c r="L3283" t="s">
        <v>8610</v>
      </c>
      <c r="M3283">
        <v>80022</v>
      </c>
      <c r="N3283" t="s">
        <v>8638</v>
      </c>
      <c r="O3283" t="s">
        <v>9489</v>
      </c>
      <c r="P3283" t="s">
        <v>10371</v>
      </c>
      <c r="Q3283" t="s">
        <v>10377</v>
      </c>
      <c r="R3283" t="s">
        <v>11232</v>
      </c>
      <c r="S3283">
        <v>146.352</v>
      </c>
      <c r="T3283">
        <v>3</v>
      </c>
      <c r="U3283">
        <v>0.2</v>
      </c>
      <c r="V3283">
        <v>-32.929200000000002</v>
      </c>
      <c r="W3283">
        <f>(Tableau1[[#This Row],[Sales]]/Tableau1[[#This Row],[Profit]])*100</f>
        <v>-444.44444444444446</v>
      </c>
      <c r="X3283">
        <f>Tableau1[[#This Row],[Sales]]*(1-Tableau1[[#This Row],[Discount]])</f>
        <v>117.08160000000001</v>
      </c>
      <c r="Y3283">
        <f ca="1">SUMIF(Tableau1[Order ID],Tableau1[[#This Row],[Order ID]],Tableau1[[#This Row],[Sales]])</f>
        <v>0</v>
      </c>
    </row>
    <row r="3284" spans="1:25" x14ac:dyDescent="0.3">
      <c r="A3284">
        <v>6605</v>
      </c>
      <c r="B3284" t="s">
        <v>3303</v>
      </c>
      <c r="C3284" s="9" t="s">
        <v>5469</v>
      </c>
      <c r="D3284" s="9">
        <v>42516</v>
      </c>
      <c r="E3284" s="3" t="s">
        <v>6236</v>
      </c>
      <c r="F3284" t="s">
        <v>6465</v>
      </c>
      <c r="G3284" t="s">
        <v>7115</v>
      </c>
      <c r="H3284" t="s">
        <v>7908</v>
      </c>
      <c r="I3284" t="s">
        <v>8054</v>
      </c>
      <c r="J3284" t="s">
        <v>8057</v>
      </c>
      <c r="K3284" t="s">
        <v>8215</v>
      </c>
      <c r="L3284" t="s">
        <v>8590</v>
      </c>
      <c r="M3284">
        <v>92704</v>
      </c>
      <c r="N3284" t="s">
        <v>8638</v>
      </c>
      <c r="O3284" t="s">
        <v>9120</v>
      </c>
      <c r="P3284" t="s">
        <v>10371</v>
      </c>
      <c r="Q3284" t="s">
        <v>10386</v>
      </c>
      <c r="R3284" t="s">
        <v>10869</v>
      </c>
      <c r="S3284">
        <v>5.94</v>
      </c>
      <c r="T3284">
        <v>3</v>
      </c>
      <c r="U3284">
        <v>0</v>
      </c>
      <c r="V3284">
        <v>0</v>
      </c>
      <c r="W3284" t="e">
        <f>(Tableau1[[#This Row],[Sales]]/Tableau1[[#This Row],[Profit]])*100</f>
        <v>#DIV/0!</v>
      </c>
      <c r="X3284">
        <f>Tableau1[[#This Row],[Sales]]*(1-Tableau1[[#This Row],[Discount]])</f>
        <v>5.94</v>
      </c>
      <c r="Y3284">
        <f ca="1">SUMIF(Tableau1[Order ID],Tableau1[[#This Row],[Order ID]],Tableau1[[#This Row],[Sales]])</f>
        <v>0</v>
      </c>
    </row>
    <row r="3285" spans="1:25" x14ac:dyDescent="0.3">
      <c r="A3285">
        <v>6610</v>
      </c>
      <c r="B3285" t="s">
        <v>3304</v>
      </c>
      <c r="C3285" s="9" t="s">
        <v>5396</v>
      </c>
      <c r="D3285" s="9">
        <v>42073</v>
      </c>
      <c r="E3285" s="3" t="s">
        <v>5396</v>
      </c>
      <c r="F3285" t="s">
        <v>6467</v>
      </c>
      <c r="G3285" t="s">
        <v>6478</v>
      </c>
      <c r="H3285" t="s">
        <v>7271</v>
      </c>
      <c r="I3285" t="s">
        <v>8055</v>
      </c>
      <c r="J3285" t="s">
        <v>8057</v>
      </c>
      <c r="K3285" t="s">
        <v>8241</v>
      </c>
      <c r="L3285" t="s">
        <v>8627</v>
      </c>
      <c r="M3285">
        <v>20735</v>
      </c>
      <c r="N3285" t="s">
        <v>8640</v>
      </c>
      <c r="O3285" t="s">
        <v>8962</v>
      </c>
      <c r="P3285" t="s">
        <v>10371</v>
      </c>
      <c r="Q3285" t="s">
        <v>10377</v>
      </c>
      <c r="R3285" t="s">
        <v>10711</v>
      </c>
      <c r="S3285">
        <v>89.82</v>
      </c>
      <c r="T3285">
        <v>6</v>
      </c>
      <c r="U3285">
        <v>0</v>
      </c>
      <c r="V3285">
        <v>25.1496</v>
      </c>
      <c r="W3285">
        <f>(Tableau1[[#This Row],[Sales]]/Tableau1[[#This Row],[Profit]])*100</f>
        <v>357.14285714285711</v>
      </c>
      <c r="X3285">
        <f>Tableau1[[#This Row],[Sales]]*(1-Tableau1[[#This Row],[Discount]])</f>
        <v>89.82</v>
      </c>
      <c r="Y3285">
        <f ca="1">SUMIF(Tableau1[Order ID],Tableau1[[#This Row],[Order ID]],Tableau1[[#This Row],[Sales]])</f>
        <v>0</v>
      </c>
    </row>
    <row r="3286" spans="1:25" x14ac:dyDescent="0.3">
      <c r="A3286">
        <v>6611</v>
      </c>
      <c r="B3286" t="s">
        <v>3305</v>
      </c>
      <c r="C3286" s="9" t="s">
        <v>5231</v>
      </c>
      <c r="D3286" s="9">
        <v>42663</v>
      </c>
      <c r="E3286" s="3" t="s">
        <v>5362</v>
      </c>
      <c r="F3286" t="s">
        <v>6466</v>
      </c>
      <c r="G3286" t="s">
        <v>6590</v>
      </c>
      <c r="H3286" t="s">
        <v>7383</v>
      </c>
      <c r="I3286" t="s">
        <v>8055</v>
      </c>
      <c r="J3286" t="s">
        <v>8057</v>
      </c>
      <c r="K3286" t="s">
        <v>8059</v>
      </c>
      <c r="L3286" t="s">
        <v>8590</v>
      </c>
      <c r="M3286">
        <v>90049</v>
      </c>
      <c r="N3286" t="s">
        <v>8638</v>
      </c>
      <c r="O3286" t="s">
        <v>9817</v>
      </c>
      <c r="P3286" t="s">
        <v>10371</v>
      </c>
      <c r="Q3286" t="s">
        <v>10381</v>
      </c>
      <c r="R3286" t="s">
        <v>11550</v>
      </c>
      <c r="S3286">
        <v>19.295999999999999</v>
      </c>
      <c r="T3286">
        <v>3</v>
      </c>
      <c r="U3286">
        <v>0.2</v>
      </c>
      <c r="V3286">
        <v>6.03</v>
      </c>
      <c r="W3286">
        <f>(Tableau1[[#This Row],[Sales]]/Tableau1[[#This Row],[Profit]])*100</f>
        <v>320</v>
      </c>
      <c r="X3286">
        <f>Tableau1[[#This Row],[Sales]]*(1-Tableau1[[#This Row],[Discount]])</f>
        <v>15.4368</v>
      </c>
      <c r="Y3286">
        <f ca="1">SUMIF(Tableau1[Order ID],Tableau1[[#This Row],[Order ID]],Tableau1[[#This Row],[Sales]])</f>
        <v>0</v>
      </c>
    </row>
    <row r="3287" spans="1:25" x14ac:dyDescent="0.3">
      <c r="A3287">
        <v>6612</v>
      </c>
      <c r="B3287" t="s">
        <v>3306</v>
      </c>
      <c r="C3287" s="9" t="s">
        <v>6152</v>
      </c>
      <c r="D3287" s="9">
        <v>42115</v>
      </c>
      <c r="E3287" s="3" t="s">
        <v>5182</v>
      </c>
      <c r="F3287" t="s">
        <v>6465</v>
      </c>
      <c r="G3287" t="s">
        <v>7233</v>
      </c>
      <c r="H3287" t="s">
        <v>8026</v>
      </c>
      <c r="I3287" t="s">
        <v>8054</v>
      </c>
      <c r="J3287" t="s">
        <v>8057</v>
      </c>
      <c r="K3287" t="s">
        <v>8161</v>
      </c>
      <c r="L3287" t="s">
        <v>8589</v>
      </c>
      <c r="M3287">
        <v>40214</v>
      </c>
      <c r="N3287" t="s">
        <v>8637</v>
      </c>
      <c r="O3287" t="s">
        <v>8904</v>
      </c>
      <c r="P3287" t="s">
        <v>10370</v>
      </c>
      <c r="Q3287" t="s">
        <v>10374</v>
      </c>
      <c r="R3287" t="s">
        <v>10653</v>
      </c>
      <c r="S3287">
        <v>191.96</v>
      </c>
      <c r="T3287">
        <v>2</v>
      </c>
      <c r="U3287">
        <v>0</v>
      </c>
      <c r="V3287">
        <v>51.8292</v>
      </c>
      <c r="W3287">
        <f>(Tableau1[[#This Row],[Sales]]/Tableau1[[#This Row],[Profit]])*100</f>
        <v>370.37037037037038</v>
      </c>
      <c r="X3287">
        <f>Tableau1[[#This Row],[Sales]]*(1-Tableau1[[#This Row],[Discount]])</f>
        <v>191.96</v>
      </c>
      <c r="Y3287">
        <f ca="1">SUMIF(Tableau1[Order ID],Tableau1[[#This Row],[Order ID]],Tableau1[[#This Row],[Sales]])</f>
        <v>0</v>
      </c>
    </row>
    <row r="3288" spans="1:25" x14ac:dyDescent="0.3">
      <c r="A3288">
        <v>6616</v>
      </c>
      <c r="B3288" t="s">
        <v>3307</v>
      </c>
      <c r="C3288" s="9" t="s">
        <v>5056</v>
      </c>
      <c r="D3288" s="9">
        <v>42538</v>
      </c>
      <c r="E3288" s="3" t="s">
        <v>5381</v>
      </c>
      <c r="F3288" t="s">
        <v>6466</v>
      </c>
      <c r="G3288" t="s">
        <v>6628</v>
      </c>
      <c r="H3288" t="s">
        <v>7421</v>
      </c>
      <c r="I3288" t="s">
        <v>8054</v>
      </c>
      <c r="J3288" t="s">
        <v>8057</v>
      </c>
      <c r="K3288" t="s">
        <v>8059</v>
      </c>
      <c r="L3288" t="s">
        <v>8590</v>
      </c>
      <c r="M3288">
        <v>90045</v>
      </c>
      <c r="N3288" t="s">
        <v>8638</v>
      </c>
      <c r="O3288" t="s">
        <v>10159</v>
      </c>
      <c r="P3288" t="s">
        <v>10370</v>
      </c>
      <c r="Q3288" t="s">
        <v>10373</v>
      </c>
      <c r="R3288" t="s">
        <v>11901</v>
      </c>
      <c r="S3288">
        <v>239.666</v>
      </c>
      <c r="T3288">
        <v>2</v>
      </c>
      <c r="U3288">
        <v>0.15</v>
      </c>
      <c r="V3288">
        <v>14.098000000000001</v>
      </c>
      <c r="W3288">
        <f>(Tableau1[[#This Row],[Sales]]/Tableau1[[#This Row],[Profit]])*100</f>
        <v>1700</v>
      </c>
      <c r="X3288">
        <f>Tableau1[[#This Row],[Sales]]*(1-Tableau1[[#This Row],[Discount]])</f>
        <v>203.71609999999998</v>
      </c>
      <c r="Y3288">
        <f ca="1">SUMIF(Tableau1[Order ID],Tableau1[[#This Row],[Order ID]],Tableau1[[#This Row],[Sales]])</f>
        <v>0</v>
      </c>
    </row>
    <row r="3289" spans="1:25" x14ac:dyDescent="0.3">
      <c r="A3289">
        <v>6619</v>
      </c>
      <c r="B3289" t="s">
        <v>3308</v>
      </c>
      <c r="C3289" s="9" t="s">
        <v>6153</v>
      </c>
      <c r="D3289" s="9">
        <v>42748</v>
      </c>
      <c r="E3289" s="3" t="s">
        <v>6381</v>
      </c>
      <c r="F3289" t="s">
        <v>6464</v>
      </c>
      <c r="G3289" t="s">
        <v>6902</v>
      </c>
      <c r="H3289" t="s">
        <v>7695</v>
      </c>
      <c r="I3289" t="s">
        <v>8055</v>
      </c>
      <c r="J3289" t="s">
        <v>8057</v>
      </c>
      <c r="K3289" t="s">
        <v>8082</v>
      </c>
      <c r="L3289" t="s">
        <v>8613</v>
      </c>
      <c r="M3289">
        <v>65807</v>
      </c>
      <c r="N3289" t="s">
        <v>8639</v>
      </c>
      <c r="O3289" t="s">
        <v>9926</v>
      </c>
      <c r="P3289" t="s">
        <v>10371</v>
      </c>
      <c r="Q3289" t="s">
        <v>10383</v>
      </c>
      <c r="R3289" t="s">
        <v>11661</v>
      </c>
      <c r="S3289">
        <v>32.4</v>
      </c>
      <c r="T3289">
        <v>5</v>
      </c>
      <c r="U3289">
        <v>0</v>
      </c>
      <c r="V3289">
        <v>15.552</v>
      </c>
      <c r="W3289">
        <f>(Tableau1[[#This Row],[Sales]]/Tableau1[[#This Row],[Profit]])*100</f>
        <v>208.33333333333334</v>
      </c>
      <c r="X3289">
        <f>Tableau1[[#This Row],[Sales]]*(1-Tableau1[[#This Row],[Discount]])</f>
        <v>32.4</v>
      </c>
      <c r="Y3289">
        <f ca="1">SUMIF(Tableau1[Order ID],Tableau1[[#This Row],[Order ID]],Tableau1[[#This Row],[Sales]])</f>
        <v>0</v>
      </c>
    </row>
    <row r="3290" spans="1:25" x14ac:dyDescent="0.3">
      <c r="A3290">
        <v>6623</v>
      </c>
      <c r="B3290" t="s">
        <v>3309</v>
      </c>
      <c r="C3290" s="9" t="s">
        <v>6154</v>
      </c>
      <c r="D3290" s="9">
        <v>41888</v>
      </c>
      <c r="E3290" s="3" t="s">
        <v>5370</v>
      </c>
      <c r="F3290" t="s">
        <v>6466</v>
      </c>
      <c r="G3290" t="s">
        <v>7246</v>
      </c>
      <c r="H3290" t="s">
        <v>8039</v>
      </c>
      <c r="I3290" t="s">
        <v>8055</v>
      </c>
      <c r="J3290" t="s">
        <v>8057</v>
      </c>
      <c r="K3290" t="s">
        <v>8066</v>
      </c>
      <c r="L3290" t="s">
        <v>8590</v>
      </c>
      <c r="M3290">
        <v>94109</v>
      </c>
      <c r="N3290" t="s">
        <v>8638</v>
      </c>
      <c r="O3290" t="s">
        <v>8646</v>
      </c>
      <c r="P3290" t="s">
        <v>10370</v>
      </c>
      <c r="Q3290" t="s">
        <v>10378</v>
      </c>
      <c r="R3290" t="s">
        <v>10395</v>
      </c>
      <c r="S3290">
        <v>41.88</v>
      </c>
      <c r="T3290">
        <v>6</v>
      </c>
      <c r="U3290">
        <v>0</v>
      </c>
      <c r="V3290">
        <v>12.145200000000001</v>
      </c>
      <c r="W3290">
        <f>(Tableau1[[#This Row],[Sales]]/Tableau1[[#This Row],[Profit]])*100</f>
        <v>344.82758620689651</v>
      </c>
      <c r="X3290">
        <f>Tableau1[[#This Row],[Sales]]*(1-Tableau1[[#This Row],[Discount]])</f>
        <v>41.88</v>
      </c>
      <c r="Y3290">
        <f ca="1">SUMIF(Tableau1[Order ID],Tableau1[[#This Row],[Order ID]],Tableau1[[#This Row],[Sales]])</f>
        <v>0</v>
      </c>
    </row>
    <row r="3291" spans="1:25" x14ac:dyDescent="0.3">
      <c r="A3291">
        <v>6625</v>
      </c>
      <c r="B3291" t="s">
        <v>3310</v>
      </c>
      <c r="C3291" s="9" t="s">
        <v>6155</v>
      </c>
      <c r="D3291" s="9">
        <v>42023</v>
      </c>
      <c r="E3291" s="3" t="s">
        <v>5681</v>
      </c>
      <c r="F3291" t="s">
        <v>6465</v>
      </c>
      <c r="G3291" t="s">
        <v>6868</v>
      </c>
      <c r="H3291" t="s">
        <v>7661</v>
      </c>
      <c r="I3291" t="s">
        <v>8054</v>
      </c>
      <c r="J3291" t="s">
        <v>8057</v>
      </c>
      <c r="K3291" t="s">
        <v>8538</v>
      </c>
      <c r="L3291" t="s">
        <v>8593</v>
      </c>
      <c r="M3291">
        <v>77590</v>
      </c>
      <c r="N3291" t="s">
        <v>8639</v>
      </c>
      <c r="O3291" t="s">
        <v>9799</v>
      </c>
      <c r="P3291" t="s">
        <v>10370</v>
      </c>
      <c r="Q3291" t="s">
        <v>10376</v>
      </c>
      <c r="R3291" t="s">
        <v>11533</v>
      </c>
      <c r="S3291">
        <v>102.438</v>
      </c>
      <c r="T3291">
        <v>1</v>
      </c>
      <c r="U3291">
        <v>0.3</v>
      </c>
      <c r="V3291">
        <v>-13.1706</v>
      </c>
      <c r="W3291">
        <f>(Tableau1[[#This Row],[Sales]]/Tableau1[[#This Row],[Profit]])*100</f>
        <v>-777.77777777777771</v>
      </c>
      <c r="X3291">
        <f>Tableau1[[#This Row],[Sales]]*(1-Tableau1[[#This Row],[Discount]])</f>
        <v>71.706599999999995</v>
      </c>
      <c r="Y3291">
        <f ca="1">SUMIF(Tableau1[Order ID],Tableau1[[#This Row],[Order ID]],Tableau1[[#This Row],[Sales]])</f>
        <v>0</v>
      </c>
    </row>
    <row r="3292" spans="1:25" x14ac:dyDescent="0.3">
      <c r="A3292">
        <v>6627</v>
      </c>
      <c r="B3292" t="s">
        <v>3311</v>
      </c>
      <c r="C3292" s="9" t="s">
        <v>5667</v>
      </c>
      <c r="D3292" s="9">
        <v>41987</v>
      </c>
      <c r="E3292" s="3" t="s">
        <v>6089</v>
      </c>
      <c r="F3292" t="s">
        <v>6465</v>
      </c>
      <c r="G3292" t="s">
        <v>6951</v>
      </c>
      <c r="H3292" t="s">
        <v>7744</v>
      </c>
      <c r="I3292" t="s">
        <v>8054</v>
      </c>
      <c r="J3292" t="s">
        <v>8057</v>
      </c>
      <c r="K3292" t="s">
        <v>8078</v>
      </c>
      <c r="L3292" t="s">
        <v>8603</v>
      </c>
      <c r="M3292">
        <v>10024</v>
      </c>
      <c r="N3292" t="s">
        <v>8640</v>
      </c>
      <c r="O3292" t="s">
        <v>10182</v>
      </c>
      <c r="P3292" t="s">
        <v>10372</v>
      </c>
      <c r="Q3292" t="s">
        <v>10388</v>
      </c>
      <c r="R3292" t="s">
        <v>11922</v>
      </c>
      <c r="S3292">
        <v>6999.96</v>
      </c>
      <c r="T3292">
        <v>4</v>
      </c>
      <c r="U3292">
        <v>0</v>
      </c>
      <c r="V3292">
        <v>2239.9872</v>
      </c>
      <c r="W3292">
        <f>(Tableau1[[#This Row],[Sales]]/Tableau1[[#This Row],[Profit]])*100</f>
        <v>312.5</v>
      </c>
      <c r="X3292">
        <f>Tableau1[[#This Row],[Sales]]*(1-Tableau1[[#This Row],[Discount]])</f>
        <v>6999.96</v>
      </c>
      <c r="Y3292">
        <f ca="1">SUMIF(Tableau1[Order ID],Tableau1[[#This Row],[Order ID]],Tableau1[[#This Row],[Sales]])</f>
        <v>0</v>
      </c>
    </row>
    <row r="3293" spans="1:25" x14ac:dyDescent="0.3">
      <c r="A3293">
        <v>6628</v>
      </c>
      <c r="B3293" t="s">
        <v>3312</v>
      </c>
      <c r="C3293" s="9" t="s">
        <v>5265</v>
      </c>
      <c r="D3293" s="9">
        <v>41782</v>
      </c>
      <c r="E3293" s="3" t="s">
        <v>5309</v>
      </c>
      <c r="F3293" t="s">
        <v>6465</v>
      </c>
      <c r="G3293" t="s">
        <v>7020</v>
      </c>
      <c r="H3293" t="s">
        <v>7813</v>
      </c>
      <c r="I3293" t="s">
        <v>8054</v>
      </c>
      <c r="J3293" t="s">
        <v>8057</v>
      </c>
      <c r="K3293" t="s">
        <v>8292</v>
      </c>
      <c r="L3293" t="s">
        <v>8234</v>
      </c>
      <c r="M3293">
        <v>98006</v>
      </c>
      <c r="N3293" t="s">
        <v>8638</v>
      </c>
      <c r="O3293" t="s">
        <v>8727</v>
      </c>
      <c r="P3293" t="s">
        <v>10371</v>
      </c>
      <c r="Q3293" t="s">
        <v>10383</v>
      </c>
      <c r="R3293" t="s">
        <v>10476</v>
      </c>
      <c r="S3293">
        <v>12.96</v>
      </c>
      <c r="T3293">
        <v>2</v>
      </c>
      <c r="U3293">
        <v>0</v>
      </c>
      <c r="V3293">
        <v>6.2207999999999997</v>
      </c>
      <c r="W3293">
        <f>(Tableau1[[#This Row],[Sales]]/Tableau1[[#This Row],[Profit]])*100</f>
        <v>208.33333333333334</v>
      </c>
      <c r="X3293">
        <f>Tableau1[[#This Row],[Sales]]*(1-Tableau1[[#This Row],[Discount]])</f>
        <v>12.96</v>
      </c>
      <c r="Y3293">
        <f ca="1">SUMIF(Tableau1[Order ID],Tableau1[[#This Row],[Order ID]],Tableau1[[#This Row],[Sales]])</f>
        <v>0</v>
      </c>
    </row>
    <row r="3294" spans="1:25" x14ac:dyDescent="0.3">
      <c r="A3294">
        <v>6629</v>
      </c>
      <c r="B3294" t="s">
        <v>3313</v>
      </c>
      <c r="C3294" s="9" t="s">
        <v>5474</v>
      </c>
      <c r="D3294" s="9">
        <v>42266</v>
      </c>
      <c r="E3294" s="3" t="s">
        <v>5387</v>
      </c>
      <c r="F3294" t="s">
        <v>6464</v>
      </c>
      <c r="G3294" t="s">
        <v>7011</v>
      </c>
      <c r="H3294" t="s">
        <v>7804</v>
      </c>
      <c r="I3294" t="s">
        <v>8054</v>
      </c>
      <c r="J3294" t="s">
        <v>8057</v>
      </c>
      <c r="K3294" t="s">
        <v>8078</v>
      </c>
      <c r="L3294" t="s">
        <v>8603</v>
      </c>
      <c r="M3294">
        <v>10024</v>
      </c>
      <c r="N3294" t="s">
        <v>8640</v>
      </c>
      <c r="O3294" t="s">
        <v>8859</v>
      </c>
      <c r="P3294" t="s">
        <v>10372</v>
      </c>
      <c r="Q3294" t="s">
        <v>10380</v>
      </c>
      <c r="R3294" t="s">
        <v>10609</v>
      </c>
      <c r="S3294">
        <v>279.86</v>
      </c>
      <c r="T3294">
        <v>14</v>
      </c>
      <c r="U3294">
        <v>0</v>
      </c>
      <c r="V3294">
        <v>134.33279999999999</v>
      </c>
      <c r="W3294">
        <f>(Tableau1[[#This Row],[Sales]]/Tableau1[[#This Row],[Profit]])*100</f>
        <v>208.33333333333334</v>
      </c>
      <c r="X3294">
        <f>Tableau1[[#This Row],[Sales]]*(1-Tableau1[[#This Row],[Discount]])</f>
        <v>279.86</v>
      </c>
      <c r="Y3294">
        <f ca="1">SUMIF(Tableau1[Order ID],Tableau1[[#This Row],[Order ID]],Tableau1[[#This Row],[Sales]])</f>
        <v>0</v>
      </c>
    </row>
    <row r="3295" spans="1:25" x14ac:dyDescent="0.3">
      <c r="A3295">
        <v>6630</v>
      </c>
      <c r="B3295" t="s">
        <v>3314</v>
      </c>
      <c r="C3295" s="9" t="s">
        <v>5683</v>
      </c>
      <c r="D3295" s="9">
        <v>42279</v>
      </c>
      <c r="E3295" s="3" t="s">
        <v>6302</v>
      </c>
      <c r="F3295" t="s">
        <v>6465</v>
      </c>
      <c r="G3295" t="s">
        <v>6940</v>
      </c>
      <c r="H3295" t="s">
        <v>7733</v>
      </c>
      <c r="I3295" t="s">
        <v>8056</v>
      </c>
      <c r="J3295" t="s">
        <v>8057</v>
      </c>
      <c r="K3295" t="s">
        <v>8539</v>
      </c>
      <c r="L3295" t="s">
        <v>8592</v>
      </c>
      <c r="M3295">
        <v>27893</v>
      </c>
      <c r="N3295" t="s">
        <v>8637</v>
      </c>
      <c r="O3295" t="s">
        <v>9769</v>
      </c>
      <c r="P3295" t="s">
        <v>10371</v>
      </c>
      <c r="Q3295" t="s">
        <v>10381</v>
      </c>
      <c r="R3295" t="s">
        <v>11504</v>
      </c>
      <c r="S3295">
        <v>7.38</v>
      </c>
      <c r="T3295">
        <v>5</v>
      </c>
      <c r="U3295">
        <v>0.7</v>
      </c>
      <c r="V3295">
        <v>-5.4119999999999999</v>
      </c>
      <c r="W3295">
        <f>(Tableau1[[#This Row],[Sales]]/Tableau1[[#This Row],[Profit]])*100</f>
        <v>-136.36363636363635</v>
      </c>
      <c r="X3295">
        <f>Tableau1[[#This Row],[Sales]]*(1-Tableau1[[#This Row],[Discount]])</f>
        <v>2.2140000000000004</v>
      </c>
      <c r="Y3295">
        <f ca="1">SUMIF(Tableau1[Order ID],Tableau1[[#This Row],[Order ID]],Tableau1[[#This Row],[Sales]])</f>
        <v>0</v>
      </c>
    </row>
    <row r="3296" spans="1:25" x14ac:dyDescent="0.3">
      <c r="A3296">
        <v>6631</v>
      </c>
      <c r="B3296" t="s">
        <v>3315</v>
      </c>
      <c r="C3296" s="9" t="s">
        <v>5621</v>
      </c>
      <c r="D3296" s="9">
        <v>42729</v>
      </c>
      <c r="E3296" s="3" t="s">
        <v>5975</v>
      </c>
      <c r="F3296" t="s">
        <v>6465</v>
      </c>
      <c r="G3296" t="s">
        <v>7023</v>
      </c>
      <c r="H3296" t="s">
        <v>7816</v>
      </c>
      <c r="I3296" t="s">
        <v>8054</v>
      </c>
      <c r="J3296" t="s">
        <v>8057</v>
      </c>
      <c r="K3296" t="s">
        <v>8062</v>
      </c>
      <c r="L3296" t="s">
        <v>8234</v>
      </c>
      <c r="M3296">
        <v>98115</v>
      </c>
      <c r="N3296" t="s">
        <v>8638</v>
      </c>
      <c r="O3296" t="s">
        <v>9599</v>
      </c>
      <c r="P3296" t="s">
        <v>10370</v>
      </c>
      <c r="Q3296" t="s">
        <v>10374</v>
      </c>
      <c r="R3296" t="s">
        <v>11340</v>
      </c>
      <c r="S3296">
        <v>698.35199999999998</v>
      </c>
      <c r="T3296">
        <v>3</v>
      </c>
      <c r="U3296">
        <v>0.2</v>
      </c>
      <c r="V3296">
        <v>52.376399999999997</v>
      </c>
      <c r="W3296">
        <f>(Tableau1[[#This Row],[Sales]]/Tableau1[[#This Row],[Profit]])*100</f>
        <v>1333.3333333333335</v>
      </c>
      <c r="X3296">
        <f>Tableau1[[#This Row],[Sales]]*(1-Tableau1[[#This Row],[Discount]])</f>
        <v>558.6816</v>
      </c>
      <c r="Y3296">
        <f ca="1">SUMIF(Tableau1[Order ID],Tableau1[[#This Row],[Order ID]],Tableau1[[#This Row],[Sales]])</f>
        <v>0</v>
      </c>
    </row>
    <row r="3297" spans="1:25" x14ac:dyDescent="0.3">
      <c r="A3297">
        <v>6633</v>
      </c>
      <c r="B3297" t="s">
        <v>3316</v>
      </c>
      <c r="C3297" s="9" t="s">
        <v>5745</v>
      </c>
      <c r="D3297" s="9">
        <v>42496</v>
      </c>
      <c r="E3297" s="3" t="s">
        <v>5571</v>
      </c>
      <c r="F3297" t="s">
        <v>6464</v>
      </c>
      <c r="G3297" t="s">
        <v>7002</v>
      </c>
      <c r="H3297" t="s">
        <v>7795</v>
      </c>
      <c r="I3297" t="s">
        <v>8056</v>
      </c>
      <c r="J3297" t="s">
        <v>8057</v>
      </c>
      <c r="K3297" t="s">
        <v>8082</v>
      </c>
      <c r="L3297" t="s">
        <v>8613</v>
      </c>
      <c r="M3297">
        <v>65807</v>
      </c>
      <c r="N3297" t="s">
        <v>8639</v>
      </c>
      <c r="O3297" t="s">
        <v>9891</v>
      </c>
      <c r="P3297" t="s">
        <v>10371</v>
      </c>
      <c r="Q3297" t="s">
        <v>10382</v>
      </c>
      <c r="R3297" t="s">
        <v>11626</v>
      </c>
      <c r="S3297">
        <v>54.48</v>
      </c>
      <c r="T3297">
        <v>1</v>
      </c>
      <c r="U3297">
        <v>0</v>
      </c>
      <c r="V3297">
        <v>15.2544</v>
      </c>
      <c r="W3297">
        <f>(Tableau1[[#This Row],[Sales]]/Tableau1[[#This Row],[Profit]])*100</f>
        <v>357.14285714285711</v>
      </c>
      <c r="X3297">
        <f>Tableau1[[#This Row],[Sales]]*(1-Tableau1[[#This Row],[Discount]])</f>
        <v>54.48</v>
      </c>
      <c r="Y3297">
        <f ca="1">SUMIF(Tableau1[Order ID],Tableau1[[#This Row],[Order ID]],Tableau1[[#This Row],[Sales]])</f>
        <v>0</v>
      </c>
    </row>
    <row r="3298" spans="1:25" x14ac:dyDescent="0.3">
      <c r="A3298">
        <v>6634</v>
      </c>
      <c r="B3298" t="s">
        <v>3317</v>
      </c>
      <c r="C3298" s="9" t="s">
        <v>6087</v>
      </c>
      <c r="D3298" s="9">
        <v>42667</v>
      </c>
      <c r="E3298" s="3" t="s">
        <v>6087</v>
      </c>
      <c r="F3298" t="s">
        <v>6467</v>
      </c>
      <c r="G3298" t="s">
        <v>6664</v>
      </c>
      <c r="H3298" t="s">
        <v>7457</v>
      </c>
      <c r="I3298" t="s">
        <v>8054</v>
      </c>
      <c r="J3298" t="s">
        <v>8057</v>
      </c>
      <c r="K3298" t="s">
        <v>8066</v>
      </c>
      <c r="L3298" t="s">
        <v>8590</v>
      </c>
      <c r="M3298">
        <v>94109</v>
      </c>
      <c r="N3298" t="s">
        <v>8638</v>
      </c>
      <c r="O3298" t="s">
        <v>9274</v>
      </c>
      <c r="P3298" t="s">
        <v>10372</v>
      </c>
      <c r="Q3298" t="s">
        <v>10384</v>
      </c>
      <c r="R3298" t="s">
        <v>11023</v>
      </c>
      <c r="S3298">
        <v>199.99</v>
      </c>
      <c r="T3298">
        <v>1</v>
      </c>
      <c r="U3298">
        <v>0</v>
      </c>
      <c r="V3298">
        <v>85.995699999999999</v>
      </c>
      <c r="W3298">
        <f>(Tableau1[[#This Row],[Sales]]/Tableau1[[#This Row],[Profit]])*100</f>
        <v>232.55813953488374</v>
      </c>
      <c r="X3298">
        <f>Tableau1[[#This Row],[Sales]]*(1-Tableau1[[#This Row],[Discount]])</f>
        <v>199.99</v>
      </c>
      <c r="Y3298">
        <f ca="1">SUMIF(Tableau1[Order ID],Tableau1[[#This Row],[Order ID]],Tableau1[[#This Row],[Sales]])</f>
        <v>0</v>
      </c>
    </row>
    <row r="3299" spans="1:25" x14ac:dyDescent="0.3">
      <c r="A3299">
        <v>6635</v>
      </c>
      <c r="B3299" t="s">
        <v>3318</v>
      </c>
      <c r="C3299" s="9" t="s">
        <v>5666</v>
      </c>
      <c r="D3299" s="9">
        <v>42861</v>
      </c>
      <c r="E3299" s="3" t="s">
        <v>5666</v>
      </c>
      <c r="F3299" t="s">
        <v>6467</v>
      </c>
      <c r="G3299" t="s">
        <v>6937</v>
      </c>
      <c r="H3299" t="s">
        <v>7730</v>
      </c>
      <c r="I3299" t="s">
        <v>8054</v>
      </c>
      <c r="J3299" t="s">
        <v>8057</v>
      </c>
      <c r="K3299" t="s">
        <v>8093</v>
      </c>
      <c r="L3299" t="s">
        <v>8592</v>
      </c>
      <c r="M3299">
        <v>28205</v>
      </c>
      <c r="N3299" t="s">
        <v>8637</v>
      </c>
      <c r="O3299" t="s">
        <v>8984</v>
      </c>
      <c r="P3299" t="s">
        <v>10371</v>
      </c>
      <c r="Q3299" t="s">
        <v>10381</v>
      </c>
      <c r="R3299" t="s">
        <v>10733</v>
      </c>
      <c r="S3299">
        <v>68.540999999999997</v>
      </c>
      <c r="T3299">
        <v>11</v>
      </c>
      <c r="U3299">
        <v>0.7</v>
      </c>
      <c r="V3299">
        <v>-52.548099999999998</v>
      </c>
      <c r="W3299">
        <f>(Tableau1[[#This Row],[Sales]]/Tableau1[[#This Row],[Profit]])*100</f>
        <v>-130.43478260869566</v>
      </c>
      <c r="X3299">
        <f>Tableau1[[#This Row],[Sales]]*(1-Tableau1[[#This Row],[Discount]])</f>
        <v>20.5623</v>
      </c>
      <c r="Y3299">
        <f ca="1">SUMIF(Tableau1[Order ID],Tableau1[[#This Row],[Order ID]],Tableau1[[#This Row],[Sales]])</f>
        <v>0</v>
      </c>
    </row>
    <row r="3300" spans="1:25" x14ac:dyDescent="0.3">
      <c r="A3300">
        <v>6638</v>
      </c>
      <c r="B3300" t="s">
        <v>3319</v>
      </c>
      <c r="C3300" s="9" t="s">
        <v>5374</v>
      </c>
      <c r="D3300" s="9">
        <v>43066</v>
      </c>
      <c r="E3300" s="3" t="s">
        <v>5359</v>
      </c>
      <c r="F3300" t="s">
        <v>6464</v>
      </c>
      <c r="G3300" t="s">
        <v>6729</v>
      </c>
      <c r="H3300" t="s">
        <v>7522</v>
      </c>
      <c r="I3300" t="s">
        <v>8054</v>
      </c>
      <c r="J3300" t="s">
        <v>8057</v>
      </c>
      <c r="K3300" t="s">
        <v>8078</v>
      </c>
      <c r="L3300" t="s">
        <v>8603</v>
      </c>
      <c r="M3300">
        <v>10011</v>
      </c>
      <c r="N3300" t="s">
        <v>8640</v>
      </c>
      <c r="O3300" t="s">
        <v>9004</v>
      </c>
      <c r="P3300" t="s">
        <v>10371</v>
      </c>
      <c r="Q3300" t="s">
        <v>10379</v>
      </c>
      <c r="R3300" t="s">
        <v>10754</v>
      </c>
      <c r="S3300">
        <v>6.99</v>
      </c>
      <c r="T3300">
        <v>3</v>
      </c>
      <c r="U3300">
        <v>0</v>
      </c>
      <c r="V3300">
        <v>2.0270999999999999</v>
      </c>
      <c r="W3300">
        <f>(Tableau1[[#This Row],[Sales]]/Tableau1[[#This Row],[Profit]])*100</f>
        <v>344.82758620689657</v>
      </c>
      <c r="X3300">
        <f>Tableau1[[#This Row],[Sales]]*(1-Tableau1[[#This Row],[Discount]])</f>
        <v>6.99</v>
      </c>
      <c r="Y3300">
        <f ca="1">SUMIF(Tableau1[Order ID],Tableau1[[#This Row],[Order ID]],Tableau1[[#This Row],[Sales]])</f>
        <v>0</v>
      </c>
    </row>
    <row r="3301" spans="1:25" x14ac:dyDescent="0.3">
      <c r="A3301">
        <v>6640</v>
      </c>
      <c r="B3301" t="s">
        <v>3320</v>
      </c>
      <c r="C3301" s="9" t="s">
        <v>5686</v>
      </c>
      <c r="D3301" s="9">
        <v>41943</v>
      </c>
      <c r="E3301" s="3" t="s">
        <v>6011</v>
      </c>
      <c r="F3301" t="s">
        <v>6464</v>
      </c>
      <c r="G3301" t="s">
        <v>6789</v>
      </c>
      <c r="H3301" t="s">
        <v>7582</v>
      </c>
      <c r="I3301" t="s">
        <v>8055</v>
      </c>
      <c r="J3301" t="s">
        <v>8057</v>
      </c>
      <c r="K3301" t="s">
        <v>8218</v>
      </c>
      <c r="L3301" t="s">
        <v>8612</v>
      </c>
      <c r="M3301">
        <v>44052</v>
      </c>
      <c r="N3301" t="s">
        <v>8640</v>
      </c>
      <c r="O3301" t="s">
        <v>9819</v>
      </c>
      <c r="P3301" t="s">
        <v>10370</v>
      </c>
      <c r="Q3301" t="s">
        <v>10376</v>
      </c>
      <c r="R3301" t="s">
        <v>11552</v>
      </c>
      <c r="S3301">
        <v>1421.664</v>
      </c>
      <c r="T3301">
        <v>8</v>
      </c>
      <c r="U3301">
        <v>0.4</v>
      </c>
      <c r="V3301">
        <v>-734.52639999999997</v>
      </c>
      <c r="W3301">
        <f>(Tableau1[[#This Row],[Sales]]/Tableau1[[#This Row],[Profit]])*100</f>
        <v>-193.54838709677421</v>
      </c>
      <c r="X3301">
        <f>Tableau1[[#This Row],[Sales]]*(1-Tableau1[[#This Row],[Discount]])</f>
        <v>852.99839999999995</v>
      </c>
      <c r="Y3301">
        <f ca="1">SUMIF(Tableau1[Order ID],Tableau1[[#This Row],[Order ID]],Tableau1[[#This Row],[Sales]])</f>
        <v>0</v>
      </c>
    </row>
    <row r="3302" spans="1:25" x14ac:dyDescent="0.3">
      <c r="A3302">
        <v>6641</v>
      </c>
      <c r="B3302" t="s">
        <v>3321</v>
      </c>
      <c r="C3302" s="9" t="s">
        <v>5515</v>
      </c>
      <c r="D3302" s="9">
        <v>42952</v>
      </c>
      <c r="E3302" s="3" t="s">
        <v>6445</v>
      </c>
      <c r="F3302" t="s">
        <v>6465</v>
      </c>
      <c r="G3302" t="s">
        <v>6490</v>
      </c>
      <c r="H3302" t="s">
        <v>7283</v>
      </c>
      <c r="I3302" t="s">
        <v>8054</v>
      </c>
      <c r="J3302" t="s">
        <v>8057</v>
      </c>
      <c r="K3302" t="s">
        <v>8303</v>
      </c>
      <c r="L3302" t="s">
        <v>8602</v>
      </c>
      <c r="M3302">
        <v>46203</v>
      </c>
      <c r="N3302" t="s">
        <v>8639</v>
      </c>
      <c r="O3302" t="s">
        <v>9166</v>
      </c>
      <c r="P3302" t="s">
        <v>10371</v>
      </c>
      <c r="Q3302" t="s">
        <v>10381</v>
      </c>
      <c r="R3302" t="s">
        <v>10915</v>
      </c>
      <c r="S3302">
        <v>125.88</v>
      </c>
      <c r="T3302">
        <v>6</v>
      </c>
      <c r="U3302">
        <v>0</v>
      </c>
      <c r="V3302">
        <v>60.422400000000003</v>
      </c>
      <c r="W3302">
        <f>(Tableau1[[#This Row],[Sales]]/Tableau1[[#This Row],[Profit]])*100</f>
        <v>208.33333333333331</v>
      </c>
      <c r="X3302">
        <f>Tableau1[[#This Row],[Sales]]*(1-Tableau1[[#This Row],[Discount]])</f>
        <v>125.88</v>
      </c>
      <c r="Y3302">
        <f ca="1">SUMIF(Tableau1[Order ID],Tableau1[[#This Row],[Order ID]],Tableau1[[#This Row],[Sales]])</f>
        <v>0</v>
      </c>
    </row>
    <row r="3303" spans="1:25" x14ac:dyDescent="0.3">
      <c r="A3303">
        <v>6644</v>
      </c>
      <c r="B3303" t="s">
        <v>3322</v>
      </c>
      <c r="C3303" s="9" t="s">
        <v>5574</v>
      </c>
      <c r="D3303" s="9">
        <v>42226</v>
      </c>
      <c r="E3303" s="3" t="s">
        <v>5778</v>
      </c>
      <c r="F3303" t="s">
        <v>6465</v>
      </c>
      <c r="G3303" t="s">
        <v>7044</v>
      </c>
      <c r="H3303" t="s">
        <v>7837</v>
      </c>
      <c r="I3303" t="s">
        <v>8054</v>
      </c>
      <c r="J3303" t="s">
        <v>8057</v>
      </c>
      <c r="K3303" t="s">
        <v>8310</v>
      </c>
      <c r="L3303" t="s">
        <v>8609</v>
      </c>
      <c r="M3303">
        <v>97756</v>
      </c>
      <c r="N3303" t="s">
        <v>8638</v>
      </c>
      <c r="O3303" t="s">
        <v>9429</v>
      </c>
      <c r="P3303" t="s">
        <v>10372</v>
      </c>
      <c r="Q3303" t="s">
        <v>10380</v>
      </c>
      <c r="R3303" t="s">
        <v>11175</v>
      </c>
      <c r="S3303">
        <v>438.36799999999999</v>
      </c>
      <c r="T3303">
        <v>4</v>
      </c>
      <c r="U3303">
        <v>0.2</v>
      </c>
      <c r="V3303">
        <v>38.357199999999999</v>
      </c>
      <c r="W3303">
        <f>(Tableau1[[#This Row],[Sales]]/Tableau1[[#This Row],[Profit]])*100</f>
        <v>1142.8571428571429</v>
      </c>
      <c r="X3303">
        <f>Tableau1[[#This Row],[Sales]]*(1-Tableau1[[#This Row],[Discount]])</f>
        <v>350.69440000000003</v>
      </c>
      <c r="Y3303">
        <f ca="1">SUMIF(Tableau1[Order ID],Tableau1[[#This Row],[Order ID]],Tableau1[[#This Row],[Sales]])</f>
        <v>0</v>
      </c>
    </row>
    <row r="3304" spans="1:25" x14ac:dyDescent="0.3">
      <c r="A3304">
        <v>6647</v>
      </c>
      <c r="B3304" t="s">
        <v>3323</v>
      </c>
      <c r="C3304" s="9" t="s">
        <v>5302</v>
      </c>
      <c r="D3304" s="9">
        <v>42719</v>
      </c>
      <c r="E3304" s="3" t="s">
        <v>6405</v>
      </c>
      <c r="F3304" t="s">
        <v>6465</v>
      </c>
      <c r="G3304" t="s">
        <v>6954</v>
      </c>
      <c r="H3304" t="s">
        <v>7747</v>
      </c>
      <c r="I3304" t="s">
        <v>8056</v>
      </c>
      <c r="J3304" t="s">
        <v>8057</v>
      </c>
      <c r="K3304" t="s">
        <v>8082</v>
      </c>
      <c r="L3304" t="s">
        <v>8609</v>
      </c>
      <c r="M3304">
        <v>97477</v>
      </c>
      <c r="N3304" t="s">
        <v>8638</v>
      </c>
      <c r="O3304" t="s">
        <v>8852</v>
      </c>
      <c r="P3304" t="s">
        <v>10370</v>
      </c>
      <c r="Q3304" t="s">
        <v>10376</v>
      </c>
      <c r="R3304" t="s">
        <v>10602</v>
      </c>
      <c r="S3304">
        <v>564.19500000000005</v>
      </c>
      <c r="T3304">
        <v>3</v>
      </c>
      <c r="U3304">
        <v>0.5</v>
      </c>
      <c r="V3304">
        <v>-304.6653</v>
      </c>
      <c r="W3304">
        <f>(Tableau1[[#This Row],[Sales]]/Tableau1[[#This Row],[Profit]])*100</f>
        <v>-185.18518518518522</v>
      </c>
      <c r="X3304">
        <f>Tableau1[[#This Row],[Sales]]*(1-Tableau1[[#This Row],[Discount]])</f>
        <v>282.09750000000003</v>
      </c>
      <c r="Y3304">
        <f ca="1">SUMIF(Tableau1[Order ID],Tableau1[[#This Row],[Order ID]],Tableau1[[#This Row],[Sales]])</f>
        <v>0</v>
      </c>
    </row>
    <row r="3305" spans="1:25" x14ac:dyDescent="0.3">
      <c r="A3305">
        <v>6649</v>
      </c>
      <c r="B3305" t="s">
        <v>3324</v>
      </c>
      <c r="C3305" s="9" t="s">
        <v>5595</v>
      </c>
      <c r="D3305" s="9">
        <v>42986</v>
      </c>
      <c r="E3305" s="3" t="s">
        <v>5250</v>
      </c>
      <c r="F3305" t="s">
        <v>6466</v>
      </c>
      <c r="G3305" t="s">
        <v>6760</v>
      </c>
      <c r="H3305" t="s">
        <v>7553</v>
      </c>
      <c r="I3305" t="s">
        <v>8055</v>
      </c>
      <c r="J3305" t="s">
        <v>8057</v>
      </c>
      <c r="K3305" t="s">
        <v>8139</v>
      </c>
      <c r="L3305" t="s">
        <v>8593</v>
      </c>
      <c r="M3305">
        <v>76017</v>
      </c>
      <c r="N3305" t="s">
        <v>8639</v>
      </c>
      <c r="O3305" t="s">
        <v>9098</v>
      </c>
      <c r="P3305" t="s">
        <v>10371</v>
      </c>
      <c r="Q3305" t="s">
        <v>10381</v>
      </c>
      <c r="R3305" t="s">
        <v>10848</v>
      </c>
      <c r="S3305">
        <v>42.616</v>
      </c>
      <c r="T3305">
        <v>7</v>
      </c>
      <c r="U3305">
        <v>0.8</v>
      </c>
      <c r="V3305">
        <v>-68.185599999999994</v>
      </c>
      <c r="W3305">
        <f>(Tableau1[[#This Row],[Sales]]/Tableau1[[#This Row],[Profit]])*100</f>
        <v>-62.5</v>
      </c>
      <c r="X3305">
        <f>Tableau1[[#This Row],[Sales]]*(1-Tableau1[[#This Row],[Discount]])</f>
        <v>8.5231999999999974</v>
      </c>
      <c r="Y3305">
        <f ca="1">SUMIF(Tableau1[Order ID],Tableau1[[#This Row],[Order ID]],Tableau1[[#This Row],[Sales]])</f>
        <v>0</v>
      </c>
    </row>
    <row r="3306" spans="1:25" x14ac:dyDescent="0.3">
      <c r="A3306">
        <v>6655</v>
      </c>
      <c r="B3306" t="s">
        <v>3325</v>
      </c>
      <c r="C3306" s="9" t="s">
        <v>5327</v>
      </c>
      <c r="D3306" s="9">
        <v>42786</v>
      </c>
      <c r="E3306" s="3" t="s">
        <v>6446</v>
      </c>
      <c r="F3306" t="s">
        <v>6465</v>
      </c>
      <c r="G3306" t="s">
        <v>6922</v>
      </c>
      <c r="H3306" t="s">
        <v>7715</v>
      </c>
      <c r="I3306" t="s">
        <v>8056</v>
      </c>
      <c r="J3306" t="s">
        <v>8057</v>
      </c>
      <c r="K3306" t="s">
        <v>8081</v>
      </c>
      <c r="L3306" t="s">
        <v>8604</v>
      </c>
      <c r="M3306">
        <v>85234</v>
      </c>
      <c r="N3306" t="s">
        <v>8638</v>
      </c>
      <c r="O3306" t="s">
        <v>9477</v>
      </c>
      <c r="P3306" t="s">
        <v>10372</v>
      </c>
      <c r="Q3306" t="s">
        <v>10380</v>
      </c>
      <c r="R3306" t="s">
        <v>11221</v>
      </c>
      <c r="S3306">
        <v>333.57600000000002</v>
      </c>
      <c r="T3306">
        <v>3</v>
      </c>
      <c r="U3306">
        <v>0.2</v>
      </c>
      <c r="V3306">
        <v>25.0182</v>
      </c>
      <c r="W3306">
        <f>(Tableau1[[#This Row],[Sales]]/Tableau1[[#This Row],[Profit]])*100</f>
        <v>1333.3333333333335</v>
      </c>
      <c r="X3306">
        <f>Tableau1[[#This Row],[Sales]]*(1-Tableau1[[#This Row],[Discount]])</f>
        <v>266.86080000000004</v>
      </c>
      <c r="Y3306">
        <f ca="1">SUMIF(Tableau1[Order ID],Tableau1[[#This Row],[Order ID]],Tableau1[[#This Row],[Sales]])</f>
        <v>0</v>
      </c>
    </row>
    <row r="3307" spans="1:25" x14ac:dyDescent="0.3">
      <c r="A3307">
        <v>6661</v>
      </c>
      <c r="B3307" t="s">
        <v>3326</v>
      </c>
      <c r="C3307" s="9" t="s">
        <v>5846</v>
      </c>
      <c r="D3307" s="9">
        <v>42224</v>
      </c>
      <c r="E3307" s="3" t="s">
        <v>5574</v>
      </c>
      <c r="F3307" t="s">
        <v>6464</v>
      </c>
      <c r="G3307" t="s">
        <v>7059</v>
      </c>
      <c r="H3307" t="s">
        <v>7852</v>
      </c>
      <c r="I3307" t="s">
        <v>8054</v>
      </c>
      <c r="J3307" t="s">
        <v>8057</v>
      </c>
      <c r="K3307" t="s">
        <v>8162</v>
      </c>
      <c r="L3307" t="s">
        <v>8619</v>
      </c>
      <c r="M3307">
        <v>1841</v>
      </c>
      <c r="N3307" t="s">
        <v>8640</v>
      </c>
      <c r="O3307" t="s">
        <v>10193</v>
      </c>
      <c r="P3307" t="s">
        <v>10371</v>
      </c>
      <c r="Q3307" t="s">
        <v>10379</v>
      </c>
      <c r="R3307" t="s">
        <v>11933</v>
      </c>
      <c r="S3307">
        <v>39.659999999999997</v>
      </c>
      <c r="T3307">
        <v>2</v>
      </c>
      <c r="U3307">
        <v>0</v>
      </c>
      <c r="V3307">
        <v>11.898</v>
      </c>
      <c r="W3307">
        <f>(Tableau1[[#This Row],[Sales]]/Tableau1[[#This Row],[Profit]])*100</f>
        <v>333.33333333333331</v>
      </c>
      <c r="X3307">
        <f>Tableau1[[#This Row],[Sales]]*(1-Tableau1[[#This Row],[Discount]])</f>
        <v>39.659999999999997</v>
      </c>
      <c r="Y3307">
        <f ca="1">SUMIF(Tableau1[Order ID],Tableau1[[#This Row],[Order ID]],Tableau1[[#This Row],[Sales]])</f>
        <v>0</v>
      </c>
    </row>
    <row r="3308" spans="1:25" x14ac:dyDescent="0.3">
      <c r="A3308">
        <v>6664</v>
      </c>
      <c r="B3308" t="s">
        <v>3327</v>
      </c>
      <c r="C3308" s="9" t="s">
        <v>5070</v>
      </c>
      <c r="D3308" s="9">
        <v>43034</v>
      </c>
      <c r="E3308" s="3" t="s">
        <v>5782</v>
      </c>
      <c r="F3308" t="s">
        <v>6465</v>
      </c>
      <c r="G3308" t="s">
        <v>6688</v>
      </c>
      <c r="H3308" t="s">
        <v>7481</v>
      </c>
      <c r="I3308" t="s">
        <v>8054</v>
      </c>
      <c r="J3308" t="s">
        <v>8057</v>
      </c>
      <c r="K3308" t="s">
        <v>8231</v>
      </c>
      <c r="L3308" t="s">
        <v>8605</v>
      </c>
      <c r="M3308">
        <v>23464</v>
      </c>
      <c r="N3308" t="s">
        <v>8637</v>
      </c>
      <c r="O3308" t="s">
        <v>9338</v>
      </c>
      <c r="P3308" t="s">
        <v>10370</v>
      </c>
      <c r="Q3308" t="s">
        <v>10376</v>
      </c>
      <c r="R3308" t="s">
        <v>11086</v>
      </c>
      <c r="S3308">
        <v>356.85</v>
      </c>
      <c r="T3308">
        <v>5</v>
      </c>
      <c r="U3308">
        <v>0</v>
      </c>
      <c r="V3308">
        <v>60.664499999999997</v>
      </c>
      <c r="W3308">
        <f>(Tableau1[[#This Row],[Sales]]/Tableau1[[#This Row],[Profit]])*100</f>
        <v>588.23529411764707</v>
      </c>
      <c r="X3308">
        <f>Tableau1[[#This Row],[Sales]]*(1-Tableau1[[#This Row],[Discount]])</f>
        <v>356.85</v>
      </c>
      <c r="Y3308">
        <f ca="1">SUMIF(Tableau1[Order ID],Tableau1[[#This Row],[Order ID]],Tableau1[[#This Row],[Sales]])</f>
        <v>0</v>
      </c>
    </row>
    <row r="3309" spans="1:25" x14ac:dyDescent="0.3">
      <c r="A3309">
        <v>6666</v>
      </c>
      <c r="B3309" t="s">
        <v>3328</v>
      </c>
      <c r="C3309" s="9" t="s">
        <v>5246</v>
      </c>
      <c r="D3309" s="9">
        <v>42565</v>
      </c>
      <c r="E3309" s="3" t="s">
        <v>5457</v>
      </c>
      <c r="F3309" t="s">
        <v>6464</v>
      </c>
      <c r="G3309" t="s">
        <v>6833</v>
      </c>
      <c r="H3309" t="s">
        <v>7626</v>
      </c>
      <c r="I3309" t="s">
        <v>8054</v>
      </c>
      <c r="J3309" t="s">
        <v>8057</v>
      </c>
      <c r="K3309" t="s">
        <v>8276</v>
      </c>
      <c r="L3309" t="s">
        <v>8593</v>
      </c>
      <c r="M3309">
        <v>75061</v>
      </c>
      <c r="N3309" t="s">
        <v>8639</v>
      </c>
      <c r="O3309" t="s">
        <v>10299</v>
      </c>
      <c r="P3309" t="s">
        <v>10371</v>
      </c>
      <c r="Q3309" t="s">
        <v>10383</v>
      </c>
      <c r="R3309" t="s">
        <v>12039</v>
      </c>
      <c r="S3309">
        <v>219.84</v>
      </c>
      <c r="T3309">
        <v>5</v>
      </c>
      <c r="U3309">
        <v>0.2</v>
      </c>
      <c r="V3309">
        <v>79.691999999999993</v>
      </c>
      <c r="W3309">
        <f>(Tableau1[[#This Row],[Sales]]/Tableau1[[#This Row],[Profit]])*100</f>
        <v>275.86206896551727</v>
      </c>
      <c r="X3309">
        <f>Tableau1[[#This Row],[Sales]]*(1-Tableau1[[#This Row],[Discount]])</f>
        <v>175.87200000000001</v>
      </c>
      <c r="Y3309">
        <f ca="1">SUMIF(Tableau1[Order ID],Tableau1[[#This Row],[Order ID]],Tableau1[[#This Row],[Sales]])</f>
        <v>0</v>
      </c>
    </row>
    <row r="3310" spans="1:25" x14ac:dyDescent="0.3">
      <c r="A3310">
        <v>6667</v>
      </c>
      <c r="B3310" t="s">
        <v>3329</v>
      </c>
      <c r="C3310" s="9" t="s">
        <v>5635</v>
      </c>
      <c r="D3310" s="9">
        <v>42867</v>
      </c>
      <c r="E3310" s="3" t="s">
        <v>5334</v>
      </c>
      <c r="F3310" t="s">
        <v>6464</v>
      </c>
      <c r="G3310" t="s">
        <v>6690</v>
      </c>
      <c r="H3310" t="s">
        <v>7483</v>
      </c>
      <c r="I3310" t="s">
        <v>8054</v>
      </c>
      <c r="J3310" t="s">
        <v>8057</v>
      </c>
      <c r="K3310" t="s">
        <v>8277</v>
      </c>
      <c r="L3310" t="s">
        <v>8618</v>
      </c>
      <c r="M3310">
        <v>8360</v>
      </c>
      <c r="N3310" t="s">
        <v>8640</v>
      </c>
      <c r="O3310" t="s">
        <v>10231</v>
      </c>
      <c r="P3310" t="s">
        <v>10370</v>
      </c>
      <c r="Q3310" t="s">
        <v>10378</v>
      </c>
      <c r="R3310" t="s">
        <v>11969</v>
      </c>
      <c r="S3310">
        <v>42.85</v>
      </c>
      <c r="T3310">
        <v>5</v>
      </c>
      <c r="U3310">
        <v>0</v>
      </c>
      <c r="V3310">
        <v>15.426</v>
      </c>
      <c r="W3310">
        <f>(Tableau1[[#This Row],[Sales]]/Tableau1[[#This Row],[Profit]])*100</f>
        <v>277.77777777777777</v>
      </c>
      <c r="X3310">
        <f>Tableau1[[#This Row],[Sales]]*(1-Tableau1[[#This Row],[Discount]])</f>
        <v>42.85</v>
      </c>
      <c r="Y3310">
        <f ca="1">SUMIF(Tableau1[Order ID],Tableau1[[#This Row],[Order ID]],Tableau1[[#This Row],[Sales]])</f>
        <v>0</v>
      </c>
    </row>
    <row r="3311" spans="1:25" x14ac:dyDescent="0.3">
      <c r="A3311">
        <v>6671</v>
      </c>
      <c r="B3311" t="s">
        <v>3330</v>
      </c>
      <c r="C3311" s="9" t="s">
        <v>6156</v>
      </c>
      <c r="D3311" s="9">
        <v>42880</v>
      </c>
      <c r="E3311" s="3" t="s">
        <v>5178</v>
      </c>
      <c r="F3311" t="s">
        <v>6465</v>
      </c>
      <c r="G3311" t="s">
        <v>6882</v>
      </c>
      <c r="H3311" t="s">
        <v>7675</v>
      </c>
      <c r="I3311" t="s">
        <v>8056</v>
      </c>
      <c r="J3311" t="s">
        <v>8057</v>
      </c>
      <c r="K3311" t="s">
        <v>8096</v>
      </c>
      <c r="L3311" t="s">
        <v>8620</v>
      </c>
      <c r="M3311">
        <v>31907</v>
      </c>
      <c r="N3311" t="s">
        <v>8637</v>
      </c>
      <c r="O3311" t="s">
        <v>9152</v>
      </c>
      <c r="P3311" t="s">
        <v>10371</v>
      </c>
      <c r="Q3311" t="s">
        <v>10381</v>
      </c>
      <c r="R3311" t="s">
        <v>10901</v>
      </c>
      <c r="S3311">
        <v>29.84</v>
      </c>
      <c r="T3311">
        <v>2</v>
      </c>
      <c r="U3311">
        <v>0</v>
      </c>
      <c r="V3311">
        <v>13.428000000000001</v>
      </c>
      <c r="W3311">
        <f>(Tableau1[[#This Row],[Sales]]/Tableau1[[#This Row],[Profit]])*100</f>
        <v>222.2222222222222</v>
      </c>
      <c r="X3311">
        <f>Tableau1[[#This Row],[Sales]]*(1-Tableau1[[#This Row],[Discount]])</f>
        <v>29.84</v>
      </c>
      <c r="Y3311">
        <f ca="1">SUMIF(Tableau1[Order ID],Tableau1[[#This Row],[Order ID]],Tableau1[[#This Row],[Sales]])</f>
        <v>0</v>
      </c>
    </row>
    <row r="3312" spans="1:25" x14ac:dyDescent="0.3">
      <c r="A3312">
        <v>6672</v>
      </c>
      <c r="B3312" t="s">
        <v>3331</v>
      </c>
      <c r="C3312" s="9" t="s">
        <v>5739</v>
      </c>
      <c r="D3312" s="9">
        <v>41874</v>
      </c>
      <c r="E3312" s="3" t="s">
        <v>5039</v>
      </c>
      <c r="F3312" t="s">
        <v>6464</v>
      </c>
      <c r="G3312" t="s">
        <v>6984</v>
      </c>
      <c r="H3312" t="s">
        <v>7777</v>
      </c>
      <c r="I3312" t="s">
        <v>8055</v>
      </c>
      <c r="J3312" t="s">
        <v>8057</v>
      </c>
      <c r="K3312" t="s">
        <v>8059</v>
      </c>
      <c r="L3312" t="s">
        <v>8590</v>
      </c>
      <c r="M3312">
        <v>90032</v>
      </c>
      <c r="N3312" t="s">
        <v>8638</v>
      </c>
      <c r="O3312" t="s">
        <v>9205</v>
      </c>
      <c r="P3312" t="s">
        <v>10371</v>
      </c>
      <c r="Q3312" t="s">
        <v>10381</v>
      </c>
      <c r="R3312" t="s">
        <v>10954</v>
      </c>
      <c r="S3312">
        <v>49.567999999999998</v>
      </c>
      <c r="T3312">
        <v>2</v>
      </c>
      <c r="U3312">
        <v>0.2</v>
      </c>
      <c r="V3312">
        <v>17.348800000000001</v>
      </c>
      <c r="W3312">
        <f>(Tableau1[[#This Row],[Sales]]/Tableau1[[#This Row],[Profit]])*100</f>
        <v>285.71428571428567</v>
      </c>
      <c r="X3312">
        <f>Tableau1[[#This Row],[Sales]]*(1-Tableau1[[#This Row],[Discount]])</f>
        <v>39.654400000000003</v>
      </c>
      <c r="Y3312">
        <f ca="1">SUMIF(Tableau1[Order ID],Tableau1[[#This Row],[Order ID]],Tableau1[[#This Row],[Sales]])</f>
        <v>0</v>
      </c>
    </row>
    <row r="3313" spans="1:25" x14ac:dyDescent="0.3">
      <c r="A3313">
        <v>6673</v>
      </c>
      <c r="B3313" t="s">
        <v>3332</v>
      </c>
      <c r="C3313" s="9" t="s">
        <v>5891</v>
      </c>
      <c r="D3313" s="9">
        <v>42258</v>
      </c>
      <c r="E3313" s="3" t="s">
        <v>6247</v>
      </c>
      <c r="F3313" t="s">
        <v>6465</v>
      </c>
      <c r="G3313" t="s">
        <v>6583</v>
      </c>
      <c r="H3313" t="s">
        <v>7376</v>
      </c>
      <c r="I3313" t="s">
        <v>8055</v>
      </c>
      <c r="J3313" t="s">
        <v>8057</v>
      </c>
      <c r="K3313" t="s">
        <v>8128</v>
      </c>
      <c r="L3313" t="s">
        <v>8590</v>
      </c>
      <c r="M3313">
        <v>92024</v>
      </c>
      <c r="N3313" t="s">
        <v>8638</v>
      </c>
      <c r="O3313" t="s">
        <v>8746</v>
      </c>
      <c r="P3313" t="s">
        <v>10371</v>
      </c>
      <c r="Q3313" t="s">
        <v>10379</v>
      </c>
      <c r="R3313" t="s">
        <v>10495</v>
      </c>
      <c r="S3313">
        <v>265.86</v>
      </c>
      <c r="T3313">
        <v>7</v>
      </c>
      <c r="U3313">
        <v>0</v>
      </c>
      <c r="V3313">
        <v>79.757999999999996</v>
      </c>
      <c r="W3313">
        <f>(Tableau1[[#This Row],[Sales]]/Tableau1[[#This Row],[Profit]])*100</f>
        <v>333.33333333333337</v>
      </c>
      <c r="X3313">
        <f>Tableau1[[#This Row],[Sales]]*(1-Tableau1[[#This Row],[Discount]])</f>
        <v>265.86</v>
      </c>
      <c r="Y3313">
        <f ca="1">SUMIF(Tableau1[Order ID],Tableau1[[#This Row],[Order ID]],Tableau1[[#This Row],[Sales]])</f>
        <v>0</v>
      </c>
    </row>
    <row r="3314" spans="1:25" x14ac:dyDescent="0.3">
      <c r="A3314">
        <v>6674</v>
      </c>
      <c r="B3314" t="s">
        <v>3333</v>
      </c>
      <c r="C3314" s="9" t="s">
        <v>5607</v>
      </c>
      <c r="D3314" s="9">
        <v>42252</v>
      </c>
      <c r="E3314" s="3" t="s">
        <v>5841</v>
      </c>
      <c r="F3314" t="s">
        <v>6465</v>
      </c>
      <c r="G3314" t="s">
        <v>6537</v>
      </c>
      <c r="H3314" t="s">
        <v>7330</v>
      </c>
      <c r="I3314" t="s">
        <v>8056</v>
      </c>
      <c r="J3314" t="s">
        <v>8057</v>
      </c>
      <c r="K3314" t="s">
        <v>8320</v>
      </c>
      <c r="L3314" t="s">
        <v>8605</v>
      </c>
      <c r="M3314">
        <v>22901</v>
      </c>
      <c r="N3314" t="s">
        <v>8637</v>
      </c>
      <c r="O3314" t="s">
        <v>10317</v>
      </c>
      <c r="P3314" t="s">
        <v>10370</v>
      </c>
      <c r="Q3314" t="s">
        <v>10378</v>
      </c>
      <c r="R3314" t="s">
        <v>12058</v>
      </c>
      <c r="S3314">
        <v>67.959999999999994</v>
      </c>
      <c r="T3314">
        <v>4</v>
      </c>
      <c r="U3314">
        <v>0</v>
      </c>
      <c r="V3314">
        <v>12.232799999999999</v>
      </c>
      <c r="W3314">
        <f>(Tableau1[[#This Row],[Sales]]/Tableau1[[#This Row],[Profit]])*100</f>
        <v>555.55555555555554</v>
      </c>
      <c r="X3314">
        <f>Tableau1[[#This Row],[Sales]]*(1-Tableau1[[#This Row],[Discount]])</f>
        <v>67.959999999999994</v>
      </c>
      <c r="Y3314">
        <f ca="1">SUMIF(Tableau1[Order ID],Tableau1[[#This Row],[Order ID]],Tableau1[[#This Row],[Sales]])</f>
        <v>0</v>
      </c>
    </row>
    <row r="3315" spans="1:25" x14ac:dyDescent="0.3">
      <c r="A3315">
        <v>6675</v>
      </c>
      <c r="B3315" t="s">
        <v>3334</v>
      </c>
      <c r="C3315" s="9" t="s">
        <v>5112</v>
      </c>
      <c r="D3315" s="9">
        <v>42329</v>
      </c>
      <c r="E3315" s="3" t="s">
        <v>5551</v>
      </c>
      <c r="F3315" t="s">
        <v>6464</v>
      </c>
      <c r="G3315" t="s">
        <v>7126</v>
      </c>
      <c r="H3315" t="s">
        <v>7919</v>
      </c>
      <c r="I3315" t="s">
        <v>8054</v>
      </c>
      <c r="J3315" t="s">
        <v>8057</v>
      </c>
      <c r="K3315" t="s">
        <v>8162</v>
      </c>
      <c r="L3315" t="s">
        <v>8602</v>
      </c>
      <c r="M3315">
        <v>46226</v>
      </c>
      <c r="N3315" t="s">
        <v>8639</v>
      </c>
      <c r="O3315" t="s">
        <v>9458</v>
      </c>
      <c r="P3315" t="s">
        <v>10371</v>
      </c>
      <c r="Q3315" t="s">
        <v>10379</v>
      </c>
      <c r="R3315" t="s">
        <v>11201</v>
      </c>
      <c r="S3315">
        <v>10.92</v>
      </c>
      <c r="T3315">
        <v>6</v>
      </c>
      <c r="U3315">
        <v>0</v>
      </c>
      <c r="V3315">
        <v>4.9139999999999997</v>
      </c>
      <c r="W3315">
        <f>(Tableau1[[#This Row],[Sales]]/Tableau1[[#This Row],[Profit]])*100</f>
        <v>222.22222222222223</v>
      </c>
      <c r="X3315">
        <f>Tableau1[[#This Row],[Sales]]*(1-Tableau1[[#This Row],[Discount]])</f>
        <v>10.92</v>
      </c>
      <c r="Y3315">
        <f ca="1">SUMIF(Tableau1[Order ID],Tableau1[[#This Row],[Order ID]],Tableau1[[#This Row],[Sales]])</f>
        <v>0</v>
      </c>
    </row>
    <row r="3316" spans="1:25" x14ac:dyDescent="0.3">
      <c r="A3316">
        <v>6679</v>
      </c>
      <c r="B3316" t="s">
        <v>3335</v>
      </c>
      <c r="C3316" s="9" t="s">
        <v>6012</v>
      </c>
      <c r="D3316" s="9">
        <v>41922</v>
      </c>
      <c r="E3316" s="3" t="s">
        <v>6035</v>
      </c>
      <c r="F3316" t="s">
        <v>6465</v>
      </c>
      <c r="G3316" t="s">
        <v>6642</v>
      </c>
      <c r="H3316" t="s">
        <v>7435</v>
      </c>
      <c r="I3316" t="s">
        <v>8056</v>
      </c>
      <c r="J3316" t="s">
        <v>8057</v>
      </c>
      <c r="K3316" t="s">
        <v>8100</v>
      </c>
      <c r="L3316" t="s">
        <v>8604</v>
      </c>
      <c r="M3316">
        <v>85023</v>
      </c>
      <c r="N3316" t="s">
        <v>8638</v>
      </c>
      <c r="O3316" t="s">
        <v>9506</v>
      </c>
      <c r="P3316" t="s">
        <v>10370</v>
      </c>
      <c r="Q3316" t="s">
        <v>10378</v>
      </c>
      <c r="R3316" t="s">
        <v>11248</v>
      </c>
      <c r="S3316">
        <v>46.872</v>
      </c>
      <c r="T3316">
        <v>7</v>
      </c>
      <c r="U3316">
        <v>0.2</v>
      </c>
      <c r="V3316">
        <v>3.5154000000000001</v>
      </c>
      <c r="W3316">
        <f>(Tableau1[[#This Row],[Sales]]/Tableau1[[#This Row],[Profit]])*100</f>
        <v>1333.3333333333333</v>
      </c>
      <c r="X3316">
        <f>Tableau1[[#This Row],[Sales]]*(1-Tableau1[[#This Row],[Discount]])</f>
        <v>37.497599999999998</v>
      </c>
      <c r="Y3316">
        <f ca="1">SUMIF(Tableau1[Order ID],Tableau1[[#This Row],[Order ID]],Tableau1[[#This Row],[Sales]])</f>
        <v>0</v>
      </c>
    </row>
    <row r="3317" spans="1:25" x14ac:dyDescent="0.3">
      <c r="A3317">
        <v>6680</v>
      </c>
      <c r="B3317" t="s">
        <v>3336</v>
      </c>
      <c r="C3317" s="9" t="s">
        <v>5294</v>
      </c>
      <c r="D3317" s="9">
        <v>42980</v>
      </c>
      <c r="E3317" s="3" t="s">
        <v>5240</v>
      </c>
      <c r="F3317" t="s">
        <v>6464</v>
      </c>
      <c r="G3317" t="s">
        <v>6494</v>
      </c>
      <c r="H3317" t="s">
        <v>7287</v>
      </c>
      <c r="I3317" t="s">
        <v>8054</v>
      </c>
      <c r="J3317" t="s">
        <v>8057</v>
      </c>
      <c r="K3317" t="s">
        <v>8313</v>
      </c>
      <c r="L3317" t="s">
        <v>8617</v>
      </c>
      <c r="M3317">
        <v>6450</v>
      </c>
      <c r="N3317" t="s">
        <v>8640</v>
      </c>
      <c r="O3317" t="s">
        <v>9008</v>
      </c>
      <c r="P3317" t="s">
        <v>10371</v>
      </c>
      <c r="Q3317" t="s">
        <v>10377</v>
      </c>
      <c r="R3317" t="s">
        <v>10758</v>
      </c>
      <c r="S3317">
        <v>10.9</v>
      </c>
      <c r="T3317">
        <v>1</v>
      </c>
      <c r="U3317">
        <v>0</v>
      </c>
      <c r="V3317">
        <v>2.8340000000000001</v>
      </c>
      <c r="W3317">
        <f>(Tableau1[[#This Row],[Sales]]/Tableau1[[#This Row],[Profit]])*100</f>
        <v>384.61538461538464</v>
      </c>
      <c r="X3317">
        <f>Tableau1[[#This Row],[Sales]]*(1-Tableau1[[#This Row],[Discount]])</f>
        <v>10.9</v>
      </c>
      <c r="Y3317">
        <f ca="1">SUMIF(Tableau1[Order ID],Tableau1[[#This Row],[Order ID]],Tableau1[[#This Row],[Sales]])</f>
        <v>0</v>
      </c>
    </row>
    <row r="3318" spans="1:25" x14ac:dyDescent="0.3">
      <c r="A3318">
        <v>6683</v>
      </c>
      <c r="B3318" t="s">
        <v>3337</v>
      </c>
      <c r="C3318" s="9" t="s">
        <v>5344</v>
      </c>
      <c r="D3318" s="9">
        <v>42736</v>
      </c>
      <c r="E3318" s="3" t="s">
        <v>5490</v>
      </c>
      <c r="F3318" t="s">
        <v>6466</v>
      </c>
      <c r="G3318" t="s">
        <v>6971</v>
      </c>
      <c r="H3318" t="s">
        <v>7764</v>
      </c>
      <c r="I3318" t="s">
        <v>8056</v>
      </c>
      <c r="J3318" t="s">
        <v>8057</v>
      </c>
      <c r="K3318" t="s">
        <v>8105</v>
      </c>
      <c r="L3318" t="s">
        <v>8594</v>
      </c>
      <c r="M3318">
        <v>53132</v>
      </c>
      <c r="N3318" t="s">
        <v>8639</v>
      </c>
      <c r="O3318" t="s">
        <v>9368</v>
      </c>
      <c r="P3318" t="s">
        <v>10371</v>
      </c>
      <c r="Q3318" t="s">
        <v>10381</v>
      </c>
      <c r="R3318" t="s">
        <v>11115</v>
      </c>
      <c r="S3318">
        <v>3.6</v>
      </c>
      <c r="T3318">
        <v>2</v>
      </c>
      <c r="U3318">
        <v>0</v>
      </c>
      <c r="V3318">
        <v>1.728</v>
      </c>
      <c r="W3318">
        <f>(Tableau1[[#This Row],[Sales]]/Tableau1[[#This Row],[Profit]])*100</f>
        <v>208.33333333333334</v>
      </c>
      <c r="X3318">
        <f>Tableau1[[#This Row],[Sales]]*(1-Tableau1[[#This Row],[Discount]])</f>
        <v>3.6</v>
      </c>
      <c r="Y3318">
        <f ca="1">SUMIF(Tableau1[Order ID],Tableau1[[#This Row],[Order ID]],Tableau1[[#This Row],[Sales]])</f>
        <v>0</v>
      </c>
    </row>
    <row r="3319" spans="1:25" x14ac:dyDescent="0.3">
      <c r="A3319">
        <v>6684</v>
      </c>
      <c r="B3319" t="s">
        <v>3338</v>
      </c>
      <c r="C3319" s="9" t="s">
        <v>6157</v>
      </c>
      <c r="D3319" s="9">
        <v>41948</v>
      </c>
      <c r="E3319" s="3" t="s">
        <v>5879</v>
      </c>
      <c r="F3319" t="s">
        <v>6465</v>
      </c>
      <c r="G3319" t="s">
        <v>6836</v>
      </c>
      <c r="H3319" t="s">
        <v>7629</v>
      </c>
      <c r="I3319" t="s">
        <v>8056</v>
      </c>
      <c r="J3319" t="s">
        <v>8057</v>
      </c>
      <c r="K3319" t="s">
        <v>8059</v>
      </c>
      <c r="L3319" t="s">
        <v>8590</v>
      </c>
      <c r="M3319">
        <v>90008</v>
      </c>
      <c r="N3319" t="s">
        <v>8638</v>
      </c>
      <c r="O3319" t="s">
        <v>10093</v>
      </c>
      <c r="P3319" t="s">
        <v>10370</v>
      </c>
      <c r="Q3319" t="s">
        <v>10378</v>
      </c>
      <c r="R3319" t="s">
        <v>11832</v>
      </c>
      <c r="S3319">
        <v>20.04</v>
      </c>
      <c r="T3319">
        <v>6</v>
      </c>
      <c r="U3319">
        <v>0</v>
      </c>
      <c r="V3319">
        <v>8.8176000000000005</v>
      </c>
      <c r="W3319">
        <f>(Tableau1[[#This Row],[Sales]]/Tableau1[[#This Row],[Profit]])*100</f>
        <v>227.27272727272725</v>
      </c>
      <c r="X3319">
        <f>Tableau1[[#This Row],[Sales]]*(1-Tableau1[[#This Row],[Discount]])</f>
        <v>20.04</v>
      </c>
      <c r="Y3319">
        <f ca="1">SUMIF(Tableau1[Order ID],Tableau1[[#This Row],[Order ID]],Tableau1[[#This Row],[Sales]])</f>
        <v>0</v>
      </c>
    </row>
    <row r="3320" spans="1:25" x14ac:dyDescent="0.3">
      <c r="A3320">
        <v>6685</v>
      </c>
      <c r="B3320" t="s">
        <v>3339</v>
      </c>
      <c r="C3320" s="9" t="s">
        <v>6027</v>
      </c>
      <c r="D3320" s="9">
        <v>42355</v>
      </c>
      <c r="E3320" s="3" t="s">
        <v>5967</v>
      </c>
      <c r="F3320" t="s">
        <v>6465</v>
      </c>
      <c r="G3320" t="s">
        <v>6966</v>
      </c>
      <c r="H3320" t="s">
        <v>7759</v>
      </c>
      <c r="I3320" t="s">
        <v>8054</v>
      </c>
      <c r="J3320" t="s">
        <v>8057</v>
      </c>
      <c r="K3320" t="s">
        <v>8099</v>
      </c>
      <c r="L3320" t="s">
        <v>8598</v>
      </c>
      <c r="M3320">
        <v>61701</v>
      </c>
      <c r="N3320" t="s">
        <v>8639</v>
      </c>
      <c r="O3320" t="s">
        <v>9508</v>
      </c>
      <c r="P3320" t="s">
        <v>10371</v>
      </c>
      <c r="Q3320" t="s">
        <v>10377</v>
      </c>
      <c r="R3320" t="s">
        <v>11250</v>
      </c>
      <c r="S3320">
        <v>180.01599999999999</v>
      </c>
      <c r="T3320">
        <v>1</v>
      </c>
      <c r="U3320">
        <v>0.2</v>
      </c>
      <c r="V3320">
        <v>-15.7514</v>
      </c>
      <c r="W3320">
        <f>(Tableau1[[#This Row],[Sales]]/Tableau1[[#This Row],[Profit]])*100</f>
        <v>-1142.8571428571427</v>
      </c>
      <c r="X3320">
        <f>Tableau1[[#This Row],[Sales]]*(1-Tableau1[[#This Row],[Discount]])</f>
        <v>144.0128</v>
      </c>
      <c r="Y3320">
        <f ca="1">SUMIF(Tableau1[Order ID],Tableau1[[#This Row],[Order ID]],Tableau1[[#This Row],[Sales]])</f>
        <v>0</v>
      </c>
    </row>
    <row r="3321" spans="1:25" x14ac:dyDescent="0.3">
      <c r="A3321">
        <v>6688</v>
      </c>
      <c r="B3321" t="s">
        <v>3340</v>
      </c>
      <c r="C3321" s="9" t="s">
        <v>5293</v>
      </c>
      <c r="D3321" s="9">
        <v>42138</v>
      </c>
      <c r="E3321" s="3" t="s">
        <v>6061</v>
      </c>
      <c r="F3321" t="s">
        <v>6465</v>
      </c>
      <c r="G3321" t="s">
        <v>7111</v>
      </c>
      <c r="H3321" t="s">
        <v>7904</v>
      </c>
      <c r="I3321" t="s">
        <v>8054</v>
      </c>
      <c r="J3321" t="s">
        <v>8057</v>
      </c>
      <c r="K3321" t="s">
        <v>8059</v>
      </c>
      <c r="L3321" t="s">
        <v>8590</v>
      </c>
      <c r="M3321">
        <v>90032</v>
      </c>
      <c r="N3321" t="s">
        <v>8638</v>
      </c>
      <c r="O3321" t="s">
        <v>9941</v>
      </c>
      <c r="P3321" t="s">
        <v>10371</v>
      </c>
      <c r="Q3321" t="s">
        <v>10377</v>
      </c>
      <c r="R3321" t="s">
        <v>11677</v>
      </c>
      <c r="S3321">
        <v>1117.92</v>
      </c>
      <c r="T3321">
        <v>4</v>
      </c>
      <c r="U3321">
        <v>0</v>
      </c>
      <c r="V3321">
        <v>55.896000000000001</v>
      </c>
      <c r="W3321">
        <f>(Tableau1[[#This Row],[Sales]]/Tableau1[[#This Row],[Profit]])*100</f>
        <v>2000</v>
      </c>
      <c r="X3321">
        <f>Tableau1[[#This Row],[Sales]]*(1-Tableau1[[#This Row],[Discount]])</f>
        <v>1117.92</v>
      </c>
      <c r="Y3321">
        <f ca="1">SUMIF(Tableau1[Order ID],Tableau1[[#This Row],[Order ID]],Tableau1[[#This Row],[Sales]])</f>
        <v>0</v>
      </c>
    </row>
    <row r="3322" spans="1:25" x14ac:dyDescent="0.3">
      <c r="A3322">
        <v>6689</v>
      </c>
      <c r="B3322" t="s">
        <v>3341</v>
      </c>
      <c r="C3322" s="9" t="s">
        <v>5464</v>
      </c>
      <c r="D3322" s="9">
        <v>42804</v>
      </c>
      <c r="E3322" s="3" t="s">
        <v>6425</v>
      </c>
      <c r="F3322" t="s">
        <v>6464</v>
      </c>
      <c r="G3322" t="s">
        <v>7166</v>
      </c>
      <c r="H3322" t="s">
        <v>7959</v>
      </c>
      <c r="I3322" t="s">
        <v>8055</v>
      </c>
      <c r="J3322" t="s">
        <v>8057</v>
      </c>
      <c r="K3322" t="s">
        <v>8066</v>
      </c>
      <c r="L3322" t="s">
        <v>8590</v>
      </c>
      <c r="M3322">
        <v>94109</v>
      </c>
      <c r="N3322" t="s">
        <v>8638</v>
      </c>
      <c r="O3322" t="s">
        <v>9721</v>
      </c>
      <c r="P3322" t="s">
        <v>10372</v>
      </c>
      <c r="Q3322" t="s">
        <v>10384</v>
      </c>
      <c r="R3322" t="s">
        <v>11458</v>
      </c>
      <c r="S3322">
        <v>111.96</v>
      </c>
      <c r="T3322">
        <v>4</v>
      </c>
      <c r="U3322">
        <v>0</v>
      </c>
      <c r="V3322">
        <v>21.272400000000001</v>
      </c>
      <c r="W3322">
        <f>(Tableau1[[#This Row],[Sales]]/Tableau1[[#This Row],[Profit]])*100</f>
        <v>526.31578947368416</v>
      </c>
      <c r="X3322">
        <f>Tableau1[[#This Row],[Sales]]*(1-Tableau1[[#This Row],[Discount]])</f>
        <v>111.96</v>
      </c>
      <c r="Y3322">
        <f ca="1">SUMIF(Tableau1[Order ID],Tableau1[[#This Row],[Order ID]],Tableau1[[#This Row],[Sales]])</f>
        <v>0</v>
      </c>
    </row>
    <row r="3323" spans="1:25" x14ac:dyDescent="0.3">
      <c r="A3323">
        <v>6690</v>
      </c>
      <c r="B3323" t="s">
        <v>3342</v>
      </c>
      <c r="C3323" s="9" t="s">
        <v>5604</v>
      </c>
      <c r="D3323" s="9">
        <v>43071</v>
      </c>
      <c r="E3323" s="3" t="s">
        <v>5064</v>
      </c>
      <c r="F3323" t="s">
        <v>6465</v>
      </c>
      <c r="G3323" t="s">
        <v>7000</v>
      </c>
      <c r="H3323" t="s">
        <v>7793</v>
      </c>
      <c r="I3323" t="s">
        <v>8055</v>
      </c>
      <c r="J3323" t="s">
        <v>8057</v>
      </c>
      <c r="K3323" t="s">
        <v>8070</v>
      </c>
      <c r="L3323" t="s">
        <v>8593</v>
      </c>
      <c r="M3323">
        <v>77095</v>
      </c>
      <c r="N3323" t="s">
        <v>8639</v>
      </c>
      <c r="O3323" t="s">
        <v>9863</v>
      </c>
      <c r="P3323" t="s">
        <v>10371</v>
      </c>
      <c r="Q3323" t="s">
        <v>10379</v>
      </c>
      <c r="R3323" t="s">
        <v>11598</v>
      </c>
      <c r="S3323">
        <v>12.16</v>
      </c>
      <c r="T3323">
        <v>5</v>
      </c>
      <c r="U3323">
        <v>0.2</v>
      </c>
      <c r="V3323">
        <v>2.1280000000000001</v>
      </c>
      <c r="W3323">
        <f>(Tableau1[[#This Row],[Sales]]/Tableau1[[#This Row],[Profit]])*100</f>
        <v>571.42857142857144</v>
      </c>
      <c r="X3323">
        <f>Tableau1[[#This Row],[Sales]]*(1-Tableau1[[#This Row],[Discount]])</f>
        <v>9.7280000000000015</v>
      </c>
      <c r="Y3323">
        <f ca="1">SUMIF(Tableau1[Order ID],Tableau1[[#This Row],[Order ID]],Tableau1[[#This Row],[Sales]])</f>
        <v>0</v>
      </c>
    </row>
    <row r="3324" spans="1:25" x14ac:dyDescent="0.3">
      <c r="A3324">
        <v>6691</v>
      </c>
      <c r="B3324" t="s">
        <v>3343</v>
      </c>
      <c r="C3324" s="9" t="s">
        <v>5719</v>
      </c>
      <c r="D3324" s="9">
        <v>42947</v>
      </c>
      <c r="E3324" s="3" t="s">
        <v>5515</v>
      </c>
      <c r="F3324" t="s">
        <v>6465</v>
      </c>
      <c r="G3324" t="s">
        <v>7092</v>
      </c>
      <c r="H3324" t="s">
        <v>7885</v>
      </c>
      <c r="I3324" t="s">
        <v>8055</v>
      </c>
      <c r="J3324" t="s">
        <v>8057</v>
      </c>
      <c r="K3324" t="s">
        <v>8216</v>
      </c>
      <c r="L3324" t="s">
        <v>8594</v>
      </c>
      <c r="M3324">
        <v>53209</v>
      </c>
      <c r="N3324" t="s">
        <v>8639</v>
      </c>
      <c r="O3324" t="s">
        <v>8873</v>
      </c>
      <c r="P3324" t="s">
        <v>10371</v>
      </c>
      <c r="Q3324" t="s">
        <v>10381</v>
      </c>
      <c r="R3324" t="s">
        <v>10623</v>
      </c>
      <c r="S3324">
        <v>17.52</v>
      </c>
      <c r="T3324">
        <v>4</v>
      </c>
      <c r="U3324">
        <v>0</v>
      </c>
      <c r="V3324">
        <v>8.4095999999999993</v>
      </c>
      <c r="W3324">
        <f>(Tableau1[[#This Row],[Sales]]/Tableau1[[#This Row],[Profit]])*100</f>
        <v>208.33333333333334</v>
      </c>
      <c r="X3324">
        <f>Tableau1[[#This Row],[Sales]]*(1-Tableau1[[#This Row],[Discount]])</f>
        <v>17.52</v>
      </c>
      <c r="Y3324">
        <f ca="1">SUMIF(Tableau1[Order ID],Tableau1[[#This Row],[Order ID]],Tableau1[[#This Row],[Sales]])</f>
        <v>0</v>
      </c>
    </row>
    <row r="3325" spans="1:25" x14ac:dyDescent="0.3">
      <c r="A3325">
        <v>6693</v>
      </c>
      <c r="B3325" t="s">
        <v>3344</v>
      </c>
      <c r="C3325" s="9" t="s">
        <v>5968</v>
      </c>
      <c r="D3325" s="9">
        <v>42958</v>
      </c>
      <c r="E3325" s="3" t="s">
        <v>5832</v>
      </c>
      <c r="F3325" t="s">
        <v>6464</v>
      </c>
      <c r="G3325" t="s">
        <v>7128</v>
      </c>
      <c r="H3325" t="s">
        <v>7921</v>
      </c>
      <c r="I3325" t="s">
        <v>8056</v>
      </c>
      <c r="J3325" t="s">
        <v>8057</v>
      </c>
      <c r="K3325" t="s">
        <v>8393</v>
      </c>
      <c r="L3325" t="s">
        <v>8616</v>
      </c>
      <c r="M3325">
        <v>70601</v>
      </c>
      <c r="N3325" t="s">
        <v>8637</v>
      </c>
      <c r="O3325" t="s">
        <v>9893</v>
      </c>
      <c r="P3325" t="s">
        <v>10371</v>
      </c>
      <c r="Q3325" t="s">
        <v>10381</v>
      </c>
      <c r="R3325" t="s">
        <v>11629</v>
      </c>
      <c r="S3325">
        <v>477.51</v>
      </c>
      <c r="T3325">
        <v>11</v>
      </c>
      <c r="U3325">
        <v>0</v>
      </c>
      <c r="V3325">
        <v>219.65459999999999</v>
      </c>
      <c r="W3325">
        <f>(Tableau1[[#This Row],[Sales]]/Tableau1[[#This Row],[Profit]])*100</f>
        <v>217.39130434782606</v>
      </c>
      <c r="X3325">
        <f>Tableau1[[#This Row],[Sales]]*(1-Tableau1[[#This Row],[Discount]])</f>
        <v>477.51</v>
      </c>
      <c r="Y3325">
        <f ca="1">SUMIF(Tableau1[Order ID],Tableau1[[#This Row],[Order ID]],Tableau1[[#This Row],[Sales]])</f>
        <v>0</v>
      </c>
    </row>
    <row r="3326" spans="1:25" x14ac:dyDescent="0.3">
      <c r="A3326">
        <v>6694</v>
      </c>
      <c r="B3326" t="s">
        <v>3345</v>
      </c>
      <c r="C3326" s="9" t="s">
        <v>6063</v>
      </c>
      <c r="D3326" s="9">
        <v>43008</v>
      </c>
      <c r="E3326" s="3" t="s">
        <v>5310</v>
      </c>
      <c r="F3326" t="s">
        <v>6464</v>
      </c>
      <c r="G3326" t="s">
        <v>7161</v>
      </c>
      <c r="H3326" t="s">
        <v>7954</v>
      </c>
      <c r="I3326" t="s">
        <v>8054</v>
      </c>
      <c r="J3326" t="s">
        <v>8057</v>
      </c>
      <c r="K3326" t="s">
        <v>8306</v>
      </c>
      <c r="L3326" t="s">
        <v>8627</v>
      </c>
      <c r="M3326">
        <v>21215</v>
      </c>
      <c r="N3326" t="s">
        <v>8640</v>
      </c>
      <c r="O3326" t="s">
        <v>9973</v>
      </c>
      <c r="P3326" t="s">
        <v>10371</v>
      </c>
      <c r="Q3326" t="s">
        <v>10383</v>
      </c>
      <c r="R3326" t="s">
        <v>11710</v>
      </c>
      <c r="S3326">
        <v>164.88</v>
      </c>
      <c r="T3326">
        <v>3</v>
      </c>
      <c r="U3326">
        <v>0</v>
      </c>
      <c r="V3326">
        <v>80.791200000000003</v>
      </c>
      <c r="W3326">
        <f>(Tableau1[[#This Row],[Sales]]/Tableau1[[#This Row],[Profit]])*100</f>
        <v>204.08163265306123</v>
      </c>
      <c r="X3326">
        <f>Tableau1[[#This Row],[Sales]]*(1-Tableau1[[#This Row],[Discount]])</f>
        <v>164.88</v>
      </c>
      <c r="Y3326">
        <f ca="1">SUMIF(Tableau1[Order ID],Tableau1[[#This Row],[Order ID]],Tableau1[[#This Row],[Sales]])</f>
        <v>0</v>
      </c>
    </row>
    <row r="3327" spans="1:25" x14ac:dyDescent="0.3">
      <c r="A3327">
        <v>6695</v>
      </c>
      <c r="B3327" t="s">
        <v>3346</v>
      </c>
      <c r="C3327" s="9" t="s">
        <v>5400</v>
      </c>
      <c r="D3327" s="9">
        <v>42608</v>
      </c>
      <c r="E3327" s="3" t="s">
        <v>5163</v>
      </c>
      <c r="F3327" t="s">
        <v>6465</v>
      </c>
      <c r="G3327" t="s">
        <v>7244</v>
      </c>
      <c r="H3327" t="s">
        <v>8037</v>
      </c>
      <c r="I3327" t="s">
        <v>8056</v>
      </c>
      <c r="J3327" t="s">
        <v>8057</v>
      </c>
      <c r="K3327" t="s">
        <v>8105</v>
      </c>
      <c r="L3327" t="s">
        <v>8594</v>
      </c>
      <c r="M3327">
        <v>53132</v>
      </c>
      <c r="N3327" t="s">
        <v>8639</v>
      </c>
      <c r="O3327" t="s">
        <v>9691</v>
      </c>
      <c r="P3327" t="s">
        <v>10372</v>
      </c>
      <c r="Q3327" t="s">
        <v>10384</v>
      </c>
      <c r="R3327" t="s">
        <v>11430</v>
      </c>
      <c r="S3327">
        <v>47.97</v>
      </c>
      <c r="T3327">
        <v>3</v>
      </c>
      <c r="U3327">
        <v>0</v>
      </c>
      <c r="V3327">
        <v>14.870699999999999</v>
      </c>
      <c r="W3327">
        <f>(Tableau1[[#This Row],[Sales]]/Tableau1[[#This Row],[Profit]])*100</f>
        <v>322.58064516129036</v>
      </c>
      <c r="X3327">
        <f>Tableau1[[#This Row],[Sales]]*(1-Tableau1[[#This Row],[Discount]])</f>
        <v>47.97</v>
      </c>
      <c r="Y3327">
        <f ca="1">SUMIF(Tableau1[Order ID],Tableau1[[#This Row],[Order ID]],Tableau1[[#This Row],[Sales]])</f>
        <v>0</v>
      </c>
    </row>
    <row r="3328" spans="1:25" x14ac:dyDescent="0.3">
      <c r="A3328">
        <v>6696</v>
      </c>
      <c r="B3328" t="s">
        <v>3347</v>
      </c>
      <c r="C3328" s="9" t="s">
        <v>5529</v>
      </c>
      <c r="D3328" s="9">
        <v>42706</v>
      </c>
      <c r="E3328" s="3" t="s">
        <v>6316</v>
      </c>
      <c r="F3328" t="s">
        <v>6465</v>
      </c>
      <c r="G3328" t="s">
        <v>6908</v>
      </c>
      <c r="H3328" t="s">
        <v>7701</v>
      </c>
      <c r="I3328" t="s">
        <v>8054</v>
      </c>
      <c r="J3328" t="s">
        <v>8057</v>
      </c>
      <c r="K3328" t="s">
        <v>8078</v>
      </c>
      <c r="L3328" t="s">
        <v>8603</v>
      </c>
      <c r="M3328">
        <v>10024</v>
      </c>
      <c r="N3328" t="s">
        <v>8640</v>
      </c>
      <c r="O3328" t="s">
        <v>10149</v>
      </c>
      <c r="P3328" t="s">
        <v>10371</v>
      </c>
      <c r="Q3328" t="s">
        <v>10381</v>
      </c>
      <c r="R3328" t="s">
        <v>11891</v>
      </c>
      <c r="S3328">
        <v>415.17599999999999</v>
      </c>
      <c r="T3328">
        <v>3</v>
      </c>
      <c r="U3328">
        <v>0.2</v>
      </c>
      <c r="V3328">
        <v>134.93219999999999</v>
      </c>
      <c r="W3328">
        <f>(Tableau1[[#This Row],[Sales]]/Tableau1[[#This Row],[Profit]])*100</f>
        <v>307.69230769230774</v>
      </c>
      <c r="X3328">
        <f>Tableau1[[#This Row],[Sales]]*(1-Tableau1[[#This Row],[Discount]])</f>
        <v>332.14080000000001</v>
      </c>
      <c r="Y3328">
        <f ca="1">SUMIF(Tableau1[Order ID],Tableau1[[#This Row],[Order ID]],Tableau1[[#This Row],[Sales]])</f>
        <v>0</v>
      </c>
    </row>
    <row r="3329" spans="1:25" x14ac:dyDescent="0.3">
      <c r="A3329">
        <v>6699</v>
      </c>
      <c r="B3329" t="s">
        <v>3348</v>
      </c>
      <c r="C3329" s="9" t="s">
        <v>5276</v>
      </c>
      <c r="D3329" s="9">
        <v>42937</v>
      </c>
      <c r="E3329" s="3" t="s">
        <v>5830</v>
      </c>
      <c r="F3329" t="s">
        <v>6465</v>
      </c>
      <c r="G3329" t="s">
        <v>6985</v>
      </c>
      <c r="H3329" t="s">
        <v>7778</v>
      </c>
      <c r="I3329" t="s">
        <v>8054</v>
      </c>
      <c r="J3329" t="s">
        <v>8057</v>
      </c>
      <c r="K3329" t="s">
        <v>8128</v>
      </c>
      <c r="L3329" t="s">
        <v>8590</v>
      </c>
      <c r="M3329">
        <v>92024</v>
      </c>
      <c r="N3329" t="s">
        <v>8638</v>
      </c>
      <c r="O3329" t="s">
        <v>10318</v>
      </c>
      <c r="P3329" t="s">
        <v>10371</v>
      </c>
      <c r="Q3329" t="s">
        <v>10383</v>
      </c>
      <c r="R3329" t="s">
        <v>12059</v>
      </c>
      <c r="S3329">
        <v>16.34</v>
      </c>
      <c r="T3329">
        <v>2</v>
      </c>
      <c r="U3329">
        <v>0</v>
      </c>
      <c r="V3329">
        <v>7.6798000000000002</v>
      </c>
      <c r="W3329">
        <f>(Tableau1[[#This Row],[Sales]]/Tableau1[[#This Row],[Profit]])*100</f>
        <v>212.7659574468085</v>
      </c>
      <c r="X3329">
        <f>Tableau1[[#This Row],[Sales]]*(1-Tableau1[[#This Row],[Discount]])</f>
        <v>16.34</v>
      </c>
      <c r="Y3329">
        <f ca="1">SUMIF(Tableau1[Order ID],Tableau1[[#This Row],[Order ID]],Tableau1[[#This Row],[Sales]])</f>
        <v>0</v>
      </c>
    </row>
    <row r="3330" spans="1:25" x14ac:dyDescent="0.3">
      <c r="A3330">
        <v>6702</v>
      </c>
      <c r="B3330" t="s">
        <v>3349</v>
      </c>
      <c r="C3330" s="9" t="s">
        <v>6158</v>
      </c>
      <c r="D3330" s="9">
        <v>42144</v>
      </c>
      <c r="E3330" s="3" t="s">
        <v>6167</v>
      </c>
      <c r="F3330" t="s">
        <v>6465</v>
      </c>
      <c r="G3330" t="s">
        <v>6963</v>
      </c>
      <c r="H3330" t="s">
        <v>7756</v>
      </c>
      <c r="I3330" t="s">
        <v>8054</v>
      </c>
      <c r="J3330" t="s">
        <v>8057</v>
      </c>
      <c r="K3330" t="s">
        <v>8539</v>
      </c>
      <c r="L3330" t="s">
        <v>8592</v>
      </c>
      <c r="M3330">
        <v>27893</v>
      </c>
      <c r="N3330" t="s">
        <v>8637</v>
      </c>
      <c r="O3330" t="s">
        <v>9744</v>
      </c>
      <c r="P3330" t="s">
        <v>10370</v>
      </c>
      <c r="Q3330" t="s">
        <v>10378</v>
      </c>
      <c r="R3330" t="s">
        <v>11481</v>
      </c>
      <c r="S3330">
        <v>163.136</v>
      </c>
      <c r="T3330">
        <v>4</v>
      </c>
      <c r="U3330">
        <v>0.2</v>
      </c>
      <c r="V3330">
        <v>20.391999999999999</v>
      </c>
      <c r="W3330">
        <f>(Tableau1[[#This Row],[Sales]]/Tableau1[[#This Row],[Profit]])*100</f>
        <v>800</v>
      </c>
      <c r="X3330">
        <f>Tableau1[[#This Row],[Sales]]*(1-Tableau1[[#This Row],[Discount]])</f>
        <v>130.50880000000001</v>
      </c>
      <c r="Y3330">
        <f ca="1">SUMIF(Tableau1[Order ID],Tableau1[[#This Row],[Order ID]],Tableau1[[#This Row],[Sales]])</f>
        <v>0</v>
      </c>
    </row>
    <row r="3331" spans="1:25" x14ac:dyDescent="0.3">
      <c r="A3331">
        <v>6704</v>
      </c>
      <c r="B3331" t="s">
        <v>3350</v>
      </c>
      <c r="C3331" s="9" t="s">
        <v>5567</v>
      </c>
      <c r="D3331" s="9">
        <v>42178</v>
      </c>
      <c r="E3331" s="3" t="s">
        <v>6171</v>
      </c>
      <c r="F3331" t="s">
        <v>6465</v>
      </c>
      <c r="G3331" t="s">
        <v>6862</v>
      </c>
      <c r="H3331" t="s">
        <v>7655</v>
      </c>
      <c r="I3331" t="s">
        <v>8054</v>
      </c>
      <c r="J3331" t="s">
        <v>8057</v>
      </c>
      <c r="K3331" t="s">
        <v>8143</v>
      </c>
      <c r="L3331" t="s">
        <v>8590</v>
      </c>
      <c r="M3331">
        <v>90805</v>
      </c>
      <c r="N3331" t="s">
        <v>8638</v>
      </c>
      <c r="O3331" t="s">
        <v>9821</v>
      </c>
      <c r="P3331" t="s">
        <v>10372</v>
      </c>
      <c r="Q3331" t="s">
        <v>10380</v>
      </c>
      <c r="R3331" t="s">
        <v>11554</v>
      </c>
      <c r="S3331">
        <v>217.584</v>
      </c>
      <c r="T3331">
        <v>2</v>
      </c>
      <c r="U3331">
        <v>0.2</v>
      </c>
      <c r="V3331">
        <v>19.038599999999999</v>
      </c>
      <c r="W3331">
        <f>(Tableau1[[#This Row],[Sales]]/Tableau1[[#This Row],[Profit]])*100</f>
        <v>1142.8571428571429</v>
      </c>
      <c r="X3331">
        <f>Tableau1[[#This Row],[Sales]]*(1-Tableau1[[#This Row],[Discount]])</f>
        <v>174.06720000000001</v>
      </c>
      <c r="Y3331">
        <f ca="1">SUMIF(Tableau1[Order ID],Tableau1[[#This Row],[Order ID]],Tableau1[[#This Row],[Sales]])</f>
        <v>0</v>
      </c>
    </row>
    <row r="3332" spans="1:25" x14ac:dyDescent="0.3">
      <c r="A3332">
        <v>6707</v>
      </c>
      <c r="B3332" t="s">
        <v>3351</v>
      </c>
      <c r="C3332" s="9" t="s">
        <v>5575</v>
      </c>
      <c r="D3332" s="9">
        <v>42623</v>
      </c>
      <c r="E3332" s="3" t="s">
        <v>5336</v>
      </c>
      <c r="F3332" t="s">
        <v>6465</v>
      </c>
      <c r="G3332" t="s">
        <v>6749</v>
      </c>
      <c r="H3332" t="s">
        <v>7542</v>
      </c>
      <c r="I3332" t="s">
        <v>8055</v>
      </c>
      <c r="J3332" t="s">
        <v>8057</v>
      </c>
      <c r="K3332" t="s">
        <v>8060</v>
      </c>
      <c r="L3332" t="s">
        <v>8591</v>
      </c>
      <c r="M3332">
        <v>33311</v>
      </c>
      <c r="N3332" t="s">
        <v>8637</v>
      </c>
      <c r="O3332" t="s">
        <v>9520</v>
      </c>
      <c r="P3332" t="s">
        <v>10372</v>
      </c>
      <c r="Q3332" t="s">
        <v>10380</v>
      </c>
      <c r="R3332" t="s">
        <v>11262</v>
      </c>
      <c r="S3332">
        <v>519.67999999999995</v>
      </c>
      <c r="T3332">
        <v>7</v>
      </c>
      <c r="U3332">
        <v>0.2</v>
      </c>
      <c r="V3332">
        <v>58.463999999999999</v>
      </c>
      <c r="W3332">
        <f>(Tableau1[[#This Row],[Sales]]/Tableau1[[#This Row],[Profit]])*100</f>
        <v>888.8888888888888</v>
      </c>
      <c r="X3332">
        <f>Tableau1[[#This Row],[Sales]]*(1-Tableau1[[#This Row],[Discount]])</f>
        <v>415.74399999999997</v>
      </c>
      <c r="Y3332">
        <f ca="1">SUMIF(Tableau1[Order ID],Tableau1[[#This Row],[Order ID]],Tableau1[[#This Row],[Sales]])</f>
        <v>0</v>
      </c>
    </row>
    <row r="3333" spans="1:25" x14ac:dyDescent="0.3">
      <c r="A3333">
        <v>6708</v>
      </c>
      <c r="B3333" t="s">
        <v>3352</v>
      </c>
      <c r="C3333" s="9" t="s">
        <v>5168</v>
      </c>
      <c r="D3333" s="9">
        <v>41742</v>
      </c>
      <c r="E3333" s="3" t="s">
        <v>5921</v>
      </c>
      <c r="F3333" t="s">
        <v>6465</v>
      </c>
      <c r="G3333" t="s">
        <v>6876</v>
      </c>
      <c r="H3333" t="s">
        <v>7669</v>
      </c>
      <c r="I3333" t="s">
        <v>8056</v>
      </c>
      <c r="J3333" t="s">
        <v>8057</v>
      </c>
      <c r="K3333" t="s">
        <v>8306</v>
      </c>
      <c r="L3333" t="s">
        <v>8627</v>
      </c>
      <c r="M3333">
        <v>21215</v>
      </c>
      <c r="N3333" t="s">
        <v>8640</v>
      </c>
      <c r="O3333" t="s">
        <v>10319</v>
      </c>
      <c r="P3333" t="s">
        <v>10371</v>
      </c>
      <c r="Q3333" t="s">
        <v>10375</v>
      </c>
      <c r="R3333" t="s">
        <v>12060</v>
      </c>
      <c r="S3333">
        <v>7.83</v>
      </c>
      <c r="T3333">
        <v>3</v>
      </c>
      <c r="U3333">
        <v>0</v>
      </c>
      <c r="V3333">
        <v>3.6017999999999999</v>
      </c>
      <c r="W3333">
        <f>(Tableau1[[#This Row],[Sales]]/Tableau1[[#This Row],[Profit]])*100</f>
        <v>217.39130434782606</v>
      </c>
      <c r="X3333">
        <f>Tableau1[[#This Row],[Sales]]*(1-Tableau1[[#This Row],[Discount]])</f>
        <v>7.83</v>
      </c>
      <c r="Y3333">
        <f ca="1">SUMIF(Tableau1[Order ID],Tableau1[[#This Row],[Order ID]],Tableau1[[#This Row],[Sales]])</f>
        <v>0</v>
      </c>
    </row>
    <row r="3334" spans="1:25" x14ac:dyDescent="0.3">
      <c r="A3334">
        <v>6709</v>
      </c>
      <c r="B3334" t="s">
        <v>3353</v>
      </c>
      <c r="C3334" s="9" t="s">
        <v>5747</v>
      </c>
      <c r="D3334" s="9">
        <v>42322</v>
      </c>
      <c r="E3334" s="3" t="s">
        <v>5932</v>
      </c>
      <c r="F3334" t="s">
        <v>6465</v>
      </c>
      <c r="G3334" t="s">
        <v>6515</v>
      </c>
      <c r="H3334" t="s">
        <v>7308</v>
      </c>
      <c r="I3334" t="s">
        <v>8054</v>
      </c>
      <c r="J3334" t="s">
        <v>8057</v>
      </c>
      <c r="K3334" t="s">
        <v>8540</v>
      </c>
      <c r="L3334" t="s">
        <v>8615</v>
      </c>
      <c r="M3334">
        <v>87124</v>
      </c>
      <c r="N3334" t="s">
        <v>8638</v>
      </c>
      <c r="O3334" t="s">
        <v>8794</v>
      </c>
      <c r="P3334" t="s">
        <v>10370</v>
      </c>
      <c r="Q3334" t="s">
        <v>10374</v>
      </c>
      <c r="R3334" t="s">
        <v>10544</v>
      </c>
      <c r="S3334">
        <v>883.84</v>
      </c>
      <c r="T3334">
        <v>4</v>
      </c>
      <c r="U3334">
        <v>0.2</v>
      </c>
      <c r="V3334">
        <v>99.432000000000002</v>
      </c>
      <c r="W3334">
        <f>(Tableau1[[#This Row],[Sales]]/Tableau1[[#This Row],[Profit]])*100</f>
        <v>888.88888888888891</v>
      </c>
      <c r="X3334">
        <f>Tableau1[[#This Row],[Sales]]*(1-Tableau1[[#This Row],[Discount]])</f>
        <v>707.07200000000012</v>
      </c>
      <c r="Y3334">
        <f ca="1">SUMIF(Tableau1[Order ID],Tableau1[[#This Row],[Order ID]],Tableau1[[#This Row],[Sales]])</f>
        <v>0</v>
      </c>
    </row>
    <row r="3335" spans="1:25" x14ac:dyDescent="0.3">
      <c r="A3335">
        <v>6711</v>
      </c>
      <c r="B3335" t="s">
        <v>3354</v>
      </c>
      <c r="C3335" s="9" t="s">
        <v>5040</v>
      </c>
      <c r="D3335" s="9">
        <v>42713</v>
      </c>
      <c r="E3335" s="3" t="s">
        <v>5969</v>
      </c>
      <c r="F3335" t="s">
        <v>6466</v>
      </c>
      <c r="G3335" t="s">
        <v>6538</v>
      </c>
      <c r="H3335" t="s">
        <v>7331</v>
      </c>
      <c r="I3335" t="s">
        <v>8055</v>
      </c>
      <c r="J3335" t="s">
        <v>8057</v>
      </c>
      <c r="K3335" t="s">
        <v>8338</v>
      </c>
      <c r="L3335" t="s">
        <v>8590</v>
      </c>
      <c r="M3335">
        <v>95207</v>
      </c>
      <c r="N3335" t="s">
        <v>8638</v>
      </c>
      <c r="O3335" t="s">
        <v>9750</v>
      </c>
      <c r="P3335" t="s">
        <v>10371</v>
      </c>
      <c r="Q3335" t="s">
        <v>10381</v>
      </c>
      <c r="R3335" t="s">
        <v>11486</v>
      </c>
      <c r="S3335">
        <v>273.92</v>
      </c>
      <c r="T3335">
        <v>8</v>
      </c>
      <c r="U3335">
        <v>0.2</v>
      </c>
      <c r="V3335">
        <v>99.296000000000006</v>
      </c>
      <c r="W3335">
        <f>(Tableau1[[#This Row],[Sales]]/Tableau1[[#This Row],[Profit]])*100</f>
        <v>275.86206896551727</v>
      </c>
      <c r="X3335">
        <f>Tableau1[[#This Row],[Sales]]*(1-Tableau1[[#This Row],[Discount]])</f>
        <v>219.13600000000002</v>
      </c>
      <c r="Y3335">
        <f ca="1">SUMIF(Tableau1[Order ID],Tableau1[[#This Row],[Order ID]],Tableau1[[#This Row],[Sales]])</f>
        <v>0</v>
      </c>
    </row>
    <row r="3336" spans="1:25" x14ac:dyDescent="0.3">
      <c r="A3336">
        <v>6712</v>
      </c>
      <c r="B3336" t="s">
        <v>3355</v>
      </c>
      <c r="C3336" s="9" t="s">
        <v>5268</v>
      </c>
      <c r="D3336" s="9">
        <v>42965</v>
      </c>
      <c r="E3336" s="3" t="s">
        <v>5200</v>
      </c>
      <c r="F3336" t="s">
        <v>6464</v>
      </c>
      <c r="G3336" t="s">
        <v>6775</v>
      </c>
      <c r="H3336" t="s">
        <v>7568</v>
      </c>
      <c r="I3336" t="s">
        <v>8054</v>
      </c>
      <c r="J3336" t="s">
        <v>8057</v>
      </c>
      <c r="K3336" t="s">
        <v>8096</v>
      </c>
      <c r="L3336" t="s">
        <v>8612</v>
      </c>
      <c r="M3336">
        <v>43229</v>
      </c>
      <c r="N3336" t="s">
        <v>8640</v>
      </c>
      <c r="O3336" t="s">
        <v>9619</v>
      </c>
      <c r="P3336" t="s">
        <v>10371</v>
      </c>
      <c r="Q3336" t="s">
        <v>10379</v>
      </c>
      <c r="R3336" t="s">
        <v>11359</v>
      </c>
      <c r="S3336">
        <v>9.9120000000000008</v>
      </c>
      <c r="T3336">
        <v>3</v>
      </c>
      <c r="U3336">
        <v>0.2</v>
      </c>
      <c r="V3336">
        <v>1.2390000000000001</v>
      </c>
      <c r="W3336">
        <f>(Tableau1[[#This Row],[Sales]]/Tableau1[[#This Row],[Profit]])*100</f>
        <v>800</v>
      </c>
      <c r="X3336">
        <f>Tableau1[[#This Row],[Sales]]*(1-Tableau1[[#This Row],[Discount]])</f>
        <v>7.9296000000000006</v>
      </c>
      <c r="Y3336">
        <f ca="1">SUMIF(Tableau1[Order ID],Tableau1[[#This Row],[Order ID]],Tableau1[[#This Row],[Sales]])</f>
        <v>0</v>
      </c>
    </row>
    <row r="3337" spans="1:25" x14ac:dyDescent="0.3">
      <c r="A3337">
        <v>6713</v>
      </c>
      <c r="B3337" t="s">
        <v>3356</v>
      </c>
      <c r="C3337" s="9" t="s">
        <v>5847</v>
      </c>
      <c r="D3337" s="9">
        <v>43083</v>
      </c>
      <c r="E3337" s="3" t="s">
        <v>5847</v>
      </c>
      <c r="F3337" t="s">
        <v>6467</v>
      </c>
      <c r="G3337" t="s">
        <v>6540</v>
      </c>
      <c r="H3337" t="s">
        <v>7333</v>
      </c>
      <c r="I3337" t="s">
        <v>8054</v>
      </c>
      <c r="J3337" t="s">
        <v>8057</v>
      </c>
      <c r="K3337" t="s">
        <v>8300</v>
      </c>
      <c r="L3337" t="s">
        <v>8598</v>
      </c>
      <c r="M3337">
        <v>60076</v>
      </c>
      <c r="N3337" t="s">
        <v>8639</v>
      </c>
      <c r="O3337" t="s">
        <v>9899</v>
      </c>
      <c r="P3337" t="s">
        <v>10370</v>
      </c>
      <c r="Q3337" t="s">
        <v>10378</v>
      </c>
      <c r="R3337" t="s">
        <v>11635</v>
      </c>
      <c r="S3337">
        <v>266.35199999999998</v>
      </c>
      <c r="T3337">
        <v>6</v>
      </c>
      <c r="U3337">
        <v>0.6</v>
      </c>
      <c r="V3337">
        <v>-292.98719999999997</v>
      </c>
      <c r="W3337">
        <f>(Tableau1[[#This Row],[Sales]]/Tableau1[[#This Row],[Profit]])*100</f>
        <v>-90.909090909090907</v>
      </c>
      <c r="X3337">
        <f>Tableau1[[#This Row],[Sales]]*(1-Tableau1[[#This Row],[Discount]])</f>
        <v>106.54079999999999</v>
      </c>
      <c r="Y3337">
        <f ca="1">SUMIF(Tableau1[Order ID],Tableau1[[#This Row],[Order ID]],Tableau1[[#This Row],[Sales]])</f>
        <v>0</v>
      </c>
    </row>
    <row r="3338" spans="1:25" x14ac:dyDescent="0.3">
      <c r="A3338">
        <v>6717</v>
      </c>
      <c r="B3338" t="s">
        <v>3357</v>
      </c>
      <c r="C3338" s="9" t="s">
        <v>5173</v>
      </c>
      <c r="D3338" s="9">
        <v>42468</v>
      </c>
      <c r="E3338" s="3" t="s">
        <v>5203</v>
      </c>
      <c r="F3338" t="s">
        <v>6465</v>
      </c>
      <c r="G3338" t="s">
        <v>6746</v>
      </c>
      <c r="H3338" t="s">
        <v>7539</v>
      </c>
      <c r="I3338" t="s">
        <v>8056</v>
      </c>
      <c r="J3338" t="s">
        <v>8057</v>
      </c>
      <c r="K3338" t="s">
        <v>8380</v>
      </c>
      <c r="L3338" t="s">
        <v>8624</v>
      </c>
      <c r="M3338">
        <v>71901</v>
      </c>
      <c r="N3338" t="s">
        <v>8637</v>
      </c>
      <c r="O3338" t="s">
        <v>9282</v>
      </c>
      <c r="P3338" t="s">
        <v>10371</v>
      </c>
      <c r="Q3338" t="s">
        <v>10386</v>
      </c>
      <c r="R3338" t="s">
        <v>11031</v>
      </c>
      <c r="S3338">
        <v>30</v>
      </c>
      <c r="T3338">
        <v>6</v>
      </c>
      <c r="U3338">
        <v>0</v>
      </c>
      <c r="V3338">
        <v>14.4</v>
      </c>
      <c r="W3338">
        <f>(Tableau1[[#This Row],[Sales]]/Tableau1[[#This Row],[Profit]])*100</f>
        <v>208.33333333333334</v>
      </c>
      <c r="X3338">
        <f>Tableau1[[#This Row],[Sales]]*(1-Tableau1[[#This Row],[Discount]])</f>
        <v>30</v>
      </c>
      <c r="Y3338">
        <f ca="1">SUMIF(Tableau1[Order ID],Tableau1[[#This Row],[Order ID]],Tableau1[[#This Row],[Sales]])</f>
        <v>0</v>
      </c>
    </row>
    <row r="3339" spans="1:25" x14ac:dyDescent="0.3">
      <c r="A3339">
        <v>6720</v>
      </c>
      <c r="B3339" t="s">
        <v>3358</v>
      </c>
      <c r="C3339" s="9" t="s">
        <v>5216</v>
      </c>
      <c r="D3339" s="9">
        <v>42720</v>
      </c>
      <c r="E3339" s="3" t="s">
        <v>6084</v>
      </c>
      <c r="F3339" t="s">
        <v>6466</v>
      </c>
      <c r="G3339" t="s">
        <v>6479</v>
      </c>
      <c r="H3339" t="s">
        <v>7272</v>
      </c>
      <c r="I3339" t="s">
        <v>8054</v>
      </c>
      <c r="J3339" t="s">
        <v>8057</v>
      </c>
      <c r="K3339" t="s">
        <v>8541</v>
      </c>
      <c r="L3339" t="s">
        <v>8592</v>
      </c>
      <c r="M3339">
        <v>27534</v>
      </c>
      <c r="N3339" t="s">
        <v>8637</v>
      </c>
      <c r="O3339" t="s">
        <v>9538</v>
      </c>
      <c r="P3339" t="s">
        <v>10371</v>
      </c>
      <c r="Q3339" t="s">
        <v>10382</v>
      </c>
      <c r="R3339" t="s">
        <v>11281</v>
      </c>
      <c r="S3339">
        <v>34.944000000000003</v>
      </c>
      <c r="T3339">
        <v>3</v>
      </c>
      <c r="U3339">
        <v>0.2</v>
      </c>
      <c r="V3339">
        <v>3.0575999999999999</v>
      </c>
      <c r="W3339">
        <f>(Tableau1[[#This Row],[Sales]]/Tableau1[[#This Row],[Profit]])*100</f>
        <v>1142.8571428571431</v>
      </c>
      <c r="X3339">
        <f>Tableau1[[#This Row],[Sales]]*(1-Tableau1[[#This Row],[Discount]])</f>
        <v>27.955200000000005</v>
      </c>
      <c r="Y3339">
        <f ca="1">SUMIF(Tableau1[Order ID],Tableau1[[#This Row],[Order ID]],Tableau1[[#This Row],[Sales]])</f>
        <v>0</v>
      </c>
    </row>
    <row r="3340" spans="1:25" x14ac:dyDescent="0.3">
      <c r="A3340">
        <v>6721</v>
      </c>
      <c r="B3340" t="s">
        <v>3359</v>
      </c>
      <c r="C3340" s="9" t="s">
        <v>5050</v>
      </c>
      <c r="D3340" s="9">
        <v>42997</v>
      </c>
      <c r="E3340" s="3" t="s">
        <v>5271</v>
      </c>
      <c r="F3340" t="s">
        <v>6465</v>
      </c>
      <c r="G3340" t="s">
        <v>6785</v>
      </c>
      <c r="H3340" t="s">
        <v>7578</v>
      </c>
      <c r="I3340" t="s">
        <v>8055</v>
      </c>
      <c r="J3340" t="s">
        <v>8057</v>
      </c>
      <c r="K3340" t="s">
        <v>8059</v>
      </c>
      <c r="L3340" t="s">
        <v>8590</v>
      </c>
      <c r="M3340">
        <v>90032</v>
      </c>
      <c r="N3340" t="s">
        <v>8638</v>
      </c>
      <c r="O3340" t="s">
        <v>9255</v>
      </c>
      <c r="P3340" t="s">
        <v>10372</v>
      </c>
      <c r="Q3340" t="s">
        <v>10384</v>
      </c>
      <c r="R3340" t="s">
        <v>11004</v>
      </c>
      <c r="S3340">
        <v>149.94999999999999</v>
      </c>
      <c r="T3340">
        <v>5</v>
      </c>
      <c r="U3340">
        <v>0</v>
      </c>
      <c r="V3340">
        <v>31.4895</v>
      </c>
      <c r="W3340">
        <f>(Tableau1[[#This Row],[Sales]]/Tableau1[[#This Row],[Profit]])*100</f>
        <v>476.1904761904762</v>
      </c>
      <c r="X3340">
        <f>Tableau1[[#This Row],[Sales]]*(1-Tableau1[[#This Row],[Discount]])</f>
        <v>149.94999999999999</v>
      </c>
      <c r="Y3340">
        <f ca="1">SUMIF(Tableau1[Order ID],Tableau1[[#This Row],[Order ID]],Tableau1[[#This Row],[Sales]])</f>
        <v>0</v>
      </c>
    </row>
    <row r="3341" spans="1:25" x14ac:dyDescent="0.3">
      <c r="A3341">
        <v>6724</v>
      </c>
      <c r="B3341" t="s">
        <v>3360</v>
      </c>
      <c r="C3341" s="9" t="s">
        <v>5537</v>
      </c>
      <c r="D3341" s="9">
        <v>42982</v>
      </c>
      <c r="E3341" s="3" t="s">
        <v>6309</v>
      </c>
      <c r="F3341" t="s">
        <v>6464</v>
      </c>
      <c r="G3341" t="s">
        <v>7186</v>
      </c>
      <c r="H3341" t="s">
        <v>7979</v>
      </c>
      <c r="I3341" t="s">
        <v>8054</v>
      </c>
      <c r="J3341" t="s">
        <v>8057</v>
      </c>
      <c r="K3341" t="s">
        <v>8520</v>
      </c>
      <c r="L3341" t="s">
        <v>8626</v>
      </c>
      <c r="M3341">
        <v>3060</v>
      </c>
      <c r="N3341" t="s">
        <v>8640</v>
      </c>
      <c r="O3341" t="s">
        <v>9692</v>
      </c>
      <c r="P3341" t="s">
        <v>10371</v>
      </c>
      <c r="Q3341" t="s">
        <v>10386</v>
      </c>
      <c r="R3341" t="s">
        <v>10515</v>
      </c>
      <c r="S3341">
        <v>14.82</v>
      </c>
      <c r="T3341">
        <v>6</v>
      </c>
      <c r="U3341">
        <v>0</v>
      </c>
      <c r="V3341">
        <v>6.9653999999999998</v>
      </c>
      <c r="W3341">
        <f>(Tableau1[[#This Row],[Sales]]/Tableau1[[#This Row],[Profit]])*100</f>
        <v>212.7659574468085</v>
      </c>
      <c r="X3341">
        <f>Tableau1[[#This Row],[Sales]]*(1-Tableau1[[#This Row],[Discount]])</f>
        <v>14.82</v>
      </c>
      <c r="Y3341">
        <f ca="1">SUMIF(Tableau1[Order ID],Tableau1[[#This Row],[Order ID]],Tableau1[[#This Row],[Sales]])</f>
        <v>0</v>
      </c>
    </row>
    <row r="3342" spans="1:25" x14ac:dyDescent="0.3">
      <c r="A3342">
        <v>6725</v>
      </c>
      <c r="B3342" t="s">
        <v>3361</v>
      </c>
      <c r="C3342" s="9" t="s">
        <v>5156</v>
      </c>
      <c r="D3342" s="9">
        <v>42625</v>
      </c>
      <c r="E3342" s="3" t="s">
        <v>6172</v>
      </c>
      <c r="F3342" t="s">
        <v>6465</v>
      </c>
      <c r="G3342" t="s">
        <v>6695</v>
      </c>
      <c r="H3342" t="s">
        <v>7488</v>
      </c>
      <c r="I3342" t="s">
        <v>8054</v>
      </c>
      <c r="J3342" t="s">
        <v>8057</v>
      </c>
      <c r="K3342" t="s">
        <v>8062</v>
      </c>
      <c r="L3342" t="s">
        <v>8234</v>
      </c>
      <c r="M3342">
        <v>98103</v>
      </c>
      <c r="N3342" t="s">
        <v>8638</v>
      </c>
      <c r="O3342" t="s">
        <v>8840</v>
      </c>
      <c r="P3342" t="s">
        <v>10371</v>
      </c>
      <c r="Q3342" t="s">
        <v>10386</v>
      </c>
      <c r="R3342" t="s">
        <v>10590</v>
      </c>
      <c r="S3342">
        <v>10.47</v>
      </c>
      <c r="T3342">
        <v>3</v>
      </c>
      <c r="U3342">
        <v>0</v>
      </c>
      <c r="V3342">
        <v>4.8162000000000003</v>
      </c>
      <c r="W3342">
        <f>(Tableau1[[#This Row],[Sales]]/Tableau1[[#This Row],[Profit]])*100</f>
        <v>217.39130434782606</v>
      </c>
      <c r="X3342">
        <f>Tableau1[[#This Row],[Sales]]*(1-Tableau1[[#This Row],[Discount]])</f>
        <v>10.47</v>
      </c>
      <c r="Y3342">
        <f ca="1">SUMIF(Tableau1[Order ID],Tableau1[[#This Row],[Order ID]],Tableau1[[#This Row],[Sales]])</f>
        <v>0</v>
      </c>
    </row>
    <row r="3343" spans="1:25" x14ac:dyDescent="0.3">
      <c r="A3343">
        <v>6728</v>
      </c>
      <c r="B3343" t="s">
        <v>3362</v>
      </c>
      <c r="C3343" s="9" t="s">
        <v>5712</v>
      </c>
      <c r="D3343" s="9">
        <v>42957</v>
      </c>
      <c r="E3343" s="3" t="s">
        <v>5763</v>
      </c>
      <c r="F3343" t="s">
        <v>6464</v>
      </c>
      <c r="G3343" t="s">
        <v>6749</v>
      </c>
      <c r="H3343" t="s">
        <v>7542</v>
      </c>
      <c r="I3343" t="s">
        <v>8055</v>
      </c>
      <c r="J3343" t="s">
        <v>8057</v>
      </c>
      <c r="K3343" t="s">
        <v>8160</v>
      </c>
      <c r="L3343" t="s">
        <v>8602</v>
      </c>
      <c r="M3343">
        <v>47374</v>
      </c>
      <c r="N3343" t="s">
        <v>8639</v>
      </c>
      <c r="O3343" t="s">
        <v>10269</v>
      </c>
      <c r="P3343" t="s">
        <v>10371</v>
      </c>
      <c r="Q3343" t="s">
        <v>10383</v>
      </c>
      <c r="R3343" t="s">
        <v>12008</v>
      </c>
      <c r="S3343">
        <v>177.2</v>
      </c>
      <c r="T3343">
        <v>5</v>
      </c>
      <c r="U3343">
        <v>0</v>
      </c>
      <c r="V3343">
        <v>83.284000000000006</v>
      </c>
      <c r="W3343">
        <f>(Tableau1[[#This Row],[Sales]]/Tableau1[[#This Row],[Profit]])*100</f>
        <v>212.76595744680847</v>
      </c>
      <c r="X3343">
        <f>Tableau1[[#This Row],[Sales]]*(1-Tableau1[[#This Row],[Discount]])</f>
        <v>177.2</v>
      </c>
      <c r="Y3343">
        <f ca="1">SUMIF(Tableau1[Order ID],Tableau1[[#This Row],[Order ID]],Tableau1[[#This Row],[Sales]])</f>
        <v>0</v>
      </c>
    </row>
    <row r="3344" spans="1:25" x14ac:dyDescent="0.3">
      <c r="A3344">
        <v>6729</v>
      </c>
      <c r="B3344" t="s">
        <v>3363</v>
      </c>
      <c r="C3344" s="9" t="s">
        <v>5284</v>
      </c>
      <c r="D3344" s="9">
        <v>42678</v>
      </c>
      <c r="E3344" s="3" t="s">
        <v>6229</v>
      </c>
      <c r="F3344" t="s">
        <v>6465</v>
      </c>
      <c r="G3344" t="s">
        <v>7184</v>
      </c>
      <c r="H3344" t="s">
        <v>7977</v>
      </c>
      <c r="I3344" t="s">
        <v>8055</v>
      </c>
      <c r="J3344" t="s">
        <v>8057</v>
      </c>
      <c r="K3344" t="s">
        <v>8158</v>
      </c>
      <c r="L3344" t="s">
        <v>8591</v>
      </c>
      <c r="M3344">
        <v>33180</v>
      </c>
      <c r="N3344" t="s">
        <v>8637</v>
      </c>
      <c r="O3344" t="s">
        <v>9760</v>
      </c>
      <c r="P3344" t="s">
        <v>10370</v>
      </c>
      <c r="Q3344" t="s">
        <v>10378</v>
      </c>
      <c r="R3344" t="s">
        <v>11495</v>
      </c>
      <c r="S3344">
        <v>50.496000000000002</v>
      </c>
      <c r="T3344">
        <v>6</v>
      </c>
      <c r="U3344">
        <v>0.2</v>
      </c>
      <c r="V3344">
        <v>8.2056000000000004</v>
      </c>
      <c r="W3344">
        <f>(Tableau1[[#This Row],[Sales]]/Tableau1[[#This Row],[Profit]])*100</f>
        <v>615.38461538461547</v>
      </c>
      <c r="X3344">
        <f>Tableau1[[#This Row],[Sales]]*(1-Tableau1[[#This Row],[Discount]])</f>
        <v>40.396800000000006</v>
      </c>
      <c r="Y3344">
        <f ca="1">SUMIF(Tableau1[Order ID],Tableau1[[#This Row],[Order ID]],Tableau1[[#This Row],[Sales]])</f>
        <v>0</v>
      </c>
    </row>
    <row r="3345" spans="1:25" x14ac:dyDescent="0.3">
      <c r="A3345">
        <v>6730</v>
      </c>
      <c r="B3345" t="s">
        <v>3364</v>
      </c>
      <c r="C3345" s="9" t="s">
        <v>5682</v>
      </c>
      <c r="D3345" s="9">
        <v>42173</v>
      </c>
      <c r="E3345" s="3" t="s">
        <v>5812</v>
      </c>
      <c r="F3345" t="s">
        <v>6466</v>
      </c>
      <c r="G3345" t="s">
        <v>6764</v>
      </c>
      <c r="H3345" t="s">
        <v>7557</v>
      </c>
      <c r="I3345" t="s">
        <v>8055</v>
      </c>
      <c r="J3345" t="s">
        <v>8057</v>
      </c>
      <c r="K3345" t="s">
        <v>8272</v>
      </c>
      <c r="L3345" t="s">
        <v>8606</v>
      </c>
      <c r="M3345">
        <v>37167</v>
      </c>
      <c r="N3345" t="s">
        <v>8637</v>
      </c>
      <c r="O3345" t="s">
        <v>9866</v>
      </c>
      <c r="P3345" t="s">
        <v>10371</v>
      </c>
      <c r="Q3345" t="s">
        <v>10381</v>
      </c>
      <c r="R3345" t="s">
        <v>11601</v>
      </c>
      <c r="S3345">
        <v>6.1289999999999996</v>
      </c>
      <c r="T3345">
        <v>3</v>
      </c>
      <c r="U3345">
        <v>0.7</v>
      </c>
      <c r="V3345">
        <v>-4.4946000000000002</v>
      </c>
      <c r="W3345">
        <f>(Tableau1[[#This Row],[Sales]]/Tableau1[[#This Row],[Profit]])*100</f>
        <v>-136.36363636363635</v>
      </c>
      <c r="X3345">
        <f>Tableau1[[#This Row],[Sales]]*(1-Tableau1[[#This Row],[Discount]])</f>
        <v>1.8387000000000002</v>
      </c>
      <c r="Y3345">
        <f ca="1">SUMIF(Tableau1[Order ID],Tableau1[[#This Row],[Order ID]],Tableau1[[#This Row],[Sales]])</f>
        <v>0</v>
      </c>
    </row>
    <row r="3346" spans="1:25" x14ac:dyDescent="0.3">
      <c r="A3346">
        <v>6733</v>
      </c>
      <c r="B3346" t="s">
        <v>3365</v>
      </c>
      <c r="C3346" s="9" t="s">
        <v>6159</v>
      </c>
      <c r="D3346" s="9">
        <v>41824</v>
      </c>
      <c r="E3346" s="3" t="s">
        <v>6000</v>
      </c>
      <c r="F3346" t="s">
        <v>6466</v>
      </c>
      <c r="G3346" t="s">
        <v>7190</v>
      </c>
      <c r="H3346" t="s">
        <v>7983</v>
      </c>
      <c r="I3346" t="s">
        <v>8055</v>
      </c>
      <c r="J3346" t="s">
        <v>8057</v>
      </c>
      <c r="K3346" t="s">
        <v>8092</v>
      </c>
      <c r="L3346" t="s">
        <v>8610</v>
      </c>
      <c r="M3346">
        <v>80013</v>
      </c>
      <c r="N3346" t="s">
        <v>8638</v>
      </c>
      <c r="O3346" t="s">
        <v>10048</v>
      </c>
      <c r="P3346" t="s">
        <v>10371</v>
      </c>
      <c r="Q3346" t="s">
        <v>10383</v>
      </c>
      <c r="R3346" t="s">
        <v>11786</v>
      </c>
      <c r="S3346">
        <v>177.536</v>
      </c>
      <c r="T3346">
        <v>4</v>
      </c>
      <c r="U3346">
        <v>0.2</v>
      </c>
      <c r="V3346">
        <v>62.137599999999999</v>
      </c>
      <c r="W3346">
        <f>(Tableau1[[#This Row],[Sales]]/Tableau1[[#This Row],[Profit]])*100</f>
        <v>285.71428571428572</v>
      </c>
      <c r="X3346">
        <f>Tableau1[[#This Row],[Sales]]*(1-Tableau1[[#This Row],[Discount]])</f>
        <v>142.02880000000002</v>
      </c>
      <c r="Y3346">
        <f ca="1">SUMIF(Tableau1[Order ID],Tableau1[[#This Row],[Order ID]],Tableau1[[#This Row],[Sales]])</f>
        <v>0</v>
      </c>
    </row>
    <row r="3347" spans="1:25" x14ac:dyDescent="0.3">
      <c r="A3347">
        <v>6735</v>
      </c>
      <c r="B3347" t="s">
        <v>3366</v>
      </c>
      <c r="C3347" s="9" t="s">
        <v>5169</v>
      </c>
      <c r="D3347" s="9">
        <v>42358</v>
      </c>
      <c r="E3347" s="3" t="s">
        <v>5737</v>
      </c>
      <c r="F3347" t="s">
        <v>6465</v>
      </c>
      <c r="G3347" t="s">
        <v>7241</v>
      </c>
      <c r="H3347" t="s">
        <v>8034</v>
      </c>
      <c r="I3347" t="s">
        <v>8056</v>
      </c>
      <c r="J3347" t="s">
        <v>8057</v>
      </c>
      <c r="K3347" t="s">
        <v>8158</v>
      </c>
      <c r="L3347" t="s">
        <v>8591</v>
      </c>
      <c r="M3347">
        <v>33142</v>
      </c>
      <c r="N3347" t="s">
        <v>8637</v>
      </c>
      <c r="O3347" t="s">
        <v>9296</v>
      </c>
      <c r="P3347" t="s">
        <v>10371</v>
      </c>
      <c r="Q3347" t="s">
        <v>10375</v>
      </c>
      <c r="R3347" t="s">
        <v>11045</v>
      </c>
      <c r="S3347">
        <v>11.696</v>
      </c>
      <c r="T3347">
        <v>2</v>
      </c>
      <c r="U3347">
        <v>0.2</v>
      </c>
      <c r="V3347">
        <v>3.9474</v>
      </c>
      <c r="W3347">
        <f>(Tableau1[[#This Row],[Sales]]/Tableau1[[#This Row],[Profit]])*100</f>
        <v>296.2962962962963</v>
      </c>
      <c r="X3347">
        <f>Tableau1[[#This Row],[Sales]]*(1-Tableau1[[#This Row],[Discount]])</f>
        <v>9.3567999999999998</v>
      </c>
      <c r="Y3347">
        <f ca="1">SUMIF(Tableau1[Order ID],Tableau1[[#This Row],[Order ID]],Tableau1[[#This Row],[Sales]])</f>
        <v>0</v>
      </c>
    </row>
    <row r="3348" spans="1:25" x14ac:dyDescent="0.3">
      <c r="A3348">
        <v>6736</v>
      </c>
      <c r="B3348" t="s">
        <v>3367</v>
      </c>
      <c r="C3348" s="9" t="s">
        <v>5372</v>
      </c>
      <c r="D3348" s="9">
        <v>42470</v>
      </c>
      <c r="E3348" s="3" t="s">
        <v>5794</v>
      </c>
      <c r="F3348" t="s">
        <v>6465</v>
      </c>
      <c r="G3348" t="s">
        <v>7005</v>
      </c>
      <c r="H3348" t="s">
        <v>7798</v>
      </c>
      <c r="I3348" t="s">
        <v>8054</v>
      </c>
      <c r="J3348" t="s">
        <v>8057</v>
      </c>
      <c r="K3348" t="s">
        <v>8066</v>
      </c>
      <c r="L3348" t="s">
        <v>8590</v>
      </c>
      <c r="M3348">
        <v>94122</v>
      </c>
      <c r="N3348" t="s">
        <v>8638</v>
      </c>
      <c r="O3348" t="s">
        <v>9581</v>
      </c>
      <c r="P3348" t="s">
        <v>10371</v>
      </c>
      <c r="Q3348" t="s">
        <v>10382</v>
      </c>
      <c r="R3348" t="s">
        <v>11323</v>
      </c>
      <c r="S3348">
        <v>113.76</v>
      </c>
      <c r="T3348">
        <v>3</v>
      </c>
      <c r="U3348">
        <v>0</v>
      </c>
      <c r="V3348">
        <v>44.366399999999999</v>
      </c>
      <c r="W3348">
        <f>(Tableau1[[#This Row],[Sales]]/Tableau1[[#This Row],[Profit]])*100</f>
        <v>256.41025641025641</v>
      </c>
      <c r="X3348">
        <f>Tableau1[[#This Row],[Sales]]*(1-Tableau1[[#This Row],[Discount]])</f>
        <v>113.76</v>
      </c>
      <c r="Y3348">
        <f ca="1">SUMIF(Tableau1[Order ID],Tableau1[[#This Row],[Order ID]],Tableau1[[#This Row],[Sales]])</f>
        <v>0</v>
      </c>
    </row>
    <row r="3349" spans="1:25" x14ac:dyDescent="0.3">
      <c r="A3349">
        <v>6740</v>
      </c>
      <c r="B3349" t="s">
        <v>3368</v>
      </c>
      <c r="C3349" s="9" t="s">
        <v>5572</v>
      </c>
      <c r="D3349" s="9">
        <v>41785</v>
      </c>
      <c r="E3349" s="3" t="s">
        <v>6208</v>
      </c>
      <c r="F3349" t="s">
        <v>6465</v>
      </c>
      <c r="G3349" t="s">
        <v>6982</v>
      </c>
      <c r="H3349" t="s">
        <v>7775</v>
      </c>
      <c r="I3349" t="s">
        <v>8054</v>
      </c>
      <c r="J3349" t="s">
        <v>8057</v>
      </c>
      <c r="K3349" t="s">
        <v>8080</v>
      </c>
      <c r="L3349" t="s">
        <v>8598</v>
      </c>
      <c r="M3349">
        <v>60623</v>
      </c>
      <c r="N3349" t="s">
        <v>8639</v>
      </c>
      <c r="O3349" t="s">
        <v>9933</v>
      </c>
      <c r="P3349" t="s">
        <v>10371</v>
      </c>
      <c r="Q3349" t="s">
        <v>10377</v>
      </c>
      <c r="R3349" t="s">
        <v>11669</v>
      </c>
      <c r="S3349">
        <v>102.624</v>
      </c>
      <c r="T3349">
        <v>3</v>
      </c>
      <c r="U3349">
        <v>0.2</v>
      </c>
      <c r="V3349">
        <v>7.6967999999999996</v>
      </c>
      <c r="W3349">
        <f>(Tableau1[[#This Row],[Sales]]/Tableau1[[#This Row],[Profit]])*100</f>
        <v>1333.3333333333335</v>
      </c>
      <c r="X3349">
        <f>Tableau1[[#This Row],[Sales]]*(1-Tableau1[[#This Row],[Discount]])</f>
        <v>82.099199999999996</v>
      </c>
      <c r="Y3349">
        <f ca="1">SUMIF(Tableau1[Order ID],Tableau1[[#This Row],[Order ID]],Tableau1[[#This Row],[Sales]])</f>
        <v>0</v>
      </c>
    </row>
    <row r="3350" spans="1:25" x14ac:dyDescent="0.3">
      <c r="A3350">
        <v>6743</v>
      </c>
      <c r="B3350" t="s">
        <v>3369</v>
      </c>
      <c r="C3350" s="9" t="s">
        <v>5121</v>
      </c>
      <c r="D3350" s="9">
        <v>42922</v>
      </c>
      <c r="E3350" s="3" t="s">
        <v>5527</v>
      </c>
      <c r="F3350" t="s">
        <v>6465</v>
      </c>
      <c r="G3350" t="s">
        <v>6606</v>
      </c>
      <c r="H3350" t="s">
        <v>7399</v>
      </c>
      <c r="I3350" t="s">
        <v>8054</v>
      </c>
      <c r="J3350" t="s">
        <v>8057</v>
      </c>
      <c r="K3350" t="s">
        <v>8059</v>
      </c>
      <c r="L3350" t="s">
        <v>8590</v>
      </c>
      <c r="M3350">
        <v>90008</v>
      </c>
      <c r="N3350" t="s">
        <v>8638</v>
      </c>
      <c r="O3350" t="s">
        <v>8702</v>
      </c>
      <c r="P3350" t="s">
        <v>10370</v>
      </c>
      <c r="Q3350" t="s">
        <v>10374</v>
      </c>
      <c r="R3350" t="s">
        <v>10511</v>
      </c>
      <c r="S3350">
        <v>122.136</v>
      </c>
      <c r="T3350">
        <v>3</v>
      </c>
      <c r="U3350">
        <v>0.2</v>
      </c>
      <c r="V3350">
        <v>-13.7403</v>
      </c>
      <c r="W3350">
        <f>(Tableau1[[#This Row],[Sales]]/Tableau1[[#This Row],[Profit]])*100</f>
        <v>-888.88888888888891</v>
      </c>
      <c r="X3350">
        <f>Tableau1[[#This Row],[Sales]]*(1-Tableau1[[#This Row],[Discount]])</f>
        <v>97.708799999999997</v>
      </c>
      <c r="Y3350">
        <f ca="1">SUMIF(Tableau1[Order ID],Tableau1[[#This Row],[Order ID]],Tableau1[[#This Row],[Sales]])</f>
        <v>0</v>
      </c>
    </row>
    <row r="3351" spans="1:25" x14ac:dyDescent="0.3">
      <c r="A3351">
        <v>6744</v>
      </c>
      <c r="B3351" t="s">
        <v>3370</v>
      </c>
      <c r="C3351" s="9" t="s">
        <v>6160</v>
      </c>
      <c r="D3351" s="9">
        <v>42051</v>
      </c>
      <c r="E3351" s="3" t="s">
        <v>5793</v>
      </c>
      <c r="F3351" t="s">
        <v>6465</v>
      </c>
      <c r="G3351" t="s">
        <v>6601</v>
      </c>
      <c r="H3351" t="s">
        <v>7394</v>
      </c>
      <c r="I3351" t="s">
        <v>8055</v>
      </c>
      <c r="J3351" t="s">
        <v>8057</v>
      </c>
      <c r="K3351" t="s">
        <v>8076</v>
      </c>
      <c r="L3351" t="s">
        <v>8626</v>
      </c>
      <c r="M3351">
        <v>3820</v>
      </c>
      <c r="N3351" t="s">
        <v>8640</v>
      </c>
      <c r="O3351" t="s">
        <v>8787</v>
      </c>
      <c r="P3351" t="s">
        <v>10371</v>
      </c>
      <c r="Q3351" t="s">
        <v>10383</v>
      </c>
      <c r="R3351" t="s">
        <v>10537</v>
      </c>
      <c r="S3351">
        <v>35.880000000000003</v>
      </c>
      <c r="T3351">
        <v>6</v>
      </c>
      <c r="U3351">
        <v>0</v>
      </c>
      <c r="V3351">
        <v>16.146000000000001</v>
      </c>
      <c r="W3351">
        <f>(Tableau1[[#This Row],[Sales]]/Tableau1[[#This Row],[Profit]])*100</f>
        <v>222.22222222222223</v>
      </c>
      <c r="X3351">
        <f>Tableau1[[#This Row],[Sales]]*(1-Tableau1[[#This Row],[Discount]])</f>
        <v>35.880000000000003</v>
      </c>
      <c r="Y3351">
        <f ca="1">SUMIF(Tableau1[Order ID],Tableau1[[#This Row],[Order ID]],Tableau1[[#This Row],[Sales]])</f>
        <v>0</v>
      </c>
    </row>
    <row r="3352" spans="1:25" x14ac:dyDescent="0.3">
      <c r="A3352">
        <v>6745</v>
      </c>
      <c r="B3352" t="s">
        <v>3371</v>
      </c>
      <c r="C3352" s="9" t="s">
        <v>5144</v>
      </c>
      <c r="D3352" s="9">
        <v>42902</v>
      </c>
      <c r="E3352" s="3" t="s">
        <v>6008</v>
      </c>
      <c r="F3352" t="s">
        <v>6464</v>
      </c>
      <c r="G3352" t="s">
        <v>6862</v>
      </c>
      <c r="H3352" t="s">
        <v>7655</v>
      </c>
      <c r="I3352" t="s">
        <v>8054</v>
      </c>
      <c r="J3352" t="s">
        <v>8057</v>
      </c>
      <c r="K3352" t="s">
        <v>8123</v>
      </c>
      <c r="L3352" t="s">
        <v>8612</v>
      </c>
      <c r="M3352">
        <v>43017</v>
      </c>
      <c r="N3352" t="s">
        <v>8640</v>
      </c>
      <c r="O3352" t="s">
        <v>9213</v>
      </c>
      <c r="P3352" t="s">
        <v>10372</v>
      </c>
      <c r="Q3352" t="s">
        <v>10384</v>
      </c>
      <c r="R3352" t="s">
        <v>10962</v>
      </c>
      <c r="S3352">
        <v>479.952</v>
      </c>
      <c r="T3352">
        <v>6</v>
      </c>
      <c r="U3352">
        <v>0.2</v>
      </c>
      <c r="V3352">
        <v>107.9892</v>
      </c>
      <c r="W3352">
        <f>(Tableau1[[#This Row],[Sales]]/Tableau1[[#This Row],[Profit]])*100</f>
        <v>444.44444444444446</v>
      </c>
      <c r="X3352">
        <f>Tableau1[[#This Row],[Sales]]*(1-Tableau1[[#This Row],[Discount]])</f>
        <v>383.96160000000003</v>
      </c>
      <c r="Y3352">
        <f ca="1">SUMIF(Tableau1[Order ID],Tableau1[[#This Row],[Order ID]],Tableau1[[#This Row],[Sales]])</f>
        <v>0</v>
      </c>
    </row>
    <row r="3353" spans="1:25" x14ac:dyDescent="0.3">
      <c r="A3353">
        <v>6747</v>
      </c>
      <c r="B3353" t="s">
        <v>3372</v>
      </c>
      <c r="C3353" s="9" t="s">
        <v>5068</v>
      </c>
      <c r="D3353" s="9">
        <v>43052</v>
      </c>
      <c r="E3353" s="3" t="s">
        <v>5703</v>
      </c>
      <c r="F3353" t="s">
        <v>6466</v>
      </c>
      <c r="G3353" t="s">
        <v>6501</v>
      </c>
      <c r="H3353" t="s">
        <v>7294</v>
      </c>
      <c r="I3353" t="s">
        <v>8055</v>
      </c>
      <c r="J3353" t="s">
        <v>8057</v>
      </c>
      <c r="K3353" t="s">
        <v>8078</v>
      </c>
      <c r="L3353" t="s">
        <v>8603</v>
      </c>
      <c r="M3353">
        <v>10009</v>
      </c>
      <c r="N3353" t="s">
        <v>8640</v>
      </c>
      <c r="O3353" t="s">
        <v>10015</v>
      </c>
      <c r="P3353" t="s">
        <v>10372</v>
      </c>
      <c r="Q3353" t="s">
        <v>10380</v>
      </c>
      <c r="R3353" t="s">
        <v>11753</v>
      </c>
      <c r="S3353">
        <v>629.95000000000005</v>
      </c>
      <c r="T3353">
        <v>5</v>
      </c>
      <c r="U3353">
        <v>0</v>
      </c>
      <c r="V3353">
        <v>163.78700000000001</v>
      </c>
      <c r="W3353">
        <f>(Tableau1[[#This Row],[Sales]]/Tableau1[[#This Row],[Profit]])*100</f>
        <v>384.61538461538464</v>
      </c>
      <c r="X3353">
        <f>Tableau1[[#This Row],[Sales]]*(1-Tableau1[[#This Row],[Discount]])</f>
        <v>629.95000000000005</v>
      </c>
      <c r="Y3353">
        <f ca="1">SUMIF(Tableau1[Order ID],Tableau1[[#This Row],[Order ID]],Tableau1[[#This Row],[Sales]])</f>
        <v>0</v>
      </c>
    </row>
    <row r="3354" spans="1:25" x14ac:dyDescent="0.3">
      <c r="A3354">
        <v>6748</v>
      </c>
      <c r="B3354" t="s">
        <v>3373</v>
      </c>
      <c r="C3354" s="9" t="s">
        <v>5187</v>
      </c>
      <c r="D3354" s="9">
        <v>43080</v>
      </c>
      <c r="E3354" s="3" t="s">
        <v>5964</v>
      </c>
      <c r="F3354" t="s">
        <v>6465</v>
      </c>
      <c r="G3354" t="s">
        <v>6679</v>
      </c>
      <c r="H3354" t="s">
        <v>7472</v>
      </c>
      <c r="I3354" t="s">
        <v>8054</v>
      </c>
      <c r="J3354" t="s">
        <v>8057</v>
      </c>
      <c r="K3354" t="s">
        <v>8078</v>
      </c>
      <c r="L3354" t="s">
        <v>8603</v>
      </c>
      <c r="M3354">
        <v>10035</v>
      </c>
      <c r="N3354" t="s">
        <v>8640</v>
      </c>
      <c r="O3354" t="s">
        <v>9067</v>
      </c>
      <c r="P3354" t="s">
        <v>10371</v>
      </c>
      <c r="Q3354" t="s">
        <v>10381</v>
      </c>
      <c r="R3354" t="s">
        <v>10816</v>
      </c>
      <c r="S3354">
        <v>14.952</v>
      </c>
      <c r="T3354">
        <v>1</v>
      </c>
      <c r="U3354">
        <v>0.2</v>
      </c>
      <c r="V3354">
        <v>5.0462999999999996</v>
      </c>
      <c r="W3354">
        <f>(Tableau1[[#This Row],[Sales]]/Tableau1[[#This Row],[Profit]])*100</f>
        <v>296.2962962962963</v>
      </c>
      <c r="X3354">
        <f>Tableau1[[#This Row],[Sales]]*(1-Tableau1[[#This Row],[Discount]])</f>
        <v>11.961600000000001</v>
      </c>
      <c r="Y3354">
        <f ca="1">SUMIF(Tableau1[Order ID],Tableau1[[#This Row],[Order ID]],Tableau1[[#This Row],[Sales]])</f>
        <v>0</v>
      </c>
    </row>
    <row r="3355" spans="1:25" x14ac:dyDescent="0.3">
      <c r="A3355">
        <v>6751</v>
      </c>
      <c r="B3355" t="s">
        <v>3374</v>
      </c>
      <c r="C3355" s="9" t="s">
        <v>5961</v>
      </c>
      <c r="D3355" s="9">
        <v>42549</v>
      </c>
      <c r="E3355" s="3" t="s">
        <v>6216</v>
      </c>
      <c r="F3355" t="s">
        <v>6464</v>
      </c>
      <c r="G3355" t="s">
        <v>7137</v>
      </c>
      <c r="H3355" t="s">
        <v>7930</v>
      </c>
      <c r="I3355" t="s">
        <v>8054</v>
      </c>
      <c r="J3355" t="s">
        <v>8057</v>
      </c>
      <c r="K3355" t="s">
        <v>8325</v>
      </c>
      <c r="L3355" t="s">
        <v>8618</v>
      </c>
      <c r="M3355">
        <v>7501</v>
      </c>
      <c r="N3355" t="s">
        <v>8640</v>
      </c>
      <c r="O3355" t="s">
        <v>10094</v>
      </c>
      <c r="P3355" t="s">
        <v>10370</v>
      </c>
      <c r="Q3355" t="s">
        <v>10374</v>
      </c>
      <c r="R3355" t="s">
        <v>11833</v>
      </c>
      <c r="S3355">
        <v>121.96</v>
      </c>
      <c r="T3355">
        <v>2</v>
      </c>
      <c r="U3355">
        <v>0</v>
      </c>
      <c r="V3355">
        <v>20.7332</v>
      </c>
      <c r="W3355">
        <f>(Tableau1[[#This Row],[Sales]]/Tableau1[[#This Row],[Profit]])*100</f>
        <v>588.23529411764696</v>
      </c>
      <c r="X3355">
        <f>Tableau1[[#This Row],[Sales]]*(1-Tableau1[[#This Row],[Discount]])</f>
        <v>121.96</v>
      </c>
      <c r="Y3355">
        <f ca="1">SUMIF(Tableau1[Order ID],Tableau1[[#This Row],[Order ID]],Tableau1[[#This Row],[Sales]])</f>
        <v>0</v>
      </c>
    </row>
    <row r="3356" spans="1:25" x14ac:dyDescent="0.3">
      <c r="A3356">
        <v>6756</v>
      </c>
      <c r="B3356" t="s">
        <v>3375</v>
      </c>
      <c r="C3356" s="9" t="s">
        <v>5205</v>
      </c>
      <c r="D3356" s="9">
        <v>42993</v>
      </c>
      <c r="E3356" s="3" t="s">
        <v>5050</v>
      </c>
      <c r="F3356" t="s">
        <v>6465</v>
      </c>
      <c r="G3356" t="s">
        <v>7247</v>
      </c>
      <c r="H3356" t="s">
        <v>8040</v>
      </c>
      <c r="I3356" t="s">
        <v>8055</v>
      </c>
      <c r="J3356" t="s">
        <v>8057</v>
      </c>
      <c r="K3356" t="s">
        <v>8138</v>
      </c>
      <c r="L3356" t="s">
        <v>8618</v>
      </c>
      <c r="M3356">
        <v>8701</v>
      </c>
      <c r="N3356" t="s">
        <v>8640</v>
      </c>
      <c r="O3356" t="s">
        <v>10031</v>
      </c>
      <c r="P3356" t="s">
        <v>10370</v>
      </c>
      <c r="Q3356" t="s">
        <v>10378</v>
      </c>
      <c r="R3356" t="s">
        <v>11768</v>
      </c>
      <c r="S3356">
        <v>47.4</v>
      </c>
      <c r="T3356">
        <v>5</v>
      </c>
      <c r="U3356">
        <v>0</v>
      </c>
      <c r="V3356">
        <v>18.96</v>
      </c>
      <c r="W3356">
        <f>(Tableau1[[#This Row],[Sales]]/Tableau1[[#This Row],[Profit]])*100</f>
        <v>250</v>
      </c>
      <c r="X3356">
        <f>Tableau1[[#This Row],[Sales]]*(1-Tableau1[[#This Row],[Discount]])</f>
        <v>47.4</v>
      </c>
      <c r="Y3356">
        <f ca="1">SUMIF(Tableau1[Order ID],Tableau1[[#This Row],[Order ID]],Tableau1[[#This Row],[Sales]])</f>
        <v>0</v>
      </c>
    </row>
    <row r="3357" spans="1:25" x14ac:dyDescent="0.3">
      <c r="A3357">
        <v>6760</v>
      </c>
      <c r="B3357" t="s">
        <v>3376</v>
      </c>
      <c r="C3357" s="9" t="s">
        <v>5604</v>
      </c>
      <c r="D3357" s="9">
        <v>43071</v>
      </c>
      <c r="E3357" s="3" t="s">
        <v>5196</v>
      </c>
      <c r="F3357" t="s">
        <v>6465</v>
      </c>
      <c r="G3357" t="s">
        <v>7235</v>
      </c>
      <c r="H3357" t="s">
        <v>8028</v>
      </c>
      <c r="I3357" t="s">
        <v>8054</v>
      </c>
      <c r="J3357" t="s">
        <v>8057</v>
      </c>
      <c r="K3357" t="s">
        <v>8305</v>
      </c>
      <c r="L3357" t="s">
        <v>8592</v>
      </c>
      <c r="M3357">
        <v>27405</v>
      </c>
      <c r="N3357" t="s">
        <v>8637</v>
      </c>
      <c r="O3357" t="s">
        <v>9496</v>
      </c>
      <c r="P3357" t="s">
        <v>10371</v>
      </c>
      <c r="Q3357" t="s">
        <v>10379</v>
      </c>
      <c r="R3357" t="s">
        <v>11239</v>
      </c>
      <c r="S3357">
        <v>32.776000000000003</v>
      </c>
      <c r="T3357">
        <v>1</v>
      </c>
      <c r="U3357">
        <v>0.2</v>
      </c>
      <c r="V3357">
        <v>2.4582000000000002</v>
      </c>
      <c r="W3357">
        <f>(Tableau1[[#This Row],[Sales]]/Tableau1[[#This Row],[Profit]])*100</f>
        <v>1333.3333333333335</v>
      </c>
      <c r="X3357">
        <f>Tableau1[[#This Row],[Sales]]*(1-Tableau1[[#This Row],[Discount]])</f>
        <v>26.220800000000004</v>
      </c>
      <c r="Y3357">
        <f ca="1">SUMIF(Tableau1[Order ID],Tableau1[[#This Row],[Order ID]],Tableau1[[#This Row],[Sales]])</f>
        <v>0</v>
      </c>
    </row>
    <row r="3358" spans="1:25" x14ac:dyDescent="0.3">
      <c r="A3358">
        <v>6761</v>
      </c>
      <c r="B3358" t="s">
        <v>3377</v>
      </c>
      <c r="C3358" s="9" t="s">
        <v>5365</v>
      </c>
      <c r="D3358" s="9">
        <v>42912</v>
      </c>
      <c r="E3358" s="3" t="s">
        <v>5190</v>
      </c>
      <c r="F3358" t="s">
        <v>6465</v>
      </c>
      <c r="G3358" t="s">
        <v>6625</v>
      </c>
      <c r="H3358" t="s">
        <v>7418</v>
      </c>
      <c r="I3358" t="s">
        <v>8054</v>
      </c>
      <c r="J3358" t="s">
        <v>8057</v>
      </c>
      <c r="K3358" t="s">
        <v>8078</v>
      </c>
      <c r="L3358" t="s">
        <v>8603</v>
      </c>
      <c r="M3358">
        <v>10035</v>
      </c>
      <c r="N3358" t="s">
        <v>8640</v>
      </c>
      <c r="O3358" t="s">
        <v>8710</v>
      </c>
      <c r="P3358" t="s">
        <v>10371</v>
      </c>
      <c r="Q3358" t="s">
        <v>10377</v>
      </c>
      <c r="R3358" t="s">
        <v>10459</v>
      </c>
      <c r="S3358">
        <v>272.94</v>
      </c>
      <c r="T3358">
        <v>3</v>
      </c>
      <c r="U3358">
        <v>0</v>
      </c>
      <c r="V3358">
        <v>0</v>
      </c>
      <c r="W3358" t="e">
        <f>(Tableau1[[#This Row],[Sales]]/Tableau1[[#This Row],[Profit]])*100</f>
        <v>#DIV/0!</v>
      </c>
      <c r="X3358">
        <f>Tableau1[[#This Row],[Sales]]*(1-Tableau1[[#This Row],[Discount]])</f>
        <v>272.94</v>
      </c>
      <c r="Y3358">
        <f ca="1">SUMIF(Tableau1[Order ID],Tableau1[[#This Row],[Order ID]],Tableau1[[#This Row],[Sales]])</f>
        <v>0</v>
      </c>
    </row>
    <row r="3359" spans="1:25" x14ac:dyDescent="0.3">
      <c r="A3359">
        <v>6762</v>
      </c>
      <c r="B3359" t="s">
        <v>3378</v>
      </c>
      <c r="C3359" s="9" t="s">
        <v>6161</v>
      </c>
      <c r="D3359" s="9">
        <v>42575</v>
      </c>
      <c r="E3359" s="3" t="s">
        <v>6418</v>
      </c>
      <c r="F3359" t="s">
        <v>6464</v>
      </c>
      <c r="G3359" t="s">
        <v>7183</v>
      </c>
      <c r="H3359" t="s">
        <v>7976</v>
      </c>
      <c r="I3359" t="s">
        <v>8055</v>
      </c>
      <c r="J3359" t="s">
        <v>8057</v>
      </c>
      <c r="K3359" t="s">
        <v>8078</v>
      </c>
      <c r="L3359" t="s">
        <v>8603</v>
      </c>
      <c r="M3359">
        <v>10035</v>
      </c>
      <c r="N3359" t="s">
        <v>8640</v>
      </c>
      <c r="O3359" t="s">
        <v>9503</v>
      </c>
      <c r="P3359" t="s">
        <v>10370</v>
      </c>
      <c r="Q3359" t="s">
        <v>10374</v>
      </c>
      <c r="R3359" t="s">
        <v>11245</v>
      </c>
      <c r="S3359">
        <v>253.76400000000001</v>
      </c>
      <c r="T3359">
        <v>2</v>
      </c>
      <c r="U3359">
        <v>0.1</v>
      </c>
      <c r="V3359">
        <v>31.015599999999999</v>
      </c>
      <c r="W3359">
        <f>(Tableau1[[#This Row],[Sales]]/Tableau1[[#This Row],[Profit]])*100</f>
        <v>818.18181818181813</v>
      </c>
      <c r="X3359">
        <f>Tableau1[[#This Row],[Sales]]*(1-Tableau1[[#This Row],[Discount]])</f>
        <v>228.38760000000002</v>
      </c>
      <c r="Y3359">
        <f ca="1">SUMIF(Tableau1[Order ID],Tableau1[[#This Row],[Order ID]],Tableau1[[#This Row],[Sales]])</f>
        <v>0</v>
      </c>
    </row>
    <row r="3360" spans="1:25" x14ac:dyDescent="0.3">
      <c r="A3360">
        <v>6763</v>
      </c>
      <c r="B3360" t="s">
        <v>3379</v>
      </c>
      <c r="C3360" s="9" t="s">
        <v>5506</v>
      </c>
      <c r="D3360" s="9">
        <v>42615</v>
      </c>
      <c r="E3360" s="3" t="s">
        <v>5192</v>
      </c>
      <c r="F3360" t="s">
        <v>6465</v>
      </c>
      <c r="G3360" t="s">
        <v>6678</v>
      </c>
      <c r="H3360" t="s">
        <v>7471</v>
      </c>
      <c r="I3360" t="s">
        <v>8054</v>
      </c>
      <c r="J3360" t="s">
        <v>8057</v>
      </c>
      <c r="K3360" t="s">
        <v>8080</v>
      </c>
      <c r="L3360" t="s">
        <v>8598</v>
      </c>
      <c r="M3360">
        <v>60623</v>
      </c>
      <c r="N3360" t="s">
        <v>8639</v>
      </c>
      <c r="O3360" t="s">
        <v>8643</v>
      </c>
      <c r="P3360" t="s">
        <v>10371</v>
      </c>
      <c r="Q3360" t="s">
        <v>10375</v>
      </c>
      <c r="R3360" t="s">
        <v>10392</v>
      </c>
      <c r="S3360">
        <v>29.24</v>
      </c>
      <c r="T3360">
        <v>5</v>
      </c>
      <c r="U3360">
        <v>0.2</v>
      </c>
      <c r="V3360">
        <v>9.8684999999999992</v>
      </c>
      <c r="W3360">
        <f>(Tableau1[[#This Row],[Sales]]/Tableau1[[#This Row],[Profit]])*100</f>
        <v>296.2962962962963</v>
      </c>
      <c r="X3360">
        <f>Tableau1[[#This Row],[Sales]]*(1-Tableau1[[#This Row],[Discount]])</f>
        <v>23.391999999999999</v>
      </c>
      <c r="Y3360">
        <f ca="1">SUMIF(Tableau1[Order ID],Tableau1[[#This Row],[Order ID]],Tableau1[[#This Row],[Sales]])</f>
        <v>0</v>
      </c>
    </row>
    <row r="3361" spans="1:25" x14ac:dyDescent="0.3">
      <c r="A3361">
        <v>6766</v>
      </c>
      <c r="B3361" t="s">
        <v>3380</v>
      </c>
      <c r="C3361" s="9" t="s">
        <v>5723</v>
      </c>
      <c r="D3361" s="9">
        <v>42845</v>
      </c>
      <c r="E3361" s="3" t="s">
        <v>5588</v>
      </c>
      <c r="F3361" t="s">
        <v>6465</v>
      </c>
      <c r="G3361" t="s">
        <v>7163</v>
      </c>
      <c r="H3361" t="s">
        <v>7956</v>
      </c>
      <c r="I3361" t="s">
        <v>8054</v>
      </c>
      <c r="J3361" t="s">
        <v>8057</v>
      </c>
      <c r="K3361" t="s">
        <v>8080</v>
      </c>
      <c r="L3361" t="s">
        <v>8598</v>
      </c>
      <c r="M3361">
        <v>60653</v>
      </c>
      <c r="N3361" t="s">
        <v>8639</v>
      </c>
      <c r="O3361" t="s">
        <v>8926</v>
      </c>
      <c r="P3361" t="s">
        <v>10370</v>
      </c>
      <c r="Q3361" t="s">
        <v>10374</v>
      </c>
      <c r="R3361" t="s">
        <v>10675</v>
      </c>
      <c r="S3361">
        <v>317.05799999999999</v>
      </c>
      <c r="T3361">
        <v>3</v>
      </c>
      <c r="U3361">
        <v>0.3</v>
      </c>
      <c r="V3361">
        <v>-18.117599999999999</v>
      </c>
      <c r="W3361">
        <f>(Tableau1[[#This Row],[Sales]]/Tableau1[[#This Row],[Profit]])*100</f>
        <v>-1750</v>
      </c>
      <c r="X3361">
        <f>Tableau1[[#This Row],[Sales]]*(1-Tableau1[[#This Row],[Discount]])</f>
        <v>221.94059999999999</v>
      </c>
      <c r="Y3361">
        <f ca="1">SUMIF(Tableau1[Order ID],Tableau1[[#This Row],[Order ID]],Tableau1[[#This Row],[Sales]])</f>
        <v>0</v>
      </c>
    </row>
    <row r="3362" spans="1:25" x14ac:dyDescent="0.3">
      <c r="A3362">
        <v>6769</v>
      </c>
      <c r="B3362" t="s">
        <v>3381</v>
      </c>
      <c r="C3362" s="9" t="s">
        <v>6162</v>
      </c>
      <c r="D3362" s="9">
        <v>41863</v>
      </c>
      <c r="E3362" s="3" t="s">
        <v>5589</v>
      </c>
      <c r="F3362" t="s">
        <v>6465</v>
      </c>
      <c r="G3362" t="s">
        <v>7196</v>
      </c>
      <c r="H3362" t="s">
        <v>7989</v>
      </c>
      <c r="I3362" t="s">
        <v>8055</v>
      </c>
      <c r="J3362" t="s">
        <v>8057</v>
      </c>
      <c r="K3362" t="s">
        <v>8138</v>
      </c>
      <c r="L3362" t="s">
        <v>8618</v>
      </c>
      <c r="M3362">
        <v>8701</v>
      </c>
      <c r="N3362" t="s">
        <v>8640</v>
      </c>
      <c r="O3362" t="s">
        <v>9514</v>
      </c>
      <c r="P3362" t="s">
        <v>10371</v>
      </c>
      <c r="Q3362" t="s">
        <v>10381</v>
      </c>
      <c r="R3362" t="s">
        <v>11256</v>
      </c>
      <c r="S3362">
        <v>196.21</v>
      </c>
      <c r="T3362">
        <v>7</v>
      </c>
      <c r="U3362">
        <v>0</v>
      </c>
      <c r="V3362">
        <v>98.105000000000004</v>
      </c>
      <c r="W3362">
        <f>(Tableau1[[#This Row],[Sales]]/Tableau1[[#This Row],[Profit]])*100</f>
        <v>200</v>
      </c>
      <c r="X3362">
        <f>Tableau1[[#This Row],[Sales]]*(1-Tableau1[[#This Row],[Discount]])</f>
        <v>196.21</v>
      </c>
      <c r="Y3362">
        <f ca="1">SUMIF(Tableau1[Order ID],Tableau1[[#This Row],[Order ID]],Tableau1[[#This Row],[Sales]])</f>
        <v>0</v>
      </c>
    </row>
    <row r="3363" spans="1:25" x14ac:dyDescent="0.3">
      <c r="A3363">
        <v>6770</v>
      </c>
      <c r="B3363" t="s">
        <v>3382</v>
      </c>
      <c r="C3363" s="9" t="s">
        <v>5050</v>
      </c>
      <c r="D3363" s="9">
        <v>42997</v>
      </c>
      <c r="E3363" s="3" t="s">
        <v>5427</v>
      </c>
      <c r="F3363" t="s">
        <v>6465</v>
      </c>
      <c r="G3363" t="s">
        <v>7123</v>
      </c>
      <c r="H3363" t="s">
        <v>7916</v>
      </c>
      <c r="I3363" t="s">
        <v>8056</v>
      </c>
      <c r="J3363" t="s">
        <v>8057</v>
      </c>
      <c r="K3363" t="s">
        <v>8096</v>
      </c>
      <c r="L3363" t="s">
        <v>8620</v>
      </c>
      <c r="M3363">
        <v>31907</v>
      </c>
      <c r="N3363" t="s">
        <v>8637</v>
      </c>
      <c r="O3363" t="s">
        <v>10207</v>
      </c>
      <c r="P3363" t="s">
        <v>10371</v>
      </c>
      <c r="Q3363" t="s">
        <v>10379</v>
      </c>
      <c r="R3363" t="s">
        <v>11945</v>
      </c>
      <c r="S3363">
        <v>35.4</v>
      </c>
      <c r="T3363">
        <v>5</v>
      </c>
      <c r="U3363">
        <v>0</v>
      </c>
      <c r="V3363">
        <v>13.452</v>
      </c>
      <c r="W3363">
        <f>(Tableau1[[#This Row],[Sales]]/Tableau1[[#This Row],[Profit]])*100</f>
        <v>263.15789473684208</v>
      </c>
      <c r="X3363">
        <f>Tableau1[[#This Row],[Sales]]*(1-Tableau1[[#This Row],[Discount]])</f>
        <v>35.4</v>
      </c>
      <c r="Y3363">
        <f ca="1">SUMIF(Tableau1[Order ID],Tableau1[[#This Row],[Order ID]],Tableau1[[#This Row],[Sales]])</f>
        <v>0</v>
      </c>
    </row>
    <row r="3364" spans="1:25" x14ac:dyDescent="0.3">
      <c r="A3364">
        <v>6771</v>
      </c>
      <c r="B3364" t="s">
        <v>3383</v>
      </c>
      <c r="C3364" s="9" t="s">
        <v>5064</v>
      </c>
      <c r="D3364" s="9">
        <v>43078</v>
      </c>
      <c r="E3364" s="3" t="s">
        <v>6126</v>
      </c>
      <c r="F3364" t="s">
        <v>6465</v>
      </c>
      <c r="G3364" t="s">
        <v>7182</v>
      </c>
      <c r="H3364" t="s">
        <v>7975</v>
      </c>
      <c r="I3364" t="s">
        <v>8055</v>
      </c>
      <c r="J3364" t="s">
        <v>8057</v>
      </c>
      <c r="K3364" t="s">
        <v>8100</v>
      </c>
      <c r="L3364" t="s">
        <v>8604</v>
      </c>
      <c r="M3364">
        <v>85023</v>
      </c>
      <c r="N3364" t="s">
        <v>8638</v>
      </c>
      <c r="O3364" t="s">
        <v>9672</v>
      </c>
      <c r="P3364" t="s">
        <v>10371</v>
      </c>
      <c r="Q3364" t="s">
        <v>10383</v>
      </c>
      <c r="R3364" t="s">
        <v>11411</v>
      </c>
      <c r="S3364">
        <v>419.4</v>
      </c>
      <c r="T3364">
        <v>5</v>
      </c>
      <c r="U3364">
        <v>0.2</v>
      </c>
      <c r="V3364">
        <v>146.79</v>
      </c>
      <c r="W3364">
        <f>(Tableau1[[#This Row],[Sales]]/Tableau1[[#This Row],[Profit]])*100</f>
        <v>285.71428571428572</v>
      </c>
      <c r="X3364">
        <f>Tableau1[[#This Row],[Sales]]*(1-Tableau1[[#This Row],[Discount]])</f>
        <v>335.52</v>
      </c>
      <c r="Y3364">
        <f ca="1">SUMIF(Tableau1[Order ID],Tableau1[[#This Row],[Order ID]],Tableau1[[#This Row],[Sales]])</f>
        <v>0</v>
      </c>
    </row>
    <row r="3365" spans="1:25" x14ac:dyDescent="0.3">
      <c r="A3365">
        <v>6773</v>
      </c>
      <c r="B3365" t="s">
        <v>3384</v>
      </c>
      <c r="C3365" s="9" t="s">
        <v>5284</v>
      </c>
      <c r="D3365" s="9">
        <v>42678</v>
      </c>
      <c r="E3365" s="3" t="s">
        <v>5030</v>
      </c>
      <c r="F3365" t="s">
        <v>6465</v>
      </c>
      <c r="G3365" t="s">
        <v>6662</v>
      </c>
      <c r="H3365" t="s">
        <v>7455</v>
      </c>
      <c r="I3365" t="s">
        <v>8056</v>
      </c>
      <c r="J3365" t="s">
        <v>8057</v>
      </c>
      <c r="K3365" t="s">
        <v>8059</v>
      </c>
      <c r="L3365" t="s">
        <v>8590</v>
      </c>
      <c r="M3365">
        <v>90004</v>
      </c>
      <c r="N3365" t="s">
        <v>8638</v>
      </c>
      <c r="O3365" t="s">
        <v>8942</v>
      </c>
      <c r="P3365" t="s">
        <v>10371</v>
      </c>
      <c r="Q3365" t="s">
        <v>10381</v>
      </c>
      <c r="R3365" t="s">
        <v>10691</v>
      </c>
      <c r="S3365">
        <v>7.7119999999999997</v>
      </c>
      <c r="T3365">
        <v>2</v>
      </c>
      <c r="U3365">
        <v>0.2</v>
      </c>
      <c r="V3365">
        <v>2.7955999999999999</v>
      </c>
      <c r="W3365">
        <f>(Tableau1[[#This Row],[Sales]]/Tableau1[[#This Row],[Profit]])*100</f>
        <v>275.86206896551727</v>
      </c>
      <c r="X3365">
        <f>Tableau1[[#This Row],[Sales]]*(1-Tableau1[[#This Row],[Discount]])</f>
        <v>6.1696</v>
      </c>
      <c r="Y3365">
        <f ca="1">SUMIF(Tableau1[Order ID],Tableau1[[#This Row],[Order ID]],Tableau1[[#This Row],[Sales]])</f>
        <v>0</v>
      </c>
    </row>
    <row r="3366" spans="1:25" x14ac:dyDescent="0.3">
      <c r="A3366">
        <v>6776</v>
      </c>
      <c r="B3366" t="s">
        <v>3385</v>
      </c>
      <c r="C3366" s="9" t="s">
        <v>5398</v>
      </c>
      <c r="D3366" s="9">
        <v>42092</v>
      </c>
      <c r="E3366" s="3" t="s">
        <v>5418</v>
      </c>
      <c r="F3366" t="s">
        <v>6465</v>
      </c>
      <c r="G3366" t="s">
        <v>6909</v>
      </c>
      <c r="H3366" t="s">
        <v>7702</v>
      </c>
      <c r="I3366" t="s">
        <v>8054</v>
      </c>
      <c r="J3366" t="s">
        <v>8057</v>
      </c>
      <c r="K3366" t="s">
        <v>8078</v>
      </c>
      <c r="L3366" t="s">
        <v>8603</v>
      </c>
      <c r="M3366">
        <v>10024</v>
      </c>
      <c r="N3366" t="s">
        <v>8640</v>
      </c>
      <c r="O3366" t="s">
        <v>8885</v>
      </c>
      <c r="P3366" t="s">
        <v>10371</v>
      </c>
      <c r="Q3366" t="s">
        <v>10383</v>
      </c>
      <c r="R3366" t="s">
        <v>10635</v>
      </c>
      <c r="S3366">
        <v>17.64</v>
      </c>
      <c r="T3366">
        <v>4</v>
      </c>
      <c r="U3366">
        <v>0</v>
      </c>
      <c r="V3366">
        <v>8.1143999999999998</v>
      </c>
      <c r="W3366">
        <f>(Tableau1[[#This Row],[Sales]]/Tableau1[[#This Row],[Profit]])*100</f>
        <v>217.39130434782612</v>
      </c>
      <c r="X3366">
        <f>Tableau1[[#This Row],[Sales]]*(1-Tableau1[[#This Row],[Discount]])</f>
        <v>17.64</v>
      </c>
      <c r="Y3366">
        <f ca="1">SUMIF(Tableau1[Order ID],Tableau1[[#This Row],[Order ID]],Tableau1[[#This Row],[Sales]])</f>
        <v>0</v>
      </c>
    </row>
    <row r="3367" spans="1:25" x14ac:dyDescent="0.3">
      <c r="A3367">
        <v>6777</v>
      </c>
      <c r="B3367" t="s">
        <v>3386</v>
      </c>
      <c r="C3367" s="9" t="s">
        <v>5094</v>
      </c>
      <c r="D3367" s="9">
        <v>42618</v>
      </c>
      <c r="E3367" s="3" t="s">
        <v>5138</v>
      </c>
      <c r="F3367" t="s">
        <v>6465</v>
      </c>
      <c r="G3367" t="s">
        <v>7158</v>
      </c>
      <c r="H3367" t="s">
        <v>7951</v>
      </c>
      <c r="I3367" t="s">
        <v>8054</v>
      </c>
      <c r="J3367" t="s">
        <v>8057</v>
      </c>
      <c r="K3367" t="s">
        <v>8110</v>
      </c>
      <c r="L3367" t="s">
        <v>8593</v>
      </c>
      <c r="M3367">
        <v>78207</v>
      </c>
      <c r="N3367" t="s">
        <v>8639</v>
      </c>
      <c r="O3367" t="s">
        <v>8681</v>
      </c>
      <c r="P3367" t="s">
        <v>10371</v>
      </c>
      <c r="Q3367" t="s">
        <v>10377</v>
      </c>
      <c r="R3367" t="s">
        <v>10430</v>
      </c>
      <c r="S3367">
        <v>93.456000000000003</v>
      </c>
      <c r="T3367">
        <v>3</v>
      </c>
      <c r="U3367">
        <v>0.2</v>
      </c>
      <c r="V3367">
        <v>-17.523</v>
      </c>
      <c r="W3367">
        <f>(Tableau1[[#This Row],[Sales]]/Tableau1[[#This Row],[Profit]])*100</f>
        <v>-533.33333333333337</v>
      </c>
      <c r="X3367">
        <f>Tableau1[[#This Row],[Sales]]*(1-Tableau1[[#This Row],[Discount]])</f>
        <v>74.764800000000008</v>
      </c>
      <c r="Y3367">
        <f ca="1">SUMIF(Tableau1[Order ID],Tableau1[[#This Row],[Order ID]],Tableau1[[#This Row],[Sales]])</f>
        <v>0</v>
      </c>
    </row>
    <row r="3368" spans="1:25" x14ac:dyDescent="0.3">
      <c r="A3368">
        <v>6778</v>
      </c>
      <c r="B3368" t="s">
        <v>3387</v>
      </c>
      <c r="C3368" s="9" t="s">
        <v>5510</v>
      </c>
      <c r="D3368" s="9">
        <v>42763</v>
      </c>
      <c r="E3368" s="3" t="s">
        <v>6424</v>
      </c>
      <c r="F3368" t="s">
        <v>6465</v>
      </c>
      <c r="G3368" t="s">
        <v>7110</v>
      </c>
      <c r="H3368" t="s">
        <v>7903</v>
      </c>
      <c r="I3368" t="s">
        <v>8056</v>
      </c>
      <c r="J3368" t="s">
        <v>8057</v>
      </c>
      <c r="K3368" t="s">
        <v>8078</v>
      </c>
      <c r="L3368" t="s">
        <v>8603</v>
      </c>
      <c r="M3368">
        <v>10009</v>
      </c>
      <c r="N3368" t="s">
        <v>8640</v>
      </c>
      <c r="O3368" t="s">
        <v>9818</v>
      </c>
      <c r="P3368" t="s">
        <v>10372</v>
      </c>
      <c r="Q3368" t="s">
        <v>10384</v>
      </c>
      <c r="R3368" t="s">
        <v>11551</v>
      </c>
      <c r="S3368">
        <v>449.91</v>
      </c>
      <c r="T3368">
        <v>9</v>
      </c>
      <c r="U3368">
        <v>0</v>
      </c>
      <c r="V3368">
        <v>157.46850000000001</v>
      </c>
      <c r="W3368">
        <f>(Tableau1[[#This Row],[Sales]]/Tableau1[[#This Row],[Profit]])*100</f>
        <v>285.71428571428572</v>
      </c>
      <c r="X3368">
        <f>Tableau1[[#This Row],[Sales]]*(1-Tableau1[[#This Row],[Discount]])</f>
        <v>449.91</v>
      </c>
      <c r="Y3368">
        <f ca="1">SUMIF(Tableau1[Order ID],Tableau1[[#This Row],[Order ID]],Tableau1[[#This Row],[Sales]])</f>
        <v>0</v>
      </c>
    </row>
    <row r="3369" spans="1:25" x14ac:dyDescent="0.3">
      <c r="A3369">
        <v>6779</v>
      </c>
      <c r="B3369" t="s">
        <v>3388</v>
      </c>
      <c r="C3369" s="9" t="s">
        <v>5353</v>
      </c>
      <c r="D3369" s="9">
        <v>42616</v>
      </c>
      <c r="E3369" s="3" t="s">
        <v>5192</v>
      </c>
      <c r="F3369" t="s">
        <v>6464</v>
      </c>
      <c r="G3369" t="s">
        <v>6988</v>
      </c>
      <c r="H3369" t="s">
        <v>7781</v>
      </c>
      <c r="I3369" t="s">
        <v>8054</v>
      </c>
      <c r="J3369" t="s">
        <v>8057</v>
      </c>
      <c r="K3369" t="s">
        <v>8306</v>
      </c>
      <c r="L3369" t="s">
        <v>8627</v>
      </c>
      <c r="M3369">
        <v>21215</v>
      </c>
      <c r="N3369" t="s">
        <v>8640</v>
      </c>
      <c r="O3369" t="s">
        <v>9712</v>
      </c>
      <c r="P3369" t="s">
        <v>10370</v>
      </c>
      <c r="Q3369" t="s">
        <v>10373</v>
      </c>
      <c r="R3369" t="s">
        <v>11449</v>
      </c>
      <c r="S3369">
        <v>344.94</v>
      </c>
      <c r="T3369">
        <v>3</v>
      </c>
      <c r="U3369">
        <v>0</v>
      </c>
      <c r="V3369">
        <v>31.044599999999999</v>
      </c>
      <c r="W3369">
        <f>(Tableau1[[#This Row],[Sales]]/Tableau1[[#This Row],[Profit]])*100</f>
        <v>1111.1111111111111</v>
      </c>
      <c r="X3369">
        <f>Tableau1[[#This Row],[Sales]]*(1-Tableau1[[#This Row],[Discount]])</f>
        <v>344.94</v>
      </c>
      <c r="Y3369">
        <f ca="1">SUMIF(Tableau1[Order ID],Tableau1[[#This Row],[Order ID]],Tableau1[[#This Row],[Sales]])</f>
        <v>0</v>
      </c>
    </row>
    <row r="3370" spans="1:25" x14ac:dyDescent="0.3">
      <c r="A3370">
        <v>6783</v>
      </c>
      <c r="B3370" t="s">
        <v>3389</v>
      </c>
      <c r="C3370" s="9" t="s">
        <v>5830</v>
      </c>
      <c r="D3370" s="9">
        <v>42941</v>
      </c>
      <c r="E3370" s="3" t="s">
        <v>5718</v>
      </c>
      <c r="F3370" t="s">
        <v>6464</v>
      </c>
      <c r="G3370" t="s">
        <v>7015</v>
      </c>
      <c r="H3370" t="s">
        <v>7808</v>
      </c>
      <c r="I3370" t="s">
        <v>8054</v>
      </c>
      <c r="J3370" t="s">
        <v>8057</v>
      </c>
      <c r="K3370" t="s">
        <v>8068</v>
      </c>
      <c r="L3370" t="s">
        <v>8597</v>
      </c>
      <c r="M3370">
        <v>19143</v>
      </c>
      <c r="N3370" t="s">
        <v>8640</v>
      </c>
      <c r="O3370" t="s">
        <v>9169</v>
      </c>
      <c r="P3370" t="s">
        <v>10370</v>
      </c>
      <c r="Q3370" t="s">
        <v>10378</v>
      </c>
      <c r="R3370" t="s">
        <v>10918</v>
      </c>
      <c r="S3370">
        <v>20.096</v>
      </c>
      <c r="T3370">
        <v>4</v>
      </c>
      <c r="U3370">
        <v>0.2</v>
      </c>
      <c r="V3370">
        <v>3.0144000000000002</v>
      </c>
      <c r="W3370">
        <f>(Tableau1[[#This Row],[Sales]]/Tableau1[[#This Row],[Profit]])*100</f>
        <v>666.66666666666663</v>
      </c>
      <c r="X3370">
        <f>Tableau1[[#This Row],[Sales]]*(1-Tableau1[[#This Row],[Discount]])</f>
        <v>16.076800000000002</v>
      </c>
      <c r="Y3370">
        <f ca="1">SUMIF(Tableau1[Order ID],Tableau1[[#This Row],[Order ID]],Tableau1[[#This Row],[Sales]])</f>
        <v>0</v>
      </c>
    </row>
    <row r="3371" spans="1:25" x14ac:dyDescent="0.3">
      <c r="A3371">
        <v>6788</v>
      </c>
      <c r="B3371" t="s">
        <v>3390</v>
      </c>
      <c r="C3371" s="9" t="s">
        <v>6053</v>
      </c>
      <c r="D3371" s="9">
        <v>42260</v>
      </c>
      <c r="E3371" s="3" t="s">
        <v>6211</v>
      </c>
      <c r="F3371" t="s">
        <v>6465</v>
      </c>
      <c r="G3371" t="s">
        <v>6569</v>
      </c>
      <c r="H3371" t="s">
        <v>7362</v>
      </c>
      <c r="I3371" t="s">
        <v>8054</v>
      </c>
      <c r="J3371" t="s">
        <v>8057</v>
      </c>
      <c r="K3371" t="s">
        <v>8176</v>
      </c>
      <c r="L3371" t="s">
        <v>8620</v>
      </c>
      <c r="M3371">
        <v>30318</v>
      </c>
      <c r="N3371" t="s">
        <v>8637</v>
      </c>
      <c r="O3371" t="s">
        <v>9397</v>
      </c>
      <c r="P3371" t="s">
        <v>10370</v>
      </c>
      <c r="Q3371" t="s">
        <v>10378</v>
      </c>
      <c r="R3371" t="s">
        <v>11145</v>
      </c>
      <c r="S3371">
        <v>129.93</v>
      </c>
      <c r="T3371">
        <v>3</v>
      </c>
      <c r="U3371">
        <v>0</v>
      </c>
      <c r="V3371">
        <v>12.993</v>
      </c>
      <c r="W3371">
        <f>(Tableau1[[#This Row],[Sales]]/Tableau1[[#This Row],[Profit]])*100</f>
        <v>1000</v>
      </c>
      <c r="X3371">
        <f>Tableau1[[#This Row],[Sales]]*(1-Tableau1[[#This Row],[Discount]])</f>
        <v>129.93</v>
      </c>
      <c r="Y3371">
        <f ca="1">SUMIF(Tableau1[Order ID],Tableau1[[#This Row],[Order ID]],Tableau1[[#This Row],[Sales]])</f>
        <v>0</v>
      </c>
    </row>
    <row r="3372" spans="1:25" x14ac:dyDescent="0.3">
      <c r="A3372">
        <v>6790</v>
      </c>
      <c r="B3372" t="s">
        <v>3391</v>
      </c>
      <c r="C3372" s="9" t="s">
        <v>5097</v>
      </c>
      <c r="D3372" s="9">
        <v>42254</v>
      </c>
      <c r="E3372" s="3" t="s">
        <v>6345</v>
      </c>
      <c r="F3372" t="s">
        <v>6464</v>
      </c>
      <c r="G3372" t="s">
        <v>7034</v>
      </c>
      <c r="H3372" t="s">
        <v>7827</v>
      </c>
      <c r="I3372" t="s">
        <v>8055</v>
      </c>
      <c r="J3372" t="s">
        <v>8057</v>
      </c>
      <c r="K3372" t="s">
        <v>8086</v>
      </c>
      <c r="L3372" t="s">
        <v>8592</v>
      </c>
      <c r="M3372">
        <v>27707</v>
      </c>
      <c r="N3372" t="s">
        <v>8637</v>
      </c>
      <c r="O3372" t="s">
        <v>9028</v>
      </c>
      <c r="P3372" t="s">
        <v>10371</v>
      </c>
      <c r="Q3372" t="s">
        <v>10379</v>
      </c>
      <c r="R3372" t="s">
        <v>10778</v>
      </c>
      <c r="S3372">
        <v>140.73599999999999</v>
      </c>
      <c r="T3372">
        <v>4</v>
      </c>
      <c r="U3372">
        <v>0.2</v>
      </c>
      <c r="V3372">
        <v>12.314399999999999</v>
      </c>
      <c r="W3372">
        <f>(Tableau1[[#This Row],[Sales]]/Tableau1[[#This Row],[Profit]])*100</f>
        <v>1142.8571428571429</v>
      </c>
      <c r="X3372">
        <f>Tableau1[[#This Row],[Sales]]*(1-Tableau1[[#This Row],[Discount]])</f>
        <v>112.58879999999999</v>
      </c>
      <c r="Y3372">
        <f ca="1">SUMIF(Tableau1[Order ID],Tableau1[[#This Row],[Order ID]],Tableau1[[#This Row],[Sales]])</f>
        <v>0</v>
      </c>
    </row>
    <row r="3373" spans="1:25" x14ac:dyDescent="0.3">
      <c r="A3373">
        <v>6791</v>
      </c>
      <c r="B3373" t="s">
        <v>3392</v>
      </c>
      <c r="C3373" s="9" t="s">
        <v>5106</v>
      </c>
      <c r="D3373" s="9">
        <v>42690</v>
      </c>
      <c r="E3373" s="3" t="s">
        <v>6049</v>
      </c>
      <c r="F3373" t="s">
        <v>6466</v>
      </c>
      <c r="G3373" t="s">
        <v>7248</v>
      </c>
      <c r="H3373" t="s">
        <v>8041</v>
      </c>
      <c r="I3373" t="s">
        <v>8054</v>
      </c>
      <c r="J3373" t="s">
        <v>8057</v>
      </c>
      <c r="K3373" t="s">
        <v>8101</v>
      </c>
      <c r="L3373" t="s">
        <v>8590</v>
      </c>
      <c r="M3373">
        <v>95661</v>
      </c>
      <c r="N3373" t="s">
        <v>8638</v>
      </c>
      <c r="O3373" t="s">
        <v>8891</v>
      </c>
      <c r="P3373" t="s">
        <v>10371</v>
      </c>
      <c r="Q3373" t="s">
        <v>10381</v>
      </c>
      <c r="R3373" t="s">
        <v>10641</v>
      </c>
      <c r="S3373">
        <v>8.32</v>
      </c>
      <c r="T3373">
        <v>5</v>
      </c>
      <c r="U3373">
        <v>0.2</v>
      </c>
      <c r="V3373">
        <v>2.8079999999999998</v>
      </c>
      <c r="W3373">
        <f>(Tableau1[[#This Row],[Sales]]/Tableau1[[#This Row],[Profit]])*100</f>
        <v>296.2962962962963</v>
      </c>
      <c r="X3373">
        <f>Tableau1[[#This Row],[Sales]]*(1-Tableau1[[#This Row],[Discount]])</f>
        <v>6.6560000000000006</v>
      </c>
      <c r="Y3373">
        <f ca="1">SUMIF(Tableau1[Order ID],Tableau1[[#This Row],[Order ID]],Tableau1[[#This Row],[Sales]])</f>
        <v>0</v>
      </c>
    </row>
    <row r="3374" spans="1:25" x14ac:dyDescent="0.3">
      <c r="A3374">
        <v>6792</v>
      </c>
      <c r="B3374" t="s">
        <v>3393</v>
      </c>
      <c r="C3374" s="9" t="s">
        <v>5368</v>
      </c>
      <c r="D3374" s="9">
        <v>42684</v>
      </c>
      <c r="E3374" s="3" t="s">
        <v>5655</v>
      </c>
      <c r="F3374" t="s">
        <v>6465</v>
      </c>
      <c r="G3374" t="s">
        <v>6876</v>
      </c>
      <c r="H3374" t="s">
        <v>7669</v>
      </c>
      <c r="I3374" t="s">
        <v>8056</v>
      </c>
      <c r="J3374" t="s">
        <v>8057</v>
      </c>
      <c r="K3374" t="s">
        <v>8359</v>
      </c>
      <c r="L3374" t="s">
        <v>8590</v>
      </c>
      <c r="M3374">
        <v>95823</v>
      </c>
      <c r="N3374" t="s">
        <v>8638</v>
      </c>
      <c r="O3374" t="s">
        <v>10168</v>
      </c>
      <c r="P3374" t="s">
        <v>10370</v>
      </c>
      <c r="Q3374" t="s">
        <v>10378</v>
      </c>
      <c r="R3374" t="s">
        <v>11909</v>
      </c>
      <c r="S3374">
        <v>9.98</v>
      </c>
      <c r="T3374">
        <v>1</v>
      </c>
      <c r="U3374">
        <v>0</v>
      </c>
      <c r="V3374">
        <v>2.7944</v>
      </c>
      <c r="W3374">
        <f>(Tableau1[[#This Row],[Sales]]/Tableau1[[#This Row],[Profit]])*100</f>
        <v>357.14285714285717</v>
      </c>
      <c r="X3374">
        <f>Tableau1[[#This Row],[Sales]]*(1-Tableau1[[#This Row],[Discount]])</f>
        <v>9.98</v>
      </c>
      <c r="Y3374">
        <f ca="1">SUMIF(Tableau1[Order ID],Tableau1[[#This Row],[Order ID]],Tableau1[[#This Row],[Sales]])</f>
        <v>0</v>
      </c>
    </row>
    <row r="3375" spans="1:25" x14ac:dyDescent="0.3">
      <c r="A3375">
        <v>6793</v>
      </c>
      <c r="B3375" t="s">
        <v>3394</v>
      </c>
      <c r="C3375" s="9" t="s">
        <v>5890</v>
      </c>
      <c r="D3375" s="9">
        <v>41866</v>
      </c>
      <c r="E3375" s="3" t="s">
        <v>6398</v>
      </c>
      <c r="F3375" t="s">
        <v>6466</v>
      </c>
      <c r="G3375" t="s">
        <v>6862</v>
      </c>
      <c r="H3375" t="s">
        <v>7655</v>
      </c>
      <c r="I3375" t="s">
        <v>8054</v>
      </c>
      <c r="J3375" t="s">
        <v>8057</v>
      </c>
      <c r="K3375" t="s">
        <v>8112</v>
      </c>
      <c r="L3375" t="s">
        <v>8617</v>
      </c>
      <c r="M3375">
        <v>6824</v>
      </c>
      <c r="N3375" t="s">
        <v>8640</v>
      </c>
      <c r="O3375" t="s">
        <v>9166</v>
      </c>
      <c r="P3375" t="s">
        <v>10371</v>
      </c>
      <c r="Q3375" t="s">
        <v>10381</v>
      </c>
      <c r="R3375" t="s">
        <v>10915</v>
      </c>
      <c r="S3375">
        <v>62.94</v>
      </c>
      <c r="T3375">
        <v>3</v>
      </c>
      <c r="U3375">
        <v>0</v>
      </c>
      <c r="V3375">
        <v>30.211200000000002</v>
      </c>
      <c r="W3375">
        <f>(Tableau1[[#This Row],[Sales]]/Tableau1[[#This Row],[Profit]])*100</f>
        <v>208.33333333333331</v>
      </c>
      <c r="X3375">
        <f>Tableau1[[#This Row],[Sales]]*(1-Tableau1[[#This Row],[Discount]])</f>
        <v>62.94</v>
      </c>
      <c r="Y3375">
        <f ca="1">SUMIF(Tableau1[Order ID],Tableau1[[#This Row],[Order ID]],Tableau1[[#This Row],[Sales]])</f>
        <v>0</v>
      </c>
    </row>
    <row r="3376" spans="1:25" x14ac:dyDescent="0.3">
      <c r="A3376">
        <v>6794</v>
      </c>
      <c r="B3376" t="s">
        <v>3395</v>
      </c>
      <c r="C3376" s="9" t="s">
        <v>5577</v>
      </c>
      <c r="D3376" s="9">
        <v>42324</v>
      </c>
      <c r="E3376" s="3" t="s">
        <v>5342</v>
      </c>
      <c r="F3376" t="s">
        <v>6465</v>
      </c>
      <c r="G3376" t="s">
        <v>6672</v>
      </c>
      <c r="H3376" t="s">
        <v>7465</v>
      </c>
      <c r="I3376" t="s">
        <v>8055</v>
      </c>
      <c r="J3376" t="s">
        <v>8057</v>
      </c>
      <c r="K3376" t="s">
        <v>8080</v>
      </c>
      <c r="L3376" t="s">
        <v>8598</v>
      </c>
      <c r="M3376">
        <v>60610</v>
      </c>
      <c r="N3376" t="s">
        <v>8639</v>
      </c>
      <c r="O3376" t="s">
        <v>9625</v>
      </c>
      <c r="P3376" t="s">
        <v>10371</v>
      </c>
      <c r="Q3376" t="s">
        <v>10377</v>
      </c>
      <c r="R3376" t="s">
        <v>11365</v>
      </c>
      <c r="S3376">
        <v>21.488</v>
      </c>
      <c r="T3376">
        <v>2</v>
      </c>
      <c r="U3376">
        <v>0.2</v>
      </c>
      <c r="V3376">
        <v>1.6115999999999999</v>
      </c>
      <c r="W3376">
        <f>(Tableau1[[#This Row],[Sales]]/Tableau1[[#This Row],[Profit]])*100</f>
        <v>1333.3333333333335</v>
      </c>
      <c r="X3376">
        <f>Tableau1[[#This Row],[Sales]]*(1-Tableau1[[#This Row],[Discount]])</f>
        <v>17.1904</v>
      </c>
      <c r="Y3376">
        <f ca="1">SUMIF(Tableau1[Order ID],Tableau1[[#This Row],[Order ID]],Tableau1[[#This Row],[Sales]])</f>
        <v>0</v>
      </c>
    </row>
    <row r="3377" spans="1:25" x14ac:dyDescent="0.3">
      <c r="A3377">
        <v>6797</v>
      </c>
      <c r="B3377" t="s">
        <v>3396</v>
      </c>
      <c r="C3377" s="9" t="s">
        <v>5797</v>
      </c>
      <c r="D3377" s="9">
        <v>42241</v>
      </c>
      <c r="E3377" s="3" t="s">
        <v>5797</v>
      </c>
      <c r="F3377" t="s">
        <v>6467</v>
      </c>
      <c r="G3377" t="s">
        <v>6966</v>
      </c>
      <c r="H3377" t="s">
        <v>7759</v>
      </c>
      <c r="I3377" t="s">
        <v>8054</v>
      </c>
      <c r="J3377" t="s">
        <v>8057</v>
      </c>
      <c r="K3377" t="s">
        <v>8070</v>
      </c>
      <c r="L3377" t="s">
        <v>8593</v>
      </c>
      <c r="M3377">
        <v>77041</v>
      </c>
      <c r="N3377" t="s">
        <v>8639</v>
      </c>
      <c r="O3377" t="s">
        <v>9597</v>
      </c>
      <c r="P3377" t="s">
        <v>10370</v>
      </c>
      <c r="Q3377" t="s">
        <v>10378</v>
      </c>
      <c r="R3377" t="s">
        <v>11587</v>
      </c>
      <c r="S3377">
        <v>20.103999999999999</v>
      </c>
      <c r="T3377">
        <v>2</v>
      </c>
      <c r="U3377">
        <v>0.6</v>
      </c>
      <c r="V3377">
        <v>-16.585799999999999</v>
      </c>
      <c r="W3377">
        <f>(Tableau1[[#This Row],[Sales]]/Tableau1[[#This Row],[Profit]])*100</f>
        <v>-121.21212121212122</v>
      </c>
      <c r="X3377">
        <f>Tableau1[[#This Row],[Sales]]*(1-Tableau1[[#This Row],[Discount]])</f>
        <v>8.0416000000000007</v>
      </c>
      <c r="Y3377">
        <f ca="1">SUMIF(Tableau1[Order ID],Tableau1[[#This Row],[Order ID]],Tableau1[[#This Row],[Sales]])</f>
        <v>0</v>
      </c>
    </row>
    <row r="3378" spans="1:25" x14ac:dyDescent="0.3">
      <c r="A3378">
        <v>6800</v>
      </c>
      <c r="B3378" t="s">
        <v>3397</v>
      </c>
      <c r="C3378" s="9" t="s">
        <v>5621</v>
      </c>
      <c r="D3378" s="9">
        <v>42729</v>
      </c>
      <c r="E3378" s="3" t="s">
        <v>5344</v>
      </c>
      <c r="F3378" t="s">
        <v>6465</v>
      </c>
      <c r="G3378" t="s">
        <v>6897</v>
      </c>
      <c r="H3378" t="s">
        <v>7690</v>
      </c>
      <c r="I3378" t="s">
        <v>8055</v>
      </c>
      <c r="J3378" t="s">
        <v>8057</v>
      </c>
      <c r="K3378" t="s">
        <v>8100</v>
      </c>
      <c r="L3378" t="s">
        <v>8604</v>
      </c>
      <c r="M3378">
        <v>85023</v>
      </c>
      <c r="N3378" t="s">
        <v>8638</v>
      </c>
      <c r="O3378" t="s">
        <v>8860</v>
      </c>
      <c r="P3378" t="s">
        <v>10370</v>
      </c>
      <c r="Q3378" t="s">
        <v>10376</v>
      </c>
      <c r="R3378" t="s">
        <v>10610</v>
      </c>
      <c r="S3378">
        <v>35.445</v>
      </c>
      <c r="T3378">
        <v>1</v>
      </c>
      <c r="U3378">
        <v>0.5</v>
      </c>
      <c r="V3378">
        <v>-24.102599999999999</v>
      </c>
      <c r="W3378">
        <f>(Tableau1[[#This Row],[Sales]]/Tableau1[[#This Row],[Profit]])*100</f>
        <v>-147.05882352941177</v>
      </c>
      <c r="X3378">
        <f>Tableau1[[#This Row],[Sales]]*(1-Tableau1[[#This Row],[Discount]])</f>
        <v>17.7225</v>
      </c>
      <c r="Y3378">
        <f ca="1">SUMIF(Tableau1[Order ID],Tableau1[[#This Row],[Order ID]],Tableau1[[#This Row],[Sales]])</f>
        <v>0</v>
      </c>
    </row>
    <row r="3379" spans="1:25" x14ac:dyDescent="0.3">
      <c r="A3379">
        <v>6805</v>
      </c>
      <c r="B3379" t="s">
        <v>3398</v>
      </c>
      <c r="C3379" s="9" t="s">
        <v>6112</v>
      </c>
      <c r="D3379" s="9">
        <v>41917</v>
      </c>
      <c r="E3379" s="3" t="s">
        <v>5221</v>
      </c>
      <c r="F3379" t="s">
        <v>6466</v>
      </c>
      <c r="G3379" t="s">
        <v>6636</v>
      </c>
      <c r="H3379" t="s">
        <v>7429</v>
      </c>
      <c r="I3379" t="s">
        <v>8054</v>
      </c>
      <c r="J3379" t="s">
        <v>8057</v>
      </c>
      <c r="K3379" t="s">
        <v>8283</v>
      </c>
      <c r="L3379" t="s">
        <v>8590</v>
      </c>
      <c r="M3379">
        <v>91767</v>
      </c>
      <c r="N3379" t="s">
        <v>8638</v>
      </c>
      <c r="O3379" t="s">
        <v>9818</v>
      </c>
      <c r="P3379" t="s">
        <v>10372</v>
      </c>
      <c r="Q3379" t="s">
        <v>10384</v>
      </c>
      <c r="R3379" t="s">
        <v>11551</v>
      </c>
      <c r="S3379">
        <v>99.98</v>
      </c>
      <c r="T3379">
        <v>2</v>
      </c>
      <c r="U3379">
        <v>0</v>
      </c>
      <c r="V3379">
        <v>34.993000000000002</v>
      </c>
      <c r="W3379">
        <f>(Tableau1[[#This Row],[Sales]]/Tableau1[[#This Row],[Profit]])*100</f>
        <v>285.71428571428572</v>
      </c>
      <c r="X3379">
        <f>Tableau1[[#This Row],[Sales]]*(1-Tableau1[[#This Row],[Discount]])</f>
        <v>99.98</v>
      </c>
      <c r="Y3379">
        <f ca="1">SUMIF(Tableau1[Order ID],Tableau1[[#This Row],[Order ID]],Tableau1[[#This Row],[Sales]])</f>
        <v>0</v>
      </c>
    </row>
    <row r="3380" spans="1:25" x14ac:dyDescent="0.3">
      <c r="A3380">
        <v>6806</v>
      </c>
      <c r="B3380" t="s">
        <v>3399</v>
      </c>
      <c r="C3380" s="9" t="s">
        <v>5784</v>
      </c>
      <c r="D3380" s="9">
        <v>41965</v>
      </c>
      <c r="E3380" s="3" t="s">
        <v>5671</v>
      </c>
      <c r="F3380" t="s">
        <v>6466</v>
      </c>
      <c r="G3380" t="s">
        <v>6984</v>
      </c>
      <c r="H3380" t="s">
        <v>7777</v>
      </c>
      <c r="I3380" t="s">
        <v>8055</v>
      </c>
      <c r="J3380" t="s">
        <v>8057</v>
      </c>
      <c r="K3380" t="s">
        <v>8176</v>
      </c>
      <c r="L3380" t="s">
        <v>8620</v>
      </c>
      <c r="M3380">
        <v>30318</v>
      </c>
      <c r="N3380" t="s">
        <v>8637</v>
      </c>
      <c r="O3380" t="s">
        <v>9961</v>
      </c>
      <c r="P3380" t="s">
        <v>10371</v>
      </c>
      <c r="Q3380" t="s">
        <v>10383</v>
      </c>
      <c r="R3380" t="s">
        <v>11697</v>
      </c>
      <c r="S3380">
        <v>9.9600000000000009</v>
      </c>
      <c r="T3380">
        <v>2</v>
      </c>
      <c r="U3380">
        <v>0</v>
      </c>
      <c r="V3380">
        <v>4.8803999999999998</v>
      </c>
      <c r="W3380">
        <f>(Tableau1[[#This Row],[Sales]]/Tableau1[[#This Row],[Profit]])*100</f>
        <v>204.08163265306123</v>
      </c>
      <c r="X3380">
        <f>Tableau1[[#This Row],[Sales]]*(1-Tableau1[[#This Row],[Discount]])</f>
        <v>9.9600000000000009</v>
      </c>
      <c r="Y3380">
        <f ca="1">SUMIF(Tableau1[Order ID],Tableau1[[#This Row],[Order ID]],Tableau1[[#This Row],[Sales]])</f>
        <v>0</v>
      </c>
    </row>
    <row r="3381" spans="1:25" x14ac:dyDescent="0.3">
      <c r="A3381">
        <v>6807</v>
      </c>
      <c r="B3381" t="s">
        <v>3400</v>
      </c>
      <c r="C3381" s="9" t="s">
        <v>5083</v>
      </c>
      <c r="D3381" s="9">
        <v>43094</v>
      </c>
      <c r="E3381" s="3" t="s">
        <v>5644</v>
      </c>
      <c r="F3381" t="s">
        <v>6465</v>
      </c>
      <c r="G3381" t="s">
        <v>6709</v>
      </c>
      <c r="H3381" t="s">
        <v>7502</v>
      </c>
      <c r="I3381" t="s">
        <v>8055</v>
      </c>
      <c r="J3381" t="s">
        <v>8057</v>
      </c>
      <c r="K3381" t="s">
        <v>8289</v>
      </c>
      <c r="L3381" t="s">
        <v>8234</v>
      </c>
      <c r="M3381">
        <v>98208</v>
      </c>
      <c r="N3381" t="s">
        <v>8638</v>
      </c>
      <c r="O3381" t="s">
        <v>8942</v>
      </c>
      <c r="P3381" t="s">
        <v>10371</v>
      </c>
      <c r="Q3381" t="s">
        <v>10381</v>
      </c>
      <c r="R3381" t="s">
        <v>10691</v>
      </c>
      <c r="S3381">
        <v>3.8559999999999999</v>
      </c>
      <c r="T3381">
        <v>1</v>
      </c>
      <c r="U3381">
        <v>0.2</v>
      </c>
      <c r="V3381">
        <v>1.3977999999999999</v>
      </c>
      <c r="W3381">
        <f>(Tableau1[[#This Row],[Sales]]/Tableau1[[#This Row],[Profit]])*100</f>
        <v>275.86206896551727</v>
      </c>
      <c r="X3381">
        <f>Tableau1[[#This Row],[Sales]]*(1-Tableau1[[#This Row],[Discount]])</f>
        <v>3.0848</v>
      </c>
      <c r="Y3381">
        <f ca="1">SUMIF(Tableau1[Order ID],Tableau1[[#This Row],[Order ID]],Tableau1[[#This Row],[Sales]])</f>
        <v>0</v>
      </c>
    </row>
    <row r="3382" spans="1:25" x14ac:dyDescent="0.3">
      <c r="A3382">
        <v>6808</v>
      </c>
      <c r="B3382" t="s">
        <v>3401</v>
      </c>
      <c r="C3382" s="9" t="s">
        <v>6082</v>
      </c>
      <c r="D3382" s="9">
        <v>42094</v>
      </c>
      <c r="E3382" s="3" t="s">
        <v>5087</v>
      </c>
      <c r="F3382" t="s">
        <v>6465</v>
      </c>
      <c r="G3382" t="s">
        <v>6650</v>
      </c>
      <c r="H3382" t="s">
        <v>7443</v>
      </c>
      <c r="I3382" t="s">
        <v>8055</v>
      </c>
      <c r="J3382" t="s">
        <v>8057</v>
      </c>
      <c r="K3382" t="s">
        <v>8070</v>
      </c>
      <c r="L3382" t="s">
        <v>8593</v>
      </c>
      <c r="M3382">
        <v>77095</v>
      </c>
      <c r="N3382" t="s">
        <v>8639</v>
      </c>
      <c r="O3382" t="s">
        <v>9074</v>
      </c>
      <c r="P3382" t="s">
        <v>10371</v>
      </c>
      <c r="Q3382" t="s">
        <v>10383</v>
      </c>
      <c r="R3382" t="s">
        <v>10823</v>
      </c>
      <c r="S3382">
        <v>98.376000000000005</v>
      </c>
      <c r="T3382">
        <v>3</v>
      </c>
      <c r="U3382">
        <v>0.2</v>
      </c>
      <c r="V3382">
        <v>35.661299999999997</v>
      </c>
      <c r="W3382">
        <f>(Tableau1[[#This Row],[Sales]]/Tableau1[[#This Row],[Profit]])*100</f>
        <v>275.86206896551727</v>
      </c>
      <c r="X3382">
        <f>Tableau1[[#This Row],[Sales]]*(1-Tableau1[[#This Row],[Discount]])</f>
        <v>78.700800000000015</v>
      </c>
      <c r="Y3382">
        <f ca="1">SUMIF(Tableau1[Order ID],Tableau1[[#This Row],[Order ID]],Tableau1[[#This Row],[Sales]])</f>
        <v>0</v>
      </c>
    </row>
    <row r="3383" spans="1:25" x14ac:dyDescent="0.3">
      <c r="A3383">
        <v>6810</v>
      </c>
      <c r="B3383" t="s">
        <v>3402</v>
      </c>
      <c r="C3383" s="9" t="s">
        <v>5062</v>
      </c>
      <c r="D3383" s="9">
        <v>42992</v>
      </c>
      <c r="E3383" s="3" t="s">
        <v>5205</v>
      </c>
      <c r="F3383" t="s">
        <v>6466</v>
      </c>
      <c r="G3383" t="s">
        <v>6987</v>
      </c>
      <c r="H3383" t="s">
        <v>7780</v>
      </c>
      <c r="I3383" t="s">
        <v>8054</v>
      </c>
      <c r="J3383" t="s">
        <v>8057</v>
      </c>
      <c r="K3383" t="s">
        <v>8068</v>
      </c>
      <c r="L3383" t="s">
        <v>8597</v>
      </c>
      <c r="M3383">
        <v>19140</v>
      </c>
      <c r="N3383" t="s">
        <v>8640</v>
      </c>
      <c r="O3383" t="s">
        <v>9248</v>
      </c>
      <c r="P3383" t="s">
        <v>10371</v>
      </c>
      <c r="Q3383" t="s">
        <v>10381</v>
      </c>
      <c r="R3383" t="s">
        <v>10997</v>
      </c>
      <c r="S3383">
        <v>3.8820000000000001</v>
      </c>
      <c r="T3383">
        <v>2</v>
      </c>
      <c r="U3383">
        <v>0.7</v>
      </c>
      <c r="V3383">
        <v>-2.5880000000000001</v>
      </c>
      <c r="W3383">
        <f>(Tableau1[[#This Row],[Sales]]/Tableau1[[#This Row],[Profit]])*100</f>
        <v>-150</v>
      </c>
      <c r="X3383">
        <f>Tableau1[[#This Row],[Sales]]*(1-Tableau1[[#This Row],[Discount]])</f>
        <v>1.1646000000000003</v>
      </c>
      <c r="Y3383">
        <f ca="1">SUMIF(Tableau1[Order ID],Tableau1[[#This Row],[Order ID]],Tableau1[[#This Row],[Sales]])</f>
        <v>0</v>
      </c>
    </row>
    <row r="3384" spans="1:25" x14ac:dyDescent="0.3">
      <c r="A3384">
        <v>6816</v>
      </c>
      <c r="B3384" t="s">
        <v>3403</v>
      </c>
      <c r="C3384" s="9" t="s">
        <v>6133</v>
      </c>
      <c r="D3384" s="9">
        <v>41807</v>
      </c>
      <c r="E3384" s="3" t="s">
        <v>5291</v>
      </c>
      <c r="F3384" t="s">
        <v>6465</v>
      </c>
      <c r="G3384" t="s">
        <v>6953</v>
      </c>
      <c r="H3384" t="s">
        <v>7746</v>
      </c>
      <c r="I3384" t="s">
        <v>8054</v>
      </c>
      <c r="J3384" t="s">
        <v>8057</v>
      </c>
      <c r="K3384" t="s">
        <v>8062</v>
      </c>
      <c r="L3384" t="s">
        <v>8234</v>
      </c>
      <c r="M3384">
        <v>98105</v>
      </c>
      <c r="N3384" t="s">
        <v>8638</v>
      </c>
      <c r="O3384" t="s">
        <v>9629</v>
      </c>
      <c r="P3384" t="s">
        <v>10370</v>
      </c>
      <c r="Q3384" t="s">
        <v>10378</v>
      </c>
      <c r="R3384" t="s">
        <v>10708</v>
      </c>
      <c r="S3384">
        <v>6.24</v>
      </c>
      <c r="T3384">
        <v>3</v>
      </c>
      <c r="U3384">
        <v>0</v>
      </c>
      <c r="V3384">
        <v>2.6208</v>
      </c>
      <c r="W3384">
        <f>(Tableau1[[#This Row],[Sales]]/Tableau1[[#This Row],[Profit]])*100</f>
        <v>238.0952380952381</v>
      </c>
      <c r="X3384">
        <f>Tableau1[[#This Row],[Sales]]*(1-Tableau1[[#This Row],[Discount]])</f>
        <v>6.24</v>
      </c>
      <c r="Y3384">
        <f ca="1">SUMIF(Tableau1[Order ID],Tableau1[[#This Row],[Order ID]],Tableau1[[#This Row],[Sales]])</f>
        <v>0</v>
      </c>
    </row>
    <row r="3385" spans="1:25" x14ac:dyDescent="0.3">
      <c r="A3385">
        <v>6819</v>
      </c>
      <c r="B3385" t="s">
        <v>3404</v>
      </c>
      <c r="C3385" s="9" t="s">
        <v>5146</v>
      </c>
      <c r="D3385" s="9">
        <v>43097</v>
      </c>
      <c r="E3385" s="3" t="s">
        <v>6311</v>
      </c>
      <c r="F3385" t="s">
        <v>6465</v>
      </c>
      <c r="G3385" t="s">
        <v>7096</v>
      </c>
      <c r="H3385" t="s">
        <v>7889</v>
      </c>
      <c r="I3385" t="s">
        <v>8055</v>
      </c>
      <c r="J3385" t="s">
        <v>8057</v>
      </c>
      <c r="K3385" t="s">
        <v>8155</v>
      </c>
      <c r="L3385" t="s">
        <v>8598</v>
      </c>
      <c r="M3385">
        <v>61604</v>
      </c>
      <c r="N3385" t="s">
        <v>8639</v>
      </c>
      <c r="O3385" t="s">
        <v>9918</v>
      </c>
      <c r="P3385" t="s">
        <v>10371</v>
      </c>
      <c r="Q3385" t="s">
        <v>10381</v>
      </c>
      <c r="R3385" t="s">
        <v>11653</v>
      </c>
      <c r="S3385">
        <v>1.68</v>
      </c>
      <c r="T3385">
        <v>5</v>
      </c>
      <c r="U3385">
        <v>0.8</v>
      </c>
      <c r="V3385">
        <v>-2.6880000000000002</v>
      </c>
      <c r="W3385">
        <f>(Tableau1[[#This Row],[Sales]]/Tableau1[[#This Row],[Profit]])*100</f>
        <v>-62.499999999999986</v>
      </c>
      <c r="X3385">
        <f>Tableau1[[#This Row],[Sales]]*(1-Tableau1[[#This Row],[Discount]])</f>
        <v>0.33599999999999991</v>
      </c>
      <c r="Y3385">
        <f ca="1">SUMIF(Tableau1[Order ID],Tableau1[[#This Row],[Order ID]],Tableau1[[#This Row],[Sales]])</f>
        <v>0</v>
      </c>
    </row>
    <row r="3386" spans="1:25" x14ac:dyDescent="0.3">
      <c r="A3386">
        <v>6823</v>
      </c>
      <c r="B3386" t="s">
        <v>3405</v>
      </c>
      <c r="C3386" s="9" t="s">
        <v>5838</v>
      </c>
      <c r="D3386" s="9">
        <v>43041</v>
      </c>
      <c r="E3386" s="3" t="s">
        <v>5689</v>
      </c>
      <c r="F3386" t="s">
        <v>6465</v>
      </c>
      <c r="G3386" t="s">
        <v>6941</v>
      </c>
      <c r="H3386" t="s">
        <v>7734</v>
      </c>
      <c r="I3386" t="s">
        <v>8054</v>
      </c>
      <c r="J3386" t="s">
        <v>8057</v>
      </c>
      <c r="K3386" t="s">
        <v>8059</v>
      </c>
      <c r="L3386" t="s">
        <v>8590</v>
      </c>
      <c r="M3386">
        <v>90036</v>
      </c>
      <c r="N3386" t="s">
        <v>8638</v>
      </c>
      <c r="O3386" t="s">
        <v>9350</v>
      </c>
      <c r="P3386" t="s">
        <v>10371</v>
      </c>
      <c r="Q3386" t="s">
        <v>10382</v>
      </c>
      <c r="R3386" t="s">
        <v>11098</v>
      </c>
      <c r="S3386">
        <v>168.1</v>
      </c>
      <c r="T3386">
        <v>5</v>
      </c>
      <c r="U3386">
        <v>0</v>
      </c>
      <c r="V3386">
        <v>43.706000000000003</v>
      </c>
      <c r="W3386">
        <f>(Tableau1[[#This Row],[Sales]]/Tableau1[[#This Row],[Profit]])*100</f>
        <v>384.61538461538458</v>
      </c>
      <c r="X3386">
        <f>Tableau1[[#This Row],[Sales]]*(1-Tableau1[[#This Row],[Discount]])</f>
        <v>168.1</v>
      </c>
      <c r="Y3386">
        <f ca="1">SUMIF(Tableau1[Order ID],Tableau1[[#This Row],[Order ID]],Tableau1[[#This Row],[Sales]])</f>
        <v>0</v>
      </c>
    </row>
    <row r="3387" spans="1:25" x14ac:dyDescent="0.3">
      <c r="A3387">
        <v>6824</v>
      </c>
      <c r="B3387" t="s">
        <v>3406</v>
      </c>
      <c r="C3387" s="9" t="s">
        <v>5425</v>
      </c>
      <c r="D3387" s="9">
        <v>42210</v>
      </c>
      <c r="E3387" s="3" t="s">
        <v>6315</v>
      </c>
      <c r="F3387" t="s">
        <v>6465</v>
      </c>
      <c r="G3387" t="s">
        <v>6921</v>
      </c>
      <c r="H3387" t="s">
        <v>7714</v>
      </c>
      <c r="I3387" t="s">
        <v>8055</v>
      </c>
      <c r="J3387" t="s">
        <v>8057</v>
      </c>
      <c r="K3387" t="s">
        <v>8180</v>
      </c>
      <c r="L3387" t="s">
        <v>8607</v>
      </c>
      <c r="M3387">
        <v>36116</v>
      </c>
      <c r="N3387" t="s">
        <v>8637</v>
      </c>
      <c r="O3387" t="s">
        <v>9093</v>
      </c>
      <c r="P3387" t="s">
        <v>10371</v>
      </c>
      <c r="Q3387" t="s">
        <v>10385</v>
      </c>
      <c r="R3387" t="s">
        <v>10843</v>
      </c>
      <c r="S3387">
        <v>98.46</v>
      </c>
      <c r="T3387">
        <v>9</v>
      </c>
      <c r="U3387">
        <v>0</v>
      </c>
      <c r="V3387">
        <v>49.23</v>
      </c>
      <c r="W3387">
        <f>(Tableau1[[#This Row],[Sales]]/Tableau1[[#This Row],[Profit]])*100</f>
        <v>200</v>
      </c>
      <c r="X3387">
        <f>Tableau1[[#This Row],[Sales]]*(1-Tableau1[[#This Row],[Discount]])</f>
        <v>98.46</v>
      </c>
      <c r="Y3387">
        <f ca="1">SUMIF(Tableau1[Order ID],Tableau1[[#This Row],[Order ID]],Tableau1[[#This Row],[Sales]])</f>
        <v>0</v>
      </c>
    </row>
    <row r="3388" spans="1:25" x14ac:dyDescent="0.3">
      <c r="A3388">
        <v>6826</v>
      </c>
      <c r="B3388" t="s">
        <v>3407</v>
      </c>
      <c r="C3388" s="9" t="s">
        <v>5854</v>
      </c>
      <c r="D3388" s="9">
        <v>42645</v>
      </c>
      <c r="E3388" s="3" t="s">
        <v>5820</v>
      </c>
      <c r="F3388" t="s">
        <v>6465</v>
      </c>
      <c r="G3388" t="s">
        <v>7036</v>
      </c>
      <c r="H3388" t="s">
        <v>7829</v>
      </c>
      <c r="I3388" t="s">
        <v>8055</v>
      </c>
      <c r="J3388" t="s">
        <v>8057</v>
      </c>
      <c r="K3388" t="s">
        <v>8298</v>
      </c>
      <c r="L3388" t="s">
        <v>8602</v>
      </c>
      <c r="M3388">
        <v>47905</v>
      </c>
      <c r="N3388" t="s">
        <v>8639</v>
      </c>
      <c r="O3388" t="s">
        <v>9339</v>
      </c>
      <c r="P3388" t="s">
        <v>10371</v>
      </c>
      <c r="Q3388" t="s">
        <v>10377</v>
      </c>
      <c r="R3388" t="s">
        <v>11087</v>
      </c>
      <c r="S3388">
        <v>32.479999999999997</v>
      </c>
      <c r="T3388">
        <v>2</v>
      </c>
      <c r="U3388">
        <v>0</v>
      </c>
      <c r="V3388">
        <v>4.8719999999999999</v>
      </c>
      <c r="W3388">
        <f>(Tableau1[[#This Row],[Sales]]/Tableau1[[#This Row],[Profit]])*100</f>
        <v>666.66666666666663</v>
      </c>
      <c r="X3388">
        <f>Tableau1[[#This Row],[Sales]]*(1-Tableau1[[#This Row],[Discount]])</f>
        <v>32.479999999999997</v>
      </c>
      <c r="Y3388">
        <f ca="1">SUMIF(Tableau1[Order ID],Tableau1[[#This Row],[Order ID]],Tableau1[[#This Row],[Sales]])</f>
        <v>0</v>
      </c>
    </row>
    <row r="3389" spans="1:25" x14ac:dyDescent="0.3">
      <c r="A3389">
        <v>6831</v>
      </c>
      <c r="B3389" t="s">
        <v>3408</v>
      </c>
      <c r="C3389" s="9" t="s">
        <v>5465</v>
      </c>
      <c r="D3389" s="9">
        <v>42728</v>
      </c>
      <c r="E3389" s="3" t="s">
        <v>5827</v>
      </c>
      <c r="F3389" t="s">
        <v>6464</v>
      </c>
      <c r="G3389" t="s">
        <v>6931</v>
      </c>
      <c r="H3389" t="s">
        <v>7724</v>
      </c>
      <c r="I3389" t="s">
        <v>8055</v>
      </c>
      <c r="J3389" t="s">
        <v>8057</v>
      </c>
      <c r="K3389" t="s">
        <v>8078</v>
      </c>
      <c r="L3389" t="s">
        <v>8603</v>
      </c>
      <c r="M3389">
        <v>10009</v>
      </c>
      <c r="N3389" t="s">
        <v>8640</v>
      </c>
      <c r="O3389" t="s">
        <v>9582</v>
      </c>
      <c r="P3389" t="s">
        <v>10372</v>
      </c>
      <c r="Q3389" t="s">
        <v>10380</v>
      </c>
      <c r="R3389" t="s">
        <v>11324</v>
      </c>
      <c r="S3389">
        <v>197.97</v>
      </c>
      <c r="T3389">
        <v>3</v>
      </c>
      <c r="U3389">
        <v>0</v>
      </c>
      <c r="V3389">
        <v>53.451900000000002</v>
      </c>
      <c r="W3389">
        <f>(Tableau1[[#This Row],[Sales]]/Tableau1[[#This Row],[Profit]])*100</f>
        <v>370.37037037037038</v>
      </c>
      <c r="X3389">
        <f>Tableau1[[#This Row],[Sales]]*(1-Tableau1[[#This Row],[Discount]])</f>
        <v>197.97</v>
      </c>
      <c r="Y3389">
        <f ca="1">SUMIF(Tableau1[Order ID],Tableau1[[#This Row],[Order ID]],Tableau1[[#This Row],[Sales]])</f>
        <v>0</v>
      </c>
    </row>
    <row r="3390" spans="1:25" x14ac:dyDescent="0.3">
      <c r="A3390">
        <v>6832</v>
      </c>
      <c r="B3390" t="s">
        <v>3409</v>
      </c>
      <c r="C3390" s="9" t="s">
        <v>5276</v>
      </c>
      <c r="D3390" s="9">
        <v>42937</v>
      </c>
      <c r="E3390" s="3" t="s">
        <v>5974</v>
      </c>
      <c r="F3390" t="s">
        <v>6465</v>
      </c>
      <c r="G3390" t="s">
        <v>7218</v>
      </c>
      <c r="H3390" t="s">
        <v>8011</v>
      </c>
      <c r="I3390" t="s">
        <v>8054</v>
      </c>
      <c r="J3390" t="s">
        <v>8057</v>
      </c>
      <c r="K3390" t="s">
        <v>8078</v>
      </c>
      <c r="L3390" t="s">
        <v>8603</v>
      </c>
      <c r="M3390">
        <v>10024</v>
      </c>
      <c r="N3390" t="s">
        <v>8640</v>
      </c>
      <c r="O3390" t="s">
        <v>9880</v>
      </c>
      <c r="P3390" t="s">
        <v>10371</v>
      </c>
      <c r="Q3390" t="s">
        <v>10382</v>
      </c>
      <c r="R3390" t="s">
        <v>11615</v>
      </c>
      <c r="S3390">
        <v>17.48</v>
      </c>
      <c r="T3390">
        <v>4</v>
      </c>
      <c r="U3390">
        <v>0</v>
      </c>
      <c r="V3390">
        <v>4.5448000000000004</v>
      </c>
      <c r="W3390">
        <f>(Tableau1[[#This Row],[Sales]]/Tableau1[[#This Row],[Profit]])*100</f>
        <v>384.61538461538458</v>
      </c>
      <c r="X3390">
        <f>Tableau1[[#This Row],[Sales]]*(1-Tableau1[[#This Row],[Discount]])</f>
        <v>17.48</v>
      </c>
      <c r="Y3390">
        <f ca="1">SUMIF(Tableau1[Order ID],Tableau1[[#This Row],[Order ID]],Tableau1[[#This Row],[Sales]])</f>
        <v>0</v>
      </c>
    </row>
    <row r="3391" spans="1:25" x14ac:dyDescent="0.3">
      <c r="A3391">
        <v>6833</v>
      </c>
      <c r="B3391" t="s">
        <v>3410</v>
      </c>
      <c r="C3391" s="9" t="s">
        <v>6028</v>
      </c>
      <c r="D3391" s="9">
        <v>42287</v>
      </c>
      <c r="E3391" s="3" t="s">
        <v>5902</v>
      </c>
      <c r="F3391" t="s">
        <v>6465</v>
      </c>
      <c r="G3391" t="s">
        <v>6741</v>
      </c>
      <c r="H3391" t="s">
        <v>7534</v>
      </c>
      <c r="I3391" t="s">
        <v>8054</v>
      </c>
      <c r="J3391" t="s">
        <v>8057</v>
      </c>
      <c r="K3391" t="s">
        <v>8080</v>
      </c>
      <c r="L3391" t="s">
        <v>8598</v>
      </c>
      <c r="M3391">
        <v>60610</v>
      </c>
      <c r="N3391" t="s">
        <v>8639</v>
      </c>
      <c r="O3391" t="s">
        <v>9985</v>
      </c>
      <c r="P3391" t="s">
        <v>10371</v>
      </c>
      <c r="Q3391" t="s">
        <v>10379</v>
      </c>
      <c r="R3391" t="s">
        <v>11722</v>
      </c>
      <c r="S3391">
        <v>8.016</v>
      </c>
      <c r="T3391">
        <v>3</v>
      </c>
      <c r="U3391">
        <v>0.2</v>
      </c>
      <c r="V3391">
        <v>1.002</v>
      </c>
      <c r="W3391">
        <f>(Tableau1[[#This Row],[Sales]]/Tableau1[[#This Row],[Profit]])*100</f>
        <v>800</v>
      </c>
      <c r="X3391">
        <f>Tableau1[[#This Row],[Sales]]*(1-Tableau1[[#This Row],[Discount]])</f>
        <v>6.4128000000000007</v>
      </c>
      <c r="Y3391">
        <f ca="1">SUMIF(Tableau1[Order ID],Tableau1[[#This Row],[Order ID]],Tableau1[[#This Row],[Sales]])</f>
        <v>0</v>
      </c>
    </row>
    <row r="3392" spans="1:25" x14ac:dyDescent="0.3">
      <c r="A3392">
        <v>6834</v>
      </c>
      <c r="B3392" t="s">
        <v>3411</v>
      </c>
      <c r="C3392" s="9" t="s">
        <v>5192</v>
      </c>
      <c r="D3392" s="9">
        <v>42621</v>
      </c>
      <c r="E3392" s="3" t="s">
        <v>5192</v>
      </c>
      <c r="F3392" t="s">
        <v>6467</v>
      </c>
      <c r="G3392" t="s">
        <v>6775</v>
      </c>
      <c r="H3392" t="s">
        <v>7568</v>
      </c>
      <c r="I3392" t="s">
        <v>8054</v>
      </c>
      <c r="J3392" t="s">
        <v>8057</v>
      </c>
      <c r="K3392" t="s">
        <v>8215</v>
      </c>
      <c r="L3392" t="s">
        <v>8590</v>
      </c>
      <c r="M3392">
        <v>92704</v>
      </c>
      <c r="N3392" t="s">
        <v>8638</v>
      </c>
      <c r="O3392" t="s">
        <v>9562</v>
      </c>
      <c r="P3392" t="s">
        <v>10370</v>
      </c>
      <c r="Q3392" t="s">
        <v>10376</v>
      </c>
      <c r="R3392" t="s">
        <v>11305</v>
      </c>
      <c r="S3392">
        <v>146.04</v>
      </c>
      <c r="T3392">
        <v>1</v>
      </c>
      <c r="U3392">
        <v>0.2</v>
      </c>
      <c r="V3392">
        <v>-12.778499999999999</v>
      </c>
      <c r="W3392">
        <f>(Tableau1[[#This Row],[Sales]]/Tableau1[[#This Row],[Profit]])*100</f>
        <v>-1142.8571428571429</v>
      </c>
      <c r="X3392">
        <f>Tableau1[[#This Row],[Sales]]*(1-Tableau1[[#This Row],[Discount]])</f>
        <v>116.83199999999999</v>
      </c>
      <c r="Y3392">
        <f ca="1">SUMIF(Tableau1[Order ID],Tableau1[[#This Row],[Order ID]],Tableau1[[#This Row],[Sales]])</f>
        <v>0</v>
      </c>
    </row>
    <row r="3393" spans="1:25" x14ac:dyDescent="0.3">
      <c r="A3393">
        <v>6835</v>
      </c>
      <c r="B3393" t="s">
        <v>3412</v>
      </c>
      <c r="C3393" s="9" t="s">
        <v>5103</v>
      </c>
      <c r="D3393" s="9">
        <v>42694</v>
      </c>
      <c r="E3393" s="3" t="s">
        <v>5420</v>
      </c>
      <c r="F3393" t="s">
        <v>6465</v>
      </c>
      <c r="G3393" t="s">
        <v>7074</v>
      </c>
      <c r="H3393" t="s">
        <v>7867</v>
      </c>
      <c r="I3393" t="s">
        <v>8055</v>
      </c>
      <c r="J3393" t="s">
        <v>8057</v>
      </c>
      <c r="K3393" t="s">
        <v>8542</v>
      </c>
      <c r="L3393" t="s">
        <v>8590</v>
      </c>
      <c r="M3393">
        <v>90640</v>
      </c>
      <c r="N3393" t="s">
        <v>8638</v>
      </c>
      <c r="O3393" t="s">
        <v>10306</v>
      </c>
      <c r="P3393" t="s">
        <v>10372</v>
      </c>
      <c r="Q3393" t="s">
        <v>10384</v>
      </c>
      <c r="R3393" t="s">
        <v>12047</v>
      </c>
      <c r="S3393">
        <v>27.88</v>
      </c>
      <c r="T3393">
        <v>2</v>
      </c>
      <c r="U3393">
        <v>0</v>
      </c>
      <c r="V3393">
        <v>3.9032</v>
      </c>
      <c r="W3393">
        <f>(Tableau1[[#This Row],[Sales]]/Tableau1[[#This Row],[Profit]])*100</f>
        <v>714.28571428571422</v>
      </c>
      <c r="X3393">
        <f>Tableau1[[#This Row],[Sales]]*(1-Tableau1[[#This Row],[Discount]])</f>
        <v>27.88</v>
      </c>
      <c r="Y3393">
        <f ca="1">SUMIF(Tableau1[Order ID],Tableau1[[#This Row],[Order ID]],Tableau1[[#This Row],[Sales]])</f>
        <v>0</v>
      </c>
    </row>
    <row r="3394" spans="1:25" x14ac:dyDescent="0.3">
      <c r="A3394">
        <v>6836</v>
      </c>
      <c r="B3394" t="s">
        <v>3413</v>
      </c>
      <c r="C3394" s="9" t="s">
        <v>5483</v>
      </c>
      <c r="D3394" s="9">
        <v>43023</v>
      </c>
      <c r="E3394" s="3" t="s">
        <v>5209</v>
      </c>
      <c r="F3394" t="s">
        <v>6465</v>
      </c>
      <c r="G3394" t="s">
        <v>6861</v>
      </c>
      <c r="H3394" t="s">
        <v>7654</v>
      </c>
      <c r="I3394" t="s">
        <v>8055</v>
      </c>
      <c r="J3394" t="s">
        <v>8057</v>
      </c>
      <c r="K3394" t="s">
        <v>8360</v>
      </c>
      <c r="L3394" t="s">
        <v>8590</v>
      </c>
      <c r="M3394">
        <v>91360</v>
      </c>
      <c r="N3394" t="s">
        <v>8638</v>
      </c>
      <c r="O3394" t="s">
        <v>9203</v>
      </c>
      <c r="P3394" t="s">
        <v>10371</v>
      </c>
      <c r="Q3394" t="s">
        <v>10375</v>
      </c>
      <c r="R3394" t="s">
        <v>10952</v>
      </c>
      <c r="S3394">
        <v>152.65</v>
      </c>
      <c r="T3394">
        <v>5</v>
      </c>
      <c r="U3394">
        <v>0</v>
      </c>
      <c r="V3394">
        <v>70.218999999999994</v>
      </c>
      <c r="W3394">
        <f>(Tableau1[[#This Row],[Sales]]/Tableau1[[#This Row],[Profit]])*100</f>
        <v>217.39130434782612</v>
      </c>
      <c r="X3394">
        <f>Tableau1[[#This Row],[Sales]]*(1-Tableau1[[#This Row],[Discount]])</f>
        <v>152.65</v>
      </c>
      <c r="Y3394">
        <f ca="1">SUMIF(Tableau1[Order ID],Tableau1[[#This Row],[Order ID]],Tableau1[[#This Row],[Sales]])</f>
        <v>0</v>
      </c>
    </row>
    <row r="3395" spans="1:25" x14ac:dyDescent="0.3">
      <c r="A3395">
        <v>6838</v>
      </c>
      <c r="B3395" t="s">
        <v>3414</v>
      </c>
      <c r="C3395" s="9" t="s">
        <v>5410</v>
      </c>
      <c r="D3395" s="9">
        <v>42191</v>
      </c>
      <c r="E3395" s="3" t="s">
        <v>6014</v>
      </c>
      <c r="F3395" t="s">
        <v>6465</v>
      </c>
      <c r="G3395" t="s">
        <v>7009</v>
      </c>
      <c r="H3395" t="s">
        <v>7802</v>
      </c>
      <c r="I3395" t="s">
        <v>8055</v>
      </c>
      <c r="J3395" t="s">
        <v>8057</v>
      </c>
      <c r="K3395" t="s">
        <v>8277</v>
      </c>
      <c r="L3395" t="s">
        <v>8618</v>
      </c>
      <c r="M3395">
        <v>8360</v>
      </c>
      <c r="N3395" t="s">
        <v>8640</v>
      </c>
      <c r="O3395" t="s">
        <v>8958</v>
      </c>
      <c r="P3395" t="s">
        <v>10371</v>
      </c>
      <c r="Q3395" t="s">
        <v>10379</v>
      </c>
      <c r="R3395" t="s">
        <v>10707</v>
      </c>
      <c r="S3395">
        <v>11.12</v>
      </c>
      <c r="T3395">
        <v>4</v>
      </c>
      <c r="U3395">
        <v>0</v>
      </c>
      <c r="V3395">
        <v>2.8912</v>
      </c>
      <c r="W3395">
        <f>(Tableau1[[#This Row],[Sales]]/Tableau1[[#This Row],[Profit]])*100</f>
        <v>384.61538461538458</v>
      </c>
      <c r="X3395">
        <f>Tableau1[[#This Row],[Sales]]*(1-Tableau1[[#This Row],[Discount]])</f>
        <v>11.12</v>
      </c>
      <c r="Y3395">
        <f ca="1">SUMIF(Tableau1[Order ID],Tableau1[[#This Row],[Order ID]],Tableau1[[#This Row],[Sales]])</f>
        <v>0</v>
      </c>
    </row>
    <row r="3396" spans="1:25" x14ac:dyDescent="0.3">
      <c r="A3396">
        <v>6839</v>
      </c>
      <c r="B3396" t="s">
        <v>3415</v>
      </c>
      <c r="C3396" s="9" t="s">
        <v>6149</v>
      </c>
      <c r="D3396" s="9">
        <v>42771</v>
      </c>
      <c r="E3396" s="3" t="s">
        <v>5869</v>
      </c>
      <c r="F3396" t="s">
        <v>6465</v>
      </c>
      <c r="G3396" t="s">
        <v>7180</v>
      </c>
      <c r="H3396" t="s">
        <v>7973</v>
      </c>
      <c r="I3396" t="s">
        <v>8055</v>
      </c>
      <c r="J3396" t="s">
        <v>8057</v>
      </c>
      <c r="K3396" t="s">
        <v>8228</v>
      </c>
      <c r="L3396" t="s">
        <v>8590</v>
      </c>
      <c r="M3396">
        <v>90503</v>
      </c>
      <c r="N3396" t="s">
        <v>8638</v>
      </c>
      <c r="O3396" t="s">
        <v>10274</v>
      </c>
      <c r="P3396" t="s">
        <v>10371</v>
      </c>
      <c r="Q3396" t="s">
        <v>10382</v>
      </c>
      <c r="R3396" t="s">
        <v>12014</v>
      </c>
      <c r="S3396">
        <v>1640.7</v>
      </c>
      <c r="T3396">
        <v>5</v>
      </c>
      <c r="U3396">
        <v>0</v>
      </c>
      <c r="V3396">
        <v>459.39600000000002</v>
      </c>
      <c r="W3396">
        <f>(Tableau1[[#This Row],[Sales]]/Tableau1[[#This Row],[Profit]])*100</f>
        <v>357.14285714285717</v>
      </c>
      <c r="X3396">
        <f>Tableau1[[#This Row],[Sales]]*(1-Tableau1[[#This Row],[Discount]])</f>
        <v>1640.7</v>
      </c>
      <c r="Y3396">
        <f ca="1">SUMIF(Tableau1[Order ID],Tableau1[[#This Row],[Order ID]],Tableau1[[#This Row],[Sales]])</f>
        <v>0</v>
      </c>
    </row>
    <row r="3397" spans="1:25" x14ac:dyDescent="0.3">
      <c r="A3397">
        <v>6841</v>
      </c>
      <c r="B3397" t="s">
        <v>3416</v>
      </c>
      <c r="C3397" s="9" t="s">
        <v>5431</v>
      </c>
      <c r="D3397" s="9">
        <v>42344</v>
      </c>
      <c r="E3397" s="3" t="s">
        <v>5244</v>
      </c>
      <c r="F3397" t="s">
        <v>6466</v>
      </c>
      <c r="G3397" t="s">
        <v>6954</v>
      </c>
      <c r="H3397" t="s">
        <v>7747</v>
      </c>
      <c r="I3397" t="s">
        <v>8056</v>
      </c>
      <c r="J3397" t="s">
        <v>8057</v>
      </c>
      <c r="K3397" t="s">
        <v>8079</v>
      </c>
      <c r="L3397" t="s">
        <v>8612</v>
      </c>
      <c r="M3397">
        <v>45373</v>
      </c>
      <c r="N3397" t="s">
        <v>8640</v>
      </c>
      <c r="O3397" t="s">
        <v>8729</v>
      </c>
      <c r="P3397" t="s">
        <v>10371</v>
      </c>
      <c r="Q3397" t="s">
        <v>10381</v>
      </c>
      <c r="R3397" t="s">
        <v>10478</v>
      </c>
      <c r="S3397">
        <v>14.832000000000001</v>
      </c>
      <c r="T3397">
        <v>3</v>
      </c>
      <c r="U3397">
        <v>0.7</v>
      </c>
      <c r="V3397">
        <v>-10.382400000000001</v>
      </c>
      <c r="W3397">
        <f>(Tableau1[[#This Row],[Sales]]/Tableau1[[#This Row],[Profit]])*100</f>
        <v>-142.85714285714286</v>
      </c>
      <c r="X3397">
        <f>Tableau1[[#This Row],[Sales]]*(1-Tableau1[[#This Row],[Discount]])</f>
        <v>4.4496000000000011</v>
      </c>
      <c r="Y3397">
        <f ca="1">SUMIF(Tableau1[Order ID],Tableau1[[#This Row],[Order ID]],Tableau1[[#This Row],[Sales]])</f>
        <v>0</v>
      </c>
    </row>
    <row r="3398" spans="1:25" x14ac:dyDescent="0.3">
      <c r="A3398">
        <v>6842</v>
      </c>
      <c r="B3398" t="s">
        <v>3417</v>
      </c>
      <c r="C3398" s="9" t="s">
        <v>5156</v>
      </c>
      <c r="D3398" s="9">
        <v>42625</v>
      </c>
      <c r="E3398" s="3" t="s">
        <v>5072</v>
      </c>
      <c r="F3398" t="s">
        <v>6465</v>
      </c>
      <c r="G3398" t="s">
        <v>6763</v>
      </c>
      <c r="H3398" t="s">
        <v>7556</v>
      </c>
      <c r="I3398" t="s">
        <v>8055</v>
      </c>
      <c r="J3398" t="s">
        <v>8057</v>
      </c>
      <c r="K3398" t="s">
        <v>8082</v>
      </c>
      <c r="L3398" t="s">
        <v>8605</v>
      </c>
      <c r="M3398">
        <v>22153</v>
      </c>
      <c r="N3398" t="s">
        <v>8637</v>
      </c>
      <c r="O3398" t="s">
        <v>10235</v>
      </c>
      <c r="P3398" t="s">
        <v>10372</v>
      </c>
      <c r="Q3398" t="s">
        <v>10384</v>
      </c>
      <c r="R3398" t="s">
        <v>11973</v>
      </c>
      <c r="S3398">
        <v>20.7</v>
      </c>
      <c r="T3398">
        <v>3</v>
      </c>
      <c r="U3398">
        <v>0</v>
      </c>
      <c r="V3398">
        <v>1.6559999999999999</v>
      </c>
      <c r="W3398">
        <f>(Tableau1[[#This Row],[Sales]]/Tableau1[[#This Row],[Profit]])*100</f>
        <v>1250</v>
      </c>
      <c r="X3398">
        <f>Tableau1[[#This Row],[Sales]]*(1-Tableau1[[#This Row],[Discount]])</f>
        <v>20.7</v>
      </c>
      <c r="Y3398">
        <f ca="1">SUMIF(Tableau1[Order ID],Tableau1[[#This Row],[Order ID]],Tableau1[[#This Row],[Sales]])</f>
        <v>0</v>
      </c>
    </row>
    <row r="3399" spans="1:25" x14ac:dyDescent="0.3">
      <c r="A3399">
        <v>6846</v>
      </c>
      <c r="B3399" t="s">
        <v>3418</v>
      </c>
      <c r="C3399" s="9" t="s">
        <v>5552</v>
      </c>
      <c r="D3399" s="9">
        <v>41826</v>
      </c>
      <c r="E3399" s="3" t="s">
        <v>5166</v>
      </c>
      <c r="F3399" t="s">
        <v>6465</v>
      </c>
      <c r="G3399" t="s">
        <v>7072</v>
      </c>
      <c r="H3399" t="s">
        <v>7865</v>
      </c>
      <c r="I3399" t="s">
        <v>8056</v>
      </c>
      <c r="J3399" t="s">
        <v>8057</v>
      </c>
      <c r="K3399" t="s">
        <v>8543</v>
      </c>
      <c r="L3399" t="s">
        <v>8590</v>
      </c>
      <c r="M3399">
        <v>92020</v>
      </c>
      <c r="N3399" t="s">
        <v>8638</v>
      </c>
      <c r="O3399" t="s">
        <v>9768</v>
      </c>
      <c r="P3399" t="s">
        <v>10370</v>
      </c>
      <c r="Q3399" t="s">
        <v>10374</v>
      </c>
      <c r="R3399" t="s">
        <v>11503</v>
      </c>
      <c r="S3399">
        <v>478.48</v>
      </c>
      <c r="T3399">
        <v>2</v>
      </c>
      <c r="U3399">
        <v>0.2</v>
      </c>
      <c r="V3399">
        <v>47.847999999999999</v>
      </c>
      <c r="W3399">
        <f>(Tableau1[[#This Row],[Sales]]/Tableau1[[#This Row],[Profit]])*100</f>
        <v>1000</v>
      </c>
      <c r="X3399">
        <f>Tableau1[[#This Row],[Sales]]*(1-Tableau1[[#This Row],[Discount]])</f>
        <v>382.78400000000005</v>
      </c>
      <c r="Y3399">
        <f ca="1">SUMIF(Tableau1[Order ID],Tableau1[[#This Row],[Order ID]],Tableau1[[#This Row],[Sales]])</f>
        <v>0</v>
      </c>
    </row>
    <row r="3400" spans="1:25" x14ac:dyDescent="0.3">
      <c r="A3400">
        <v>6847</v>
      </c>
      <c r="B3400" t="s">
        <v>3419</v>
      </c>
      <c r="C3400" s="9" t="s">
        <v>5225</v>
      </c>
      <c r="D3400" s="9">
        <v>42499</v>
      </c>
      <c r="E3400" s="3" t="s">
        <v>5705</v>
      </c>
      <c r="F3400" t="s">
        <v>6465</v>
      </c>
      <c r="G3400" t="s">
        <v>7070</v>
      </c>
      <c r="H3400" t="s">
        <v>7863</v>
      </c>
      <c r="I3400" t="s">
        <v>8055</v>
      </c>
      <c r="J3400" t="s">
        <v>8057</v>
      </c>
      <c r="K3400" t="s">
        <v>8059</v>
      </c>
      <c r="L3400" t="s">
        <v>8590</v>
      </c>
      <c r="M3400">
        <v>90036</v>
      </c>
      <c r="N3400" t="s">
        <v>8638</v>
      </c>
      <c r="O3400" t="s">
        <v>10315</v>
      </c>
      <c r="P3400" t="s">
        <v>10371</v>
      </c>
      <c r="Q3400" t="s">
        <v>10383</v>
      </c>
      <c r="R3400" t="s">
        <v>12056</v>
      </c>
      <c r="S3400">
        <v>32.04</v>
      </c>
      <c r="T3400">
        <v>4</v>
      </c>
      <c r="U3400">
        <v>0</v>
      </c>
      <c r="V3400">
        <v>14.417999999999999</v>
      </c>
      <c r="W3400">
        <f>(Tableau1[[#This Row],[Sales]]/Tableau1[[#This Row],[Profit]])*100</f>
        <v>222.22222222222223</v>
      </c>
      <c r="X3400">
        <f>Tableau1[[#This Row],[Sales]]*(1-Tableau1[[#This Row],[Discount]])</f>
        <v>32.04</v>
      </c>
      <c r="Y3400">
        <f ca="1">SUMIF(Tableau1[Order ID],Tableau1[[#This Row],[Order ID]],Tableau1[[#This Row],[Sales]])</f>
        <v>0</v>
      </c>
    </row>
    <row r="3401" spans="1:25" x14ac:dyDescent="0.3">
      <c r="A3401">
        <v>6848</v>
      </c>
      <c r="B3401" t="s">
        <v>3420</v>
      </c>
      <c r="C3401" s="9" t="s">
        <v>5457</v>
      </c>
      <c r="D3401" s="9">
        <v>42569</v>
      </c>
      <c r="E3401" s="3" t="s">
        <v>5435</v>
      </c>
      <c r="F3401" t="s">
        <v>6465</v>
      </c>
      <c r="G3401" t="s">
        <v>6541</v>
      </c>
      <c r="H3401" t="s">
        <v>7334</v>
      </c>
      <c r="I3401" t="s">
        <v>8054</v>
      </c>
      <c r="J3401" t="s">
        <v>8057</v>
      </c>
      <c r="K3401" t="s">
        <v>8100</v>
      </c>
      <c r="L3401" t="s">
        <v>8604</v>
      </c>
      <c r="M3401">
        <v>85023</v>
      </c>
      <c r="N3401" t="s">
        <v>8638</v>
      </c>
      <c r="O3401" t="s">
        <v>9058</v>
      </c>
      <c r="P3401" t="s">
        <v>10372</v>
      </c>
      <c r="Q3401" t="s">
        <v>10380</v>
      </c>
      <c r="R3401" t="s">
        <v>10807</v>
      </c>
      <c r="S3401">
        <v>55.991999999999997</v>
      </c>
      <c r="T3401">
        <v>1</v>
      </c>
      <c r="U3401">
        <v>0.2</v>
      </c>
      <c r="V3401">
        <v>3.4994999999999998</v>
      </c>
      <c r="W3401">
        <f>(Tableau1[[#This Row],[Sales]]/Tableau1[[#This Row],[Profit]])*100</f>
        <v>1600</v>
      </c>
      <c r="X3401">
        <f>Tableau1[[#This Row],[Sales]]*(1-Tableau1[[#This Row],[Discount]])</f>
        <v>44.793599999999998</v>
      </c>
      <c r="Y3401">
        <f ca="1">SUMIF(Tableau1[Order ID],Tableau1[[#This Row],[Order ID]],Tableau1[[#This Row],[Sales]])</f>
        <v>0</v>
      </c>
    </row>
    <row r="3402" spans="1:25" x14ac:dyDescent="0.3">
      <c r="A3402">
        <v>6849</v>
      </c>
      <c r="B3402" t="s">
        <v>3421</v>
      </c>
      <c r="C3402" s="9" t="s">
        <v>6163</v>
      </c>
      <c r="D3402" s="9">
        <v>42539</v>
      </c>
      <c r="E3402" s="3" t="s">
        <v>6058</v>
      </c>
      <c r="F3402" t="s">
        <v>6466</v>
      </c>
      <c r="G3402" t="s">
        <v>7058</v>
      </c>
      <c r="H3402" t="s">
        <v>7851</v>
      </c>
      <c r="I3402" t="s">
        <v>8054</v>
      </c>
      <c r="J3402" t="s">
        <v>8057</v>
      </c>
      <c r="K3402" t="s">
        <v>8494</v>
      </c>
      <c r="L3402" t="s">
        <v>8598</v>
      </c>
      <c r="M3402">
        <v>60423</v>
      </c>
      <c r="N3402" t="s">
        <v>8639</v>
      </c>
      <c r="O3402" t="s">
        <v>10230</v>
      </c>
      <c r="P3402" t="s">
        <v>10371</v>
      </c>
      <c r="Q3402" t="s">
        <v>10383</v>
      </c>
      <c r="R3402" t="s">
        <v>11968</v>
      </c>
      <c r="S3402">
        <v>76.864000000000004</v>
      </c>
      <c r="T3402">
        <v>2</v>
      </c>
      <c r="U3402">
        <v>0.2</v>
      </c>
      <c r="V3402">
        <v>26.9024</v>
      </c>
      <c r="W3402">
        <f>(Tableau1[[#This Row],[Sales]]/Tableau1[[#This Row],[Profit]])*100</f>
        <v>285.71428571428572</v>
      </c>
      <c r="X3402">
        <f>Tableau1[[#This Row],[Sales]]*(1-Tableau1[[#This Row],[Discount]])</f>
        <v>61.491200000000006</v>
      </c>
      <c r="Y3402">
        <f ca="1">SUMIF(Tableau1[Order ID],Tableau1[[#This Row],[Order ID]],Tableau1[[#This Row],[Sales]])</f>
        <v>0</v>
      </c>
    </row>
    <row r="3403" spans="1:25" x14ac:dyDescent="0.3">
      <c r="A3403">
        <v>6850</v>
      </c>
      <c r="B3403" t="s">
        <v>3422</v>
      </c>
      <c r="C3403" s="9" t="s">
        <v>6047</v>
      </c>
      <c r="D3403" s="9">
        <v>41749</v>
      </c>
      <c r="E3403" s="3" t="s">
        <v>5603</v>
      </c>
      <c r="F3403" t="s">
        <v>6465</v>
      </c>
      <c r="G3403" t="s">
        <v>7014</v>
      </c>
      <c r="H3403" t="s">
        <v>7807</v>
      </c>
      <c r="I3403" t="s">
        <v>8054</v>
      </c>
      <c r="J3403" t="s">
        <v>8057</v>
      </c>
      <c r="K3403" t="s">
        <v>8059</v>
      </c>
      <c r="L3403" t="s">
        <v>8590</v>
      </c>
      <c r="M3403">
        <v>90045</v>
      </c>
      <c r="N3403" t="s">
        <v>8638</v>
      </c>
      <c r="O3403" t="s">
        <v>10014</v>
      </c>
      <c r="P3403" t="s">
        <v>10370</v>
      </c>
      <c r="Q3403" t="s">
        <v>10378</v>
      </c>
      <c r="R3403" t="s">
        <v>11752</v>
      </c>
      <c r="S3403">
        <v>59.92</v>
      </c>
      <c r="T3403">
        <v>4</v>
      </c>
      <c r="U3403">
        <v>0</v>
      </c>
      <c r="V3403">
        <v>27.563199999999998</v>
      </c>
      <c r="W3403">
        <f>(Tableau1[[#This Row],[Sales]]/Tableau1[[#This Row],[Profit]])*100</f>
        <v>217.39130434782612</v>
      </c>
      <c r="X3403">
        <f>Tableau1[[#This Row],[Sales]]*(1-Tableau1[[#This Row],[Discount]])</f>
        <v>59.92</v>
      </c>
      <c r="Y3403">
        <f ca="1">SUMIF(Tableau1[Order ID],Tableau1[[#This Row],[Order ID]],Tableau1[[#This Row],[Sales]])</f>
        <v>0</v>
      </c>
    </row>
    <row r="3404" spans="1:25" x14ac:dyDescent="0.3">
      <c r="A3404">
        <v>6851</v>
      </c>
      <c r="B3404" t="s">
        <v>3423</v>
      </c>
      <c r="C3404" s="9" t="s">
        <v>6164</v>
      </c>
      <c r="D3404" s="9">
        <v>42377</v>
      </c>
      <c r="E3404" s="3" t="s">
        <v>6365</v>
      </c>
      <c r="F3404" t="s">
        <v>6465</v>
      </c>
      <c r="G3404" t="s">
        <v>7173</v>
      </c>
      <c r="H3404" t="s">
        <v>7966</v>
      </c>
      <c r="I3404" t="s">
        <v>8055</v>
      </c>
      <c r="J3404" t="s">
        <v>8057</v>
      </c>
      <c r="K3404" t="s">
        <v>8105</v>
      </c>
      <c r="L3404" t="s">
        <v>8594</v>
      </c>
      <c r="M3404">
        <v>53132</v>
      </c>
      <c r="N3404" t="s">
        <v>8639</v>
      </c>
      <c r="O3404" t="s">
        <v>8677</v>
      </c>
      <c r="P3404" t="s">
        <v>10370</v>
      </c>
      <c r="Q3404" t="s">
        <v>10373</v>
      </c>
      <c r="R3404" t="s">
        <v>10426</v>
      </c>
      <c r="S3404">
        <v>1565.88</v>
      </c>
      <c r="T3404">
        <v>6</v>
      </c>
      <c r="U3404">
        <v>0</v>
      </c>
      <c r="V3404">
        <v>407.12880000000001</v>
      </c>
      <c r="W3404">
        <f>(Tableau1[[#This Row],[Sales]]/Tableau1[[#This Row],[Profit]])*100</f>
        <v>384.61538461538464</v>
      </c>
      <c r="X3404">
        <f>Tableau1[[#This Row],[Sales]]*(1-Tableau1[[#This Row],[Discount]])</f>
        <v>1565.88</v>
      </c>
      <c r="Y3404">
        <f ca="1">SUMIF(Tableau1[Order ID],Tableau1[[#This Row],[Order ID]],Tableau1[[#This Row],[Sales]])</f>
        <v>0</v>
      </c>
    </row>
    <row r="3405" spans="1:25" x14ac:dyDescent="0.3">
      <c r="A3405">
        <v>6853</v>
      </c>
      <c r="B3405" t="s">
        <v>3424</v>
      </c>
      <c r="C3405" s="9" t="s">
        <v>5361</v>
      </c>
      <c r="D3405" s="9">
        <v>43092</v>
      </c>
      <c r="E3405" s="3" t="s">
        <v>5146</v>
      </c>
      <c r="F3405" t="s">
        <v>6464</v>
      </c>
      <c r="G3405" t="s">
        <v>7219</v>
      </c>
      <c r="H3405" t="s">
        <v>8012</v>
      </c>
      <c r="I3405" t="s">
        <v>8055</v>
      </c>
      <c r="J3405" t="s">
        <v>8057</v>
      </c>
      <c r="K3405" t="s">
        <v>8348</v>
      </c>
      <c r="L3405" t="s">
        <v>8624</v>
      </c>
      <c r="M3405">
        <v>72209</v>
      </c>
      <c r="N3405" t="s">
        <v>8637</v>
      </c>
      <c r="O3405" t="s">
        <v>8814</v>
      </c>
      <c r="P3405" t="s">
        <v>10371</v>
      </c>
      <c r="Q3405" t="s">
        <v>10377</v>
      </c>
      <c r="R3405" t="s">
        <v>10564</v>
      </c>
      <c r="S3405">
        <v>62.04</v>
      </c>
      <c r="T3405">
        <v>4</v>
      </c>
      <c r="U3405">
        <v>0</v>
      </c>
      <c r="V3405">
        <v>17.371200000000002</v>
      </c>
      <c r="W3405">
        <f>(Tableau1[[#This Row],[Sales]]/Tableau1[[#This Row],[Profit]])*100</f>
        <v>357.14285714285711</v>
      </c>
      <c r="X3405">
        <f>Tableau1[[#This Row],[Sales]]*(1-Tableau1[[#This Row],[Discount]])</f>
        <v>62.04</v>
      </c>
      <c r="Y3405">
        <f ca="1">SUMIF(Tableau1[Order ID],Tableau1[[#This Row],[Order ID]],Tableau1[[#This Row],[Sales]])</f>
        <v>0</v>
      </c>
    </row>
    <row r="3406" spans="1:25" x14ac:dyDescent="0.3">
      <c r="A3406">
        <v>6858</v>
      </c>
      <c r="B3406" t="s">
        <v>3425</v>
      </c>
      <c r="C3406" s="9" t="s">
        <v>5857</v>
      </c>
      <c r="D3406" s="9">
        <v>42842</v>
      </c>
      <c r="E3406" s="3" t="s">
        <v>5330</v>
      </c>
      <c r="F3406" t="s">
        <v>6465</v>
      </c>
      <c r="G3406" t="s">
        <v>6987</v>
      </c>
      <c r="H3406" t="s">
        <v>7780</v>
      </c>
      <c r="I3406" t="s">
        <v>8054</v>
      </c>
      <c r="J3406" t="s">
        <v>8057</v>
      </c>
      <c r="K3406" t="s">
        <v>8059</v>
      </c>
      <c r="L3406" t="s">
        <v>8590</v>
      </c>
      <c r="M3406">
        <v>90008</v>
      </c>
      <c r="N3406" t="s">
        <v>8638</v>
      </c>
      <c r="O3406" t="s">
        <v>9546</v>
      </c>
      <c r="P3406" t="s">
        <v>10371</v>
      </c>
      <c r="Q3406" t="s">
        <v>10383</v>
      </c>
      <c r="R3406" t="s">
        <v>11289</v>
      </c>
      <c r="S3406">
        <v>28.14</v>
      </c>
      <c r="T3406">
        <v>3</v>
      </c>
      <c r="U3406">
        <v>0</v>
      </c>
      <c r="V3406">
        <v>13.507199999999999</v>
      </c>
      <c r="W3406">
        <f>(Tableau1[[#This Row],[Sales]]/Tableau1[[#This Row],[Profit]])*100</f>
        <v>208.33333333333334</v>
      </c>
      <c r="X3406">
        <f>Tableau1[[#This Row],[Sales]]*(1-Tableau1[[#This Row],[Discount]])</f>
        <v>28.14</v>
      </c>
      <c r="Y3406">
        <f ca="1">SUMIF(Tableau1[Order ID],Tableau1[[#This Row],[Order ID]],Tableau1[[#This Row],[Sales]])</f>
        <v>0</v>
      </c>
    </row>
    <row r="3407" spans="1:25" x14ac:dyDescent="0.3">
      <c r="A3407">
        <v>6864</v>
      </c>
      <c r="B3407" t="s">
        <v>3426</v>
      </c>
      <c r="C3407" s="9" t="s">
        <v>5126</v>
      </c>
      <c r="D3407" s="9">
        <v>43070</v>
      </c>
      <c r="E3407" s="3" t="s">
        <v>5196</v>
      </c>
      <c r="F3407" t="s">
        <v>6465</v>
      </c>
      <c r="G3407" t="s">
        <v>6667</v>
      </c>
      <c r="H3407" t="s">
        <v>7460</v>
      </c>
      <c r="I3407" t="s">
        <v>8055</v>
      </c>
      <c r="J3407" t="s">
        <v>8057</v>
      </c>
      <c r="K3407" t="s">
        <v>8110</v>
      </c>
      <c r="L3407" t="s">
        <v>8593</v>
      </c>
      <c r="M3407">
        <v>78207</v>
      </c>
      <c r="N3407" t="s">
        <v>8639</v>
      </c>
      <c r="O3407" t="s">
        <v>10012</v>
      </c>
      <c r="P3407" t="s">
        <v>10371</v>
      </c>
      <c r="Q3407" t="s">
        <v>10383</v>
      </c>
      <c r="R3407" t="s">
        <v>11750</v>
      </c>
      <c r="S3407">
        <v>10.368</v>
      </c>
      <c r="T3407">
        <v>2</v>
      </c>
      <c r="U3407">
        <v>0.2</v>
      </c>
      <c r="V3407">
        <v>3.6288</v>
      </c>
      <c r="W3407">
        <f>(Tableau1[[#This Row],[Sales]]/Tableau1[[#This Row],[Profit]])*100</f>
        <v>285.71428571428572</v>
      </c>
      <c r="X3407">
        <f>Tableau1[[#This Row],[Sales]]*(1-Tableau1[[#This Row],[Discount]])</f>
        <v>8.2944000000000013</v>
      </c>
      <c r="Y3407">
        <f ca="1">SUMIF(Tableau1[Order ID],Tableau1[[#This Row],[Order ID]],Tableau1[[#This Row],[Sales]])</f>
        <v>0</v>
      </c>
    </row>
    <row r="3408" spans="1:25" x14ac:dyDescent="0.3">
      <c r="A3408">
        <v>6865</v>
      </c>
      <c r="B3408" t="s">
        <v>3427</v>
      </c>
      <c r="C3408" s="9" t="s">
        <v>6066</v>
      </c>
      <c r="D3408" s="9">
        <v>42603</v>
      </c>
      <c r="E3408" s="3" t="s">
        <v>5800</v>
      </c>
      <c r="F3408" t="s">
        <v>6465</v>
      </c>
      <c r="G3408" t="s">
        <v>7022</v>
      </c>
      <c r="H3408" t="s">
        <v>7815</v>
      </c>
      <c r="I3408" t="s">
        <v>8055</v>
      </c>
      <c r="J3408" t="s">
        <v>8057</v>
      </c>
      <c r="K3408" t="s">
        <v>8059</v>
      </c>
      <c r="L3408" t="s">
        <v>8590</v>
      </c>
      <c r="M3408">
        <v>90004</v>
      </c>
      <c r="N3408" t="s">
        <v>8638</v>
      </c>
      <c r="O3408" t="s">
        <v>9360</v>
      </c>
      <c r="P3408" t="s">
        <v>10371</v>
      </c>
      <c r="Q3408" t="s">
        <v>10381</v>
      </c>
      <c r="R3408" t="s">
        <v>11107</v>
      </c>
      <c r="S3408">
        <v>12.672000000000001</v>
      </c>
      <c r="T3408">
        <v>2</v>
      </c>
      <c r="U3408">
        <v>0.2</v>
      </c>
      <c r="V3408">
        <v>4.7519999999999998</v>
      </c>
      <c r="W3408">
        <f>(Tableau1[[#This Row],[Sales]]/Tableau1[[#This Row],[Profit]])*100</f>
        <v>266.66666666666669</v>
      </c>
      <c r="X3408">
        <f>Tableau1[[#This Row],[Sales]]*(1-Tableau1[[#This Row],[Discount]])</f>
        <v>10.137600000000001</v>
      </c>
      <c r="Y3408">
        <f ca="1">SUMIF(Tableau1[Order ID],Tableau1[[#This Row],[Order ID]],Tableau1[[#This Row],[Sales]])</f>
        <v>0</v>
      </c>
    </row>
    <row r="3409" spans="1:25" x14ac:dyDescent="0.3">
      <c r="A3409">
        <v>6872</v>
      </c>
      <c r="B3409" t="s">
        <v>3428</v>
      </c>
      <c r="C3409" s="9" t="s">
        <v>5035</v>
      </c>
      <c r="D3409" s="9">
        <v>42709</v>
      </c>
      <c r="E3409" s="3" t="s">
        <v>5046</v>
      </c>
      <c r="F3409" t="s">
        <v>6464</v>
      </c>
      <c r="G3409" t="s">
        <v>7043</v>
      </c>
      <c r="H3409" t="s">
        <v>7836</v>
      </c>
      <c r="I3409" t="s">
        <v>8055</v>
      </c>
      <c r="J3409" t="s">
        <v>8057</v>
      </c>
      <c r="K3409" t="s">
        <v>8080</v>
      </c>
      <c r="L3409" t="s">
        <v>8598</v>
      </c>
      <c r="M3409">
        <v>60610</v>
      </c>
      <c r="N3409" t="s">
        <v>8639</v>
      </c>
      <c r="O3409" t="s">
        <v>9310</v>
      </c>
      <c r="P3409" t="s">
        <v>10371</v>
      </c>
      <c r="Q3409" t="s">
        <v>10375</v>
      </c>
      <c r="R3409" t="s">
        <v>11059</v>
      </c>
      <c r="S3409">
        <v>11.952</v>
      </c>
      <c r="T3409">
        <v>3</v>
      </c>
      <c r="U3409">
        <v>0.2</v>
      </c>
      <c r="V3409">
        <v>3.8843999999999999</v>
      </c>
      <c r="W3409">
        <f>(Tableau1[[#This Row],[Sales]]/Tableau1[[#This Row],[Profit]])*100</f>
        <v>307.69230769230774</v>
      </c>
      <c r="X3409">
        <f>Tableau1[[#This Row],[Sales]]*(1-Tableau1[[#This Row],[Discount]])</f>
        <v>9.5616000000000003</v>
      </c>
      <c r="Y3409">
        <f ca="1">SUMIF(Tableau1[Order ID],Tableau1[[#This Row],[Order ID]],Tableau1[[#This Row],[Sales]])</f>
        <v>0</v>
      </c>
    </row>
    <row r="3410" spans="1:25" x14ac:dyDescent="0.3">
      <c r="A3410">
        <v>6873</v>
      </c>
      <c r="B3410" t="s">
        <v>3429</v>
      </c>
      <c r="C3410" s="9" t="s">
        <v>6165</v>
      </c>
      <c r="D3410" s="9">
        <v>42354</v>
      </c>
      <c r="E3410" s="3" t="s">
        <v>5576</v>
      </c>
      <c r="F3410" t="s">
        <v>6466</v>
      </c>
      <c r="G3410" t="s">
        <v>6533</v>
      </c>
      <c r="H3410" t="s">
        <v>7326</v>
      </c>
      <c r="I3410" t="s">
        <v>8054</v>
      </c>
      <c r="J3410" t="s">
        <v>8057</v>
      </c>
      <c r="K3410" t="s">
        <v>8062</v>
      </c>
      <c r="L3410" t="s">
        <v>8234</v>
      </c>
      <c r="M3410">
        <v>98105</v>
      </c>
      <c r="N3410" t="s">
        <v>8638</v>
      </c>
      <c r="O3410" t="s">
        <v>10215</v>
      </c>
      <c r="P3410" t="s">
        <v>10371</v>
      </c>
      <c r="Q3410" t="s">
        <v>10383</v>
      </c>
      <c r="R3410" t="s">
        <v>11953</v>
      </c>
      <c r="S3410">
        <v>4.9800000000000004</v>
      </c>
      <c r="T3410">
        <v>1</v>
      </c>
      <c r="U3410">
        <v>0</v>
      </c>
      <c r="V3410">
        <v>2.3405999999999998</v>
      </c>
      <c r="W3410">
        <f>(Tableau1[[#This Row],[Sales]]/Tableau1[[#This Row],[Profit]])*100</f>
        <v>212.76595744680856</v>
      </c>
      <c r="X3410">
        <f>Tableau1[[#This Row],[Sales]]*(1-Tableau1[[#This Row],[Discount]])</f>
        <v>4.9800000000000004</v>
      </c>
      <c r="Y3410">
        <f ca="1">SUMIF(Tableau1[Order ID],Tableau1[[#This Row],[Order ID]],Tableau1[[#This Row],[Sales]])</f>
        <v>0</v>
      </c>
    </row>
    <row r="3411" spans="1:25" x14ac:dyDescent="0.3">
      <c r="A3411">
        <v>6874</v>
      </c>
      <c r="B3411" t="s">
        <v>3430</v>
      </c>
      <c r="C3411" s="9" t="s">
        <v>6166</v>
      </c>
      <c r="D3411" s="9">
        <v>41929</v>
      </c>
      <c r="E3411" s="3" t="s">
        <v>5098</v>
      </c>
      <c r="F3411" t="s">
        <v>6464</v>
      </c>
      <c r="G3411" t="s">
        <v>6482</v>
      </c>
      <c r="H3411" t="s">
        <v>7275</v>
      </c>
      <c r="I3411" t="s">
        <v>8054</v>
      </c>
      <c r="J3411" t="s">
        <v>8057</v>
      </c>
      <c r="K3411" t="s">
        <v>8544</v>
      </c>
      <c r="L3411" t="s">
        <v>8593</v>
      </c>
      <c r="M3411">
        <v>77705</v>
      </c>
      <c r="N3411" t="s">
        <v>8639</v>
      </c>
      <c r="O3411" t="s">
        <v>9438</v>
      </c>
      <c r="P3411" t="s">
        <v>10371</v>
      </c>
      <c r="Q3411" t="s">
        <v>10381</v>
      </c>
      <c r="R3411" t="s">
        <v>11184</v>
      </c>
      <c r="S3411">
        <v>10.78</v>
      </c>
      <c r="T3411">
        <v>5</v>
      </c>
      <c r="U3411">
        <v>0.8</v>
      </c>
      <c r="V3411">
        <v>-17.248000000000001</v>
      </c>
      <c r="W3411">
        <f>(Tableau1[[#This Row],[Sales]]/Tableau1[[#This Row],[Profit]])*100</f>
        <v>-62.499999999999986</v>
      </c>
      <c r="X3411">
        <f>Tableau1[[#This Row],[Sales]]*(1-Tableau1[[#This Row],[Discount]])</f>
        <v>2.1559999999999993</v>
      </c>
      <c r="Y3411">
        <f ca="1">SUMIF(Tableau1[Order ID],Tableau1[[#This Row],[Order ID]],Tableau1[[#This Row],[Sales]])</f>
        <v>0</v>
      </c>
    </row>
    <row r="3412" spans="1:25" x14ac:dyDescent="0.3">
      <c r="A3412">
        <v>6876</v>
      </c>
      <c r="B3412" t="s">
        <v>3431</v>
      </c>
      <c r="C3412" s="9" t="s">
        <v>5094</v>
      </c>
      <c r="D3412" s="9">
        <v>42618</v>
      </c>
      <c r="E3412" s="3" t="s">
        <v>5575</v>
      </c>
      <c r="F3412" t="s">
        <v>6465</v>
      </c>
      <c r="G3412" t="s">
        <v>6930</v>
      </c>
      <c r="H3412" t="s">
        <v>7723</v>
      </c>
      <c r="I3412" t="s">
        <v>8054</v>
      </c>
      <c r="J3412" t="s">
        <v>8057</v>
      </c>
      <c r="K3412" t="s">
        <v>8327</v>
      </c>
      <c r="L3412" t="s">
        <v>8605</v>
      </c>
      <c r="M3412">
        <v>23320</v>
      </c>
      <c r="N3412" t="s">
        <v>8637</v>
      </c>
      <c r="O3412" t="s">
        <v>9930</v>
      </c>
      <c r="P3412" t="s">
        <v>10371</v>
      </c>
      <c r="Q3412" t="s">
        <v>10375</v>
      </c>
      <c r="R3412" t="s">
        <v>11666</v>
      </c>
      <c r="S3412">
        <v>25.06</v>
      </c>
      <c r="T3412">
        <v>2</v>
      </c>
      <c r="U3412">
        <v>0</v>
      </c>
      <c r="V3412">
        <v>11.7782</v>
      </c>
      <c r="W3412">
        <f>(Tableau1[[#This Row],[Sales]]/Tableau1[[#This Row],[Profit]])*100</f>
        <v>212.7659574468085</v>
      </c>
      <c r="X3412">
        <f>Tableau1[[#This Row],[Sales]]*(1-Tableau1[[#This Row],[Discount]])</f>
        <v>25.06</v>
      </c>
      <c r="Y3412">
        <f ca="1">SUMIF(Tableau1[Order ID],Tableau1[[#This Row],[Order ID]],Tableau1[[#This Row],[Sales]])</f>
        <v>0</v>
      </c>
    </row>
    <row r="3413" spans="1:25" x14ac:dyDescent="0.3">
      <c r="A3413">
        <v>6878</v>
      </c>
      <c r="B3413" t="s">
        <v>3432</v>
      </c>
      <c r="C3413" s="9" t="s">
        <v>5082</v>
      </c>
      <c r="D3413" s="9">
        <v>42292</v>
      </c>
      <c r="E3413" s="3" t="s">
        <v>5082</v>
      </c>
      <c r="F3413" t="s">
        <v>6467</v>
      </c>
      <c r="G3413" t="s">
        <v>6468</v>
      </c>
      <c r="H3413" t="s">
        <v>7261</v>
      </c>
      <c r="I3413" t="s">
        <v>8054</v>
      </c>
      <c r="J3413" t="s">
        <v>8057</v>
      </c>
      <c r="K3413" t="s">
        <v>8119</v>
      </c>
      <c r="L3413" t="s">
        <v>8593</v>
      </c>
      <c r="M3413">
        <v>75217</v>
      </c>
      <c r="N3413" t="s">
        <v>8639</v>
      </c>
      <c r="O3413" t="s">
        <v>9464</v>
      </c>
      <c r="P3413" t="s">
        <v>10370</v>
      </c>
      <c r="Q3413" t="s">
        <v>10378</v>
      </c>
      <c r="R3413" t="s">
        <v>11208</v>
      </c>
      <c r="S3413">
        <v>131.376</v>
      </c>
      <c r="T3413">
        <v>6</v>
      </c>
      <c r="U3413">
        <v>0.6</v>
      </c>
      <c r="V3413">
        <v>-95.247600000000006</v>
      </c>
      <c r="W3413">
        <f>(Tableau1[[#This Row],[Sales]]/Tableau1[[#This Row],[Profit]])*100</f>
        <v>-137.93103448275861</v>
      </c>
      <c r="X3413">
        <f>Tableau1[[#This Row],[Sales]]*(1-Tableau1[[#This Row],[Discount]])</f>
        <v>52.550400000000003</v>
      </c>
      <c r="Y3413">
        <f ca="1">SUMIF(Tableau1[Order ID],Tableau1[[#This Row],[Order ID]],Tableau1[[#This Row],[Sales]])</f>
        <v>0</v>
      </c>
    </row>
    <row r="3414" spans="1:25" x14ac:dyDescent="0.3">
      <c r="A3414">
        <v>6880</v>
      </c>
      <c r="B3414" t="s">
        <v>3433</v>
      </c>
      <c r="C3414" s="9" t="s">
        <v>5524</v>
      </c>
      <c r="D3414" s="9">
        <v>42339</v>
      </c>
      <c r="E3414" s="3" t="s">
        <v>5931</v>
      </c>
      <c r="F3414" t="s">
        <v>6464</v>
      </c>
      <c r="G3414" t="s">
        <v>6537</v>
      </c>
      <c r="H3414" t="s">
        <v>7330</v>
      </c>
      <c r="I3414" t="s">
        <v>8056</v>
      </c>
      <c r="J3414" t="s">
        <v>8057</v>
      </c>
      <c r="K3414" t="s">
        <v>8062</v>
      </c>
      <c r="L3414" t="s">
        <v>8234</v>
      </c>
      <c r="M3414">
        <v>98105</v>
      </c>
      <c r="N3414" t="s">
        <v>8638</v>
      </c>
      <c r="O3414" t="s">
        <v>9072</v>
      </c>
      <c r="P3414" t="s">
        <v>10370</v>
      </c>
      <c r="Q3414" t="s">
        <v>10374</v>
      </c>
      <c r="R3414" t="s">
        <v>10821</v>
      </c>
      <c r="S3414">
        <v>2003.92</v>
      </c>
      <c r="T3414">
        <v>5</v>
      </c>
      <c r="U3414">
        <v>0.2</v>
      </c>
      <c r="V3414">
        <v>125.245</v>
      </c>
      <c r="W3414">
        <f>(Tableau1[[#This Row],[Sales]]/Tableau1[[#This Row],[Profit]])*100</f>
        <v>1600</v>
      </c>
      <c r="X3414">
        <f>Tableau1[[#This Row],[Sales]]*(1-Tableau1[[#This Row],[Discount]])</f>
        <v>1603.1360000000002</v>
      </c>
      <c r="Y3414">
        <f ca="1">SUMIF(Tableau1[Order ID],Tableau1[[#This Row],[Order ID]],Tableau1[[#This Row],[Sales]])</f>
        <v>0</v>
      </c>
    </row>
    <row r="3415" spans="1:25" x14ac:dyDescent="0.3">
      <c r="A3415">
        <v>6885</v>
      </c>
      <c r="B3415" t="s">
        <v>3434</v>
      </c>
      <c r="C3415" s="9" t="s">
        <v>5100</v>
      </c>
      <c r="D3415" s="9">
        <v>42155</v>
      </c>
      <c r="E3415" s="3" t="s">
        <v>5623</v>
      </c>
      <c r="F3415" t="s">
        <v>6465</v>
      </c>
      <c r="G3415" t="s">
        <v>6685</v>
      </c>
      <c r="H3415" t="s">
        <v>7478</v>
      </c>
      <c r="I3415" t="s">
        <v>8054</v>
      </c>
      <c r="J3415" t="s">
        <v>8057</v>
      </c>
      <c r="K3415" t="s">
        <v>8089</v>
      </c>
      <c r="L3415" t="s">
        <v>8599</v>
      </c>
      <c r="M3415">
        <v>55407</v>
      </c>
      <c r="N3415" t="s">
        <v>8639</v>
      </c>
      <c r="O3415" t="s">
        <v>10042</v>
      </c>
      <c r="P3415" t="s">
        <v>10370</v>
      </c>
      <c r="Q3415" t="s">
        <v>10374</v>
      </c>
      <c r="R3415" t="s">
        <v>11780</v>
      </c>
      <c r="S3415">
        <v>2567.84</v>
      </c>
      <c r="T3415">
        <v>8</v>
      </c>
      <c r="U3415">
        <v>0</v>
      </c>
      <c r="V3415">
        <v>770.35199999999998</v>
      </c>
      <c r="W3415">
        <f>(Tableau1[[#This Row],[Sales]]/Tableau1[[#This Row],[Profit]])*100</f>
        <v>333.33333333333337</v>
      </c>
      <c r="X3415">
        <f>Tableau1[[#This Row],[Sales]]*(1-Tableau1[[#This Row],[Discount]])</f>
        <v>2567.84</v>
      </c>
      <c r="Y3415">
        <f ca="1">SUMIF(Tableau1[Order ID],Tableau1[[#This Row],[Order ID]],Tableau1[[#This Row],[Sales]])</f>
        <v>0</v>
      </c>
    </row>
    <row r="3416" spans="1:25" x14ac:dyDescent="0.3">
      <c r="A3416">
        <v>6886</v>
      </c>
      <c r="B3416" t="s">
        <v>3435</v>
      </c>
      <c r="C3416" s="9" t="s">
        <v>5048</v>
      </c>
      <c r="D3416" s="9">
        <v>42988</v>
      </c>
      <c r="E3416" s="3" t="s">
        <v>5727</v>
      </c>
      <c r="F3416" t="s">
        <v>6465</v>
      </c>
      <c r="G3416" t="s">
        <v>6924</v>
      </c>
      <c r="H3416" t="s">
        <v>7717</v>
      </c>
      <c r="I3416" t="s">
        <v>8054</v>
      </c>
      <c r="J3416" t="s">
        <v>8057</v>
      </c>
      <c r="K3416" t="s">
        <v>8082</v>
      </c>
      <c r="L3416" t="s">
        <v>8612</v>
      </c>
      <c r="M3416">
        <v>45503</v>
      </c>
      <c r="N3416" t="s">
        <v>8640</v>
      </c>
      <c r="O3416" t="s">
        <v>8741</v>
      </c>
      <c r="P3416" t="s">
        <v>10372</v>
      </c>
      <c r="Q3416" t="s">
        <v>10384</v>
      </c>
      <c r="R3416" t="s">
        <v>10490</v>
      </c>
      <c r="S3416">
        <v>37.055999999999997</v>
      </c>
      <c r="T3416">
        <v>4</v>
      </c>
      <c r="U3416">
        <v>0.2</v>
      </c>
      <c r="V3416">
        <v>8.8008000000000006</v>
      </c>
      <c r="W3416">
        <f>(Tableau1[[#This Row],[Sales]]/Tableau1[[#This Row],[Profit]])*100</f>
        <v>421.05263157894734</v>
      </c>
      <c r="X3416">
        <f>Tableau1[[#This Row],[Sales]]*(1-Tableau1[[#This Row],[Discount]])</f>
        <v>29.6448</v>
      </c>
      <c r="Y3416">
        <f ca="1">SUMIF(Tableau1[Order ID],Tableau1[[#This Row],[Order ID]],Tableau1[[#This Row],[Sales]])</f>
        <v>0</v>
      </c>
    </row>
    <row r="3417" spans="1:25" x14ac:dyDescent="0.3">
      <c r="A3417">
        <v>6888</v>
      </c>
      <c r="B3417" t="s">
        <v>3436</v>
      </c>
      <c r="C3417" s="9" t="s">
        <v>6046</v>
      </c>
      <c r="D3417" s="9">
        <v>42850</v>
      </c>
      <c r="E3417" s="3" t="s">
        <v>5773</v>
      </c>
      <c r="F3417" t="s">
        <v>6465</v>
      </c>
      <c r="G3417" t="s">
        <v>6796</v>
      </c>
      <c r="H3417" t="s">
        <v>7589</v>
      </c>
      <c r="I3417" t="s">
        <v>8054</v>
      </c>
      <c r="J3417" t="s">
        <v>8057</v>
      </c>
      <c r="K3417" t="s">
        <v>8059</v>
      </c>
      <c r="L3417" t="s">
        <v>8590</v>
      </c>
      <c r="M3417">
        <v>90032</v>
      </c>
      <c r="N3417" t="s">
        <v>8638</v>
      </c>
      <c r="O3417" t="s">
        <v>8707</v>
      </c>
      <c r="P3417" t="s">
        <v>10371</v>
      </c>
      <c r="Q3417" t="s">
        <v>10383</v>
      </c>
      <c r="R3417" t="s">
        <v>10456</v>
      </c>
      <c r="S3417">
        <v>19.05</v>
      </c>
      <c r="T3417">
        <v>3</v>
      </c>
      <c r="U3417">
        <v>0</v>
      </c>
      <c r="V3417">
        <v>8.7629999999999999</v>
      </c>
      <c r="W3417">
        <f>(Tableau1[[#This Row],[Sales]]/Tableau1[[#This Row],[Profit]])*100</f>
        <v>217.39130434782606</v>
      </c>
      <c r="X3417">
        <f>Tableau1[[#This Row],[Sales]]*(1-Tableau1[[#This Row],[Discount]])</f>
        <v>19.05</v>
      </c>
      <c r="Y3417">
        <f ca="1">SUMIF(Tableau1[Order ID],Tableau1[[#This Row],[Order ID]],Tableau1[[#This Row],[Sales]])</f>
        <v>0</v>
      </c>
    </row>
    <row r="3418" spans="1:25" x14ac:dyDescent="0.3">
      <c r="A3418">
        <v>6890</v>
      </c>
      <c r="B3418" t="s">
        <v>3437</v>
      </c>
      <c r="C3418" s="9" t="s">
        <v>5095</v>
      </c>
      <c r="D3418" s="9">
        <v>42996</v>
      </c>
      <c r="E3418" s="3" t="s">
        <v>5615</v>
      </c>
      <c r="F3418" t="s">
        <v>6465</v>
      </c>
      <c r="G3418" t="s">
        <v>6632</v>
      </c>
      <c r="H3418" t="s">
        <v>7425</v>
      </c>
      <c r="I3418" t="s">
        <v>8055</v>
      </c>
      <c r="J3418" t="s">
        <v>8057</v>
      </c>
      <c r="K3418" t="s">
        <v>8096</v>
      </c>
      <c r="L3418" t="s">
        <v>8620</v>
      </c>
      <c r="M3418">
        <v>31907</v>
      </c>
      <c r="N3418" t="s">
        <v>8637</v>
      </c>
      <c r="O3418" t="s">
        <v>8816</v>
      </c>
      <c r="P3418" t="s">
        <v>10372</v>
      </c>
      <c r="Q3418" t="s">
        <v>10380</v>
      </c>
      <c r="R3418" t="s">
        <v>10566</v>
      </c>
      <c r="S3418">
        <v>95.68</v>
      </c>
      <c r="T3418">
        <v>8</v>
      </c>
      <c r="U3418">
        <v>0</v>
      </c>
      <c r="V3418">
        <v>26.790400000000002</v>
      </c>
      <c r="W3418">
        <f>(Tableau1[[#This Row],[Sales]]/Tableau1[[#This Row],[Profit]])*100</f>
        <v>357.14285714285717</v>
      </c>
      <c r="X3418">
        <f>Tableau1[[#This Row],[Sales]]*(1-Tableau1[[#This Row],[Discount]])</f>
        <v>95.68</v>
      </c>
      <c r="Y3418">
        <f ca="1">SUMIF(Tableau1[Order ID],Tableau1[[#This Row],[Order ID]],Tableau1[[#This Row],[Sales]])</f>
        <v>0</v>
      </c>
    </row>
    <row r="3419" spans="1:25" x14ac:dyDescent="0.3">
      <c r="A3419">
        <v>6898</v>
      </c>
      <c r="B3419" t="s">
        <v>3438</v>
      </c>
      <c r="C3419" s="9" t="s">
        <v>5268</v>
      </c>
      <c r="D3419" s="9">
        <v>42965</v>
      </c>
      <c r="E3419" s="3" t="s">
        <v>5356</v>
      </c>
      <c r="F3419" t="s">
        <v>6465</v>
      </c>
      <c r="G3419" t="s">
        <v>6705</v>
      </c>
      <c r="H3419" t="s">
        <v>7498</v>
      </c>
      <c r="I3419" t="s">
        <v>8054</v>
      </c>
      <c r="J3419" t="s">
        <v>8057</v>
      </c>
      <c r="K3419" t="s">
        <v>8138</v>
      </c>
      <c r="L3419" t="s">
        <v>8612</v>
      </c>
      <c r="M3419">
        <v>44107</v>
      </c>
      <c r="N3419" t="s">
        <v>8640</v>
      </c>
      <c r="O3419" t="s">
        <v>9809</v>
      </c>
      <c r="P3419" t="s">
        <v>10371</v>
      </c>
      <c r="Q3419" t="s">
        <v>10381</v>
      </c>
      <c r="R3419" t="s">
        <v>11543</v>
      </c>
      <c r="S3419">
        <v>10.782</v>
      </c>
      <c r="T3419">
        <v>3</v>
      </c>
      <c r="U3419">
        <v>0.7</v>
      </c>
      <c r="V3419">
        <v>-7.9067999999999996</v>
      </c>
      <c r="W3419">
        <f>(Tableau1[[#This Row],[Sales]]/Tableau1[[#This Row],[Profit]])*100</f>
        <v>-136.36363636363637</v>
      </c>
      <c r="X3419">
        <f>Tableau1[[#This Row],[Sales]]*(1-Tableau1[[#This Row],[Discount]])</f>
        <v>3.2346000000000004</v>
      </c>
      <c r="Y3419">
        <f ca="1">SUMIF(Tableau1[Order ID],Tableau1[[#This Row],[Order ID]],Tableau1[[#This Row],[Sales]])</f>
        <v>0</v>
      </c>
    </row>
    <row r="3420" spans="1:25" x14ac:dyDescent="0.3">
      <c r="A3420">
        <v>6899</v>
      </c>
      <c r="B3420" t="s">
        <v>3439</v>
      </c>
      <c r="C3420" s="9" t="s">
        <v>6167</v>
      </c>
      <c r="D3420" s="9">
        <v>42148</v>
      </c>
      <c r="E3420" s="3" t="s">
        <v>6019</v>
      </c>
      <c r="F3420" t="s">
        <v>6464</v>
      </c>
      <c r="G3420" t="s">
        <v>7213</v>
      </c>
      <c r="H3420" t="s">
        <v>8006</v>
      </c>
      <c r="I3420" t="s">
        <v>8054</v>
      </c>
      <c r="J3420" t="s">
        <v>8057</v>
      </c>
      <c r="K3420" t="s">
        <v>8072</v>
      </c>
      <c r="L3420" t="s">
        <v>8598</v>
      </c>
      <c r="M3420">
        <v>60540</v>
      </c>
      <c r="N3420" t="s">
        <v>8639</v>
      </c>
      <c r="O3420" t="s">
        <v>9423</v>
      </c>
      <c r="P3420" t="s">
        <v>10370</v>
      </c>
      <c r="Q3420" t="s">
        <v>10374</v>
      </c>
      <c r="R3420" t="s">
        <v>11170</v>
      </c>
      <c r="S3420">
        <v>602.65099999999995</v>
      </c>
      <c r="T3420">
        <v>7</v>
      </c>
      <c r="U3420">
        <v>0.3</v>
      </c>
      <c r="V3420">
        <v>-163.57669999999999</v>
      </c>
      <c r="W3420">
        <f>(Tableau1[[#This Row],[Sales]]/Tableau1[[#This Row],[Profit]])*100</f>
        <v>-368.42105263157896</v>
      </c>
      <c r="X3420">
        <f>Tableau1[[#This Row],[Sales]]*(1-Tableau1[[#This Row],[Discount]])</f>
        <v>421.85569999999996</v>
      </c>
      <c r="Y3420">
        <f ca="1">SUMIF(Tableau1[Order ID],Tableau1[[#This Row],[Order ID]],Tableau1[[#This Row],[Sales]])</f>
        <v>0</v>
      </c>
    </row>
    <row r="3421" spans="1:25" x14ac:dyDescent="0.3">
      <c r="A3421">
        <v>6901</v>
      </c>
      <c r="B3421" t="s">
        <v>3440</v>
      </c>
      <c r="C3421" s="9" t="s">
        <v>5097</v>
      </c>
      <c r="D3421" s="9">
        <v>42254</v>
      </c>
      <c r="E3421" s="3" t="s">
        <v>5891</v>
      </c>
      <c r="F3421" t="s">
        <v>6465</v>
      </c>
      <c r="G3421" t="s">
        <v>6652</v>
      </c>
      <c r="H3421" t="s">
        <v>7445</v>
      </c>
      <c r="I3421" t="s">
        <v>8056</v>
      </c>
      <c r="J3421" t="s">
        <v>8057</v>
      </c>
      <c r="K3421" t="s">
        <v>8078</v>
      </c>
      <c r="L3421" t="s">
        <v>8603</v>
      </c>
      <c r="M3421">
        <v>10009</v>
      </c>
      <c r="N3421" t="s">
        <v>8640</v>
      </c>
      <c r="O3421" t="s">
        <v>9280</v>
      </c>
      <c r="P3421" t="s">
        <v>10372</v>
      </c>
      <c r="Q3421" t="s">
        <v>10384</v>
      </c>
      <c r="R3421" t="s">
        <v>11029</v>
      </c>
      <c r="S3421">
        <v>559.92999999999995</v>
      </c>
      <c r="T3421">
        <v>7</v>
      </c>
      <c r="U3421">
        <v>0</v>
      </c>
      <c r="V3421">
        <v>167.97900000000001</v>
      </c>
      <c r="W3421">
        <f>(Tableau1[[#This Row],[Sales]]/Tableau1[[#This Row],[Profit]])*100</f>
        <v>333.33333333333326</v>
      </c>
      <c r="X3421">
        <f>Tableau1[[#This Row],[Sales]]*(1-Tableau1[[#This Row],[Discount]])</f>
        <v>559.92999999999995</v>
      </c>
      <c r="Y3421">
        <f ca="1">SUMIF(Tableau1[Order ID],Tableau1[[#This Row],[Order ID]],Tableau1[[#This Row],[Sales]])</f>
        <v>0</v>
      </c>
    </row>
    <row r="3422" spans="1:25" x14ac:dyDescent="0.3">
      <c r="A3422">
        <v>6902</v>
      </c>
      <c r="B3422" t="s">
        <v>3441</v>
      </c>
      <c r="C3422" s="9" t="s">
        <v>6168</v>
      </c>
      <c r="D3422" s="9">
        <v>42940</v>
      </c>
      <c r="E3422" s="3" t="s">
        <v>6168</v>
      </c>
      <c r="F3422" t="s">
        <v>6467</v>
      </c>
      <c r="G3422" t="s">
        <v>6871</v>
      </c>
      <c r="H3422" t="s">
        <v>7664</v>
      </c>
      <c r="I3422" t="s">
        <v>8055</v>
      </c>
      <c r="J3422" t="s">
        <v>8057</v>
      </c>
      <c r="K3422" t="s">
        <v>8159</v>
      </c>
      <c r="L3422" t="s">
        <v>8590</v>
      </c>
      <c r="M3422">
        <v>92646</v>
      </c>
      <c r="N3422" t="s">
        <v>8638</v>
      </c>
      <c r="O3422" t="s">
        <v>8940</v>
      </c>
      <c r="P3422" t="s">
        <v>10372</v>
      </c>
      <c r="Q3422" t="s">
        <v>10389</v>
      </c>
      <c r="R3422" t="s">
        <v>10689</v>
      </c>
      <c r="S3422">
        <v>2399.96</v>
      </c>
      <c r="T3422">
        <v>5</v>
      </c>
      <c r="U3422">
        <v>0.2</v>
      </c>
      <c r="V3422">
        <v>839.98599999999999</v>
      </c>
      <c r="W3422">
        <f>(Tableau1[[#This Row],[Sales]]/Tableau1[[#This Row],[Profit]])*100</f>
        <v>285.71428571428572</v>
      </c>
      <c r="X3422">
        <f>Tableau1[[#This Row],[Sales]]*(1-Tableau1[[#This Row],[Discount]])</f>
        <v>1919.9680000000001</v>
      </c>
      <c r="Y3422">
        <f ca="1">SUMIF(Tableau1[Order ID],Tableau1[[#This Row],[Order ID]],Tableau1[[#This Row],[Sales]])</f>
        <v>0</v>
      </c>
    </row>
    <row r="3423" spans="1:25" x14ac:dyDescent="0.3">
      <c r="A3423">
        <v>6903</v>
      </c>
      <c r="B3423" t="s">
        <v>3442</v>
      </c>
      <c r="C3423" s="9" t="s">
        <v>5294</v>
      </c>
      <c r="D3423" s="9">
        <v>42980</v>
      </c>
      <c r="E3423" s="3" t="s">
        <v>5595</v>
      </c>
      <c r="F3423" t="s">
        <v>6465</v>
      </c>
      <c r="G3423" t="s">
        <v>6797</v>
      </c>
      <c r="H3423" t="s">
        <v>7590</v>
      </c>
      <c r="I3423" t="s">
        <v>8055</v>
      </c>
      <c r="J3423" t="s">
        <v>8057</v>
      </c>
      <c r="K3423" t="s">
        <v>8080</v>
      </c>
      <c r="L3423" t="s">
        <v>8598</v>
      </c>
      <c r="M3423">
        <v>60653</v>
      </c>
      <c r="N3423" t="s">
        <v>8639</v>
      </c>
      <c r="O3423" t="s">
        <v>9282</v>
      </c>
      <c r="P3423" t="s">
        <v>10371</v>
      </c>
      <c r="Q3423" t="s">
        <v>10386</v>
      </c>
      <c r="R3423" t="s">
        <v>11031</v>
      </c>
      <c r="S3423">
        <v>16</v>
      </c>
      <c r="T3423">
        <v>4</v>
      </c>
      <c r="U3423">
        <v>0.2</v>
      </c>
      <c r="V3423">
        <v>5.6</v>
      </c>
      <c r="W3423">
        <f>(Tableau1[[#This Row],[Sales]]/Tableau1[[#This Row],[Profit]])*100</f>
        <v>285.71428571428572</v>
      </c>
      <c r="X3423">
        <f>Tableau1[[#This Row],[Sales]]*(1-Tableau1[[#This Row],[Discount]])</f>
        <v>12.8</v>
      </c>
      <c r="Y3423">
        <f ca="1">SUMIF(Tableau1[Order ID],Tableau1[[#This Row],[Order ID]],Tableau1[[#This Row],[Sales]])</f>
        <v>0</v>
      </c>
    </row>
    <row r="3424" spans="1:25" x14ac:dyDescent="0.3">
      <c r="A3424">
        <v>6906</v>
      </c>
      <c r="B3424" t="s">
        <v>3443</v>
      </c>
      <c r="C3424" s="9" t="s">
        <v>6169</v>
      </c>
      <c r="D3424" s="9">
        <v>43075</v>
      </c>
      <c r="E3424" s="3" t="s">
        <v>5196</v>
      </c>
      <c r="F3424" t="s">
        <v>6464</v>
      </c>
      <c r="G3424" t="s">
        <v>6740</v>
      </c>
      <c r="H3424" t="s">
        <v>7533</v>
      </c>
      <c r="I3424" t="s">
        <v>8055</v>
      </c>
      <c r="J3424" t="s">
        <v>8057</v>
      </c>
      <c r="K3424" t="s">
        <v>8129</v>
      </c>
      <c r="L3424" t="s">
        <v>8590</v>
      </c>
      <c r="M3424">
        <v>94513</v>
      </c>
      <c r="N3424" t="s">
        <v>8638</v>
      </c>
      <c r="O3424" t="s">
        <v>9303</v>
      </c>
      <c r="P3424" t="s">
        <v>10371</v>
      </c>
      <c r="Q3424" t="s">
        <v>10377</v>
      </c>
      <c r="R3424" t="s">
        <v>11052</v>
      </c>
      <c r="S3424">
        <v>10.68</v>
      </c>
      <c r="T3424">
        <v>1</v>
      </c>
      <c r="U3424">
        <v>0</v>
      </c>
      <c r="V3424">
        <v>2.8835999999999999</v>
      </c>
      <c r="W3424">
        <f>(Tableau1[[#This Row],[Sales]]/Tableau1[[#This Row],[Profit]])*100</f>
        <v>370.37037037037038</v>
      </c>
      <c r="X3424">
        <f>Tableau1[[#This Row],[Sales]]*(1-Tableau1[[#This Row],[Discount]])</f>
        <v>10.68</v>
      </c>
      <c r="Y3424">
        <f ca="1">SUMIF(Tableau1[Order ID],Tableau1[[#This Row],[Order ID]],Tableau1[[#This Row],[Sales]])</f>
        <v>0</v>
      </c>
    </row>
    <row r="3425" spans="1:25" x14ac:dyDescent="0.3">
      <c r="A3425">
        <v>6907</v>
      </c>
      <c r="B3425" t="s">
        <v>3444</v>
      </c>
      <c r="C3425" s="9" t="s">
        <v>5998</v>
      </c>
      <c r="D3425" s="9">
        <v>42875</v>
      </c>
      <c r="E3425" s="3" t="s">
        <v>5998</v>
      </c>
      <c r="F3425" t="s">
        <v>6467</v>
      </c>
      <c r="G3425" t="s">
        <v>6621</v>
      </c>
      <c r="H3425" t="s">
        <v>7414</v>
      </c>
      <c r="I3425" t="s">
        <v>8055</v>
      </c>
      <c r="J3425" t="s">
        <v>8057</v>
      </c>
      <c r="K3425" t="s">
        <v>8207</v>
      </c>
      <c r="L3425" t="s">
        <v>8600</v>
      </c>
      <c r="M3425">
        <v>48183</v>
      </c>
      <c r="N3425" t="s">
        <v>8639</v>
      </c>
      <c r="O3425" t="s">
        <v>8974</v>
      </c>
      <c r="P3425" t="s">
        <v>10371</v>
      </c>
      <c r="Q3425" t="s">
        <v>10381</v>
      </c>
      <c r="R3425" t="s">
        <v>10723</v>
      </c>
      <c r="S3425">
        <v>41.28</v>
      </c>
      <c r="T3425">
        <v>2</v>
      </c>
      <c r="U3425">
        <v>0</v>
      </c>
      <c r="V3425">
        <v>19.814399999999999</v>
      </c>
      <c r="W3425">
        <f>(Tableau1[[#This Row],[Sales]]/Tableau1[[#This Row],[Profit]])*100</f>
        <v>208.33333333333334</v>
      </c>
      <c r="X3425">
        <f>Tableau1[[#This Row],[Sales]]*(1-Tableau1[[#This Row],[Discount]])</f>
        <v>41.28</v>
      </c>
      <c r="Y3425">
        <f ca="1">SUMIF(Tableau1[Order ID],Tableau1[[#This Row],[Order ID]],Tableau1[[#This Row],[Sales]])</f>
        <v>0</v>
      </c>
    </row>
    <row r="3426" spans="1:25" x14ac:dyDescent="0.3">
      <c r="A3426">
        <v>6908</v>
      </c>
      <c r="B3426" t="s">
        <v>3445</v>
      </c>
      <c r="C3426" s="9" t="s">
        <v>5750</v>
      </c>
      <c r="D3426" s="9">
        <v>42640</v>
      </c>
      <c r="E3426" s="3" t="s">
        <v>5369</v>
      </c>
      <c r="F3426" t="s">
        <v>6465</v>
      </c>
      <c r="G3426" t="s">
        <v>6985</v>
      </c>
      <c r="H3426" t="s">
        <v>7778</v>
      </c>
      <c r="I3426" t="s">
        <v>8054</v>
      </c>
      <c r="J3426" t="s">
        <v>8057</v>
      </c>
      <c r="K3426" t="s">
        <v>8062</v>
      </c>
      <c r="L3426" t="s">
        <v>8234</v>
      </c>
      <c r="M3426">
        <v>98103</v>
      </c>
      <c r="N3426" t="s">
        <v>8638</v>
      </c>
      <c r="O3426" t="s">
        <v>10255</v>
      </c>
      <c r="P3426" t="s">
        <v>10372</v>
      </c>
      <c r="Q3426" t="s">
        <v>10380</v>
      </c>
      <c r="R3426" t="s">
        <v>11993</v>
      </c>
      <c r="S3426">
        <v>1001.5839999999999</v>
      </c>
      <c r="T3426">
        <v>2</v>
      </c>
      <c r="U3426">
        <v>0.2</v>
      </c>
      <c r="V3426">
        <v>125.19799999999999</v>
      </c>
      <c r="W3426">
        <f>(Tableau1[[#This Row],[Sales]]/Tableau1[[#This Row],[Profit]])*100</f>
        <v>800</v>
      </c>
      <c r="X3426">
        <f>Tableau1[[#This Row],[Sales]]*(1-Tableau1[[#This Row],[Discount]])</f>
        <v>801.2672</v>
      </c>
      <c r="Y3426">
        <f ca="1">SUMIF(Tableau1[Order ID],Tableau1[[#This Row],[Order ID]],Tableau1[[#This Row],[Sales]])</f>
        <v>0</v>
      </c>
    </row>
    <row r="3427" spans="1:25" x14ac:dyDescent="0.3">
      <c r="A3427">
        <v>6909</v>
      </c>
      <c r="B3427" t="s">
        <v>3446</v>
      </c>
      <c r="C3427" s="9" t="s">
        <v>5419</v>
      </c>
      <c r="D3427" s="9">
        <v>43079</v>
      </c>
      <c r="E3427" s="3" t="s">
        <v>5964</v>
      </c>
      <c r="F3427" t="s">
        <v>6465</v>
      </c>
      <c r="G3427" t="s">
        <v>6536</v>
      </c>
      <c r="H3427" t="s">
        <v>7329</v>
      </c>
      <c r="I3427" t="s">
        <v>8055</v>
      </c>
      <c r="J3427" t="s">
        <v>8057</v>
      </c>
      <c r="K3427" t="s">
        <v>8368</v>
      </c>
      <c r="L3427" t="s">
        <v>8608</v>
      </c>
      <c r="M3427">
        <v>29406</v>
      </c>
      <c r="N3427" t="s">
        <v>8637</v>
      </c>
      <c r="O3427" t="s">
        <v>9841</v>
      </c>
      <c r="P3427" t="s">
        <v>10370</v>
      </c>
      <c r="Q3427" t="s">
        <v>10378</v>
      </c>
      <c r="R3427" t="s">
        <v>11575</v>
      </c>
      <c r="S3427">
        <v>14.76</v>
      </c>
      <c r="T3427">
        <v>2</v>
      </c>
      <c r="U3427">
        <v>0</v>
      </c>
      <c r="V3427">
        <v>4.2804000000000002</v>
      </c>
      <c r="W3427">
        <f>(Tableau1[[#This Row],[Sales]]/Tableau1[[#This Row],[Profit]])*100</f>
        <v>344.82758620689651</v>
      </c>
      <c r="X3427">
        <f>Tableau1[[#This Row],[Sales]]*(1-Tableau1[[#This Row],[Discount]])</f>
        <v>14.76</v>
      </c>
      <c r="Y3427">
        <f ca="1">SUMIF(Tableau1[Order ID],Tableau1[[#This Row],[Order ID]],Tableau1[[#This Row],[Sales]])</f>
        <v>0</v>
      </c>
    </row>
    <row r="3428" spans="1:25" x14ac:dyDescent="0.3">
      <c r="A3428">
        <v>6910</v>
      </c>
      <c r="B3428" t="s">
        <v>3447</v>
      </c>
      <c r="C3428" s="9" t="s">
        <v>5133</v>
      </c>
      <c r="D3428" s="9">
        <v>41895</v>
      </c>
      <c r="E3428" s="3" t="s">
        <v>6295</v>
      </c>
      <c r="F3428" t="s">
        <v>6464</v>
      </c>
      <c r="G3428" t="s">
        <v>6491</v>
      </c>
      <c r="H3428" t="s">
        <v>7284</v>
      </c>
      <c r="I3428" t="s">
        <v>8054</v>
      </c>
      <c r="J3428" t="s">
        <v>8057</v>
      </c>
      <c r="K3428" t="s">
        <v>8096</v>
      </c>
      <c r="L3428" t="s">
        <v>8612</v>
      </c>
      <c r="M3428">
        <v>43229</v>
      </c>
      <c r="N3428" t="s">
        <v>8640</v>
      </c>
      <c r="O3428" t="s">
        <v>9373</v>
      </c>
      <c r="P3428" t="s">
        <v>10371</v>
      </c>
      <c r="Q3428" t="s">
        <v>10381</v>
      </c>
      <c r="R3428" t="s">
        <v>11120</v>
      </c>
      <c r="S3428">
        <v>2.5019999999999998</v>
      </c>
      <c r="T3428">
        <v>3</v>
      </c>
      <c r="U3428">
        <v>0.7</v>
      </c>
      <c r="V3428">
        <v>-2.0015999999999998</v>
      </c>
      <c r="W3428">
        <f>(Tableau1[[#This Row],[Sales]]/Tableau1[[#This Row],[Profit]])*100</f>
        <v>-125</v>
      </c>
      <c r="X3428">
        <f>Tableau1[[#This Row],[Sales]]*(1-Tableau1[[#This Row],[Discount]])</f>
        <v>0.75060000000000004</v>
      </c>
      <c r="Y3428">
        <f ca="1">SUMIF(Tableau1[Order ID],Tableau1[[#This Row],[Order ID]],Tableau1[[#This Row],[Sales]])</f>
        <v>0</v>
      </c>
    </row>
    <row r="3429" spans="1:25" x14ac:dyDescent="0.3">
      <c r="A3429">
        <v>6911</v>
      </c>
      <c r="B3429" t="s">
        <v>3448</v>
      </c>
      <c r="C3429" s="9" t="s">
        <v>5600</v>
      </c>
      <c r="D3429" s="9">
        <v>42945</v>
      </c>
      <c r="E3429" s="3" t="s">
        <v>6354</v>
      </c>
      <c r="F3429" t="s">
        <v>6465</v>
      </c>
      <c r="G3429" t="s">
        <v>6832</v>
      </c>
      <c r="H3429" t="s">
        <v>7625</v>
      </c>
      <c r="I3429" t="s">
        <v>8054</v>
      </c>
      <c r="J3429" t="s">
        <v>8057</v>
      </c>
      <c r="K3429" t="s">
        <v>8062</v>
      </c>
      <c r="L3429" t="s">
        <v>8234</v>
      </c>
      <c r="M3429">
        <v>98103</v>
      </c>
      <c r="N3429" t="s">
        <v>8638</v>
      </c>
      <c r="O3429" t="s">
        <v>8902</v>
      </c>
      <c r="P3429" t="s">
        <v>10370</v>
      </c>
      <c r="Q3429" t="s">
        <v>10373</v>
      </c>
      <c r="R3429" t="s">
        <v>10651</v>
      </c>
      <c r="S3429">
        <v>115.96</v>
      </c>
      <c r="T3429">
        <v>2</v>
      </c>
      <c r="U3429">
        <v>0</v>
      </c>
      <c r="V3429">
        <v>25.511199999999999</v>
      </c>
      <c r="W3429">
        <f>(Tableau1[[#This Row],[Sales]]/Tableau1[[#This Row],[Profit]])*100</f>
        <v>454.54545454545456</v>
      </c>
      <c r="X3429">
        <f>Tableau1[[#This Row],[Sales]]*(1-Tableau1[[#This Row],[Discount]])</f>
        <v>115.96</v>
      </c>
      <c r="Y3429">
        <f ca="1">SUMIF(Tableau1[Order ID],Tableau1[[#This Row],[Order ID]],Tableau1[[#This Row],[Sales]])</f>
        <v>0</v>
      </c>
    </row>
    <row r="3430" spans="1:25" x14ac:dyDescent="0.3">
      <c r="A3430">
        <v>6912</v>
      </c>
      <c r="B3430" t="s">
        <v>3449</v>
      </c>
      <c r="C3430" s="9" t="s">
        <v>5408</v>
      </c>
      <c r="D3430" s="9">
        <v>42948</v>
      </c>
      <c r="E3430" s="3" t="s">
        <v>5515</v>
      </c>
      <c r="F3430" t="s">
        <v>6464</v>
      </c>
      <c r="G3430" t="s">
        <v>6543</v>
      </c>
      <c r="H3430" t="s">
        <v>7336</v>
      </c>
      <c r="I3430" t="s">
        <v>8054</v>
      </c>
      <c r="J3430" t="s">
        <v>8057</v>
      </c>
      <c r="K3430" t="s">
        <v>8066</v>
      </c>
      <c r="L3430" t="s">
        <v>8590</v>
      </c>
      <c r="M3430">
        <v>94109</v>
      </c>
      <c r="N3430" t="s">
        <v>8638</v>
      </c>
      <c r="O3430" t="s">
        <v>9431</v>
      </c>
      <c r="P3430" t="s">
        <v>10371</v>
      </c>
      <c r="Q3430" t="s">
        <v>10377</v>
      </c>
      <c r="R3430" t="s">
        <v>11177</v>
      </c>
      <c r="S3430">
        <v>186.54</v>
      </c>
      <c r="T3430">
        <v>3</v>
      </c>
      <c r="U3430">
        <v>0</v>
      </c>
      <c r="V3430">
        <v>50.3658</v>
      </c>
      <c r="W3430">
        <f>(Tableau1[[#This Row],[Sales]]/Tableau1[[#This Row],[Profit]])*100</f>
        <v>370.37037037037038</v>
      </c>
      <c r="X3430">
        <f>Tableau1[[#This Row],[Sales]]*(1-Tableau1[[#This Row],[Discount]])</f>
        <v>186.54</v>
      </c>
      <c r="Y3430">
        <f ca="1">SUMIF(Tableau1[Order ID],Tableau1[[#This Row],[Order ID]],Tableau1[[#This Row],[Sales]])</f>
        <v>0</v>
      </c>
    </row>
    <row r="3431" spans="1:25" x14ac:dyDescent="0.3">
      <c r="A3431">
        <v>6913</v>
      </c>
      <c r="B3431" t="s">
        <v>3450</v>
      </c>
      <c r="C3431" s="9" t="s">
        <v>5773</v>
      </c>
      <c r="D3431" s="9">
        <v>42857</v>
      </c>
      <c r="E3431" s="3" t="s">
        <v>6054</v>
      </c>
      <c r="F3431" t="s">
        <v>6464</v>
      </c>
      <c r="G3431" t="s">
        <v>7073</v>
      </c>
      <c r="H3431" t="s">
        <v>7866</v>
      </c>
      <c r="I3431" t="s">
        <v>8055</v>
      </c>
      <c r="J3431" t="s">
        <v>8057</v>
      </c>
      <c r="K3431" t="s">
        <v>8059</v>
      </c>
      <c r="L3431" t="s">
        <v>8590</v>
      </c>
      <c r="M3431">
        <v>90049</v>
      </c>
      <c r="N3431" t="s">
        <v>8638</v>
      </c>
      <c r="O3431" t="s">
        <v>9305</v>
      </c>
      <c r="P3431" t="s">
        <v>10372</v>
      </c>
      <c r="Q3431" t="s">
        <v>10384</v>
      </c>
      <c r="R3431" t="s">
        <v>11054</v>
      </c>
      <c r="S3431">
        <v>159.56</v>
      </c>
      <c r="T3431">
        <v>4</v>
      </c>
      <c r="U3431">
        <v>0</v>
      </c>
      <c r="V3431">
        <v>59.037199999999999</v>
      </c>
      <c r="W3431">
        <f>(Tableau1[[#This Row],[Sales]]/Tableau1[[#This Row],[Profit]])*100</f>
        <v>270.27027027027026</v>
      </c>
      <c r="X3431">
        <f>Tableau1[[#This Row],[Sales]]*(1-Tableau1[[#This Row],[Discount]])</f>
        <v>159.56</v>
      </c>
      <c r="Y3431">
        <f ca="1">SUMIF(Tableau1[Order ID],Tableau1[[#This Row],[Order ID]],Tableau1[[#This Row],[Sales]])</f>
        <v>0</v>
      </c>
    </row>
    <row r="3432" spans="1:25" x14ac:dyDescent="0.3">
      <c r="A3432">
        <v>6914</v>
      </c>
      <c r="B3432" t="s">
        <v>3451</v>
      </c>
      <c r="C3432" s="9" t="s">
        <v>5851</v>
      </c>
      <c r="D3432" s="9">
        <v>42167</v>
      </c>
      <c r="E3432" s="3" t="s">
        <v>5412</v>
      </c>
      <c r="F3432" t="s">
        <v>6465</v>
      </c>
      <c r="G3432" t="s">
        <v>6569</v>
      </c>
      <c r="H3432" t="s">
        <v>7362</v>
      </c>
      <c r="I3432" t="s">
        <v>8054</v>
      </c>
      <c r="J3432" t="s">
        <v>8057</v>
      </c>
      <c r="K3432" t="s">
        <v>8545</v>
      </c>
      <c r="L3432" t="s">
        <v>8591</v>
      </c>
      <c r="M3432">
        <v>33407</v>
      </c>
      <c r="N3432" t="s">
        <v>8637</v>
      </c>
      <c r="O3432" t="s">
        <v>8742</v>
      </c>
      <c r="P3432" t="s">
        <v>10372</v>
      </c>
      <c r="Q3432" t="s">
        <v>10380</v>
      </c>
      <c r="R3432" t="s">
        <v>10491</v>
      </c>
      <c r="S3432">
        <v>55.984000000000002</v>
      </c>
      <c r="T3432">
        <v>2</v>
      </c>
      <c r="U3432">
        <v>0.2</v>
      </c>
      <c r="V3432">
        <v>4.1988000000000003</v>
      </c>
      <c r="W3432">
        <f>(Tableau1[[#This Row],[Sales]]/Tableau1[[#This Row],[Profit]])*100</f>
        <v>1333.3333333333333</v>
      </c>
      <c r="X3432">
        <f>Tableau1[[#This Row],[Sales]]*(1-Tableau1[[#This Row],[Discount]])</f>
        <v>44.787200000000006</v>
      </c>
      <c r="Y3432">
        <f ca="1">SUMIF(Tableau1[Order ID],Tableau1[[#This Row],[Order ID]],Tableau1[[#This Row],[Sales]])</f>
        <v>0</v>
      </c>
    </row>
    <row r="3433" spans="1:25" x14ac:dyDescent="0.3">
      <c r="A3433">
        <v>6915</v>
      </c>
      <c r="B3433" t="s">
        <v>3452</v>
      </c>
      <c r="C3433" s="9" t="s">
        <v>6121</v>
      </c>
      <c r="D3433" s="9">
        <v>41995</v>
      </c>
      <c r="E3433" s="3" t="s">
        <v>5312</v>
      </c>
      <c r="F3433" t="s">
        <v>6465</v>
      </c>
      <c r="G3433" t="s">
        <v>6881</v>
      </c>
      <c r="H3433" t="s">
        <v>7674</v>
      </c>
      <c r="I3433" t="s">
        <v>8054</v>
      </c>
      <c r="J3433" t="s">
        <v>8057</v>
      </c>
      <c r="K3433" t="s">
        <v>8080</v>
      </c>
      <c r="L3433" t="s">
        <v>8598</v>
      </c>
      <c r="M3433">
        <v>60623</v>
      </c>
      <c r="N3433" t="s">
        <v>8639</v>
      </c>
      <c r="O3433" t="s">
        <v>9170</v>
      </c>
      <c r="P3433" t="s">
        <v>10371</v>
      </c>
      <c r="Q3433" t="s">
        <v>10377</v>
      </c>
      <c r="R3433" t="s">
        <v>10919</v>
      </c>
      <c r="S3433">
        <v>132.16</v>
      </c>
      <c r="T3433">
        <v>1</v>
      </c>
      <c r="U3433">
        <v>0.2</v>
      </c>
      <c r="V3433">
        <v>9.9120000000000008</v>
      </c>
      <c r="W3433">
        <f>(Tableau1[[#This Row],[Sales]]/Tableau1[[#This Row],[Profit]])*100</f>
        <v>1333.3333333333333</v>
      </c>
      <c r="X3433">
        <f>Tableau1[[#This Row],[Sales]]*(1-Tableau1[[#This Row],[Discount]])</f>
        <v>105.72800000000001</v>
      </c>
      <c r="Y3433">
        <f ca="1">SUMIF(Tableau1[Order ID],Tableau1[[#This Row],[Order ID]],Tableau1[[#This Row],[Sales]])</f>
        <v>0</v>
      </c>
    </row>
    <row r="3434" spans="1:25" x14ac:dyDescent="0.3">
      <c r="A3434">
        <v>6918</v>
      </c>
      <c r="B3434" t="s">
        <v>3453</v>
      </c>
      <c r="C3434" s="9" t="s">
        <v>5787</v>
      </c>
      <c r="D3434" s="9">
        <v>41989</v>
      </c>
      <c r="E3434" s="3" t="s">
        <v>6089</v>
      </c>
      <c r="F3434" t="s">
        <v>6465</v>
      </c>
      <c r="G3434" t="s">
        <v>7209</v>
      </c>
      <c r="H3434" t="s">
        <v>8002</v>
      </c>
      <c r="I3434" t="s">
        <v>8055</v>
      </c>
      <c r="J3434" t="s">
        <v>8057</v>
      </c>
      <c r="K3434" t="s">
        <v>8359</v>
      </c>
      <c r="L3434" t="s">
        <v>8590</v>
      </c>
      <c r="M3434">
        <v>95823</v>
      </c>
      <c r="N3434" t="s">
        <v>8638</v>
      </c>
      <c r="O3434" t="s">
        <v>9722</v>
      </c>
      <c r="P3434" t="s">
        <v>10370</v>
      </c>
      <c r="Q3434" t="s">
        <v>10374</v>
      </c>
      <c r="R3434" t="s">
        <v>11459</v>
      </c>
      <c r="S3434">
        <v>1403.92</v>
      </c>
      <c r="T3434">
        <v>5</v>
      </c>
      <c r="U3434">
        <v>0.2</v>
      </c>
      <c r="V3434">
        <v>70.195999999999998</v>
      </c>
      <c r="W3434">
        <f>(Tableau1[[#This Row],[Sales]]/Tableau1[[#This Row],[Profit]])*100</f>
        <v>2000</v>
      </c>
      <c r="X3434">
        <f>Tableau1[[#This Row],[Sales]]*(1-Tableau1[[#This Row],[Discount]])</f>
        <v>1123.1360000000002</v>
      </c>
      <c r="Y3434">
        <f ca="1">SUMIF(Tableau1[Order ID],Tableau1[[#This Row],[Order ID]],Tableau1[[#This Row],[Sales]])</f>
        <v>0</v>
      </c>
    </row>
    <row r="3435" spans="1:25" x14ac:dyDescent="0.3">
      <c r="A3435">
        <v>6919</v>
      </c>
      <c r="B3435" t="s">
        <v>3454</v>
      </c>
      <c r="C3435" s="9" t="s">
        <v>5977</v>
      </c>
      <c r="D3435" s="9">
        <v>42476</v>
      </c>
      <c r="E3435" s="3" t="s">
        <v>5754</v>
      </c>
      <c r="F3435" t="s">
        <v>6464</v>
      </c>
      <c r="G3435" t="s">
        <v>6766</v>
      </c>
      <c r="H3435" t="s">
        <v>7559</v>
      </c>
      <c r="I3435" t="s">
        <v>8054</v>
      </c>
      <c r="J3435" t="s">
        <v>8057</v>
      </c>
      <c r="K3435" t="s">
        <v>8062</v>
      </c>
      <c r="L3435" t="s">
        <v>8234</v>
      </c>
      <c r="M3435">
        <v>98115</v>
      </c>
      <c r="N3435" t="s">
        <v>8638</v>
      </c>
      <c r="O3435" t="s">
        <v>10071</v>
      </c>
      <c r="P3435" t="s">
        <v>10371</v>
      </c>
      <c r="Q3435" t="s">
        <v>10387</v>
      </c>
      <c r="R3435" t="s">
        <v>11809</v>
      </c>
      <c r="S3435">
        <v>28.8</v>
      </c>
      <c r="T3435">
        <v>3</v>
      </c>
      <c r="U3435">
        <v>0</v>
      </c>
      <c r="V3435">
        <v>0.86399999999999999</v>
      </c>
      <c r="W3435">
        <f>(Tableau1[[#This Row],[Sales]]/Tableau1[[#This Row],[Profit]])*100</f>
        <v>3333.3333333333335</v>
      </c>
      <c r="X3435">
        <f>Tableau1[[#This Row],[Sales]]*(1-Tableau1[[#This Row],[Discount]])</f>
        <v>28.8</v>
      </c>
      <c r="Y3435">
        <f ca="1">SUMIF(Tableau1[Order ID],Tableau1[[#This Row],[Order ID]],Tableau1[[#This Row],[Sales]])</f>
        <v>0</v>
      </c>
    </row>
    <row r="3436" spans="1:25" x14ac:dyDescent="0.3">
      <c r="A3436">
        <v>6920</v>
      </c>
      <c r="B3436" t="s">
        <v>3455</v>
      </c>
      <c r="C3436" s="9" t="s">
        <v>6061</v>
      </c>
      <c r="D3436" s="9">
        <v>42145</v>
      </c>
      <c r="E3436" s="3" t="s">
        <v>5101</v>
      </c>
      <c r="F3436" t="s">
        <v>6465</v>
      </c>
      <c r="G3436" t="s">
        <v>6896</v>
      </c>
      <c r="H3436" t="s">
        <v>7689</v>
      </c>
      <c r="I3436" t="s">
        <v>8055</v>
      </c>
      <c r="J3436" t="s">
        <v>8057</v>
      </c>
      <c r="K3436" t="s">
        <v>8068</v>
      </c>
      <c r="L3436" t="s">
        <v>8597</v>
      </c>
      <c r="M3436">
        <v>19143</v>
      </c>
      <c r="N3436" t="s">
        <v>8640</v>
      </c>
      <c r="O3436" t="s">
        <v>9411</v>
      </c>
      <c r="P3436" t="s">
        <v>10371</v>
      </c>
      <c r="Q3436" t="s">
        <v>10381</v>
      </c>
      <c r="R3436" t="s">
        <v>11159</v>
      </c>
      <c r="S3436">
        <v>24.588000000000001</v>
      </c>
      <c r="T3436">
        <v>2</v>
      </c>
      <c r="U3436">
        <v>0.7</v>
      </c>
      <c r="V3436">
        <v>-18.031199999999998</v>
      </c>
      <c r="W3436">
        <f>(Tableau1[[#This Row],[Sales]]/Tableau1[[#This Row],[Profit]])*100</f>
        <v>-136.36363636363637</v>
      </c>
      <c r="X3436">
        <f>Tableau1[[#This Row],[Sales]]*(1-Tableau1[[#This Row],[Discount]])</f>
        <v>7.3764000000000012</v>
      </c>
      <c r="Y3436">
        <f ca="1">SUMIF(Tableau1[Order ID],Tableau1[[#This Row],[Order ID]],Tableau1[[#This Row],[Sales]])</f>
        <v>0</v>
      </c>
    </row>
    <row r="3437" spans="1:25" x14ac:dyDescent="0.3">
      <c r="A3437">
        <v>6921</v>
      </c>
      <c r="B3437" t="s">
        <v>3456</v>
      </c>
      <c r="C3437" s="9" t="s">
        <v>5455</v>
      </c>
      <c r="D3437" s="9">
        <v>42792</v>
      </c>
      <c r="E3437" s="3" t="s">
        <v>5610</v>
      </c>
      <c r="F3437" t="s">
        <v>6465</v>
      </c>
      <c r="G3437" t="s">
        <v>6546</v>
      </c>
      <c r="H3437" t="s">
        <v>7339</v>
      </c>
      <c r="I3437" t="s">
        <v>8054</v>
      </c>
      <c r="J3437" t="s">
        <v>8057</v>
      </c>
      <c r="K3437" t="s">
        <v>8501</v>
      </c>
      <c r="L3437" t="s">
        <v>8590</v>
      </c>
      <c r="M3437">
        <v>93101</v>
      </c>
      <c r="N3437" t="s">
        <v>8638</v>
      </c>
      <c r="O3437" t="s">
        <v>9167</v>
      </c>
      <c r="P3437" t="s">
        <v>10371</v>
      </c>
      <c r="Q3437" t="s">
        <v>10382</v>
      </c>
      <c r="R3437" t="s">
        <v>10916</v>
      </c>
      <c r="S3437">
        <v>356.79</v>
      </c>
      <c r="T3437">
        <v>7</v>
      </c>
      <c r="U3437">
        <v>0</v>
      </c>
      <c r="V3437">
        <v>99.901200000000003</v>
      </c>
      <c r="W3437">
        <f>(Tableau1[[#This Row],[Sales]]/Tableau1[[#This Row],[Profit]])*100</f>
        <v>357.14285714285717</v>
      </c>
      <c r="X3437">
        <f>Tableau1[[#This Row],[Sales]]*(1-Tableau1[[#This Row],[Discount]])</f>
        <v>356.79</v>
      </c>
      <c r="Y3437">
        <f ca="1">SUMIF(Tableau1[Order ID],Tableau1[[#This Row],[Order ID]],Tableau1[[#This Row],[Sales]])</f>
        <v>0</v>
      </c>
    </row>
    <row r="3438" spans="1:25" x14ac:dyDescent="0.3">
      <c r="A3438">
        <v>6922</v>
      </c>
      <c r="B3438" t="s">
        <v>3457</v>
      </c>
      <c r="C3438" s="9" t="s">
        <v>6125</v>
      </c>
      <c r="D3438" s="9">
        <v>42829</v>
      </c>
      <c r="E3438" s="3" t="s">
        <v>5348</v>
      </c>
      <c r="F3438" t="s">
        <v>6465</v>
      </c>
      <c r="G3438" t="s">
        <v>6858</v>
      </c>
      <c r="H3438" t="s">
        <v>7651</v>
      </c>
      <c r="I3438" t="s">
        <v>8056</v>
      </c>
      <c r="J3438" t="s">
        <v>8057</v>
      </c>
      <c r="K3438" t="s">
        <v>8078</v>
      </c>
      <c r="L3438" t="s">
        <v>8603</v>
      </c>
      <c r="M3438">
        <v>10011</v>
      </c>
      <c r="N3438" t="s">
        <v>8640</v>
      </c>
      <c r="O3438" t="s">
        <v>9241</v>
      </c>
      <c r="P3438" t="s">
        <v>10371</v>
      </c>
      <c r="Q3438" t="s">
        <v>10385</v>
      </c>
      <c r="R3438" t="s">
        <v>10990</v>
      </c>
      <c r="S3438">
        <v>16.98</v>
      </c>
      <c r="T3438">
        <v>1</v>
      </c>
      <c r="U3438">
        <v>0</v>
      </c>
      <c r="V3438">
        <v>8.49</v>
      </c>
      <c r="W3438">
        <f>(Tableau1[[#This Row],[Sales]]/Tableau1[[#This Row],[Profit]])*100</f>
        <v>200</v>
      </c>
      <c r="X3438">
        <f>Tableau1[[#This Row],[Sales]]*(1-Tableau1[[#This Row],[Discount]])</f>
        <v>16.98</v>
      </c>
      <c r="Y3438">
        <f ca="1">SUMIF(Tableau1[Order ID],Tableau1[[#This Row],[Order ID]],Tableau1[[#This Row],[Sales]])</f>
        <v>0</v>
      </c>
    </row>
    <row r="3439" spans="1:25" x14ac:dyDescent="0.3">
      <c r="A3439">
        <v>6923</v>
      </c>
      <c r="B3439" t="s">
        <v>3458</v>
      </c>
      <c r="C3439" s="9" t="s">
        <v>5229</v>
      </c>
      <c r="D3439" s="9">
        <v>42079</v>
      </c>
      <c r="E3439" s="3" t="s">
        <v>5561</v>
      </c>
      <c r="F3439" t="s">
        <v>6464</v>
      </c>
      <c r="G3439" t="s">
        <v>6852</v>
      </c>
      <c r="H3439" t="s">
        <v>7645</v>
      </c>
      <c r="I3439" t="s">
        <v>8054</v>
      </c>
      <c r="J3439" t="s">
        <v>8057</v>
      </c>
      <c r="K3439" t="s">
        <v>8167</v>
      </c>
      <c r="L3439" t="s">
        <v>8607</v>
      </c>
      <c r="M3439">
        <v>36830</v>
      </c>
      <c r="N3439" t="s">
        <v>8637</v>
      </c>
      <c r="O3439" t="s">
        <v>9133</v>
      </c>
      <c r="P3439" t="s">
        <v>10371</v>
      </c>
      <c r="Q3439" t="s">
        <v>10375</v>
      </c>
      <c r="R3439" t="s">
        <v>10882</v>
      </c>
      <c r="S3439">
        <v>491.55</v>
      </c>
      <c r="T3439">
        <v>5</v>
      </c>
      <c r="U3439">
        <v>0</v>
      </c>
      <c r="V3439">
        <v>240.8595</v>
      </c>
      <c r="W3439">
        <f>(Tableau1[[#This Row],[Sales]]/Tableau1[[#This Row],[Profit]])*100</f>
        <v>204.08163265306123</v>
      </c>
      <c r="X3439">
        <f>Tableau1[[#This Row],[Sales]]*(1-Tableau1[[#This Row],[Discount]])</f>
        <v>491.55</v>
      </c>
      <c r="Y3439">
        <f ca="1">SUMIF(Tableau1[Order ID],Tableau1[[#This Row],[Order ID]],Tableau1[[#This Row],[Sales]])</f>
        <v>0</v>
      </c>
    </row>
    <row r="3440" spans="1:25" x14ac:dyDescent="0.3">
      <c r="A3440">
        <v>6925</v>
      </c>
      <c r="B3440" t="s">
        <v>3459</v>
      </c>
      <c r="C3440" s="9" t="s">
        <v>5702</v>
      </c>
      <c r="D3440" s="9">
        <v>42338</v>
      </c>
      <c r="E3440" s="3" t="s">
        <v>5814</v>
      </c>
      <c r="F3440" t="s">
        <v>6465</v>
      </c>
      <c r="G3440" t="s">
        <v>7006</v>
      </c>
      <c r="H3440" t="s">
        <v>7799</v>
      </c>
      <c r="I3440" t="s">
        <v>8054</v>
      </c>
      <c r="J3440" t="s">
        <v>8057</v>
      </c>
      <c r="K3440" t="s">
        <v>8078</v>
      </c>
      <c r="L3440" t="s">
        <v>8603</v>
      </c>
      <c r="M3440">
        <v>10035</v>
      </c>
      <c r="N3440" t="s">
        <v>8640</v>
      </c>
      <c r="O3440" t="s">
        <v>9539</v>
      </c>
      <c r="P3440" t="s">
        <v>10371</v>
      </c>
      <c r="Q3440" t="s">
        <v>10383</v>
      </c>
      <c r="R3440" t="s">
        <v>11282</v>
      </c>
      <c r="S3440">
        <v>23.66</v>
      </c>
      <c r="T3440">
        <v>7</v>
      </c>
      <c r="U3440">
        <v>0</v>
      </c>
      <c r="V3440">
        <v>10.883599999999999</v>
      </c>
      <c r="W3440">
        <f>(Tableau1[[#This Row],[Sales]]/Tableau1[[#This Row],[Profit]])*100</f>
        <v>217.39130434782612</v>
      </c>
      <c r="X3440">
        <f>Tableau1[[#This Row],[Sales]]*(1-Tableau1[[#This Row],[Discount]])</f>
        <v>23.66</v>
      </c>
      <c r="Y3440">
        <f ca="1">SUMIF(Tableau1[Order ID],Tableau1[[#This Row],[Order ID]],Tableau1[[#This Row],[Sales]])</f>
        <v>0</v>
      </c>
    </row>
    <row r="3441" spans="1:25" x14ac:dyDescent="0.3">
      <c r="A3441">
        <v>6927</v>
      </c>
      <c r="B3441" t="s">
        <v>3460</v>
      </c>
      <c r="C3441" s="9" t="s">
        <v>6092</v>
      </c>
      <c r="D3441" s="9">
        <v>42579</v>
      </c>
      <c r="E3441" s="3" t="s">
        <v>6122</v>
      </c>
      <c r="F3441" t="s">
        <v>6465</v>
      </c>
      <c r="G3441" t="s">
        <v>7198</v>
      </c>
      <c r="H3441" t="s">
        <v>7991</v>
      </c>
      <c r="I3441" t="s">
        <v>8054</v>
      </c>
      <c r="J3441" t="s">
        <v>8057</v>
      </c>
      <c r="K3441" t="s">
        <v>8059</v>
      </c>
      <c r="L3441" t="s">
        <v>8590</v>
      </c>
      <c r="M3441">
        <v>90032</v>
      </c>
      <c r="N3441" t="s">
        <v>8638</v>
      </c>
      <c r="O3441" t="s">
        <v>10266</v>
      </c>
      <c r="P3441" t="s">
        <v>10371</v>
      </c>
      <c r="Q3441" t="s">
        <v>10375</v>
      </c>
      <c r="R3441" t="s">
        <v>12004</v>
      </c>
      <c r="S3441">
        <v>18.899999999999999</v>
      </c>
      <c r="T3441">
        <v>3</v>
      </c>
      <c r="U3441">
        <v>0</v>
      </c>
      <c r="V3441">
        <v>8.6940000000000008</v>
      </c>
      <c r="W3441">
        <f>(Tableau1[[#This Row],[Sales]]/Tableau1[[#This Row],[Profit]])*100</f>
        <v>217.39130434782604</v>
      </c>
      <c r="X3441">
        <f>Tableau1[[#This Row],[Sales]]*(1-Tableau1[[#This Row],[Discount]])</f>
        <v>18.899999999999999</v>
      </c>
      <c r="Y3441">
        <f ca="1">SUMIF(Tableau1[Order ID],Tableau1[[#This Row],[Order ID]],Tableau1[[#This Row],[Sales]])</f>
        <v>0</v>
      </c>
    </row>
    <row r="3442" spans="1:25" x14ac:dyDescent="0.3">
      <c r="A3442">
        <v>6928</v>
      </c>
      <c r="B3442" t="s">
        <v>3461</v>
      </c>
      <c r="C3442" s="9" t="s">
        <v>5691</v>
      </c>
      <c r="D3442" s="9">
        <v>42544</v>
      </c>
      <c r="E3442" s="3" t="s">
        <v>5704</v>
      </c>
      <c r="F3442" t="s">
        <v>6464</v>
      </c>
      <c r="G3442" t="s">
        <v>6544</v>
      </c>
      <c r="H3442" t="s">
        <v>7337</v>
      </c>
      <c r="I3442" t="s">
        <v>8054</v>
      </c>
      <c r="J3442" t="s">
        <v>8057</v>
      </c>
      <c r="K3442" t="s">
        <v>8066</v>
      </c>
      <c r="L3442" t="s">
        <v>8590</v>
      </c>
      <c r="M3442">
        <v>94109</v>
      </c>
      <c r="N3442" t="s">
        <v>8638</v>
      </c>
      <c r="O3442" t="s">
        <v>9832</v>
      </c>
      <c r="P3442" t="s">
        <v>10371</v>
      </c>
      <c r="Q3442" t="s">
        <v>10377</v>
      </c>
      <c r="R3442" t="s">
        <v>11566</v>
      </c>
      <c r="S3442">
        <v>93.68</v>
      </c>
      <c r="T3442">
        <v>4</v>
      </c>
      <c r="U3442">
        <v>0</v>
      </c>
      <c r="V3442">
        <v>25.293600000000001</v>
      </c>
      <c r="W3442">
        <f>(Tableau1[[#This Row],[Sales]]/Tableau1[[#This Row],[Profit]])*100</f>
        <v>370.37037037037038</v>
      </c>
      <c r="X3442">
        <f>Tableau1[[#This Row],[Sales]]*(1-Tableau1[[#This Row],[Discount]])</f>
        <v>93.68</v>
      </c>
      <c r="Y3442">
        <f ca="1">SUMIF(Tableau1[Order ID],Tableau1[[#This Row],[Order ID]],Tableau1[[#This Row],[Sales]])</f>
        <v>0</v>
      </c>
    </row>
    <row r="3443" spans="1:25" x14ac:dyDescent="0.3">
      <c r="A3443">
        <v>6932</v>
      </c>
      <c r="B3443" t="s">
        <v>3462</v>
      </c>
      <c r="C3443" s="9" t="s">
        <v>5716</v>
      </c>
      <c r="D3443" s="9">
        <v>41834</v>
      </c>
      <c r="E3443" s="3" t="s">
        <v>5697</v>
      </c>
      <c r="F3443" t="s">
        <v>6465</v>
      </c>
      <c r="G3443" t="s">
        <v>6929</v>
      </c>
      <c r="H3443" t="s">
        <v>7722</v>
      </c>
      <c r="I3443" t="s">
        <v>8054</v>
      </c>
      <c r="J3443" t="s">
        <v>8057</v>
      </c>
      <c r="K3443" t="s">
        <v>8068</v>
      </c>
      <c r="L3443" t="s">
        <v>8597</v>
      </c>
      <c r="M3443">
        <v>19140</v>
      </c>
      <c r="N3443" t="s">
        <v>8640</v>
      </c>
      <c r="O3443" t="s">
        <v>10324</v>
      </c>
      <c r="P3443" t="s">
        <v>10372</v>
      </c>
      <c r="Q3443" t="s">
        <v>10380</v>
      </c>
      <c r="R3443" t="s">
        <v>12066</v>
      </c>
      <c r="S3443">
        <v>13.494</v>
      </c>
      <c r="T3443">
        <v>1</v>
      </c>
      <c r="U3443">
        <v>0.4</v>
      </c>
      <c r="V3443">
        <v>-2.2490000000000001</v>
      </c>
      <c r="W3443">
        <f>(Tableau1[[#This Row],[Sales]]/Tableau1[[#This Row],[Profit]])*100</f>
        <v>-600</v>
      </c>
      <c r="X3443">
        <f>Tableau1[[#This Row],[Sales]]*(1-Tableau1[[#This Row],[Discount]])</f>
        <v>8.0963999999999992</v>
      </c>
      <c r="Y3443">
        <f ca="1">SUMIF(Tableau1[Order ID],Tableau1[[#This Row],[Order ID]],Tableau1[[#This Row],[Sales]])</f>
        <v>0</v>
      </c>
    </row>
    <row r="3444" spans="1:25" x14ac:dyDescent="0.3">
      <c r="A3444">
        <v>6936</v>
      </c>
      <c r="B3444" t="s">
        <v>3463</v>
      </c>
      <c r="C3444" s="9" t="s">
        <v>5359</v>
      </c>
      <c r="D3444" s="9">
        <v>43069</v>
      </c>
      <c r="E3444" s="3" t="s">
        <v>5764</v>
      </c>
      <c r="F3444" t="s">
        <v>6464</v>
      </c>
      <c r="G3444" t="s">
        <v>6630</v>
      </c>
      <c r="H3444" t="s">
        <v>7423</v>
      </c>
      <c r="I3444" t="s">
        <v>8055</v>
      </c>
      <c r="J3444" t="s">
        <v>8057</v>
      </c>
      <c r="K3444" t="s">
        <v>8294</v>
      </c>
      <c r="L3444" t="s">
        <v>8593</v>
      </c>
      <c r="M3444">
        <v>79907</v>
      </c>
      <c r="N3444" t="s">
        <v>8639</v>
      </c>
      <c r="O3444" t="s">
        <v>8735</v>
      </c>
      <c r="P3444" t="s">
        <v>10372</v>
      </c>
      <c r="Q3444" t="s">
        <v>10384</v>
      </c>
      <c r="R3444" t="s">
        <v>10484</v>
      </c>
      <c r="S3444">
        <v>95.975999999999999</v>
      </c>
      <c r="T3444">
        <v>3</v>
      </c>
      <c r="U3444">
        <v>0.2</v>
      </c>
      <c r="V3444">
        <v>-10.7973</v>
      </c>
      <c r="W3444">
        <f>(Tableau1[[#This Row],[Sales]]/Tableau1[[#This Row],[Profit]])*100</f>
        <v>-888.88888888888891</v>
      </c>
      <c r="X3444">
        <f>Tableau1[[#This Row],[Sales]]*(1-Tableau1[[#This Row],[Discount]])</f>
        <v>76.780799999999999</v>
      </c>
      <c r="Y3444">
        <f ca="1">SUMIF(Tableau1[Order ID],Tableau1[[#This Row],[Order ID]],Tableau1[[#This Row],[Sales]])</f>
        <v>0</v>
      </c>
    </row>
    <row r="3445" spans="1:25" x14ac:dyDescent="0.3">
      <c r="A3445">
        <v>6937</v>
      </c>
      <c r="B3445" t="s">
        <v>3464</v>
      </c>
      <c r="C3445" s="9" t="s">
        <v>5506</v>
      </c>
      <c r="D3445" s="9">
        <v>42615</v>
      </c>
      <c r="E3445" s="3" t="s">
        <v>5943</v>
      </c>
      <c r="F3445" t="s">
        <v>6466</v>
      </c>
      <c r="G3445" t="s">
        <v>7106</v>
      </c>
      <c r="H3445" t="s">
        <v>7899</v>
      </c>
      <c r="I3445" t="s">
        <v>8056</v>
      </c>
      <c r="J3445" t="s">
        <v>8057</v>
      </c>
      <c r="K3445" t="s">
        <v>8080</v>
      </c>
      <c r="L3445" t="s">
        <v>8598</v>
      </c>
      <c r="M3445">
        <v>60653</v>
      </c>
      <c r="N3445" t="s">
        <v>8639</v>
      </c>
      <c r="O3445" t="s">
        <v>10325</v>
      </c>
      <c r="P3445" t="s">
        <v>10370</v>
      </c>
      <c r="Q3445" t="s">
        <v>10378</v>
      </c>
      <c r="R3445" t="s">
        <v>12067</v>
      </c>
      <c r="S3445">
        <v>84.272000000000006</v>
      </c>
      <c r="T3445">
        <v>2</v>
      </c>
      <c r="U3445">
        <v>0.6</v>
      </c>
      <c r="V3445">
        <v>-75.844800000000006</v>
      </c>
      <c r="W3445">
        <f>(Tableau1[[#This Row],[Sales]]/Tableau1[[#This Row],[Profit]])*100</f>
        <v>-111.11111111111111</v>
      </c>
      <c r="X3445">
        <f>Tableau1[[#This Row],[Sales]]*(1-Tableau1[[#This Row],[Discount]])</f>
        <v>33.708800000000004</v>
      </c>
      <c r="Y3445">
        <f ca="1">SUMIF(Tableau1[Order ID],Tableau1[[#This Row],[Order ID]],Tableau1[[#This Row],[Sales]])</f>
        <v>0</v>
      </c>
    </row>
    <row r="3446" spans="1:25" x14ac:dyDescent="0.3">
      <c r="A3446">
        <v>6938</v>
      </c>
      <c r="B3446" t="s">
        <v>3465</v>
      </c>
      <c r="C3446" s="9" t="s">
        <v>5375</v>
      </c>
      <c r="D3446" s="9">
        <v>41805</v>
      </c>
      <c r="E3446" s="3" t="s">
        <v>5375</v>
      </c>
      <c r="F3446" t="s">
        <v>6467</v>
      </c>
      <c r="G3446" t="s">
        <v>6987</v>
      </c>
      <c r="H3446" t="s">
        <v>7780</v>
      </c>
      <c r="I3446" t="s">
        <v>8054</v>
      </c>
      <c r="J3446" t="s">
        <v>8057</v>
      </c>
      <c r="K3446" t="s">
        <v>8294</v>
      </c>
      <c r="L3446" t="s">
        <v>8593</v>
      </c>
      <c r="M3446">
        <v>79907</v>
      </c>
      <c r="N3446" t="s">
        <v>8639</v>
      </c>
      <c r="O3446" t="s">
        <v>10300</v>
      </c>
      <c r="P3446" t="s">
        <v>10371</v>
      </c>
      <c r="Q3446" t="s">
        <v>10383</v>
      </c>
      <c r="R3446" t="s">
        <v>12040</v>
      </c>
      <c r="S3446">
        <v>36.543999999999997</v>
      </c>
      <c r="T3446">
        <v>2</v>
      </c>
      <c r="U3446">
        <v>0.2</v>
      </c>
      <c r="V3446">
        <v>11.876799999999999</v>
      </c>
      <c r="W3446">
        <f>(Tableau1[[#This Row],[Sales]]/Tableau1[[#This Row],[Profit]])*100</f>
        <v>307.69230769230768</v>
      </c>
      <c r="X3446">
        <f>Tableau1[[#This Row],[Sales]]*(1-Tableau1[[#This Row],[Discount]])</f>
        <v>29.235199999999999</v>
      </c>
      <c r="Y3446">
        <f ca="1">SUMIF(Tableau1[Order ID],Tableau1[[#This Row],[Order ID]],Tableau1[[#This Row],[Sales]])</f>
        <v>0</v>
      </c>
    </row>
    <row r="3447" spans="1:25" x14ac:dyDescent="0.3">
      <c r="A3447">
        <v>6939</v>
      </c>
      <c r="B3447" t="s">
        <v>3466</v>
      </c>
      <c r="C3447" s="9" t="s">
        <v>5762</v>
      </c>
      <c r="D3447" s="9">
        <v>42679</v>
      </c>
      <c r="E3447" s="3" t="s">
        <v>6229</v>
      </c>
      <c r="F3447" t="s">
        <v>6465</v>
      </c>
      <c r="G3447" t="s">
        <v>6881</v>
      </c>
      <c r="H3447" t="s">
        <v>7674</v>
      </c>
      <c r="I3447" t="s">
        <v>8054</v>
      </c>
      <c r="J3447" t="s">
        <v>8057</v>
      </c>
      <c r="K3447" t="s">
        <v>8062</v>
      </c>
      <c r="L3447" t="s">
        <v>8234</v>
      </c>
      <c r="M3447">
        <v>98105</v>
      </c>
      <c r="N3447" t="s">
        <v>8638</v>
      </c>
      <c r="O3447" t="s">
        <v>10326</v>
      </c>
      <c r="P3447" t="s">
        <v>10372</v>
      </c>
      <c r="Q3447" t="s">
        <v>10384</v>
      </c>
      <c r="R3447" t="s">
        <v>12068</v>
      </c>
      <c r="S3447">
        <v>479.72</v>
      </c>
      <c r="T3447">
        <v>4</v>
      </c>
      <c r="U3447">
        <v>0</v>
      </c>
      <c r="V3447">
        <v>52.769199999999998</v>
      </c>
      <c r="W3447">
        <f>(Tableau1[[#This Row],[Sales]]/Tableau1[[#This Row],[Profit]])*100</f>
        <v>909.09090909090912</v>
      </c>
      <c r="X3447">
        <f>Tableau1[[#This Row],[Sales]]*(1-Tableau1[[#This Row],[Discount]])</f>
        <v>479.72</v>
      </c>
      <c r="Y3447">
        <f ca="1">SUMIF(Tableau1[Order ID],Tableau1[[#This Row],[Order ID]],Tableau1[[#This Row],[Sales]])</f>
        <v>0</v>
      </c>
    </row>
    <row r="3448" spans="1:25" x14ac:dyDescent="0.3">
      <c r="A3448">
        <v>6940</v>
      </c>
      <c r="B3448" t="s">
        <v>3467</v>
      </c>
      <c r="C3448" s="9" t="s">
        <v>5365</v>
      </c>
      <c r="D3448" s="9">
        <v>42912</v>
      </c>
      <c r="E3448" s="3" t="s">
        <v>5190</v>
      </c>
      <c r="F3448" t="s">
        <v>6465</v>
      </c>
      <c r="G3448" t="s">
        <v>7077</v>
      </c>
      <c r="H3448" t="s">
        <v>7870</v>
      </c>
      <c r="I3448" t="s">
        <v>8055</v>
      </c>
      <c r="J3448" t="s">
        <v>8057</v>
      </c>
      <c r="K3448" t="s">
        <v>8078</v>
      </c>
      <c r="L3448" t="s">
        <v>8603</v>
      </c>
      <c r="M3448">
        <v>10009</v>
      </c>
      <c r="N3448" t="s">
        <v>8640</v>
      </c>
      <c r="O3448" t="s">
        <v>9290</v>
      </c>
      <c r="P3448" t="s">
        <v>10371</v>
      </c>
      <c r="Q3448" t="s">
        <v>10381</v>
      </c>
      <c r="R3448" t="s">
        <v>11039</v>
      </c>
      <c r="S3448">
        <v>102.36799999999999</v>
      </c>
      <c r="T3448">
        <v>2</v>
      </c>
      <c r="U3448">
        <v>0.2</v>
      </c>
      <c r="V3448">
        <v>37.108400000000003</v>
      </c>
      <c r="W3448">
        <f>(Tableau1[[#This Row],[Sales]]/Tableau1[[#This Row],[Profit]])*100</f>
        <v>275.86206896551721</v>
      </c>
      <c r="X3448">
        <f>Tableau1[[#This Row],[Sales]]*(1-Tableau1[[#This Row],[Discount]])</f>
        <v>81.894400000000005</v>
      </c>
      <c r="Y3448">
        <f ca="1">SUMIF(Tableau1[Order ID],Tableau1[[#This Row],[Order ID]],Tableau1[[#This Row],[Sales]])</f>
        <v>0</v>
      </c>
    </row>
    <row r="3449" spans="1:25" x14ac:dyDescent="0.3">
      <c r="A3449">
        <v>6944</v>
      </c>
      <c r="B3449" t="s">
        <v>3468</v>
      </c>
      <c r="C3449" s="9" t="s">
        <v>5425</v>
      </c>
      <c r="D3449" s="9">
        <v>42210</v>
      </c>
      <c r="E3449" s="3" t="s">
        <v>5147</v>
      </c>
      <c r="F3449" t="s">
        <v>6465</v>
      </c>
      <c r="G3449" t="s">
        <v>7177</v>
      </c>
      <c r="H3449" t="s">
        <v>7970</v>
      </c>
      <c r="I3449" t="s">
        <v>8054</v>
      </c>
      <c r="J3449" t="s">
        <v>8057</v>
      </c>
      <c r="K3449" t="s">
        <v>8059</v>
      </c>
      <c r="L3449" t="s">
        <v>8590</v>
      </c>
      <c r="M3449">
        <v>90032</v>
      </c>
      <c r="N3449" t="s">
        <v>8638</v>
      </c>
      <c r="O3449" t="s">
        <v>10327</v>
      </c>
      <c r="P3449" t="s">
        <v>10372</v>
      </c>
      <c r="Q3449" t="s">
        <v>10380</v>
      </c>
      <c r="R3449" t="s">
        <v>12069</v>
      </c>
      <c r="S3449">
        <v>623.96</v>
      </c>
      <c r="T3449">
        <v>5</v>
      </c>
      <c r="U3449">
        <v>0.2</v>
      </c>
      <c r="V3449">
        <v>38.997500000000002</v>
      </c>
      <c r="W3449">
        <f>(Tableau1[[#This Row],[Sales]]/Tableau1[[#This Row],[Profit]])*100</f>
        <v>1600</v>
      </c>
      <c r="X3449">
        <f>Tableau1[[#This Row],[Sales]]*(1-Tableau1[[#This Row],[Discount]])</f>
        <v>499.16800000000006</v>
      </c>
      <c r="Y3449">
        <f ca="1">SUMIF(Tableau1[Order ID],Tableau1[[#This Row],[Order ID]],Tableau1[[#This Row],[Sales]])</f>
        <v>0</v>
      </c>
    </row>
    <row r="3450" spans="1:25" x14ac:dyDescent="0.3">
      <c r="A3450">
        <v>6945</v>
      </c>
      <c r="B3450" t="s">
        <v>3469</v>
      </c>
      <c r="C3450" s="9" t="s">
        <v>5895</v>
      </c>
      <c r="D3450" s="9">
        <v>41905</v>
      </c>
      <c r="E3450" s="3" t="s">
        <v>5157</v>
      </c>
      <c r="F3450" t="s">
        <v>6465</v>
      </c>
      <c r="G3450" t="s">
        <v>7232</v>
      </c>
      <c r="H3450" t="s">
        <v>8025</v>
      </c>
      <c r="I3450" t="s">
        <v>8055</v>
      </c>
      <c r="J3450" t="s">
        <v>8057</v>
      </c>
      <c r="K3450" t="s">
        <v>8104</v>
      </c>
      <c r="L3450" t="s">
        <v>8601</v>
      </c>
      <c r="M3450">
        <v>19711</v>
      </c>
      <c r="N3450" t="s">
        <v>8640</v>
      </c>
      <c r="O3450" t="s">
        <v>9591</v>
      </c>
      <c r="P3450" t="s">
        <v>10371</v>
      </c>
      <c r="Q3450" t="s">
        <v>10381</v>
      </c>
      <c r="R3450" t="s">
        <v>11332</v>
      </c>
      <c r="S3450">
        <v>11.12</v>
      </c>
      <c r="T3450">
        <v>4</v>
      </c>
      <c r="U3450">
        <v>0</v>
      </c>
      <c r="V3450">
        <v>5.4488000000000003</v>
      </c>
      <c r="W3450">
        <f>(Tableau1[[#This Row],[Sales]]/Tableau1[[#This Row],[Profit]])*100</f>
        <v>204.08163265306118</v>
      </c>
      <c r="X3450">
        <f>Tableau1[[#This Row],[Sales]]*(1-Tableau1[[#This Row],[Discount]])</f>
        <v>11.12</v>
      </c>
      <c r="Y3450">
        <f ca="1">SUMIF(Tableau1[Order ID],Tableau1[[#This Row],[Order ID]],Tableau1[[#This Row],[Sales]])</f>
        <v>0</v>
      </c>
    </row>
    <row r="3451" spans="1:25" x14ac:dyDescent="0.3">
      <c r="A3451">
        <v>6946</v>
      </c>
      <c r="B3451" t="s">
        <v>3470</v>
      </c>
      <c r="C3451" s="9" t="s">
        <v>5985</v>
      </c>
      <c r="D3451" s="9">
        <v>42643</v>
      </c>
      <c r="E3451" s="3" t="s">
        <v>5994</v>
      </c>
      <c r="F3451" t="s">
        <v>6465</v>
      </c>
      <c r="G3451" t="s">
        <v>6879</v>
      </c>
      <c r="H3451" t="s">
        <v>7672</v>
      </c>
      <c r="I3451" t="s">
        <v>8054</v>
      </c>
      <c r="J3451" t="s">
        <v>8057</v>
      </c>
      <c r="K3451" t="s">
        <v>8078</v>
      </c>
      <c r="L3451" t="s">
        <v>8603</v>
      </c>
      <c r="M3451">
        <v>10011</v>
      </c>
      <c r="N3451" t="s">
        <v>8640</v>
      </c>
      <c r="O3451" t="s">
        <v>9804</v>
      </c>
      <c r="P3451" t="s">
        <v>10370</v>
      </c>
      <c r="Q3451" t="s">
        <v>10373</v>
      </c>
      <c r="R3451" t="s">
        <v>11538</v>
      </c>
      <c r="S3451">
        <v>523.91999999999996</v>
      </c>
      <c r="T3451">
        <v>5</v>
      </c>
      <c r="U3451">
        <v>0.2</v>
      </c>
      <c r="V3451">
        <v>-26.196000000000002</v>
      </c>
      <c r="W3451">
        <f>(Tableau1[[#This Row],[Sales]]/Tableau1[[#This Row],[Profit]])*100</f>
        <v>-1999.9999999999995</v>
      </c>
      <c r="X3451">
        <f>Tableau1[[#This Row],[Sales]]*(1-Tableau1[[#This Row],[Discount]])</f>
        <v>419.13599999999997</v>
      </c>
      <c r="Y3451">
        <f ca="1">SUMIF(Tableau1[Order ID],Tableau1[[#This Row],[Order ID]],Tableau1[[#This Row],[Sales]])</f>
        <v>0</v>
      </c>
    </row>
    <row r="3452" spans="1:25" x14ac:dyDescent="0.3">
      <c r="A3452">
        <v>6947</v>
      </c>
      <c r="B3452" t="s">
        <v>3471</v>
      </c>
      <c r="C3452" s="9" t="s">
        <v>5559</v>
      </c>
      <c r="D3452" s="9">
        <v>42317</v>
      </c>
      <c r="E3452" s="3" t="s">
        <v>5080</v>
      </c>
      <c r="F3452" t="s">
        <v>6465</v>
      </c>
      <c r="G3452" t="s">
        <v>6738</v>
      </c>
      <c r="H3452" t="s">
        <v>7531</v>
      </c>
      <c r="I3452" t="s">
        <v>8056</v>
      </c>
      <c r="J3452" t="s">
        <v>8057</v>
      </c>
      <c r="K3452" t="s">
        <v>8101</v>
      </c>
      <c r="L3452" t="s">
        <v>8590</v>
      </c>
      <c r="M3452">
        <v>95661</v>
      </c>
      <c r="N3452" t="s">
        <v>8638</v>
      </c>
      <c r="O3452" t="s">
        <v>8944</v>
      </c>
      <c r="P3452" t="s">
        <v>10371</v>
      </c>
      <c r="Q3452" t="s">
        <v>10386</v>
      </c>
      <c r="R3452" t="s">
        <v>10693</v>
      </c>
      <c r="S3452">
        <v>2.48</v>
      </c>
      <c r="T3452">
        <v>2</v>
      </c>
      <c r="U3452">
        <v>0</v>
      </c>
      <c r="V3452">
        <v>1.1656</v>
      </c>
      <c r="W3452">
        <f>(Tableau1[[#This Row],[Sales]]/Tableau1[[#This Row],[Profit]])*100</f>
        <v>212.7659574468085</v>
      </c>
      <c r="X3452">
        <f>Tableau1[[#This Row],[Sales]]*(1-Tableau1[[#This Row],[Discount]])</f>
        <v>2.48</v>
      </c>
      <c r="Y3452">
        <f ca="1">SUMIF(Tableau1[Order ID],Tableau1[[#This Row],[Order ID]],Tableau1[[#This Row],[Sales]])</f>
        <v>0</v>
      </c>
    </row>
    <row r="3453" spans="1:25" x14ac:dyDescent="0.3">
      <c r="A3453">
        <v>6948</v>
      </c>
      <c r="B3453" t="s">
        <v>3472</v>
      </c>
      <c r="C3453" s="9" t="s">
        <v>5364</v>
      </c>
      <c r="D3453" s="9">
        <v>42119</v>
      </c>
      <c r="E3453" s="3" t="s">
        <v>6108</v>
      </c>
      <c r="F3453" t="s">
        <v>6465</v>
      </c>
      <c r="G3453" t="s">
        <v>6701</v>
      </c>
      <c r="H3453" t="s">
        <v>7494</v>
      </c>
      <c r="I3453" t="s">
        <v>8054</v>
      </c>
      <c r="J3453" t="s">
        <v>8057</v>
      </c>
      <c r="K3453" t="s">
        <v>8092</v>
      </c>
      <c r="L3453" t="s">
        <v>8598</v>
      </c>
      <c r="M3453">
        <v>60505</v>
      </c>
      <c r="N3453" t="s">
        <v>8639</v>
      </c>
      <c r="O3453" t="s">
        <v>9543</v>
      </c>
      <c r="P3453" t="s">
        <v>10371</v>
      </c>
      <c r="Q3453" t="s">
        <v>10377</v>
      </c>
      <c r="R3453" t="s">
        <v>11286</v>
      </c>
      <c r="S3453">
        <v>221.024</v>
      </c>
      <c r="T3453">
        <v>2</v>
      </c>
      <c r="U3453">
        <v>0.2</v>
      </c>
      <c r="V3453">
        <v>-55.256</v>
      </c>
      <c r="W3453">
        <f>(Tableau1[[#This Row],[Sales]]/Tableau1[[#This Row],[Profit]])*100</f>
        <v>-400</v>
      </c>
      <c r="X3453">
        <f>Tableau1[[#This Row],[Sales]]*(1-Tableau1[[#This Row],[Discount]])</f>
        <v>176.81920000000002</v>
      </c>
      <c r="Y3453">
        <f ca="1">SUMIF(Tableau1[Order ID],Tableau1[[#This Row],[Order ID]],Tableau1[[#This Row],[Sales]])</f>
        <v>0</v>
      </c>
    </row>
    <row r="3454" spans="1:25" x14ac:dyDescent="0.3">
      <c r="A3454">
        <v>6950</v>
      </c>
      <c r="B3454" t="s">
        <v>3473</v>
      </c>
      <c r="C3454" s="9" t="s">
        <v>5153</v>
      </c>
      <c r="D3454" s="9">
        <v>43058</v>
      </c>
      <c r="E3454" s="3" t="s">
        <v>5153</v>
      </c>
      <c r="F3454" t="s">
        <v>6467</v>
      </c>
      <c r="G3454" t="s">
        <v>6867</v>
      </c>
      <c r="H3454" t="s">
        <v>7660</v>
      </c>
      <c r="I3454" t="s">
        <v>8056</v>
      </c>
      <c r="J3454" t="s">
        <v>8057</v>
      </c>
      <c r="K3454" t="s">
        <v>8078</v>
      </c>
      <c r="L3454" t="s">
        <v>8603</v>
      </c>
      <c r="M3454">
        <v>10011</v>
      </c>
      <c r="N3454" t="s">
        <v>8640</v>
      </c>
      <c r="O3454" t="s">
        <v>9715</v>
      </c>
      <c r="P3454" t="s">
        <v>10371</v>
      </c>
      <c r="Q3454" t="s">
        <v>10381</v>
      </c>
      <c r="R3454" t="s">
        <v>11452</v>
      </c>
      <c r="S3454">
        <v>58.408000000000001</v>
      </c>
      <c r="T3454">
        <v>7</v>
      </c>
      <c r="U3454">
        <v>0.2</v>
      </c>
      <c r="V3454">
        <v>18.252500000000001</v>
      </c>
      <c r="W3454">
        <f>(Tableau1[[#This Row],[Sales]]/Tableau1[[#This Row],[Profit]])*100</f>
        <v>320</v>
      </c>
      <c r="X3454">
        <f>Tableau1[[#This Row],[Sales]]*(1-Tableau1[[#This Row],[Discount]])</f>
        <v>46.726400000000005</v>
      </c>
      <c r="Y3454">
        <f ca="1">SUMIF(Tableau1[Order ID],Tableau1[[#This Row],[Order ID]],Tableau1[[#This Row],[Sales]])</f>
        <v>0</v>
      </c>
    </row>
    <row r="3455" spans="1:25" x14ac:dyDescent="0.3">
      <c r="A3455">
        <v>6952</v>
      </c>
      <c r="B3455" t="s">
        <v>3474</v>
      </c>
      <c r="C3455" s="9" t="s">
        <v>5342</v>
      </c>
      <c r="D3455" s="9">
        <v>42328</v>
      </c>
      <c r="E3455" s="3" t="s">
        <v>5057</v>
      </c>
      <c r="F3455" t="s">
        <v>6465</v>
      </c>
      <c r="G3455" t="s">
        <v>6604</v>
      </c>
      <c r="H3455" t="s">
        <v>7397</v>
      </c>
      <c r="I3455" t="s">
        <v>8055</v>
      </c>
      <c r="J3455" t="s">
        <v>8057</v>
      </c>
      <c r="K3455" t="s">
        <v>8119</v>
      </c>
      <c r="L3455" t="s">
        <v>8593</v>
      </c>
      <c r="M3455">
        <v>75217</v>
      </c>
      <c r="N3455" t="s">
        <v>8639</v>
      </c>
      <c r="O3455" t="s">
        <v>10328</v>
      </c>
      <c r="P3455" t="s">
        <v>10372</v>
      </c>
      <c r="Q3455" t="s">
        <v>10388</v>
      </c>
      <c r="R3455" t="s">
        <v>12070</v>
      </c>
      <c r="S3455">
        <v>479.988</v>
      </c>
      <c r="T3455">
        <v>2</v>
      </c>
      <c r="U3455">
        <v>0.4</v>
      </c>
      <c r="V3455">
        <v>55.998600000000003</v>
      </c>
      <c r="W3455">
        <f>(Tableau1[[#This Row],[Sales]]/Tableau1[[#This Row],[Profit]])*100</f>
        <v>857.14285714285711</v>
      </c>
      <c r="X3455">
        <f>Tableau1[[#This Row],[Sales]]*(1-Tableau1[[#This Row],[Discount]])</f>
        <v>287.99279999999999</v>
      </c>
      <c r="Y3455">
        <f ca="1">SUMIF(Tableau1[Order ID],Tableau1[[#This Row],[Order ID]],Tableau1[[#This Row],[Sales]])</f>
        <v>0</v>
      </c>
    </row>
    <row r="3456" spans="1:25" x14ac:dyDescent="0.3">
      <c r="A3456">
        <v>6953</v>
      </c>
      <c r="B3456" t="s">
        <v>3475</v>
      </c>
      <c r="C3456" s="9" t="s">
        <v>5683</v>
      </c>
      <c r="D3456" s="9">
        <v>42279</v>
      </c>
      <c r="E3456" s="3" t="s">
        <v>5322</v>
      </c>
      <c r="F3456" t="s">
        <v>6466</v>
      </c>
      <c r="G3456" t="s">
        <v>6499</v>
      </c>
      <c r="H3456" t="s">
        <v>7292</v>
      </c>
      <c r="I3456" t="s">
        <v>8054</v>
      </c>
      <c r="J3456" t="s">
        <v>8057</v>
      </c>
      <c r="K3456" t="s">
        <v>8059</v>
      </c>
      <c r="L3456" t="s">
        <v>8590</v>
      </c>
      <c r="M3456">
        <v>90008</v>
      </c>
      <c r="N3456" t="s">
        <v>8638</v>
      </c>
      <c r="O3456" t="s">
        <v>9769</v>
      </c>
      <c r="P3456" t="s">
        <v>10371</v>
      </c>
      <c r="Q3456" t="s">
        <v>10381</v>
      </c>
      <c r="R3456" t="s">
        <v>11504</v>
      </c>
      <c r="S3456">
        <v>11.808</v>
      </c>
      <c r="T3456">
        <v>3</v>
      </c>
      <c r="U3456">
        <v>0.2</v>
      </c>
      <c r="V3456">
        <v>4.1327999999999996</v>
      </c>
      <c r="W3456">
        <f>(Tableau1[[#This Row],[Sales]]/Tableau1[[#This Row],[Profit]])*100</f>
        <v>285.71428571428572</v>
      </c>
      <c r="X3456">
        <f>Tableau1[[#This Row],[Sales]]*(1-Tableau1[[#This Row],[Discount]])</f>
        <v>9.4464000000000006</v>
      </c>
      <c r="Y3456">
        <f ca="1">SUMIF(Tableau1[Order ID],Tableau1[[#This Row],[Order ID]],Tableau1[[#This Row],[Sales]])</f>
        <v>0</v>
      </c>
    </row>
    <row r="3457" spans="1:25" x14ac:dyDescent="0.3">
      <c r="A3457">
        <v>6956</v>
      </c>
      <c r="B3457" t="s">
        <v>3476</v>
      </c>
      <c r="C3457" s="9" t="s">
        <v>5364</v>
      </c>
      <c r="D3457" s="9">
        <v>42119</v>
      </c>
      <c r="E3457" s="3" t="s">
        <v>5972</v>
      </c>
      <c r="F3457" t="s">
        <v>6465</v>
      </c>
      <c r="G3457" t="s">
        <v>6790</v>
      </c>
      <c r="H3457" t="s">
        <v>7583</v>
      </c>
      <c r="I3457" t="s">
        <v>8055</v>
      </c>
      <c r="J3457" t="s">
        <v>8057</v>
      </c>
      <c r="K3457" t="s">
        <v>8059</v>
      </c>
      <c r="L3457" t="s">
        <v>8590</v>
      </c>
      <c r="M3457">
        <v>90004</v>
      </c>
      <c r="N3457" t="s">
        <v>8638</v>
      </c>
      <c r="O3457" t="s">
        <v>9375</v>
      </c>
      <c r="P3457" t="s">
        <v>10371</v>
      </c>
      <c r="Q3457" t="s">
        <v>10385</v>
      </c>
      <c r="R3457" t="s">
        <v>11123</v>
      </c>
      <c r="S3457">
        <v>21.34</v>
      </c>
      <c r="T3457">
        <v>2</v>
      </c>
      <c r="U3457">
        <v>0</v>
      </c>
      <c r="V3457">
        <v>9.8163999999999998</v>
      </c>
      <c r="W3457">
        <f>(Tableau1[[#This Row],[Sales]]/Tableau1[[#This Row],[Profit]])*100</f>
        <v>217.39130434782606</v>
      </c>
      <c r="X3457">
        <f>Tableau1[[#This Row],[Sales]]*(1-Tableau1[[#This Row],[Discount]])</f>
        <v>21.34</v>
      </c>
      <c r="Y3457">
        <f ca="1">SUMIF(Tableau1[Order ID],Tableau1[[#This Row],[Order ID]],Tableau1[[#This Row],[Sales]])</f>
        <v>0</v>
      </c>
    </row>
    <row r="3458" spans="1:25" x14ac:dyDescent="0.3">
      <c r="A3458">
        <v>6957</v>
      </c>
      <c r="B3458" t="s">
        <v>3477</v>
      </c>
      <c r="C3458" s="9" t="s">
        <v>5246</v>
      </c>
      <c r="D3458" s="9">
        <v>42565</v>
      </c>
      <c r="E3458" s="3" t="s">
        <v>6110</v>
      </c>
      <c r="F3458" t="s">
        <v>6465</v>
      </c>
      <c r="G3458" t="s">
        <v>7249</v>
      </c>
      <c r="H3458" t="s">
        <v>8042</v>
      </c>
      <c r="I3458" t="s">
        <v>8054</v>
      </c>
      <c r="J3458" t="s">
        <v>8057</v>
      </c>
      <c r="K3458" t="s">
        <v>8096</v>
      </c>
      <c r="L3458" t="s">
        <v>8620</v>
      </c>
      <c r="M3458">
        <v>31907</v>
      </c>
      <c r="N3458" t="s">
        <v>8637</v>
      </c>
      <c r="O3458" t="s">
        <v>9923</v>
      </c>
      <c r="P3458" t="s">
        <v>10371</v>
      </c>
      <c r="Q3458" t="s">
        <v>10381</v>
      </c>
      <c r="R3458" t="s">
        <v>11658</v>
      </c>
      <c r="S3458">
        <v>36.4</v>
      </c>
      <c r="T3458">
        <v>5</v>
      </c>
      <c r="U3458">
        <v>0</v>
      </c>
      <c r="V3458">
        <v>17.108000000000001</v>
      </c>
      <c r="W3458">
        <f>(Tableau1[[#This Row],[Sales]]/Tableau1[[#This Row],[Profit]])*100</f>
        <v>212.7659574468085</v>
      </c>
      <c r="X3458">
        <f>Tableau1[[#This Row],[Sales]]*(1-Tableau1[[#This Row],[Discount]])</f>
        <v>36.4</v>
      </c>
      <c r="Y3458">
        <f ca="1">SUMIF(Tableau1[Order ID],Tableau1[[#This Row],[Order ID]],Tableau1[[#This Row],[Sales]])</f>
        <v>0</v>
      </c>
    </row>
    <row r="3459" spans="1:25" x14ac:dyDescent="0.3">
      <c r="A3459">
        <v>6959</v>
      </c>
      <c r="B3459" t="s">
        <v>3478</v>
      </c>
      <c r="C3459" s="9" t="s">
        <v>5904</v>
      </c>
      <c r="D3459" s="9">
        <v>42274</v>
      </c>
      <c r="E3459" s="3" t="s">
        <v>6340</v>
      </c>
      <c r="F3459" t="s">
        <v>6464</v>
      </c>
      <c r="G3459" t="s">
        <v>7031</v>
      </c>
      <c r="H3459" t="s">
        <v>7824</v>
      </c>
      <c r="I3459" t="s">
        <v>8056</v>
      </c>
      <c r="J3459" t="s">
        <v>8057</v>
      </c>
      <c r="K3459" t="s">
        <v>8066</v>
      </c>
      <c r="L3459" t="s">
        <v>8590</v>
      </c>
      <c r="M3459">
        <v>94110</v>
      </c>
      <c r="N3459" t="s">
        <v>8638</v>
      </c>
      <c r="O3459" t="s">
        <v>8814</v>
      </c>
      <c r="P3459" t="s">
        <v>10371</v>
      </c>
      <c r="Q3459" t="s">
        <v>10377</v>
      </c>
      <c r="R3459" t="s">
        <v>10564</v>
      </c>
      <c r="S3459">
        <v>15.51</v>
      </c>
      <c r="T3459">
        <v>1</v>
      </c>
      <c r="U3459">
        <v>0</v>
      </c>
      <c r="V3459">
        <v>4.3428000000000004</v>
      </c>
      <c r="W3459">
        <f>(Tableau1[[#This Row],[Sales]]/Tableau1[[#This Row],[Profit]])*100</f>
        <v>357.14285714285711</v>
      </c>
      <c r="X3459">
        <f>Tableau1[[#This Row],[Sales]]*(1-Tableau1[[#This Row],[Discount]])</f>
        <v>15.51</v>
      </c>
      <c r="Y3459">
        <f ca="1">SUMIF(Tableau1[Order ID],Tableau1[[#This Row],[Order ID]],Tableau1[[#This Row],[Sales]])</f>
        <v>0</v>
      </c>
    </row>
    <row r="3460" spans="1:25" x14ac:dyDescent="0.3">
      <c r="A3460">
        <v>6962</v>
      </c>
      <c r="B3460" t="s">
        <v>3479</v>
      </c>
      <c r="C3460" s="9" t="s">
        <v>5498</v>
      </c>
      <c r="D3460" s="9">
        <v>43043</v>
      </c>
      <c r="E3460" s="3" t="s">
        <v>5498</v>
      </c>
      <c r="F3460" t="s">
        <v>6467</v>
      </c>
      <c r="G3460" t="s">
        <v>6821</v>
      </c>
      <c r="H3460" t="s">
        <v>7614</v>
      </c>
      <c r="I3460" t="s">
        <v>8056</v>
      </c>
      <c r="J3460" t="s">
        <v>8057</v>
      </c>
      <c r="K3460" t="s">
        <v>8227</v>
      </c>
      <c r="L3460" t="s">
        <v>8590</v>
      </c>
      <c r="M3460">
        <v>92503</v>
      </c>
      <c r="N3460" t="s">
        <v>8638</v>
      </c>
      <c r="O3460" t="s">
        <v>9621</v>
      </c>
      <c r="P3460" t="s">
        <v>10371</v>
      </c>
      <c r="Q3460" t="s">
        <v>10379</v>
      </c>
      <c r="R3460" t="s">
        <v>11361</v>
      </c>
      <c r="S3460">
        <v>7.8</v>
      </c>
      <c r="T3460">
        <v>3</v>
      </c>
      <c r="U3460">
        <v>0</v>
      </c>
      <c r="V3460">
        <v>2.1059999999999999</v>
      </c>
      <c r="W3460">
        <f>(Tableau1[[#This Row],[Sales]]/Tableau1[[#This Row],[Profit]])*100</f>
        <v>370.37037037037038</v>
      </c>
      <c r="X3460">
        <f>Tableau1[[#This Row],[Sales]]*(1-Tableau1[[#This Row],[Discount]])</f>
        <v>7.8</v>
      </c>
      <c r="Y3460">
        <f ca="1">SUMIF(Tableau1[Order ID],Tableau1[[#This Row],[Order ID]],Tableau1[[#This Row],[Sales]])</f>
        <v>0</v>
      </c>
    </row>
    <row r="3461" spans="1:25" x14ac:dyDescent="0.3">
      <c r="A3461">
        <v>6963</v>
      </c>
      <c r="B3461" t="s">
        <v>3480</v>
      </c>
      <c r="C3461" s="9" t="s">
        <v>5117</v>
      </c>
      <c r="D3461" s="9">
        <v>42567</v>
      </c>
      <c r="E3461" s="3" t="s">
        <v>6210</v>
      </c>
      <c r="F3461" t="s">
        <v>6464</v>
      </c>
      <c r="G3461" t="s">
        <v>6531</v>
      </c>
      <c r="H3461" t="s">
        <v>7324</v>
      </c>
      <c r="I3461" t="s">
        <v>8055</v>
      </c>
      <c r="J3461" t="s">
        <v>8057</v>
      </c>
      <c r="K3461" t="s">
        <v>8087</v>
      </c>
      <c r="L3461" t="s">
        <v>8608</v>
      </c>
      <c r="M3461">
        <v>29203</v>
      </c>
      <c r="N3461" t="s">
        <v>8637</v>
      </c>
      <c r="O3461" t="s">
        <v>8669</v>
      </c>
      <c r="P3461" t="s">
        <v>10371</v>
      </c>
      <c r="Q3461" t="s">
        <v>10385</v>
      </c>
      <c r="R3461" t="s">
        <v>10418</v>
      </c>
      <c r="S3461">
        <v>10.199999999999999</v>
      </c>
      <c r="T3461">
        <v>5</v>
      </c>
      <c r="U3461">
        <v>0</v>
      </c>
      <c r="V3461">
        <v>4.7939999999999996</v>
      </c>
      <c r="W3461">
        <f>(Tableau1[[#This Row],[Sales]]/Tableau1[[#This Row],[Profit]])*100</f>
        <v>212.7659574468085</v>
      </c>
      <c r="X3461">
        <f>Tableau1[[#This Row],[Sales]]*(1-Tableau1[[#This Row],[Discount]])</f>
        <v>10.199999999999999</v>
      </c>
      <c r="Y3461">
        <f ca="1">SUMIF(Tableau1[Order ID],Tableau1[[#This Row],[Order ID]],Tableau1[[#This Row],[Sales]])</f>
        <v>0</v>
      </c>
    </row>
    <row r="3462" spans="1:25" x14ac:dyDescent="0.3">
      <c r="A3462">
        <v>6969</v>
      </c>
      <c r="B3462" t="s">
        <v>3481</v>
      </c>
      <c r="C3462" s="9" t="s">
        <v>6170</v>
      </c>
      <c r="D3462" s="9">
        <v>42293</v>
      </c>
      <c r="E3462" s="3" t="s">
        <v>6212</v>
      </c>
      <c r="F3462" t="s">
        <v>6464</v>
      </c>
      <c r="G3462" t="s">
        <v>6640</v>
      </c>
      <c r="H3462" t="s">
        <v>7433</v>
      </c>
      <c r="I3462" t="s">
        <v>8055</v>
      </c>
      <c r="J3462" t="s">
        <v>8057</v>
      </c>
      <c r="K3462" t="s">
        <v>8078</v>
      </c>
      <c r="L3462" t="s">
        <v>8603</v>
      </c>
      <c r="M3462">
        <v>10011</v>
      </c>
      <c r="N3462" t="s">
        <v>8640</v>
      </c>
      <c r="O3462" t="s">
        <v>9505</v>
      </c>
      <c r="P3462" t="s">
        <v>10372</v>
      </c>
      <c r="Q3462" t="s">
        <v>10380</v>
      </c>
      <c r="R3462" t="s">
        <v>11247</v>
      </c>
      <c r="S3462">
        <v>824.97</v>
      </c>
      <c r="T3462">
        <v>3</v>
      </c>
      <c r="U3462">
        <v>0</v>
      </c>
      <c r="V3462">
        <v>214.4922</v>
      </c>
      <c r="W3462">
        <f>(Tableau1[[#This Row],[Sales]]/Tableau1[[#This Row],[Profit]])*100</f>
        <v>384.61538461538464</v>
      </c>
      <c r="X3462">
        <f>Tableau1[[#This Row],[Sales]]*(1-Tableau1[[#This Row],[Discount]])</f>
        <v>824.97</v>
      </c>
      <c r="Y3462">
        <f ca="1">SUMIF(Tableau1[Order ID],Tableau1[[#This Row],[Order ID]],Tableau1[[#This Row],[Sales]])</f>
        <v>0</v>
      </c>
    </row>
    <row r="3463" spans="1:25" x14ac:dyDescent="0.3">
      <c r="A3463">
        <v>6970</v>
      </c>
      <c r="B3463" t="s">
        <v>3482</v>
      </c>
      <c r="C3463" s="9" t="s">
        <v>6024</v>
      </c>
      <c r="D3463" s="9">
        <v>42379</v>
      </c>
      <c r="E3463" s="3" t="s">
        <v>6313</v>
      </c>
      <c r="F3463" t="s">
        <v>6464</v>
      </c>
      <c r="G3463" t="s">
        <v>7145</v>
      </c>
      <c r="H3463" t="s">
        <v>7938</v>
      </c>
      <c r="I3463" t="s">
        <v>8054</v>
      </c>
      <c r="J3463" t="s">
        <v>8057</v>
      </c>
      <c r="K3463" t="s">
        <v>8526</v>
      </c>
      <c r="L3463" t="s">
        <v>8234</v>
      </c>
      <c r="M3463">
        <v>98632</v>
      </c>
      <c r="N3463" t="s">
        <v>8638</v>
      </c>
      <c r="O3463" t="s">
        <v>9151</v>
      </c>
      <c r="P3463" t="s">
        <v>10370</v>
      </c>
      <c r="Q3463" t="s">
        <v>10378</v>
      </c>
      <c r="R3463" t="s">
        <v>10900</v>
      </c>
      <c r="S3463">
        <v>24.85</v>
      </c>
      <c r="T3463">
        <v>5</v>
      </c>
      <c r="U3463">
        <v>0</v>
      </c>
      <c r="V3463">
        <v>7.7035</v>
      </c>
      <c r="W3463">
        <f>(Tableau1[[#This Row],[Sales]]/Tableau1[[#This Row],[Profit]])*100</f>
        <v>322.58064516129036</v>
      </c>
      <c r="X3463">
        <f>Tableau1[[#This Row],[Sales]]*(1-Tableau1[[#This Row],[Discount]])</f>
        <v>24.85</v>
      </c>
      <c r="Y3463">
        <f ca="1">SUMIF(Tableau1[Order ID],Tableau1[[#This Row],[Order ID]],Tableau1[[#This Row],[Sales]])</f>
        <v>0</v>
      </c>
    </row>
    <row r="3464" spans="1:25" x14ac:dyDescent="0.3">
      <c r="A3464">
        <v>6971</v>
      </c>
      <c r="B3464" t="s">
        <v>3483</v>
      </c>
      <c r="C3464" s="9" t="s">
        <v>5050</v>
      </c>
      <c r="D3464" s="9">
        <v>42997</v>
      </c>
      <c r="E3464" s="3" t="s">
        <v>5175</v>
      </c>
      <c r="F3464" t="s">
        <v>6465</v>
      </c>
      <c r="G3464" t="s">
        <v>6923</v>
      </c>
      <c r="H3464" t="s">
        <v>7716</v>
      </c>
      <c r="I3464" t="s">
        <v>8054</v>
      </c>
      <c r="J3464" t="s">
        <v>8057</v>
      </c>
      <c r="K3464" t="s">
        <v>8100</v>
      </c>
      <c r="L3464" t="s">
        <v>8604</v>
      </c>
      <c r="M3464">
        <v>85023</v>
      </c>
      <c r="N3464" t="s">
        <v>8638</v>
      </c>
      <c r="O3464" t="s">
        <v>10114</v>
      </c>
      <c r="P3464" t="s">
        <v>10371</v>
      </c>
      <c r="Q3464" t="s">
        <v>10377</v>
      </c>
      <c r="R3464" t="s">
        <v>11852</v>
      </c>
      <c r="S3464">
        <v>12.624000000000001</v>
      </c>
      <c r="T3464">
        <v>2</v>
      </c>
      <c r="U3464">
        <v>0.2</v>
      </c>
      <c r="V3464">
        <v>-2.5247999999999999</v>
      </c>
      <c r="W3464">
        <f>(Tableau1[[#This Row],[Sales]]/Tableau1[[#This Row],[Profit]])*100</f>
        <v>-500</v>
      </c>
      <c r="X3464">
        <f>Tableau1[[#This Row],[Sales]]*(1-Tableau1[[#This Row],[Discount]])</f>
        <v>10.099200000000002</v>
      </c>
      <c r="Y3464">
        <f ca="1">SUMIF(Tableau1[Order ID],Tableau1[[#This Row],[Order ID]],Tableau1[[#This Row],[Sales]])</f>
        <v>0</v>
      </c>
    </row>
    <row r="3465" spans="1:25" x14ac:dyDescent="0.3">
      <c r="A3465">
        <v>6975</v>
      </c>
      <c r="B3465" t="s">
        <v>3484</v>
      </c>
      <c r="C3465" s="9" t="s">
        <v>5205</v>
      </c>
      <c r="D3465" s="9">
        <v>42993</v>
      </c>
      <c r="E3465" s="3" t="s">
        <v>5050</v>
      </c>
      <c r="F3465" t="s">
        <v>6465</v>
      </c>
      <c r="G3465" t="s">
        <v>6698</v>
      </c>
      <c r="H3465" t="s">
        <v>7491</v>
      </c>
      <c r="I3465" t="s">
        <v>8054</v>
      </c>
      <c r="J3465" t="s">
        <v>8057</v>
      </c>
      <c r="K3465" t="s">
        <v>8070</v>
      </c>
      <c r="L3465" t="s">
        <v>8593</v>
      </c>
      <c r="M3465">
        <v>77095</v>
      </c>
      <c r="N3465" t="s">
        <v>8639</v>
      </c>
      <c r="O3465" t="s">
        <v>10130</v>
      </c>
      <c r="P3465" t="s">
        <v>10371</v>
      </c>
      <c r="Q3465" t="s">
        <v>10379</v>
      </c>
      <c r="R3465" t="s">
        <v>11871</v>
      </c>
      <c r="S3465">
        <v>31.744</v>
      </c>
      <c r="T3465">
        <v>2</v>
      </c>
      <c r="U3465">
        <v>0.2</v>
      </c>
      <c r="V3465">
        <v>8.3328000000000007</v>
      </c>
      <c r="W3465">
        <f>(Tableau1[[#This Row],[Sales]]/Tableau1[[#This Row],[Profit]])*100</f>
        <v>380.95238095238091</v>
      </c>
      <c r="X3465">
        <f>Tableau1[[#This Row],[Sales]]*(1-Tableau1[[#This Row],[Discount]])</f>
        <v>25.395200000000003</v>
      </c>
      <c r="Y3465">
        <f ca="1">SUMIF(Tableau1[Order ID],Tableau1[[#This Row],[Order ID]],Tableau1[[#This Row],[Sales]])</f>
        <v>0</v>
      </c>
    </row>
    <row r="3466" spans="1:25" x14ac:dyDescent="0.3">
      <c r="A3466">
        <v>6976</v>
      </c>
      <c r="B3466" t="s">
        <v>3485</v>
      </c>
      <c r="C3466" s="9" t="s">
        <v>6171</v>
      </c>
      <c r="D3466" s="9">
        <v>42183</v>
      </c>
      <c r="E3466" s="3" t="s">
        <v>5770</v>
      </c>
      <c r="F3466" t="s">
        <v>6465</v>
      </c>
      <c r="G3466" t="s">
        <v>6856</v>
      </c>
      <c r="H3466" t="s">
        <v>7649</v>
      </c>
      <c r="I3466" t="s">
        <v>8055</v>
      </c>
      <c r="J3466" t="s">
        <v>8057</v>
      </c>
      <c r="K3466" t="s">
        <v>8081</v>
      </c>
      <c r="L3466" t="s">
        <v>8604</v>
      </c>
      <c r="M3466">
        <v>85234</v>
      </c>
      <c r="N3466" t="s">
        <v>8638</v>
      </c>
      <c r="O3466" t="s">
        <v>9729</v>
      </c>
      <c r="P3466" t="s">
        <v>10371</v>
      </c>
      <c r="Q3466" t="s">
        <v>10375</v>
      </c>
      <c r="R3466" t="s">
        <v>11466</v>
      </c>
      <c r="S3466">
        <v>5.9039999999999999</v>
      </c>
      <c r="T3466">
        <v>2</v>
      </c>
      <c r="U3466">
        <v>0.2</v>
      </c>
      <c r="V3466">
        <v>1.9925999999999999</v>
      </c>
      <c r="W3466">
        <f>(Tableau1[[#This Row],[Sales]]/Tableau1[[#This Row],[Profit]])*100</f>
        <v>296.2962962962963</v>
      </c>
      <c r="X3466">
        <f>Tableau1[[#This Row],[Sales]]*(1-Tableau1[[#This Row],[Discount]])</f>
        <v>4.7232000000000003</v>
      </c>
      <c r="Y3466">
        <f ca="1">SUMIF(Tableau1[Order ID],Tableau1[[#This Row],[Order ID]],Tableau1[[#This Row],[Sales]])</f>
        <v>0</v>
      </c>
    </row>
    <row r="3467" spans="1:25" x14ac:dyDescent="0.3">
      <c r="A3467">
        <v>6978</v>
      </c>
      <c r="B3467" t="s">
        <v>3486</v>
      </c>
      <c r="C3467" s="9" t="s">
        <v>5911</v>
      </c>
      <c r="D3467" s="9">
        <v>42699</v>
      </c>
      <c r="E3467" s="3" t="s">
        <v>5115</v>
      </c>
      <c r="F3467" t="s">
        <v>6466</v>
      </c>
      <c r="G3467" t="s">
        <v>6680</v>
      </c>
      <c r="H3467" t="s">
        <v>7473</v>
      </c>
      <c r="I3467" t="s">
        <v>8054</v>
      </c>
      <c r="J3467" t="s">
        <v>8057</v>
      </c>
      <c r="K3467" t="s">
        <v>8244</v>
      </c>
      <c r="L3467" t="s">
        <v>8624</v>
      </c>
      <c r="M3467">
        <v>72401</v>
      </c>
      <c r="N3467" t="s">
        <v>8637</v>
      </c>
      <c r="O3467" t="s">
        <v>9590</v>
      </c>
      <c r="P3467" t="s">
        <v>10372</v>
      </c>
      <c r="Q3467" t="s">
        <v>10380</v>
      </c>
      <c r="R3467" t="s">
        <v>11331</v>
      </c>
      <c r="S3467">
        <v>59.98</v>
      </c>
      <c r="T3467">
        <v>2</v>
      </c>
      <c r="U3467">
        <v>0</v>
      </c>
      <c r="V3467">
        <v>17.994</v>
      </c>
      <c r="W3467">
        <f>(Tableau1[[#This Row],[Sales]]/Tableau1[[#This Row],[Profit]])*100</f>
        <v>333.33333333333331</v>
      </c>
      <c r="X3467">
        <f>Tableau1[[#This Row],[Sales]]*(1-Tableau1[[#This Row],[Discount]])</f>
        <v>59.98</v>
      </c>
      <c r="Y3467">
        <f ca="1">SUMIF(Tableau1[Order ID],Tableau1[[#This Row],[Order ID]],Tableau1[[#This Row],[Sales]])</f>
        <v>0</v>
      </c>
    </row>
    <row r="3468" spans="1:25" x14ac:dyDescent="0.3">
      <c r="A3468">
        <v>6979</v>
      </c>
      <c r="B3468" t="s">
        <v>3487</v>
      </c>
      <c r="C3468" s="9" t="s">
        <v>5950</v>
      </c>
      <c r="D3468" s="9">
        <v>43064</v>
      </c>
      <c r="E3468" s="3" t="s">
        <v>6191</v>
      </c>
      <c r="F3468" t="s">
        <v>6464</v>
      </c>
      <c r="G3468" t="s">
        <v>6579</v>
      </c>
      <c r="H3468" t="s">
        <v>7372</v>
      </c>
      <c r="I3468" t="s">
        <v>8054</v>
      </c>
      <c r="J3468" t="s">
        <v>8057</v>
      </c>
      <c r="K3468" t="s">
        <v>8176</v>
      </c>
      <c r="L3468" t="s">
        <v>8620</v>
      </c>
      <c r="M3468">
        <v>30318</v>
      </c>
      <c r="N3468" t="s">
        <v>8637</v>
      </c>
      <c r="O3468" t="s">
        <v>8994</v>
      </c>
      <c r="P3468" t="s">
        <v>10371</v>
      </c>
      <c r="Q3468" t="s">
        <v>10383</v>
      </c>
      <c r="R3468" t="s">
        <v>10743</v>
      </c>
      <c r="S3468">
        <v>48.87</v>
      </c>
      <c r="T3468">
        <v>9</v>
      </c>
      <c r="U3468">
        <v>0</v>
      </c>
      <c r="V3468">
        <v>23.946300000000001</v>
      </c>
      <c r="W3468">
        <f>(Tableau1[[#This Row],[Sales]]/Tableau1[[#This Row],[Profit]])*100</f>
        <v>204.08163265306123</v>
      </c>
      <c r="X3468">
        <f>Tableau1[[#This Row],[Sales]]*(1-Tableau1[[#This Row],[Discount]])</f>
        <v>48.87</v>
      </c>
      <c r="Y3468">
        <f ca="1">SUMIF(Tableau1[Order ID],Tableau1[[#This Row],[Order ID]],Tableau1[[#This Row],[Sales]])</f>
        <v>0</v>
      </c>
    </row>
    <row r="3469" spans="1:25" x14ac:dyDescent="0.3">
      <c r="A3469">
        <v>6980</v>
      </c>
      <c r="B3469" t="s">
        <v>3488</v>
      </c>
      <c r="C3469" s="9" t="s">
        <v>5454</v>
      </c>
      <c r="D3469" s="9">
        <v>42749</v>
      </c>
      <c r="E3469" s="3" t="s">
        <v>5647</v>
      </c>
      <c r="F3469" t="s">
        <v>6465</v>
      </c>
      <c r="G3469" t="s">
        <v>6470</v>
      </c>
      <c r="H3469" t="s">
        <v>7263</v>
      </c>
      <c r="I3469" t="s">
        <v>8054</v>
      </c>
      <c r="J3469" t="s">
        <v>8057</v>
      </c>
      <c r="K3469" t="s">
        <v>8059</v>
      </c>
      <c r="L3469" t="s">
        <v>8590</v>
      </c>
      <c r="M3469">
        <v>90036</v>
      </c>
      <c r="N3469" t="s">
        <v>8638</v>
      </c>
      <c r="O3469" t="s">
        <v>10237</v>
      </c>
      <c r="P3469" t="s">
        <v>10371</v>
      </c>
      <c r="Q3469" t="s">
        <v>10383</v>
      </c>
      <c r="R3469" t="s">
        <v>11975</v>
      </c>
      <c r="S3469">
        <v>154.9</v>
      </c>
      <c r="T3469">
        <v>5</v>
      </c>
      <c r="U3469">
        <v>0</v>
      </c>
      <c r="V3469">
        <v>69.704999999999998</v>
      </c>
      <c r="W3469">
        <f>(Tableau1[[#This Row],[Sales]]/Tableau1[[#This Row],[Profit]])*100</f>
        <v>222.22222222222223</v>
      </c>
      <c r="X3469">
        <f>Tableau1[[#This Row],[Sales]]*(1-Tableau1[[#This Row],[Discount]])</f>
        <v>154.9</v>
      </c>
      <c r="Y3469">
        <f ca="1">SUMIF(Tableau1[Order ID],Tableau1[[#This Row],[Order ID]],Tableau1[[#This Row],[Sales]])</f>
        <v>0</v>
      </c>
    </row>
    <row r="3470" spans="1:25" x14ac:dyDescent="0.3">
      <c r="A3470">
        <v>6981</v>
      </c>
      <c r="B3470" t="s">
        <v>3489</v>
      </c>
      <c r="C3470" s="9" t="s">
        <v>5875</v>
      </c>
      <c r="D3470" s="9">
        <v>41950</v>
      </c>
      <c r="E3470" s="3" t="s">
        <v>6098</v>
      </c>
      <c r="F3470" t="s">
        <v>6466</v>
      </c>
      <c r="G3470" t="s">
        <v>6630</v>
      </c>
      <c r="H3470" t="s">
        <v>7423</v>
      </c>
      <c r="I3470" t="s">
        <v>8055</v>
      </c>
      <c r="J3470" t="s">
        <v>8057</v>
      </c>
      <c r="K3470" t="s">
        <v>8078</v>
      </c>
      <c r="L3470" t="s">
        <v>8603</v>
      </c>
      <c r="M3470">
        <v>10024</v>
      </c>
      <c r="N3470" t="s">
        <v>8640</v>
      </c>
      <c r="O3470" t="s">
        <v>9678</v>
      </c>
      <c r="P3470" t="s">
        <v>10371</v>
      </c>
      <c r="Q3470" t="s">
        <v>10386</v>
      </c>
      <c r="R3470" t="s">
        <v>11417</v>
      </c>
      <c r="S3470">
        <v>5.92</v>
      </c>
      <c r="T3470">
        <v>4</v>
      </c>
      <c r="U3470">
        <v>0</v>
      </c>
      <c r="V3470">
        <v>2.8416000000000001</v>
      </c>
      <c r="W3470">
        <f>(Tableau1[[#This Row],[Sales]]/Tableau1[[#This Row],[Profit]])*100</f>
        <v>208.33333333333331</v>
      </c>
      <c r="X3470">
        <f>Tableau1[[#This Row],[Sales]]*(1-Tableau1[[#This Row],[Discount]])</f>
        <v>5.92</v>
      </c>
      <c r="Y3470">
        <f ca="1">SUMIF(Tableau1[Order ID],Tableau1[[#This Row],[Order ID]],Tableau1[[#This Row],[Sales]])</f>
        <v>0</v>
      </c>
    </row>
    <row r="3471" spans="1:25" x14ac:dyDescent="0.3">
      <c r="A3471">
        <v>6983</v>
      </c>
      <c r="B3471" t="s">
        <v>3490</v>
      </c>
      <c r="C3471" s="9" t="s">
        <v>5172</v>
      </c>
      <c r="D3471" s="9">
        <v>42614</v>
      </c>
      <c r="E3471" s="3" t="s">
        <v>5094</v>
      </c>
      <c r="F3471" t="s">
        <v>6465</v>
      </c>
      <c r="G3471" t="s">
        <v>6818</v>
      </c>
      <c r="H3471" t="s">
        <v>7611</v>
      </c>
      <c r="I3471" t="s">
        <v>8054</v>
      </c>
      <c r="J3471" t="s">
        <v>8057</v>
      </c>
      <c r="K3471" t="s">
        <v>8124</v>
      </c>
      <c r="L3471" t="s">
        <v>8600</v>
      </c>
      <c r="M3471">
        <v>48227</v>
      </c>
      <c r="N3471" t="s">
        <v>8639</v>
      </c>
      <c r="O3471" t="s">
        <v>9168</v>
      </c>
      <c r="P3471" t="s">
        <v>10371</v>
      </c>
      <c r="Q3471" t="s">
        <v>10381</v>
      </c>
      <c r="R3471" t="s">
        <v>10917</v>
      </c>
      <c r="S3471">
        <v>24.1</v>
      </c>
      <c r="T3471">
        <v>5</v>
      </c>
      <c r="U3471">
        <v>0</v>
      </c>
      <c r="V3471">
        <v>11.086</v>
      </c>
      <c r="W3471">
        <f>(Tableau1[[#This Row],[Sales]]/Tableau1[[#This Row],[Profit]])*100</f>
        <v>217.39130434782606</v>
      </c>
      <c r="X3471">
        <f>Tableau1[[#This Row],[Sales]]*(1-Tableau1[[#This Row],[Discount]])</f>
        <v>24.1</v>
      </c>
      <c r="Y3471">
        <f ca="1">SUMIF(Tableau1[Order ID],Tableau1[[#This Row],[Order ID]],Tableau1[[#This Row],[Sales]])</f>
        <v>0</v>
      </c>
    </row>
    <row r="3472" spans="1:25" x14ac:dyDescent="0.3">
      <c r="A3472">
        <v>6989</v>
      </c>
      <c r="B3472" t="s">
        <v>3491</v>
      </c>
      <c r="C3472" s="9" t="s">
        <v>5373</v>
      </c>
      <c r="D3472" s="9">
        <v>43050</v>
      </c>
      <c r="E3472" s="3" t="s">
        <v>5703</v>
      </c>
      <c r="F3472" t="s">
        <v>6464</v>
      </c>
      <c r="G3472" t="s">
        <v>6647</v>
      </c>
      <c r="H3472" t="s">
        <v>7440</v>
      </c>
      <c r="I3472" t="s">
        <v>8055</v>
      </c>
      <c r="J3472" t="s">
        <v>8057</v>
      </c>
      <c r="K3472" t="s">
        <v>8060</v>
      </c>
      <c r="L3472" t="s">
        <v>8591</v>
      </c>
      <c r="M3472">
        <v>33311</v>
      </c>
      <c r="N3472" t="s">
        <v>8637</v>
      </c>
      <c r="O3472" t="s">
        <v>9943</v>
      </c>
      <c r="P3472" t="s">
        <v>10371</v>
      </c>
      <c r="Q3472" t="s">
        <v>10382</v>
      </c>
      <c r="R3472" t="s">
        <v>11679</v>
      </c>
      <c r="S3472">
        <v>1158.1199999999999</v>
      </c>
      <c r="T3472">
        <v>5</v>
      </c>
      <c r="U3472">
        <v>0.2</v>
      </c>
      <c r="V3472">
        <v>130.2885</v>
      </c>
      <c r="W3472">
        <f>(Tableau1[[#This Row],[Sales]]/Tableau1[[#This Row],[Profit]])*100</f>
        <v>888.8888888888888</v>
      </c>
      <c r="X3472">
        <f>Tableau1[[#This Row],[Sales]]*(1-Tableau1[[#This Row],[Discount]])</f>
        <v>926.49599999999998</v>
      </c>
      <c r="Y3472">
        <f ca="1">SUMIF(Tableau1[Order ID],Tableau1[[#This Row],[Order ID]],Tableau1[[#This Row],[Sales]])</f>
        <v>0</v>
      </c>
    </row>
    <row r="3473" spans="1:25" x14ac:dyDescent="0.3">
      <c r="A3473">
        <v>6990</v>
      </c>
      <c r="B3473" t="s">
        <v>3492</v>
      </c>
      <c r="C3473" s="9" t="s">
        <v>5187</v>
      </c>
      <c r="D3473" s="9">
        <v>43051</v>
      </c>
      <c r="E3473" s="3" t="s">
        <v>6126</v>
      </c>
      <c r="F3473" t="s">
        <v>6466</v>
      </c>
      <c r="G3473" t="s">
        <v>7057</v>
      </c>
      <c r="H3473" t="s">
        <v>7850</v>
      </c>
      <c r="I3473" t="s">
        <v>8054</v>
      </c>
      <c r="J3473" t="s">
        <v>8057</v>
      </c>
      <c r="K3473" t="s">
        <v>8546</v>
      </c>
      <c r="L3473" t="s">
        <v>8593</v>
      </c>
      <c r="M3473">
        <v>79605</v>
      </c>
      <c r="N3473" t="s">
        <v>8639</v>
      </c>
      <c r="O3473" t="s">
        <v>10329</v>
      </c>
      <c r="P3473" t="s">
        <v>10371</v>
      </c>
      <c r="Q3473" t="s">
        <v>10382</v>
      </c>
      <c r="R3473" t="s">
        <v>12071</v>
      </c>
      <c r="S3473">
        <v>1.3919999999999999</v>
      </c>
      <c r="T3473">
        <v>2</v>
      </c>
      <c r="U3473">
        <v>0.8</v>
      </c>
      <c r="V3473">
        <v>-3.7584</v>
      </c>
      <c r="W3473">
        <f>(Tableau1[[#This Row],[Sales]]/Tableau1[[#This Row],[Profit]])*100</f>
        <v>-37.037037037037038</v>
      </c>
      <c r="X3473">
        <f>Tableau1[[#This Row],[Sales]]*(1-Tableau1[[#This Row],[Discount]])</f>
        <v>0.27839999999999993</v>
      </c>
      <c r="Y3473">
        <f ca="1">SUMIF(Tableau1[Order ID],Tableau1[[#This Row],[Order ID]],Tableau1[[#This Row],[Sales]])</f>
        <v>0</v>
      </c>
    </row>
    <row r="3474" spans="1:25" x14ac:dyDescent="0.3">
      <c r="A3474">
        <v>6991</v>
      </c>
      <c r="B3474" t="s">
        <v>3493</v>
      </c>
      <c r="C3474" s="9" t="s">
        <v>5657</v>
      </c>
      <c r="D3474" s="9">
        <v>42316</v>
      </c>
      <c r="E3474" s="3" t="s">
        <v>5080</v>
      </c>
      <c r="F3474" t="s">
        <v>6464</v>
      </c>
      <c r="G3474" t="s">
        <v>7052</v>
      </c>
      <c r="H3474" t="s">
        <v>7845</v>
      </c>
      <c r="I3474" t="s">
        <v>8054</v>
      </c>
      <c r="J3474" t="s">
        <v>8057</v>
      </c>
      <c r="K3474" t="s">
        <v>8467</v>
      </c>
      <c r="L3474" t="s">
        <v>8605</v>
      </c>
      <c r="M3474">
        <v>23666</v>
      </c>
      <c r="N3474" t="s">
        <v>8637</v>
      </c>
      <c r="O3474" t="s">
        <v>9289</v>
      </c>
      <c r="P3474" t="s">
        <v>10371</v>
      </c>
      <c r="Q3474" t="s">
        <v>10382</v>
      </c>
      <c r="R3474" t="s">
        <v>11038</v>
      </c>
      <c r="S3474">
        <v>44.43</v>
      </c>
      <c r="T3474">
        <v>3</v>
      </c>
      <c r="U3474">
        <v>0</v>
      </c>
      <c r="V3474">
        <v>18.660599999999999</v>
      </c>
      <c r="W3474">
        <f>(Tableau1[[#This Row],[Sales]]/Tableau1[[#This Row],[Profit]])*100</f>
        <v>238.0952380952381</v>
      </c>
      <c r="X3474">
        <f>Tableau1[[#This Row],[Sales]]*(1-Tableau1[[#This Row],[Discount]])</f>
        <v>44.43</v>
      </c>
      <c r="Y3474">
        <f ca="1">SUMIF(Tableau1[Order ID],Tableau1[[#This Row],[Order ID]],Tableau1[[#This Row],[Sales]])</f>
        <v>0</v>
      </c>
    </row>
    <row r="3475" spans="1:25" x14ac:dyDescent="0.3">
      <c r="A3475">
        <v>6996</v>
      </c>
      <c r="B3475" t="s">
        <v>3494</v>
      </c>
      <c r="C3475" s="9" t="s">
        <v>5932</v>
      </c>
      <c r="D3475" s="9">
        <v>42327</v>
      </c>
      <c r="E3475" s="3" t="s">
        <v>5680</v>
      </c>
      <c r="F3475" t="s">
        <v>6465</v>
      </c>
      <c r="G3475" t="s">
        <v>7104</v>
      </c>
      <c r="H3475" t="s">
        <v>7897</v>
      </c>
      <c r="I3475" t="s">
        <v>8055</v>
      </c>
      <c r="J3475" t="s">
        <v>8057</v>
      </c>
      <c r="K3475" t="s">
        <v>8156</v>
      </c>
      <c r="L3475" t="s">
        <v>8621</v>
      </c>
      <c r="M3475">
        <v>89115</v>
      </c>
      <c r="N3475" t="s">
        <v>8638</v>
      </c>
      <c r="O3475" t="s">
        <v>9631</v>
      </c>
      <c r="P3475" t="s">
        <v>10371</v>
      </c>
      <c r="Q3475" t="s">
        <v>10382</v>
      </c>
      <c r="R3475" t="s">
        <v>11370</v>
      </c>
      <c r="S3475">
        <v>31.08</v>
      </c>
      <c r="T3475">
        <v>4</v>
      </c>
      <c r="U3475">
        <v>0</v>
      </c>
      <c r="V3475">
        <v>8.3916000000000004</v>
      </c>
      <c r="W3475">
        <f>(Tableau1[[#This Row],[Sales]]/Tableau1[[#This Row],[Profit]])*100</f>
        <v>370.37037037037032</v>
      </c>
      <c r="X3475">
        <f>Tableau1[[#This Row],[Sales]]*(1-Tableau1[[#This Row],[Discount]])</f>
        <v>31.08</v>
      </c>
      <c r="Y3475">
        <f ca="1">SUMIF(Tableau1[Order ID],Tableau1[[#This Row],[Order ID]],Tableau1[[#This Row],[Sales]])</f>
        <v>0</v>
      </c>
    </row>
    <row r="3476" spans="1:25" x14ac:dyDescent="0.3">
      <c r="A3476">
        <v>6997</v>
      </c>
      <c r="B3476" t="s">
        <v>3495</v>
      </c>
      <c r="C3476" s="9" t="s">
        <v>5361</v>
      </c>
      <c r="D3476" s="9">
        <v>43092</v>
      </c>
      <c r="E3476" s="3" t="s">
        <v>5083</v>
      </c>
      <c r="F3476" t="s">
        <v>6464</v>
      </c>
      <c r="G3476" t="s">
        <v>6548</v>
      </c>
      <c r="H3476" t="s">
        <v>7341</v>
      </c>
      <c r="I3476" t="s">
        <v>8055</v>
      </c>
      <c r="J3476" t="s">
        <v>8057</v>
      </c>
      <c r="K3476" t="s">
        <v>8237</v>
      </c>
      <c r="L3476" t="s">
        <v>8598</v>
      </c>
      <c r="M3476">
        <v>61107</v>
      </c>
      <c r="N3476" t="s">
        <v>8639</v>
      </c>
      <c r="O3476" t="s">
        <v>8790</v>
      </c>
      <c r="P3476" t="s">
        <v>10371</v>
      </c>
      <c r="Q3476" t="s">
        <v>10381</v>
      </c>
      <c r="R3476" t="s">
        <v>10540</v>
      </c>
      <c r="S3476">
        <v>13.84</v>
      </c>
      <c r="T3476">
        <v>4</v>
      </c>
      <c r="U3476">
        <v>0.8</v>
      </c>
      <c r="V3476">
        <v>-22.143999999999998</v>
      </c>
      <c r="W3476">
        <f>(Tableau1[[#This Row],[Sales]]/Tableau1[[#This Row],[Profit]])*100</f>
        <v>-62.5</v>
      </c>
      <c r="X3476">
        <f>Tableau1[[#This Row],[Sales]]*(1-Tableau1[[#This Row],[Discount]])</f>
        <v>2.7679999999999993</v>
      </c>
      <c r="Y3476">
        <f ca="1">SUMIF(Tableau1[Order ID],Tableau1[[#This Row],[Order ID]],Tableau1[[#This Row],[Sales]])</f>
        <v>0</v>
      </c>
    </row>
    <row r="3477" spans="1:25" x14ac:dyDescent="0.3">
      <c r="A3477">
        <v>6999</v>
      </c>
      <c r="B3477" t="s">
        <v>3496</v>
      </c>
      <c r="C3477" s="9" t="s">
        <v>6172</v>
      </c>
      <c r="D3477" s="9">
        <v>42629</v>
      </c>
      <c r="E3477" s="3" t="s">
        <v>5927</v>
      </c>
      <c r="F3477" t="s">
        <v>6465</v>
      </c>
      <c r="G3477" t="s">
        <v>7072</v>
      </c>
      <c r="H3477" t="s">
        <v>7865</v>
      </c>
      <c r="I3477" t="s">
        <v>8056</v>
      </c>
      <c r="J3477" t="s">
        <v>8057</v>
      </c>
      <c r="K3477" t="s">
        <v>8287</v>
      </c>
      <c r="L3477" t="s">
        <v>8590</v>
      </c>
      <c r="M3477">
        <v>92677</v>
      </c>
      <c r="N3477" t="s">
        <v>8638</v>
      </c>
      <c r="O3477" t="s">
        <v>9346</v>
      </c>
      <c r="P3477" t="s">
        <v>10371</v>
      </c>
      <c r="Q3477" t="s">
        <v>10383</v>
      </c>
      <c r="R3477" t="s">
        <v>11861</v>
      </c>
      <c r="S3477">
        <v>12.96</v>
      </c>
      <c r="T3477">
        <v>2</v>
      </c>
      <c r="U3477">
        <v>0</v>
      </c>
      <c r="V3477">
        <v>6.3503999999999996</v>
      </c>
      <c r="W3477">
        <f>(Tableau1[[#This Row],[Sales]]/Tableau1[[#This Row],[Profit]])*100</f>
        <v>204.08163265306123</v>
      </c>
      <c r="X3477">
        <f>Tableau1[[#This Row],[Sales]]*(1-Tableau1[[#This Row],[Discount]])</f>
        <v>12.96</v>
      </c>
      <c r="Y3477">
        <f ca="1">SUMIF(Tableau1[Order ID],Tableau1[[#This Row],[Order ID]],Tableau1[[#This Row],[Sales]])</f>
        <v>0</v>
      </c>
    </row>
    <row r="3478" spans="1:25" x14ac:dyDescent="0.3">
      <c r="A3478">
        <v>7000</v>
      </c>
      <c r="B3478" t="s">
        <v>3497</v>
      </c>
      <c r="C3478" s="9" t="s">
        <v>6173</v>
      </c>
      <c r="D3478" s="9">
        <v>42881</v>
      </c>
      <c r="E3478" s="3" t="s">
        <v>5178</v>
      </c>
      <c r="F3478" t="s">
        <v>6466</v>
      </c>
      <c r="G3478" t="s">
        <v>6637</v>
      </c>
      <c r="H3478" t="s">
        <v>7430</v>
      </c>
      <c r="I3478" t="s">
        <v>8055</v>
      </c>
      <c r="J3478" t="s">
        <v>8057</v>
      </c>
      <c r="K3478" t="s">
        <v>8161</v>
      </c>
      <c r="L3478" t="s">
        <v>8589</v>
      </c>
      <c r="M3478">
        <v>40214</v>
      </c>
      <c r="N3478" t="s">
        <v>8637</v>
      </c>
      <c r="O3478" t="s">
        <v>10251</v>
      </c>
      <c r="P3478" t="s">
        <v>10371</v>
      </c>
      <c r="Q3478" t="s">
        <v>10382</v>
      </c>
      <c r="R3478" t="s">
        <v>11989</v>
      </c>
      <c r="S3478">
        <v>208.44</v>
      </c>
      <c r="T3478">
        <v>3</v>
      </c>
      <c r="U3478">
        <v>0</v>
      </c>
      <c r="V3478">
        <v>62.531999999999996</v>
      </c>
      <c r="W3478">
        <f>(Tableau1[[#This Row],[Sales]]/Tableau1[[#This Row],[Profit]])*100</f>
        <v>333.33333333333337</v>
      </c>
      <c r="X3478">
        <f>Tableau1[[#This Row],[Sales]]*(1-Tableau1[[#This Row],[Discount]])</f>
        <v>208.44</v>
      </c>
      <c r="Y3478">
        <f ca="1">SUMIF(Tableau1[Order ID],Tableau1[[#This Row],[Order ID]],Tableau1[[#This Row],[Sales]])</f>
        <v>0</v>
      </c>
    </row>
    <row r="3479" spans="1:25" x14ac:dyDescent="0.3">
      <c r="A3479">
        <v>7002</v>
      </c>
      <c r="B3479" t="s">
        <v>3498</v>
      </c>
      <c r="C3479" s="9" t="s">
        <v>6140</v>
      </c>
      <c r="D3479" s="9">
        <v>42093</v>
      </c>
      <c r="E3479" s="3" t="s">
        <v>6435</v>
      </c>
      <c r="F3479" t="s">
        <v>6465</v>
      </c>
      <c r="G3479" t="s">
        <v>7128</v>
      </c>
      <c r="H3479" t="s">
        <v>7921</v>
      </c>
      <c r="I3479" t="s">
        <v>8056</v>
      </c>
      <c r="J3479" t="s">
        <v>8057</v>
      </c>
      <c r="K3479" t="s">
        <v>8547</v>
      </c>
      <c r="L3479" t="s">
        <v>8598</v>
      </c>
      <c r="M3479">
        <v>61761</v>
      </c>
      <c r="N3479" t="s">
        <v>8639</v>
      </c>
      <c r="O3479" t="s">
        <v>10144</v>
      </c>
      <c r="P3479" t="s">
        <v>10370</v>
      </c>
      <c r="Q3479" t="s">
        <v>10374</v>
      </c>
      <c r="R3479" t="s">
        <v>11885</v>
      </c>
      <c r="S3479">
        <v>366.74400000000003</v>
      </c>
      <c r="T3479">
        <v>4</v>
      </c>
      <c r="U3479">
        <v>0.3</v>
      </c>
      <c r="V3479">
        <v>-110.0232</v>
      </c>
      <c r="W3479">
        <f>(Tableau1[[#This Row],[Sales]]/Tableau1[[#This Row],[Profit]])*100</f>
        <v>-333.33333333333337</v>
      </c>
      <c r="X3479">
        <f>Tableau1[[#This Row],[Sales]]*(1-Tableau1[[#This Row],[Discount]])</f>
        <v>256.7208</v>
      </c>
      <c r="Y3479">
        <f ca="1">SUMIF(Tableau1[Order ID],Tableau1[[#This Row],[Order ID]],Tableau1[[#This Row],[Sales]])</f>
        <v>0</v>
      </c>
    </row>
    <row r="3480" spans="1:25" x14ac:dyDescent="0.3">
      <c r="A3480">
        <v>7003</v>
      </c>
      <c r="B3480" t="s">
        <v>3499</v>
      </c>
      <c r="C3480" s="9" t="s">
        <v>5740</v>
      </c>
      <c r="D3480" s="9">
        <v>41870</v>
      </c>
      <c r="E3480" s="3" t="s">
        <v>6372</v>
      </c>
      <c r="F3480" t="s">
        <v>6464</v>
      </c>
      <c r="G3480" t="s">
        <v>7162</v>
      </c>
      <c r="H3480" t="s">
        <v>7955</v>
      </c>
      <c r="I3480" t="s">
        <v>8055</v>
      </c>
      <c r="J3480" t="s">
        <v>8057</v>
      </c>
      <c r="K3480" t="s">
        <v>8059</v>
      </c>
      <c r="L3480" t="s">
        <v>8590</v>
      </c>
      <c r="M3480">
        <v>90045</v>
      </c>
      <c r="N3480" t="s">
        <v>8638</v>
      </c>
      <c r="O3480" t="s">
        <v>9105</v>
      </c>
      <c r="P3480" t="s">
        <v>10370</v>
      </c>
      <c r="Q3480" t="s">
        <v>10378</v>
      </c>
      <c r="R3480" t="s">
        <v>10855</v>
      </c>
      <c r="S3480">
        <v>289.24</v>
      </c>
      <c r="T3480">
        <v>7</v>
      </c>
      <c r="U3480">
        <v>0</v>
      </c>
      <c r="V3480">
        <v>26.031600000000001</v>
      </c>
      <c r="W3480">
        <f>(Tableau1[[#This Row],[Sales]]/Tableau1[[#This Row],[Profit]])*100</f>
        <v>1111.1111111111111</v>
      </c>
      <c r="X3480">
        <f>Tableau1[[#This Row],[Sales]]*(1-Tableau1[[#This Row],[Discount]])</f>
        <v>289.24</v>
      </c>
      <c r="Y3480">
        <f ca="1">SUMIF(Tableau1[Order ID],Tableau1[[#This Row],[Order ID]],Tableau1[[#This Row],[Sales]])</f>
        <v>0</v>
      </c>
    </row>
    <row r="3481" spans="1:25" x14ac:dyDescent="0.3">
      <c r="A3481">
        <v>7005</v>
      </c>
      <c r="B3481" t="s">
        <v>3500</v>
      </c>
      <c r="C3481" s="9" t="s">
        <v>5881</v>
      </c>
      <c r="D3481" s="9">
        <v>41996</v>
      </c>
      <c r="E3481" s="3" t="s">
        <v>5159</v>
      </c>
      <c r="F3481" t="s">
        <v>6465</v>
      </c>
      <c r="G3481" t="s">
        <v>7013</v>
      </c>
      <c r="H3481" t="s">
        <v>7806</v>
      </c>
      <c r="I3481" t="s">
        <v>8055</v>
      </c>
      <c r="J3481" t="s">
        <v>8057</v>
      </c>
      <c r="K3481" t="s">
        <v>8454</v>
      </c>
      <c r="L3481" t="s">
        <v>8593</v>
      </c>
      <c r="M3481">
        <v>77642</v>
      </c>
      <c r="N3481" t="s">
        <v>8639</v>
      </c>
      <c r="O3481" t="s">
        <v>9972</v>
      </c>
      <c r="P3481" t="s">
        <v>10371</v>
      </c>
      <c r="Q3481" t="s">
        <v>10383</v>
      </c>
      <c r="R3481" t="s">
        <v>11709</v>
      </c>
      <c r="S3481">
        <v>5.1840000000000002</v>
      </c>
      <c r="T3481">
        <v>1</v>
      </c>
      <c r="U3481">
        <v>0.2</v>
      </c>
      <c r="V3481">
        <v>1.8144</v>
      </c>
      <c r="W3481">
        <f>(Tableau1[[#This Row],[Sales]]/Tableau1[[#This Row],[Profit]])*100</f>
        <v>285.71428571428572</v>
      </c>
      <c r="X3481">
        <f>Tableau1[[#This Row],[Sales]]*(1-Tableau1[[#This Row],[Discount]])</f>
        <v>4.1472000000000007</v>
      </c>
      <c r="Y3481">
        <f ca="1">SUMIF(Tableau1[Order ID],Tableau1[[#This Row],[Order ID]],Tableau1[[#This Row],[Sales]])</f>
        <v>0</v>
      </c>
    </row>
    <row r="3482" spans="1:25" x14ac:dyDescent="0.3">
      <c r="A3482">
        <v>7006</v>
      </c>
      <c r="B3482" t="s">
        <v>3501</v>
      </c>
      <c r="C3482" s="9" t="s">
        <v>5579</v>
      </c>
      <c r="D3482" s="9">
        <v>42309</v>
      </c>
      <c r="E3482" s="3" t="s">
        <v>5629</v>
      </c>
      <c r="F3482" t="s">
        <v>6465</v>
      </c>
      <c r="G3482" t="s">
        <v>6691</v>
      </c>
      <c r="H3482" t="s">
        <v>7484</v>
      </c>
      <c r="I3482" t="s">
        <v>8054</v>
      </c>
      <c r="J3482" t="s">
        <v>8057</v>
      </c>
      <c r="K3482" t="s">
        <v>8078</v>
      </c>
      <c r="L3482" t="s">
        <v>8603</v>
      </c>
      <c r="M3482">
        <v>10009</v>
      </c>
      <c r="N3482" t="s">
        <v>8640</v>
      </c>
      <c r="O3482" t="s">
        <v>10289</v>
      </c>
      <c r="P3482" t="s">
        <v>10370</v>
      </c>
      <c r="Q3482" t="s">
        <v>10374</v>
      </c>
      <c r="R3482" t="s">
        <v>12030</v>
      </c>
      <c r="S3482">
        <v>205.16399999999999</v>
      </c>
      <c r="T3482">
        <v>2</v>
      </c>
      <c r="U3482">
        <v>0.1</v>
      </c>
      <c r="V3482">
        <v>13.6776</v>
      </c>
      <c r="W3482">
        <f>(Tableau1[[#This Row],[Sales]]/Tableau1[[#This Row],[Profit]])*100</f>
        <v>1499.9999999999998</v>
      </c>
      <c r="X3482">
        <f>Tableau1[[#This Row],[Sales]]*(1-Tableau1[[#This Row],[Discount]])</f>
        <v>184.64759999999998</v>
      </c>
      <c r="Y3482">
        <f ca="1">SUMIF(Tableau1[Order ID],Tableau1[[#This Row],[Order ID]],Tableau1[[#This Row],[Sales]])</f>
        <v>0</v>
      </c>
    </row>
    <row r="3483" spans="1:25" x14ac:dyDescent="0.3">
      <c r="A3483">
        <v>7007</v>
      </c>
      <c r="B3483" t="s">
        <v>3502</v>
      </c>
      <c r="C3483" s="9" t="s">
        <v>5564</v>
      </c>
      <c r="D3483" s="9">
        <v>41988</v>
      </c>
      <c r="E3483" s="3" t="s">
        <v>6089</v>
      </c>
      <c r="F3483" t="s">
        <v>6465</v>
      </c>
      <c r="G3483" t="s">
        <v>6601</v>
      </c>
      <c r="H3483" t="s">
        <v>7394</v>
      </c>
      <c r="I3483" t="s">
        <v>8055</v>
      </c>
      <c r="J3483" t="s">
        <v>8057</v>
      </c>
      <c r="K3483" t="s">
        <v>8080</v>
      </c>
      <c r="L3483" t="s">
        <v>8598</v>
      </c>
      <c r="M3483">
        <v>60623</v>
      </c>
      <c r="N3483" t="s">
        <v>8639</v>
      </c>
      <c r="O3483" t="s">
        <v>10016</v>
      </c>
      <c r="P3483" t="s">
        <v>10370</v>
      </c>
      <c r="Q3483" t="s">
        <v>10378</v>
      </c>
      <c r="R3483" t="s">
        <v>11754</v>
      </c>
      <c r="S3483">
        <v>8.5440000000000005</v>
      </c>
      <c r="T3483">
        <v>2</v>
      </c>
      <c r="U3483">
        <v>0.6</v>
      </c>
      <c r="V3483">
        <v>-7.476</v>
      </c>
      <c r="W3483">
        <f>(Tableau1[[#This Row],[Sales]]/Tableau1[[#This Row],[Profit]])*100</f>
        <v>-114.28571428571431</v>
      </c>
      <c r="X3483">
        <f>Tableau1[[#This Row],[Sales]]*(1-Tableau1[[#This Row],[Discount]])</f>
        <v>3.4176000000000002</v>
      </c>
      <c r="Y3483">
        <f ca="1">SUMIF(Tableau1[Order ID],Tableau1[[#This Row],[Order ID]],Tableau1[[#This Row],[Sales]])</f>
        <v>0</v>
      </c>
    </row>
    <row r="3484" spans="1:25" x14ac:dyDescent="0.3">
      <c r="A3484">
        <v>7008</v>
      </c>
      <c r="B3484" t="s">
        <v>3503</v>
      </c>
      <c r="C3484" s="9" t="s">
        <v>5321</v>
      </c>
      <c r="D3484" s="9">
        <v>42237</v>
      </c>
      <c r="E3484" s="3" t="s">
        <v>5797</v>
      </c>
      <c r="F3484" t="s">
        <v>6465</v>
      </c>
      <c r="G3484" t="s">
        <v>6939</v>
      </c>
      <c r="H3484" t="s">
        <v>7732</v>
      </c>
      <c r="I3484" t="s">
        <v>8055</v>
      </c>
      <c r="J3484" t="s">
        <v>8057</v>
      </c>
      <c r="K3484" t="s">
        <v>8082</v>
      </c>
      <c r="L3484" t="s">
        <v>8612</v>
      </c>
      <c r="M3484">
        <v>45503</v>
      </c>
      <c r="N3484" t="s">
        <v>8640</v>
      </c>
      <c r="O3484" t="s">
        <v>9038</v>
      </c>
      <c r="P3484" t="s">
        <v>10371</v>
      </c>
      <c r="Q3484" t="s">
        <v>10381</v>
      </c>
      <c r="R3484" t="s">
        <v>10787</v>
      </c>
      <c r="S3484">
        <v>12.827999999999999</v>
      </c>
      <c r="T3484">
        <v>2</v>
      </c>
      <c r="U3484">
        <v>0.7</v>
      </c>
      <c r="V3484">
        <v>-8.9795999999999996</v>
      </c>
      <c r="W3484">
        <f>(Tableau1[[#This Row],[Sales]]/Tableau1[[#This Row],[Profit]])*100</f>
        <v>-142.85714285714286</v>
      </c>
      <c r="X3484">
        <f>Tableau1[[#This Row],[Sales]]*(1-Tableau1[[#This Row],[Discount]])</f>
        <v>3.8484000000000003</v>
      </c>
      <c r="Y3484">
        <f ca="1">SUMIF(Tableau1[Order ID],Tableau1[[#This Row],[Order ID]],Tableau1[[#This Row],[Sales]])</f>
        <v>0</v>
      </c>
    </row>
    <row r="3485" spans="1:25" x14ac:dyDescent="0.3">
      <c r="A3485">
        <v>7011</v>
      </c>
      <c r="B3485" t="s">
        <v>3504</v>
      </c>
      <c r="C3485" s="9" t="s">
        <v>5265</v>
      </c>
      <c r="D3485" s="9">
        <v>41782</v>
      </c>
      <c r="E3485" s="3" t="s">
        <v>5309</v>
      </c>
      <c r="F3485" t="s">
        <v>6465</v>
      </c>
      <c r="G3485" t="s">
        <v>6686</v>
      </c>
      <c r="H3485" t="s">
        <v>7479</v>
      </c>
      <c r="I3485" t="s">
        <v>8054</v>
      </c>
      <c r="J3485" t="s">
        <v>8057</v>
      </c>
      <c r="K3485" t="s">
        <v>8078</v>
      </c>
      <c r="L3485" t="s">
        <v>8603</v>
      </c>
      <c r="M3485">
        <v>10035</v>
      </c>
      <c r="N3485" t="s">
        <v>8640</v>
      </c>
      <c r="O3485" t="s">
        <v>9945</v>
      </c>
      <c r="P3485" t="s">
        <v>10371</v>
      </c>
      <c r="Q3485" t="s">
        <v>10381</v>
      </c>
      <c r="R3485" t="s">
        <v>10690</v>
      </c>
      <c r="S3485">
        <v>17.96</v>
      </c>
      <c r="T3485">
        <v>5</v>
      </c>
      <c r="U3485">
        <v>0.2</v>
      </c>
      <c r="V3485">
        <v>5.8369999999999997</v>
      </c>
      <c r="W3485">
        <f>(Tableau1[[#This Row],[Sales]]/Tableau1[[#This Row],[Profit]])*100</f>
        <v>307.69230769230774</v>
      </c>
      <c r="X3485">
        <f>Tableau1[[#This Row],[Sales]]*(1-Tableau1[[#This Row],[Discount]])</f>
        <v>14.368000000000002</v>
      </c>
      <c r="Y3485">
        <f ca="1">SUMIF(Tableau1[Order ID],Tableau1[[#This Row],[Order ID]],Tableau1[[#This Row],[Sales]])</f>
        <v>0</v>
      </c>
    </row>
    <row r="3486" spans="1:25" x14ac:dyDescent="0.3">
      <c r="A3486">
        <v>7014</v>
      </c>
      <c r="B3486" t="s">
        <v>3505</v>
      </c>
      <c r="C3486" s="9" t="s">
        <v>5064</v>
      </c>
      <c r="D3486" s="9">
        <v>43078</v>
      </c>
      <c r="E3486" s="3" t="s">
        <v>5187</v>
      </c>
      <c r="F3486" t="s">
        <v>6464</v>
      </c>
      <c r="G3486" t="s">
        <v>7094</v>
      </c>
      <c r="H3486" t="s">
        <v>7887</v>
      </c>
      <c r="I3486" t="s">
        <v>8056</v>
      </c>
      <c r="J3486" t="s">
        <v>8057</v>
      </c>
      <c r="K3486" t="s">
        <v>8220</v>
      </c>
      <c r="L3486" t="s">
        <v>8590</v>
      </c>
      <c r="M3486">
        <v>93905</v>
      </c>
      <c r="N3486" t="s">
        <v>8638</v>
      </c>
      <c r="O3486" t="s">
        <v>9293</v>
      </c>
      <c r="P3486" t="s">
        <v>10370</v>
      </c>
      <c r="Q3486" t="s">
        <v>10373</v>
      </c>
      <c r="R3486" t="s">
        <v>11042</v>
      </c>
      <c r="S3486">
        <v>148.25700000000001</v>
      </c>
      <c r="T3486">
        <v>3</v>
      </c>
      <c r="U3486">
        <v>0.15</v>
      </c>
      <c r="V3486">
        <v>15.697800000000001</v>
      </c>
      <c r="W3486">
        <f>(Tableau1[[#This Row],[Sales]]/Tableau1[[#This Row],[Profit]])*100</f>
        <v>944.44444444444446</v>
      </c>
      <c r="X3486">
        <f>Tableau1[[#This Row],[Sales]]*(1-Tableau1[[#This Row],[Discount]])</f>
        <v>126.01845</v>
      </c>
      <c r="Y3486">
        <f ca="1">SUMIF(Tableau1[Order ID],Tableau1[[#This Row],[Order ID]],Tableau1[[#This Row],[Sales]])</f>
        <v>0</v>
      </c>
    </row>
    <row r="3487" spans="1:25" x14ac:dyDescent="0.3">
      <c r="A3487">
        <v>7015</v>
      </c>
      <c r="B3487" t="s">
        <v>3506</v>
      </c>
      <c r="C3487" s="9" t="s">
        <v>5548</v>
      </c>
      <c r="D3487" s="9">
        <v>41709</v>
      </c>
      <c r="E3487" s="3" t="s">
        <v>6447</v>
      </c>
      <c r="F3487" t="s">
        <v>6464</v>
      </c>
      <c r="G3487" t="s">
        <v>6992</v>
      </c>
      <c r="H3487" t="s">
        <v>7785</v>
      </c>
      <c r="I3487" t="s">
        <v>8055</v>
      </c>
      <c r="J3487" t="s">
        <v>8057</v>
      </c>
      <c r="K3487" t="s">
        <v>8160</v>
      </c>
      <c r="L3487" t="s">
        <v>8589</v>
      </c>
      <c r="M3487">
        <v>40475</v>
      </c>
      <c r="N3487" t="s">
        <v>8637</v>
      </c>
      <c r="O3487" t="s">
        <v>9041</v>
      </c>
      <c r="P3487" t="s">
        <v>10371</v>
      </c>
      <c r="Q3487" t="s">
        <v>10382</v>
      </c>
      <c r="R3487" t="s">
        <v>10790</v>
      </c>
      <c r="S3487">
        <v>146.76</v>
      </c>
      <c r="T3487">
        <v>3</v>
      </c>
      <c r="U3487">
        <v>0</v>
      </c>
      <c r="V3487">
        <v>38.157600000000002</v>
      </c>
      <c r="W3487">
        <f>(Tableau1[[#This Row],[Sales]]/Tableau1[[#This Row],[Profit]])*100</f>
        <v>384.61538461538458</v>
      </c>
      <c r="X3487">
        <f>Tableau1[[#This Row],[Sales]]*(1-Tableau1[[#This Row],[Discount]])</f>
        <v>146.76</v>
      </c>
      <c r="Y3487">
        <f ca="1">SUMIF(Tableau1[Order ID],Tableau1[[#This Row],[Order ID]],Tableau1[[#This Row],[Sales]])</f>
        <v>0</v>
      </c>
    </row>
    <row r="3488" spans="1:25" x14ac:dyDescent="0.3">
      <c r="A3488">
        <v>7019</v>
      </c>
      <c r="B3488" t="s">
        <v>3507</v>
      </c>
      <c r="C3488" s="9" t="s">
        <v>5691</v>
      </c>
      <c r="D3488" s="9">
        <v>42544</v>
      </c>
      <c r="E3488" s="3" t="s">
        <v>5842</v>
      </c>
      <c r="F3488" t="s">
        <v>6464</v>
      </c>
      <c r="G3488" t="s">
        <v>6793</v>
      </c>
      <c r="H3488" t="s">
        <v>7586</v>
      </c>
      <c r="I3488" t="s">
        <v>8054</v>
      </c>
      <c r="J3488" t="s">
        <v>8057</v>
      </c>
      <c r="K3488" t="s">
        <v>8078</v>
      </c>
      <c r="L3488" t="s">
        <v>8603</v>
      </c>
      <c r="M3488">
        <v>10035</v>
      </c>
      <c r="N3488" t="s">
        <v>8640</v>
      </c>
      <c r="O3488" t="s">
        <v>10197</v>
      </c>
      <c r="P3488" t="s">
        <v>10371</v>
      </c>
      <c r="Q3488" t="s">
        <v>10375</v>
      </c>
      <c r="R3488" t="s">
        <v>11936</v>
      </c>
      <c r="S3488">
        <v>25.83</v>
      </c>
      <c r="T3488">
        <v>7</v>
      </c>
      <c r="U3488">
        <v>0</v>
      </c>
      <c r="V3488">
        <v>12.1401</v>
      </c>
      <c r="W3488">
        <f>(Tableau1[[#This Row],[Sales]]/Tableau1[[#This Row],[Profit]])*100</f>
        <v>212.7659574468085</v>
      </c>
      <c r="X3488">
        <f>Tableau1[[#This Row],[Sales]]*(1-Tableau1[[#This Row],[Discount]])</f>
        <v>25.83</v>
      </c>
      <c r="Y3488">
        <f ca="1">SUMIF(Tableau1[Order ID],Tableau1[[#This Row],[Order ID]],Tableau1[[#This Row],[Sales]])</f>
        <v>0</v>
      </c>
    </row>
    <row r="3489" spans="1:25" x14ac:dyDescent="0.3">
      <c r="A3489">
        <v>7020</v>
      </c>
      <c r="B3489" t="s">
        <v>3508</v>
      </c>
      <c r="C3489" s="9" t="s">
        <v>5739</v>
      </c>
      <c r="D3489" s="9">
        <v>41874</v>
      </c>
      <c r="E3489" s="3" t="s">
        <v>5039</v>
      </c>
      <c r="F3489" t="s">
        <v>6465</v>
      </c>
      <c r="G3489" t="s">
        <v>6743</v>
      </c>
      <c r="H3489" t="s">
        <v>7536</v>
      </c>
      <c r="I3489" t="s">
        <v>8054</v>
      </c>
      <c r="J3489" t="s">
        <v>8057</v>
      </c>
      <c r="K3489" t="s">
        <v>8118</v>
      </c>
      <c r="L3489" t="s">
        <v>8610</v>
      </c>
      <c r="M3489">
        <v>80219</v>
      </c>
      <c r="N3489" t="s">
        <v>8638</v>
      </c>
      <c r="O3489" t="s">
        <v>10330</v>
      </c>
      <c r="P3489" t="s">
        <v>10371</v>
      </c>
      <c r="Q3489" t="s">
        <v>10383</v>
      </c>
      <c r="R3489" t="s">
        <v>12072</v>
      </c>
      <c r="S3489">
        <v>15.552</v>
      </c>
      <c r="T3489">
        <v>3</v>
      </c>
      <c r="U3489">
        <v>0.2</v>
      </c>
      <c r="V3489">
        <v>5.4432</v>
      </c>
      <c r="W3489">
        <f>(Tableau1[[#This Row],[Sales]]/Tableau1[[#This Row],[Profit]])*100</f>
        <v>285.71428571428572</v>
      </c>
      <c r="X3489">
        <f>Tableau1[[#This Row],[Sales]]*(1-Tableau1[[#This Row],[Discount]])</f>
        <v>12.441600000000001</v>
      </c>
      <c r="Y3489">
        <f ca="1">SUMIF(Tableau1[Order ID],Tableau1[[#This Row],[Order ID]],Tableau1[[#This Row],[Sales]])</f>
        <v>0</v>
      </c>
    </row>
    <row r="3490" spans="1:25" x14ac:dyDescent="0.3">
      <c r="A3490">
        <v>7026</v>
      </c>
      <c r="B3490" t="s">
        <v>3509</v>
      </c>
      <c r="C3490" s="9" t="s">
        <v>5725</v>
      </c>
      <c r="D3490" s="9">
        <v>42772</v>
      </c>
      <c r="E3490" s="3" t="s">
        <v>6448</v>
      </c>
      <c r="F3490" t="s">
        <v>6465</v>
      </c>
      <c r="G3490" t="s">
        <v>6727</v>
      </c>
      <c r="H3490" t="s">
        <v>7520</v>
      </c>
      <c r="I3490" t="s">
        <v>8055</v>
      </c>
      <c r="J3490" t="s">
        <v>8057</v>
      </c>
      <c r="K3490" t="s">
        <v>8078</v>
      </c>
      <c r="L3490" t="s">
        <v>8603</v>
      </c>
      <c r="M3490">
        <v>10024</v>
      </c>
      <c r="N3490" t="s">
        <v>8640</v>
      </c>
      <c r="O3490" t="s">
        <v>9153</v>
      </c>
      <c r="P3490" t="s">
        <v>10372</v>
      </c>
      <c r="Q3490" t="s">
        <v>10380</v>
      </c>
      <c r="R3490" t="s">
        <v>10902</v>
      </c>
      <c r="S3490">
        <v>227.46</v>
      </c>
      <c r="T3490">
        <v>6</v>
      </c>
      <c r="U3490">
        <v>0</v>
      </c>
      <c r="V3490">
        <v>65.963399999999993</v>
      </c>
      <c r="W3490">
        <f>(Tableau1[[#This Row],[Sales]]/Tableau1[[#This Row],[Profit]])*100</f>
        <v>344.82758620689663</v>
      </c>
      <c r="X3490">
        <f>Tableau1[[#This Row],[Sales]]*(1-Tableau1[[#This Row],[Discount]])</f>
        <v>227.46</v>
      </c>
      <c r="Y3490">
        <f ca="1">SUMIF(Tableau1[Order ID],Tableau1[[#This Row],[Order ID]],Tableau1[[#This Row],[Sales]])</f>
        <v>0</v>
      </c>
    </row>
    <row r="3491" spans="1:25" x14ac:dyDescent="0.3">
      <c r="A3491">
        <v>7028</v>
      </c>
      <c r="B3491" t="s">
        <v>3510</v>
      </c>
      <c r="C3491" s="9" t="s">
        <v>5956</v>
      </c>
      <c r="D3491" s="9">
        <v>42764</v>
      </c>
      <c r="E3491" s="3" t="s">
        <v>6149</v>
      </c>
      <c r="F3491" t="s">
        <v>6465</v>
      </c>
      <c r="G3491" t="s">
        <v>6829</v>
      </c>
      <c r="H3491" t="s">
        <v>7622</v>
      </c>
      <c r="I3491" t="s">
        <v>8054</v>
      </c>
      <c r="J3491" t="s">
        <v>8057</v>
      </c>
      <c r="K3491" t="s">
        <v>8078</v>
      </c>
      <c r="L3491" t="s">
        <v>8603</v>
      </c>
      <c r="M3491">
        <v>10011</v>
      </c>
      <c r="N3491" t="s">
        <v>8640</v>
      </c>
      <c r="O3491" t="s">
        <v>9329</v>
      </c>
      <c r="P3491" t="s">
        <v>10371</v>
      </c>
      <c r="Q3491" t="s">
        <v>10375</v>
      </c>
      <c r="R3491" t="s">
        <v>11077</v>
      </c>
      <c r="S3491">
        <v>5.22</v>
      </c>
      <c r="T3491">
        <v>2</v>
      </c>
      <c r="U3491">
        <v>0</v>
      </c>
      <c r="V3491">
        <v>2.4011999999999998</v>
      </c>
      <c r="W3491">
        <f>(Tableau1[[#This Row],[Sales]]/Tableau1[[#This Row],[Profit]])*100</f>
        <v>217.39130434782606</v>
      </c>
      <c r="X3491">
        <f>Tableau1[[#This Row],[Sales]]*(1-Tableau1[[#This Row],[Discount]])</f>
        <v>5.22</v>
      </c>
      <c r="Y3491">
        <f ca="1">SUMIF(Tableau1[Order ID],Tableau1[[#This Row],[Order ID]],Tableau1[[#This Row],[Sales]])</f>
        <v>0</v>
      </c>
    </row>
    <row r="3492" spans="1:25" x14ac:dyDescent="0.3">
      <c r="A3492">
        <v>7029</v>
      </c>
      <c r="B3492" t="s">
        <v>3511</v>
      </c>
      <c r="C3492" s="9" t="s">
        <v>5917</v>
      </c>
      <c r="D3492" s="9">
        <v>42724</v>
      </c>
      <c r="E3492" s="3" t="s">
        <v>5473</v>
      </c>
      <c r="F3492" t="s">
        <v>6464</v>
      </c>
      <c r="G3492" t="s">
        <v>6898</v>
      </c>
      <c r="H3492" t="s">
        <v>7691</v>
      </c>
      <c r="I3492" t="s">
        <v>8054</v>
      </c>
      <c r="J3492" t="s">
        <v>8057</v>
      </c>
      <c r="K3492" t="s">
        <v>8067</v>
      </c>
      <c r="L3492" t="s">
        <v>8596</v>
      </c>
      <c r="M3492">
        <v>68025</v>
      </c>
      <c r="N3492" t="s">
        <v>8639</v>
      </c>
      <c r="O3492" t="s">
        <v>9585</v>
      </c>
      <c r="P3492" t="s">
        <v>10371</v>
      </c>
      <c r="Q3492" t="s">
        <v>10383</v>
      </c>
      <c r="R3492" t="s">
        <v>11327</v>
      </c>
      <c r="S3492">
        <v>33.9</v>
      </c>
      <c r="T3492">
        <v>5</v>
      </c>
      <c r="U3492">
        <v>0</v>
      </c>
      <c r="V3492">
        <v>15.593999999999999</v>
      </c>
      <c r="W3492">
        <f>(Tableau1[[#This Row],[Sales]]/Tableau1[[#This Row],[Profit]])*100</f>
        <v>217.39130434782606</v>
      </c>
      <c r="X3492">
        <f>Tableau1[[#This Row],[Sales]]*(1-Tableau1[[#This Row],[Discount]])</f>
        <v>33.9</v>
      </c>
      <c r="Y3492">
        <f ca="1">SUMIF(Tableau1[Order ID],Tableau1[[#This Row],[Order ID]],Tableau1[[#This Row],[Sales]])</f>
        <v>0</v>
      </c>
    </row>
    <row r="3493" spans="1:25" x14ac:dyDescent="0.3">
      <c r="A3493">
        <v>7030</v>
      </c>
      <c r="B3493" t="s">
        <v>3512</v>
      </c>
      <c r="C3493" s="9" t="s">
        <v>5613</v>
      </c>
      <c r="D3493" s="9">
        <v>42685</v>
      </c>
      <c r="E3493" s="3" t="s">
        <v>5106</v>
      </c>
      <c r="F3493" t="s">
        <v>6465</v>
      </c>
      <c r="G3493" t="s">
        <v>6962</v>
      </c>
      <c r="H3493" t="s">
        <v>7755</v>
      </c>
      <c r="I3493" t="s">
        <v>8055</v>
      </c>
      <c r="J3493" t="s">
        <v>8057</v>
      </c>
      <c r="K3493" t="s">
        <v>8078</v>
      </c>
      <c r="L3493" t="s">
        <v>8603</v>
      </c>
      <c r="M3493">
        <v>10011</v>
      </c>
      <c r="N3493" t="s">
        <v>8640</v>
      </c>
      <c r="O3493" t="s">
        <v>9777</v>
      </c>
      <c r="P3493" t="s">
        <v>10371</v>
      </c>
      <c r="Q3493" t="s">
        <v>10377</v>
      </c>
      <c r="R3493" t="s">
        <v>11052</v>
      </c>
      <c r="S3493">
        <v>28.14</v>
      </c>
      <c r="T3493">
        <v>3</v>
      </c>
      <c r="U3493">
        <v>0</v>
      </c>
      <c r="V3493">
        <v>7.8792</v>
      </c>
      <c r="W3493">
        <f>(Tableau1[[#This Row],[Sales]]/Tableau1[[#This Row],[Profit]])*100</f>
        <v>357.14285714285717</v>
      </c>
      <c r="X3493">
        <f>Tableau1[[#This Row],[Sales]]*(1-Tableau1[[#This Row],[Discount]])</f>
        <v>28.14</v>
      </c>
      <c r="Y3493">
        <f ca="1">SUMIF(Tableau1[Order ID],Tableau1[[#This Row],[Order ID]],Tableau1[[#This Row],[Sales]])</f>
        <v>0</v>
      </c>
    </row>
    <row r="3494" spans="1:25" x14ac:dyDescent="0.3">
      <c r="A3494">
        <v>7036</v>
      </c>
      <c r="B3494" t="s">
        <v>3513</v>
      </c>
      <c r="C3494" s="9" t="s">
        <v>5075</v>
      </c>
      <c r="D3494" s="9">
        <v>43048</v>
      </c>
      <c r="E3494" s="3" t="s">
        <v>5068</v>
      </c>
      <c r="F3494" t="s">
        <v>6465</v>
      </c>
      <c r="G3494" t="s">
        <v>6999</v>
      </c>
      <c r="H3494" t="s">
        <v>7792</v>
      </c>
      <c r="I3494" t="s">
        <v>8055</v>
      </c>
      <c r="J3494" t="s">
        <v>8057</v>
      </c>
      <c r="K3494" t="s">
        <v>8128</v>
      </c>
      <c r="L3494" t="s">
        <v>8590</v>
      </c>
      <c r="M3494">
        <v>92105</v>
      </c>
      <c r="N3494" t="s">
        <v>8638</v>
      </c>
      <c r="O3494" t="s">
        <v>9258</v>
      </c>
      <c r="P3494" t="s">
        <v>10370</v>
      </c>
      <c r="Q3494" t="s">
        <v>10374</v>
      </c>
      <c r="R3494" t="s">
        <v>11007</v>
      </c>
      <c r="S3494">
        <v>523.39200000000005</v>
      </c>
      <c r="T3494">
        <v>3</v>
      </c>
      <c r="U3494">
        <v>0.2</v>
      </c>
      <c r="V3494">
        <v>52.339199999999998</v>
      </c>
      <c r="W3494">
        <f>(Tableau1[[#This Row],[Sales]]/Tableau1[[#This Row],[Profit]])*100</f>
        <v>1000.0000000000002</v>
      </c>
      <c r="X3494">
        <f>Tableau1[[#This Row],[Sales]]*(1-Tableau1[[#This Row],[Discount]])</f>
        <v>418.71360000000004</v>
      </c>
      <c r="Y3494">
        <f ca="1">SUMIF(Tableau1[Order ID],Tableau1[[#This Row],[Order ID]],Tableau1[[#This Row],[Sales]])</f>
        <v>0</v>
      </c>
    </row>
    <row r="3495" spans="1:25" x14ac:dyDescent="0.3">
      <c r="A3495">
        <v>7037</v>
      </c>
      <c r="B3495" t="s">
        <v>3514</v>
      </c>
      <c r="C3495" s="9" t="s">
        <v>6103</v>
      </c>
      <c r="D3495" s="9">
        <v>41761</v>
      </c>
      <c r="E3495" s="3" t="s">
        <v>5447</v>
      </c>
      <c r="F3495" t="s">
        <v>6464</v>
      </c>
      <c r="G3495" t="s">
        <v>7218</v>
      </c>
      <c r="H3495" t="s">
        <v>8011</v>
      </c>
      <c r="I3495" t="s">
        <v>8054</v>
      </c>
      <c r="J3495" t="s">
        <v>8057</v>
      </c>
      <c r="K3495" t="s">
        <v>8179</v>
      </c>
      <c r="L3495" t="s">
        <v>8591</v>
      </c>
      <c r="M3495">
        <v>33801</v>
      </c>
      <c r="N3495" t="s">
        <v>8637</v>
      </c>
      <c r="O3495" t="s">
        <v>9456</v>
      </c>
      <c r="P3495" t="s">
        <v>10372</v>
      </c>
      <c r="Q3495" t="s">
        <v>10389</v>
      </c>
      <c r="R3495" t="s">
        <v>11199</v>
      </c>
      <c r="S3495">
        <v>479.98399999999998</v>
      </c>
      <c r="T3495">
        <v>2</v>
      </c>
      <c r="U3495">
        <v>0.2</v>
      </c>
      <c r="V3495">
        <v>89.997</v>
      </c>
      <c r="W3495">
        <f>(Tableau1[[#This Row],[Sales]]/Tableau1[[#This Row],[Profit]])*100</f>
        <v>533.33333333333326</v>
      </c>
      <c r="X3495">
        <f>Tableau1[[#This Row],[Sales]]*(1-Tableau1[[#This Row],[Discount]])</f>
        <v>383.98720000000003</v>
      </c>
      <c r="Y3495">
        <f ca="1">SUMIF(Tableau1[Order ID],Tableau1[[#This Row],[Order ID]],Tableau1[[#This Row],[Sales]])</f>
        <v>0</v>
      </c>
    </row>
    <row r="3496" spans="1:25" x14ac:dyDescent="0.3">
      <c r="A3496">
        <v>7038</v>
      </c>
      <c r="B3496" t="s">
        <v>3515</v>
      </c>
      <c r="C3496" s="9" t="s">
        <v>5615</v>
      </c>
      <c r="D3496" s="9">
        <v>43000</v>
      </c>
      <c r="E3496" s="3" t="s">
        <v>6321</v>
      </c>
      <c r="F3496" t="s">
        <v>6465</v>
      </c>
      <c r="G3496" t="s">
        <v>6755</v>
      </c>
      <c r="H3496" t="s">
        <v>7548</v>
      </c>
      <c r="I3496" t="s">
        <v>8054</v>
      </c>
      <c r="J3496" t="s">
        <v>8057</v>
      </c>
      <c r="K3496" t="s">
        <v>8272</v>
      </c>
      <c r="L3496" t="s">
        <v>8620</v>
      </c>
      <c r="M3496">
        <v>30080</v>
      </c>
      <c r="N3496" t="s">
        <v>8637</v>
      </c>
      <c r="O3496" t="s">
        <v>9910</v>
      </c>
      <c r="P3496" t="s">
        <v>10371</v>
      </c>
      <c r="Q3496" t="s">
        <v>10383</v>
      </c>
      <c r="R3496" t="s">
        <v>11645</v>
      </c>
      <c r="S3496">
        <v>12.96</v>
      </c>
      <c r="T3496">
        <v>2</v>
      </c>
      <c r="U3496">
        <v>0</v>
      </c>
      <c r="V3496">
        <v>6.2207999999999997</v>
      </c>
      <c r="W3496">
        <f>(Tableau1[[#This Row],[Sales]]/Tableau1[[#This Row],[Profit]])*100</f>
        <v>208.33333333333334</v>
      </c>
      <c r="X3496">
        <f>Tableau1[[#This Row],[Sales]]*(1-Tableau1[[#This Row],[Discount]])</f>
        <v>12.96</v>
      </c>
      <c r="Y3496">
        <f ca="1">SUMIF(Tableau1[Order ID],Tableau1[[#This Row],[Order ID]],Tableau1[[#This Row],[Sales]])</f>
        <v>0</v>
      </c>
    </row>
    <row r="3497" spans="1:25" x14ac:dyDescent="0.3">
      <c r="A3497">
        <v>7040</v>
      </c>
      <c r="B3497" t="s">
        <v>3516</v>
      </c>
      <c r="C3497" s="9" t="s">
        <v>5124</v>
      </c>
      <c r="D3497" s="9">
        <v>43086</v>
      </c>
      <c r="E3497" s="3" t="s">
        <v>5361</v>
      </c>
      <c r="F3497" t="s">
        <v>6465</v>
      </c>
      <c r="G3497" t="s">
        <v>6715</v>
      </c>
      <c r="H3497" t="s">
        <v>7508</v>
      </c>
      <c r="I3497" t="s">
        <v>8054</v>
      </c>
      <c r="J3497" t="s">
        <v>8057</v>
      </c>
      <c r="K3497" t="s">
        <v>8078</v>
      </c>
      <c r="L3497" t="s">
        <v>8603</v>
      </c>
      <c r="M3497">
        <v>10009</v>
      </c>
      <c r="N3497" t="s">
        <v>8640</v>
      </c>
      <c r="O3497" t="s">
        <v>8862</v>
      </c>
      <c r="P3497" t="s">
        <v>10371</v>
      </c>
      <c r="Q3497" t="s">
        <v>10377</v>
      </c>
      <c r="R3497" t="s">
        <v>10612</v>
      </c>
      <c r="S3497">
        <v>166.72</v>
      </c>
      <c r="T3497">
        <v>2</v>
      </c>
      <c r="U3497">
        <v>0</v>
      </c>
      <c r="V3497">
        <v>41.68</v>
      </c>
      <c r="W3497">
        <f>(Tableau1[[#This Row],[Sales]]/Tableau1[[#This Row],[Profit]])*100</f>
        <v>400</v>
      </c>
      <c r="X3497">
        <f>Tableau1[[#This Row],[Sales]]*(1-Tableau1[[#This Row],[Discount]])</f>
        <v>166.72</v>
      </c>
      <c r="Y3497">
        <f ca="1">SUMIF(Tableau1[Order ID],Tableau1[[#This Row],[Order ID]],Tableau1[[#This Row],[Sales]])</f>
        <v>0</v>
      </c>
    </row>
    <row r="3498" spans="1:25" x14ac:dyDescent="0.3">
      <c r="A3498">
        <v>7043</v>
      </c>
      <c r="B3498" t="s">
        <v>3517</v>
      </c>
      <c r="C3498" s="9" t="s">
        <v>5960</v>
      </c>
      <c r="D3498" s="9">
        <v>42934</v>
      </c>
      <c r="E3498" s="3" t="s">
        <v>5313</v>
      </c>
      <c r="F3498" t="s">
        <v>6465</v>
      </c>
      <c r="G3498" t="s">
        <v>6745</v>
      </c>
      <c r="H3498" t="s">
        <v>7538</v>
      </c>
      <c r="I3498" t="s">
        <v>8054</v>
      </c>
      <c r="J3498" t="s">
        <v>8057</v>
      </c>
      <c r="K3498" t="s">
        <v>8068</v>
      </c>
      <c r="L3498" t="s">
        <v>8597</v>
      </c>
      <c r="M3498">
        <v>19134</v>
      </c>
      <c r="N3498" t="s">
        <v>8640</v>
      </c>
      <c r="O3498" t="s">
        <v>10233</v>
      </c>
      <c r="P3498" t="s">
        <v>10372</v>
      </c>
      <c r="Q3498" t="s">
        <v>10389</v>
      </c>
      <c r="R3498" t="s">
        <v>11971</v>
      </c>
      <c r="S3498">
        <v>599.97</v>
      </c>
      <c r="T3498">
        <v>5</v>
      </c>
      <c r="U3498">
        <v>0.4</v>
      </c>
      <c r="V3498">
        <v>69.996499999999997</v>
      </c>
      <c r="W3498">
        <f>(Tableau1[[#This Row],[Sales]]/Tableau1[[#This Row],[Profit]])*100</f>
        <v>857.14285714285734</v>
      </c>
      <c r="X3498">
        <f>Tableau1[[#This Row],[Sales]]*(1-Tableau1[[#This Row],[Discount]])</f>
        <v>359.98200000000003</v>
      </c>
      <c r="Y3498">
        <f ca="1">SUMIF(Tableau1[Order ID],Tableau1[[#This Row],[Order ID]],Tableau1[[#This Row],[Sales]])</f>
        <v>0</v>
      </c>
    </row>
    <row r="3499" spans="1:25" x14ac:dyDescent="0.3">
      <c r="A3499">
        <v>7046</v>
      </c>
      <c r="B3499" t="s">
        <v>3518</v>
      </c>
      <c r="C3499" s="9" t="s">
        <v>5084</v>
      </c>
      <c r="D3499" s="9">
        <v>42677</v>
      </c>
      <c r="E3499" s="3" t="s">
        <v>6229</v>
      </c>
      <c r="F3499" t="s">
        <v>6465</v>
      </c>
      <c r="G3499" t="s">
        <v>7069</v>
      </c>
      <c r="H3499" t="s">
        <v>7862</v>
      </c>
      <c r="I3499" t="s">
        <v>8055</v>
      </c>
      <c r="J3499" t="s">
        <v>8057</v>
      </c>
      <c r="K3499" t="s">
        <v>8119</v>
      </c>
      <c r="L3499" t="s">
        <v>8593</v>
      </c>
      <c r="M3499">
        <v>75217</v>
      </c>
      <c r="N3499" t="s">
        <v>8639</v>
      </c>
      <c r="O3499" t="s">
        <v>9800</v>
      </c>
      <c r="P3499" t="s">
        <v>10371</v>
      </c>
      <c r="Q3499" t="s">
        <v>10383</v>
      </c>
      <c r="R3499" t="s">
        <v>11534</v>
      </c>
      <c r="S3499">
        <v>9.2479999999999993</v>
      </c>
      <c r="T3499">
        <v>2</v>
      </c>
      <c r="U3499">
        <v>0.2</v>
      </c>
      <c r="V3499">
        <v>3.3523999999999998</v>
      </c>
      <c r="W3499">
        <f>(Tableau1[[#This Row],[Sales]]/Tableau1[[#This Row],[Profit]])*100</f>
        <v>275.86206896551721</v>
      </c>
      <c r="X3499">
        <f>Tableau1[[#This Row],[Sales]]*(1-Tableau1[[#This Row],[Discount]])</f>
        <v>7.3983999999999996</v>
      </c>
      <c r="Y3499">
        <f ca="1">SUMIF(Tableau1[Order ID],Tableau1[[#This Row],[Order ID]],Tableau1[[#This Row],[Sales]])</f>
        <v>0</v>
      </c>
    </row>
    <row r="3500" spans="1:25" x14ac:dyDescent="0.3">
      <c r="A3500">
        <v>7047</v>
      </c>
      <c r="B3500" t="s">
        <v>3519</v>
      </c>
      <c r="C3500" s="9" t="s">
        <v>5948</v>
      </c>
      <c r="D3500" s="9">
        <v>41737</v>
      </c>
      <c r="E3500" s="3" t="s">
        <v>5821</v>
      </c>
      <c r="F3500" t="s">
        <v>6465</v>
      </c>
      <c r="G3500" t="s">
        <v>6602</v>
      </c>
      <c r="H3500" t="s">
        <v>7395</v>
      </c>
      <c r="I3500" t="s">
        <v>8056</v>
      </c>
      <c r="J3500" t="s">
        <v>8057</v>
      </c>
      <c r="K3500" t="s">
        <v>8061</v>
      </c>
      <c r="L3500" t="s">
        <v>8590</v>
      </c>
      <c r="M3500">
        <v>94521</v>
      </c>
      <c r="N3500" t="s">
        <v>8638</v>
      </c>
      <c r="O3500" t="s">
        <v>8846</v>
      </c>
      <c r="P3500" t="s">
        <v>10370</v>
      </c>
      <c r="Q3500" t="s">
        <v>10376</v>
      </c>
      <c r="R3500" t="s">
        <v>10596</v>
      </c>
      <c r="S3500">
        <v>99.591999999999999</v>
      </c>
      <c r="T3500">
        <v>1</v>
      </c>
      <c r="U3500">
        <v>0.2</v>
      </c>
      <c r="V3500">
        <v>2.4897999999999998</v>
      </c>
      <c r="W3500">
        <f>(Tableau1[[#This Row],[Sales]]/Tableau1[[#This Row],[Profit]])*100</f>
        <v>4000</v>
      </c>
      <c r="X3500">
        <f>Tableau1[[#This Row],[Sales]]*(1-Tableau1[[#This Row],[Discount]])</f>
        <v>79.673600000000008</v>
      </c>
      <c r="Y3500">
        <f ca="1">SUMIF(Tableau1[Order ID],Tableau1[[#This Row],[Order ID]],Tableau1[[#This Row],[Sales]])</f>
        <v>0</v>
      </c>
    </row>
    <row r="3501" spans="1:25" x14ac:dyDescent="0.3">
      <c r="A3501">
        <v>7049</v>
      </c>
      <c r="B3501" t="s">
        <v>3520</v>
      </c>
      <c r="C3501" s="9" t="s">
        <v>6071</v>
      </c>
      <c r="D3501" s="9">
        <v>42596</v>
      </c>
      <c r="E3501" s="3" t="s">
        <v>5795</v>
      </c>
      <c r="F3501" t="s">
        <v>6466</v>
      </c>
      <c r="G3501" t="s">
        <v>6777</v>
      </c>
      <c r="H3501" t="s">
        <v>7570</v>
      </c>
      <c r="I3501" t="s">
        <v>8054</v>
      </c>
      <c r="J3501" t="s">
        <v>8057</v>
      </c>
      <c r="K3501" t="s">
        <v>8374</v>
      </c>
      <c r="L3501" t="s">
        <v>8606</v>
      </c>
      <c r="M3501">
        <v>37211</v>
      </c>
      <c r="N3501" t="s">
        <v>8637</v>
      </c>
      <c r="O3501" t="s">
        <v>10112</v>
      </c>
      <c r="P3501" t="s">
        <v>10371</v>
      </c>
      <c r="Q3501" t="s">
        <v>10383</v>
      </c>
      <c r="R3501" t="s">
        <v>11851</v>
      </c>
      <c r="S3501">
        <v>15.552</v>
      </c>
      <c r="T3501">
        <v>3</v>
      </c>
      <c r="U3501">
        <v>0.2</v>
      </c>
      <c r="V3501">
        <v>5.4432</v>
      </c>
      <c r="W3501">
        <f>(Tableau1[[#This Row],[Sales]]/Tableau1[[#This Row],[Profit]])*100</f>
        <v>285.71428571428572</v>
      </c>
      <c r="X3501">
        <f>Tableau1[[#This Row],[Sales]]*(1-Tableau1[[#This Row],[Discount]])</f>
        <v>12.441600000000001</v>
      </c>
      <c r="Y3501">
        <f ca="1">SUMIF(Tableau1[Order ID],Tableau1[[#This Row],[Order ID]],Tableau1[[#This Row],[Sales]])</f>
        <v>0</v>
      </c>
    </row>
    <row r="3502" spans="1:25" x14ac:dyDescent="0.3">
      <c r="A3502">
        <v>7050</v>
      </c>
      <c r="B3502" t="s">
        <v>3521</v>
      </c>
      <c r="C3502" s="9" t="s">
        <v>5824</v>
      </c>
      <c r="D3502" s="9">
        <v>41907</v>
      </c>
      <c r="E3502" s="3" t="s">
        <v>5617</v>
      </c>
      <c r="F3502" t="s">
        <v>6465</v>
      </c>
      <c r="G3502" t="s">
        <v>7061</v>
      </c>
      <c r="H3502" t="s">
        <v>7854</v>
      </c>
      <c r="I3502" t="s">
        <v>8056</v>
      </c>
      <c r="J3502" t="s">
        <v>8057</v>
      </c>
      <c r="K3502" t="s">
        <v>8092</v>
      </c>
      <c r="L3502" t="s">
        <v>8610</v>
      </c>
      <c r="M3502">
        <v>80013</v>
      </c>
      <c r="N3502" t="s">
        <v>8638</v>
      </c>
      <c r="O3502" t="s">
        <v>10142</v>
      </c>
      <c r="P3502" t="s">
        <v>10371</v>
      </c>
      <c r="Q3502" t="s">
        <v>10379</v>
      </c>
      <c r="R3502" t="s">
        <v>11883</v>
      </c>
      <c r="S3502">
        <v>14.576000000000001</v>
      </c>
      <c r="T3502">
        <v>2</v>
      </c>
      <c r="U3502">
        <v>0.2</v>
      </c>
      <c r="V3502">
        <v>2.3685999999999998</v>
      </c>
      <c r="W3502">
        <f>(Tableau1[[#This Row],[Sales]]/Tableau1[[#This Row],[Profit]])*100</f>
        <v>615.38461538461547</v>
      </c>
      <c r="X3502">
        <f>Tableau1[[#This Row],[Sales]]*(1-Tableau1[[#This Row],[Discount]])</f>
        <v>11.660800000000002</v>
      </c>
      <c r="Y3502">
        <f ca="1">SUMIF(Tableau1[Order ID],Tableau1[[#This Row],[Order ID]],Tableau1[[#This Row],[Sales]])</f>
        <v>0</v>
      </c>
    </row>
    <row r="3503" spans="1:25" x14ac:dyDescent="0.3">
      <c r="A3503">
        <v>7051</v>
      </c>
      <c r="B3503" t="s">
        <v>3522</v>
      </c>
      <c r="C3503" s="9" t="s">
        <v>5055</v>
      </c>
      <c r="D3503" s="9">
        <v>42715</v>
      </c>
      <c r="E3503" s="3" t="s">
        <v>5055</v>
      </c>
      <c r="F3503" t="s">
        <v>6467</v>
      </c>
      <c r="G3503" t="s">
        <v>7044</v>
      </c>
      <c r="H3503" t="s">
        <v>7837</v>
      </c>
      <c r="I3503" t="s">
        <v>8054</v>
      </c>
      <c r="J3503" t="s">
        <v>8057</v>
      </c>
      <c r="K3503" t="s">
        <v>8183</v>
      </c>
      <c r="L3503" t="s">
        <v>8590</v>
      </c>
      <c r="M3503">
        <v>92804</v>
      </c>
      <c r="N3503" t="s">
        <v>8638</v>
      </c>
      <c r="O3503" t="s">
        <v>8906</v>
      </c>
      <c r="P3503" t="s">
        <v>10371</v>
      </c>
      <c r="Q3503" t="s">
        <v>10381</v>
      </c>
      <c r="R3503" t="s">
        <v>10655</v>
      </c>
      <c r="S3503">
        <v>209.6</v>
      </c>
      <c r="T3503">
        <v>5</v>
      </c>
      <c r="U3503">
        <v>0.2</v>
      </c>
      <c r="V3503">
        <v>68.12</v>
      </c>
      <c r="W3503">
        <f>(Tableau1[[#This Row],[Sales]]/Tableau1[[#This Row],[Profit]])*100</f>
        <v>307.69230769230768</v>
      </c>
      <c r="X3503">
        <f>Tableau1[[#This Row],[Sales]]*(1-Tableau1[[#This Row],[Discount]])</f>
        <v>167.68</v>
      </c>
      <c r="Y3503">
        <f ca="1">SUMIF(Tableau1[Order ID],Tableau1[[#This Row],[Order ID]],Tableau1[[#This Row],[Sales]])</f>
        <v>0</v>
      </c>
    </row>
    <row r="3504" spans="1:25" x14ac:dyDescent="0.3">
      <c r="A3504">
        <v>7062</v>
      </c>
      <c r="B3504" t="s">
        <v>3523</v>
      </c>
      <c r="C3504" s="9" t="s">
        <v>5332</v>
      </c>
      <c r="D3504" s="9">
        <v>42038</v>
      </c>
      <c r="E3504" s="3" t="s">
        <v>6271</v>
      </c>
      <c r="F3504" t="s">
        <v>6464</v>
      </c>
      <c r="G3504" t="s">
        <v>6643</v>
      </c>
      <c r="H3504" t="s">
        <v>7436</v>
      </c>
      <c r="I3504" t="s">
        <v>8055</v>
      </c>
      <c r="J3504" t="s">
        <v>8057</v>
      </c>
      <c r="K3504" t="s">
        <v>8271</v>
      </c>
      <c r="L3504" t="s">
        <v>8595</v>
      </c>
      <c r="M3504">
        <v>84062</v>
      </c>
      <c r="N3504" t="s">
        <v>8638</v>
      </c>
      <c r="O3504" t="s">
        <v>9484</v>
      </c>
      <c r="P3504" t="s">
        <v>10371</v>
      </c>
      <c r="Q3504" t="s">
        <v>10381</v>
      </c>
      <c r="R3504" t="s">
        <v>11228</v>
      </c>
      <c r="S3504">
        <v>12.144</v>
      </c>
      <c r="T3504">
        <v>3</v>
      </c>
      <c r="U3504">
        <v>0.2</v>
      </c>
      <c r="V3504">
        <v>4.0986000000000002</v>
      </c>
      <c r="W3504">
        <f>(Tableau1[[#This Row],[Sales]]/Tableau1[[#This Row],[Profit]])*100</f>
        <v>296.2962962962963</v>
      </c>
      <c r="X3504">
        <f>Tableau1[[#This Row],[Sales]]*(1-Tableau1[[#This Row],[Discount]])</f>
        <v>9.7152000000000012</v>
      </c>
      <c r="Y3504">
        <f ca="1">SUMIF(Tableau1[Order ID],Tableau1[[#This Row],[Order ID]],Tableau1[[#This Row],[Sales]])</f>
        <v>0</v>
      </c>
    </row>
    <row r="3505" spans="1:25" x14ac:dyDescent="0.3">
      <c r="A3505">
        <v>7063</v>
      </c>
      <c r="B3505" t="s">
        <v>3524</v>
      </c>
      <c r="C3505" s="9" t="s">
        <v>5753</v>
      </c>
      <c r="D3505" s="9">
        <v>42733</v>
      </c>
      <c r="E3505" s="3" t="s">
        <v>5443</v>
      </c>
      <c r="F3505" t="s">
        <v>6464</v>
      </c>
      <c r="G3505" t="s">
        <v>6575</v>
      </c>
      <c r="H3505" t="s">
        <v>7368</v>
      </c>
      <c r="I3505" t="s">
        <v>8054</v>
      </c>
      <c r="J3505" t="s">
        <v>8057</v>
      </c>
      <c r="K3505" t="s">
        <v>8082</v>
      </c>
      <c r="L3505" t="s">
        <v>8609</v>
      </c>
      <c r="M3505">
        <v>97477</v>
      </c>
      <c r="N3505" t="s">
        <v>8638</v>
      </c>
      <c r="O3505" t="s">
        <v>10291</v>
      </c>
      <c r="P3505" t="s">
        <v>10371</v>
      </c>
      <c r="Q3505" t="s">
        <v>10385</v>
      </c>
      <c r="R3505" t="s">
        <v>11999</v>
      </c>
      <c r="S3505">
        <v>27.792000000000002</v>
      </c>
      <c r="T3505">
        <v>3</v>
      </c>
      <c r="U3505">
        <v>0.2</v>
      </c>
      <c r="V3505">
        <v>10.422000000000001</v>
      </c>
      <c r="W3505">
        <f>(Tableau1[[#This Row],[Sales]]/Tableau1[[#This Row],[Profit]])*100</f>
        <v>266.66666666666663</v>
      </c>
      <c r="X3505">
        <f>Tableau1[[#This Row],[Sales]]*(1-Tableau1[[#This Row],[Discount]])</f>
        <v>22.233600000000003</v>
      </c>
      <c r="Y3505">
        <f ca="1">SUMIF(Tableau1[Order ID],Tableau1[[#This Row],[Order ID]],Tableau1[[#This Row],[Sales]])</f>
        <v>0</v>
      </c>
    </row>
    <row r="3506" spans="1:25" x14ac:dyDescent="0.3">
      <c r="A3506">
        <v>7064</v>
      </c>
      <c r="B3506" t="s">
        <v>3525</v>
      </c>
      <c r="C3506" s="9" t="s">
        <v>5545</v>
      </c>
      <c r="D3506" s="9">
        <v>42978</v>
      </c>
      <c r="E3506" s="3" t="s">
        <v>5558</v>
      </c>
      <c r="F3506" t="s">
        <v>6465</v>
      </c>
      <c r="G3506" t="s">
        <v>6918</v>
      </c>
      <c r="H3506" t="s">
        <v>7711</v>
      </c>
      <c r="I3506" t="s">
        <v>8056</v>
      </c>
      <c r="J3506" t="s">
        <v>8057</v>
      </c>
      <c r="K3506" t="s">
        <v>8185</v>
      </c>
      <c r="L3506" t="s">
        <v>8609</v>
      </c>
      <c r="M3506">
        <v>97301</v>
      </c>
      <c r="N3506" t="s">
        <v>8638</v>
      </c>
      <c r="O3506" t="s">
        <v>10121</v>
      </c>
      <c r="P3506" t="s">
        <v>10371</v>
      </c>
      <c r="Q3506" t="s">
        <v>10387</v>
      </c>
      <c r="R3506" t="s">
        <v>11862</v>
      </c>
      <c r="S3506">
        <v>6.2080000000000002</v>
      </c>
      <c r="T3506">
        <v>2</v>
      </c>
      <c r="U3506">
        <v>0.2</v>
      </c>
      <c r="V3506">
        <v>0.69840000000000002</v>
      </c>
      <c r="W3506">
        <f>(Tableau1[[#This Row],[Sales]]/Tableau1[[#This Row],[Profit]])*100</f>
        <v>888.88888888888891</v>
      </c>
      <c r="X3506">
        <f>Tableau1[[#This Row],[Sales]]*(1-Tableau1[[#This Row],[Discount]])</f>
        <v>4.9664000000000001</v>
      </c>
      <c r="Y3506">
        <f ca="1">SUMIF(Tableau1[Order ID],Tableau1[[#This Row],[Order ID]],Tableau1[[#This Row],[Sales]])</f>
        <v>0</v>
      </c>
    </row>
    <row r="3507" spans="1:25" x14ac:dyDescent="0.3">
      <c r="A3507">
        <v>7065</v>
      </c>
      <c r="B3507" t="s">
        <v>3526</v>
      </c>
      <c r="C3507" s="9" t="s">
        <v>6174</v>
      </c>
      <c r="D3507" s="9">
        <v>42770</v>
      </c>
      <c r="E3507" s="3" t="s">
        <v>5869</v>
      </c>
      <c r="F3507" t="s">
        <v>6465</v>
      </c>
      <c r="G3507" t="s">
        <v>6750</v>
      </c>
      <c r="H3507" t="s">
        <v>7543</v>
      </c>
      <c r="I3507" t="s">
        <v>8054</v>
      </c>
      <c r="J3507" t="s">
        <v>8057</v>
      </c>
      <c r="K3507" t="s">
        <v>8088</v>
      </c>
      <c r="L3507" t="s">
        <v>8603</v>
      </c>
      <c r="M3507">
        <v>14609</v>
      </c>
      <c r="N3507" t="s">
        <v>8640</v>
      </c>
      <c r="O3507" t="s">
        <v>9531</v>
      </c>
      <c r="P3507" t="s">
        <v>10371</v>
      </c>
      <c r="Q3507" t="s">
        <v>10382</v>
      </c>
      <c r="R3507" t="s">
        <v>11274</v>
      </c>
      <c r="S3507">
        <v>32.67</v>
      </c>
      <c r="T3507">
        <v>3</v>
      </c>
      <c r="U3507">
        <v>0</v>
      </c>
      <c r="V3507">
        <v>8.4941999999999993</v>
      </c>
      <c r="W3507">
        <f>(Tableau1[[#This Row],[Sales]]/Tableau1[[#This Row],[Profit]])*100</f>
        <v>384.61538461538464</v>
      </c>
      <c r="X3507">
        <f>Tableau1[[#This Row],[Sales]]*(1-Tableau1[[#This Row],[Discount]])</f>
        <v>32.67</v>
      </c>
      <c r="Y3507">
        <f ca="1">SUMIF(Tableau1[Order ID],Tableau1[[#This Row],[Order ID]],Tableau1[[#This Row],[Sales]])</f>
        <v>0</v>
      </c>
    </row>
    <row r="3508" spans="1:25" x14ac:dyDescent="0.3">
      <c r="A3508">
        <v>7066</v>
      </c>
      <c r="B3508" t="s">
        <v>3527</v>
      </c>
      <c r="C3508" s="9" t="s">
        <v>5806</v>
      </c>
      <c r="D3508" s="9">
        <v>41979</v>
      </c>
      <c r="E3508" s="3" t="s">
        <v>5619</v>
      </c>
      <c r="F3508" t="s">
        <v>6466</v>
      </c>
      <c r="G3508" t="s">
        <v>6744</v>
      </c>
      <c r="H3508" t="s">
        <v>7537</v>
      </c>
      <c r="I3508" t="s">
        <v>8055</v>
      </c>
      <c r="J3508" t="s">
        <v>8057</v>
      </c>
      <c r="K3508" t="s">
        <v>8059</v>
      </c>
      <c r="L3508" t="s">
        <v>8590</v>
      </c>
      <c r="M3508">
        <v>90008</v>
      </c>
      <c r="N3508" t="s">
        <v>8638</v>
      </c>
      <c r="O3508" t="s">
        <v>9353</v>
      </c>
      <c r="P3508" t="s">
        <v>10371</v>
      </c>
      <c r="Q3508" t="s">
        <v>10377</v>
      </c>
      <c r="R3508" t="s">
        <v>11101</v>
      </c>
      <c r="S3508">
        <v>1261.33</v>
      </c>
      <c r="T3508">
        <v>7</v>
      </c>
      <c r="U3508">
        <v>0</v>
      </c>
      <c r="V3508">
        <v>327.94580000000002</v>
      </c>
      <c r="W3508">
        <f>(Tableau1[[#This Row],[Sales]]/Tableau1[[#This Row],[Profit]])*100</f>
        <v>384.61538461538458</v>
      </c>
      <c r="X3508">
        <f>Tableau1[[#This Row],[Sales]]*(1-Tableau1[[#This Row],[Discount]])</f>
        <v>1261.33</v>
      </c>
      <c r="Y3508">
        <f ca="1">SUMIF(Tableau1[Order ID],Tableau1[[#This Row],[Order ID]],Tableau1[[#This Row],[Sales]])</f>
        <v>0</v>
      </c>
    </row>
    <row r="3509" spans="1:25" x14ac:dyDescent="0.3">
      <c r="A3509">
        <v>7067</v>
      </c>
      <c r="B3509" t="s">
        <v>3528</v>
      </c>
      <c r="C3509" s="9" t="s">
        <v>5228</v>
      </c>
      <c r="D3509" s="9">
        <v>42520</v>
      </c>
      <c r="E3509" s="3" t="s">
        <v>6264</v>
      </c>
      <c r="F3509" t="s">
        <v>6465</v>
      </c>
      <c r="G3509" t="s">
        <v>7112</v>
      </c>
      <c r="H3509" t="s">
        <v>7905</v>
      </c>
      <c r="I3509" t="s">
        <v>8056</v>
      </c>
      <c r="J3509" t="s">
        <v>8057</v>
      </c>
      <c r="K3509" t="s">
        <v>8059</v>
      </c>
      <c r="L3509" t="s">
        <v>8590</v>
      </c>
      <c r="M3509">
        <v>90049</v>
      </c>
      <c r="N3509" t="s">
        <v>8638</v>
      </c>
      <c r="O3509" t="s">
        <v>10007</v>
      </c>
      <c r="P3509" t="s">
        <v>10371</v>
      </c>
      <c r="Q3509" t="s">
        <v>10383</v>
      </c>
      <c r="R3509" t="s">
        <v>11745</v>
      </c>
      <c r="S3509">
        <v>38.880000000000003</v>
      </c>
      <c r="T3509">
        <v>6</v>
      </c>
      <c r="U3509">
        <v>0</v>
      </c>
      <c r="V3509">
        <v>18.662400000000002</v>
      </c>
      <c r="W3509">
        <f>(Tableau1[[#This Row],[Sales]]/Tableau1[[#This Row],[Profit]])*100</f>
        <v>208.33333333333334</v>
      </c>
      <c r="X3509">
        <f>Tableau1[[#This Row],[Sales]]*(1-Tableau1[[#This Row],[Discount]])</f>
        <v>38.880000000000003</v>
      </c>
      <c r="Y3509">
        <f ca="1">SUMIF(Tableau1[Order ID],Tableau1[[#This Row],[Order ID]],Tableau1[[#This Row],[Sales]])</f>
        <v>0</v>
      </c>
    </row>
    <row r="3510" spans="1:25" x14ac:dyDescent="0.3">
      <c r="A3510">
        <v>7068</v>
      </c>
      <c r="B3510" t="s">
        <v>3529</v>
      </c>
      <c r="C3510" s="9" t="s">
        <v>5236</v>
      </c>
      <c r="D3510" s="9">
        <v>42511</v>
      </c>
      <c r="E3510" s="3" t="s">
        <v>5469</v>
      </c>
      <c r="F3510" t="s">
        <v>6465</v>
      </c>
      <c r="G3510" t="s">
        <v>6623</v>
      </c>
      <c r="H3510" t="s">
        <v>7416</v>
      </c>
      <c r="I3510" t="s">
        <v>8055</v>
      </c>
      <c r="J3510" t="s">
        <v>8057</v>
      </c>
      <c r="K3510" t="s">
        <v>8119</v>
      </c>
      <c r="L3510" t="s">
        <v>8593</v>
      </c>
      <c r="M3510">
        <v>75081</v>
      </c>
      <c r="N3510" t="s">
        <v>8639</v>
      </c>
      <c r="O3510" t="s">
        <v>8822</v>
      </c>
      <c r="P3510" t="s">
        <v>10371</v>
      </c>
      <c r="Q3510" t="s">
        <v>10381</v>
      </c>
      <c r="R3510" t="s">
        <v>10572</v>
      </c>
      <c r="S3510">
        <v>1.964</v>
      </c>
      <c r="T3510">
        <v>2</v>
      </c>
      <c r="U3510">
        <v>0.8</v>
      </c>
      <c r="V3510">
        <v>-3.2406000000000001</v>
      </c>
      <c r="W3510">
        <f>(Tableau1[[#This Row],[Sales]]/Tableau1[[#This Row],[Profit]])*100</f>
        <v>-60.606060606060609</v>
      </c>
      <c r="X3510">
        <f>Tableau1[[#This Row],[Sales]]*(1-Tableau1[[#This Row],[Discount]])</f>
        <v>0.39279999999999993</v>
      </c>
      <c r="Y3510">
        <f ca="1">SUMIF(Tableau1[Order ID],Tableau1[[#This Row],[Order ID]],Tableau1[[#This Row],[Sales]])</f>
        <v>0</v>
      </c>
    </row>
    <row r="3511" spans="1:25" x14ac:dyDescent="0.3">
      <c r="A3511">
        <v>7070</v>
      </c>
      <c r="B3511" t="s">
        <v>3530</v>
      </c>
      <c r="C3511" s="9" t="s">
        <v>5158</v>
      </c>
      <c r="D3511" s="9">
        <v>41860</v>
      </c>
      <c r="E3511" s="3" t="s">
        <v>6331</v>
      </c>
      <c r="F3511" t="s">
        <v>6465</v>
      </c>
      <c r="G3511" t="s">
        <v>6889</v>
      </c>
      <c r="H3511" t="s">
        <v>7682</v>
      </c>
      <c r="I3511" t="s">
        <v>8054</v>
      </c>
      <c r="J3511" t="s">
        <v>8057</v>
      </c>
      <c r="K3511" t="s">
        <v>8259</v>
      </c>
      <c r="L3511" t="s">
        <v>8590</v>
      </c>
      <c r="M3511">
        <v>93727</v>
      </c>
      <c r="N3511" t="s">
        <v>8638</v>
      </c>
      <c r="O3511" t="s">
        <v>9084</v>
      </c>
      <c r="P3511" t="s">
        <v>10371</v>
      </c>
      <c r="Q3511" t="s">
        <v>10383</v>
      </c>
      <c r="R3511" t="s">
        <v>10834</v>
      </c>
      <c r="S3511">
        <v>5.98</v>
      </c>
      <c r="T3511">
        <v>1</v>
      </c>
      <c r="U3511">
        <v>0</v>
      </c>
      <c r="V3511">
        <v>2.6909999999999998</v>
      </c>
      <c r="W3511">
        <f>(Tableau1[[#This Row],[Sales]]/Tableau1[[#This Row],[Profit]])*100</f>
        <v>222.22222222222223</v>
      </c>
      <c r="X3511">
        <f>Tableau1[[#This Row],[Sales]]*(1-Tableau1[[#This Row],[Discount]])</f>
        <v>5.98</v>
      </c>
      <c r="Y3511">
        <f ca="1">SUMIF(Tableau1[Order ID],Tableau1[[#This Row],[Order ID]],Tableau1[[#This Row],[Sales]])</f>
        <v>0</v>
      </c>
    </row>
    <row r="3512" spans="1:25" x14ac:dyDescent="0.3">
      <c r="A3512">
        <v>7071</v>
      </c>
      <c r="B3512" t="s">
        <v>3531</v>
      </c>
      <c r="C3512" s="9" t="s">
        <v>5094</v>
      </c>
      <c r="D3512" s="9">
        <v>42618</v>
      </c>
      <c r="E3512" s="3" t="s">
        <v>5575</v>
      </c>
      <c r="F3512" t="s">
        <v>6464</v>
      </c>
      <c r="G3512" t="s">
        <v>7179</v>
      </c>
      <c r="H3512" t="s">
        <v>7972</v>
      </c>
      <c r="I3512" t="s">
        <v>8056</v>
      </c>
      <c r="J3512" t="s">
        <v>8057</v>
      </c>
      <c r="K3512" t="s">
        <v>8080</v>
      </c>
      <c r="L3512" t="s">
        <v>8598</v>
      </c>
      <c r="M3512">
        <v>60653</v>
      </c>
      <c r="N3512" t="s">
        <v>8639</v>
      </c>
      <c r="O3512" t="s">
        <v>9232</v>
      </c>
      <c r="P3512" t="s">
        <v>10371</v>
      </c>
      <c r="Q3512" t="s">
        <v>10383</v>
      </c>
      <c r="R3512" t="s">
        <v>10981</v>
      </c>
      <c r="S3512">
        <v>9.2479999999999993</v>
      </c>
      <c r="T3512">
        <v>2</v>
      </c>
      <c r="U3512">
        <v>0.2</v>
      </c>
      <c r="V3512">
        <v>3.3523999999999998</v>
      </c>
      <c r="W3512">
        <f>(Tableau1[[#This Row],[Sales]]/Tableau1[[#This Row],[Profit]])*100</f>
        <v>275.86206896551721</v>
      </c>
      <c r="X3512">
        <f>Tableau1[[#This Row],[Sales]]*(1-Tableau1[[#This Row],[Discount]])</f>
        <v>7.3983999999999996</v>
      </c>
      <c r="Y3512">
        <f ca="1">SUMIF(Tableau1[Order ID],Tableau1[[#This Row],[Order ID]],Tableau1[[#This Row],[Sales]])</f>
        <v>0</v>
      </c>
    </row>
    <row r="3513" spans="1:25" x14ac:dyDescent="0.3">
      <c r="A3513">
        <v>7072</v>
      </c>
      <c r="B3513" t="s">
        <v>3532</v>
      </c>
      <c r="C3513" s="9" t="s">
        <v>5340</v>
      </c>
      <c r="D3513" s="9">
        <v>42574</v>
      </c>
      <c r="E3513" s="3" t="s">
        <v>6092</v>
      </c>
      <c r="F3513" t="s">
        <v>6465</v>
      </c>
      <c r="G3513" t="s">
        <v>6705</v>
      </c>
      <c r="H3513" t="s">
        <v>7498</v>
      </c>
      <c r="I3513" t="s">
        <v>8054</v>
      </c>
      <c r="J3513" t="s">
        <v>8057</v>
      </c>
      <c r="K3513" t="s">
        <v>8450</v>
      </c>
      <c r="L3513" t="s">
        <v>8593</v>
      </c>
      <c r="M3513">
        <v>78501</v>
      </c>
      <c r="N3513" t="s">
        <v>8639</v>
      </c>
      <c r="O3513" t="s">
        <v>10043</v>
      </c>
      <c r="P3513" t="s">
        <v>10371</v>
      </c>
      <c r="Q3513" t="s">
        <v>10379</v>
      </c>
      <c r="R3513" t="s">
        <v>11781</v>
      </c>
      <c r="S3513">
        <v>4.4480000000000004</v>
      </c>
      <c r="T3513">
        <v>2</v>
      </c>
      <c r="U3513">
        <v>0.2</v>
      </c>
      <c r="V3513">
        <v>0.33360000000000001</v>
      </c>
      <c r="W3513">
        <f>(Tableau1[[#This Row],[Sales]]/Tableau1[[#This Row],[Profit]])*100</f>
        <v>1333.3333333333335</v>
      </c>
      <c r="X3513">
        <f>Tableau1[[#This Row],[Sales]]*(1-Tableau1[[#This Row],[Discount]])</f>
        <v>3.5584000000000007</v>
      </c>
      <c r="Y3513">
        <f ca="1">SUMIF(Tableau1[Order ID],Tableau1[[#This Row],[Order ID]],Tableau1[[#This Row],[Sales]])</f>
        <v>0</v>
      </c>
    </row>
    <row r="3514" spans="1:25" x14ac:dyDescent="0.3">
      <c r="A3514">
        <v>7077</v>
      </c>
      <c r="B3514" t="s">
        <v>3533</v>
      </c>
      <c r="C3514" s="9" t="s">
        <v>5566</v>
      </c>
      <c r="D3514" s="9">
        <v>42502</v>
      </c>
      <c r="E3514" s="3" t="s">
        <v>5654</v>
      </c>
      <c r="F3514" t="s">
        <v>6465</v>
      </c>
      <c r="G3514" t="s">
        <v>7226</v>
      </c>
      <c r="H3514" t="s">
        <v>8019</v>
      </c>
      <c r="I3514" t="s">
        <v>8054</v>
      </c>
      <c r="J3514" t="s">
        <v>8057</v>
      </c>
      <c r="K3514" t="s">
        <v>8062</v>
      </c>
      <c r="L3514" t="s">
        <v>8234</v>
      </c>
      <c r="M3514">
        <v>98105</v>
      </c>
      <c r="N3514" t="s">
        <v>8638</v>
      </c>
      <c r="O3514" t="s">
        <v>9221</v>
      </c>
      <c r="P3514" t="s">
        <v>10371</v>
      </c>
      <c r="Q3514" t="s">
        <v>10385</v>
      </c>
      <c r="R3514" t="s">
        <v>10970</v>
      </c>
      <c r="S3514">
        <v>54.9</v>
      </c>
      <c r="T3514">
        <v>5</v>
      </c>
      <c r="U3514">
        <v>0</v>
      </c>
      <c r="V3514">
        <v>26.901</v>
      </c>
      <c r="W3514">
        <f>(Tableau1[[#This Row],[Sales]]/Tableau1[[#This Row],[Profit]])*100</f>
        <v>204.08163265306123</v>
      </c>
      <c r="X3514">
        <f>Tableau1[[#This Row],[Sales]]*(1-Tableau1[[#This Row],[Discount]])</f>
        <v>54.9</v>
      </c>
      <c r="Y3514">
        <f ca="1">SUMIF(Tableau1[Order ID],Tableau1[[#This Row],[Order ID]],Tableau1[[#This Row],[Sales]])</f>
        <v>0</v>
      </c>
    </row>
    <row r="3515" spans="1:25" x14ac:dyDescent="0.3">
      <c r="A3515">
        <v>7078</v>
      </c>
      <c r="B3515" t="s">
        <v>3534</v>
      </c>
      <c r="C3515" s="9" t="s">
        <v>5506</v>
      </c>
      <c r="D3515" s="9">
        <v>42615</v>
      </c>
      <c r="E3515" s="3" t="s">
        <v>5077</v>
      </c>
      <c r="F3515" t="s">
        <v>6465</v>
      </c>
      <c r="G3515" t="s">
        <v>7023</v>
      </c>
      <c r="H3515" t="s">
        <v>7816</v>
      </c>
      <c r="I3515" t="s">
        <v>8054</v>
      </c>
      <c r="J3515" t="s">
        <v>8057</v>
      </c>
      <c r="K3515" t="s">
        <v>8093</v>
      </c>
      <c r="L3515" t="s">
        <v>8592</v>
      </c>
      <c r="M3515">
        <v>28205</v>
      </c>
      <c r="N3515" t="s">
        <v>8637</v>
      </c>
      <c r="O3515" t="s">
        <v>9257</v>
      </c>
      <c r="P3515" t="s">
        <v>10371</v>
      </c>
      <c r="Q3515" t="s">
        <v>10381</v>
      </c>
      <c r="R3515" t="s">
        <v>11006</v>
      </c>
      <c r="S3515">
        <v>22.911000000000001</v>
      </c>
      <c r="T3515">
        <v>7</v>
      </c>
      <c r="U3515">
        <v>0.7</v>
      </c>
      <c r="V3515">
        <v>-17.565100000000001</v>
      </c>
      <c r="W3515">
        <f>(Tableau1[[#This Row],[Sales]]/Tableau1[[#This Row],[Profit]])*100</f>
        <v>-130.43478260869566</v>
      </c>
      <c r="X3515">
        <f>Tableau1[[#This Row],[Sales]]*(1-Tableau1[[#This Row],[Discount]])</f>
        <v>6.8733000000000013</v>
      </c>
      <c r="Y3515">
        <f ca="1">SUMIF(Tableau1[Order ID],Tableau1[[#This Row],[Order ID]],Tableau1[[#This Row],[Sales]])</f>
        <v>0</v>
      </c>
    </row>
    <row r="3516" spans="1:25" x14ac:dyDescent="0.3">
      <c r="A3516">
        <v>7084</v>
      </c>
      <c r="B3516" t="s">
        <v>3535</v>
      </c>
      <c r="C3516" s="9" t="s">
        <v>5276</v>
      </c>
      <c r="D3516" s="9">
        <v>42937</v>
      </c>
      <c r="E3516" s="3" t="s">
        <v>5830</v>
      </c>
      <c r="F3516" t="s">
        <v>6464</v>
      </c>
      <c r="G3516" t="s">
        <v>6723</v>
      </c>
      <c r="H3516" t="s">
        <v>7516</v>
      </c>
      <c r="I3516" t="s">
        <v>8055</v>
      </c>
      <c r="J3516" t="s">
        <v>8057</v>
      </c>
      <c r="K3516" t="s">
        <v>8061</v>
      </c>
      <c r="L3516" t="s">
        <v>8590</v>
      </c>
      <c r="M3516">
        <v>94521</v>
      </c>
      <c r="N3516" t="s">
        <v>8638</v>
      </c>
      <c r="O3516" t="s">
        <v>9857</v>
      </c>
      <c r="P3516" t="s">
        <v>10371</v>
      </c>
      <c r="Q3516" t="s">
        <v>10379</v>
      </c>
      <c r="R3516" t="s">
        <v>11592</v>
      </c>
      <c r="S3516">
        <v>3.52</v>
      </c>
      <c r="T3516">
        <v>2</v>
      </c>
      <c r="U3516">
        <v>0</v>
      </c>
      <c r="V3516">
        <v>1.6896</v>
      </c>
      <c r="W3516">
        <f>(Tableau1[[#This Row],[Sales]]/Tableau1[[#This Row],[Profit]])*100</f>
        <v>208.33333333333334</v>
      </c>
      <c r="X3516">
        <f>Tableau1[[#This Row],[Sales]]*(1-Tableau1[[#This Row],[Discount]])</f>
        <v>3.52</v>
      </c>
      <c r="Y3516">
        <f ca="1">SUMIF(Tableau1[Order ID],Tableau1[[#This Row],[Order ID]],Tableau1[[#This Row],[Sales]])</f>
        <v>0</v>
      </c>
    </row>
    <row r="3517" spans="1:25" x14ac:dyDescent="0.3">
      <c r="A3517">
        <v>7086</v>
      </c>
      <c r="B3517" t="s">
        <v>3536</v>
      </c>
      <c r="C3517" s="9" t="s">
        <v>5175</v>
      </c>
      <c r="D3517" s="9">
        <v>43003</v>
      </c>
      <c r="E3517" s="3" t="s">
        <v>5424</v>
      </c>
      <c r="F3517" t="s">
        <v>6466</v>
      </c>
      <c r="G3517" t="s">
        <v>6808</v>
      </c>
      <c r="H3517" t="s">
        <v>7601</v>
      </c>
      <c r="I3517" t="s">
        <v>8055</v>
      </c>
      <c r="J3517" t="s">
        <v>8057</v>
      </c>
      <c r="K3517" t="s">
        <v>8200</v>
      </c>
      <c r="L3517" t="s">
        <v>8597</v>
      </c>
      <c r="M3517">
        <v>19013</v>
      </c>
      <c r="N3517" t="s">
        <v>8640</v>
      </c>
      <c r="O3517" t="s">
        <v>10106</v>
      </c>
      <c r="P3517" t="s">
        <v>10371</v>
      </c>
      <c r="Q3517" t="s">
        <v>10381</v>
      </c>
      <c r="R3517" t="s">
        <v>11845</v>
      </c>
      <c r="S3517">
        <v>8.5950000000000006</v>
      </c>
      <c r="T3517">
        <v>5</v>
      </c>
      <c r="U3517">
        <v>0.7</v>
      </c>
      <c r="V3517">
        <v>-6.3029999999999999</v>
      </c>
      <c r="W3517">
        <f>(Tableau1[[#This Row],[Sales]]/Tableau1[[#This Row],[Profit]])*100</f>
        <v>-136.36363636363637</v>
      </c>
      <c r="X3517">
        <f>Tableau1[[#This Row],[Sales]]*(1-Tableau1[[#This Row],[Discount]])</f>
        <v>2.5785000000000005</v>
      </c>
      <c r="Y3517">
        <f ca="1">SUMIF(Tableau1[Order ID],Tableau1[[#This Row],[Order ID]],Tableau1[[#This Row],[Sales]])</f>
        <v>0</v>
      </c>
    </row>
    <row r="3518" spans="1:25" x14ac:dyDescent="0.3">
      <c r="A3518">
        <v>7088</v>
      </c>
      <c r="B3518" t="s">
        <v>3537</v>
      </c>
      <c r="C3518" s="9" t="s">
        <v>5676</v>
      </c>
      <c r="D3518" s="9">
        <v>42950</v>
      </c>
      <c r="E3518" s="3" t="s">
        <v>5664</v>
      </c>
      <c r="F3518" t="s">
        <v>6464</v>
      </c>
      <c r="G3518" t="s">
        <v>7122</v>
      </c>
      <c r="H3518" t="s">
        <v>7915</v>
      </c>
      <c r="I3518" t="s">
        <v>8054</v>
      </c>
      <c r="J3518" t="s">
        <v>8057</v>
      </c>
      <c r="K3518" t="s">
        <v>8059</v>
      </c>
      <c r="L3518" t="s">
        <v>8590</v>
      </c>
      <c r="M3518">
        <v>90004</v>
      </c>
      <c r="N3518" t="s">
        <v>8638</v>
      </c>
      <c r="O3518" t="s">
        <v>9874</v>
      </c>
      <c r="P3518" t="s">
        <v>10371</v>
      </c>
      <c r="Q3518" t="s">
        <v>10377</v>
      </c>
      <c r="R3518" t="s">
        <v>11610</v>
      </c>
      <c r="S3518">
        <v>99.87</v>
      </c>
      <c r="T3518">
        <v>3</v>
      </c>
      <c r="U3518">
        <v>0</v>
      </c>
      <c r="V3518">
        <v>23.968800000000002</v>
      </c>
      <c r="W3518">
        <f>(Tableau1[[#This Row],[Sales]]/Tableau1[[#This Row],[Profit]])*100</f>
        <v>416.66666666666669</v>
      </c>
      <c r="X3518">
        <f>Tableau1[[#This Row],[Sales]]*(1-Tableau1[[#This Row],[Discount]])</f>
        <v>99.87</v>
      </c>
      <c r="Y3518">
        <f ca="1">SUMIF(Tableau1[Order ID],Tableau1[[#This Row],[Order ID]],Tableau1[[#This Row],[Sales]])</f>
        <v>0</v>
      </c>
    </row>
    <row r="3519" spans="1:25" x14ac:dyDescent="0.3">
      <c r="A3519">
        <v>7089</v>
      </c>
      <c r="B3519" t="s">
        <v>3538</v>
      </c>
      <c r="C3519" s="9" t="s">
        <v>5999</v>
      </c>
      <c r="D3519" s="9">
        <v>42302</v>
      </c>
      <c r="E3519" s="3" t="s">
        <v>6409</v>
      </c>
      <c r="F3519" t="s">
        <v>6464</v>
      </c>
      <c r="G3519" t="s">
        <v>6694</v>
      </c>
      <c r="H3519" t="s">
        <v>7487</v>
      </c>
      <c r="I3519" t="s">
        <v>8054</v>
      </c>
      <c r="J3519" t="s">
        <v>8057</v>
      </c>
      <c r="K3519" t="s">
        <v>8364</v>
      </c>
      <c r="L3519" t="s">
        <v>8621</v>
      </c>
      <c r="M3519">
        <v>89431</v>
      </c>
      <c r="N3519" t="s">
        <v>8638</v>
      </c>
      <c r="O3519" t="s">
        <v>9635</v>
      </c>
      <c r="P3519" t="s">
        <v>10371</v>
      </c>
      <c r="Q3519" t="s">
        <v>10379</v>
      </c>
      <c r="R3519" t="s">
        <v>11373</v>
      </c>
      <c r="S3519">
        <v>79.36</v>
      </c>
      <c r="T3519">
        <v>4</v>
      </c>
      <c r="U3519">
        <v>0</v>
      </c>
      <c r="V3519">
        <v>23.808</v>
      </c>
      <c r="W3519">
        <f>(Tableau1[[#This Row],[Sales]]/Tableau1[[#This Row],[Profit]])*100</f>
        <v>333.33333333333337</v>
      </c>
      <c r="X3519">
        <f>Tableau1[[#This Row],[Sales]]*(1-Tableau1[[#This Row],[Discount]])</f>
        <v>79.36</v>
      </c>
      <c r="Y3519">
        <f ca="1">SUMIF(Tableau1[Order ID],Tableau1[[#This Row],[Order ID]],Tableau1[[#This Row],[Sales]])</f>
        <v>0</v>
      </c>
    </row>
    <row r="3520" spans="1:25" x14ac:dyDescent="0.3">
      <c r="A3520">
        <v>7090</v>
      </c>
      <c r="B3520" t="s">
        <v>3539</v>
      </c>
      <c r="C3520" s="9" t="s">
        <v>5170</v>
      </c>
      <c r="D3520" s="9">
        <v>42901</v>
      </c>
      <c r="E3520" s="3" t="s">
        <v>5279</v>
      </c>
      <c r="F3520" t="s">
        <v>6464</v>
      </c>
      <c r="G3520" t="s">
        <v>6588</v>
      </c>
      <c r="H3520" t="s">
        <v>7381</v>
      </c>
      <c r="I3520" t="s">
        <v>8055</v>
      </c>
      <c r="J3520" t="s">
        <v>8057</v>
      </c>
      <c r="K3520" t="s">
        <v>8059</v>
      </c>
      <c r="L3520" t="s">
        <v>8590</v>
      </c>
      <c r="M3520">
        <v>90032</v>
      </c>
      <c r="N3520" t="s">
        <v>8638</v>
      </c>
      <c r="O3520" t="s">
        <v>9774</v>
      </c>
      <c r="P3520" t="s">
        <v>10372</v>
      </c>
      <c r="Q3520" t="s">
        <v>10380</v>
      </c>
      <c r="R3520" t="s">
        <v>11509</v>
      </c>
      <c r="S3520">
        <v>119.96</v>
      </c>
      <c r="T3520">
        <v>1</v>
      </c>
      <c r="U3520">
        <v>0.2</v>
      </c>
      <c r="V3520">
        <v>7.4974999999999996</v>
      </c>
      <c r="W3520">
        <f>(Tableau1[[#This Row],[Sales]]/Tableau1[[#This Row],[Profit]])*100</f>
        <v>1600</v>
      </c>
      <c r="X3520">
        <f>Tableau1[[#This Row],[Sales]]*(1-Tableau1[[#This Row],[Discount]])</f>
        <v>95.968000000000004</v>
      </c>
      <c r="Y3520">
        <f ca="1">SUMIF(Tableau1[Order ID],Tableau1[[#This Row],[Order ID]],Tableau1[[#This Row],[Sales]])</f>
        <v>0</v>
      </c>
    </row>
    <row r="3521" spans="1:25" x14ac:dyDescent="0.3">
      <c r="A3521">
        <v>7091</v>
      </c>
      <c r="B3521" t="s">
        <v>3540</v>
      </c>
      <c r="C3521" s="9" t="s">
        <v>6175</v>
      </c>
      <c r="D3521" s="9">
        <v>42013</v>
      </c>
      <c r="E3521" s="3" t="s">
        <v>6034</v>
      </c>
      <c r="F3521" t="s">
        <v>6465</v>
      </c>
      <c r="G3521" t="s">
        <v>6998</v>
      </c>
      <c r="H3521" t="s">
        <v>7791</v>
      </c>
      <c r="I3521" t="s">
        <v>8054</v>
      </c>
      <c r="J3521" t="s">
        <v>8057</v>
      </c>
      <c r="K3521" t="s">
        <v>8058</v>
      </c>
      <c r="L3521" t="s">
        <v>8589</v>
      </c>
      <c r="M3521">
        <v>42420</v>
      </c>
      <c r="N3521" t="s">
        <v>8637</v>
      </c>
      <c r="O3521" t="s">
        <v>8894</v>
      </c>
      <c r="P3521" t="s">
        <v>10371</v>
      </c>
      <c r="Q3521" t="s">
        <v>10383</v>
      </c>
      <c r="R3521" t="s">
        <v>10422</v>
      </c>
      <c r="S3521">
        <v>106.32</v>
      </c>
      <c r="T3521">
        <v>3</v>
      </c>
      <c r="U3521">
        <v>0</v>
      </c>
      <c r="V3521">
        <v>49.970399999999998</v>
      </c>
      <c r="W3521">
        <f>(Tableau1[[#This Row],[Sales]]/Tableau1[[#This Row],[Profit]])*100</f>
        <v>212.7659574468085</v>
      </c>
      <c r="X3521">
        <f>Tableau1[[#This Row],[Sales]]*(1-Tableau1[[#This Row],[Discount]])</f>
        <v>106.32</v>
      </c>
      <c r="Y3521">
        <f ca="1">SUMIF(Tableau1[Order ID],Tableau1[[#This Row],[Order ID]],Tableau1[[#This Row],[Sales]])</f>
        <v>0</v>
      </c>
    </row>
    <row r="3522" spans="1:25" x14ac:dyDescent="0.3">
      <c r="A3522">
        <v>7095</v>
      </c>
      <c r="B3522" t="s">
        <v>3541</v>
      </c>
      <c r="C3522" s="9" t="s">
        <v>5127</v>
      </c>
      <c r="D3522" s="9">
        <v>42044</v>
      </c>
      <c r="E3522" s="3" t="s">
        <v>6280</v>
      </c>
      <c r="F3522" t="s">
        <v>6464</v>
      </c>
      <c r="G3522" t="s">
        <v>7003</v>
      </c>
      <c r="H3522" t="s">
        <v>7796</v>
      </c>
      <c r="I3522" t="s">
        <v>8054</v>
      </c>
      <c r="J3522" t="s">
        <v>8057</v>
      </c>
      <c r="K3522" t="s">
        <v>8085</v>
      </c>
      <c r="L3522" t="s">
        <v>8598</v>
      </c>
      <c r="M3522">
        <v>62521</v>
      </c>
      <c r="N3522" t="s">
        <v>8639</v>
      </c>
      <c r="O3522" t="s">
        <v>8929</v>
      </c>
      <c r="P3522" t="s">
        <v>10372</v>
      </c>
      <c r="Q3522" t="s">
        <v>10384</v>
      </c>
      <c r="R3522" t="s">
        <v>10678</v>
      </c>
      <c r="S3522">
        <v>479.952</v>
      </c>
      <c r="T3522">
        <v>6</v>
      </c>
      <c r="U3522">
        <v>0.2</v>
      </c>
      <c r="V3522">
        <v>89.991</v>
      </c>
      <c r="W3522">
        <f>(Tableau1[[#This Row],[Sales]]/Tableau1[[#This Row],[Profit]])*100</f>
        <v>533.33333333333326</v>
      </c>
      <c r="X3522">
        <f>Tableau1[[#This Row],[Sales]]*(1-Tableau1[[#This Row],[Discount]])</f>
        <v>383.96160000000003</v>
      </c>
      <c r="Y3522">
        <f ca="1">SUMIF(Tableau1[Order ID],Tableau1[[#This Row],[Order ID]],Tableau1[[#This Row],[Sales]])</f>
        <v>0</v>
      </c>
    </row>
    <row r="3523" spans="1:25" x14ac:dyDescent="0.3">
      <c r="A3523">
        <v>7096</v>
      </c>
      <c r="B3523" t="s">
        <v>3542</v>
      </c>
      <c r="C3523" s="9" t="s">
        <v>6176</v>
      </c>
      <c r="D3523" s="9">
        <v>42601</v>
      </c>
      <c r="E3523" s="3" t="s">
        <v>5653</v>
      </c>
      <c r="F3523" t="s">
        <v>6466</v>
      </c>
      <c r="G3523" t="s">
        <v>6729</v>
      </c>
      <c r="H3523" t="s">
        <v>7522</v>
      </c>
      <c r="I3523" t="s">
        <v>8054</v>
      </c>
      <c r="J3523" t="s">
        <v>8057</v>
      </c>
      <c r="K3523" t="s">
        <v>8078</v>
      </c>
      <c r="L3523" t="s">
        <v>8603</v>
      </c>
      <c r="M3523">
        <v>10009</v>
      </c>
      <c r="N3523" t="s">
        <v>8640</v>
      </c>
      <c r="O3523" t="s">
        <v>9594</v>
      </c>
      <c r="P3523" t="s">
        <v>10371</v>
      </c>
      <c r="Q3523" t="s">
        <v>10381</v>
      </c>
      <c r="R3523" t="s">
        <v>11335</v>
      </c>
      <c r="S3523">
        <v>146.68799999999999</v>
      </c>
      <c r="T3523">
        <v>6</v>
      </c>
      <c r="U3523">
        <v>0.2</v>
      </c>
      <c r="V3523">
        <v>55.008000000000003</v>
      </c>
      <c r="W3523">
        <f>(Tableau1[[#This Row],[Sales]]/Tableau1[[#This Row],[Profit]])*100</f>
        <v>266.66666666666663</v>
      </c>
      <c r="X3523">
        <f>Tableau1[[#This Row],[Sales]]*(1-Tableau1[[#This Row],[Discount]])</f>
        <v>117.35039999999999</v>
      </c>
      <c r="Y3523">
        <f ca="1">SUMIF(Tableau1[Order ID],Tableau1[[#This Row],[Order ID]],Tableau1[[#This Row],[Sales]])</f>
        <v>0</v>
      </c>
    </row>
    <row r="3524" spans="1:25" x14ac:dyDescent="0.3">
      <c r="A3524">
        <v>7099</v>
      </c>
      <c r="B3524" t="s">
        <v>3543</v>
      </c>
      <c r="C3524" s="9" t="s">
        <v>5074</v>
      </c>
      <c r="D3524" s="9">
        <v>43045</v>
      </c>
      <c r="E3524" s="3" t="s">
        <v>5498</v>
      </c>
      <c r="F3524" t="s">
        <v>6465</v>
      </c>
      <c r="G3524" t="s">
        <v>6731</v>
      </c>
      <c r="H3524" t="s">
        <v>7524</v>
      </c>
      <c r="I3524" t="s">
        <v>8054</v>
      </c>
      <c r="J3524" t="s">
        <v>8057</v>
      </c>
      <c r="K3524" t="s">
        <v>8078</v>
      </c>
      <c r="L3524" t="s">
        <v>8603</v>
      </c>
      <c r="M3524">
        <v>10011</v>
      </c>
      <c r="N3524" t="s">
        <v>8640</v>
      </c>
      <c r="O3524" t="s">
        <v>10269</v>
      </c>
      <c r="P3524" t="s">
        <v>10371</v>
      </c>
      <c r="Q3524" t="s">
        <v>10383</v>
      </c>
      <c r="R3524" t="s">
        <v>12008</v>
      </c>
      <c r="S3524">
        <v>318.95999999999998</v>
      </c>
      <c r="T3524">
        <v>9</v>
      </c>
      <c r="U3524">
        <v>0</v>
      </c>
      <c r="V3524">
        <v>149.91120000000001</v>
      </c>
      <c r="W3524">
        <f>(Tableau1[[#This Row],[Sales]]/Tableau1[[#This Row],[Profit]])*100</f>
        <v>212.7659574468085</v>
      </c>
      <c r="X3524">
        <f>Tableau1[[#This Row],[Sales]]*(1-Tableau1[[#This Row],[Discount]])</f>
        <v>318.95999999999998</v>
      </c>
      <c r="Y3524">
        <f ca="1">SUMIF(Tableau1[Order ID],Tableau1[[#This Row],[Order ID]],Tableau1[[#This Row],[Sales]])</f>
        <v>0</v>
      </c>
    </row>
    <row r="3525" spans="1:25" x14ac:dyDescent="0.3">
      <c r="A3525">
        <v>7100</v>
      </c>
      <c r="B3525" t="s">
        <v>3544</v>
      </c>
      <c r="C3525" s="9" t="s">
        <v>5237</v>
      </c>
      <c r="D3525" s="9">
        <v>42364</v>
      </c>
      <c r="E3525" s="3" t="s">
        <v>6111</v>
      </c>
      <c r="F3525" t="s">
        <v>6464</v>
      </c>
      <c r="G3525" t="s">
        <v>7118</v>
      </c>
      <c r="H3525" t="s">
        <v>7911</v>
      </c>
      <c r="I3525" t="s">
        <v>8054</v>
      </c>
      <c r="J3525" t="s">
        <v>8057</v>
      </c>
      <c r="K3525" t="s">
        <v>8078</v>
      </c>
      <c r="L3525" t="s">
        <v>8603</v>
      </c>
      <c r="M3525">
        <v>10009</v>
      </c>
      <c r="N3525" t="s">
        <v>8640</v>
      </c>
      <c r="O3525" t="s">
        <v>10269</v>
      </c>
      <c r="P3525" t="s">
        <v>10371</v>
      </c>
      <c r="Q3525" t="s">
        <v>10383</v>
      </c>
      <c r="R3525" t="s">
        <v>12008</v>
      </c>
      <c r="S3525">
        <v>212.64</v>
      </c>
      <c r="T3525">
        <v>6</v>
      </c>
      <c r="U3525">
        <v>0</v>
      </c>
      <c r="V3525">
        <v>99.940799999999996</v>
      </c>
      <c r="W3525">
        <f>(Tableau1[[#This Row],[Sales]]/Tableau1[[#This Row],[Profit]])*100</f>
        <v>212.7659574468085</v>
      </c>
      <c r="X3525">
        <f>Tableau1[[#This Row],[Sales]]*(1-Tableau1[[#This Row],[Discount]])</f>
        <v>212.64</v>
      </c>
      <c r="Y3525">
        <f ca="1">SUMIF(Tableau1[Order ID],Tableau1[[#This Row],[Order ID]],Tableau1[[#This Row],[Sales]])</f>
        <v>0</v>
      </c>
    </row>
    <row r="3526" spans="1:25" x14ac:dyDescent="0.3">
      <c r="A3526">
        <v>7101</v>
      </c>
      <c r="B3526" t="s">
        <v>3545</v>
      </c>
      <c r="C3526" s="9" t="s">
        <v>5563</v>
      </c>
      <c r="D3526" s="9">
        <v>41966</v>
      </c>
      <c r="E3526" s="3" t="s">
        <v>5713</v>
      </c>
      <c r="F3526" t="s">
        <v>6465</v>
      </c>
      <c r="G3526" t="s">
        <v>6793</v>
      </c>
      <c r="H3526" t="s">
        <v>7586</v>
      </c>
      <c r="I3526" t="s">
        <v>8054</v>
      </c>
      <c r="J3526" t="s">
        <v>8057</v>
      </c>
      <c r="K3526" t="s">
        <v>8106</v>
      </c>
      <c r="L3526" t="s">
        <v>8604</v>
      </c>
      <c r="M3526">
        <v>85254</v>
      </c>
      <c r="N3526" t="s">
        <v>8638</v>
      </c>
      <c r="O3526" t="s">
        <v>9758</v>
      </c>
      <c r="P3526" t="s">
        <v>10371</v>
      </c>
      <c r="Q3526" t="s">
        <v>10385</v>
      </c>
      <c r="R3526" t="s">
        <v>10539</v>
      </c>
      <c r="S3526">
        <v>23.472000000000001</v>
      </c>
      <c r="T3526">
        <v>3</v>
      </c>
      <c r="U3526">
        <v>0.2</v>
      </c>
      <c r="V3526">
        <v>8.8019999999999996</v>
      </c>
      <c r="W3526">
        <f>(Tableau1[[#This Row],[Sales]]/Tableau1[[#This Row],[Profit]])*100</f>
        <v>266.66666666666669</v>
      </c>
      <c r="X3526">
        <f>Tableau1[[#This Row],[Sales]]*(1-Tableau1[[#This Row],[Discount]])</f>
        <v>18.777600000000003</v>
      </c>
      <c r="Y3526">
        <f ca="1">SUMIF(Tableau1[Order ID],Tableau1[[#This Row],[Order ID]],Tableau1[[#This Row],[Sales]])</f>
        <v>0</v>
      </c>
    </row>
    <row r="3527" spans="1:25" x14ac:dyDescent="0.3">
      <c r="A3527">
        <v>7102</v>
      </c>
      <c r="B3527" t="s">
        <v>3546</v>
      </c>
      <c r="C3527" s="9" t="s">
        <v>6177</v>
      </c>
      <c r="D3527" s="9">
        <v>42583</v>
      </c>
      <c r="E3527" s="3" t="s">
        <v>6251</v>
      </c>
      <c r="F3527" t="s">
        <v>6464</v>
      </c>
      <c r="G3527" t="s">
        <v>7205</v>
      </c>
      <c r="H3527" t="s">
        <v>7998</v>
      </c>
      <c r="I3527" t="s">
        <v>8055</v>
      </c>
      <c r="J3527" t="s">
        <v>8057</v>
      </c>
      <c r="K3527" t="s">
        <v>8170</v>
      </c>
      <c r="L3527" t="s">
        <v>8593</v>
      </c>
      <c r="M3527">
        <v>79109</v>
      </c>
      <c r="N3527" t="s">
        <v>8639</v>
      </c>
      <c r="O3527" t="s">
        <v>8673</v>
      </c>
      <c r="P3527" t="s">
        <v>10371</v>
      </c>
      <c r="Q3527" t="s">
        <v>10383</v>
      </c>
      <c r="R3527" t="s">
        <v>10422</v>
      </c>
      <c r="S3527">
        <v>19.648</v>
      </c>
      <c r="T3527">
        <v>2</v>
      </c>
      <c r="U3527">
        <v>0.2</v>
      </c>
      <c r="V3527">
        <v>6.6311999999999998</v>
      </c>
      <c r="W3527">
        <f>(Tableau1[[#This Row],[Sales]]/Tableau1[[#This Row],[Profit]])*100</f>
        <v>296.2962962962963</v>
      </c>
      <c r="X3527">
        <f>Tableau1[[#This Row],[Sales]]*(1-Tableau1[[#This Row],[Discount]])</f>
        <v>15.718400000000001</v>
      </c>
      <c r="Y3527">
        <f ca="1">SUMIF(Tableau1[Order ID],Tableau1[[#This Row],[Order ID]],Tableau1[[#This Row],[Sales]])</f>
        <v>0</v>
      </c>
    </row>
    <row r="3528" spans="1:25" x14ac:dyDescent="0.3">
      <c r="A3528">
        <v>7103</v>
      </c>
      <c r="B3528" t="s">
        <v>3547</v>
      </c>
      <c r="C3528" s="9" t="s">
        <v>5188</v>
      </c>
      <c r="D3528" s="9">
        <v>41903</v>
      </c>
      <c r="E3528" s="3" t="s">
        <v>5176</v>
      </c>
      <c r="F3528" t="s">
        <v>6466</v>
      </c>
      <c r="G3528" t="s">
        <v>6873</v>
      </c>
      <c r="H3528" t="s">
        <v>7666</v>
      </c>
      <c r="I3528" t="s">
        <v>8054</v>
      </c>
      <c r="J3528" t="s">
        <v>8057</v>
      </c>
      <c r="K3528" t="s">
        <v>8068</v>
      </c>
      <c r="L3528" t="s">
        <v>8597</v>
      </c>
      <c r="M3528">
        <v>19140</v>
      </c>
      <c r="N3528" t="s">
        <v>8640</v>
      </c>
      <c r="O3528" t="s">
        <v>8981</v>
      </c>
      <c r="P3528" t="s">
        <v>10371</v>
      </c>
      <c r="Q3528" t="s">
        <v>10381</v>
      </c>
      <c r="R3528" t="s">
        <v>10730</v>
      </c>
      <c r="S3528">
        <v>6.57</v>
      </c>
      <c r="T3528">
        <v>3</v>
      </c>
      <c r="U3528">
        <v>0.7</v>
      </c>
      <c r="V3528">
        <v>-5.0369999999999999</v>
      </c>
      <c r="W3528">
        <f>(Tableau1[[#This Row],[Sales]]/Tableau1[[#This Row],[Profit]])*100</f>
        <v>-130.43478260869566</v>
      </c>
      <c r="X3528">
        <f>Tableau1[[#This Row],[Sales]]*(1-Tableau1[[#This Row],[Discount]])</f>
        <v>1.9710000000000003</v>
      </c>
      <c r="Y3528">
        <f ca="1">SUMIF(Tableau1[Order ID],Tableau1[[#This Row],[Order ID]],Tableau1[[#This Row],[Sales]])</f>
        <v>0</v>
      </c>
    </row>
    <row r="3529" spans="1:25" x14ac:dyDescent="0.3">
      <c r="A3529">
        <v>7104</v>
      </c>
      <c r="B3529" t="s">
        <v>3548</v>
      </c>
      <c r="C3529" s="9" t="s">
        <v>5537</v>
      </c>
      <c r="D3529" s="9">
        <v>42982</v>
      </c>
      <c r="E3529" s="3" t="s">
        <v>5595</v>
      </c>
      <c r="F3529" t="s">
        <v>6465</v>
      </c>
      <c r="G3529" t="s">
        <v>6880</v>
      </c>
      <c r="H3529" t="s">
        <v>7673</v>
      </c>
      <c r="I3529" t="s">
        <v>8054</v>
      </c>
      <c r="J3529" t="s">
        <v>8057</v>
      </c>
      <c r="K3529" t="s">
        <v>8215</v>
      </c>
      <c r="L3529" t="s">
        <v>8590</v>
      </c>
      <c r="M3529">
        <v>92704</v>
      </c>
      <c r="N3529" t="s">
        <v>8638</v>
      </c>
      <c r="O3529" t="s">
        <v>10219</v>
      </c>
      <c r="P3529" t="s">
        <v>10371</v>
      </c>
      <c r="Q3529" t="s">
        <v>10377</v>
      </c>
      <c r="R3529" t="s">
        <v>11957</v>
      </c>
      <c r="S3529">
        <v>421.1</v>
      </c>
      <c r="T3529">
        <v>2</v>
      </c>
      <c r="U3529">
        <v>0</v>
      </c>
      <c r="V3529">
        <v>105.27500000000001</v>
      </c>
      <c r="W3529">
        <f>(Tableau1[[#This Row],[Sales]]/Tableau1[[#This Row],[Profit]])*100</f>
        <v>400</v>
      </c>
      <c r="X3529">
        <f>Tableau1[[#This Row],[Sales]]*(1-Tableau1[[#This Row],[Discount]])</f>
        <v>421.1</v>
      </c>
      <c r="Y3529">
        <f ca="1">SUMIF(Tableau1[Order ID],Tableau1[[#This Row],[Order ID]],Tableau1[[#This Row],[Sales]])</f>
        <v>0</v>
      </c>
    </row>
    <row r="3530" spans="1:25" x14ac:dyDescent="0.3">
      <c r="A3530">
        <v>7105</v>
      </c>
      <c r="B3530" t="s">
        <v>3549</v>
      </c>
      <c r="C3530" s="9" t="s">
        <v>5279</v>
      </c>
      <c r="D3530" s="9">
        <v>42905</v>
      </c>
      <c r="E3530" s="3" t="s">
        <v>5578</v>
      </c>
      <c r="F3530" t="s">
        <v>6464</v>
      </c>
      <c r="G3530" t="s">
        <v>7010</v>
      </c>
      <c r="H3530" t="s">
        <v>7803</v>
      </c>
      <c r="I3530" t="s">
        <v>8055</v>
      </c>
      <c r="J3530" t="s">
        <v>8057</v>
      </c>
      <c r="K3530" t="s">
        <v>8104</v>
      </c>
      <c r="L3530" t="s">
        <v>8612</v>
      </c>
      <c r="M3530">
        <v>43055</v>
      </c>
      <c r="N3530" t="s">
        <v>8640</v>
      </c>
      <c r="O3530" t="s">
        <v>8957</v>
      </c>
      <c r="P3530" t="s">
        <v>10370</v>
      </c>
      <c r="Q3530" t="s">
        <v>10374</v>
      </c>
      <c r="R3530" t="s">
        <v>10706</v>
      </c>
      <c r="S3530">
        <v>760.11599999999999</v>
      </c>
      <c r="T3530">
        <v>6</v>
      </c>
      <c r="U3530">
        <v>0.3</v>
      </c>
      <c r="V3530">
        <v>-43.435200000000002</v>
      </c>
      <c r="W3530">
        <f>(Tableau1[[#This Row],[Sales]]/Tableau1[[#This Row],[Profit]])*100</f>
        <v>-1750</v>
      </c>
      <c r="X3530">
        <f>Tableau1[[#This Row],[Sales]]*(1-Tableau1[[#This Row],[Discount]])</f>
        <v>532.08119999999997</v>
      </c>
      <c r="Y3530">
        <f ca="1">SUMIF(Tableau1[Order ID],Tableau1[[#This Row],[Order ID]],Tableau1[[#This Row],[Sales]])</f>
        <v>0</v>
      </c>
    </row>
    <row r="3531" spans="1:25" x14ac:dyDescent="0.3">
      <c r="A3531">
        <v>7108</v>
      </c>
      <c r="B3531" t="s">
        <v>3550</v>
      </c>
      <c r="C3531" s="9" t="s">
        <v>5505</v>
      </c>
      <c r="D3531" s="9">
        <v>42479</v>
      </c>
      <c r="E3531" s="3" t="s">
        <v>6023</v>
      </c>
      <c r="F3531" t="s">
        <v>6465</v>
      </c>
      <c r="G3531" t="s">
        <v>6495</v>
      </c>
      <c r="H3531" t="s">
        <v>7288</v>
      </c>
      <c r="I3531" t="s">
        <v>8054</v>
      </c>
      <c r="J3531" t="s">
        <v>8057</v>
      </c>
      <c r="K3531" t="s">
        <v>8078</v>
      </c>
      <c r="L3531" t="s">
        <v>8603</v>
      </c>
      <c r="M3531">
        <v>10035</v>
      </c>
      <c r="N3531" t="s">
        <v>8640</v>
      </c>
      <c r="O3531" t="s">
        <v>9334</v>
      </c>
      <c r="P3531" t="s">
        <v>10372</v>
      </c>
      <c r="Q3531" t="s">
        <v>10380</v>
      </c>
      <c r="R3531" t="s">
        <v>11082</v>
      </c>
      <c r="S3531">
        <v>25.98</v>
      </c>
      <c r="T3531">
        <v>2</v>
      </c>
      <c r="U3531">
        <v>0</v>
      </c>
      <c r="V3531">
        <v>0.77939999999999998</v>
      </c>
      <c r="W3531">
        <f>(Tableau1[[#This Row],[Sales]]/Tableau1[[#This Row],[Profit]])*100</f>
        <v>3333.3333333333335</v>
      </c>
      <c r="X3531">
        <f>Tableau1[[#This Row],[Sales]]*(1-Tableau1[[#This Row],[Discount]])</f>
        <v>25.98</v>
      </c>
      <c r="Y3531">
        <f ca="1">SUMIF(Tableau1[Order ID],Tableau1[[#This Row],[Order ID]],Tableau1[[#This Row],[Sales]])</f>
        <v>0</v>
      </c>
    </row>
    <row r="3532" spans="1:25" x14ac:dyDescent="0.3">
      <c r="A3532">
        <v>7115</v>
      </c>
      <c r="B3532" t="s">
        <v>3551</v>
      </c>
      <c r="C3532" s="9" t="s">
        <v>5495</v>
      </c>
      <c r="D3532" s="9">
        <v>42495</v>
      </c>
      <c r="E3532" s="3" t="s">
        <v>5745</v>
      </c>
      <c r="F3532" t="s">
        <v>6466</v>
      </c>
      <c r="G3532" t="s">
        <v>6820</v>
      </c>
      <c r="H3532" t="s">
        <v>7613</v>
      </c>
      <c r="I3532" t="s">
        <v>8055</v>
      </c>
      <c r="J3532" t="s">
        <v>8057</v>
      </c>
      <c r="K3532" t="s">
        <v>8058</v>
      </c>
      <c r="L3532" t="s">
        <v>8621</v>
      </c>
      <c r="M3532">
        <v>89015</v>
      </c>
      <c r="N3532" t="s">
        <v>8638</v>
      </c>
      <c r="O3532" t="s">
        <v>10208</v>
      </c>
      <c r="P3532" t="s">
        <v>10370</v>
      </c>
      <c r="Q3532" t="s">
        <v>10376</v>
      </c>
      <c r="R3532" t="s">
        <v>11946</v>
      </c>
      <c r="S3532">
        <v>1685.88</v>
      </c>
      <c r="T3532">
        <v>6</v>
      </c>
      <c r="U3532">
        <v>0</v>
      </c>
      <c r="V3532">
        <v>320.31720000000001</v>
      </c>
      <c r="W3532">
        <f>(Tableau1[[#This Row],[Sales]]/Tableau1[[#This Row],[Profit]])*100</f>
        <v>526.31578947368428</v>
      </c>
      <c r="X3532">
        <f>Tableau1[[#This Row],[Sales]]*(1-Tableau1[[#This Row],[Discount]])</f>
        <v>1685.88</v>
      </c>
      <c r="Y3532">
        <f ca="1">SUMIF(Tableau1[Order ID],Tableau1[[#This Row],[Order ID]],Tableau1[[#This Row],[Sales]])</f>
        <v>0</v>
      </c>
    </row>
    <row r="3533" spans="1:25" x14ac:dyDescent="0.3">
      <c r="A3533">
        <v>7117</v>
      </c>
      <c r="B3533" t="s">
        <v>3552</v>
      </c>
      <c r="C3533" s="9" t="s">
        <v>5668</v>
      </c>
      <c r="D3533" s="9">
        <v>41930</v>
      </c>
      <c r="E3533" s="3" t="s">
        <v>6443</v>
      </c>
      <c r="F3533" t="s">
        <v>6464</v>
      </c>
      <c r="G3533" t="s">
        <v>6958</v>
      </c>
      <c r="H3533" t="s">
        <v>7751</v>
      </c>
      <c r="I3533" t="s">
        <v>8054</v>
      </c>
      <c r="J3533" t="s">
        <v>8057</v>
      </c>
      <c r="K3533" t="s">
        <v>8062</v>
      </c>
      <c r="L3533" t="s">
        <v>8234</v>
      </c>
      <c r="M3533">
        <v>98103</v>
      </c>
      <c r="N3533" t="s">
        <v>8638</v>
      </c>
      <c r="O3533" t="s">
        <v>9684</v>
      </c>
      <c r="P3533" t="s">
        <v>10371</v>
      </c>
      <c r="Q3533" t="s">
        <v>10383</v>
      </c>
      <c r="R3533" t="s">
        <v>11423</v>
      </c>
      <c r="S3533">
        <v>61.96</v>
      </c>
      <c r="T3533">
        <v>2</v>
      </c>
      <c r="U3533">
        <v>0</v>
      </c>
      <c r="V3533">
        <v>27.882000000000001</v>
      </c>
      <c r="W3533">
        <f>(Tableau1[[#This Row],[Sales]]/Tableau1[[#This Row],[Profit]])*100</f>
        <v>222.22222222222223</v>
      </c>
      <c r="X3533">
        <f>Tableau1[[#This Row],[Sales]]*(1-Tableau1[[#This Row],[Discount]])</f>
        <v>61.96</v>
      </c>
      <c r="Y3533">
        <f ca="1">SUMIF(Tableau1[Order ID],Tableau1[[#This Row],[Order ID]],Tableau1[[#This Row],[Sales]])</f>
        <v>0</v>
      </c>
    </row>
    <row r="3534" spans="1:25" x14ac:dyDescent="0.3">
      <c r="A3534">
        <v>7119</v>
      </c>
      <c r="B3534" t="s">
        <v>3553</v>
      </c>
      <c r="C3534" s="9" t="s">
        <v>5808</v>
      </c>
      <c r="D3534" s="9">
        <v>42779</v>
      </c>
      <c r="E3534" s="3" t="s">
        <v>5952</v>
      </c>
      <c r="F3534" t="s">
        <v>6465</v>
      </c>
      <c r="G3534" t="s">
        <v>7155</v>
      </c>
      <c r="H3534" t="s">
        <v>7948</v>
      </c>
      <c r="I3534" t="s">
        <v>8055</v>
      </c>
      <c r="J3534" t="s">
        <v>8057</v>
      </c>
      <c r="K3534" t="s">
        <v>8078</v>
      </c>
      <c r="L3534" t="s">
        <v>8603</v>
      </c>
      <c r="M3534">
        <v>10009</v>
      </c>
      <c r="N3534" t="s">
        <v>8640</v>
      </c>
      <c r="O3534" t="s">
        <v>9911</v>
      </c>
      <c r="P3534" t="s">
        <v>10371</v>
      </c>
      <c r="Q3534" t="s">
        <v>10383</v>
      </c>
      <c r="R3534" t="s">
        <v>11646</v>
      </c>
      <c r="S3534">
        <v>17.940000000000001</v>
      </c>
      <c r="T3534">
        <v>3</v>
      </c>
      <c r="U3534">
        <v>0</v>
      </c>
      <c r="V3534">
        <v>8.7905999999999995</v>
      </c>
      <c r="W3534">
        <f>(Tableau1[[#This Row],[Sales]]/Tableau1[[#This Row],[Profit]])*100</f>
        <v>204.08163265306123</v>
      </c>
      <c r="X3534">
        <f>Tableau1[[#This Row],[Sales]]*(1-Tableau1[[#This Row],[Discount]])</f>
        <v>17.940000000000001</v>
      </c>
      <c r="Y3534">
        <f ca="1">SUMIF(Tableau1[Order ID],Tableau1[[#This Row],[Order ID]],Tableau1[[#This Row],[Sales]])</f>
        <v>0</v>
      </c>
    </row>
    <row r="3535" spans="1:25" x14ac:dyDescent="0.3">
      <c r="A3535">
        <v>7120</v>
      </c>
      <c r="B3535" t="s">
        <v>3554</v>
      </c>
      <c r="C3535" s="9" t="s">
        <v>5731</v>
      </c>
      <c r="D3535" s="9">
        <v>43056</v>
      </c>
      <c r="E3535" s="3" t="s">
        <v>5251</v>
      </c>
      <c r="F3535" t="s">
        <v>6465</v>
      </c>
      <c r="G3535" t="s">
        <v>6523</v>
      </c>
      <c r="H3535" t="s">
        <v>7316</v>
      </c>
      <c r="I3535" t="s">
        <v>8055</v>
      </c>
      <c r="J3535" t="s">
        <v>8057</v>
      </c>
      <c r="K3535" t="s">
        <v>8062</v>
      </c>
      <c r="L3535" t="s">
        <v>8234</v>
      </c>
      <c r="M3535">
        <v>98103</v>
      </c>
      <c r="N3535" t="s">
        <v>8638</v>
      </c>
      <c r="O3535" t="s">
        <v>9154</v>
      </c>
      <c r="P3535" t="s">
        <v>10371</v>
      </c>
      <c r="Q3535" t="s">
        <v>10381</v>
      </c>
      <c r="R3535" t="s">
        <v>10903</v>
      </c>
      <c r="S3535">
        <v>13.904</v>
      </c>
      <c r="T3535">
        <v>2</v>
      </c>
      <c r="U3535">
        <v>0.2</v>
      </c>
      <c r="V3535">
        <v>4.5187999999999997</v>
      </c>
      <c r="W3535">
        <f>(Tableau1[[#This Row],[Sales]]/Tableau1[[#This Row],[Profit]])*100</f>
        <v>307.69230769230774</v>
      </c>
      <c r="X3535">
        <f>Tableau1[[#This Row],[Sales]]*(1-Tableau1[[#This Row],[Discount]])</f>
        <v>11.123200000000001</v>
      </c>
      <c r="Y3535">
        <f ca="1">SUMIF(Tableau1[Order ID],Tableau1[[#This Row],[Order ID]],Tableau1[[#This Row],[Sales]])</f>
        <v>0</v>
      </c>
    </row>
    <row r="3536" spans="1:25" x14ac:dyDescent="0.3">
      <c r="A3536">
        <v>7121</v>
      </c>
      <c r="B3536" t="s">
        <v>3555</v>
      </c>
      <c r="C3536" s="9" t="s">
        <v>5437</v>
      </c>
      <c r="D3536" s="9">
        <v>41659</v>
      </c>
      <c r="E3536" s="3" t="s">
        <v>5785</v>
      </c>
      <c r="F3536" t="s">
        <v>6465</v>
      </c>
      <c r="G3536" t="s">
        <v>6620</v>
      </c>
      <c r="H3536" t="s">
        <v>7413</v>
      </c>
      <c r="I3536" t="s">
        <v>8055</v>
      </c>
      <c r="J3536" t="s">
        <v>8057</v>
      </c>
      <c r="K3536" t="s">
        <v>8272</v>
      </c>
      <c r="L3536" t="s">
        <v>8606</v>
      </c>
      <c r="M3536">
        <v>37167</v>
      </c>
      <c r="N3536" t="s">
        <v>8637</v>
      </c>
      <c r="O3536" t="s">
        <v>9775</v>
      </c>
      <c r="P3536" t="s">
        <v>10371</v>
      </c>
      <c r="Q3536" t="s">
        <v>10381</v>
      </c>
      <c r="R3536" t="s">
        <v>11510</v>
      </c>
      <c r="S3536">
        <v>67.194000000000003</v>
      </c>
      <c r="T3536">
        <v>1</v>
      </c>
      <c r="U3536">
        <v>0.7</v>
      </c>
      <c r="V3536">
        <v>-51.5154</v>
      </c>
      <c r="W3536">
        <f>(Tableau1[[#This Row],[Sales]]/Tableau1[[#This Row],[Profit]])*100</f>
        <v>-130.43478260869566</v>
      </c>
      <c r="X3536">
        <f>Tableau1[[#This Row],[Sales]]*(1-Tableau1[[#This Row],[Discount]])</f>
        <v>20.158200000000004</v>
      </c>
      <c r="Y3536">
        <f ca="1">SUMIF(Tableau1[Order ID],Tableau1[[#This Row],[Order ID]],Tableau1[[#This Row],[Sales]])</f>
        <v>0</v>
      </c>
    </row>
    <row r="3537" spans="1:25" x14ac:dyDescent="0.3">
      <c r="A3537">
        <v>7122</v>
      </c>
      <c r="B3537" t="s">
        <v>3556</v>
      </c>
      <c r="C3537" s="9" t="s">
        <v>5126</v>
      </c>
      <c r="D3537" s="9">
        <v>43070</v>
      </c>
      <c r="E3537" s="3" t="s">
        <v>5196</v>
      </c>
      <c r="F3537" t="s">
        <v>6465</v>
      </c>
      <c r="G3537" t="s">
        <v>6470</v>
      </c>
      <c r="H3537" t="s">
        <v>7263</v>
      </c>
      <c r="I3537" t="s">
        <v>8054</v>
      </c>
      <c r="J3537" t="s">
        <v>8057</v>
      </c>
      <c r="K3537" t="s">
        <v>8062</v>
      </c>
      <c r="L3537" t="s">
        <v>8234</v>
      </c>
      <c r="M3537">
        <v>98105</v>
      </c>
      <c r="N3537" t="s">
        <v>8638</v>
      </c>
      <c r="O3537" t="s">
        <v>10305</v>
      </c>
      <c r="P3537" t="s">
        <v>10371</v>
      </c>
      <c r="Q3537" t="s">
        <v>10383</v>
      </c>
      <c r="R3537" t="s">
        <v>12046</v>
      </c>
      <c r="S3537">
        <v>41.86</v>
      </c>
      <c r="T3537">
        <v>7</v>
      </c>
      <c r="U3537">
        <v>0</v>
      </c>
      <c r="V3537">
        <v>18.837</v>
      </c>
      <c r="W3537">
        <f>(Tableau1[[#This Row],[Sales]]/Tableau1[[#This Row],[Profit]])*100</f>
        <v>222.22222222222223</v>
      </c>
      <c r="X3537">
        <f>Tableau1[[#This Row],[Sales]]*(1-Tableau1[[#This Row],[Discount]])</f>
        <v>41.86</v>
      </c>
      <c r="Y3537">
        <f ca="1">SUMIF(Tableau1[Order ID],Tableau1[[#This Row],[Order ID]],Tableau1[[#This Row],[Sales]])</f>
        <v>0</v>
      </c>
    </row>
    <row r="3538" spans="1:25" x14ac:dyDescent="0.3">
      <c r="A3538">
        <v>7124</v>
      </c>
      <c r="B3538" t="s">
        <v>3557</v>
      </c>
      <c r="C3538" s="9" t="s">
        <v>5131</v>
      </c>
      <c r="D3538" s="9">
        <v>42225</v>
      </c>
      <c r="E3538" s="3" t="s">
        <v>5778</v>
      </c>
      <c r="F3538" t="s">
        <v>6465</v>
      </c>
      <c r="G3538" t="s">
        <v>7219</v>
      </c>
      <c r="H3538" t="s">
        <v>8012</v>
      </c>
      <c r="I3538" t="s">
        <v>8055</v>
      </c>
      <c r="J3538" t="s">
        <v>8057</v>
      </c>
      <c r="K3538" t="s">
        <v>8078</v>
      </c>
      <c r="L3538" t="s">
        <v>8603</v>
      </c>
      <c r="M3538">
        <v>10035</v>
      </c>
      <c r="N3538" t="s">
        <v>8640</v>
      </c>
      <c r="O3538" t="s">
        <v>10093</v>
      </c>
      <c r="P3538" t="s">
        <v>10370</v>
      </c>
      <c r="Q3538" t="s">
        <v>10378</v>
      </c>
      <c r="R3538" t="s">
        <v>11832</v>
      </c>
      <c r="S3538">
        <v>10.02</v>
      </c>
      <c r="T3538">
        <v>3</v>
      </c>
      <c r="U3538">
        <v>0</v>
      </c>
      <c r="V3538">
        <v>4.4088000000000003</v>
      </c>
      <c r="W3538">
        <f>(Tableau1[[#This Row],[Sales]]/Tableau1[[#This Row],[Profit]])*100</f>
        <v>227.27272727272725</v>
      </c>
      <c r="X3538">
        <f>Tableau1[[#This Row],[Sales]]*(1-Tableau1[[#This Row],[Discount]])</f>
        <v>10.02</v>
      </c>
      <c r="Y3538">
        <f ca="1">SUMIF(Tableau1[Order ID],Tableau1[[#This Row],[Order ID]],Tableau1[[#This Row],[Sales]])</f>
        <v>0</v>
      </c>
    </row>
    <row r="3539" spans="1:25" x14ac:dyDescent="0.3">
      <c r="A3539">
        <v>7126</v>
      </c>
      <c r="B3539" t="s">
        <v>3558</v>
      </c>
      <c r="C3539" s="9" t="s">
        <v>5750</v>
      </c>
      <c r="D3539" s="9">
        <v>42640</v>
      </c>
      <c r="E3539" s="3" t="s">
        <v>5351</v>
      </c>
      <c r="F3539" t="s">
        <v>6464</v>
      </c>
      <c r="G3539" t="s">
        <v>6974</v>
      </c>
      <c r="H3539" t="s">
        <v>7767</v>
      </c>
      <c r="I3539" t="s">
        <v>8054</v>
      </c>
      <c r="J3539" t="s">
        <v>8057</v>
      </c>
      <c r="K3539" t="s">
        <v>8176</v>
      </c>
      <c r="L3539" t="s">
        <v>8620</v>
      </c>
      <c r="M3539">
        <v>30318</v>
      </c>
      <c r="N3539" t="s">
        <v>8637</v>
      </c>
      <c r="O3539" t="s">
        <v>9878</v>
      </c>
      <c r="P3539" t="s">
        <v>10371</v>
      </c>
      <c r="Q3539" t="s">
        <v>10383</v>
      </c>
      <c r="R3539" t="s">
        <v>11613</v>
      </c>
      <c r="S3539">
        <v>17.940000000000001</v>
      </c>
      <c r="T3539">
        <v>3</v>
      </c>
      <c r="U3539">
        <v>0</v>
      </c>
      <c r="V3539">
        <v>8.7905999999999995</v>
      </c>
      <c r="W3539">
        <f>(Tableau1[[#This Row],[Sales]]/Tableau1[[#This Row],[Profit]])*100</f>
        <v>204.08163265306123</v>
      </c>
      <c r="X3539">
        <f>Tableau1[[#This Row],[Sales]]*(1-Tableau1[[#This Row],[Discount]])</f>
        <v>17.940000000000001</v>
      </c>
      <c r="Y3539">
        <f ca="1">SUMIF(Tableau1[Order ID],Tableau1[[#This Row],[Order ID]],Tableau1[[#This Row],[Sales]])</f>
        <v>0</v>
      </c>
    </row>
    <row r="3540" spans="1:25" x14ac:dyDescent="0.3">
      <c r="A3540">
        <v>7128</v>
      </c>
      <c r="B3540" t="s">
        <v>3559</v>
      </c>
      <c r="C3540" s="9" t="s">
        <v>5726</v>
      </c>
      <c r="D3540" s="9">
        <v>42688</v>
      </c>
      <c r="E3540" s="3" t="s">
        <v>5103</v>
      </c>
      <c r="F3540" t="s">
        <v>6465</v>
      </c>
      <c r="G3540" t="s">
        <v>7062</v>
      </c>
      <c r="H3540" t="s">
        <v>7855</v>
      </c>
      <c r="I3540" t="s">
        <v>8054</v>
      </c>
      <c r="J3540" t="s">
        <v>8057</v>
      </c>
      <c r="K3540" t="s">
        <v>8104</v>
      </c>
      <c r="L3540" t="s">
        <v>8601</v>
      </c>
      <c r="M3540">
        <v>19711</v>
      </c>
      <c r="N3540" t="s">
        <v>8640</v>
      </c>
      <c r="O3540" t="s">
        <v>9719</v>
      </c>
      <c r="P3540" t="s">
        <v>10371</v>
      </c>
      <c r="Q3540" t="s">
        <v>10383</v>
      </c>
      <c r="R3540" t="s">
        <v>11456</v>
      </c>
      <c r="S3540">
        <v>16.45</v>
      </c>
      <c r="T3540">
        <v>5</v>
      </c>
      <c r="U3540">
        <v>0</v>
      </c>
      <c r="V3540">
        <v>7.5670000000000002</v>
      </c>
      <c r="W3540">
        <f>(Tableau1[[#This Row],[Sales]]/Tableau1[[#This Row],[Profit]])*100</f>
        <v>217.39130434782606</v>
      </c>
      <c r="X3540">
        <f>Tableau1[[#This Row],[Sales]]*(1-Tableau1[[#This Row],[Discount]])</f>
        <v>16.45</v>
      </c>
      <c r="Y3540">
        <f ca="1">SUMIF(Tableau1[Order ID],Tableau1[[#This Row],[Order ID]],Tableau1[[#This Row],[Sales]])</f>
        <v>0</v>
      </c>
    </row>
    <row r="3541" spans="1:25" x14ac:dyDescent="0.3">
      <c r="A3541">
        <v>7130</v>
      </c>
      <c r="B3541" t="s">
        <v>3560</v>
      </c>
      <c r="C3541" s="9" t="s">
        <v>5977</v>
      </c>
      <c r="D3541" s="9">
        <v>42476</v>
      </c>
      <c r="E3541" s="3" t="s">
        <v>5213</v>
      </c>
      <c r="F3541" t="s">
        <v>6465</v>
      </c>
      <c r="G3541" t="s">
        <v>6475</v>
      </c>
      <c r="H3541" t="s">
        <v>7268</v>
      </c>
      <c r="I3541" t="s">
        <v>8054</v>
      </c>
      <c r="J3541" t="s">
        <v>8057</v>
      </c>
      <c r="K3541" t="s">
        <v>8374</v>
      </c>
      <c r="L3541" t="s">
        <v>8606</v>
      </c>
      <c r="M3541">
        <v>37211</v>
      </c>
      <c r="N3541" t="s">
        <v>8637</v>
      </c>
      <c r="O3541" t="s">
        <v>9518</v>
      </c>
      <c r="P3541" t="s">
        <v>10372</v>
      </c>
      <c r="Q3541" t="s">
        <v>10384</v>
      </c>
      <c r="R3541" t="s">
        <v>11260</v>
      </c>
      <c r="S3541">
        <v>35.167999999999999</v>
      </c>
      <c r="T3541">
        <v>4</v>
      </c>
      <c r="U3541">
        <v>0.2</v>
      </c>
      <c r="V3541">
        <v>8.3523999999999994</v>
      </c>
      <c r="W3541">
        <f>(Tableau1[[#This Row],[Sales]]/Tableau1[[#This Row],[Profit]])*100</f>
        <v>421.05263157894746</v>
      </c>
      <c r="X3541">
        <f>Tableau1[[#This Row],[Sales]]*(1-Tableau1[[#This Row],[Discount]])</f>
        <v>28.134399999999999</v>
      </c>
      <c r="Y3541">
        <f ca="1">SUMIF(Tableau1[Order ID],Tableau1[[#This Row],[Order ID]],Tableau1[[#This Row],[Sales]])</f>
        <v>0</v>
      </c>
    </row>
    <row r="3542" spans="1:25" x14ac:dyDescent="0.3">
      <c r="A3542">
        <v>7132</v>
      </c>
      <c r="B3542" t="s">
        <v>3561</v>
      </c>
      <c r="C3542" s="9" t="s">
        <v>5230</v>
      </c>
      <c r="D3542" s="9">
        <v>43065</v>
      </c>
      <c r="E3542" s="3" t="s">
        <v>5126</v>
      </c>
      <c r="F3542" t="s">
        <v>6465</v>
      </c>
      <c r="G3542" t="s">
        <v>6967</v>
      </c>
      <c r="H3542" t="s">
        <v>7760</v>
      </c>
      <c r="I3542" t="s">
        <v>8056</v>
      </c>
      <c r="J3542" t="s">
        <v>8057</v>
      </c>
      <c r="K3542" t="s">
        <v>8160</v>
      </c>
      <c r="L3542" t="s">
        <v>8602</v>
      </c>
      <c r="M3542">
        <v>47374</v>
      </c>
      <c r="N3542" t="s">
        <v>8639</v>
      </c>
      <c r="O3542" t="s">
        <v>9576</v>
      </c>
      <c r="P3542" t="s">
        <v>10370</v>
      </c>
      <c r="Q3542" t="s">
        <v>10376</v>
      </c>
      <c r="R3542" t="s">
        <v>11190</v>
      </c>
      <c r="S3542">
        <v>257.94</v>
      </c>
      <c r="T3542">
        <v>3</v>
      </c>
      <c r="U3542">
        <v>0</v>
      </c>
      <c r="V3542">
        <v>67.064400000000006</v>
      </c>
      <c r="W3542">
        <f>(Tableau1[[#This Row],[Sales]]/Tableau1[[#This Row],[Profit]])*100</f>
        <v>384.61538461538458</v>
      </c>
      <c r="X3542">
        <f>Tableau1[[#This Row],[Sales]]*(1-Tableau1[[#This Row],[Discount]])</f>
        <v>257.94</v>
      </c>
      <c r="Y3542">
        <f ca="1">SUMIF(Tableau1[Order ID],Tableau1[[#This Row],[Order ID]],Tableau1[[#This Row],[Sales]])</f>
        <v>0</v>
      </c>
    </row>
    <row r="3543" spans="1:25" x14ac:dyDescent="0.3">
      <c r="A3543">
        <v>7137</v>
      </c>
      <c r="B3543" t="s">
        <v>3562</v>
      </c>
      <c r="C3543" s="9" t="s">
        <v>5342</v>
      </c>
      <c r="D3543" s="9">
        <v>42328</v>
      </c>
      <c r="E3543" s="3" t="s">
        <v>5184</v>
      </c>
      <c r="F3543" t="s">
        <v>6465</v>
      </c>
      <c r="G3543" t="s">
        <v>6754</v>
      </c>
      <c r="H3543" t="s">
        <v>7547</v>
      </c>
      <c r="I3543" t="s">
        <v>8054</v>
      </c>
      <c r="J3543" t="s">
        <v>8057</v>
      </c>
      <c r="K3543" t="s">
        <v>8158</v>
      </c>
      <c r="L3543" t="s">
        <v>8591</v>
      </c>
      <c r="M3543">
        <v>33180</v>
      </c>
      <c r="N3543" t="s">
        <v>8637</v>
      </c>
      <c r="O3543" t="s">
        <v>9168</v>
      </c>
      <c r="P3543" t="s">
        <v>10371</v>
      </c>
      <c r="Q3543" t="s">
        <v>10381</v>
      </c>
      <c r="R3543" t="s">
        <v>10917</v>
      </c>
      <c r="S3543">
        <v>7.23</v>
      </c>
      <c r="T3543">
        <v>5</v>
      </c>
      <c r="U3543">
        <v>0.7</v>
      </c>
      <c r="V3543">
        <v>-5.7839999999999998</v>
      </c>
      <c r="W3543">
        <f>(Tableau1[[#This Row],[Sales]]/Tableau1[[#This Row],[Profit]])*100</f>
        <v>-125.00000000000003</v>
      </c>
      <c r="X3543">
        <f>Tableau1[[#This Row],[Sales]]*(1-Tableau1[[#This Row],[Discount]])</f>
        <v>2.1690000000000005</v>
      </c>
      <c r="Y3543">
        <f ca="1">SUMIF(Tableau1[Order ID],Tableau1[[#This Row],[Order ID]],Tableau1[[#This Row],[Sales]])</f>
        <v>0</v>
      </c>
    </row>
    <row r="3544" spans="1:25" x14ac:dyDescent="0.3">
      <c r="A3544">
        <v>7141</v>
      </c>
      <c r="B3544" t="s">
        <v>3563</v>
      </c>
      <c r="C3544" s="9" t="s">
        <v>5240</v>
      </c>
      <c r="D3544" s="9">
        <v>42985</v>
      </c>
      <c r="E3544" s="3" t="s">
        <v>5240</v>
      </c>
      <c r="F3544" t="s">
        <v>6467</v>
      </c>
      <c r="G3544" t="s">
        <v>6696</v>
      </c>
      <c r="H3544" t="s">
        <v>7489</v>
      </c>
      <c r="I3544" t="s">
        <v>8054</v>
      </c>
      <c r="J3544" t="s">
        <v>8057</v>
      </c>
      <c r="K3544" t="s">
        <v>8548</v>
      </c>
      <c r="L3544" t="s">
        <v>8613</v>
      </c>
      <c r="M3544">
        <v>63301</v>
      </c>
      <c r="N3544" t="s">
        <v>8639</v>
      </c>
      <c r="O3544" t="s">
        <v>9340</v>
      </c>
      <c r="P3544" t="s">
        <v>10372</v>
      </c>
      <c r="Q3544" t="s">
        <v>10384</v>
      </c>
      <c r="R3544" t="s">
        <v>11088</v>
      </c>
      <c r="S3544">
        <v>113.52</v>
      </c>
      <c r="T3544">
        <v>4</v>
      </c>
      <c r="U3544">
        <v>0</v>
      </c>
      <c r="V3544">
        <v>46.543199999999999</v>
      </c>
      <c r="W3544">
        <f>(Tableau1[[#This Row],[Sales]]/Tableau1[[#This Row],[Profit]])*100</f>
        <v>243.90243902439025</v>
      </c>
      <c r="X3544">
        <f>Tableau1[[#This Row],[Sales]]*(1-Tableau1[[#This Row],[Discount]])</f>
        <v>113.52</v>
      </c>
      <c r="Y3544">
        <f ca="1">SUMIF(Tableau1[Order ID],Tableau1[[#This Row],[Order ID]],Tableau1[[#This Row],[Sales]])</f>
        <v>0</v>
      </c>
    </row>
    <row r="3545" spans="1:25" x14ac:dyDescent="0.3">
      <c r="A3545">
        <v>7143</v>
      </c>
      <c r="B3545" t="s">
        <v>3564</v>
      </c>
      <c r="C3545" s="9" t="s">
        <v>5186</v>
      </c>
      <c r="D3545" s="9">
        <v>41967</v>
      </c>
      <c r="E3545" s="3" t="s">
        <v>5533</v>
      </c>
      <c r="F3545" t="s">
        <v>6465</v>
      </c>
      <c r="G3545" t="s">
        <v>6474</v>
      </c>
      <c r="H3545" t="s">
        <v>7267</v>
      </c>
      <c r="I3545" t="s">
        <v>8056</v>
      </c>
      <c r="J3545" t="s">
        <v>8057</v>
      </c>
      <c r="K3545" t="s">
        <v>8231</v>
      </c>
      <c r="L3545" t="s">
        <v>8605</v>
      </c>
      <c r="M3545">
        <v>23464</v>
      </c>
      <c r="N3545" t="s">
        <v>8637</v>
      </c>
      <c r="O3545" t="s">
        <v>9958</v>
      </c>
      <c r="P3545" t="s">
        <v>10370</v>
      </c>
      <c r="Q3545" t="s">
        <v>10378</v>
      </c>
      <c r="R3545" t="s">
        <v>11693</v>
      </c>
      <c r="S3545">
        <v>111.15</v>
      </c>
      <c r="T3545">
        <v>5</v>
      </c>
      <c r="U3545">
        <v>0</v>
      </c>
      <c r="V3545">
        <v>48.905999999999999</v>
      </c>
      <c r="W3545">
        <f>(Tableau1[[#This Row],[Sales]]/Tableau1[[#This Row],[Profit]])*100</f>
        <v>227.27272727272728</v>
      </c>
      <c r="X3545">
        <f>Tableau1[[#This Row],[Sales]]*(1-Tableau1[[#This Row],[Discount]])</f>
        <v>111.15</v>
      </c>
      <c r="Y3545">
        <f ca="1">SUMIF(Tableau1[Order ID],Tableau1[[#This Row],[Order ID]],Tableau1[[#This Row],[Sales]])</f>
        <v>0</v>
      </c>
    </row>
    <row r="3546" spans="1:25" x14ac:dyDescent="0.3">
      <c r="A3546">
        <v>7144</v>
      </c>
      <c r="B3546" t="s">
        <v>3565</v>
      </c>
      <c r="C3546" s="9" t="s">
        <v>5855</v>
      </c>
      <c r="D3546" s="9">
        <v>42805</v>
      </c>
      <c r="E3546" s="3" t="s">
        <v>5663</v>
      </c>
      <c r="F3546" t="s">
        <v>6465</v>
      </c>
      <c r="G3546" t="s">
        <v>7230</v>
      </c>
      <c r="H3546" t="s">
        <v>8023</v>
      </c>
      <c r="I3546" t="s">
        <v>8056</v>
      </c>
      <c r="J3546" t="s">
        <v>8057</v>
      </c>
      <c r="K3546" t="s">
        <v>8068</v>
      </c>
      <c r="L3546" t="s">
        <v>8597</v>
      </c>
      <c r="M3546">
        <v>19140</v>
      </c>
      <c r="N3546" t="s">
        <v>8640</v>
      </c>
      <c r="O3546" t="s">
        <v>9946</v>
      </c>
      <c r="P3546" t="s">
        <v>10372</v>
      </c>
      <c r="Q3546" t="s">
        <v>10380</v>
      </c>
      <c r="R3546" t="s">
        <v>11681</v>
      </c>
      <c r="S3546">
        <v>776.85</v>
      </c>
      <c r="T3546">
        <v>5</v>
      </c>
      <c r="U3546">
        <v>0.4</v>
      </c>
      <c r="V3546">
        <v>-181.26499999999999</v>
      </c>
      <c r="W3546">
        <f>(Tableau1[[#This Row],[Sales]]/Tableau1[[#This Row],[Profit]])*100</f>
        <v>-428.57142857142867</v>
      </c>
      <c r="X3546">
        <f>Tableau1[[#This Row],[Sales]]*(1-Tableau1[[#This Row],[Discount]])</f>
        <v>466.11</v>
      </c>
      <c r="Y3546">
        <f ca="1">SUMIF(Tableau1[Order ID],Tableau1[[#This Row],[Order ID]],Tableau1[[#This Row],[Sales]])</f>
        <v>0</v>
      </c>
    </row>
    <row r="3547" spans="1:25" x14ac:dyDescent="0.3">
      <c r="A3547">
        <v>7148</v>
      </c>
      <c r="B3547" t="s">
        <v>3566</v>
      </c>
      <c r="C3547" s="9" t="s">
        <v>5031</v>
      </c>
      <c r="D3547" s="9">
        <v>42533</v>
      </c>
      <c r="E3547" s="3" t="s">
        <v>5056</v>
      </c>
      <c r="F3547" t="s">
        <v>6465</v>
      </c>
      <c r="G3547" t="s">
        <v>7026</v>
      </c>
      <c r="H3547" t="s">
        <v>7819</v>
      </c>
      <c r="I3547" t="s">
        <v>8054</v>
      </c>
      <c r="J3547" t="s">
        <v>8057</v>
      </c>
      <c r="K3547" t="s">
        <v>8143</v>
      </c>
      <c r="L3547" t="s">
        <v>8603</v>
      </c>
      <c r="M3547">
        <v>11561</v>
      </c>
      <c r="N3547" t="s">
        <v>8640</v>
      </c>
      <c r="O3547" t="s">
        <v>9762</v>
      </c>
      <c r="P3547" t="s">
        <v>10371</v>
      </c>
      <c r="Q3547" t="s">
        <v>10383</v>
      </c>
      <c r="R3547" t="s">
        <v>11497</v>
      </c>
      <c r="S3547">
        <v>92.94</v>
      </c>
      <c r="T3547">
        <v>3</v>
      </c>
      <c r="U3547">
        <v>0</v>
      </c>
      <c r="V3547">
        <v>41.823</v>
      </c>
      <c r="W3547">
        <f>(Tableau1[[#This Row],[Sales]]/Tableau1[[#This Row],[Profit]])*100</f>
        <v>222.22222222222223</v>
      </c>
      <c r="X3547">
        <f>Tableau1[[#This Row],[Sales]]*(1-Tableau1[[#This Row],[Discount]])</f>
        <v>92.94</v>
      </c>
      <c r="Y3547">
        <f ca="1">SUMIF(Tableau1[Order ID],Tableau1[[#This Row],[Order ID]],Tableau1[[#This Row],[Sales]])</f>
        <v>0</v>
      </c>
    </row>
    <row r="3548" spans="1:25" x14ac:dyDescent="0.3">
      <c r="A3548">
        <v>7150</v>
      </c>
      <c r="B3548" t="s">
        <v>3567</v>
      </c>
      <c r="C3548" s="9" t="s">
        <v>5183</v>
      </c>
      <c r="D3548" s="9">
        <v>42181</v>
      </c>
      <c r="E3548" s="3" t="s">
        <v>6303</v>
      </c>
      <c r="F3548" t="s">
        <v>6465</v>
      </c>
      <c r="G3548" t="s">
        <v>6572</v>
      </c>
      <c r="H3548" t="s">
        <v>7365</v>
      </c>
      <c r="I3548" t="s">
        <v>8054</v>
      </c>
      <c r="J3548" t="s">
        <v>8057</v>
      </c>
      <c r="K3548" t="s">
        <v>8070</v>
      </c>
      <c r="L3548" t="s">
        <v>8593</v>
      </c>
      <c r="M3548">
        <v>77070</v>
      </c>
      <c r="N3548" t="s">
        <v>8639</v>
      </c>
      <c r="O3548" t="s">
        <v>9831</v>
      </c>
      <c r="P3548" t="s">
        <v>10372</v>
      </c>
      <c r="Q3548" t="s">
        <v>10380</v>
      </c>
      <c r="R3548" t="s">
        <v>11565</v>
      </c>
      <c r="S3548">
        <v>971.88</v>
      </c>
      <c r="T3548">
        <v>3</v>
      </c>
      <c r="U3548">
        <v>0.2</v>
      </c>
      <c r="V3548">
        <v>109.3365</v>
      </c>
      <c r="W3548">
        <f>(Tableau1[[#This Row],[Sales]]/Tableau1[[#This Row],[Profit]])*100</f>
        <v>888.88888888888891</v>
      </c>
      <c r="X3548">
        <f>Tableau1[[#This Row],[Sales]]*(1-Tableau1[[#This Row],[Discount]])</f>
        <v>777.50400000000002</v>
      </c>
      <c r="Y3548">
        <f ca="1">SUMIF(Tableau1[Order ID],Tableau1[[#This Row],[Order ID]],Tableau1[[#This Row],[Sales]])</f>
        <v>0</v>
      </c>
    </row>
    <row r="3549" spans="1:25" x14ac:dyDescent="0.3">
      <c r="A3549">
        <v>7151</v>
      </c>
      <c r="B3549" t="s">
        <v>3568</v>
      </c>
      <c r="C3549" s="9" t="s">
        <v>5096</v>
      </c>
      <c r="D3549" s="9">
        <v>43091</v>
      </c>
      <c r="E3549" s="3" t="s">
        <v>5407</v>
      </c>
      <c r="F3549" t="s">
        <v>6465</v>
      </c>
      <c r="G3549" t="s">
        <v>7144</v>
      </c>
      <c r="H3549" t="s">
        <v>7937</v>
      </c>
      <c r="I3549" t="s">
        <v>8056</v>
      </c>
      <c r="J3549" t="s">
        <v>8057</v>
      </c>
      <c r="K3549" t="s">
        <v>8486</v>
      </c>
      <c r="L3549" t="s">
        <v>8607</v>
      </c>
      <c r="M3549">
        <v>35401</v>
      </c>
      <c r="N3549" t="s">
        <v>8637</v>
      </c>
      <c r="O3549" t="s">
        <v>9101</v>
      </c>
      <c r="P3549" t="s">
        <v>10370</v>
      </c>
      <c r="Q3549" t="s">
        <v>10374</v>
      </c>
      <c r="R3549" t="s">
        <v>10851</v>
      </c>
      <c r="S3549">
        <v>141.96</v>
      </c>
      <c r="T3549">
        <v>2</v>
      </c>
      <c r="U3549">
        <v>0</v>
      </c>
      <c r="V3549">
        <v>35.49</v>
      </c>
      <c r="W3549">
        <f>(Tableau1[[#This Row],[Sales]]/Tableau1[[#This Row],[Profit]])*100</f>
        <v>400</v>
      </c>
      <c r="X3549">
        <f>Tableau1[[#This Row],[Sales]]*(1-Tableau1[[#This Row],[Discount]])</f>
        <v>141.96</v>
      </c>
      <c r="Y3549">
        <f ca="1">SUMIF(Tableau1[Order ID],Tableau1[[#This Row],[Order ID]],Tableau1[[#This Row],[Sales]])</f>
        <v>0</v>
      </c>
    </row>
    <row r="3550" spans="1:25" x14ac:dyDescent="0.3">
      <c r="A3550">
        <v>7152</v>
      </c>
      <c r="B3550" t="s">
        <v>3569</v>
      </c>
      <c r="C3550" s="9" t="s">
        <v>5096</v>
      </c>
      <c r="D3550" s="9">
        <v>43091</v>
      </c>
      <c r="E3550" s="3" t="s">
        <v>5083</v>
      </c>
      <c r="F3550" t="s">
        <v>6464</v>
      </c>
      <c r="G3550" t="s">
        <v>7211</v>
      </c>
      <c r="H3550" t="s">
        <v>8004</v>
      </c>
      <c r="I3550" t="s">
        <v>8054</v>
      </c>
      <c r="J3550" t="s">
        <v>8057</v>
      </c>
      <c r="K3550" t="s">
        <v>8181</v>
      </c>
      <c r="L3550" t="s">
        <v>8604</v>
      </c>
      <c r="M3550">
        <v>85204</v>
      </c>
      <c r="N3550" t="s">
        <v>8638</v>
      </c>
      <c r="O3550" t="s">
        <v>9562</v>
      </c>
      <c r="P3550" t="s">
        <v>10370</v>
      </c>
      <c r="Q3550" t="s">
        <v>10376</v>
      </c>
      <c r="R3550" t="s">
        <v>11305</v>
      </c>
      <c r="S3550">
        <v>182.55</v>
      </c>
      <c r="T3550">
        <v>2</v>
      </c>
      <c r="U3550">
        <v>0.5</v>
      </c>
      <c r="V3550">
        <v>-135.08699999999999</v>
      </c>
      <c r="W3550">
        <f>(Tableau1[[#This Row],[Sales]]/Tableau1[[#This Row],[Profit]])*100</f>
        <v>-135.13513513513516</v>
      </c>
      <c r="X3550">
        <f>Tableau1[[#This Row],[Sales]]*(1-Tableau1[[#This Row],[Discount]])</f>
        <v>91.275000000000006</v>
      </c>
      <c r="Y3550">
        <f ca="1">SUMIF(Tableau1[Order ID],Tableau1[[#This Row],[Order ID]],Tableau1[[#This Row],[Sales]])</f>
        <v>0</v>
      </c>
    </row>
    <row r="3551" spans="1:25" x14ac:dyDescent="0.3">
      <c r="A3551">
        <v>7153</v>
      </c>
      <c r="B3551" t="s">
        <v>3570</v>
      </c>
      <c r="C3551" s="9" t="s">
        <v>6178</v>
      </c>
      <c r="D3551" s="9">
        <v>41921</v>
      </c>
      <c r="E3551" s="3" t="s">
        <v>5801</v>
      </c>
      <c r="F3551" t="s">
        <v>6465</v>
      </c>
      <c r="G3551" t="s">
        <v>6630</v>
      </c>
      <c r="H3551" t="s">
        <v>7423</v>
      </c>
      <c r="I3551" t="s">
        <v>8055</v>
      </c>
      <c r="J3551" t="s">
        <v>8057</v>
      </c>
      <c r="K3551" t="s">
        <v>8166</v>
      </c>
      <c r="L3551" t="s">
        <v>8592</v>
      </c>
      <c r="M3551">
        <v>28540</v>
      </c>
      <c r="N3551" t="s">
        <v>8637</v>
      </c>
      <c r="O3551" t="s">
        <v>9044</v>
      </c>
      <c r="P3551" t="s">
        <v>10371</v>
      </c>
      <c r="Q3551" t="s">
        <v>10383</v>
      </c>
      <c r="R3551" t="s">
        <v>10793</v>
      </c>
      <c r="S3551">
        <v>88.768000000000001</v>
      </c>
      <c r="T3551">
        <v>2</v>
      </c>
      <c r="U3551">
        <v>0.2</v>
      </c>
      <c r="V3551">
        <v>31.0688</v>
      </c>
      <c r="W3551">
        <f>(Tableau1[[#This Row],[Sales]]/Tableau1[[#This Row],[Profit]])*100</f>
        <v>285.71428571428572</v>
      </c>
      <c r="X3551">
        <f>Tableau1[[#This Row],[Sales]]*(1-Tableau1[[#This Row],[Discount]])</f>
        <v>71.014400000000009</v>
      </c>
      <c r="Y3551">
        <f ca="1">SUMIF(Tableau1[Order ID],Tableau1[[#This Row],[Order ID]],Tableau1[[#This Row],[Sales]])</f>
        <v>0</v>
      </c>
    </row>
    <row r="3552" spans="1:25" x14ac:dyDescent="0.3">
      <c r="A3552">
        <v>7154</v>
      </c>
      <c r="B3552" t="s">
        <v>3571</v>
      </c>
      <c r="C3552" s="9" t="s">
        <v>5925</v>
      </c>
      <c r="D3552" s="9">
        <v>42348</v>
      </c>
      <c r="E3552" s="3" t="s">
        <v>5113</v>
      </c>
      <c r="F3552" t="s">
        <v>6465</v>
      </c>
      <c r="G3552" t="s">
        <v>6961</v>
      </c>
      <c r="H3552" t="s">
        <v>7754</v>
      </c>
      <c r="I3552" t="s">
        <v>8054</v>
      </c>
      <c r="J3552" t="s">
        <v>8057</v>
      </c>
      <c r="K3552" t="s">
        <v>8080</v>
      </c>
      <c r="L3552" t="s">
        <v>8598</v>
      </c>
      <c r="M3552">
        <v>60610</v>
      </c>
      <c r="N3552" t="s">
        <v>8639</v>
      </c>
      <c r="O3552" t="s">
        <v>9581</v>
      </c>
      <c r="P3552" t="s">
        <v>10371</v>
      </c>
      <c r="Q3552" t="s">
        <v>10382</v>
      </c>
      <c r="R3552" t="s">
        <v>11323</v>
      </c>
      <c r="S3552">
        <v>53.088000000000001</v>
      </c>
      <c r="T3552">
        <v>7</v>
      </c>
      <c r="U3552">
        <v>0.8</v>
      </c>
      <c r="V3552">
        <v>-108.8304</v>
      </c>
      <c r="W3552">
        <f>(Tableau1[[#This Row],[Sales]]/Tableau1[[#This Row],[Profit]])*100</f>
        <v>-48.780487804878057</v>
      </c>
      <c r="X3552">
        <f>Tableau1[[#This Row],[Sales]]*(1-Tableau1[[#This Row],[Discount]])</f>
        <v>10.617599999999998</v>
      </c>
      <c r="Y3552">
        <f ca="1">SUMIF(Tableau1[Order ID],Tableau1[[#This Row],[Order ID]],Tableau1[[#This Row],[Sales]])</f>
        <v>0</v>
      </c>
    </row>
    <row r="3553" spans="1:25" x14ac:dyDescent="0.3">
      <c r="A3553">
        <v>7155</v>
      </c>
      <c r="B3553" t="s">
        <v>3572</v>
      </c>
      <c r="C3553" s="9" t="s">
        <v>5737</v>
      </c>
      <c r="D3553" s="9">
        <v>42363</v>
      </c>
      <c r="E3553" s="3" t="s">
        <v>5047</v>
      </c>
      <c r="F3553" t="s">
        <v>6464</v>
      </c>
      <c r="G3553" t="s">
        <v>6491</v>
      </c>
      <c r="H3553" t="s">
        <v>7284</v>
      </c>
      <c r="I3553" t="s">
        <v>8054</v>
      </c>
      <c r="J3553" t="s">
        <v>8057</v>
      </c>
      <c r="K3553" t="s">
        <v>8096</v>
      </c>
      <c r="L3553" t="s">
        <v>8620</v>
      </c>
      <c r="M3553">
        <v>31907</v>
      </c>
      <c r="N3553" t="s">
        <v>8637</v>
      </c>
      <c r="O3553" t="s">
        <v>10295</v>
      </c>
      <c r="P3553" t="s">
        <v>10370</v>
      </c>
      <c r="Q3553" t="s">
        <v>10378</v>
      </c>
      <c r="R3553" t="s">
        <v>12035</v>
      </c>
      <c r="S3553">
        <v>275.88</v>
      </c>
      <c r="T3553">
        <v>6</v>
      </c>
      <c r="U3553">
        <v>0</v>
      </c>
      <c r="V3553">
        <v>46.8996</v>
      </c>
      <c r="W3553">
        <f>(Tableau1[[#This Row],[Sales]]/Tableau1[[#This Row],[Profit]])*100</f>
        <v>588.23529411764696</v>
      </c>
      <c r="X3553">
        <f>Tableau1[[#This Row],[Sales]]*(1-Tableau1[[#This Row],[Discount]])</f>
        <v>275.88</v>
      </c>
      <c r="Y3553">
        <f ca="1">SUMIF(Tableau1[Order ID],Tableau1[[#This Row],[Order ID]],Tableau1[[#This Row],[Sales]])</f>
        <v>0</v>
      </c>
    </row>
    <row r="3554" spans="1:25" x14ac:dyDescent="0.3">
      <c r="A3554">
        <v>7157</v>
      </c>
      <c r="B3554" t="s">
        <v>3573</v>
      </c>
      <c r="C3554" s="9" t="s">
        <v>5598</v>
      </c>
      <c r="D3554" s="9">
        <v>42854</v>
      </c>
      <c r="E3554" s="3" t="s">
        <v>5494</v>
      </c>
      <c r="F3554" t="s">
        <v>6465</v>
      </c>
      <c r="G3554" t="s">
        <v>6877</v>
      </c>
      <c r="H3554" t="s">
        <v>7670</v>
      </c>
      <c r="I3554" t="s">
        <v>8054</v>
      </c>
      <c r="J3554" t="s">
        <v>8057</v>
      </c>
      <c r="K3554" t="s">
        <v>8392</v>
      </c>
      <c r="L3554" t="s">
        <v>8618</v>
      </c>
      <c r="M3554">
        <v>7050</v>
      </c>
      <c r="N3554" t="s">
        <v>8640</v>
      </c>
      <c r="O3554" t="s">
        <v>9364</v>
      </c>
      <c r="P3554" t="s">
        <v>10371</v>
      </c>
      <c r="Q3554" t="s">
        <v>10375</v>
      </c>
      <c r="R3554" t="s">
        <v>11111</v>
      </c>
      <c r="S3554">
        <v>4.91</v>
      </c>
      <c r="T3554">
        <v>1</v>
      </c>
      <c r="U3554">
        <v>0</v>
      </c>
      <c r="V3554">
        <v>2.4058999999999999</v>
      </c>
      <c r="W3554">
        <f>(Tableau1[[#This Row],[Sales]]/Tableau1[[#This Row],[Profit]])*100</f>
        <v>204.08163265306123</v>
      </c>
      <c r="X3554">
        <f>Tableau1[[#This Row],[Sales]]*(1-Tableau1[[#This Row],[Discount]])</f>
        <v>4.91</v>
      </c>
      <c r="Y3554">
        <f ca="1">SUMIF(Tableau1[Order ID],Tableau1[[#This Row],[Order ID]],Tableau1[[#This Row],[Sales]])</f>
        <v>0</v>
      </c>
    </row>
    <row r="3555" spans="1:25" x14ac:dyDescent="0.3">
      <c r="A3555">
        <v>7158</v>
      </c>
      <c r="B3555" t="s">
        <v>3574</v>
      </c>
      <c r="C3555" s="9" t="s">
        <v>5493</v>
      </c>
      <c r="D3555" s="9">
        <v>42457</v>
      </c>
      <c r="E3555" s="3" t="s">
        <v>6074</v>
      </c>
      <c r="F3555" t="s">
        <v>6464</v>
      </c>
      <c r="G3555" t="s">
        <v>6885</v>
      </c>
      <c r="H3555" t="s">
        <v>7678</v>
      </c>
      <c r="I3555" t="s">
        <v>8054</v>
      </c>
      <c r="J3555" t="s">
        <v>8057</v>
      </c>
      <c r="K3555" t="s">
        <v>8059</v>
      </c>
      <c r="L3555" t="s">
        <v>8590</v>
      </c>
      <c r="M3555">
        <v>90032</v>
      </c>
      <c r="N3555" t="s">
        <v>8638</v>
      </c>
      <c r="O3555" t="s">
        <v>8847</v>
      </c>
      <c r="P3555" t="s">
        <v>10371</v>
      </c>
      <c r="Q3555" t="s">
        <v>10377</v>
      </c>
      <c r="R3555" t="s">
        <v>10597</v>
      </c>
      <c r="S3555">
        <v>87.92</v>
      </c>
      <c r="T3555">
        <v>4</v>
      </c>
      <c r="U3555">
        <v>0</v>
      </c>
      <c r="V3555">
        <v>0.87919999999999998</v>
      </c>
      <c r="W3555">
        <f>(Tableau1[[#This Row],[Sales]]/Tableau1[[#This Row],[Profit]])*100</f>
        <v>10000</v>
      </c>
      <c r="X3555">
        <f>Tableau1[[#This Row],[Sales]]*(1-Tableau1[[#This Row],[Discount]])</f>
        <v>87.92</v>
      </c>
      <c r="Y3555">
        <f ca="1">SUMIF(Tableau1[Order ID],Tableau1[[#This Row],[Order ID]],Tableau1[[#This Row],[Sales]])</f>
        <v>0</v>
      </c>
    </row>
    <row r="3556" spans="1:25" x14ac:dyDescent="0.3">
      <c r="A3556">
        <v>7160</v>
      </c>
      <c r="B3556" t="s">
        <v>3575</v>
      </c>
      <c r="C3556" s="9" t="s">
        <v>6179</v>
      </c>
      <c r="D3556" s="9">
        <v>42137</v>
      </c>
      <c r="E3556" s="3" t="s">
        <v>6240</v>
      </c>
      <c r="F3556" t="s">
        <v>6464</v>
      </c>
      <c r="G3556" t="s">
        <v>6876</v>
      </c>
      <c r="H3556" t="s">
        <v>7669</v>
      </c>
      <c r="I3556" t="s">
        <v>8056</v>
      </c>
      <c r="J3556" t="s">
        <v>8057</v>
      </c>
      <c r="K3556" t="s">
        <v>8080</v>
      </c>
      <c r="L3556" t="s">
        <v>8598</v>
      </c>
      <c r="M3556">
        <v>60623</v>
      </c>
      <c r="N3556" t="s">
        <v>8639</v>
      </c>
      <c r="O3556" t="s">
        <v>9477</v>
      </c>
      <c r="P3556" t="s">
        <v>10372</v>
      </c>
      <c r="Q3556" t="s">
        <v>10380</v>
      </c>
      <c r="R3556" t="s">
        <v>11221</v>
      </c>
      <c r="S3556">
        <v>222.38399999999999</v>
      </c>
      <c r="T3556">
        <v>2</v>
      </c>
      <c r="U3556">
        <v>0.2</v>
      </c>
      <c r="V3556">
        <v>16.678799999999999</v>
      </c>
      <c r="W3556">
        <f>(Tableau1[[#This Row],[Sales]]/Tableau1[[#This Row],[Profit]])*100</f>
        <v>1333.3333333333335</v>
      </c>
      <c r="X3556">
        <f>Tableau1[[#This Row],[Sales]]*(1-Tableau1[[#This Row],[Discount]])</f>
        <v>177.90719999999999</v>
      </c>
      <c r="Y3556">
        <f ca="1">SUMIF(Tableau1[Order ID],Tableau1[[#This Row],[Order ID]],Tableau1[[#This Row],[Sales]])</f>
        <v>0</v>
      </c>
    </row>
    <row r="3557" spans="1:25" x14ac:dyDescent="0.3">
      <c r="A3557">
        <v>7162</v>
      </c>
      <c r="B3557" t="s">
        <v>3576</v>
      </c>
      <c r="C3557" s="9" t="s">
        <v>6159</v>
      </c>
      <c r="D3557" s="9">
        <v>41824</v>
      </c>
      <c r="E3557" s="3" t="s">
        <v>5898</v>
      </c>
      <c r="F3557" t="s">
        <v>6465</v>
      </c>
      <c r="G3557" t="s">
        <v>6942</v>
      </c>
      <c r="H3557" t="s">
        <v>7735</v>
      </c>
      <c r="I3557" t="s">
        <v>8054</v>
      </c>
      <c r="J3557" t="s">
        <v>8057</v>
      </c>
      <c r="K3557" t="s">
        <v>8160</v>
      </c>
      <c r="L3557" t="s">
        <v>8605</v>
      </c>
      <c r="M3557">
        <v>23223</v>
      </c>
      <c r="N3557" t="s">
        <v>8637</v>
      </c>
      <c r="O3557" t="s">
        <v>8973</v>
      </c>
      <c r="P3557" t="s">
        <v>10371</v>
      </c>
      <c r="Q3557" t="s">
        <v>10383</v>
      </c>
      <c r="R3557" t="s">
        <v>10722</v>
      </c>
      <c r="S3557">
        <v>21.84</v>
      </c>
      <c r="T3557">
        <v>3</v>
      </c>
      <c r="U3557">
        <v>0</v>
      </c>
      <c r="V3557">
        <v>10.92</v>
      </c>
      <c r="W3557">
        <f>(Tableau1[[#This Row],[Sales]]/Tableau1[[#This Row],[Profit]])*100</f>
        <v>200</v>
      </c>
      <c r="X3557">
        <f>Tableau1[[#This Row],[Sales]]*(1-Tableau1[[#This Row],[Discount]])</f>
        <v>21.84</v>
      </c>
      <c r="Y3557">
        <f ca="1">SUMIF(Tableau1[Order ID],Tableau1[[#This Row],[Order ID]],Tableau1[[#This Row],[Sales]])</f>
        <v>0</v>
      </c>
    </row>
    <row r="3558" spans="1:25" x14ac:dyDescent="0.3">
      <c r="A3558">
        <v>7164</v>
      </c>
      <c r="B3558" t="s">
        <v>3577</v>
      </c>
      <c r="C3558" s="9" t="s">
        <v>6180</v>
      </c>
      <c r="D3558" s="9">
        <v>41751</v>
      </c>
      <c r="E3558" s="3" t="s">
        <v>6330</v>
      </c>
      <c r="F3558" t="s">
        <v>6464</v>
      </c>
      <c r="G3558" t="s">
        <v>7160</v>
      </c>
      <c r="H3558" t="s">
        <v>7953</v>
      </c>
      <c r="I3558" t="s">
        <v>8055</v>
      </c>
      <c r="J3558" t="s">
        <v>8057</v>
      </c>
      <c r="K3558" t="s">
        <v>8079</v>
      </c>
      <c r="L3558" t="s">
        <v>8603</v>
      </c>
      <c r="M3558">
        <v>12180</v>
      </c>
      <c r="N3558" t="s">
        <v>8640</v>
      </c>
      <c r="O3558" t="s">
        <v>10064</v>
      </c>
      <c r="P3558" t="s">
        <v>10371</v>
      </c>
      <c r="Q3558" t="s">
        <v>10385</v>
      </c>
      <c r="R3558" t="s">
        <v>10539</v>
      </c>
      <c r="S3558">
        <v>247.84</v>
      </c>
      <c r="T3558">
        <v>8</v>
      </c>
      <c r="U3558">
        <v>0</v>
      </c>
      <c r="V3558">
        <v>121.44159999999999</v>
      </c>
      <c r="W3558">
        <f>(Tableau1[[#This Row],[Sales]]/Tableau1[[#This Row],[Profit]])*100</f>
        <v>204.08163265306123</v>
      </c>
      <c r="X3558">
        <f>Tableau1[[#This Row],[Sales]]*(1-Tableau1[[#This Row],[Discount]])</f>
        <v>247.84</v>
      </c>
      <c r="Y3558">
        <f ca="1">SUMIF(Tableau1[Order ID],Tableau1[[#This Row],[Order ID]],Tableau1[[#This Row],[Sales]])</f>
        <v>0</v>
      </c>
    </row>
    <row r="3559" spans="1:25" x14ac:dyDescent="0.3">
      <c r="A3559">
        <v>7166</v>
      </c>
      <c r="B3559" t="s">
        <v>3578</v>
      </c>
      <c r="C3559" s="9" t="s">
        <v>5281</v>
      </c>
      <c r="D3559" s="9">
        <v>42632</v>
      </c>
      <c r="E3559" s="3" t="s">
        <v>5927</v>
      </c>
      <c r="F3559" t="s">
        <v>6466</v>
      </c>
      <c r="G3559" t="s">
        <v>6710</v>
      </c>
      <c r="H3559" t="s">
        <v>7503</v>
      </c>
      <c r="I3559" t="s">
        <v>8054</v>
      </c>
      <c r="J3559" t="s">
        <v>8057</v>
      </c>
      <c r="K3559" t="s">
        <v>8263</v>
      </c>
      <c r="L3559" t="s">
        <v>8622</v>
      </c>
      <c r="M3559">
        <v>2908</v>
      </c>
      <c r="N3559" t="s">
        <v>8640</v>
      </c>
      <c r="O3559" t="s">
        <v>8693</v>
      </c>
      <c r="P3559" t="s">
        <v>10371</v>
      </c>
      <c r="Q3559" t="s">
        <v>10377</v>
      </c>
      <c r="R3559" t="s">
        <v>10442</v>
      </c>
      <c r="S3559">
        <v>69.52</v>
      </c>
      <c r="T3559">
        <v>2</v>
      </c>
      <c r="U3559">
        <v>0</v>
      </c>
      <c r="V3559">
        <v>17.38</v>
      </c>
      <c r="W3559">
        <f>(Tableau1[[#This Row],[Sales]]/Tableau1[[#This Row],[Profit]])*100</f>
        <v>400</v>
      </c>
      <c r="X3559">
        <f>Tableau1[[#This Row],[Sales]]*(1-Tableau1[[#This Row],[Discount]])</f>
        <v>69.52</v>
      </c>
      <c r="Y3559">
        <f ca="1">SUMIF(Tableau1[Order ID],Tableau1[[#This Row],[Order ID]],Tableau1[[#This Row],[Sales]])</f>
        <v>0</v>
      </c>
    </row>
    <row r="3560" spans="1:25" x14ac:dyDescent="0.3">
      <c r="A3560">
        <v>7167</v>
      </c>
      <c r="B3560" t="s">
        <v>3579</v>
      </c>
      <c r="C3560" s="9" t="s">
        <v>5222</v>
      </c>
      <c r="D3560" s="9">
        <v>41842</v>
      </c>
      <c r="E3560" s="3" t="s">
        <v>6392</v>
      </c>
      <c r="F3560" t="s">
        <v>6464</v>
      </c>
      <c r="G3560" t="s">
        <v>6736</v>
      </c>
      <c r="H3560" t="s">
        <v>7529</v>
      </c>
      <c r="I3560" t="s">
        <v>8054</v>
      </c>
      <c r="J3560" t="s">
        <v>8057</v>
      </c>
      <c r="K3560" t="s">
        <v>8066</v>
      </c>
      <c r="L3560" t="s">
        <v>8590</v>
      </c>
      <c r="M3560">
        <v>94122</v>
      </c>
      <c r="N3560" t="s">
        <v>8638</v>
      </c>
      <c r="O3560" t="s">
        <v>9272</v>
      </c>
      <c r="P3560" t="s">
        <v>10371</v>
      </c>
      <c r="Q3560" t="s">
        <v>10379</v>
      </c>
      <c r="R3560" t="s">
        <v>11021</v>
      </c>
      <c r="S3560">
        <v>11.52</v>
      </c>
      <c r="T3560">
        <v>4</v>
      </c>
      <c r="U3560">
        <v>0</v>
      </c>
      <c r="V3560">
        <v>3.2256</v>
      </c>
      <c r="W3560">
        <f>(Tableau1[[#This Row],[Sales]]/Tableau1[[#This Row],[Profit]])*100</f>
        <v>357.14285714285711</v>
      </c>
      <c r="X3560">
        <f>Tableau1[[#This Row],[Sales]]*(1-Tableau1[[#This Row],[Discount]])</f>
        <v>11.52</v>
      </c>
      <c r="Y3560">
        <f ca="1">SUMIF(Tableau1[Order ID],Tableau1[[#This Row],[Order ID]],Tableau1[[#This Row],[Sales]])</f>
        <v>0</v>
      </c>
    </row>
    <row r="3561" spans="1:25" x14ac:dyDescent="0.3">
      <c r="A3561">
        <v>7171</v>
      </c>
      <c r="B3561" t="s">
        <v>3580</v>
      </c>
      <c r="C3561" s="9" t="s">
        <v>6078</v>
      </c>
      <c r="D3561" s="9">
        <v>43016</v>
      </c>
      <c r="E3561" s="3" t="s">
        <v>5366</v>
      </c>
      <c r="F3561" t="s">
        <v>6465</v>
      </c>
      <c r="G3561" t="s">
        <v>6774</v>
      </c>
      <c r="H3561" t="s">
        <v>7567</v>
      </c>
      <c r="I3561" t="s">
        <v>8054</v>
      </c>
      <c r="J3561" t="s">
        <v>8057</v>
      </c>
      <c r="K3561" t="s">
        <v>8078</v>
      </c>
      <c r="L3561" t="s">
        <v>8603</v>
      </c>
      <c r="M3561">
        <v>10009</v>
      </c>
      <c r="N3561" t="s">
        <v>8640</v>
      </c>
      <c r="O3561" t="s">
        <v>9024</v>
      </c>
      <c r="P3561" t="s">
        <v>10370</v>
      </c>
      <c r="Q3561" t="s">
        <v>10374</v>
      </c>
      <c r="R3561" t="s">
        <v>10774</v>
      </c>
      <c r="S3561">
        <v>145.76400000000001</v>
      </c>
      <c r="T3561">
        <v>2</v>
      </c>
      <c r="U3561">
        <v>0.1</v>
      </c>
      <c r="V3561">
        <v>3.2391999999999999</v>
      </c>
      <c r="W3561">
        <f>(Tableau1[[#This Row],[Sales]]/Tableau1[[#This Row],[Profit]])*100</f>
        <v>4500.0000000000009</v>
      </c>
      <c r="X3561">
        <f>Tableau1[[#This Row],[Sales]]*(1-Tableau1[[#This Row],[Discount]])</f>
        <v>131.1876</v>
      </c>
      <c r="Y3561">
        <f ca="1">SUMIF(Tableau1[Order ID],Tableau1[[#This Row],[Order ID]],Tableau1[[#This Row],[Sales]])</f>
        <v>0</v>
      </c>
    </row>
    <row r="3562" spans="1:25" x14ac:dyDescent="0.3">
      <c r="A3562">
        <v>7172</v>
      </c>
      <c r="B3562" t="s">
        <v>3581</v>
      </c>
      <c r="C3562" s="9" t="s">
        <v>6046</v>
      </c>
      <c r="D3562" s="9">
        <v>42850</v>
      </c>
      <c r="E3562" s="3" t="s">
        <v>5872</v>
      </c>
      <c r="F3562" t="s">
        <v>6464</v>
      </c>
      <c r="G3562" t="s">
        <v>7079</v>
      </c>
      <c r="H3562" t="s">
        <v>7872</v>
      </c>
      <c r="I3562" t="s">
        <v>8054</v>
      </c>
      <c r="J3562" t="s">
        <v>8057</v>
      </c>
      <c r="K3562" t="s">
        <v>8066</v>
      </c>
      <c r="L3562" t="s">
        <v>8590</v>
      </c>
      <c r="M3562">
        <v>94109</v>
      </c>
      <c r="N3562" t="s">
        <v>8638</v>
      </c>
      <c r="O3562" t="s">
        <v>8990</v>
      </c>
      <c r="P3562" t="s">
        <v>10372</v>
      </c>
      <c r="Q3562" t="s">
        <v>10384</v>
      </c>
      <c r="R3562" t="s">
        <v>10739</v>
      </c>
      <c r="S3562">
        <v>107.97</v>
      </c>
      <c r="T3562">
        <v>3</v>
      </c>
      <c r="U3562">
        <v>0</v>
      </c>
      <c r="V3562">
        <v>22.6737</v>
      </c>
      <c r="W3562">
        <f>(Tableau1[[#This Row],[Sales]]/Tableau1[[#This Row],[Profit]])*100</f>
        <v>476.1904761904762</v>
      </c>
      <c r="X3562">
        <f>Tableau1[[#This Row],[Sales]]*(1-Tableau1[[#This Row],[Discount]])</f>
        <v>107.97</v>
      </c>
      <c r="Y3562">
        <f ca="1">SUMIF(Tableau1[Order ID],Tableau1[[#This Row],[Order ID]],Tableau1[[#This Row],[Sales]])</f>
        <v>0</v>
      </c>
    </row>
    <row r="3563" spans="1:25" x14ac:dyDescent="0.3">
      <c r="A3563">
        <v>7173</v>
      </c>
      <c r="B3563" t="s">
        <v>3582</v>
      </c>
      <c r="C3563" s="9" t="s">
        <v>5636</v>
      </c>
      <c r="D3563" s="9">
        <v>42820</v>
      </c>
      <c r="E3563" s="3" t="s">
        <v>6013</v>
      </c>
      <c r="F3563" t="s">
        <v>6465</v>
      </c>
      <c r="G3563" t="s">
        <v>6564</v>
      </c>
      <c r="H3563" t="s">
        <v>7357</v>
      </c>
      <c r="I3563" t="s">
        <v>8055</v>
      </c>
      <c r="J3563" t="s">
        <v>8057</v>
      </c>
      <c r="K3563" t="s">
        <v>8070</v>
      </c>
      <c r="L3563" t="s">
        <v>8593</v>
      </c>
      <c r="M3563">
        <v>77070</v>
      </c>
      <c r="N3563" t="s">
        <v>8639</v>
      </c>
      <c r="O3563" t="s">
        <v>8990</v>
      </c>
      <c r="P3563" t="s">
        <v>10372</v>
      </c>
      <c r="Q3563" t="s">
        <v>10384</v>
      </c>
      <c r="R3563" t="s">
        <v>10739</v>
      </c>
      <c r="S3563">
        <v>143.96</v>
      </c>
      <c r="T3563">
        <v>5</v>
      </c>
      <c r="U3563">
        <v>0.2</v>
      </c>
      <c r="V3563">
        <v>1.7995000000000001</v>
      </c>
      <c r="W3563">
        <f>(Tableau1[[#This Row],[Sales]]/Tableau1[[#This Row],[Profit]])*100</f>
        <v>8000</v>
      </c>
      <c r="X3563">
        <f>Tableau1[[#This Row],[Sales]]*(1-Tableau1[[#This Row],[Discount]])</f>
        <v>115.16800000000001</v>
      </c>
      <c r="Y3563">
        <f ca="1">SUMIF(Tableau1[Order ID],Tableau1[[#This Row],[Order ID]],Tableau1[[#This Row],[Sales]])</f>
        <v>0</v>
      </c>
    </row>
    <row r="3564" spans="1:25" x14ac:dyDescent="0.3">
      <c r="A3564">
        <v>7178</v>
      </c>
      <c r="B3564" t="s">
        <v>3583</v>
      </c>
      <c r="C3564" s="9" t="s">
        <v>5494</v>
      </c>
      <c r="D3564" s="9">
        <v>42859</v>
      </c>
      <c r="E3564" s="3" t="s">
        <v>6441</v>
      </c>
      <c r="F3564" t="s">
        <v>6465</v>
      </c>
      <c r="G3564" t="s">
        <v>6969</v>
      </c>
      <c r="H3564" t="s">
        <v>7762</v>
      </c>
      <c r="I3564" t="s">
        <v>8055</v>
      </c>
      <c r="J3564" t="s">
        <v>8057</v>
      </c>
      <c r="K3564" t="s">
        <v>8068</v>
      </c>
      <c r="L3564" t="s">
        <v>8597</v>
      </c>
      <c r="M3564">
        <v>19140</v>
      </c>
      <c r="N3564" t="s">
        <v>8640</v>
      </c>
      <c r="O3564" t="s">
        <v>10331</v>
      </c>
      <c r="P3564" t="s">
        <v>10371</v>
      </c>
      <c r="Q3564" t="s">
        <v>10381</v>
      </c>
      <c r="R3564" t="s">
        <v>12073</v>
      </c>
      <c r="S3564">
        <v>2.202</v>
      </c>
      <c r="T3564">
        <v>2</v>
      </c>
      <c r="U3564">
        <v>0.7</v>
      </c>
      <c r="V3564">
        <v>-1.5414000000000001</v>
      </c>
      <c r="W3564">
        <f>(Tableau1[[#This Row],[Sales]]/Tableau1[[#This Row],[Profit]])*100</f>
        <v>-142.85714285714283</v>
      </c>
      <c r="X3564">
        <f>Tableau1[[#This Row],[Sales]]*(1-Tableau1[[#This Row],[Discount]])</f>
        <v>0.66060000000000008</v>
      </c>
      <c r="Y3564">
        <f ca="1">SUMIF(Tableau1[Order ID],Tableau1[[#This Row],[Order ID]],Tableau1[[#This Row],[Sales]])</f>
        <v>0</v>
      </c>
    </row>
    <row r="3565" spans="1:25" x14ac:dyDescent="0.3">
      <c r="A3565">
        <v>7180</v>
      </c>
      <c r="B3565" t="s">
        <v>3584</v>
      </c>
      <c r="C3565" s="9" t="s">
        <v>5726</v>
      </c>
      <c r="D3565" s="9">
        <v>42688</v>
      </c>
      <c r="E3565" s="3" t="s">
        <v>5771</v>
      </c>
      <c r="F3565" t="s">
        <v>6465</v>
      </c>
      <c r="G3565" t="s">
        <v>6521</v>
      </c>
      <c r="H3565" t="s">
        <v>7314</v>
      </c>
      <c r="I3565" t="s">
        <v>8054</v>
      </c>
      <c r="J3565" t="s">
        <v>8057</v>
      </c>
      <c r="K3565" t="s">
        <v>8306</v>
      </c>
      <c r="L3565" t="s">
        <v>8627</v>
      </c>
      <c r="M3565">
        <v>21215</v>
      </c>
      <c r="N3565" t="s">
        <v>8640</v>
      </c>
      <c r="O3565" t="s">
        <v>10068</v>
      </c>
      <c r="P3565" t="s">
        <v>10372</v>
      </c>
      <c r="Q3565" t="s">
        <v>10380</v>
      </c>
      <c r="R3565" t="s">
        <v>11806</v>
      </c>
      <c r="S3565">
        <v>89.97</v>
      </c>
      <c r="T3565">
        <v>3</v>
      </c>
      <c r="U3565">
        <v>0</v>
      </c>
      <c r="V3565">
        <v>25.191600000000001</v>
      </c>
      <c r="W3565">
        <f>(Tableau1[[#This Row],[Sales]]/Tableau1[[#This Row],[Profit]])*100</f>
        <v>357.14285714285711</v>
      </c>
      <c r="X3565">
        <f>Tableau1[[#This Row],[Sales]]*(1-Tableau1[[#This Row],[Discount]])</f>
        <v>89.97</v>
      </c>
      <c r="Y3565">
        <f ca="1">SUMIF(Tableau1[Order ID],Tableau1[[#This Row],[Order ID]],Tableau1[[#This Row],[Sales]])</f>
        <v>0</v>
      </c>
    </row>
    <row r="3566" spans="1:25" x14ac:dyDescent="0.3">
      <c r="A3566">
        <v>7181</v>
      </c>
      <c r="B3566" t="s">
        <v>3585</v>
      </c>
      <c r="C3566" s="9" t="s">
        <v>6067</v>
      </c>
      <c r="D3566" s="9">
        <v>41645</v>
      </c>
      <c r="E3566" s="3" t="s">
        <v>6197</v>
      </c>
      <c r="F3566" t="s">
        <v>6466</v>
      </c>
      <c r="G3566" t="s">
        <v>7173</v>
      </c>
      <c r="H3566" t="s">
        <v>7966</v>
      </c>
      <c r="I3566" t="s">
        <v>8055</v>
      </c>
      <c r="J3566" t="s">
        <v>8057</v>
      </c>
      <c r="K3566" t="s">
        <v>8475</v>
      </c>
      <c r="L3566" t="s">
        <v>8620</v>
      </c>
      <c r="M3566">
        <v>30605</v>
      </c>
      <c r="N3566" t="s">
        <v>8637</v>
      </c>
      <c r="O3566" t="s">
        <v>8953</v>
      </c>
      <c r="P3566" t="s">
        <v>10371</v>
      </c>
      <c r="Q3566" t="s">
        <v>10379</v>
      </c>
      <c r="R3566" t="s">
        <v>10702</v>
      </c>
      <c r="S3566">
        <v>12.78</v>
      </c>
      <c r="T3566">
        <v>3</v>
      </c>
      <c r="U3566">
        <v>0</v>
      </c>
      <c r="V3566">
        <v>5.2397999999999998</v>
      </c>
      <c r="W3566">
        <f>(Tableau1[[#This Row],[Sales]]/Tableau1[[#This Row],[Profit]])*100</f>
        <v>243.90243902439025</v>
      </c>
      <c r="X3566">
        <f>Tableau1[[#This Row],[Sales]]*(1-Tableau1[[#This Row],[Discount]])</f>
        <v>12.78</v>
      </c>
      <c r="Y3566">
        <f ca="1">SUMIF(Tableau1[Order ID],Tableau1[[#This Row],[Order ID]],Tableau1[[#This Row],[Sales]])</f>
        <v>0</v>
      </c>
    </row>
    <row r="3567" spans="1:25" x14ac:dyDescent="0.3">
      <c r="A3567">
        <v>7182</v>
      </c>
      <c r="B3567" t="s">
        <v>3586</v>
      </c>
      <c r="C3567" s="9" t="s">
        <v>5827</v>
      </c>
      <c r="D3567" s="9">
        <v>42731</v>
      </c>
      <c r="E3567" s="3" t="s">
        <v>5975</v>
      </c>
      <c r="F3567" t="s">
        <v>6464</v>
      </c>
      <c r="G3567" t="s">
        <v>7064</v>
      </c>
      <c r="H3567" t="s">
        <v>7857</v>
      </c>
      <c r="I3567" t="s">
        <v>8054</v>
      </c>
      <c r="J3567" t="s">
        <v>8057</v>
      </c>
      <c r="K3567" t="s">
        <v>8210</v>
      </c>
      <c r="L3567" t="s">
        <v>8612</v>
      </c>
      <c r="M3567">
        <v>43130</v>
      </c>
      <c r="N3567" t="s">
        <v>8640</v>
      </c>
      <c r="O3567" t="s">
        <v>9666</v>
      </c>
      <c r="P3567" t="s">
        <v>10372</v>
      </c>
      <c r="Q3567" t="s">
        <v>10384</v>
      </c>
      <c r="R3567" t="s">
        <v>11404</v>
      </c>
      <c r="S3567">
        <v>40</v>
      </c>
      <c r="T3567">
        <v>2</v>
      </c>
      <c r="U3567">
        <v>0.2</v>
      </c>
      <c r="V3567">
        <v>0.5</v>
      </c>
      <c r="W3567">
        <f>(Tableau1[[#This Row],[Sales]]/Tableau1[[#This Row],[Profit]])*100</f>
        <v>8000</v>
      </c>
      <c r="X3567">
        <f>Tableau1[[#This Row],[Sales]]*(1-Tableau1[[#This Row],[Discount]])</f>
        <v>32</v>
      </c>
      <c r="Y3567">
        <f ca="1">SUMIF(Tableau1[Order ID],Tableau1[[#This Row],[Order ID]],Tableau1[[#This Row],[Sales]])</f>
        <v>0</v>
      </c>
    </row>
    <row r="3568" spans="1:25" x14ac:dyDescent="0.3">
      <c r="A3568">
        <v>7183</v>
      </c>
      <c r="B3568" t="s">
        <v>3587</v>
      </c>
      <c r="C3568" s="9" t="s">
        <v>5534</v>
      </c>
      <c r="D3568" s="9">
        <v>42855</v>
      </c>
      <c r="E3568" s="3" t="s">
        <v>5494</v>
      </c>
      <c r="F3568" t="s">
        <v>6465</v>
      </c>
      <c r="G3568" t="s">
        <v>6593</v>
      </c>
      <c r="H3568" t="s">
        <v>7386</v>
      </c>
      <c r="I3568" t="s">
        <v>8056</v>
      </c>
      <c r="J3568" t="s">
        <v>8057</v>
      </c>
      <c r="K3568" t="s">
        <v>8059</v>
      </c>
      <c r="L3568" t="s">
        <v>8590</v>
      </c>
      <c r="M3568">
        <v>90032</v>
      </c>
      <c r="N3568" t="s">
        <v>8638</v>
      </c>
      <c r="O3568" t="s">
        <v>9319</v>
      </c>
      <c r="P3568" t="s">
        <v>10371</v>
      </c>
      <c r="Q3568" t="s">
        <v>10381</v>
      </c>
      <c r="R3568" t="s">
        <v>11068</v>
      </c>
      <c r="S3568">
        <v>23.24</v>
      </c>
      <c r="T3568">
        <v>5</v>
      </c>
      <c r="U3568">
        <v>0.2</v>
      </c>
      <c r="V3568">
        <v>7.5529999999999999</v>
      </c>
      <c r="W3568">
        <f>(Tableau1[[#This Row],[Sales]]/Tableau1[[#This Row],[Profit]])*100</f>
        <v>307.69230769230768</v>
      </c>
      <c r="X3568">
        <f>Tableau1[[#This Row],[Sales]]*(1-Tableau1[[#This Row],[Discount]])</f>
        <v>18.591999999999999</v>
      </c>
      <c r="Y3568">
        <f ca="1">SUMIF(Tableau1[Order ID],Tableau1[[#This Row],[Order ID]],Tableau1[[#This Row],[Sales]])</f>
        <v>0</v>
      </c>
    </row>
    <row r="3569" spans="1:25" x14ac:dyDescent="0.3">
      <c r="A3569">
        <v>7184</v>
      </c>
      <c r="B3569" t="s">
        <v>3588</v>
      </c>
      <c r="C3569" s="9" t="s">
        <v>5111</v>
      </c>
      <c r="D3569" s="9">
        <v>42846</v>
      </c>
      <c r="E3569" s="3" t="s">
        <v>5786</v>
      </c>
      <c r="F3569" t="s">
        <v>6466</v>
      </c>
      <c r="G3569" t="s">
        <v>6517</v>
      </c>
      <c r="H3569" t="s">
        <v>7310</v>
      </c>
      <c r="I3569" t="s">
        <v>8054</v>
      </c>
      <c r="J3569" t="s">
        <v>8057</v>
      </c>
      <c r="K3569" t="s">
        <v>8306</v>
      </c>
      <c r="L3569" t="s">
        <v>8627</v>
      </c>
      <c r="M3569">
        <v>21215</v>
      </c>
      <c r="N3569" t="s">
        <v>8640</v>
      </c>
      <c r="O3569" t="s">
        <v>8678</v>
      </c>
      <c r="P3569" t="s">
        <v>10370</v>
      </c>
      <c r="Q3569" t="s">
        <v>10374</v>
      </c>
      <c r="R3569" t="s">
        <v>10427</v>
      </c>
      <c r="S3569">
        <v>908.82</v>
      </c>
      <c r="T3569">
        <v>9</v>
      </c>
      <c r="U3569">
        <v>0</v>
      </c>
      <c r="V3569">
        <v>227.20500000000001</v>
      </c>
      <c r="W3569">
        <f>(Tableau1[[#This Row],[Sales]]/Tableau1[[#This Row],[Profit]])*100</f>
        <v>400</v>
      </c>
      <c r="X3569">
        <f>Tableau1[[#This Row],[Sales]]*(1-Tableau1[[#This Row],[Discount]])</f>
        <v>908.82</v>
      </c>
      <c r="Y3569">
        <f ca="1">SUMIF(Tableau1[Order ID],Tableau1[[#This Row],[Order ID]],Tableau1[[#This Row],[Sales]])</f>
        <v>0</v>
      </c>
    </row>
    <row r="3570" spans="1:25" x14ac:dyDescent="0.3">
      <c r="A3570">
        <v>7185</v>
      </c>
      <c r="B3570" t="s">
        <v>3589</v>
      </c>
      <c r="C3570" s="9" t="s">
        <v>5659</v>
      </c>
      <c r="D3570" s="9">
        <v>42964</v>
      </c>
      <c r="E3570" s="3" t="s">
        <v>6073</v>
      </c>
      <c r="F3570" t="s">
        <v>6465</v>
      </c>
      <c r="G3570" t="s">
        <v>6993</v>
      </c>
      <c r="H3570" t="s">
        <v>7786</v>
      </c>
      <c r="I3570" t="s">
        <v>8056</v>
      </c>
      <c r="J3570" t="s">
        <v>8057</v>
      </c>
      <c r="K3570" t="s">
        <v>8070</v>
      </c>
      <c r="L3570" t="s">
        <v>8593</v>
      </c>
      <c r="M3570">
        <v>77095</v>
      </c>
      <c r="N3570" t="s">
        <v>8639</v>
      </c>
      <c r="O3570" t="s">
        <v>10126</v>
      </c>
      <c r="P3570" t="s">
        <v>10371</v>
      </c>
      <c r="Q3570" t="s">
        <v>10387</v>
      </c>
      <c r="R3570" t="s">
        <v>11867</v>
      </c>
      <c r="S3570">
        <v>5.5519999999999996</v>
      </c>
      <c r="T3570">
        <v>2</v>
      </c>
      <c r="U3570">
        <v>0.2</v>
      </c>
      <c r="V3570">
        <v>-1.0409999999999999</v>
      </c>
      <c r="W3570">
        <f>(Tableau1[[#This Row],[Sales]]/Tableau1[[#This Row],[Profit]])*100</f>
        <v>-533.33333333333326</v>
      </c>
      <c r="X3570">
        <f>Tableau1[[#This Row],[Sales]]*(1-Tableau1[[#This Row],[Discount]])</f>
        <v>4.4416000000000002</v>
      </c>
      <c r="Y3570">
        <f ca="1">SUMIF(Tableau1[Order ID],Tableau1[[#This Row],[Order ID]],Tableau1[[#This Row],[Sales]])</f>
        <v>0</v>
      </c>
    </row>
    <row r="3571" spans="1:25" x14ac:dyDescent="0.3">
      <c r="A3571">
        <v>7190</v>
      </c>
      <c r="B3571" t="s">
        <v>3590</v>
      </c>
      <c r="C3571" s="9" t="s">
        <v>5426</v>
      </c>
      <c r="D3571" s="9">
        <v>42686</v>
      </c>
      <c r="E3571" s="3" t="s">
        <v>5655</v>
      </c>
      <c r="F3571" t="s">
        <v>6466</v>
      </c>
      <c r="G3571" t="s">
        <v>6576</v>
      </c>
      <c r="H3571" t="s">
        <v>7369</v>
      </c>
      <c r="I3571" t="s">
        <v>8056</v>
      </c>
      <c r="J3571" t="s">
        <v>8057</v>
      </c>
      <c r="K3571" t="s">
        <v>8128</v>
      </c>
      <c r="L3571" t="s">
        <v>8590</v>
      </c>
      <c r="M3571">
        <v>92024</v>
      </c>
      <c r="N3571" t="s">
        <v>8638</v>
      </c>
      <c r="O3571" t="s">
        <v>10057</v>
      </c>
      <c r="P3571" t="s">
        <v>10372</v>
      </c>
      <c r="Q3571" t="s">
        <v>10380</v>
      </c>
      <c r="R3571" t="s">
        <v>11796</v>
      </c>
      <c r="S3571">
        <v>203.976</v>
      </c>
      <c r="T3571">
        <v>3</v>
      </c>
      <c r="U3571">
        <v>0.2</v>
      </c>
      <c r="V3571">
        <v>25.497</v>
      </c>
      <c r="W3571">
        <f>(Tableau1[[#This Row],[Sales]]/Tableau1[[#This Row],[Profit]])*100</f>
        <v>800</v>
      </c>
      <c r="X3571">
        <f>Tableau1[[#This Row],[Sales]]*(1-Tableau1[[#This Row],[Discount]])</f>
        <v>163.1808</v>
      </c>
      <c r="Y3571">
        <f ca="1">SUMIF(Tableau1[Order ID],Tableau1[[#This Row],[Order ID]],Tableau1[[#This Row],[Sales]])</f>
        <v>0</v>
      </c>
    </row>
    <row r="3572" spans="1:25" x14ac:dyDescent="0.3">
      <c r="A3572">
        <v>7192</v>
      </c>
      <c r="B3572" t="s">
        <v>3591</v>
      </c>
      <c r="C3572" s="9" t="s">
        <v>5423</v>
      </c>
      <c r="D3572" s="9">
        <v>42644</v>
      </c>
      <c r="E3572" s="3" t="s">
        <v>6129</v>
      </c>
      <c r="F3572" t="s">
        <v>6464</v>
      </c>
      <c r="G3572" t="s">
        <v>6991</v>
      </c>
      <c r="H3572" t="s">
        <v>7784</v>
      </c>
      <c r="I3572" t="s">
        <v>8054</v>
      </c>
      <c r="J3572" t="s">
        <v>8057</v>
      </c>
      <c r="K3572" t="s">
        <v>8204</v>
      </c>
      <c r="L3572" t="s">
        <v>8591</v>
      </c>
      <c r="M3572">
        <v>33012</v>
      </c>
      <c r="N3572" t="s">
        <v>8637</v>
      </c>
      <c r="O3572" t="s">
        <v>8941</v>
      </c>
      <c r="P3572" t="s">
        <v>10371</v>
      </c>
      <c r="Q3572" t="s">
        <v>10381</v>
      </c>
      <c r="R3572" t="s">
        <v>10690</v>
      </c>
      <c r="S3572">
        <v>5.3879999999999999</v>
      </c>
      <c r="T3572">
        <v>4</v>
      </c>
      <c r="U3572">
        <v>0.7</v>
      </c>
      <c r="V3572">
        <v>-4.49</v>
      </c>
      <c r="W3572">
        <f>(Tableau1[[#This Row],[Sales]]/Tableau1[[#This Row],[Profit]])*100</f>
        <v>-120</v>
      </c>
      <c r="X3572">
        <f>Tableau1[[#This Row],[Sales]]*(1-Tableau1[[#This Row],[Discount]])</f>
        <v>1.6164000000000003</v>
      </c>
      <c r="Y3572">
        <f ca="1">SUMIF(Tableau1[Order ID],Tableau1[[#This Row],[Order ID]],Tableau1[[#This Row],[Sales]])</f>
        <v>0</v>
      </c>
    </row>
    <row r="3573" spans="1:25" x14ac:dyDescent="0.3">
      <c r="A3573">
        <v>7194</v>
      </c>
      <c r="B3573" t="s">
        <v>3592</v>
      </c>
      <c r="C3573" s="9" t="s">
        <v>6181</v>
      </c>
      <c r="D3573" s="9">
        <v>42412</v>
      </c>
      <c r="E3573" s="3" t="s">
        <v>6203</v>
      </c>
      <c r="F3573" t="s">
        <v>6466</v>
      </c>
      <c r="G3573" t="s">
        <v>6833</v>
      </c>
      <c r="H3573" t="s">
        <v>7626</v>
      </c>
      <c r="I3573" t="s">
        <v>8054</v>
      </c>
      <c r="J3573" t="s">
        <v>8057</v>
      </c>
      <c r="K3573" t="s">
        <v>8176</v>
      </c>
      <c r="L3573" t="s">
        <v>8620</v>
      </c>
      <c r="M3573">
        <v>30318</v>
      </c>
      <c r="N3573" t="s">
        <v>8637</v>
      </c>
      <c r="O3573" t="s">
        <v>9508</v>
      </c>
      <c r="P3573" t="s">
        <v>10371</v>
      </c>
      <c r="Q3573" t="s">
        <v>10377</v>
      </c>
      <c r="R3573" t="s">
        <v>11250</v>
      </c>
      <c r="S3573">
        <v>1350.12</v>
      </c>
      <c r="T3573">
        <v>6</v>
      </c>
      <c r="U3573">
        <v>0</v>
      </c>
      <c r="V3573">
        <v>175.51560000000001</v>
      </c>
      <c r="W3573">
        <f>(Tableau1[[#This Row],[Sales]]/Tableau1[[#This Row],[Profit]])*100</f>
        <v>769.23076923076917</v>
      </c>
      <c r="X3573">
        <f>Tableau1[[#This Row],[Sales]]*(1-Tableau1[[#This Row],[Discount]])</f>
        <v>1350.12</v>
      </c>
      <c r="Y3573">
        <f ca="1">SUMIF(Tableau1[Order ID],Tableau1[[#This Row],[Order ID]],Tableau1[[#This Row],[Sales]])</f>
        <v>0</v>
      </c>
    </row>
    <row r="3574" spans="1:25" x14ac:dyDescent="0.3">
      <c r="A3574">
        <v>7196</v>
      </c>
      <c r="B3574" t="s">
        <v>3593</v>
      </c>
      <c r="C3574" s="9" t="s">
        <v>5403</v>
      </c>
      <c r="D3574" s="9">
        <v>42687</v>
      </c>
      <c r="E3574" s="3" t="s">
        <v>6049</v>
      </c>
      <c r="F3574" t="s">
        <v>6465</v>
      </c>
      <c r="G3574" t="s">
        <v>6646</v>
      </c>
      <c r="H3574" t="s">
        <v>7439</v>
      </c>
      <c r="I3574" t="s">
        <v>8056</v>
      </c>
      <c r="J3574" t="s">
        <v>8057</v>
      </c>
      <c r="K3574" t="s">
        <v>8062</v>
      </c>
      <c r="L3574" t="s">
        <v>8234</v>
      </c>
      <c r="M3574">
        <v>98103</v>
      </c>
      <c r="N3574" t="s">
        <v>8638</v>
      </c>
      <c r="O3574" t="s">
        <v>8668</v>
      </c>
      <c r="P3574" t="s">
        <v>10370</v>
      </c>
      <c r="Q3574" t="s">
        <v>10378</v>
      </c>
      <c r="R3574" t="s">
        <v>11640</v>
      </c>
      <c r="S3574">
        <v>19.54</v>
      </c>
      <c r="T3574">
        <v>2</v>
      </c>
      <c r="U3574">
        <v>0</v>
      </c>
      <c r="V3574">
        <v>7.2298</v>
      </c>
      <c r="W3574">
        <f>(Tableau1[[#This Row],[Sales]]/Tableau1[[#This Row],[Profit]])*100</f>
        <v>270.27027027027026</v>
      </c>
      <c r="X3574">
        <f>Tableau1[[#This Row],[Sales]]*(1-Tableau1[[#This Row],[Discount]])</f>
        <v>19.54</v>
      </c>
      <c r="Y3574">
        <f ca="1">SUMIF(Tableau1[Order ID],Tableau1[[#This Row],[Order ID]],Tableau1[[#This Row],[Sales]])</f>
        <v>0</v>
      </c>
    </row>
    <row r="3575" spans="1:25" x14ac:dyDescent="0.3">
      <c r="A3575">
        <v>7197</v>
      </c>
      <c r="B3575" t="s">
        <v>3594</v>
      </c>
      <c r="C3575" s="9" t="s">
        <v>5789</v>
      </c>
      <c r="D3575" s="9">
        <v>41755</v>
      </c>
      <c r="E3575" s="3" t="s">
        <v>6043</v>
      </c>
      <c r="F3575" t="s">
        <v>6465</v>
      </c>
      <c r="G3575" t="s">
        <v>7230</v>
      </c>
      <c r="H3575" t="s">
        <v>8023</v>
      </c>
      <c r="I3575" t="s">
        <v>8056</v>
      </c>
      <c r="J3575" t="s">
        <v>8057</v>
      </c>
      <c r="K3575" t="s">
        <v>8059</v>
      </c>
      <c r="L3575" t="s">
        <v>8590</v>
      </c>
      <c r="M3575">
        <v>90036</v>
      </c>
      <c r="N3575" t="s">
        <v>8638</v>
      </c>
      <c r="O3575" t="s">
        <v>9640</v>
      </c>
      <c r="P3575" t="s">
        <v>10371</v>
      </c>
      <c r="Q3575" t="s">
        <v>10379</v>
      </c>
      <c r="R3575" t="s">
        <v>11378</v>
      </c>
      <c r="S3575">
        <v>21.4</v>
      </c>
      <c r="T3575">
        <v>5</v>
      </c>
      <c r="U3575">
        <v>0</v>
      </c>
      <c r="V3575">
        <v>6.2060000000000004</v>
      </c>
      <c r="W3575">
        <f>(Tableau1[[#This Row],[Sales]]/Tableau1[[#This Row],[Profit]])*100</f>
        <v>344.82758620689651</v>
      </c>
      <c r="X3575">
        <f>Tableau1[[#This Row],[Sales]]*(1-Tableau1[[#This Row],[Discount]])</f>
        <v>21.4</v>
      </c>
      <c r="Y3575">
        <f ca="1">SUMIF(Tableau1[Order ID],Tableau1[[#This Row],[Order ID]],Tableau1[[#This Row],[Sales]])</f>
        <v>0</v>
      </c>
    </row>
    <row r="3576" spans="1:25" x14ac:dyDescent="0.3">
      <c r="A3576">
        <v>7199</v>
      </c>
      <c r="B3576" t="s">
        <v>3595</v>
      </c>
      <c r="C3576" s="9" t="s">
        <v>6097</v>
      </c>
      <c r="D3576" s="9">
        <v>42227</v>
      </c>
      <c r="E3576" s="3" t="s">
        <v>5792</v>
      </c>
      <c r="F3576" t="s">
        <v>6465</v>
      </c>
      <c r="G3576" t="s">
        <v>6646</v>
      </c>
      <c r="H3576" t="s">
        <v>7439</v>
      </c>
      <c r="I3576" t="s">
        <v>8056</v>
      </c>
      <c r="J3576" t="s">
        <v>8057</v>
      </c>
      <c r="K3576" t="s">
        <v>8078</v>
      </c>
      <c r="L3576" t="s">
        <v>8603</v>
      </c>
      <c r="M3576">
        <v>10035</v>
      </c>
      <c r="N3576" t="s">
        <v>8640</v>
      </c>
      <c r="O3576" t="s">
        <v>8886</v>
      </c>
      <c r="P3576" t="s">
        <v>10371</v>
      </c>
      <c r="Q3576" t="s">
        <v>10379</v>
      </c>
      <c r="R3576" t="s">
        <v>10636</v>
      </c>
      <c r="S3576">
        <v>11.96</v>
      </c>
      <c r="T3576">
        <v>2</v>
      </c>
      <c r="U3576">
        <v>0</v>
      </c>
      <c r="V3576">
        <v>3.1095999999999999</v>
      </c>
      <c r="W3576">
        <f>(Tableau1[[#This Row],[Sales]]/Tableau1[[#This Row],[Profit]])*100</f>
        <v>384.61538461538464</v>
      </c>
      <c r="X3576">
        <f>Tableau1[[#This Row],[Sales]]*(1-Tableau1[[#This Row],[Discount]])</f>
        <v>11.96</v>
      </c>
      <c r="Y3576">
        <f ca="1">SUMIF(Tableau1[Order ID],Tableau1[[#This Row],[Order ID]],Tableau1[[#This Row],[Sales]])</f>
        <v>0</v>
      </c>
    </row>
    <row r="3577" spans="1:25" x14ac:dyDescent="0.3">
      <c r="A3577">
        <v>7201</v>
      </c>
      <c r="B3577" t="s">
        <v>3596</v>
      </c>
      <c r="C3577" s="9" t="s">
        <v>5611</v>
      </c>
      <c r="D3577" s="9">
        <v>42701</v>
      </c>
      <c r="E3577" s="3" t="s">
        <v>5305</v>
      </c>
      <c r="F3577" t="s">
        <v>6465</v>
      </c>
      <c r="G3577" t="s">
        <v>6988</v>
      </c>
      <c r="H3577" t="s">
        <v>7781</v>
      </c>
      <c r="I3577" t="s">
        <v>8054</v>
      </c>
      <c r="J3577" t="s">
        <v>8057</v>
      </c>
      <c r="K3577" t="s">
        <v>8060</v>
      </c>
      <c r="L3577" t="s">
        <v>8591</v>
      </c>
      <c r="M3577">
        <v>33311</v>
      </c>
      <c r="N3577" t="s">
        <v>8637</v>
      </c>
      <c r="O3577" t="s">
        <v>9868</v>
      </c>
      <c r="P3577" t="s">
        <v>10372</v>
      </c>
      <c r="Q3577" t="s">
        <v>10380</v>
      </c>
      <c r="R3577" t="s">
        <v>11604</v>
      </c>
      <c r="S3577">
        <v>116.76</v>
      </c>
      <c r="T3577">
        <v>1</v>
      </c>
      <c r="U3577">
        <v>0.2</v>
      </c>
      <c r="V3577">
        <v>14.595000000000001</v>
      </c>
      <c r="W3577">
        <f>(Tableau1[[#This Row],[Sales]]/Tableau1[[#This Row],[Profit]])*100</f>
        <v>800</v>
      </c>
      <c r="X3577">
        <f>Tableau1[[#This Row],[Sales]]*(1-Tableau1[[#This Row],[Discount]])</f>
        <v>93.408000000000015</v>
      </c>
      <c r="Y3577">
        <f ca="1">SUMIF(Tableau1[Order ID],Tableau1[[#This Row],[Order ID]],Tableau1[[#This Row],[Sales]])</f>
        <v>0</v>
      </c>
    </row>
    <row r="3578" spans="1:25" x14ac:dyDescent="0.3">
      <c r="A3578">
        <v>7203</v>
      </c>
      <c r="B3578" t="s">
        <v>3597</v>
      </c>
      <c r="C3578" s="9" t="s">
        <v>5129</v>
      </c>
      <c r="D3578" s="9">
        <v>42671</v>
      </c>
      <c r="E3578" s="3" t="s">
        <v>5129</v>
      </c>
      <c r="F3578" t="s">
        <v>6467</v>
      </c>
      <c r="G3578" t="s">
        <v>6614</v>
      </c>
      <c r="H3578" t="s">
        <v>7407</v>
      </c>
      <c r="I3578" t="s">
        <v>8055</v>
      </c>
      <c r="J3578" t="s">
        <v>8057</v>
      </c>
      <c r="K3578" t="s">
        <v>8088</v>
      </c>
      <c r="L3578" t="s">
        <v>8603</v>
      </c>
      <c r="M3578">
        <v>14609</v>
      </c>
      <c r="N3578" t="s">
        <v>8640</v>
      </c>
      <c r="O3578" t="s">
        <v>10333</v>
      </c>
      <c r="P3578" t="s">
        <v>10370</v>
      </c>
      <c r="Q3578" t="s">
        <v>10378</v>
      </c>
      <c r="R3578" t="s">
        <v>12075</v>
      </c>
      <c r="S3578">
        <v>756.8</v>
      </c>
      <c r="T3578">
        <v>5</v>
      </c>
      <c r="U3578">
        <v>0</v>
      </c>
      <c r="V3578">
        <v>75.680000000000007</v>
      </c>
      <c r="W3578">
        <f>(Tableau1[[#This Row],[Sales]]/Tableau1[[#This Row],[Profit]])*100</f>
        <v>999.99999999999977</v>
      </c>
      <c r="X3578">
        <f>Tableau1[[#This Row],[Sales]]*(1-Tableau1[[#This Row],[Discount]])</f>
        <v>756.8</v>
      </c>
      <c r="Y3578">
        <f ca="1">SUMIF(Tableau1[Order ID],Tableau1[[#This Row],[Order ID]],Tableau1[[#This Row],[Sales]])</f>
        <v>0</v>
      </c>
    </row>
    <row r="3579" spans="1:25" x14ac:dyDescent="0.3">
      <c r="A3579">
        <v>7204</v>
      </c>
      <c r="B3579" t="s">
        <v>3598</v>
      </c>
      <c r="C3579" s="9" t="s">
        <v>5312</v>
      </c>
      <c r="D3579" s="9">
        <v>42002</v>
      </c>
      <c r="E3579" s="3" t="s">
        <v>5128</v>
      </c>
      <c r="F3579" t="s">
        <v>6465</v>
      </c>
      <c r="G3579" t="s">
        <v>6918</v>
      </c>
      <c r="H3579" t="s">
        <v>7711</v>
      </c>
      <c r="I3579" t="s">
        <v>8056</v>
      </c>
      <c r="J3579" t="s">
        <v>8057</v>
      </c>
      <c r="K3579" t="s">
        <v>8548</v>
      </c>
      <c r="L3579" t="s">
        <v>8598</v>
      </c>
      <c r="M3579">
        <v>60174</v>
      </c>
      <c r="N3579" t="s">
        <v>8639</v>
      </c>
      <c r="O3579" t="s">
        <v>10224</v>
      </c>
      <c r="P3579" t="s">
        <v>10370</v>
      </c>
      <c r="Q3579" t="s">
        <v>10378</v>
      </c>
      <c r="R3579" t="s">
        <v>11962</v>
      </c>
      <c r="S3579">
        <v>8.7360000000000007</v>
      </c>
      <c r="T3579">
        <v>3</v>
      </c>
      <c r="U3579">
        <v>0.6</v>
      </c>
      <c r="V3579">
        <v>-4.8048000000000002</v>
      </c>
      <c r="W3579">
        <f>(Tableau1[[#This Row],[Sales]]/Tableau1[[#This Row],[Profit]])*100</f>
        <v>-181.81818181818184</v>
      </c>
      <c r="X3579">
        <f>Tableau1[[#This Row],[Sales]]*(1-Tableau1[[#This Row],[Discount]])</f>
        <v>3.4944000000000006</v>
      </c>
      <c r="Y3579">
        <f ca="1">SUMIF(Tableau1[Order ID],Tableau1[[#This Row],[Order ID]],Tableau1[[#This Row],[Sales]])</f>
        <v>0</v>
      </c>
    </row>
    <row r="3580" spans="1:25" x14ac:dyDescent="0.3">
      <c r="A3580">
        <v>7205</v>
      </c>
      <c r="B3580" t="s">
        <v>3599</v>
      </c>
      <c r="C3580" s="9" t="s">
        <v>5259</v>
      </c>
      <c r="D3580" s="9">
        <v>42257</v>
      </c>
      <c r="E3580" s="3" t="s">
        <v>5044</v>
      </c>
      <c r="F3580" t="s">
        <v>6465</v>
      </c>
      <c r="G3580" t="s">
        <v>6959</v>
      </c>
      <c r="H3580" t="s">
        <v>7752</v>
      </c>
      <c r="I3580" t="s">
        <v>8054</v>
      </c>
      <c r="J3580" t="s">
        <v>8057</v>
      </c>
      <c r="K3580" t="s">
        <v>8078</v>
      </c>
      <c r="L3580" t="s">
        <v>8603</v>
      </c>
      <c r="M3580">
        <v>10024</v>
      </c>
      <c r="N3580" t="s">
        <v>8640</v>
      </c>
      <c r="O3580" t="s">
        <v>9863</v>
      </c>
      <c r="P3580" t="s">
        <v>10371</v>
      </c>
      <c r="Q3580" t="s">
        <v>10379</v>
      </c>
      <c r="R3580" t="s">
        <v>11598</v>
      </c>
      <c r="S3580">
        <v>6.08</v>
      </c>
      <c r="T3580">
        <v>2</v>
      </c>
      <c r="U3580">
        <v>0</v>
      </c>
      <c r="V3580">
        <v>2.0672000000000001</v>
      </c>
      <c r="W3580">
        <f>(Tableau1[[#This Row],[Sales]]/Tableau1[[#This Row],[Profit]])*100</f>
        <v>294.11764705882348</v>
      </c>
      <c r="X3580">
        <f>Tableau1[[#This Row],[Sales]]*(1-Tableau1[[#This Row],[Discount]])</f>
        <v>6.08</v>
      </c>
      <c r="Y3580">
        <f ca="1">SUMIF(Tableau1[Order ID],Tableau1[[#This Row],[Order ID]],Tableau1[[#This Row],[Sales]])</f>
        <v>0</v>
      </c>
    </row>
    <row r="3581" spans="1:25" x14ac:dyDescent="0.3">
      <c r="A3581">
        <v>7206</v>
      </c>
      <c r="B3581" t="s">
        <v>3600</v>
      </c>
      <c r="C3581" s="9" t="s">
        <v>5310</v>
      </c>
      <c r="D3581" s="9">
        <v>43010</v>
      </c>
      <c r="E3581" s="3" t="s">
        <v>5863</v>
      </c>
      <c r="F3581" t="s">
        <v>6465</v>
      </c>
      <c r="G3581" t="s">
        <v>6909</v>
      </c>
      <c r="H3581" t="s">
        <v>7702</v>
      </c>
      <c r="I3581" t="s">
        <v>8054</v>
      </c>
      <c r="J3581" t="s">
        <v>8057</v>
      </c>
      <c r="K3581" t="s">
        <v>8066</v>
      </c>
      <c r="L3581" t="s">
        <v>8590</v>
      </c>
      <c r="M3581">
        <v>94109</v>
      </c>
      <c r="N3581" t="s">
        <v>8638</v>
      </c>
      <c r="O3581" t="s">
        <v>9318</v>
      </c>
      <c r="P3581" t="s">
        <v>10370</v>
      </c>
      <c r="Q3581" t="s">
        <v>10378</v>
      </c>
      <c r="R3581" t="s">
        <v>11067</v>
      </c>
      <c r="S3581">
        <v>17.46</v>
      </c>
      <c r="T3581">
        <v>2</v>
      </c>
      <c r="U3581">
        <v>0</v>
      </c>
      <c r="V3581">
        <v>5.9363999999999999</v>
      </c>
      <c r="W3581">
        <f>(Tableau1[[#This Row],[Sales]]/Tableau1[[#This Row],[Profit]])*100</f>
        <v>294.11764705882354</v>
      </c>
      <c r="X3581">
        <f>Tableau1[[#This Row],[Sales]]*(1-Tableau1[[#This Row],[Discount]])</f>
        <v>17.46</v>
      </c>
      <c r="Y3581">
        <f ca="1">SUMIF(Tableau1[Order ID],Tableau1[[#This Row],[Order ID]],Tableau1[[#This Row],[Sales]])</f>
        <v>0</v>
      </c>
    </row>
    <row r="3582" spans="1:25" x14ac:dyDescent="0.3">
      <c r="A3582">
        <v>7208</v>
      </c>
      <c r="B3582" t="s">
        <v>3601</v>
      </c>
      <c r="C3582" s="9" t="s">
        <v>5138</v>
      </c>
      <c r="D3582" s="9">
        <v>42624</v>
      </c>
      <c r="E3582" s="3" t="s">
        <v>6190</v>
      </c>
      <c r="F3582" t="s">
        <v>6466</v>
      </c>
      <c r="G3582" t="s">
        <v>6486</v>
      </c>
      <c r="H3582" t="s">
        <v>7279</v>
      </c>
      <c r="I3582" t="s">
        <v>8055</v>
      </c>
      <c r="J3582" t="s">
        <v>8057</v>
      </c>
      <c r="K3582" t="s">
        <v>8100</v>
      </c>
      <c r="L3582" t="s">
        <v>8604</v>
      </c>
      <c r="M3582">
        <v>85023</v>
      </c>
      <c r="N3582" t="s">
        <v>8638</v>
      </c>
      <c r="O3582" t="s">
        <v>9458</v>
      </c>
      <c r="P3582" t="s">
        <v>10371</v>
      </c>
      <c r="Q3582" t="s">
        <v>10379</v>
      </c>
      <c r="R3582" t="s">
        <v>11201</v>
      </c>
      <c r="S3582">
        <v>2.9119999999999999</v>
      </c>
      <c r="T3582">
        <v>2</v>
      </c>
      <c r="U3582">
        <v>0.2</v>
      </c>
      <c r="V3582">
        <v>0.91</v>
      </c>
      <c r="W3582">
        <f>(Tableau1[[#This Row],[Sales]]/Tableau1[[#This Row],[Profit]])*100</f>
        <v>320</v>
      </c>
      <c r="X3582">
        <f>Tableau1[[#This Row],[Sales]]*(1-Tableau1[[#This Row],[Discount]])</f>
        <v>2.3296000000000001</v>
      </c>
      <c r="Y3582">
        <f ca="1">SUMIF(Tableau1[Order ID],Tableau1[[#This Row],[Order ID]],Tableau1[[#This Row],[Sales]])</f>
        <v>0</v>
      </c>
    </row>
    <row r="3583" spans="1:25" x14ac:dyDescent="0.3">
      <c r="A3583">
        <v>7211</v>
      </c>
      <c r="B3583" t="s">
        <v>3602</v>
      </c>
      <c r="C3583" s="9" t="s">
        <v>5829</v>
      </c>
      <c r="D3583" s="9">
        <v>42523</v>
      </c>
      <c r="E3583" s="3" t="s">
        <v>5142</v>
      </c>
      <c r="F3583" t="s">
        <v>6465</v>
      </c>
      <c r="G3583" t="s">
        <v>7021</v>
      </c>
      <c r="H3583" t="s">
        <v>7814</v>
      </c>
      <c r="I3583" t="s">
        <v>8055</v>
      </c>
      <c r="J3583" t="s">
        <v>8057</v>
      </c>
      <c r="K3583" t="s">
        <v>8062</v>
      </c>
      <c r="L3583" t="s">
        <v>8234</v>
      </c>
      <c r="M3583">
        <v>98115</v>
      </c>
      <c r="N3583" t="s">
        <v>8638</v>
      </c>
      <c r="O3583" t="s">
        <v>10161</v>
      </c>
      <c r="P3583" t="s">
        <v>10371</v>
      </c>
      <c r="Q3583" t="s">
        <v>10383</v>
      </c>
      <c r="R3583" t="s">
        <v>11903</v>
      </c>
      <c r="S3583">
        <v>30.18</v>
      </c>
      <c r="T3583">
        <v>3</v>
      </c>
      <c r="U3583">
        <v>0</v>
      </c>
      <c r="V3583">
        <v>13.8828</v>
      </c>
      <c r="W3583">
        <f>(Tableau1[[#This Row],[Sales]]/Tableau1[[#This Row],[Profit]])*100</f>
        <v>217.39130434782606</v>
      </c>
      <c r="X3583">
        <f>Tableau1[[#This Row],[Sales]]*(1-Tableau1[[#This Row],[Discount]])</f>
        <v>30.18</v>
      </c>
      <c r="Y3583">
        <f ca="1">SUMIF(Tableau1[Order ID],Tableau1[[#This Row],[Order ID]],Tableau1[[#This Row],[Sales]])</f>
        <v>0</v>
      </c>
    </row>
    <row r="3584" spans="1:25" x14ac:dyDescent="0.3">
      <c r="A3584">
        <v>7214</v>
      </c>
      <c r="B3584" t="s">
        <v>3603</v>
      </c>
      <c r="C3584" s="9" t="s">
        <v>5483</v>
      </c>
      <c r="D3584" s="9">
        <v>43023</v>
      </c>
      <c r="E3584" s="3" t="s">
        <v>5045</v>
      </c>
      <c r="F3584" t="s">
        <v>6465</v>
      </c>
      <c r="G3584" t="s">
        <v>6975</v>
      </c>
      <c r="H3584" t="s">
        <v>7768</v>
      </c>
      <c r="I3584" t="s">
        <v>8054</v>
      </c>
      <c r="J3584" t="s">
        <v>8057</v>
      </c>
      <c r="K3584" t="s">
        <v>8549</v>
      </c>
      <c r="L3584" t="s">
        <v>8590</v>
      </c>
      <c r="M3584">
        <v>93010</v>
      </c>
      <c r="N3584" t="s">
        <v>8638</v>
      </c>
      <c r="O3584" t="s">
        <v>9714</v>
      </c>
      <c r="P3584" t="s">
        <v>10371</v>
      </c>
      <c r="Q3584" t="s">
        <v>10375</v>
      </c>
      <c r="R3584" t="s">
        <v>11451</v>
      </c>
      <c r="S3584">
        <v>14.73</v>
      </c>
      <c r="T3584">
        <v>3</v>
      </c>
      <c r="U3584">
        <v>0</v>
      </c>
      <c r="V3584">
        <v>7.2176999999999998</v>
      </c>
      <c r="W3584">
        <f>(Tableau1[[#This Row],[Sales]]/Tableau1[[#This Row],[Profit]])*100</f>
        <v>204.08163265306123</v>
      </c>
      <c r="X3584">
        <f>Tableau1[[#This Row],[Sales]]*(1-Tableau1[[#This Row],[Discount]])</f>
        <v>14.73</v>
      </c>
      <c r="Y3584">
        <f ca="1">SUMIF(Tableau1[Order ID],Tableau1[[#This Row],[Order ID]],Tableau1[[#This Row],[Sales]])</f>
        <v>0</v>
      </c>
    </row>
    <row r="3585" spans="1:25" x14ac:dyDescent="0.3">
      <c r="A3585">
        <v>7215</v>
      </c>
      <c r="B3585" t="s">
        <v>3604</v>
      </c>
      <c r="C3585" s="9" t="s">
        <v>5904</v>
      </c>
      <c r="D3585" s="9">
        <v>42274</v>
      </c>
      <c r="E3585" s="3" t="s">
        <v>6268</v>
      </c>
      <c r="F3585" t="s">
        <v>6464</v>
      </c>
      <c r="G3585" t="s">
        <v>6772</v>
      </c>
      <c r="H3585" t="s">
        <v>7565</v>
      </c>
      <c r="I3585" t="s">
        <v>8055</v>
      </c>
      <c r="J3585" t="s">
        <v>8057</v>
      </c>
      <c r="K3585" t="s">
        <v>8124</v>
      </c>
      <c r="L3585" t="s">
        <v>8600</v>
      </c>
      <c r="M3585">
        <v>48205</v>
      </c>
      <c r="N3585" t="s">
        <v>8639</v>
      </c>
      <c r="O3585" t="s">
        <v>9796</v>
      </c>
      <c r="P3585" t="s">
        <v>10371</v>
      </c>
      <c r="Q3585" t="s">
        <v>10379</v>
      </c>
      <c r="R3585" t="s">
        <v>11530</v>
      </c>
      <c r="S3585">
        <v>16.399999999999999</v>
      </c>
      <c r="T3585">
        <v>5</v>
      </c>
      <c r="U3585">
        <v>0</v>
      </c>
      <c r="V3585">
        <v>4.7560000000000002</v>
      </c>
      <c r="W3585">
        <f>(Tableau1[[#This Row],[Sales]]/Tableau1[[#This Row],[Profit]])*100</f>
        <v>344.82758620689651</v>
      </c>
      <c r="X3585">
        <f>Tableau1[[#This Row],[Sales]]*(1-Tableau1[[#This Row],[Discount]])</f>
        <v>16.399999999999999</v>
      </c>
      <c r="Y3585">
        <f ca="1">SUMIF(Tableau1[Order ID],Tableau1[[#This Row],[Order ID]],Tableau1[[#This Row],[Sales]])</f>
        <v>0</v>
      </c>
    </row>
    <row r="3586" spans="1:25" x14ac:dyDescent="0.3">
      <c r="A3586">
        <v>7217</v>
      </c>
      <c r="B3586" t="s">
        <v>3605</v>
      </c>
      <c r="C3586" s="9" t="s">
        <v>5940</v>
      </c>
      <c r="D3586" s="9">
        <v>42127</v>
      </c>
      <c r="E3586" s="3" t="s">
        <v>6442</v>
      </c>
      <c r="F3586" t="s">
        <v>6466</v>
      </c>
      <c r="G3586" t="s">
        <v>6516</v>
      </c>
      <c r="H3586" t="s">
        <v>7309</v>
      </c>
      <c r="I3586" t="s">
        <v>8054</v>
      </c>
      <c r="J3586" t="s">
        <v>8057</v>
      </c>
      <c r="K3586" t="s">
        <v>8066</v>
      </c>
      <c r="L3586" t="s">
        <v>8590</v>
      </c>
      <c r="M3586">
        <v>94109</v>
      </c>
      <c r="N3586" t="s">
        <v>8638</v>
      </c>
      <c r="O3586" t="s">
        <v>9081</v>
      </c>
      <c r="P3586" t="s">
        <v>10371</v>
      </c>
      <c r="Q3586" t="s">
        <v>10379</v>
      </c>
      <c r="R3586" t="s">
        <v>10831</v>
      </c>
      <c r="S3586">
        <v>8.82</v>
      </c>
      <c r="T3586">
        <v>3</v>
      </c>
      <c r="U3586">
        <v>0</v>
      </c>
      <c r="V3586">
        <v>2.5577999999999999</v>
      </c>
      <c r="W3586">
        <f>(Tableau1[[#This Row],[Sales]]/Tableau1[[#This Row],[Profit]])*100</f>
        <v>344.82758620689657</v>
      </c>
      <c r="X3586">
        <f>Tableau1[[#This Row],[Sales]]*(1-Tableau1[[#This Row],[Discount]])</f>
        <v>8.82</v>
      </c>
      <c r="Y3586">
        <f ca="1">SUMIF(Tableau1[Order ID],Tableau1[[#This Row],[Order ID]],Tableau1[[#This Row],[Sales]])</f>
        <v>0</v>
      </c>
    </row>
    <row r="3587" spans="1:25" x14ac:dyDescent="0.3">
      <c r="A3587">
        <v>7221</v>
      </c>
      <c r="B3587" t="s">
        <v>3606</v>
      </c>
      <c r="C3587" s="9" t="s">
        <v>6182</v>
      </c>
      <c r="D3587" s="9">
        <v>42744</v>
      </c>
      <c r="E3587" s="3" t="s">
        <v>6153</v>
      </c>
      <c r="F3587" t="s">
        <v>6465</v>
      </c>
      <c r="G3587" t="s">
        <v>6911</v>
      </c>
      <c r="H3587" t="s">
        <v>7704</v>
      </c>
      <c r="I3587" t="s">
        <v>8054</v>
      </c>
      <c r="J3587" t="s">
        <v>8057</v>
      </c>
      <c r="K3587" t="s">
        <v>8068</v>
      </c>
      <c r="L3587" t="s">
        <v>8597</v>
      </c>
      <c r="M3587">
        <v>19140</v>
      </c>
      <c r="N3587" t="s">
        <v>8640</v>
      </c>
      <c r="O3587" t="s">
        <v>9192</v>
      </c>
      <c r="P3587" t="s">
        <v>10371</v>
      </c>
      <c r="Q3587" t="s">
        <v>10381</v>
      </c>
      <c r="R3587" t="s">
        <v>10941</v>
      </c>
      <c r="S3587">
        <v>274.49099999999999</v>
      </c>
      <c r="T3587">
        <v>3</v>
      </c>
      <c r="U3587">
        <v>0.7</v>
      </c>
      <c r="V3587">
        <v>-228.74250000000001</v>
      </c>
      <c r="W3587">
        <f>(Tableau1[[#This Row],[Sales]]/Tableau1[[#This Row],[Profit]])*100</f>
        <v>-120</v>
      </c>
      <c r="X3587">
        <f>Tableau1[[#This Row],[Sales]]*(1-Tableau1[[#This Row],[Discount]])</f>
        <v>82.347300000000004</v>
      </c>
      <c r="Y3587">
        <f ca="1">SUMIF(Tableau1[Order ID],Tableau1[[#This Row],[Order ID]],Tableau1[[#This Row],[Sales]])</f>
        <v>0</v>
      </c>
    </row>
    <row r="3588" spans="1:25" x14ac:dyDescent="0.3">
      <c r="A3588">
        <v>7222</v>
      </c>
      <c r="B3588" t="s">
        <v>3607</v>
      </c>
      <c r="C3588" s="9" t="s">
        <v>5708</v>
      </c>
      <c r="D3588" s="9">
        <v>42762</v>
      </c>
      <c r="E3588" s="3" t="s">
        <v>6328</v>
      </c>
      <c r="F3588" t="s">
        <v>6465</v>
      </c>
      <c r="G3588" t="s">
        <v>7060</v>
      </c>
      <c r="H3588" t="s">
        <v>7853</v>
      </c>
      <c r="I3588" t="s">
        <v>8054</v>
      </c>
      <c r="J3588" t="s">
        <v>8057</v>
      </c>
      <c r="K3588" t="s">
        <v>8078</v>
      </c>
      <c r="L3588" t="s">
        <v>8603</v>
      </c>
      <c r="M3588">
        <v>10035</v>
      </c>
      <c r="N3588" t="s">
        <v>8640</v>
      </c>
      <c r="O3588" t="s">
        <v>10223</v>
      </c>
      <c r="P3588" t="s">
        <v>10372</v>
      </c>
      <c r="Q3588" t="s">
        <v>10380</v>
      </c>
      <c r="R3588" t="s">
        <v>11961</v>
      </c>
      <c r="S3588">
        <v>137.94</v>
      </c>
      <c r="T3588">
        <v>3</v>
      </c>
      <c r="U3588">
        <v>0</v>
      </c>
      <c r="V3588">
        <v>35.864400000000003</v>
      </c>
      <c r="W3588">
        <f>(Tableau1[[#This Row],[Sales]]/Tableau1[[#This Row],[Profit]])*100</f>
        <v>384.61538461538458</v>
      </c>
      <c r="X3588">
        <f>Tableau1[[#This Row],[Sales]]*(1-Tableau1[[#This Row],[Discount]])</f>
        <v>137.94</v>
      </c>
      <c r="Y3588">
        <f ca="1">SUMIF(Tableau1[Order ID],Tableau1[[#This Row],[Order ID]],Tableau1[[#This Row],[Sales]])</f>
        <v>0</v>
      </c>
    </row>
    <row r="3589" spans="1:25" x14ac:dyDescent="0.3">
      <c r="A3589">
        <v>7223</v>
      </c>
      <c r="B3589" t="s">
        <v>3608</v>
      </c>
      <c r="C3589" s="9" t="s">
        <v>5294</v>
      </c>
      <c r="D3589" s="9">
        <v>42980</v>
      </c>
      <c r="E3589" s="3" t="s">
        <v>6309</v>
      </c>
      <c r="F3589" t="s">
        <v>6465</v>
      </c>
      <c r="G3589" t="s">
        <v>6966</v>
      </c>
      <c r="H3589" t="s">
        <v>7759</v>
      </c>
      <c r="I3589" t="s">
        <v>8054</v>
      </c>
      <c r="J3589" t="s">
        <v>8057</v>
      </c>
      <c r="K3589" t="s">
        <v>8080</v>
      </c>
      <c r="L3589" t="s">
        <v>8598</v>
      </c>
      <c r="M3589">
        <v>60623</v>
      </c>
      <c r="N3589" t="s">
        <v>8639</v>
      </c>
      <c r="O3589" t="s">
        <v>9281</v>
      </c>
      <c r="P3589" t="s">
        <v>10372</v>
      </c>
      <c r="Q3589" t="s">
        <v>10384</v>
      </c>
      <c r="R3589" t="s">
        <v>11030</v>
      </c>
      <c r="S3589">
        <v>40.68</v>
      </c>
      <c r="T3589">
        <v>3</v>
      </c>
      <c r="U3589">
        <v>0.2</v>
      </c>
      <c r="V3589">
        <v>-7.1189999999999998</v>
      </c>
      <c r="W3589">
        <f>(Tableau1[[#This Row],[Sales]]/Tableau1[[#This Row],[Profit]])*100</f>
        <v>-571.42857142857144</v>
      </c>
      <c r="X3589">
        <f>Tableau1[[#This Row],[Sales]]*(1-Tableau1[[#This Row],[Discount]])</f>
        <v>32.544000000000004</v>
      </c>
      <c r="Y3589">
        <f ca="1">SUMIF(Tableau1[Order ID],Tableau1[[#This Row],[Order ID]],Tableau1[[#This Row],[Sales]])</f>
        <v>0</v>
      </c>
    </row>
    <row r="3590" spans="1:25" x14ac:dyDescent="0.3">
      <c r="A3590">
        <v>7224</v>
      </c>
      <c r="B3590" t="s">
        <v>3609</v>
      </c>
      <c r="C3590" s="9" t="s">
        <v>5246</v>
      </c>
      <c r="D3590" s="9">
        <v>42565</v>
      </c>
      <c r="E3590" s="3" t="s">
        <v>5457</v>
      </c>
      <c r="F3590" t="s">
        <v>6465</v>
      </c>
      <c r="G3590" t="s">
        <v>6649</v>
      </c>
      <c r="H3590" t="s">
        <v>7442</v>
      </c>
      <c r="I3590" t="s">
        <v>8054</v>
      </c>
      <c r="J3590" t="s">
        <v>8057</v>
      </c>
      <c r="K3590" t="s">
        <v>8066</v>
      </c>
      <c r="L3590" t="s">
        <v>8590</v>
      </c>
      <c r="M3590">
        <v>94122</v>
      </c>
      <c r="N3590" t="s">
        <v>8638</v>
      </c>
      <c r="O3590" t="s">
        <v>8680</v>
      </c>
      <c r="P3590" t="s">
        <v>10372</v>
      </c>
      <c r="Q3590" t="s">
        <v>10380</v>
      </c>
      <c r="R3590" t="s">
        <v>10429</v>
      </c>
      <c r="S3590">
        <v>110.376</v>
      </c>
      <c r="T3590">
        <v>3</v>
      </c>
      <c r="U3590">
        <v>0.2</v>
      </c>
      <c r="V3590">
        <v>12.417299999999999</v>
      </c>
      <c r="W3590">
        <f>(Tableau1[[#This Row],[Sales]]/Tableau1[[#This Row],[Profit]])*100</f>
        <v>888.88888888888891</v>
      </c>
      <c r="X3590">
        <f>Tableau1[[#This Row],[Sales]]*(1-Tableau1[[#This Row],[Discount]])</f>
        <v>88.30080000000001</v>
      </c>
      <c r="Y3590">
        <f ca="1">SUMIF(Tableau1[Order ID],Tableau1[[#This Row],[Order ID]],Tableau1[[#This Row],[Sales]])</f>
        <v>0</v>
      </c>
    </row>
    <row r="3591" spans="1:25" x14ac:dyDescent="0.3">
      <c r="A3591">
        <v>7227</v>
      </c>
      <c r="B3591" t="s">
        <v>3610</v>
      </c>
      <c r="C3591" s="9" t="s">
        <v>5672</v>
      </c>
      <c r="D3591" s="9">
        <v>42790</v>
      </c>
      <c r="E3591" s="3" t="s">
        <v>6259</v>
      </c>
      <c r="F3591" t="s">
        <v>6465</v>
      </c>
      <c r="G3591" t="s">
        <v>6488</v>
      </c>
      <c r="H3591" t="s">
        <v>7281</v>
      </c>
      <c r="I3591" t="s">
        <v>8055</v>
      </c>
      <c r="J3591" t="s">
        <v>8057</v>
      </c>
      <c r="K3591" t="s">
        <v>8068</v>
      </c>
      <c r="L3591" t="s">
        <v>8597</v>
      </c>
      <c r="M3591">
        <v>19134</v>
      </c>
      <c r="N3591" t="s">
        <v>8640</v>
      </c>
      <c r="O3591" t="s">
        <v>9624</v>
      </c>
      <c r="P3591" t="s">
        <v>10371</v>
      </c>
      <c r="Q3591" t="s">
        <v>10383</v>
      </c>
      <c r="R3591" t="s">
        <v>11364</v>
      </c>
      <c r="S3591">
        <v>123.92</v>
      </c>
      <c r="T3591">
        <v>5</v>
      </c>
      <c r="U3591">
        <v>0.2</v>
      </c>
      <c r="V3591">
        <v>38.725000000000001</v>
      </c>
      <c r="W3591">
        <f>(Tableau1[[#This Row],[Sales]]/Tableau1[[#This Row],[Profit]])*100</f>
        <v>320</v>
      </c>
      <c r="X3591">
        <f>Tableau1[[#This Row],[Sales]]*(1-Tableau1[[#This Row],[Discount]])</f>
        <v>99.13600000000001</v>
      </c>
      <c r="Y3591">
        <f ca="1">SUMIF(Tableau1[Order ID],Tableau1[[#This Row],[Order ID]],Tableau1[[#This Row],[Sales]])</f>
        <v>0</v>
      </c>
    </row>
    <row r="3592" spans="1:25" x14ac:dyDescent="0.3">
      <c r="A3592">
        <v>7229</v>
      </c>
      <c r="B3592" t="s">
        <v>3611</v>
      </c>
      <c r="C3592" s="9" t="s">
        <v>5866</v>
      </c>
      <c r="D3592" s="9">
        <v>41840</v>
      </c>
      <c r="E3592" s="3" t="s">
        <v>5222</v>
      </c>
      <c r="F3592" t="s">
        <v>6466</v>
      </c>
      <c r="G3592" t="s">
        <v>7210</v>
      </c>
      <c r="H3592" t="s">
        <v>8003</v>
      </c>
      <c r="I3592" t="s">
        <v>8054</v>
      </c>
      <c r="J3592" t="s">
        <v>8057</v>
      </c>
      <c r="K3592" t="s">
        <v>8066</v>
      </c>
      <c r="L3592" t="s">
        <v>8590</v>
      </c>
      <c r="M3592">
        <v>94122</v>
      </c>
      <c r="N3592" t="s">
        <v>8638</v>
      </c>
      <c r="O3592" t="s">
        <v>9067</v>
      </c>
      <c r="P3592" t="s">
        <v>10371</v>
      </c>
      <c r="Q3592" t="s">
        <v>10381</v>
      </c>
      <c r="R3592" t="s">
        <v>10816</v>
      </c>
      <c r="S3592">
        <v>89.712000000000003</v>
      </c>
      <c r="T3592">
        <v>6</v>
      </c>
      <c r="U3592">
        <v>0.2</v>
      </c>
      <c r="V3592">
        <v>30.277799999999999</v>
      </c>
      <c r="W3592">
        <f>(Tableau1[[#This Row],[Sales]]/Tableau1[[#This Row],[Profit]])*100</f>
        <v>296.2962962962963</v>
      </c>
      <c r="X3592">
        <f>Tableau1[[#This Row],[Sales]]*(1-Tableau1[[#This Row],[Discount]])</f>
        <v>71.769600000000011</v>
      </c>
      <c r="Y3592">
        <f ca="1">SUMIF(Tableau1[Order ID],Tableau1[[#This Row],[Order ID]],Tableau1[[#This Row],[Sales]])</f>
        <v>0</v>
      </c>
    </row>
    <row r="3593" spans="1:25" x14ac:dyDescent="0.3">
      <c r="A3593">
        <v>7231</v>
      </c>
      <c r="B3593" t="s">
        <v>3612</v>
      </c>
      <c r="C3593" s="9" t="s">
        <v>5707</v>
      </c>
      <c r="D3593" s="9">
        <v>42807</v>
      </c>
      <c r="E3593" s="3" t="s">
        <v>6425</v>
      </c>
      <c r="F3593" t="s">
        <v>6466</v>
      </c>
      <c r="G3593" t="s">
        <v>7086</v>
      </c>
      <c r="H3593" t="s">
        <v>7879</v>
      </c>
      <c r="I3593" t="s">
        <v>8054</v>
      </c>
      <c r="J3593" t="s">
        <v>8057</v>
      </c>
      <c r="K3593" t="s">
        <v>8112</v>
      </c>
      <c r="L3593" t="s">
        <v>8617</v>
      </c>
      <c r="M3593">
        <v>6824</v>
      </c>
      <c r="N3593" t="s">
        <v>8640</v>
      </c>
      <c r="O3593" t="s">
        <v>9681</v>
      </c>
      <c r="P3593" t="s">
        <v>10371</v>
      </c>
      <c r="Q3593" t="s">
        <v>10381</v>
      </c>
      <c r="R3593" t="s">
        <v>11420</v>
      </c>
      <c r="S3593">
        <v>30.88</v>
      </c>
      <c r="T3593">
        <v>2</v>
      </c>
      <c r="U3593">
        <v>0</v>
      </c>
      <c r="V3593">
        <v>15.44</v>
      </c>
      <c r="W3593">
        <f>(Tableau1[[#This Row],[Sales]]/Tableau1[[#This Row],[Profit]])*100</f>
        <v>200</v>
      </c>
      <c r="X3593">
        <f>Tableau1[[#This Row],[Sales]]*(1-Tableau1[[#This Row],[Discount]])</f>
        <v>30.88</v>
      </c>
      <c r="Y3593">
        <f ca="1">SUMIF(Tableau1[Order ID],Tableau1[[#This Row],[Order ID]],Tableau1[[#This Row],[Sales]])</f>
        <v>0</v>
      </c>
    </row>
    <row r="3594" spans="1:25" x14ac:dyDescent="0.3">
      <c r="A3594">
        <v>7234</v>
      </c>
      <c r="B3594" t="s">
        <v>3613</v>
      </c>
      <c r="C3594" s="9" t="s">
        <v>5417</v>
      </c>
      <c r="D3594" s="9">
        <v>42437</v>
      </c>
      <c r="E3594" s="3" t="s">
        <v>5329</v>
      </c>
      <c r="F3594" t="s">
        <v>6465</v>
      </c>
      <c r="G3594" t="s">
        <v>7141</v>
      </c>
      <c r="H3594" t="s">
        <v>7934</v>
      </c>
      <c r="I3594" t="s">
        <v>8054</v>
      </c>
      <c r="J3594" t="s">
        <v>8057</v>
      </c>
      <c r="K3594" t="s">
        <v>8078</v>
      </c>
      <c r="L3594" t="s">
        <v>8603</v>
      </c>
      <c r="M3594">
        <v>10011</v>
      </c>
      <c r="N3594" t="s">
        <v>8640</v>
      </c>
      <c r="O3594" t="s">
        <v>9010</v>
      </c>
      <c r="P3594" t="s">
        <v>10370</v>
      </c>
      <c r="Q3594" t="s">
        <v>10378</v>
      </c>
      <c r="R3594" t="s">
        <v>10760</v>
      </c>
      <c r="S3594">
        <v>113.6</v>
      </c>
      <c r="T3594">
        <v>8</v>
      </c>
      <c r="U3594">
        <v>0</v>
      </c>
      <c r="V3594">
        <v>44.304000000000002</v>
      </c>
      <c r="W3594">
        <f>(Tableau1[[#This Row],[Sales]]/Tableau1[[#This Row],[Profit]])*100</f>
        <v>256.41025641025641</v>
      </c>
      <c r="X3594">
        <f>Tableau1[[#This Row],[Sales]]*(1-Tableau1[[#This Row],[Discount]])</f>
        <v>113.6</v>
      </c>
      <c r="Y3594">
        <f ca="1">SUMIF(Tableau1[Order ID],Tableau1[[#This Row],[Order ID]],Tableau1[[#This Row],[Sales]])</f>
        <v>0</v>
      </c>
    </row>
    <row r="3595" spans="1:25" x14ac:dyDescent="0.3">
      <c r="A3595">
        <v>7237</v>
      </c>
      <c r="B3595" t="s">
        <v>3614</v>
      </c>
      <c r="C3595" s="9" t="s">
        <v>6065</v>
      </c>
      <c r="D3595" s="9">
        <v>41980</v>
      </c>
      <c r="E3595" s="3" t="s">
        <v>5355</v>
      </c>
      <c r="F3595" t="s">
        <v>6466</v>
      </c>
      <c r="G3595" t="s">
        <v>6692</v>
      </c>
      <c r="H3595" t="s">
        <v>7485</v>
      </c>
      <c r="I3595" t="s">
        <v>8054</v>
      </c>
      <c r="J3595" t="s">
        <v>8057</v>
      </c>
      <c r="K3595" t="s">
        <v>8059</v>
      </c>
      <c r="L3595" t="s">
        <v>8590</v>
      </c>
      <c r="M3595">
        <v>90049</v>
      </c>
      <c r="N3595" t="s">
        <v>8638</v>
      </c>
      <c r="O3595" t="s">
        <v>9272</v>
      </c>
      <c r="P3595" t="s">
        <v>10371</v>
      </c>
      <c r="Q3595" t="s">
        <v>10379</v>
      </c>
      <c r="R3595" t="s">
        <v>11021</v>
      </c>
      <c r="S3595">
        <v>8.64</v>
      </c>
      <c r="T3595">
        <v>3</v>
      </c>
      <c r="U3595">
        <v>0</v>
      </c>
      <c r="V3595">
        <v>2.4192</v>
      </c>
      <c r="W3595">
        <f>(Tableau1[[#This Row],[Sales]]/Tableau1[[#This Row],[Profit]])*100</f>
        <v>357.14285714285717</v>
      </c>
      <c r="X3595">
        <f>Tableau1[[#This Row],[Sales]]*(1-Tableau1[[#This Row],[Discount]])</f>
        <v>8.64</v>
      </c>
      <c r="Y3595">
        <f ca="1">SUMIF(Tableau1[Order ID],Tableau1[[#This Row],[Order ID]],Tableau1[[#This Row],[Sales]])</f>
        <v>0</v>
      </c>
    </row>
    <row r="3596" spans="1:25" x14ac:dyDescent="0.3">
      <c r="A3596">
        <v>7238</v>
      </c>
      <c r="B3596" t="s">
        <v>3615</v>
      </c>
      <c r="C3596" s="9" t="s">
        <v>5242</v>
      </c>
      <c r="D3596" s="9">
        <v>42561</v>
      </c>
      <c r="E3596" s="3" t="s">
        <v>5242</v>
      </c>
      <c r="F3596" t="s">
        <v>6467</v>
      </c>
      <c r="G3596" t="s">
        <v>6573</v>
      </c>
      <c r="H3596" t="s">
        <v>7366</v>
      </c>
      <c r="I3596" t="s">
        <v>8055</v>
      </c>
      <c r="J3596" t="s">
        <v>8057</v>
      </c>
      <c r="K3596" t="s">
        <v>8068</v>
      </c>
      <c r="L3596" t="s">
        <v>8597</v>
      </c>
      <c r="M3596">
        <v>19143</v>
      </c>
      <c r="N3596" t="s">
        <v>8640</v>
      </c>
      <c r="O3596" t="s">
        <v>10334</v>
      </c>
      <c r="P3596" t="s">
        <v>10372</v>
      </c>
      <c r="Q3596" t="s">
        <v>10388</v>
      </c>
      <c r="R3596" t="s">
        <v>12076</v>
      </c>
      <c r="S3596">
        <v>341.99099999999999</v>
      </c>
      <c r="T3596">
        <v>3</v>
      </c>
      <c r="U3596">
        <v>0.7</v>
      </c>
      <c r="V3596">
        <v>-319.19159999999999</v>
      </c>
      <c r="W3596">
        <f>(Tableau1[[#This Row],[Sales]]/Tableau1[[#This Row],[Profit]])*100</f>
        <v>-107.14285714285714</v>
      </c>
      <c r="X3596">
        <f>Tableau1[[#This Row],[Sales]]*(1-Tableau1[[#This Row],[Discount]])</f>
        <v>102.5973</v>
      </c>
      <c r="Y3596">
        <f ca="1">SUMIF(Tableau1[Order ID],Tableau1[[#This Row],[Order ID]],Tableau1[[#This Row],[Sales]])</f>
        <v>0</v>
      </c>
    </row>
    <row r="3597" spans="1:25" x14ac:dyDescent="0.3">
      <c r="A3597">
        <v>7239</v>
      </c>
      <c r="B3597" t="s">
        <v>3616</v>
      </c>
      <c r="C3597" s="9" t="s">
        <v>5465</v>
      </c>
      <c r="D3597" s="9">
        <v>41997</v>
      </c>
      <c r="E3597" s="3" t="s">
        <v>5975</v>
      </c>
      <c r="F3597" t="s">
        <v>6465</v>
      </c>
      <c r="G3597" t="s">
        <v>6721</v>
      </c>
      <c r="H3597" t="s">
        <v>7514</v>
      </c>
      <c r="I3597" t="s">
        <v>8054</v>
      </c>
      <c r="J3597" t="s">
        <v>8057</v>
      </c>
      <c r="K3597" t="s">
        <v>8107</v>
      </c>
      <c r="L3597" t="s">
        <v>8590</v>
      </c>
      <c r="M3597">
        <v>95123</v>
      </c>
      <c r="N3597" t="s">
        <v>8638</v>
      </c>
      <c r="O3597" t="s">
        <v>10019</v>
      </c>
      <c r="P3597" t="s">
        <v>10370</v>
      </c>
      <c r="Q3597" t="s">
        <v>10378</v>
      </c>
      <c r="R3597" t="s">
        <v>11757</v>
      </c>
      <c r="S3597">
        <v>43.96</v>
      </c>
      <c r="T3597">
        <v>7</v>
      </c>
      <c r="U3597">
        <v>0</v>
      </c>
      <c r="V3597">
        <v>18.463200000000001</v>
      </c>
      <c r="W3597">
        <f>(Tableau1[[#This Row],[Sales]]/Tableau1[[#This Row],[Profit]])*100</f>
        <v>238.0952380952381</v>
      </c>
      <c r="X3597">
        <f>Tableau1[[#This Row],[Sales]]*(1-Tableau1[[#This Row],[Discount]])</f>
        <v>43.96</v>
      </c>
      <c r="Y3597">
        <f ca="1">SUMIF(Tableau1[Order ID],Tableau1[[#This Row],[Order ID]],Tableau1[[#This Row],[Sales]])</f>
        <v>0</v>
      </c>
    </row>
    <row r="3598" spans="1:25" x14ac:dyDescent="0.3">
      <c r="A3598">
        <v>7241</v>
      </c>
      <c r="B3598" t="s">
        <v>3617</v>
      </c>
      <c r="C3598" s="9" t="s">
        <v>5786</v>
      </c>
      <c r="D3598" s="9">
        <v>42848</v>
      </c>
      <c r="E3598" s="3" t="s">
        <v>6046</v>
      </c>
      <c r="F3598" t="s">
        <v>6464</v>
      </c>
      <c r="G3598" t="s">
        <v>6750</v>
      </c>
      <c r="H3598" t="s">
        <v>7543</v>
      </c>
      <c r="I3598" t="s">
        <v>8054</v>
      </c>
      <c r="J3598" t="s">
        <v>8057</v>
      </c>
      <c r="K3598" t="s">
        <v>8103</v>
      </c>
      <c r="L3598" t="s">
        <v>8590</v>
      </c>
      <c r="M3598">
        <v>91104</v>
      </c>
      <c r="N3598" t="s">
        <v>8638</v>
      </c>
      <c r="O3598" t="s">
        <v>10031</v>
      </c>
      <c r="P3598" t="s">
        <v>10370</v>
      </c>
      <c r="Q3598" t="s">
        <v>10378</v>
      </c>
      <c r="R3598" t="s">
        <v>11768</v>
      </c>
      <c r="S3598">
        <v>66.36</v>
      </c>
      <c r="T3598">
        <v>7</v>
      </c>
      <c r="U3598">
        <v>0</v>
      </c>
      <c r="V3598">
        <v>26.544</v>
      </c>
      <c r="W3598">
        <f>(Tableau1[[#This Row],[Sales]]/Tableau1[[#This Row],[Profit]])*100</f>
        <v>250</v>
      </c>
      <c r="X3598">
        <f>Tableau1[[#This Row],[Sales]]*(1-Tableau1[[#This Row],[Discount]])</f>
        <v>66.36</v>
      </c>
      <c r="Y3598">
        <f ca="1">SUMIF(Tableau1[Order ID],Tableau1[[#This Row],[Order ID]],Tableau1[[#This Row],[Sales]])</f>
        <v>0</v>
      </c>
    </row>
    <row r="3599" spans="1:25" x14ac:dyDescent="0.3">
      <c r="A3599">
        <v>7244</v>
      </c>
      <c r="B3599" t="s">
        <v>3618</v>
      </c>
      <c r="C3599" s="9" t="s">
        <v>5659</v>
      </c>
      <c r="D3599" s="9">
        <v>42964</v>
      </c>
      <c r="E3599" s="3" t="s">
        <v>6059</v>
      </c>
      <c r="F3599" t="s">
        <v>6464</v>
      </c>
      <c r="G3599" t="s">
        <v>7067</v>
      </c>
      <c r="H3599" t="s">
        <v>7860</v>
      </c>
      <c r="I3599" t="s">
        <v>8054</v>
      </c>
      <c r="J3599" t="s">
        <v>8057</v>
      </c>
      <c r="K3599" t="s">
        <v>8068</v>
      </c>
      <c r="L3599" t="s">
        <v>8597</v>
      </c>
      <c r="M3599">
        <v>19134</v>
      </c>
      <c r="N3599" t="s">
        <v>8640</v>
      </c>
      <c r="O3599" t="s">
        <v>9109</v>
      </c>
      <c r="P3599" t="s">
        <v>10370</v>
      </c>
      <c r="Q3599" t="s">
        <v>10374</v>
      </c>
      <c r="R3599" t="s">
        <v>10858</v>
      </c>
      <c r="S3599">
        <v>4416.174</v>
      </c>
      <c r="T3599">
        <v>9</v>
      </c>
      <c r="U3599">
        <v>0.3</v>
      </c>
      <c r="V3599">
        <v>-630.88199999999995</v>
      </c>
      <c r="W3599">
        <f>(Tableau1[[#This Row],[Sales]]/Tableau1[[#This Row],[Profit]])*100</f>
        <v>-700.00000000000011</v>
      </c>
      <c r="X3599">
        <f>Tableau1[[#This Row],[Sales]]*(1-Tableau1[[#This Row],[Discount]])</f>
        <v>3091.3217999999997</v>
      </c>
      <c r="Y3599">
        <f ca="1">SUMIF(Tableau1[Order ID],Tableau1[[#This Row],[Order ID]],Tableau1[[#This Row],[Sales]])</f>
        <v>0</v>
      </c>
    </row>
    <row r="3600" spans="1:25" x14ac:dyDescent="0.3">
      <c r="A3600">
        <v>7245</v>
      </c>
      <c r="B3600" t="s">
        <v>3619</v>
      </c>
      <c r="C3600" s="9" t="s">
        <v>6083</v>
      </c>
      <c r="D3600" s="9">
        <v>42877</v>
      </c>
      <c r="E3600" s="3" t="s">
        <v>6156</v>
      </c>
      <c r="F3600" t="s">
        <v>6466</v>
      </c>
      <c r="G3600" t="s">
        <v>6678</v>
      </c>
      <c r="H3600" t="s">
        <v>7471</v>
      </c>
      <c r="I3600" t="s">
        <v>8054</v>
      </c>
      <c r="J3600" t="s">
        <v>8057</v>
      </c>
      <c r="K3600" t="s">
        <v>8059</v>
      </c>
      <c r="L3600" t="s">
        <v>8590</v>
      </c>
      <c r="M3600">
        <v>90049</v>
      </c>
      <c r="N3600" t="s">
        <v>8638</v>
      </c>
      <c r="O3600" t="s">
        <v>10207</v>
      </c>
      <c r="P3600" t="s">
        <v>10371</v>
      </c>
      <c r="Q3600" t="s">
        <v>10379</v>
      </c>
      <c r="R3600" t="s">
        <v>11945</v>
      </c>
      <c r="S3600">
        <v>49.56</v>
      </c>
      <c r="T3600">
        <v>7</v>
      </c>
      <c r="U3600">
        <v>0</v>
      </c>
      <c r="V3600">
        <v>18.832799999999999</v>
      </c>
      <c r="W3600">
        <f>(Tableau1[[#This Row],[Sales]]/Tableau1[[#This Row],[Profit]])*100</f>
        <v>263.15789473684214</v>
      </c>
      <c r="X3600">
        <f>Tableau1[[#This Row],[Sales]]*(1-Tableau1[[#This Row],[Discount]])</f>
        <v>49.56</v>
      </c>
      <c r="Y3600">
        <f ca="1">SUMIF(Tableau1[Order ID],Tableau1[[#This Row],[Order ID]],Tableau1[[#This Row],[Sales]])</f>
        <v>0</v>
      </c>
    </row>
    <row r="3601" spans="1:25" x14ac:dyDescent="0.3">
      <c r="A3601">
        <v>7246</v>
      </c>
      <c r="B3601" t="s">
        <v>3620</v>
      </c>
      <c r="C3601" s="9" t="s">
        <v>5869</v>
      </c>
      <c r="D3601" s="9">
        <v>42775</v>
      </c>
      <c r="E3601" s="3" t="s">
        <v>5808</v>
      </c>
      <c r="F3601" t="s">
        <v>6465</v>
      </c>
      <c r="G3601" t="s">
        <v>7109</v>
      </c>
      <c r="H3601" t="s">
        <v>7902</v>
      </c>
      <c r="I3601" t="s">
        <v>8054</v>
      </c>
      <c r="J3601" t="s">
        <v>8057</v>
      </c>
      <c r="K3601" t="s">
        <v>8059</v>
      </c>
      <c r="L3601" t="s">
        <v>8590</v>
      </c>
      <c r="M3601">
        <v>90032</v>
      </c>
      <c r="N3601" t="s">
        <v>8638</v>
      </c>
      <c r="O3601" t="s">
        <v>9637</v>
      </c>
      <c r="P3601" t="s">
        <v>10371</v>
      </c>
      <c r="Q3601" t="s">
        <v>10377</v>
      </c>
      <c r="R3601" t="s">
        <v>11375</v>
      </c>
      <c r="S3601">
        <v>354.9</v>
      </c>
      <c r="T3601">
        <v>5</v>
      </c>
      <c r="U3601">
        <v>0</v>
      </c>
      <c r="V3601">
        <v>17.745000000000001</v>
      </c>
      <c r="W3601">
        <f>(Tableau1[[#This Row],[Sales]]/Tableau1[[#This Row],[Profit]])*100</f>
        <v>1999.9999999999995</v>
      </c>
      <c r="X3601">
        <f>Tableau1[[#This Row],[Sales]]*(1-Tableau1[[#This Row],[Discount]])</f>
        <v>354.9</v>
      </c>
      <c r="Y3601">
        <f ca="1">SUMIF(Tableau1[Order ID],Tableau1[[#This Row],[Order ID]],Tableau1[[#This Row],[Sales]])</f>
        <v>0</v>
      </c>
    </row>
    <row r="3602" spans="1:25" x14ac:dyDescent="0.3">
      <c r="A3602">
        <v>7247</v>
      </c>
      <c r="B3602" t="s">
        <v>3621</v>
      </c>
      <c r="C3602" s="9" t="s">
        <v>5253</v>
      </c>
      <c r="D3602" s="9">
        <v>41701</v>
      </c>
      <c r="E3602" s="3" t="s">
        <v>6318</v>
      </c>
      <c r="F3602" t="s">
        <v>6465</v>
      </c>
      <c r="G3602" t="s">
        <v>6797</v>
      </c>
      <c r="H3602" t="s">
        <v>7590</v>
      </c>
      <c r="I3602" t="s">
        <v>8055</v>
      </c>
      <c r="J3602" t="s">
        <v>8057</v>
      </c>
      <c r="K3602" t="s">
        <v>8096</v>
      </c>
      <c r="L3602" t="s">
        <v>8612</v>
      </c>
      <c r="M3602">
        <v>43229</v>
      </c>
      <c r="N3602" t="s">
        <v>8640</v>
      </c>
      <c r="O3602" t="s">
        <v>10266</v>
      </c>
      <c r="P3602" t="s">
        <v>10371</v>
      </c>
      <c r="Q3602" t="s">
        <v>10375</v>
      </c>
      <c r="R3602" t="s">
        <v>12004</v>
      </c>
      <c r="S3602">
        <v>15.12</v>
      </c>
      <c r="T3602">
        <v>3</v>
      </c>
      <c r="U3602">
        <v>0.2</v>
      </c>
      <c r="V3602">
        <v>4.9139999999999997</v>
      </c>
      <c r="W3602">
        <f>(Tableau1[[#This Row],[Sales]]/Tableau1[[#This Row],[Profit]])*100</f>
        <v>307.69230769230774</v>
      </c>
      <c r="X3602">
        <f>Tableau1[[#This Row],[Sales]]*(1-Tableau1[[#This Row],[Discount]])</f>
        <v>12.096</v>
      </c>
      <c r="Y3602">
        <f ca="1">SUMIF(Tableau1[Order ID],Tableau1[[#This Row],[Order ID]],Tableau1[[#This Row],[Sales]])</f>
        <v>0</v>
      </c>
    </row>
    <row r="3603" spans="1:25" x14ac:dyDescent="0.3">
      <c r="A3603">
        <v>7250</v>
      </c>
      <c r="B3603" t="s">
        <v>3622</v>
      </c>
      <c r="C3603" s="9" t="s">
        <v>5623</v>
      </c>
      <c r="D3603" s="9">
        <v>42159</v>
      </c>
      <c r="E3603" s="3" t="s">
        <v>6018</v>
      </c>
      <c r="F3603" t="s">
        <v>6464</v>
      </c>
      <c r="G3603" t="s">
        <v>7137</v>
      </c>
      <c r="H3603" t="s">
        <v>7930</v>
      </c>
      <c r="I3603" t="s">
        <v>8054</v>
      </c>
      <c r="J3603" t="s">
        <v>8057</v>
      </c>
      <c r="K3603" t="s">
        <v>8059</v>
      </c>
      <c r="L3603" t="s">
        <v>8590</v>
      </c>
      <c r="M3603">
        <v>90008</v>
      </c>
      <c r="N3603" t="s">
        <v>8638</v>
      </c>
      <c r="O3603" t="s">
        <v>10139</v>
      </c>
      <c r="P3603" t="s">
        <v>10372</v>
      </c>
      <c r="Q3603" t="s">
        <v>10384</v>
      </c>
      <c r="R3603" t="s">
        <v>11880</v>
      </c>
      <c r="S3603">
        <v>119.98</v>
      </c>
      <c r="T3603">
        <v>2</v>
      </c>
      <c r="U3603">
        <v>0</v>
      </c>
      <c r="V3603">
        <v>35.994</v>
      </c>
      <c r="W3603">
        <f>(Tableau1[[#This Row],[Sales]]/Tableau1[[#This Row],[Profit]])*100</f>
        <v>333.33333333333337</v>
      </c>
      <c r="X3603">
        <f>Tableau1[[#This Row],[Sales]]*(1-Tableau1[[#This Row],[Discount]])</f>
        <v>119.98</v>
      </c>
      <c r="Y3603">
        <f ca="1">SUMIF(Tableau1[Order ID],Tableau1[[#This Row],[Order ID]],Tableau1[[#This Row],[Sales]])</f>
        <v>0</v>
      </c>
    </row>
    <row r="3604" spans="1:25" x14ac:dyDescent="0.3">
      <c r="A3604">
        <v>7252</v>
      </c>
      <c r="B3604" t="s">
        <v>3623</v>
      </c>
      <c r="C3604" s="9" t="s">
        <v>5308</v>
      </c>
      <c r="D3604" s="9">
        <v>42609</v>
      </c>
      <c r="E3604" s="3" t="s">
        <v>5506</v>
      </c>
      <c r="F3604" t="s">
        <v>6465</v>
      </c>
      <c r="G3604" t="s">
        <v>7073</v>
      </c>
      <c r="H3604" t="s">
        <v>7866</v>
      </c>
      <c r="I3604" t="s">
        <v>8055</v>
      </c>
      <c r="J3604" t="s">
        <v>8057</v>
      </c>
      <c r="K3604" t="s">
        <v>8447</v>
      </c>
      <c r="L3604" t="s">
        <v>8591</v>
      </c>
      <c r="M3604">
        <v>33021</v>
      </c>
      <c r="N3604" t="s">
        <v>8637</v>
      </c>
      <c r="O3604" t="s">
        <v>10335</v>
      </c>
      <c r="P3604" t="s">
        <v>10371</v>
      </c>
      <c r="Q3604" t="s">
        <v>10375</v>
      </c>
      <c r="R3604" t="s">
        <v>12077</v>
      </c>
      <c r="S3604">
        <v>9.2159999999999993</v>
      </c>
      <c r="T3604">
        <v>4</v>
      </c>
      <c r="U3604">
        <v>0.2</v>
      </c>
      <c r="V3604">
        <v>3.3408000000000002</v>
      </c>
      <c r="W3604">
        <f>(Tableau1[[#This Row],[Sales]]/Tableau1[[#This Row],[Profit]])*100</f>
        <v>275.86206896551721</v>
      </c>
      <c r="X3604">
        <f>Tableau1[[#This Row],[Sales]]*(1-Tableau1[[#This Row],[Discount]])</f>
        <v>7.3727999999999998</v>
      </c>
      <c r="Y3604">
        <f ca="1">SUMIF(Tableau1[Order ID],Tableau1[[#This Row],[Order ID]],Tableau1[[#This Row],[Sales]])</f>
        <v>0</v>
      </c>
    </row>
    <row r="3605" spans="1:25" x14ac:dyDescent="0.3">
      <c r="A3605">
        <v>7253</v>
      </c>
      <c r="B3605" t="s">
        <v>3624</v>
      </c>
      <c r="C3605" s="9" t="s">
        <v>5156</v>
      </c>
      <c r="D3605" s="9">
        <v>42625</v>
      </c>
      <c r="E3605" s="3" t="s">
        <v>5061</v>
      </c>
      <c r="F3605" t="s">
        <v>6465</v>
      </c>
      <c r="G3605" t="s">
        <v>6749</v>
      </c>
      <c r="H3605" t="s">
        <v>7542</v>
      </c>
      <c r="I3605" t="s">
        <v>8055</v>
      </c>
      <c r="J3605" t="s">
        <v>8057</v>
      </c>
      <c r="K3605" t="s">
        <v>8101</v>
      </c>
      <c r="L3605" t="s">
        <v>8600</v>
      </c>
      <c r="M3605">
        <v>48066</v>
      </c>
      <c r="N3605" t="s">
        <v>8639</v>
      </c>
      <c r="O3605" t="s">
        <v>9858</v>
      </c>
      <c r="P3605" t="s">
        <v>10371</v>
      </c>
      <c r="Q3605" t="s">
        <v>10383</v>
      </c>
      <c r="R3605" t="s">
        <v>11593</v>
      </c>
      <c r="S3605">
        <v>68.52</v>
      </c>
      <c r="T3605">
        <v>3</v>
      </c>
      <c r="U3605">
        <v>0</v>
      </c>
      <c r="V3605">
        <v>31.519200000000001</v>
      </c>
      <c r="W3605">
        <f>(Tableau1[[#This Row],[Sales]]/Tableau1[[#This Row],[Profit]])*100</f>
        <v>217.39130434782606</v>
      </c>
      <c r="X3605">
        <f>Tableau1[[#This Row],[Sales]]*(1-Tableau1[[#This Row],[Discount]])</f>
        <v>68.52</v>
      </c>
      <c r="Y3605">
        <f ca="1">SUMIF(Tableau1[Order ID],Tableau1[[#This Row],[Order ID]],Tableau1[[#This Row],[Sales]])</f>
        <v>0</v>
      </c>
    </row>
    <row r="3606" spans="1:25" x14ac:dyDescent="0.3">
      <c r="A3606">
        <v>7254</v>
      </c>
      <c r="B3606" t="s">
        <v>3625</v>
      </c>
      <c r="C3606" s="9" t="s">
        <v>5228</v>
      </c>
      <c r="D3606" s="9">
        <v>42520</v>
      </c>
      <c r="E3606" s="3" t="s">
        <v>5060</v>
      </c>
      <c r="F3606" t="s">
        <v>6465</v>
      </c>
      <c r="G3606" t="s">
        <v>7138</v>
      </c>
      <c r="H3606" t="s">
        <v>7931</v>
      </c>
      <c r="I3606" t="s">
        <v>8056</v>
      </c>
      <c r="J3606" t="s">
        <v>8057</v>
      </c>
      <c r="K3606" t="s">
        <v>8442</v>
      </c>
      <c r="L3606" t="s">
        <v>8594</v>
      </c>
      <c r="M3606">
        <v>54880</v>
      </c>
      <c r="N3606" t="s">
        <v>8639</v>
      </c>
      <c r="O3606" t="s">
        <v>8803</v>
      </c>
      <c r="P3606" t="s">
        <v>10371</v>
      </c>
      <c r="Q3606" t="s">
        <v>10382</v>
      </c>
      <c r="R3606" t="s">
        <v>10553</v>
      </c>
      <c r="S3606">
        <v>364.74</v>
      </c>
      <c r="T3606">
        <v>3</v>
      </c>
      <c r="U3606">
        <v>0</v>
      </c>
      <c r="V3606">
        <v>109.422</v>
      </c>
      <c r="W3606">
        <f>(Tableau1[[#This Row],[Sales]]/Tableau1[[#This Row],[Profit]])*100</f>
        <v>333.33333333333337</v>
      </c>
      <c r="X3606">
        <f>Tableau1[[#This Row],[Sales]]*(1-Tableau1[[#This Row],[Discount]])</f>
        <v>364.74</v>
      </c>
      <c r="Y3606">
        <f ca="1">SUMIF(Tableau1[Order ID],Tableau1[[#This Row],[Order ID]],Tableau1[[#This Row],[Sales]])</f>
        <v>0</v>
      </c>
    </row>
    <row r="3607" spans="1:25" x14ac:dyDescent="0.3">
      <c r="A3607">
        <v>7262</v>
      </c>
      <c r="B3607" t="s">
        <v>3626</v>
      </c>
      <c r="C3607" s="9" t="s">
        <v>5223</v>
      </c>
      <c r="D3607" s="9">
        <v>42896</v>
      </c>
      <c r="E3607" s="3" t="s">
        <v>5517</v>
      </c>
      <c r="F3607" t="s">
        <v>6464</v>
      </c>
      <c r="G3607" t="s">
        <v>6901</v>
      </c>
      <c r="H3607" t="s">
        <v>7694</v>
      </c>
      <c r="I3607" t="s">
        <v>8055</v>
      </c>
      <c r="J3607" t="s">
        <v>8057</v>
      </c>
      <c r="K3607" t="s">
        <v>8360</v>
      </c>
      <c r="L3607" t="s">
        <v>8590</v>
      </c>
      <c r="M3607">
        <v>91360</v>
      </c>
      <c r="N3607" t="s">
        <v>8638</v>
      </c>
      <c r="O3607" t="s">
        <v>10248</v>
      </c>
      <c r="P3607" t="s">
        <v>10371</v>
      </c>
      <c r="Q3607" t="s">
        <v>10379</v>
      </c>
      <c r="R3607" t="s">
        <v>11986</v>
      </c>
      <c r="S3607">
        <v>14.7</v>
      </c>
      <c r="T3607">
        <v>7</v>
      </c>
      <c r="U3607">
        <v>0</v>
      </c>
      <c r="V3607">
        <v>4.1159999999999997</v>
      </c>
      <c r="W3607">
        <f>(Tableau1[[#This Row],[Sales]]/Tableau1[[#This Row],[Profit]])*100</f>
        <v>357.14285714285717</v>
      </c>
      <c r="X3607">
        <f>Tableau1[[#This Row],[Sales]]*(1-Tableau1[[#This Row],[Discount]])</f>
        <v>14.7</v>
      </c>
      <c r="Y3607">
        <f ca="1">SUMIF(Tableau1[Order ID],Tableau1[[#This Row],[Order ID]],Tableau1[[#This Row],[Sales]])</f>
        <v>0</v>
      </c>
    </row>
    <row r="3608" spans="1:25" x14ac:dyDescent="0.3">
      <c r="A3608">
        <v>7263</v>
      </c>
      <c r="B3608" t="s">
        <v>3627</v>
      </c>
      <c r="C3608" s="9" t="s">
        <v>5790</v>
      </c>
      <c r="D3608" s="9">
        <v>43030</v>
      </c>
      <c r="E3608" s="3" t="s">
        <v>5990</v>
      </c>
      <c r="F3608" t="s">
        <v>6465</v>
      </c>
      <c r="G3608" t="s">
        <v>6972</v>
      </c>
      <c r="H3608" t="s">
        <v>7765</v>
      </c>
      <c r="I3608" t="s">
        <v>8055</v>
      </c>
      <c r="J3608" t="s">
        <v>8057</v>
      </c>
      <c r="K3608" t="s">
        <v>8068</v>
      </c>
      <c r="L3608" t="s">
        <v>8597</v>
      </c>
      <c r="M3608">
        <v>19134</v>
      </c>
      <c r="N3608" t="s">
        <v>8640</v>
      </c>
      <c r="O3608" t="s">
        <v>8687</v>
      </c>
      <c r="P3608" t="s">
        <v>10372</v>
      </c>
      <c r="Q3608" t="s">
        <v>10380</v>
      </c>
      <c r="R3608" t="s">
        <v>10436</v>
      </c>
      <c r="S3608">
        <v>32.700000000000003</v>
      </c>
      <c r="T3608">
        <v>5</v>
      </c>
      <c r="U3608">
        <v>0.4</v>
      </c>
      <c r="V3608">
        <v>-6.54</v>
      </c>
      <c r="W3608">
        <f>(Tableau1[[#This Row],[Sales]]/Tableau1[[#This Row],[Profit]])*100</f>
        <v>-500</v>
      </c>
      <c r="X3608">
        <f>Tableau1[[#This Row],[Sales]]*(1-Tableau1[[#This Row],[Discount]])</f>
        <v>19.62</v>
      </c>
      <c r="Y3608">
        <f ca="1">SUMIF(Tableau1[Order ID],Tableau1[[#This Row],[Order ID]],Tableau1[[#This Row],[Sales]])</f>
        <v>0</v>
      </c>
    </row>
    <row r="3609" spans="1:25" x14ac:dyDescent="0.3">
      <c r="A3609">
        <v>7265</v>
      </c>
      <c r="B3609" t="s">
        <v>3628</v>
      </c>
      <c r="C3609" s="9" t="s">
        <v>5517</v>
      </c>
      <c r="D3609" s="9">
        <v>42899</v>
      </c>
      <c r="E3609" s="3" t="s">
        <v>5076</v>
      </c>
      <c r="F3609" t="s">
        <v>6465</v>
      </c>
      <c r="G3609" t="s">
        <v>6506</v>
      </c>
      <c r="H3609" t="s">
        <v>7299</v>
      </c>
      <c r="I3609" t="s">
        <v>8054</v>
      </c>
      <c r="J3609" t="s">
        <v>8057</v>
      </c>
      <c r="K3609" t="s">
        <v>8082</v>
      </c>
      <c r="L3609" t="s">
        <v>8605</v>
      </c>
      <c r="M3609">
        <v>22153</v>
      </c>
      <c r="N3609" t="s">
        <v>8637</v>
      </c>
      <c r="O3609" t="s">
        <v>10063</v>
      </c>
      <c r="P3609" t="s">
        <v>10371</v>
      </c>
      <c r="Q3609" t="s">
        <v>10379</v>
      </c>
      <c r="R3609" t="s">
        <v>11802</v>
      </c>
      <c r="S3609">
        <v>181.86</v>
      </c>
      <c r="T3609">
        <v>7</v>
      </c>
      <c r="U3609">
        <v>0</v>
      </c>
      <c r="V3609">
        <v>50.9208</v>
      </c>
      <c r="W3609">
        <f>(Tableau1[[#This Row],[Sales]]/Tableau1[[#This Row],[Profit]])*100</f>
        <v>357.14285714285717</v>
      </c>
      <c r="X3609">
        <f>Tableau1[[#This Row],[Sales]]*(1-Tableau1[[#This Row],[Discount]])</f>
        <v>181.86</v>
      </c>
      <c r="Y3609">
        <f ca="1">SUMIF(Tableau1[Order ID],Tableau1[[#This Row],[Order ID]],Tableau1[[#This Row],[Sales]])</f>
        <v>0</v>
      </c>
    </row>
    <row r="3610" spans="1:25" x14ac:dyDescent="0.3">
      <c r="A3610">
        <v>7266</v>
      </c>
      <c r="B3610" t="s">
        <v>3629</v>
      </c>
      <c r="C3610" s="9" t="s">
        <v>5563</v>
      </c>
      <c r="D3610" s="9">
        <v>41966</v>
      </c>
      <c r="E3610" s="3" t="s">
        <v>5065</v>
      </c>
      <c r="F3610" t="s">
        <v>6464</v>
      </c>
      <c r="G3610" t="s">
        <v>6928</v>
      </c>
      <c r="H3610" t="s">
        <v>7721</v>
      </c>
      <c r="I3610" t="s">
        <v>8055</v>
      </c>
      <c r="J3610" t="s">
        <v>8057</v>
      </c>
      <c r="K3610" t="s">
        <v>8070</v>
      </c>
      <c r="L3610" t="s">
        <v>8593</v>
      </c>
      <c r="M3610">
        <v>77095</v>
      </c>
      <c r="N3610" t="s">
        <v>8639</v>
      </c>
      <c r="O3610" t="s">
        <v>9515</v>
      </c>
      <c r="P3610" t="s">
        <v>10370</v>
      </c>
      <c r="Q3610" t="s">
        <v>10374</v>
      </c>
      <c r="R3610" t="s">
        <v>11257</v>
      </c>
      <c r="S3610">
        <v>155.37200000000001</v>
      </c>
      <c r="T3610">
        <v>2</v>
      </c>
      <c r="U3610">
        <v>0.3</v>
      </c>
      <c r="V3610">
        <v>-35.513599999999997</v>
      </c>
      <c r="W3610">
        <f>(Tableau1[[#This Row],[Sales]]/Tableau1[[#This Row],[Profit]])*100</f>
        <v>-437.50000000000011</v>
      </c>
      <c r="X3610">
        <f>Tableau1[[#This Row],[Sales]]*(1-Tableau1[[#This Row],[Discount]])</f>
        <v>108.7604</v>
      </c>
      <c r="Y3610">
        <f ca="1">SUMIF(Tableau1[Order ID],Tableau1[[#This Row],[Order ID]],Tableau1[[#This Row],[Sales]])</f>
        <v>0</v>
      </c>
    </row>
    <row r="3611" spans="1:25" x14ac:dyDescent="0.3">
      <c r="A3611">
        <v>7267</v>
      </c>
      <c r="B3611" t="s">
        <v>3630</v>
      </c>
      <c r="C3611" s="9" t="s">
        <v>6183</v>
      </c>
      <c r="D3611" s="9">
        <v>42963</v>
      </c>
      <c r="E3611" s="3" t="s">
        <v>6183</v>
      </c>
      <c r="F3611" t="s">
        <v>6467</v>
      </c>
      <c r="G3611" t="s">
        <v>7163</v>
      </c>
      <c r="H3611" t="s">
        <v>7956</v>
      </c>
      <c r="I3611" t="s">
        <v>8054</v>
      </c>
      <c r="J3611" t="s">
        <v>8057</v>
      </c>
      <c r="K3611" t="s">
        <v>8087</v>
      </c>
      <c r="L3611" t="s">
        <v>8606</v>
      </c>
      <c r="M3611">
        <v>38401</v>
      </c>
      <c r="N3611" t="s">
        <v>8637</v>
      </c>
      <c r="O3611" t="s">
        <v>9152</v>
      </c>
      <c r="P3611" t="s">
        <v>10371</v>
      </c>
      <c r="Q3611" t="s">
        <v>10381</v>
      </c>
      <c r="R3611" t="s">
        <v>10901</v>
      </c>
      <c r="S3611">
        <v>13.428000000000001</v>
      </c>
      <c r="T3611">
        <v>3</v>
      </c>
      <c r="U3611">
        <v>0.7</v>
      </c>
      <c r="V3611">
        <v>-11.19</v>
      </c>
      <c r="W3611">
        <f>(Tableau1[[#This Row],[Sales]]/Tableau1[[#This Row],[Profit]])*100</f>
        <v>-120.00000000000001</v>
      </c>
      <c r="X3611">
        <f>Tableau1[[#This Row],[Sales]]*(1-Tableau1[[#This Row],[Discount]])</f>
        <v>4.0284000000000004</v>
      </c>
      <c r="Y3611">
        <f ca="1">SUMIF(Tableau1[Order ID],Tableau1[[#This Row],[Order ID]],Tableau1[[#This Row],[Sales]])</f>
        <v>0</v>
      </c>
    </row>
    <row r="3612" spans="1:25" x14ac:dyDescent="0.3">
      <c r="A3612">
        <v>7269</v>
      </c>
      <c r="B3612" t="s">
        <v>3631</v>
      </c>
      <c r="C3612" s="9" t="s">
        <v>6184</v>
      </c>
      <c r="D3612" s="9">
        <v>42383</v>
      </c>
      <c r="E3612" s="3" t="s">
        <v>6269</v>
      </c>
      <c r="F3612" t="s">
        <v>6465</v>
      </c>
      <c r="G3612" t="s">
        <v>6633</v>
      </c>
      <c r="H3612" t="s">
        <v>7426</v>
      </c>
      <c r="I3612" t="s">
        <v>8054</v>
      </c>
      <c r="J3612" t="s">
        <v>8057</v>
      </c>
      <c r="K3612" t="s">
        <v>8061</v>
      </c>
      <c r="L3612" t="s">
        <v>8592</v>
      </c>
      <c r="M3612">
        <v>28027</v>
      </c>
      <c r="N3612" t="s">
        <v>8637</v>
      </c>
      <c r="O3612" t="s">
        <v>10117</v>
      </c>
      <c r="P3612" t="s">
        <v>10371</v>
      </c>
      <c r="Q3612" t="s">
        <v>10383</v>
      </c>
      <c r="R3612" t="s">
        <v>11856</v>
      </c>
      <c r="S3612">
        <v>89.567999999999998</v>
      </c>
      <c r="T3612">
        <v>2</v>
      </c>
      <c r="U3612">
        <v>0.2</v>
      </c>
      <c r="V3612">
        <v>32.468400000000003</v>
      </c>
      <c r="W3612">
        <f>(Tableau1[[#This Row],[Sales]]/Tableau1[[#This Row],[Profit]])*100</f>
        <v>275.86206896551721</v>
      </c>
      <c r="X3612">
        <f>Tableau1[[#This Row],[Sales]]*(1-Tableau1[[#This Row],[Discount]])</f>
        <v>71.654399999999995</v>
      </c>
      <c r="Y3612">
        <f ca="1">SUMIF(Tableau1[Order ID],Tableau1[[#This Row],[Order ID]],Tableau1[[#This Row],[Sales]])</f>
        <v>0</v>
      </c>
    </row>
    <row r="3613" spans="1:25" x14ac:dyDescent="0.3">
      <c r="A3613">
        <v>7271</v>
      </c>
      <c r="B3613" t="s">
        <v>3632</v>
      </c>
      <c r="C3613" s="9" t="s">
        <v>6172</v>
      </c>
      <c r="D3613" s="9">
        <v>42629</v>
      </c>
      <c r="E3613" s="3" t="s">
        <v>5927</v>
      </c>
      <c r="F3613" t="s">
        <v>6465</v>
      </c>
      <c r="G3613" t="s">
        <v>6938</v>
      </c>
      <c r="H3613" t="s">
        <v>7731</v>
      </c>
      <c r="I3613" t="s">
        <v>8055</v>
      </c>
      <c r="J3613" t="s">
        <v>8057</v>
      </c>
      <c r="K3613" t="s">
        <v>8107</v>
      </c>
      <c r="L3613" t="s">
        <v>8590</v>
      </c>
      <c r="M3613">
        <v>95123</v>
      </c>
      <c r="N3613" t="s">
        <v>8638</v>
      </c>
      <c r="O3613" t="s">
        <v>9751</v>
      </c>
      <c r="P3613" t="s">
        <v>10370</v>
      </c>
      <c r="Q3613" t="s">
        <v>10373</v>
      </c>
      <c r="R3613" t="s">
        <v>11487</v>
      </c>
      <c r="S3613">
        <v>273.666</v>
      </c>
      <c r="T3613">
        <v>2</v>
      </c>
      <c r="U3613">
        <v>0.15</v>
      </c>
      <c r="V3613">
        <v>-12.878399999999999</v>
      </c>
      <c r="W3613">
        <f>(Tableau1[[#This Row],[Sales]]/Tableau1[[#This Row],[Profit]])*100</f>
        <v>-2125</v>
      </c>
      <c r="X3613">
        <f>Tableau1[[#This Row],[Sales]]*(1-Tableau1[[#This Row],[Discount]])</f>
        <v>232.61609999999999</v>
      </c>
      <c r="Y3613">
        <f ca="1">SUMIF(Tableau1[Order ID],Tableau1[[#This Row],[Order ID]],Tableau1[[#This Row],[Sales]])</f>
        <v>0</v>
      </c>
    </row>
    <row r="3614" spans="1:25" x14ac:dyDescent="0.3">
      <c r="A3614">
        <v>7273</v>
      </c>
      <c r="B3614" t="s">
        <v>3633</v>
      </c>
      <c r="C3614" s="9" t="s">
        <v>6185</v>
      </c>
      <c r="D3614" s="9">
        <v>42653</v>
      </c>
      <c r="E3614" s="3" t="s">
        <v>5530</v>
      </c>
      <c r="F3614" t="s">
        <v>6465</v>
      </c>
      <c r="G3614" t="s">
        <v>6892</v>
      </c>
      <c r="H3614" t="s">
        <v>7685</v>
      </c>
      <c r="I3614" t="s">
        <v>8055</v>
      </c>
      <c r="J3614" t="s">
        <v>8057</v>
      </c>
      <c r="K3614" t="s">
        <v>8305</v>
      </c>
      <c r="L3614" t="s">
        <v>8592</v>
      </c>
      <c r="M3614">
        <v>27405</v>
      </c>
      <c r="N3614" t="s">
        <v>8637</v>
      </c>
      <c r="O3614" t="s">
        <v>9130</v>
      </c>
      <c r="P3614" t="s">
        <v>10371</v>
      </c>
      <c r="Q3614" t="s">
        <v>10387</v>
      </c>
      <c r="R3614" t="s">
        <v>10879</v>
      </c>
      <c r="S3614">
        <v>20.608000000000001</v>
      </c>
      <c r="T3614">
        <v>2</v>
      </c>
      <c r="U3614">
        <v>0.2</v>
      </c>
      <c r="V3614">
        <v>-4.3792</v>
      </c>
      <c r="W3614">
        <f>(Tableau1[[#This Row],[Sales]]/Tableau1[[#This Row],[Profit]])*100</f>
        <v>-470.58823529411768</v>
      </c>
      <c r="X3614">
        <f>Tableau1[[#This Row],[Sales]]*(1-Tableau1[[#This Row],[Discount]])</f>
        <v>16.4864</v>
      </c>
      <c r="Y3614">
        <f ca="1">SUMIF(Tableau1[Order ID],Tableau1[[#This Row],[Order ID]],Tableau1[[#This Row],[Sales]])</f>
        <v>0</v>
      </c>
    </row>
    <row r="3615" spans="1:25" x14ac:dyDescent="0.3">
      <c r="A3615">
        <v>7275</v>
      </c>
      <c r="B3615" t="s">
        <v>3634</v>
      </c>
      <c r="C3615" s="9" t="s">
        <v>5080</v>
      </c>
      <c r="D3615" s="9">
        <v>42321</v>
      </c>
      <c r="E3615" s="3" t="s">
        <v>6002</v>
      </c>
      <c r="F3615" t="s">
        <v>6465</v>
      </c>
      <c r="G3615" t="s">
        <v>7053</v>
      </c>
      <c r="H3615" t="s">
        <v>7846</v>
      </c>
      <c r="I3615" t="s">
        <v>8056</v>
      </c>
      <c r="J3615" t="s">
        <v>8057</v>
      </c>
      <c r="K3615" t="s">
        <v>8491</v>
      </c>
      <c r="L3615" t="s">
        <v>8625</v>
      </c>
      <c r="M3615">
        <v>59601</v>
      </c>
      <c r="N3615" t="s">
        <v>8638</v>
      </c>
      <c r="O3615" t="s">
        <v>10057</v>
      </c>
      <c r="P3615" t="s">
        <v>10372</v>
      </c>
      <c r="Q3615" t="s">
        <v>10380</v>
      </c>
      <c r="R3615" t="s">
        <v>11796</v>
      </c>
      <c r="S3615">
        <v>339.96</v>
      </c>
      <c r="T3615">
        <v>5</v>
      </c>
      <c r="U3615">
        <v>0.2</v>
      </c>
      <c r="V3615">
        <v>42.494999999999997</v>
      </c>
      <c r="W3615">
        <f>(Tableau1[[#This Row],[Sales]]/Tableau1[[#This Row],[Profit]])*100</f>
        <v>800</v>
      </c>
      <c r="X3615">
        <f>Tableau1[[#This Row],[Sales]]*(1-Tableau1[[#This Row],[Discount]])</f>
        <v>271.96800000000002</v>
      </c>
      <c r="Y3615">
        <f ca="1">SUMIF(Tableau1[Order ID],Tableau1[[#This Row],[Order ID]],Tableau1[[#This Row],[Sales]])</f>
        <v>0</v>
      </c>
    </row>
    <row r="3616" spans="1:25" x14ac:dyDescent="0.3">
      <c r="A3616">
        <v>7277</v>
      </c>
      <c r="B3616" t="s">
        <v>3635</v>
      </c>
      <c r="C3616" s="9" t="s">
        <v>6011</v>
      </c>
      <c r="D3616" s="9">
        <v>41945</v>
      </c>
      <c r="E3616" s="3" t="s">
        <v>6261</v>
      </c>
      <c r="F3616" t="s">
        <v>6465</v>
      </c>
      <c r="G3616" t="s">
        <v>6919</v>
      </c>
      <c r="H3616" t="s">
        <v>7712</v>
      </c>
      <c r="I3616" t="s">
        <v>8056</v>
      </c>
      <c r="J3616" t="s">
        <v>8057</v>
      </c>
      <c r="K3616" t="s">
        <v>8060</v>
      </c>
      <c r="L3616" t="s">
        <v>8591</v>
      </c>
      <c r="M3616">
        <v>33311</v>
      </c>
      <c r="N3616" t="s">
        <v>8637</v>
      </c>
      <c r="O3616" t="s">
        <v>9916</v>
      </c>
      <c r="P3616" t="s">
        <v>10372</v>
      </c>
      <c r="Q3616" t="s">
        <v>10384</v>
      </c>
      <c r="R3616" t="s">
        <v>11651</v>
      </c>
      <c r="S3616">
        <v>799.92</v>
      </c>
      <c r="T3616">
        <v>10</v>
      </c>
      <c r="U3616">
        <v>0.2</v>
      </c>
      <c r="V3616">
        <v>239.976</v>
      </c>
      <c r="W3616">
        <f>(Tableau1[[#This Row],[Sales]]/Tableau1[[#This Row],[Profit]])*100</f>
        <v>333.33333333333331</v>
      </c>
      <c r="X3616">
        <f>Tableau1[[#This Row],[Sales]]*(1-Tableau1[[#This Row],[Discount]])</f>
        <v>639.93600000000004</v>
      </c>
      <c r="Y3616">
        <f ca="1">SUMIF(Tableau1[Order ID],Tableau1[[#This Row],[Order ID]],Tableau1[[#This Row],[Sales]])</f>
        <v>0</v>
      </c>
    </row>
    <row r="3617" spans="1:25" x14ac:dyDescent="0.3">
      <c r="A3617">
        <v>7278</v>
      </c>
      <c r="B3617" t="s">
        <v>3636</v>
      </c>
      <c r="C3617" s="9" t="s">
        <v>6110</v>
      </c>
      <c r="D3617" s="9">
        <v>42570</v>
      </c>
      <c r="E3617" s="3" t="s">
        <v>5688</v>
      </c>
      <c r="F3617" t="s">
        <v>6466</v>
      </c>
      <c r="G3617" t="s">
        <v>6894</v>
      </c>
      <c r="H3617" t="s">
        <v>7687</v>
      </c>
      <c r="I3617" t="s">
        <v>8056</v>
      </c>
      <c r="J3617" t="s">
        <v>8057</v>
      </c>
      <c r="K3617" t="s">
        <v>8066</v>
      </c>
      <c r="L3617" t="s">
        <v>8590</v>
      </c>
      <c r="M3617">
        <v>94110</v>
      </c>
      <c r="N3617" t="s">
        <v>8638</v>
      </c>
      <c r="O3617" t="s">
        <v>10324</v>
      </c>
      <c r="P3617" t="s">
        <v>10372</v>
      </c>
      <c r="Q3617" t="s">
        <v>10380</v>
      </c>
      <c r="R3617" t="s">
        <v>12066</v>
      </c>
      <c r="S3617">
        <v>35.984000000000002</v>
      </c>
      <c r="T3617">
        <v>2</v>
      </c>
      <c r="U3617">
        <v>0.2</v>
      </c>
      <c r="V3617">
        <v>4.4980000000000002</v>
      </c>
      <c r="W3617">
        <f>(Tableau1[[#This Row],[Sales]]/Tableau1[[#This Row],[Profit]])*100</f>
        <v>800</v>
      </c>
      <c r="X3617">
        <f>Tableau1[[#This Row],[Sales]]*(1-Tableau1[[#This Row],[Discount]])</f>
        <v>28.787200000000002</v>
      </c>
      <c r="Y3617">
        <f ca="1">SUMIF(Tableau1[Order ID],Tableau1[[#This Row],[Order ID]],Tableau1[[#This Row],[Sales]])</f>
        <v>0</v>
      </c>
    </row>
    <row r="3618" spans="1:25" x14ac:dyDescent="0.3">
      <c r="A3618">
        <v>7280</v>
      </c>
      <c r="B3618" t="s">
        <v>3637</v>
      </c>
      <c r="C3618" s="9" t="s">
        <v>5705</v>
      </c>
      <c r="D3618" s="9">
        <v>42504</v>
      </c>
      <c r="E3618" s="3" t="s">
        <v>5705</v>
      </c>
      <c r="F3618" t="s">
        <v>6467</v>
      </c>
      <c r="G3618" t="s">
        <v>6728</v>
      </c>
      <c r="H3618" t="s">
        <v>7521</v>
      </c>
      <c r="I3618" t="s">
        <v>8055</v>
      </c>
      <c r="J3618" t="s">
        <v>8057</v>
      </c>
      <c r="K3618" t="s">
        <v>8478</v>
      </c>
      <c r="L3618" t="s">
        <v>8604</v>
      </c>
      <c r="M3618">
        <v>85364</v>
      </c>
      <c r="N3618" t="s">
        <v>8638</v>
      </c>
      <c r="O3618" t="s">
        <v>8854</v>
      </c>
      <c r="P3618" t="s">
        <v>10372</v>
      </c>
      <c r="Q3618" t="s">
        <v>10384</v>
      </c>
      <c r="R3618" t="s">
        <v>10839</v>
      </c>
      <c r="S3618">
        <v>185.52799999999999</v>
      </c>
      <c r="T3618">
        <v>7</v>
      </c>
      <c r="U3618">
        <v>0.2</v>
      </c>
      <c r="V3618">
        <v>48.701099999999997</v>
      </c>
      <c r="W3618">
        <f>(Tableau1[[#This Row],[Sales]]/Tableau1[[#This Row],[Profit]])*100</f>
        <v>380.95238095238096</v>
      </c>
      <c r="X3618">
        <f>Tableau1[[#This Row],[Sales]]*(1-Tableau1[[#This Row],[Discount]])</f>
        <v>148.42240000000001</v>
      </c>
      <c r="Y3618">
        <f ca="1">SUMIF(Tableau1[Order ID],Tableau1[[#This Row],[Order ID]],Tableau1[[#This Row],[Sales]])</f>
        <v>0</v>
      </c>
    </row>
    <row r="3619" spans="1:25" x14ac:dyDescent="0.3">
      <c r="A3619">
        <v>7281</v>
      </c>
      <c r="B3619" t="s">
        <v>3638</v>
      </c>
      <c r="C3619" s="9" t="s">
        <v>5810</v>
      </c>
      <c r="D3619" s="9">
        <v>42056</v>
      </c>
      <c r="E3619" s="3" t="s">
        <v>5944</v>
      </c>
      <c r="F3619" t="s">
        <v>6465</v>
      </c>
      <c r="G3619" t="s">
        <v>7085</v>
      </c>
      <c r="H3619" t="s">
        <v>7878</v>
      </c>
      <c r="I3619" t="s">
        <v>8054</v>
      </c>
      <c r="J3619" t="s">
        <v>8057</v>
      </c>
      <c r="K3619" t="s">
        <v>8087</v>
      </c>
      <c r="L3619" t="s">
        <v>8627</v>
      </c>
      <c r="M3619">
        <v>21044</v>
      </c>
      <c r="N3619" t="s">
        <v>8640</v>
      </c>
      <c r="O3619" t="s">
        <v>9077</v>
      </c>
      <c r="P3619" t="s">
        <v>10371</v>
      </c>
      <c r="Q3619" t="s">
        <v>10381</v>
      </c>
      <c r="R3619" t="s">
        <v>10827</v>
      </c>
      <c r="S3619">
        <v>2541.98</v>
      </c>
      <c r="T3619">
        <v>2</v>
      </c>
      <c r="U3619">
        <v>0</v>
      </c>
      <c r="V3619">
        <v>1270.99</v>
      </c>
      <c r="W3619">
        <f>(Tableau1[[#This Row],[Sales]]/Tableau1[[#This Row],[Profit]])*100</f>
        <v>200</v>
      </c>
      <c r="X3619">
        <f>Tableau1[[#This Row],[Sales]]*(1-Tableau1[[#This Row],[Discount]])</f>
        <v>2541.98</v>
      </c>
      <c r="Y3619">
        <f ca="1">SUMIF(Tableau1[Order ID],Tableau1[[#This Row],[Order ID]],Tableau1[[#This Row],[Sales]])</f>
        <v>0</v>
      </c>
    </row>
    <row r="3620" spans="1:25" x14ac:dyDescent="0.3">
      <c r="A3620">
        <v>7282</v>
      </c>
      <c r="B3620" t="s">
        <v>3639</v>
      </c>
      <c r="C3620" s="9" t="s">
        <v>5554</v>
      </c>
      <c r="D3620" s="9">
        <v>43024</v>
      </c>
      <c r="E3620" s="3" t="s">
        <v>5238</v>
      </c>
      <c r="F3620" t="s">
        <v>6465</v>
      </c>
      <c r="G3620" t="s">
        <v>7157</v>
      </c>
      <c r="H3620" t="s">
        <v>7950</v>
      </c>
      <c r="I3620" t="s">
        <v>8056</v>
      </c>
      <c r="J3620" t="s">
        <v>8057</v>
      </c>
      <c r="K3620" t="s">
        <v>8478</v>
      </c>
      <c r="L3620" t="s">
        <v>8604</v>
      </c>
      <c r="M3620">
        <v>85364</v>
      </c>
      <c r="N3620" t="s">
        <v>8638</v>
      </c>
      <c r="O3620" t="s">
        <v>8843</v>
      </c>
      <c r="P3620" t="s">
        <v>10372</v>
      </c>
      <c r="Q3620" t="s">
        <v>10388</v>
      </c>
      <c r="R3620" t="s">
        <v>10593</v>
      </c>
      <c r="S3620">
        <v>599.98500000000001</v>
      </c>
      <c r="T3620">
        <v>5</v>
      </c>
      <c r="U3620">
        <v>0.7</v>
      </c>
      <c r="V3620">
        <v>-479.988</v>
      </c>
      <c r="W3620">
        <f>(Tableau1[[#This Row],[Sales]]/Tableau1[[#This Row],[Profit]])*100</f>
        <v>-125</v>
      </c>
      <c r="X3620">
        <f>Tableau1[[#This Row],[Sales]]*(1-Tableau1[[#This Row],[Discount]])</f>
        <v>179.99550000000002</v>
      </c>
      <c r="Y3620">
        <f ca="1">SUMIF(Tableau1[Order ID],Tableau1[[#This Row],[Order ID]],Tableau1[[#This Row],[Sales]])</f>
        <v>0</v>
      </c>
    </row>
    <row r="3621" spans="1:25" x14ac:dyDescent="0.3">
      <c r="A3621">
        <v>7283</v>
      </c>
      <c r="B3621" t="s">
        <v>3640</v>
      </c>
      <c r="C3621" s="9" t="s">
        <v>5768</v>
      </c>
      <c r="D3621" s="9">
        <v>42908</v>
      </c>
      <c r="E3621" s="3" t="s">
        <v>5252</v>
      </c>
      <c r="F3621" t="s">
        <v>6465</v>
      </c>
      <c r="G3621" t="s">
        <v>6768</v>
      </c>
      <c r="H3621" t="s">
        <v>7561</v>
      </c>
      <c r="I3621" t="s">
        <v>8054</v>
      </c>
      <c r="J3621" t="s">
        <v>8057</v>
      </c>
      <c r="K3621" t="s">
        <v>8080</v>
      </c>
      <c r="L3621" t="s">
        <v>8598</v>
      </c>
      <c r="M3621">
        <v>60653</v>
      </c>
      <c r="N3621" t="s">
        <v>8639</v>
      </c>
      <c r="O3621" t="s">
        <v>9484</v>
      </c>
      <c r="P3621" t="s">
        <v>10371</v>
      </c>
      <c r="Q3621" t="s">
        <v>10381</v>
      </c>
      <c r="R3621" t="s">
        <v>11228</v>
      </c>
      <c r="S3621">
        <v>3.036</v>
      </c>
      <c r="T3621">
        <v>3</v>
      </c>
      <c r="U3621">
        <v>0.8</v>
      </c>
      <c r="V3621">
        <v>-5.0094000000000003</v>
      </c>
      <c r="W3621">
        <f>(Tableau1[[#This Row],[Sales]]/Tableau1[[#This Row],[Profit]])*100</f>
        <v>-60.606060606060609</v>
      </c>
      <c r="X3621">
        <f>Tableau1[[#This Row],[Sales]]*(1-Tableau1[[#This Row],[Discount]])</f>
        <v>0.60719999999999985</v>
      </c>
      <c r="Y3621">
        <f ca="1">SUMIF(Tableau1[Order ID],Tableau1[[#This Row],[Order ID]],Tableau1[[#This Row],[Sales]])</f>
        <v>0</v>
      </c>
    </row>
    <row r="3622" spans="1:25" x14ac:dyDescent="0.3">
      <c r="A3622">
        <v>7284</v>
      </c>
      <c r="B3622" t="s">
        <v>3641</v>
      </c>
      <c r="C3622" s="9" t="s">
        <v>5458</v>
      </c>
      <c r="D3622" s="9">
        <v>42987</v>
      </c>
      <c r="E3622" s="3" t="s">
        <v>6198</v>
      </c>
      <c r="F3622" t="s">
        <v>6465</v>
      </c>
      <c r="G3622" t="s">
        <v>6563</v>
      </c>
      <c r="H3622" t="s">
        <v>7356</v>
      </c>
      <c r="I3622" t="s">
        <v>8054</v>
      </c>
      <c r="J3622" t="s">
        <v>8057</v>
      </c>
      <c r="K3622" t="s">
        <v>8196</v>
      </c>
      <c r="L3622" t="s">
        <v>8612</v>
      </c>
      <c r="M3622">
        <v>44105</v>
      </c>
      <c r="N3622" t="s">
        <v>8640</v>
      </c>
      <c r="O3622" t="s">
        <v>8947</v>
      </c>
      <c r="P3622" t="s">
        <v>10371</v>
      </c>
      <c r="Q3622" t="s">
        <v>10379</v>
      </c>
      <c r="R3622" t="s">
        <v>10696</v>
      </c>
      <c r="S3622">
        <v>25.92</v>
      </c>
      <c r="T3622">
        <v>5</v>
      </c>
      <c r="U3622">
        <v>0.2</v>
      </c>
      <c r="V3622">
        <v>3.8879999999999999</v>
      </c>
      <c r="W3622">
        <f>(Tableau1[[#This Row],[Sales]]/Tableau1[[#This Row],[Profit]])*100</f>
        <v>666.66666666666674</v>
      </c>
      <c r="X3622">
        <f>Tableau1[[#This Row],[Sales]]*(1-Tableau1[[#This Row],[Discount]])</f>
        <v>20.736000000000004</v>
      </c>
      <c r="Y3622">
        <f ca="1">SUMIF(Tableau1[Order ID],Tableau1[[#This Row],[Order ID]],Tableau1[[#This Row],[Sales]])</f>
        <v>0</v>
      </c>
    </row>
    <row r="3623" spans="1:25" x14ac:dyDescent="0.3">
      <c r="A3623">
        <v>7286</v>
      </c>
      <c r="B3623" t="s">
        <v>3642</v>
      </c>
      <c r="C3623" s="9" t="s">
        <v>5366</v>
      </c>
      <c r="D3623" s="9">
        <v>43022</v>
      </c>
      <c r="E3623" s="3" t="s">
        <v>5045</v>
      </c>
      <c r="F3623" t="s">
        <v>6465</v>
      </c>
      <c r="G3623" t="s">
        <v>6786</v>
      </c>
      <c r="H3623" t="s">
        <v>7579</v>
      </c>
      <c r="I3623" t="s">
        <v>8054</v>
      </c>
      <c r="J3623" t="s">
        <v>8057</v>
      </c>
      <c r="K3623" t="s">
        <v>8066</v>
      </c>
      <c r="L3623" t="s">
        <v>8590</v>
      </c>
      <c r="M3623">
        <v>94110</v>
      </c>
      <c r="N3623" t="s">
        <v>8638</v>
      </c>
      <c r="O3623" t="s">
        <v>9190</v>
      </c>
      <c r="P3623" t="s">
        <v>10372</v>
      </c>
      <c r="Q3623" t="s">
        <v>10384</v>
      </c>
      <c r="R3623" t="s">
        <v>10939</v>
      </c>
      <c r="S3623">
        <v>46.36</v>
      </c>
      <c r="T3623">
        <v>4</v>
      </c>
      <c r="U3623">
        <v>0</v>
      </c>
      <c r="V3623">
        <v>15.2988</v>
      </c>
      <c r="W3623">
        <f>(Tableau1[[#This Row],[Sales]]/Tableau1[[#This Row],[Profit]])*100</f>
        <v>303.030303030303</v>
      </c>
      <c r="X3623">
        <f>Tableau1[[#This Row],[Sales]]*(1-Tableau1[[#This Row],[Discount]])</f>
        <v>46.36</v>
      </c>
      <c r="Y3623">
        <f ca="1">SUMIF(Tableau1[Order ID],Tableau1[[#This Row],[Order ID]],Tableau1[[#This Row],[Sales]])</f>
        <v>0</v>
      </c>
    </row>
    <row r="3624" spans="1:25" x14ac:dyDescent="0.3">
      <c r="A3624">
        <v>7287</v>
      </c>
      <c r="B3624" t="s">
        <v>3643</v>
      </c>
      <c r="C3624" s="9" t="s">
        <v>5053</v>
      </c>
      <c r="D3624" s="9">
        <v>42541</v>
      </c>
      <c r="E3624" s="3" t="s">
        <v>5704</v>
      </c>
      <c r="F3624" t="s">
        <v>6465</v>
      </c>
      <c r="G3624" t="s">
        <v>7208</v>
      </c>
      <c r="H3624" t="s">
        <v>8001</v>
      </c>
      <c r="I3624" t="s">
        <v>8055</v>
      </c>
      <c r="J3624" t="s">
        <v>8057</v>
      </c>
      <c r="K3624" t="s">
        <v>8326</v>
      </c>
      <c r="L3624" t="s">
        <v>8614</v>
      </c>
      <c r="M3624">
        <v>73120</v>
      </c>
      <c r="N3624" t="s">
        <v>8639</v>
      </c>
      <c r="O3624" t="s">
        <v>10235</v>
      </c>
      <c r="P3624" t="s">
        <v>10372</v>
      </c>
      <c r="Q3624" t="s">
        <v>10384</v>
      </c>
      <c r="R3624" t="s">
        <v>11973</v>
      </c>
      <c r="S3624">
        <v>6.9</v>
      </c>
      <c r="T3624">
        <v>1</v>
      </c>
      <c r="U3624">
        <v>0</v>
      </c>
      <c r="V3624">
        <v>0.55200000000000005</v>
      </c>
      <c r="W3624">
        <f>(Tableau1[[#This Row],[Sales]]/Tableau1[[#This Row],[Profit]])*100</f>
        <v>1250</v>
      </c>
      <c r="X3624">
        <f>Tableau1[[#This Row],[Sales]]*(1-Tableau1[[#This Row],[Discount]])</f>
        <v>6.9</v>
      </c>
      <c r="Y3624">
        <f ca="1">SUMIF(Tableau1[Order ID],Tableau1[[#This Row],[Order ID]],Tableau1[[#This Row],[Sales]])</f>
        <v>0</v>
      </c>
    </row>
    <row r="3625" spans="1:25" x14ac:dyDescent="0.3">
      <c r="A3625">
        <v>7289</v>
      </c>
      <c r="B3625" t="s">
        <v>3644</v>
      </c>
      <c r="C3625" s="9" t="s">
        <v>5844</v>
      </c>
      <c r="D3625" s="9">
        <v>41884</v>
      </c>
      <c r="E3625" s="3" t="s">
        <v>5587</v>
      </c>
      <c r="F3625" t="s">
        <v>6465</v>
      </c>
      <c r="G3625" t="s">
        <v>6600</v>
      </c>
      <c r="H3625" t="s">
        <v>7393</v>
      </c>
      <c r="I3625" t="s">
        <v>8055</v>
      </c>
      <c r="J3625" t="s">
        <v>8057</v>
      </c>
      <c r="K3625" t="s">
        <v>8070</v>
      </c>
      <c r="L3625" t="s">
        <v>8593</v>
      </c>
      <c r="M3625">
        <v>77095</v>
      </c>
      <c r="N3625" t="s">
        <v>8639</v>
      </c>
      <c r="O3625" t="s">
        <v>9966</v>
      </c>
      <c r="P3625" t="s">
        <v>10372</v>
      </c>
      <c r="Q3625" t="s">
        <v>10388</v>
      </c>
      <c r="R3625" t="s">
        <v>11702</v>
      </c>
      <c r="S3625">
        <v>559.71</v>
      </c>
      <c r="T3625">
        <v>3</v>
      </c>
      <c r="U3625">
        <v>0.4</v>
      </c>
      <c r="V3625">
        <v>-121.2705</v>
      </c>
      <c r="W3625">
        <f>(Tableau1[[#This Row],[Sales]]/Tableau1[[#This Row],[Profit]])*100</f>
        <v>-461.5384615384616</v>
      </c>
      <c r="X3625">
        <f>Tableau1[[#This Row],[Sales]]*(1-Tableau1[[#This Row],[Discount]])</f>
        <v>335.82600000000002</v>
      </c>
      <c r="Y3625">
        <f ca="1">SUMIF(Tableau1[Order ID],Tableau1[[#This Row],[Order ID]],Tableau1[[#This Row],[Sales]])</f>
        <v>0</v>
      </c>
    </row>
    <row r="3626" spans="1:25" x14ac:dyDescent="0.3">
      <c r="A3626">
        <v>7290</v>
      </c>
      <c r="B3626" t="s">
        <v>3645</v>
      </c>
      <c r="C3626" s="9" t="s">
        <v>5836</v>
      </c>
      <c r="D3626" s="9">
        <v>42399</v>
      </c>
      <c r="E3626" s="3" t="s">
        <v>6041</v>
      </c>
      <c r="F3626" t="s">
        <v>6466</v>
      </c>
      <c r="G3626" t="s">
        <v>6524</v>
      </c>
      <c r="H3626" t="s">
        <v>7317</v>
      </c>
      <c r="I3626" t="s">
        <v>8054</v>
      </c>
      <c r="J3626" t="s">
        <v>8057</v>
      </c>
      <c r="K3626" t="s">
        <v>8066</v>
      </c>
      <c r="L3626" t="s">
        <v>8590</v>
      </c>
      <c r="M3626">
        <v>94122</v>
      </c>
      <c r="N3626" t="s">
        <v>8638</v>
      </c>
      <c r="O3626" t="s">
        <v>8932</v>
      </c>
      <c r="P3626" t="s">
        <v>10371</v>
      </c>
      <c r="Q3626" t="s">
        <v>10377</v>
      </c>
      <c r="R3626" t="s">
        <v>10681</v>
      </c>
      <c r="S3626">
        <v>305.01</v>
      </c>
      <c r="T3626">
        <v>9</v>
      </c>
      <c r="U3626">
        <v>0</v>
      </c>
      <c r="V3626">
        <v>76.252499999999998</v>
      </c>
      <c r="W3626">
        <f>(Tableau1[[#This Row],[Sales]]/Tableau1[[#This Row],[Profit]])*100</f>
        <v>400</v>
      </c>
      <c r="X3626">
        <f>Tableau1[[#This Row],[Sales]]*(1-Tableau1[[#This Row],[Discount]])</f>
        <v>305.01</v>
      </c>
      <c r="Y3626">
        <f ca="1">SUMIF(Tableau1[Order ID],Tableau1[[#This Row],[Order ID]],Tableau1[[#This Row],[Sales]])</f>
        <v>0</v>
      </c>
    </row>
    <row r="3627" spans="1:25" x14ac:dyDescent="0.3">
      <c r="A3627">
        <v>7293</v>
      </c>
      <c r="B3627" t="s">
        <v>3646</v>
      </c>
      <c r="C3627" s="9" t="s">
        <v>5799</v>
      </c>
      <c r="D3627" s="9">
        <v>43073</v>
      </c>
      <c r="E3627" s="3" t="s">
        <v>5064</v>
      </c>
      <c r="F3627" t="s">
        <v>6465</v>
      </c>
      <c r="G3627" t="s">
        <v>6703</v>
      </c>
      <c r="H3627" t="s">
        <v>7496</v>
      </c>
      <c r="I3627" t="s">
        <v>8054</v>
      </c>
      <c r="J3627" t="s">
        <v>8057</v>
      </c>
      <c r="K3627" t="s">
        <v>8374</v>
      </c>
      <c r="L3627" t="s">
        <v>8606</v>
      </c>
      <c r="M3627">
        <v>37211</v>
      </c>
      <c r="N3627" t="s">
        <v>8637</v>
      </c>
      <c r="O3627" t="s">
        <v>10337</v>
      </c>
      <c r="P3627" t="s">
        <v>10372</v>
      </c>
      <c r="Q3627" t="s">
        <v>10388</v>
      </c>
      <c r="R3627" t="s">
        <v>12061</v>
      </c>
      <c r="S3627">
        <v>649</v>
      </c>
      <c r="T3627">
        <v>2</v>
      </c>
      <c r="U3627">
        <v>0.5</v>
      </c>
      <c r="V3627">
        <v>-272.58</v>
      </c>
      <c r="W3627">
        <f>(Tableau1[[#This Row],[Sales]]/Tableau1[[#This Row],[Profit]])*100</f>
        <v>-238.0952380952381</v>
      </c>
      <c r="X3627">
        <f>Tableau1[[#This Row],[Sales]]*(1-Tableau1[[#This Row],[Discount]])</f>
        <v>324.5</v>
      </c>
      <c r="Y3627">
        <f ca="1">SUMIF(Tableau1[Order ID],Tableau1[[#This Row],[Order ID]],Tableau1[[#This Row],[Sales]])</f>
        <v>0</v>
      </c>
    </row>
    <row r="3628" spans="1:25" x14ac:dyDescent="0.3">
      <c r="A3628">
        <v>7294</v>
      </c>
      <c r="B3628" t="s">
        <v>3647</v>
      </c>
      <c r="C3628" s="9" t="s">
        <v>6186</v>
      </c>
      <c r="D3628" s="9">
        <v>42392</v>
      </c>
      <c r="E3628" s="3" t="s">
        <v>6440</v>
      </c>
      <c r="F3628" t="s">
        <v>6465</v>
      </c>
      <c r="G3628" t="s">
        <v>7026</v>
      </c>
      <c r="H3628" t="s">
        <v>7819</v>
      </c>
      <c r="I3628" t="s">
        <v>8054</v>
      </c>
      <c r="J3628" t="s">
        <v>8057</v>
      </c>
      <c r="K3628" t="s">
        <v>8059</v>
      </c>
      <c r="L3628" t="s">
        <v>8590</v>
      </c>
      <c r="M3628">
        <v>90036</v>
      </c>
      <c r="N3628" t="s">
        <v>8638</v>
      </c>
      <c r="O3628" t="s">
        <v>10231</v>
      </c>
      <c r="P3628" t="s">
        <v>10370</v>
      </c>
      <c r="Q3628" t="s">
        <v>10378</v>
      </c>
      <c r="R3628" t="s">
        <v>11969</v>
      </c>
      <c r="S3628">
        <v>59.99</v>
      </c>
      <c r="T3628">
        <v>7</v>
      </c>
      <c r="U3628">
        <v>0</v>
      </c>
      <c r="V3628">
        <v>21.596399999999999</v>
      </c>
      <c r="W3628">
        <f>(Tableau1[[#This Row],[Sales]]/Tableau1[[#This Row],[Profit]])*100</f>
        <v>277.77777777777783</v>
      </c>
      <c r="X3628">
        <f>Tableau1[[#This Row],[Sales]]*(1-Tableau1[[#This Row],[Discount]])</f>
        <v>59.99</v>
      </c>
      <c r="Y3628">
        <f ca="1">SUMIF(Tableau1[Order ID],Tableau1[[#This Row],[Order ID]],Tableau1[[#This Row],[Sales]])</f>
        <v>0</v>
      </c>
    </row>
    <row r="3629" spans="1:25" x14ac:dyDescent="0.3">
      <c r="A3629">
        <v>7295</v>
      </c>
      <c r="B3629" t="s">
        <v>3648</v>
      </c>
      <c r="C3629" s="9" t="s">
        <v>6019</v>
      </c>
      <c r="D3629" s="9">
        <v>42150</v>
      </c>
      <c r="E3629" s="3" t="s">
        <v>5100</v>
      </c>
      <c r="F3629" t="s">
        <v>6465</v>
      </c>
      <c r="G3629" t="s">
        <v>6544</v>
      </c>
      <c r="H3629" t="s">
        <v>7337</v>
      </c>
      <c r="I3629" t="s">
        <v>8054</v>
      </c>
      <c r="J3629" t="s">
        <v>8057</v>
      </c>
      <c r="K3629" t="s">
        <v>8292</v>
      </c>
      <c r="L3629" t="s">
        <v>8234</v>
      </c>
      <c r="M3629">
        <v>98006</v>
      </c>
      <c r="N3629" t="s">
        <v>8638</v>
      </c>
      <c r="O3629" t="s">
        <v>9150</v>
      </c>
      <c r="P3629" t="s">
        <v>10370</v>
      </c>
      <c r="Q3629" t="s">
        <v>10378</v>
      </c>
      <c r="R3629" t="s">
        <v>10899</v>
      </c>
      <c r="S3629">
        <v>20.239999999999998</v>
      </c>
      <c r="T3629">
        <v>1</v>
      </c>
      <c r="U3629">
        <v>0</v>
      </c>
      <c r="V3629">
        <v>7.8936000000000002</v>
      </c>
      <c r="W3629">
        <f>(Tableau1[[#This Row],[Sales]]/Tableau1[[#This Row],[Profit]])*100</f>
        <v>256.41025641025641</v>
      </c>
      <c r="X3629">
        <f>Tableau1[[#This Row],[Sales]]*(1-Tableau1[[#This Row],[Discount]])</f>
        <v>20.239999999999998</v>
      </c>
      <c r="Y3629">
        <f ca="1">SUMIF(Tableau1[Order ID],Tableau1[[#This Row],[Order ID]],Tableau1[[#This Row],[Sales]])</f>
        <v>0</v>
      </c>
    </row>
    <row r="3630" spans="1:25" x14ac:dyDescent="0.3">
      <c r="A3630">
        <v>7296</v>
      </c>
      <c r="B3630" t="s">
        <v>3649</v>
      </c>
      <c r="C3630" s="9" t="s">
        <v>5447</v>
      </c>
      <c r="D3630" s="9">
        <v>41763</v>
      </c>
      <c r="E3630" s="3" t="s">
        <v>5982</v>
      </c>
      <c r="F3630" t="s">
        <v>6466</v>
      </c>
      <c r="G3630" t="s">
        <v>6864</v>
      </c>
      <c r="H3630" t="s">
        <v>7657</v>
      </c>
      <c r="I3630" t="s">
        <v>8054</v>
      </c>
      <c r="J3630" t="s">
        <v>8057</v>
      </c>
      <c r="K3630" t="s">
        <v>8070</v>
      </c>
      <c r="L3630" t="s">
        <v>8593</v>
      </c>
      <c r="M3630">
        <v>77036</v>
      </c>
      <c r="N3630" t="s">
        <v>8639</v>
      </c>
      <c r="O3630" t="s">
        <v>10118</v>
      </c>
      <c r="P3630" t="s">
        <v>10371</v>
      </c>
      <c r="Q3630" t="s">
        <v>10379</v>
      </c>
      <c r="R3630" t="s">
        <v>11858</v>
      </c>
      <c r="S3630">
        <v>37.840000000000003</v>
      </c>
      <c r="T3630">
        <v>2</v>
      </c>
      <c r="U3630">
        <v>0.2</v>
      </c>
      <c r="V3630">
        <v>2.8380000000000001</v>
      </c>
      <c r="W3630">
        <f>(Tableau1[[#This Row],[Sales]]/Tableau1[[#This Row],[Profit]])*100</f>
        <v>1333.3333333333335</v>
      </c>
      <c r="X3630">
        <f>Tableau1[[#This Row],[Sales]]*(1-Tableau1[[#This Row],[Discount]])</f>
        <v>30.272000000000006</v>
      </c>
      <c r="Y3630">
        <f ca="1">SUMIF(Tableau1[Order ID],Tableau1[[#This Row],[Order ID]],Tableau1[[#This Row],[Sales]])</f>
        <v>0</v>
      </c>
    </row>
    <row r="3631" spans="1:25" x14ac:dyDescent="0.3">
      <c r="A3631">
        <v>7298</v>
      </c>
      <c r="B3631" t="s">
        <v>3650</v>
      </c>
      <c r="C3631" s="9" t="s">
        <v>6187</v>
      </c>
      <c r="D3631" s="9">
        <v>42045</v>
      </c>
      <c r="E3631" s="3" t="s">
        <v>5996</v>
      </c>
      <c r="F3631" t="s">
        <v>6464</v>
      </c>
      <c r="G3631" t="s">
        <v>6708</v>
      </c>
      <c r="H3631" t="s">
        <v>7501</v>
      </c>
      <c r="I3631" t="s">
        <v>8055</v>
      </c>
      <c r="J3631" t="s">
        <v>8057</v>
      </c>
      <c r="K3631" t="s">
        <v>8068</v>
      </c>
      <c r="L3631" t="s">
        <v>8597</v>
      </c>
      <c r="M3631">
        <v>19143</v>
      </c>
      <c r="N3631" t="s">
        <v>8640</v>
      </c>
      <c r="O3631" t="s">
        <v>9805</v>
      </c>
      <c r="P3631" t="s">
        <v>10371</v>
      </c>
      <c r="Q3631" t="s">
        <v>10377</v>
      </c>
      <c r="R3631" t="s">
        <v>11539</v>
      </c>
      <c r="S3631">
        <v>77.239999999999995</v>
      </c>
      <c r="T3631">
        <v>5</v>
      </c>
      <c r="U3631">
        <v>0.2</v>
      </c>
      <c r="V3631">
        <v>7.7240000000000002</v>
      </c>
      <c r="W3631">
        <f>(Tableau1[[#This Row],[Sales]]/Tableau1[[#This Row],[Profit]])*100</f>
        <v>999.99999999999977</v>
      </c>
      <c r="X3631">
        <f>Tableau1[[#This Row],[Sales]]*(1-Tableau1[[#This Row],[Discount]])</f>
        <v>61.792000000000002</v>
      </c>
      <c r="Y3631">
        <f ca="1">SUMIF(Tableau1[Order ID],Tableau1[[#This Row],[Order ID]],Tableau1[[#This Row],[Sales]])</f>
        <v>0</v>
      </c>
    </row>
    <row r="3632" spans="1:25" x14ac:dyDescent="0.3">
      <c r="A3632">
        <v>7299</v>
      </c>
      <c r="B3632" t="s">
        <v>3651</v>
      </c>
      <c r="C3632" s="9" t="s">
        <v>5758</v>
      </c>
      <c r="D3632" s="9">
        <v>41961</v>
      </c>
      <c r="E3632" s="3" t="s">
        <v>5901</v>
      </c>
      <c r="F3632" t="s">
        <v>6466</v>
      </c>
      <c r="G3632" t="s">
        <v>6768</v>
      </c>
      <c r="H3632" t="s">
        <v>7561</v>
      </c>
      <c r="I3632" t="s">
        <v>8054</v>
      </c>
      <c r="J3632" t="s">
        <v>8057</v>
      </c>
      <c r="K3632" t="s">
        <v>8525</v>
      </c>
      <c r="L3632" t="s">
        <v>8598</v>
      </c>
      <c r="M3632">
        <v>60016</v>
      </c>
      <c r="N3632" t="s">
        <v>8639</v>
      </c>
      <c r="O3632" t="s">
        <v>8913</v>
      </c>
      <c r="P3632" t="s">
        <v>10370</v>
      </c>
      <c r="Q3632" t="s">
        <v>10376</v>
      </c>
      <c r="R3632" t="s">
        <v>10662</v>
      </c>
      <c r="S3632">
        <v>292.10000000000002</v>
      </c>
      <c r="T3632">
        <v>4</v>
      </c>
      <c r="U3632">
        <v>0.5</v>
      </c>
      <c r="V3632">
        <v>-175.26</v>
      </c>
      <c r="W3632">
        <f>(Tableau1[[#This Row],[Sales]]/Tableau1[[#This Row],[Profit]])*100</f>
        <v>-166.66666666666669</v>
      </c>
      <c r="X3632">
        <f>Tableau1[[#This Row],[Sales]]*(1-Tableau1[[#This Row],[Discount]])</f>
        <v>146.05000000000001</v>
      </c>
      <c r="Y3632">
        <f ca="1">SUMIF(Tableau1[Order ID],Tableau1[[#This Row],[Order ID]],Tableau1[[#This Row],[Sales]])</f>
        <v>0</v>
      </c>
    </row>
    <row r="3633" spans="1:25" x14ac:dyDescent="0.3">
      <c r="A3633">
        <v>7304</v>
      </c>
      <c r="B3633" t="s">
        <v>3652</v>
      </c>
      <c r="C3633" s="9" t="s">
        <v>5537</v>
      </c>
      <c r="D3633" s="9">
        <v>42982</v>
      </c>
      <c r="E3633" s="3" t="s">
        <v>5595</v>
      </c>
      <c r="F3633" t="s">
        <v>6465</v>
      </c>
      <c r="G3633" t="s">
        <v>7238</v>
      </c>
      <c r="H3633" t="s">
        <v>8031</v>
      </c>
      <c r="I3633" t="s">
        <v>8054</v>
      </c>
      <c r="J3633" t="s">
        <v>8057</v>
      </c>
      <c r="K3633" t="s">
        <v>8257</v>
      </c>
      <c r="L3633" t="s">
        <v>8591</v>
      </c>
      <c r="M3633">
        <v>33437</v>
      </c>
      <c r="N3633" t="s">
        <v>8637</v>
      </c>
      <c r="O3633" t="s">
        <v>8800</v>
      </c>
      <c r="P3633" t="s">
        <v>10370</v>
      </c>
      <c r="Q3633" t="s">
        <v>10374</v>
      </c>
      <c r="R3633" t="s">
        <v>10550</v>
      </c>
      <c r="S3633">
        <v>97.183999999999997</v>
      </c>
      <c r="T3633">
        <v>2</v>
      </c>
      <c r="U3633">
        <v>0.2</v>
      </c>
      <c r="V3633">
        <v>6.0739999999999998</v>
      </c>
      <c r="W3633">
        <f>(Tableau1[[#This Row],[Sales]]/Tableau1[[#This Row],[Profit]])*100</f>
        <v>1600</v>
      </c>
      <c r="X3633">
        <f>Tableau1[[#This Row],[Sales]]*(1-Tableau1[[#This Row],[Discount]])</f>
        <v>77.747200000000007</v>
      </c>
      <c r="Y3633">
        <f ca="1">SUMIF(Tableau1[Order ID],Tableau1[[#This Row],[Order ID]],Tableau1[[#This Row],[Sales]])</f>
        <v>0</v>
      </c>
    </row>
    <row r="3634" spans="1:25" x14ac:dyDescent="0.3">
      <c r="A3634">
        <v>7306</v>
      </c>
      <c r="B3634" t="s">
        <v>3653</v>
      </c>
      <c r="C3634" s="9" t="s">
        <v>6188</v>
      </c>
      <c r="D3634" s="9">
        <v>41727</v>
      </c>
      <c r="E3634" s="3" t="s">
        <v>6093</v>
      </c>
      <c r="F3634" t="s">
        <v>6465</v>
      </c>
      <c r="G3634" t="s">
        <v>6675</v>
      </c>
      <c r="H3634" t="s">
        <v>7468</v>
      </c>
      <c r="I3634" t="s">
        <v>8054</v>
      </c>
      <c r="J3634" t="s">
        <v>8057</v>
      </c>
      <c r="K3634" t="s">
        <v>8301</v>
      </c>
      <c r="L3634" t="s">
        <v>8593</v>
      </c>
      <c r="M3634">
        <v>75023</v>
      </c>
      <c r="N3634" t="s">
        <v>8639</v>
      </c>
      <c r="O3634" t="s">
        <v>9039</v>
      </c>
      <c r="P3634" t="s">
        <v>10370</v>
      </c>
      <c r="Q3634" t="s">
        <v>10376</v>
      </c>
      <c r="R3634" t="s">
        <v>10788</v>
      </c>
      <c r="S3634">
        <v>890.84100000000001</v>
      </c>
      <c r="T3634">
        <v>3</v>
      </c>
      <c r="U3634">
        <v>0.3</v>
      </c>
      <c r="V3634">
        <v>-152.71559999999999</v>
      </c>
      <c r="W3634">
        <f>(Tableau1[[#This Row],[Sales]]/Tableau1[[#This Row],[Profit]])*100</f>
        <v>-583.33333333333337</v>
      </c>
      <c r="X3634">
        <f>Tableau1[[#This Row],[Sales]]*(1-Tableau1[[#This Row],[Discount]])</f>
        <v>623.58870000000002</v>
      </c>
      <c r="Y3634">
        <f ca="1">SUMIF(Tableau1[Order ID],Tableau1[[#This Row],[Order ID]],Tableau1[[#This Row],[Sales]])</f>
        <v>0</v>
      </c>
    </row>
    <row r="3635" spans="1:25" x14ac:dyDescent="0.3">
      <c r="A3635">
        <v>7307</v>
      </c>
      <c r="B3635" t="s">
        <v>3654</v>
      </c>
      <c r="C3635" s="9" t="s">
        <v>5762</v>
      </c>
      <c r="D3635" s="9">
        <v>42679</v>
      </c>
      <c r="E3635" s="3" t="s">
        <v>5107</v>
      </c>
      <c r="F3635" t="s">
        <v>6464</v>
      </c>
      <c r="G3635" t="s">
        <v>6577</v>
      </c>
      <c r="H3635" t="s">
        <v>7370</v>
      </c>
      <c r="I3635" t="s">
        <v>8054</v>
      </c>
      <c r="J3635" t="s">
        <v>8057</v>
      </c>
      <c r="K3635" t="s">
        <v>8107</v>
      </c>
      <c r="L3635" t="s">
        <v>8590</v>
      </c>
      <c r="M3635">
        <v>95123</v>
      </c>
      <c r="N3635" t="s">
        <v>8638</v>
      </c>
      <c r="O3635" t="s">
        <v>10101</v>
      </c>
      <c r="P3635" t="s">
        <v>10372</v>
      </c>
      <c r="Q3635" t="s">
        <v>10384</v>
      </c>
      <c r="R3635" t="s">
        <v>11840</v>
      </c>
      <c r="S3635">
        <v>72</v>
      </c>
      <c r="T3635">
        <v>4</v>
      </c>
      <c r="U3635">
        <v>0</v>
      </c>
      <c r="V3635">
        <v>12.96</v>
      </c>
      <c r="W3635">
        <f>(Tableau1[[#This Row],[Sales]]/Tableau1[[#This Row],[Profit]])*100</f>
        <v>555.55555555555554</v>
      </c>
      <c r="X3635">
        <f>Tableau1[[#This Row],[Sales]]*(1-Tableau1[[#This Row],[Discount]])</f>
        <v>72</v>
      </c>
      <c r="Y3635">
        <f ca="1">SUMIF(Tableau1[Order ID],Tableau1[[#This Row],[Order ID]],Tableau1[[#This Row],[Sales]])</f>
        <v>0</v>
      </c>
    </row>
    <row r="3636" spans="1:25" x14ac:dyDescent="0.3">
      <c r="A3636">
        <v>7310</v>
      </c>
      <c r="B3636" t="s">
        <v>3655</v>
      </c>
      <c r="C3636" s="9" t="s">
        <v>5223</v>
      </c>
      <c r="D3636" s="9">
        <v>42896</v>
      </c>
      <c r="E3636" s="3" t="s">
        <v>6419</v>
      </c>
      <c r="F3636" t="s">
        <v>6464</v>
      </c>
      <c r="G3636" t="s">
        <v>6620</v>
      </c>
      <c r="H3636" t="s">
        <v>7413</v>
      </c>
      <c r="I3636" t="s">
        <v>8055</v>
      </c>
      <c r="J3636" t="s">
        <v>8057</v>
      </c>
      <c r="K3636" t="s">
        <v>8078</v>
      </c>
      <c r="L3636" t="s">
        <v>8603</v>
      </c>
      <c r="M3636">
        <v>10024</v>
      </c>
      <c r="N3636" t="s">
        <v>8640</v>
      </c>
      <c r="O3636" t="s">
        <v>9802</v>
      </c>
      <c r="P3636" t="s">
        <v>10371</v>
      </c>
      <c r="Q3636" t="s">
        <v>10386</v>
      </c>
      <c r="R3636" t="s">
        <v>11536</v>
      </c>
      <c r="S3636">
        <v>14.13</v>
      </c>
      <c r="T3636">
        <v>3</v>
      </c>
      <c r="U3636">
        <v>0</v>
      </c>
      <c r="V3636">
        <v>0.70650000000000002</v>
      </c>
      <c r="W3636">
        <f>(Tableau1[[#This Row],[Sales]]/Tableau1[[#This Row],[Profit]])*100</f>
        <v>2000</v>
      </c>
      <c r="X3636">
        <f>Tableau1[[#This Row],[Sales]]*(1-Tableau1[[#This Row],[Discount]])</f>
        <v>14.13</v>
      </c>
      <c r="Y3636">
        <f ca="1">SUMIF(Tableau1[Order ID],Tableau1[[#This Row],[Order ID]],Tableau1[[#This Row],[Sales]])</f>
        <v>0</v>
      </c>
    </row>
    <row r="3637" spans="1:25" x14ac:dyDescent="0.3">
      <c r="A3637">
        <v>7311</v>
      </c>
      <c r="B3637" t="s">
        <v>3656</v>
      </c>
      <c r="C3637" s="9" t="s">
        <v>5574</v>
      </c>
      <c r="D3637" s="9">
        <v>42226</v>
      </c>
      <c r="E3637" s="3" t="s">
        <v>6397</v>
      </c>
      <c r="F3637" t="s">
        <v>6465</v>
      </c>
      <c r="G3637" t="s">
        <v>6685</v>
      </c>
      <c r="H3637" t="s">
        <v>7478</v>
      </c>
      <c r="I3637" t="s">
        <v>8054</v>
      </c>
      <c r="J3637" t="s">
        <v>8057</v>
      </c>
      <c r="K3637" t="s">
        <v>8124</v>
      </c>
      <c r="L3637" t="s">
        <v>8600</v>
      </c>
      <c r="M3637">
        <v>48227</v>
      </c>
      <c r="N3637" t="s">
        <v>8639</v>
      </c>
      <c r="O3637" t="s">
        <v>9192</v>
      </c>
      <c r="P3637" t="s">
        <v>10371</v>
      </c>
      <c r="Q3637" t="s">
        <v>10381</v>
      </c>
      <c r="R3637" t="s">
        <v>11270</v>
      </c>
      <c r="S3637">
        <v>64.75</v>
      </c>
      <c r="T3637">
        <v>5</v>
      </c>
      <c r="U3637">
        <v>0</v>
      </c>
      <c r="V3637">
        <v>29.137499999999999</v>
      </c>
      <c r="W3637">
        <f>(Tableau1[[#This Row],[Sales]]/Tableau1[[#This Row],[Profit]])*100</f>
        <v>222.22222222222223</v>
      </c>
      <c r="X3637">
        <f>Tableau1[[#This Row],[Sales]]*(1-Tableau1[[#This Row],[Discount]])</f>
        <v>64.75</v>
      </c>
      <c r="Y3637">
        <f ca="1">SUMIF(Tableau1[Order ID],Tableau1[[#This Row],[Order ID]],Tableau1[[#This Row],[Sales]])</f>
        <v>0</v>
      </c>
    </row>
    <row r="3638" spans="1:25" x14ac:dyDescent="0.3">
      <c r="A3638">
        <v>7312</v>
      </c>
      <c r="B3638" t="s">
        <v>3657</v>
      </c>
      <c r="C3638" s="9" t="s">
        <v>5360</v>
      </c>
      <c r="D3638" s="9">
        <v>42286</v>
      </c>
      <c r="E3638" s="3" t="s">
        <v>5343</v>
      </c>
      <c r="F3638" t="s">
        <v>6465</v>
      </c>
      <c r="G3638" t="s">
        <v>7091</v>
      </c>
      <c r="H3638" t="s">
        <v>7884</v>
      </c>
      <c r="I3638" t="s">
        <v>8054</v>
      </c>
      <c r="J3638" t="s">
        <v>8057</v>
      </c>
      <c r="K3638" t="s">
        <v>8158</v>
      </c>
      <c r="L3638" t="s">
        <v>8591</v>
      </c>
      <c r="M3638">
        <v>33178</v>
      </c>
      <c r="N3638" t="s">
        <v>8637</v>
      </c>
      <c r="O3638" t="s">
        <v>9362</v>
      </c>
      <c r="P3638" t="s">
        <v>10371</v>
      </c>
      <c r="Q3638" t="s">
        <v>10381</v>
      </c>
      <c r="R3638" t="s">
        <v>11109</v>
      </c>
      <c r="S3638">
        <v>1.8720000000000001</v>
      </c>
      <c r="T3638">
        <v>2</v>
      </c>
      <c r="U3638">
        <v>0.7</v>
      </c>
      <c r="V3638">
        <v>-1.3104</v>
      </c>
      <c r="W3638">
        <f>(Tableau1[[#This Row],[Sales]]/Tableau1[[#This Row],[Profit]])*100</f>
        <v>-142.85714285714286</v>
      </c>
      <c r="X3638">
        <f>Tableau1[[#This Row],[Sales]]*(1-Tableau1[[#This Row],[Discount]])</f>
        <v>0.5616000000000001</v>
      </c>
      <c r="Y3638">
        <f ca="1">SUMIF(Tableau1[Order ID],Tableau1[[#This Row],[Order ID]],Tableau1[[#This Row],[Sales]])</f>
        <v>0</v>
      </c>
    </row>
    <row r="3639" spans="1:25" x14ac:dyDescent="0.3">
      <c r="A3639">
        <v>7315</v>
      </c>
      <c r="B3639" t="s">
        <v>3658</v>
      </c>
      <c r="C3639" s="9" t="s">
        <v>5346</v>
      </c>
      <c r="D3639" s="9">
        <v>42518</v>
      </c>
      <c r="E3639" s="3" t="s">
        <v>5829</v>
      </c>
      <c r="F3639" t="s">
        <v>6465</v>
      </c>
      <c r="G3639" t="s">
        <v>6652</v>
      </c>
      <c r="H3639" t="s">
        <v>7445</v>
      </c>
      <c r="I3639" t="s">
        <v>8056</v>
      </c>
      <c r="J3639" t="s">
        <v>8057</v>
      </c>
      <c r="K3639" t="s">
        <v>8169</v>
      </c>
      <c r="L3639" t="s">
        <v>8598</v>
      </c>
      <c r="M3639">
        <v>60068</v>
      </c>
      <c r="N3639" t="s">
        <v>8639</v>
      </c>
      <c r="O3639" t="s">
        <v>9710</v>
      </c>
      <c r="P3639" t="s">
        <v>10372</v>
      </c>
      <c r="Q3639" t="s">
        <v>10380</v>
      </c>
      <c r="R3639" t="s">
        <v>11447</v>
      </c>
      <c r="S3639">
        <v>286.39999999999998</v>
      </c>
      <c r="T3639">
        <v>1</v>
      </c>
      <c r="U3639">
        <v>0.2</v>
      </c>
      <c r="V3639">
        <v>25.06</v>
      </c>
      <c r="W3639">
        <f>(Tableau1[[#This Row],[Sales]]/Tableau1[[#This Row],[Profit]])*100</f>
        <v>1142.8571428571429</v>
      </c>
      <c r="X3639">
        <f>Tableau1[[#This Row],[Sales]]*(1-Tableau1[[#This Row],[Discount]])</f>
        <v>229.12</v>
      </c>
      <c r="Y3639">
        <f ca="1">SUMIF(Tableau1[Order ID],Tableau1[[#This Row],[Order ID]],Tableau1[[#This Row],[Sales]])</f>
        <v>0</v>
      </c>
    </row>
    <row r="3640" spans="1:25" x14ac:dyDescent="0.3">
      <c r="A3640">
        <v>7316</v>
      </c>
      <c r="B3640" t="s">
        <v>3659</v>
      </c>
      <c r="C3640" s="9" t="s">
        <v>5973</v>
      </c>
      <c r="D3640" s="9">
        <v>42866</v>
      </c>
      <c r="E3640" s="3" t="s">
        <v>5971</v>
      </c>
      <c r="F3640" t="s">
        <v>6464</v>
      </c>
      <c r="G3640" t="s">
        <v>6701</v>
      </c>
      <c r="H3640" t="s">
        <v>7494</v>
      </c>
      <c r="I3640" t="s">
        <v>8054</v>
      </c>
      <c r="J3640" t="s">
        <v>8057</v>
      </c>
      <c r="K3640" t="s">
        <v>8078</v>
      </c>
      <c r="L3640" t="s">
        <v>8603</v>
      </c>
      <c r="M3640">
        <v>10024</v>
      </c>
      <c r="N3640" t="s">
        <v>8640</v>
      </c>
      <c r="O3640" t="s">
        <v>9658</v>
      </c>
      <c r="P3640" t="s">
        <v>10371</v>
      </c>
      <c r="Q3640" t="s">
        <v>10379</v>
      </c>
      <c r="R3640" t="s">
        <v>11396</v>
      </c>
      <c r="S3640">
        <v>43.92</v>
      </c>
      <c r="T3640">
        <v>3</v>
      </c>
      <c r="U3640">
        <v>0</v>
      </c>
      <c r="V3640">
        <v>12.736800000000001</v>
      </c>
      <c r="W3640">
        <f>(Tableau1[[#This Row],[Sales]]/Tableau1[[#This Row],[Profit]])*100</f>
        <v>344.82758620689651</v>
      </c>
      <c r="X3640">
        <f>Tableau1[[#This Row],[Sales]]*(1-Tableau1[[#This Row],[Discount]])</f>
        <v>43.92</v>
      </c>
      <c r="Y3640">
        <f ca="1">SUMIF(Tableau1[Order ID],Tableau1[[#This Row],[Order ID]],Tableau1[[#This Row],[Sales]])</f>
        <v>0</v>
      </c>
    </row>
    <row r="3641" spans="1:25" x14ac:dyDescent="0.3">
      <c r="A3641">
        <v>7317</v>
      </c>
      <c r="B3641" t="s">
        <v>3660</v>
      </c>
      <c r="C3641" s="9" t="s">
        <v>6189</v>
      </c>
      <c r="D3641" s="9">
        <v>42659</v>
      </c>
      <c r="E3641" s="3" t="s">
        <v>5231</v>
      </c>
      <c r="F3641" t="s">
        <v>6465</v>
      </c>
      <c r="G3641" t="s">
        <v>6708</v>
      </c>
      <c r="H3641" t="s">
        <v>7501</v>
      </c>
      <c r="I3641" t="s">
        <v>8055</v>
      </c>
      <c r="J3641" t="s">
        <v>8057</v>
      </c>
      <c r="K3641" t="s">
        <v>8078</v>
      </c>
      <c r="L3641" t="s">
        <v>8603</v>
      </c>
      <c r="M3641">
        <v>10011</v>
      </c>
      <c r="N3641" t="s">
        <v>8640</v>
      </c>
      <c r="O3641" t="s">
        <v>8651</v>
      </c>
      <c r="P3641" t="s">
        <v>10370</v>
      </c>
      <c r="Q3641" t="s">
        <v>10376</v>
      </c>
      <c r="R3641" t="s">
        <v>10400</v>
      </c>
      <c r="S3641">
        <v>142.18199999999999</v>
      </c>
      <c r="T3641">
        <v>1</v>
      </c>
      <c r="U3641">
        <v>0.4</v>
      </c>
      <c r="V3641">
        <v>-37.915199999999999</v>
      </c>
      <c r="W3641">
        <f>(Tableau1[[#This Row],[Sales]]/Tableau1[[#This Row],[Profit]])*100</f>
        <v>-375</v>
      </c>
      <c r="X3641">
        <f>Tableau1[[#This Row],[Sales]]*(1-Tableau1[[#This Row],[Discount]])</f>
        <v>85.30919999999999</v>
      </c>
      <c r="Y3641">
        <f ca="1">SUMIF(Tableau1[Order ID],Tableau1[[#This Row],[Order ID]],Tableau1[[#This Row],[Sales]])</f>
        <v>0</v>
      </c>
    </row>
    <row r="3642" spans="1:25" x14ac:dyDescent="0.3">
      <c r="A3642">
        <v>7318</v>
      </c>
      <c r="B3642" t="s">
        <v>3661</v>
      </c>
      <c r="C3642" s="9" t="s">
        <v>5731</v>
      </c>
      <c r="D3642" s="9">
        <v>43056</v>
      </c>
      <c r="E3642" s="3" t="s">
        <v>5640</v>
      </c>
      <c r="F3642" t="s">
        <v>6465</v>
      </c>
      <c r="G3642" t="s">
        <v>7010</v>
      </c>
      <c r="H3642" t="s">
        <v>7803</v>
      </c>
      <c r="I3642" t="s">
        <v>8055</v>
      </c>
      <c r="J3642" t="s">
        <v>8057</v>
      </c>
      <c r="K3642" t="s">
        <v>8550</v>
      </c>
      <c r="L3642" t="s">
        <v>8609</v>
      </c>
      <c r="M3642">
        <v>97123</v>
      </c>
      <c r="N3642" t="s">
        <v>8638</v>
      </c>
      <c r="O3642" t="s">
        <v>10318</v>
      </c>
      <c r="P3642" t="s">
        <v>10371</v>
      </c>
      <c r="Q3642" t="s">
        <v>10383</v>
      </c>
      <c r="R3642" t="s">
        <v>12059</v>
      </c>
      <c r="S3642">
        <v>19.608000000000001</v>
      </c>
      <c r="T3642">
        <v>3</v>
      </c>
      <c r="U3642">
        <v>0.2</v>
      </c>
      <c r="V3642">
        <v>6.6177000000000001</v>
      </c>
      <c r="W3642">
        <f>(Tableau1[[#This Row],[Sales]]/Tableau1[[#This Row],[Profit]])*100</f>
        <v>296.2962962962963</v>
      </c>
      <c r="X3642">
        <f>Tableau1[[#This Row],[Sales]]*(1-Tableau1[[#This Row],[Discount]])</f>
        <v>15.686400000000001</v>
      </c>
      <c r="Y3642">
        <f ca="1">SUMIF(Tableau1[Order ID],Tableau1[[#This Row],[Order ID]],Tableau1[[#This Row],[Sales]])</f>
        <v>0</v>
      </c>
    </row>
    <row r="3643" spans="1:25" x14ac:dyDescent="0.3">
      <c r="A3643">
        <v>7320</v>
      </c>
      <c r="B3643" t="s">
        <v>3662</v>
      </c>
      <c r="C3643" s="9" t="s">
        <v>5230</v>
      </c>
      <c r="D3643" s="9">
        <v>43065</v>
      </c>
      <c r="E3643" s="3" t="s">
        <v>6191</v>
      </c>
      <c r="F3643" t="s">
        <v>6464</v>
      </c>
      <c r="G3643" t="s">
        <v>6906</v>
      </c>
      <c r="H3643" t="s">
        <v>7699</v>
      </c>
      <c r="I3643" t="s">
        <v>8054</v>
      </c>
      <c r="J3643" t="s">
        <v>8057</v>
      </c>
      <c r="K3643" t="s">
        <v>8078</v>
      </c>
      <c r="L3643" t="s">
        <v>8603</v>
      </c>
      <c r="M3643">
        <v>10009</v>
      </c>
      <c r="N3643" t="s">
        <v>8640</v>
      </c>
      <c r="O3643" t="s">
        <v>9565</v>
      </c>
      <c r="P3643" t="s">
        <v>10372</v>
      </c>
      <c r="Q3643" t="s">
        <v>10380</v>
      </c>
      <c r="R3643" t="s">
        <v>11696</v>
      </c>
      <c r="S3643">
        <v>979.95</v>
      </c>
      <c r="T3643">
        <v>5</v>
      </c>
      <c r="U3643">
        <v>0</v>
      </c>
      <c r="V3643">
        <v>264.5865</v>
      </c>
      <c r="W3643">
        <f>(Tableau1[[#This Row],[Sales]]/Tableau1[[#This Row],[Profit]])*100</f>
        <v>370.37037037037038</v>
      </c>
      <c r="X3643">
        <f>Tableau1[[#This Row],[Sales]]*(1-Tableau1[[#This Row],[Discount]])</f>
        <v>979.95</v>
      </c>
      <c r="Y3643">
        <f ca="1">SUMIF(Tableau1[Order ID],Tableau1[[#This Row],[Order ID]],Tableau1[[#This Row],[Sales]])</f>
        <v>0</v>
      </c>
    </row>
    <row r="3644" spans="1:25" x14ac:dyDescent="0.3">
      <c r="A3644">
        <v>7322</v>
      </c>
      <c r="B3644" t="s">
        <v>3663</v>
      </c>
      <c r="C3644" s="9" t="s">
        <v>5243</v>
      </c>
      <c r="D3644" s="9">
        <v>42981</v>
      </c>
      <c r="E3644" s="3" t="s">
        <v>5240</v>
      </c>
      <c r="F3644" t="s">
        <v>6465</v>
      </c>
      <c r="G3644" t="s">
        <v>6969</v>
      </c>
      <c r="H3644" t="s">
        <v>7762</v>
      </c>
      <c r="I3644" t="s">
        <v>8055</v>
      </c>
      <c r="J3644" t="s">
        <v>8057</v>
      </c>
      <c r="K3644" t="s">
        <v>8080</v>
      </c>
      <c r="L3644" t="s">
        <v>8598</v>
      </c>
      <c r="M3644">
        <v>60623</v>
      </c>
      <c r="N3644" t="s">
        <v>8639</v>
      </c>
      <c r="O3644" t="s">
        <v>9694</v>
      </c>
      <c r="P3644" t="s">
        <v>10371</v>
      </c>
      <c r="Q3644" t="s">
        <v>10383</v>
      </c>
      <c r="R3644" t="s">
        <v>11432</v>
      </c>
      <c r="S3644">
        <v>8.9039999999999999</v>
      </c>
      <c r="T3644">
        <v>3</v>
      </c>
      <c r="U3644">
        <v>0.2</v>
      </c>
      <c r="V3644">
        <v>3.339</v>
      </c>
      <c r="W3644">
        <f>(Tableau1[[#This Row],[Sales]]/Tableau1[[#This Row],[Profit]])*100</f>
        <v>266.66666666666663</v>
      </c>
      <c r="X3644">
        <f>Tableau1[[#This Row],[Sales]]*(1-Tableau1[[#This Row],[Discount]])</f>
        <v>7.1232000000000006</v>
      </c>
      <c r="Y3644">
        <f ca="1">SUMIF(Tableau1[Order ID],Tableau1[[#This Row],[Order ID]],Tableau1[[#This Row],[Sales]])</f>
        <v>0</v>
      </c>
    </row>
    <row r="3645" spans="1:25" x14ac:dyDescent="0.3">
      <c r="A3645">
        <v>7324</v>
      </c>
      <c r="B3645" t="s">
        <v>3664</v>
      </c>
      <c r="C3645" s="9" t="s">
        <v>5286</v>
      </c>
      <c r="D3645" s="9">
        <v>43074</v>
      </c>
      <c r="E3645" s="3" t="s">
        <v>5196</v>
      </c>
      <c r="F3645" t="s">
        <v>6466</v>
      </c>
      <c r="G3645" t="s">
        <v>6697</v>
      </c>
      <c r="H3645" t="s">
        <v>7490</v>
      </c>
      <c r="I3645" t="s">
        <v>8054</v>
      </c>
      <c r="J3645" t="s">
        <v>8057</v>
      </c>
      <c r="K3645" t="s">
        <v>8078</v>
      </c>
      <c r="L3645" t="s">
        <v>8603</v>
      </c>
      <c r="M3645">
        <v>10024</v>
      </c>
      <c r="N3645" t="s">
        <v>8640</v>
      </c>
      <c r="O3645" t="s">
        <v>8745</v>
      </c>
      <c r="P3645" t="s">
        <v>10370</v>
      </c>
      <c r="Q3645" t="s">
        <v>10378</v>
      </c>
      <c r="R3645" t="s">
        <v>10494</v>
      </c>
      <c r="S3645">
        <v>41.96</v>
      </c>
      <c r="T3645">
        <v>2</v>
      </c>
      <c r="U3645">
        <v>0</v>
      </c>
      <c r="V3645">
        <v>10.909599999999999</v>
      </c>
      <c r="W3645">
        <f>(Tableau1[[#This Row],[Sales]]/Tableau1[[#This Row],[Profit]])*100</f>
        <v>384.61538461538464</v>
      </c>
      <c r="X3645">
        <f>Tableau1[[#This Row],[Sales]]*(1-Tableau1[[#This Row],[Discount]])</f>
        <v>41.96</v>
      </c>
      <c r="Y3645">
        <f ca="1">SUMIF(Tableau1[Order ID],Tableau1[[#This Row],[Order ID]],Tableau1[[#This Row],[Sales]])</f>
        <v>0</v>
      </c>
    </row>
    <row r="3646" spans="1:25" x14ac:dyDescent="0.3">
      <c r="A3646">
        <v>7326</v>
      </c>
      <c r="B3646" t="s">
        <v>3665</v>
      </c>
      <c r="C3646" s="9" t="s">
        <v>5498</v>
      </c>
      <c r="D3646" s="9">
        <v>43049</v>
      </c>
      <c r="E3646" s="3" t="s">
        <v>5731</v>
      </c>
      <c r="F3646" t="s">
        <v>6465</v>
      </c>
      <c r="G3646" t="s">
        <v>6734</v>
      </c>
      <c r="H3646" t="s">
        <v>7527</v>
      </c>
      <c r="I3646" t="s">
        <v>8054</v>
      </c>
      <c r="J3646" t="s">
        <v>8057</v>
      </c>
      <c r="K3646" t="s">
        <v>8480</v>
      </c>
      <c r="L3646" t="s">
        <v>8234</v>
      </c>
      <c r="M3646">
        <v>99301</v>
      </c>
      <c r="N3646" t="s">
        <v>8638</v>
      </c>
      <c r="O3646" t="s">
        <v>9897</v>
      </c>
      <c r="P3646" t="s">
        <v>10371</v>
      </c>
      <c r="Q3646" t="s">
        <v>10382</v>
      </c>
      <c r="R3646" t="s">
        <v>11633</v>
      </c>
      <c r="S3646">
        <v>400.8</v>
      </c>
      <c r="T3646">
        <v>5</v>
      </c>
      <c r="U3646">
        <v>0</v>
      </c>
      <c r="V3646">
        <v>112.224</v>
      </c>
      <c r="W3646">
        <f>(Tableau1[[#This Row],[Sales]]/Tableau1[[#This Row],[Profit]])*100</f>
        <v>357.14285714285717</v>
      </c>
      <c r="X3646">
        <f>Tableau1[[#This Row],[Sales]]*(1-Tableau1[[#This Row],[Discount]])</f>
        <v>400.8</v>
      </c>
      <c r="Y3646">
        <f ca="1">SUMIF(Tableau1[Order ID],Tableau1[[#This Row],[Order ID]],Tableau1[[#This Row],[Sales]])</f>
        <v>0</v>
      </c>
    </row>
    <row r="3647" spans="1:25" x14ac:dyDescent="0.3">
      <c r="A3647">
        <v>7328</v>
      </c>
      <c r="B3647" t="s">
        <v>3666</v>
      </c>
      <c r="C3647" s="9" t="s">
        <v>5802</v>
      </c>
      <c r="D3647" s="9">
        <v>41716</v>
      </c>
      <c r="E3647" s="3" t="s">
        <v>6007</v>
      </c>
      <c r="F3647" t="s">
        <v>6465</v>
      </c>
      <c r="G3647" t="s">
        <v>6805</v>
      </c>
      <c r="H3647" t="s">
        <v>7598</v>
      </c>
      <c r="I3647" t="s">
        <v>8056</v>
      </c>
      <c r="J3647" t="s">
        <v>8057</v>
      </c>
      <c r="K3647" t="s">
        <v>8551</v>
      </c>
      <c r="L3647" t="s">
        <v>8590</v>
      </c>
      <c r="M3647">
        <v>91505</v>
      </c>
      <c r="N3647" t="s">
        <v>8638</v>
      </c>
      <c r="O3647" t="s">
        <v>9865</v>
      </c>
      <c r="P3647" t="s">
        <v>10370</v>
      </c>
      <c r="Q3647" t="s">
        <v>10378</v>
      </c>
      <c r="R3647" t="s">
        <v>11600</v>
      </c>
      <c r="S3647">
        <v>111</v>
      </c>
      <c r="T3647">
        <v>2</v>
      </c>
      <c r="U3647">
        <v>0</v>
      </c>
      <c r="V3647">
        <v>14.43</v>
      </c>
      <c r="W3647">
        <f>(Tableau1[[#This Row],[Sales]]/Tableau1[[#This Row],[Profit]])*100</f>
        <v>769.23076923076928</v>
      </c>
      <c r="X3647">
        <f>Tableau1[[#This Row],[Sales]]*(1-Tableau1[[#This Row],[Discount]])</f>
        <v>111</v>
      </c>
      <c r="Y3647">
        <f ca="1">SUMIF(Tableau1[Order ID],Tableau1[[#This Row],[Order ID]],Tableau1[[#This Row],[Sales]])</f>
        <v>0</v>
      </c>
    </row>
    <row r="3648" spans="1:25" x14ac:dyDescent="0.3">
      <c r="A3648">
        <v>7331</v>
      </c>
      <c r="B3648" t="s">
        <v>3667</v>
      </c>
      <c r="C3648" s="9" t="s">
        <v>5426</v>
      </c>
      <c r="D3648" s="9">
        <v>42686</v>
      </c>
      <c r="E3648" s="3" t="s">
        <v>5403</v>
      </c>
      <c r="F3648" t="s">
        <v>6466</v>
      </c>
      <c r="G3648" t="s">
        <v>6538</v>
      </c>
      <c r="H3648" t="s">
        <v>7331</v>
      </c>
      <c r="I3648" t="s">
        <v>8055</v>
      </c>
      <c r="J3648" t="s">
        <v>8057</v>
      </c>
      <c r="K3648" t="s">
        <v>8080</v>
      </c>
      <c r="L3648" t="s">
        <v>8598</v>
      </c>
      <c r="M3648">
        <v>60623</v>
      </c>
      <c r="N3648" t="s">
        <v>8639</v>
      </c>
      <c r="O3648" t="s">
        <v>9771</v>
      </c>
      <c r="P3648" t="s">
        <v>10370</v>
      </c>
      <c r="Q3648" t="s">
        <v>10378</v>
      </c>
      <c r="R3648" t="s">
        <v>11506</v>
      </c>
      <c r="S3648">
        <v>22.751999999999999</v>
      </c>
      <c r="T3648">
        <v>6</v>
      </c>
      <c r="U3648">
        <v>0.6</v>
      </c>
      <c r="V3648">
        <v>-8.532</v>
      </c>
      <c r="W3648">
        <f>(Tableau1[[#This Row],[Sales]]/Tableau1[[#This Row],[Profit]])*100</f>
        <v>-266.66666666666663</v>
      </c>
      <c r="X3648">
        <f>Tableau1[[#This Row],[Sales]]*(1-Tableau1[[#This Row],[Discount]])</f>
        <v>9.1007999999999996</v>
      </c>
      <c r="Y3648">
        <f ca="1">SUMIF(Tableau1[Order ID],Tableau1[[#This Row],[Order ID]],Tableau1[[#This Row],[Sales]])</f>
        <v>0</v>
      </c>
    </row>
    <row r="3649" spans="1:25" x14ac:dyDescent="0.3">
      <c r="A3649">
        <v>7332</v>
      </c>
      <c r="B3649" t="s">
        <v>3668</v>
      </c>
      <c r="C3649" s="9" t="s">
        <v>5070</v>
      </c>
      <c r="D3649" s="9">
        <v>43034</v>
      </c>
      <c r="E3649" s="3" t="s">
        <v>5535</v>
      </c>
      <c r="F3649" t="s">
        <v>6465</v>
      </c>
      <c r="G3649" t="s">
        <v>6932</v>
      </c>
      <c r="H3649" t="s">
        <v>7725</v>
      </c>
      <c r="I3649" t="s">
        <v>8055</v>
      </c>
      <c r="J3649" t="s">
        <v>8057</v>
      </c>
      <c r="K3649" t="s">
        <v>8210</v>
      </c>
      <c r="L3649" t="s">
        <v>8597</v>
      </c>
      <c r="M3649">
        <v>17602</v>
      </c>
      <c r="N3649" t="s">
        <v>8640</v>
      </c>
      <c r="O3649" t="s">
        <v>8875</v>
      </c>
      <c r="P3649" t="s">
        <v>10372</v>
      </c>
      <c r="Q3649" t="s">
        <v>10380</v>
      </c>
      <c r="R3649" t="s">
        <v>10625</v>
      </c>
      <c r="S3649">
        <v>61.542000000000002</v>
      </c>
      <c r="T3649">
        <v>1</v>
      </c>
      <c r="U3649">
        <v>0.4</v>
      </c>
      <c r="V3649">
        <v>-13.334099999999999</v>
      </c>
      <c r="W3649">
        <f>(Tableau1[[#This Row],[Sales]]/Tableau1[[#This Row],[Profit]])*100</f>
        <v>-461.5384615384616</v>
      </c>
      <c r="X3649">
        <f>Tableau1[[#This Row],[Sales]]*(1-Tableau1[[#This Row],[Discount]])</f>
        <v>36.925199999999997</v>
      </c>
      <c r="Y3649">
        <f ca="1">SUMIF(Tableau1[Order ID],Tableau1[[#This Row],[Order ID]],Tableau1[[#This Row],[Sales]])</f>
        <v>0</v>
      </c>
    </row>
    <row r="3650" spans="1:25" x14ac:dyDescent="0.3">
      <c r="A3650">
        <v>7334</v>
      </c>
      <c r="B3650" t="s">
        <v>3669</v>
      </c>
      <c r="C3650" s="9" t="s">
        <v>5377</v>
      </c>
      <c r="D3650" s="9">
        <v>42105</v>
      </c>
      <c r="E3650" s="3" t="s">
        <v>5816</v>
      </c>
      <c r="F3650" t="s">
        <v>6465</v>
      </c>
      <c r="G3650" t="s">
        <v>7169</v>
      </c>
      <c r="H3650" t="s">
        <v>7962</v>
      </c>
      <c r="I3650" t="s">
        <v>8054</v>
      </c>
      <c r="J3650" t="s">
        <v>8057</v>
      </c>
      <c r="K3650" t="s">
        <v>8125</v>
      </c>
      <c r="L3650" t="s">
        <v>8591</v>
      </c>
      <c r="M3650">
        <v>33614</v>
      </c>
      <c r="N3650" t="s">
        <v>8637</v>
      </c>
      <c r="O3650" t="s">
        <v>9078</v>
      </c>
      <c r="P3650" t="s">
        <v>10370</v>
      </c>
      <c r="Q3650" t="s">
        <v>10378</v>
      </c>
      <c r="R3650" t="s">
        <v>10828</v>
      </c>
      <c r="S3650">
        <v>67.36</v>
      </c>
      <c r="T3650">
        <v>2</v>
      </c>
      <c r="U3650">
        <v>0.2</v>
      </c>
      <c r="V3650">
        <v>10.103999999999999</v>
      </c>
      <c r="W3650">
        <f>(Tableau1[[#This Row],[Sales]]/Tableau1[[#This Row],[Profit]])*100</f>
        <v>666.66666666666674</v>
      </c>
      <c r="X3650">
        <f>Tableau1[[#This Row],[Sales]]*(1-Tableau1[[#This Row],[Discount]])</f>
        <v>53.888000000000005</v>
      </c>
      <c r="Y3650">
        <f ca="1">SUMIF(Tableau1[Order ID],Tableau1[[#This Row],[Order ID]],Tableau1[[#This Row],[Sales]])</f>
        <v>0</v>
      </c>
    </row>
    <row r="3651" spans="1:25" x14ac:dyDescent="0.3">
      <c r="A3651">
        <v>7336</v>
      </c>
      <c r="B3651" t="s">
        <v>3670</v>
      </c>
      <c r="C3651" s="9" t="s">
        <v>5737</v>
      </c>
      <c r="D3651" s="9">
        <v>42363</v>
      </c>
      <c r="E3651" s="3" t="s">
        <v>6111</v>
      </c>
      <c r="F3651" t="s">
        <v>6465</v>
      </c>
      <c r="G3651" t="s">
        <v>7068</v>
      </c>
      <c r="H3651" t="s">
        <v>7861</v>
      </c>
      <c r="I3651" t="s">
        <v>8054</v>
      </c>
      <c r="J3651" t="s">
        <v>8057</v>
      </c>
      <c r="K3651" t="s">
        <v>8078</v>
      </c>
      <c r="L3651" t="s">
        <v>8603</v>
      </c>
      <c r="M3651">
        <v>10024</v>
      </c>
      <c r="N3651" t="s">
        <v>8640</v>
      </c>
      <c r="O3651" t="s">
        <v>9315</v>
      </c>
      <c r="P3651" t="s">
        <v>10372</v>
      </c>
      <c r="Q3651" t="s">
        <v>10384</v>
      </c>
      <c r="R3651" t="s">
        <v>11405</v>
      </c>
      <c r="S3651">
        <v>843.9</v>
      </c>
      <c r="T3651">
        <v>2</v>
      </c>
      <c r="U3651">
        <v>0</v>
      </c>
      <c r="V3651">
        <v>371.31599999999997</v>
      </c>
      <c r="W3651">
        <f>(Tableau1[[#This Row],[Sales]]/Tableau1[[#This Row],[Profit]])*100</f>
        <v>227.27272727272728</v>
      </c>
      <c r="X3651">
        <f>Tableau1[[#This Row],[Sales]]*(1-Tableau1[[#This Row],[Discount]])</f>
        <v>843.9</v>
      </c>
      <c r="Y3651">
        <f ca="1">SUMIF(Tableau1[Order ID],Tableau1[[#This Row],[Order ID]],Tableau1[[#This Row],[Sales]])</f>
        <v>0</v>
      </c>
    </row>
    <row r="3652" spans="1:25" x14ac:dyDescent="0.3">
      <c r="A3652">
        <v>7338</v>
      </c>
      <c r="B3652" t="s">
        <v>3671</v>
      </c>
      <c r="C3652" s="9" t="s">
        <v>5326</v>
      </c>
      <c r="D3652" s="9">
        <v>42999</v>
      </c>
      <c r="E3652" s="3" t="s">
        <v>5427</v>
      </c>
      <c r="F3652" t="s">
        <v>6466</v>
      </c>
      <c r="G3652" t="s">
        <v>7074</v>
      </c>
      <c r="H3652" t="s">
        <v>7867</v>
      </c>
      <c r="I3652" t="s">
        <v>8055</v>
      </c>
      <c r="J3652" t="s">
        <v>8057</v>
      </c>
      <c r="K3652" t="s">
        <v>8059</v>
      </c>
      <c r="L3652" t="s">
        <v>8590</v>
      </c>
      <c r="M3652">
        <v>90045</v>
      </c>
      <c r="N3652" t="s">
        <v>8638</v>
      </c>
      <c r="O3652" t="s">
        <v>9613</v>
      </c>
      <c r="P3652" t="s">
        <v>10371</v>
      </c>
      <c r="Q3652" t="s">
        <v>10377</v>
      </c>
      <c r="R3652" t="s">
        <v>11830</v>
      </c>
      <c r="S3652">
        <v>15.51</v>
      </c>
      <c r="T3652">
        <v>1</v>
      </c>
      <c r="U3652">
        <v>0</v>
      </c>
      <c r="V3652">
        <v>3.8774999999999999</v>
      </c>
      <c r="W3652">
        <f>(Tableau1[[#This Row],[Sales]]/Tableau1[[#This Row],[Profit]])*100</f>
        <v>400</v>
      </c>
      <c r="X3652">
        <f>Tableau1[[#This Row],[Sales]]*(1-Tableau1[[#This Row],[Discount]])</f>
        <v>15.51</v>
      </c>
      <c r="Y3652">
        <f ca="1">SUMIF(Tableau1[Order ID],Tableau1[[#This Row],[Order ID]],Tableau1[[#This Row],[Sales]])</f>
        <v>0</v>
      </c>
    </row>
    <row r="3653" spans="1:25" x14ac:dyDescent="0.3">
      <c r="A3653">
        <v>7339</v>
      </c>
      <c r="B3653" t="s">
        <v>3672</v>
      </c>
      <c r="C3653" s="9" t="s">
        <v>5444</v>
      </c>
      <c r="D3653" s="9">
        <v>41993</v>
      </c>
      <c r="E3653" s="3" t="s">
        <v>5881</v>
      </c>
      <c r="F3653" t="s">
        <v>6464</v>
      </c>
      <c r="G3653" t="s">
        <v>6884</v>
      </c>
      <c r="H3653" t="s">
        <v>7677</v>
      </c>
      <c r="I3653" t="s">
        <v>8055</v>
      </c>
      <c r="J3653" t="s">
        <v>8057</v>
      </c>
      <c r="K3653" t="s">
        <v>8078</v>
      </c>
      <c r="L3653" t="s">
        <v>8603</v>
      </c>
      <c r="M3653">
        <v>10035</v>
      </c>
      <c r="N3653" t="s">
        <v>8640</v>
      </c>
      <c r="O3653" t="s">
        <v>10028</v>
      </c>
      <c r="P3653" t="s">
        <v>10370</v>
      </c>
      <c r="Q3653" t="s">
        <v>10374</v>
      </c>
      <c r="R3653" t="s">
        <v>11765</v>
      </c>
      <c r="S3653">
        <v>192.18600000000001</v>
      </c>
      <c r="T3653">
        <v>3</v>
      </c>
      <c r="U3653">
        <v>0.1</v>
      </c>
      <c r="V3653">
        <v>36.3018</v>
      </c>
      <c r="W3653">
        <f>(Tableau1[[#This Row],[Sales]]/Tableau1[[#This Row],[Profit]])*100</f>
        <v>529.41176470588232</v>
      </c>
      <c r="X3653">
        <f>Tableau1[[#This Row],[Sales]]*(1-Tableau1[[#This Row],[Discount]])</f>
        <v>172.9674</v>
      </c>
      <c r="Y3653">
        <f ca="1">SUMIF(Tableau1[Order ID],Tableau1[[#This Row],[Order ID]],Tableau1[[#This Row],[Sales]])</f>
        <v>0</v>
      </c>
    </row>
    <row r="3654" spans="1:25" x14ac:dyDescent="0.3">
      <c r="A3654">
        <v>7340</v>
      </c>
      <c r="B3654" t="s">
        <v>3673</v>
      </c>
      <c r="C3654" s="9" t="s">
        <v>6104</v>
      </c>
      <c r="D3654" s="9">
        <v>42203</v>
      </c>
      <c r="E3654" s="3" t="s">
        <v>6449</v>
      </c>
      <c r="F3654" t="s">
        <v>6466</v>
      </c>
      <c r="G3654" t="s">
        <v>6814</v>
      </c>
      <c r="H3654" t="s">
        <v>7607</v>
      </c>
      <c r="I3654" t="s">
        <v>8055</v>
      </c>
      <c r="J3654" t="s">
        <v>8057</v>
      </c>
      <c r="K3654" t="s">
        <v>8078</v>
      </c>
      <c r="L3654" t="s">
        <v>8603</v>
      </c>
      <c r="M3654">
        <v>10009</v>
      </c>
      <c r="N3654" t="s">
        <v>8640</v>
      </c>
      <c r="O3654" t="s">
        <v>9272</v>
      </c>
      <c r="P3654" t="s">
        <v>10371</v>
      </c>
      <c r="Q3654" t="s">
        <v>10379</v>
      </c>
      <c r="R3654" t="s">
        <v>11021</v>
      </c>
      <c r="S3654">
        <v>5.76</v>
      </c>
      <c r="T3654">
        <v>2</v>
      </c>
      <c r="U3654">
        <v>0</v>
      </c>
      <c r="V3654">
        <v>1.6128</v>
      </c>
      <c r="W3654">
        <f>(Tableau1[[#This Row],[Sales]]/Tableau1[[#This Row],[Profit]])*100</f>
        <v>357.14285714285711</v>
      </c>
      <c r="X3654">
        <f>Tableau1[[#This Row],[Sales]]*(1-Tableau1[[#This Row],[Discount]])</f>
        <v>5.76</v>
      </c>
      <c r="Y3654">
        <f ca="1">SUMIF(Tableau1[Order ID],Tableau1[[#This Row],[Order ID]],Tableau1[[#This Row],[Sales]])</f>
        <v>0</v>
      </c>
    </row>
    <row r="3655" spans="1:25" x14ac:dyDescent="0.3">
      <c r="A3655">
        <v>7341</v>
      </c>
      <c r="B3655" t="s">
        <v>3674</v>
      </c>
      <c r="C3655" s="9" t="s">
        <v>5741</v>
      </c>
      <c r="D3655" s="9">
        <v>41846</v>
      </c>
      <c r="E3655" s="3" t="s">
        <v>5631</v>
      </c>
      <c r="F3655" t="s">
        <v>6465</v>
      </c>
      <c r="G3655" t="s">
        <v>6963</v>
      </c>
      <c r="H3655" t="s">
        <v>7756</v>
      </c>
      <c r="I3655" t="s">
        <v>8054</v>
      </c>
      <c r="J3655" t="s">
        <v>8057</v>
      </c>
      <c r="K3655" t="s">
        <v>8176</v>
      </c>
      <c r="L3655" t="s">
        <v>8620</v>
      </c>
      <c r="M3655">
        <v>30318</v>
      </c>
      <c r="N3655" t="s">
        <v>8637</v>
      </c>
      <c r="O3655" t="s">
        <v>9856</v>
      </c>
      <c r="P3655" t="s">
        <v>10370</v>
      </c>
      <c r="Q3655" t="s">
        <v>10374</v>
      </c>
      <c r="R3655" t="s">
        <v>11591</v>
      </c>
      <c r="S3655">
        <v>67.88</v>
      </c>
      <c r="T3655">
        <v>2</v>
      </c>
      <c r="U3655">
        <v>0</v>
      </c>
      <c r="V3655">
        <v>18.3276</v>
      </c>
      <c r="W3655">
        <f>(Tableau1[[#This Row],[Sales]]/Tableau1[[#This Row],[Profit]])*100</f>
        <v>370.37037037037032</v>
      </c>
      <c r="X3655">
        <f>Tableau1[[#This Row],[Sales]]*(1-Tableau1[[#This Row],[Discount]])</f>
        <v>67.88</v>
      </c>
      <c r="Y3655">
        <f ca="1">SUMIF(Tableau1[Order ID],Tableau1[[#This Row],[Order ID]],Tableau1[[#This Row],[Sales]])</f>
        <v>0</v>
      </c>
    </row>
    <row r="3656" spans="1:25" x14ac:dyDescent="0.3">
      <c r="A3656">
        <v>7344</v>
      </c>
      <c r="B3656" t="s">
        <v>3675</v>
      </c>
      <c r="C3656" s="9" t="s">
        <v>5088</v>
      </c>
      <c r="D3656" s="9">
        <v>41999</v>
      </c>
      <c r="E3656" s="3" t="s">
        <v>6399</v>
      </c>
      <c r="F3656" t="s">
        <v>6465</v>
      </c>
      <c r="G3656" t="s">
        <v>6482</v>
      </c>
      <c r="H3656" t="s">
        <v>7275</v>
      </c>
      <c r="I3656" t="s">
        <v>8054</v>
      </c>
      <c r="J3656" t="s">
        <v>8057</v>
      </c>
      <c r="K3656" t="s">
        <v>8078</v>
      </c>
      <c r="L3656" t="s">
        <v>8603</v>
      </c>
      <c r="M3656">
        <v>10009</v>
      </c>
      <c r="N3656" t="s">
        <v>8640</v>
      </c>
      <c r="O3656" t="s">
        <v>9513</v>
      </c>
      <c r="P3656" t="s">
        <v>10371</v>
      </c>
      <c r="Q3656" t="s">
        <v>10377</v>
      </c>
      <c r="R3656" t="s">
        <v>11255</v>
      </c>
      <c r="S3656">
        <v>191.88</v>
      </c>
      <c r="T3656">
        <v>6</v>
      </c>
      <c r="U3656">
        <v>0</v>
      </c>
      <c r="V3656">
        <v>19.187999999999999</v>
      </c>
      <c r="W3656">
        <f>(Tableau1[[#This Row],[Sales]]/Tableau1[[#This Row],[Profit]])*100</f>
        <v>1000</v>
      </c>
      <c r="X3656">
        <f>Tableau1[[#This Row],[Sales]]*(1-Tableau1[[#This Row],[Discount]])</f>
        <v>191.88</v>
      </c>
      <c r="Y3656">
        <f ca="1">SUMIF(Tableau1[Order ID],Tableau1[[#This Row],[Order ID]],Tableau1[[#This Row],[Sales]])</f>
        <v>0</v>
      </c>
    </row>
    <row r="3657" spans="1:25" x14ac:dyDescent="0.3">
      <c r="A3657">
        <v>7345</v>
      </c>
      <c r="B3657" t="s">
        <v>3676</v>
      </c>
      <c r="C3657" s="9" t="s">
        <v>5187</v>
      </c>
      <c r="D3657" s="9">
        <v>43080</v>
      </c>
      <c r="E3657" s="3" t="s">
        <v>5124</v>
      </c>
      <c r="F3657" t="s">
        <v>6465</v>
      </c>
      <c r="G3657" t="s">
        <v>6469</v>
      </c>
      <c r="H3657" t="s">
        <v>7262</v>
      </c>
      <c r="I3657" t="s">
        <v>8055</v>
      </c>
      <c r="J3657" t="s">
        <v>8057</v>
      </c>
      <c r="K3657" t="s">
        <v>8166</v>
      </c>
      <c r="L3657" t="s">
        <v>8591</v>
      </c>
      <c r="M3657">
        <v>32216</v>
      </c>
      <c r="N3657" t="s">
        <v>8637</v>
      </c>
      <c r="O3657" t="s">
        <v>8825</v>
      </c>
      <c r="P3657" t="s">
        <v>10370</v>
      </c>
      <c r="Q3657" t="s">
        <v>10376</v>
      </c>
      <c r="R3657" t="s">
        <v>10575</v>
      </c>
      <c r="S3657">
        <v>721.875</v>
      </c>
      <c r="T3657">
        <v>6</v>
      </c>
      <c r="U3657">
        <v>0.45</v>
      </c>
      <c r="V3657">
        <v>-420</v>
      </c>
      <c r="W3657">
        <f>(Tableau1[[#This Row],[Sales]]/Tableau1[[#This Row],[Profit]])*100</f>
        <v>-171.875</v>
      </c>
      <c r="X3657">
        <f>Tableau1[[#This Row],[Sales]]*(1-Tableau1[[#This Row],[Discount]])</f>
        <v>397.03125000000006</v>
      </c>
      <c r="Y3657">
        <f ca="1">SUMIF(Tableau1[Order ID],Tableau1[[#This Row],[Order ID]],Tableau1[[#This Row],[Sales]])</f>
        <v>0</v>
      </c>
    </row>
    <row r="3658" spans="1:25" x14ac:dyDescent="0.3">
      <c r="A3658">
        <v>7349</v>
      </c>
      <c r="B3658" t="s">
        <v>3677</v>
      </c>
      <c r="C3658" s="9" t="s">
        <v>5253</v>
      </c>
      <c r="D3658" s="9">
        <v>41701</v>
      </c>
      <c r="E3658" s="3" t="s">
        <v>6039</v>
      </c>
      <c r="F3658" t="s">
        <v>6465</v>
      </c>
      <c r="G3658" t="s">
        <v>7178</v>
      </c>
      <c r="H3658" t="s">
        <v>7971</v>
      </c>
      <c r="I3658" t="s">
        <v>8054</v>
      </c>
      <c r="J3658" t="s">
        <v>8057</v>
      </c>
      <c r="K3658" t="s">
        <v>8070</v>
      </c>
      <c r="L3658" t="s">
        <v>8593</v>
      </c>
      <c r="M3658">
        <v>77095</v>
      </c>
      <c r="N3658" t="s">
        <v>8639</v>
      </c>
      <c r="O3658" t="s">
        <v>9803</v>
      </c>
      <c r="P3658" t="s">
        <v>10371</v>
      </c>
      <c r="Q3658" t="s">
        <v>10382</v>
      </c>
      <c r="R3658" t="s">
        <v>11537</v>
      </c>
      <c r="S3658">
        <v>176.77199999999999</v>
      </c>
      <c r="T3658">
        <v>3</v>
      </c>
      <c r="U3658">
        <v>0.8</v>
      </c>
      <c r="V3658">
        <v>-459.60719999999998</v>
      </c>
      <c r="W3658">
        <f>(Tableau1[[#This Row],[Sales]]/Tableau1[[#This Row],[Profit]])*100</f>
        <v>-38.461538461538467</v>
      </c>
      <c r="X3658">
        <f>Tableau1[[#This Row],[Sales]]*(1-Tableau1[[#This Row],[Discount]])</f>
        <v>35.354399999999991</v>
      </c>
      <c r="Y3658">
        <f ca="1">SUMIF(Tableau1[Order ID],Tableau1[[#This Row],[Order ID]],Tableau1[[#This Row],[Sales]])</f>
        <v>0</v>
      </c>
    </row>
    <row r="3659" spans="1:25" x14ac:dyDescent="0.3">
      <c r="A3659">
        <v>7350</v>
      </c>
      <c r="B3659" t="s">
        <v>3678</v>
      </c>
      <c r="C3659" s="9" t="s">
        <v>5238</v>
      </c>
      <c r="D3659" s="9">
        <v>43029</v>
      </c>
      <c r="E3659" s="3" t="s">
        <v>5885</v>
      </c>
      <c r="F3659" t="s">
        <v>6465</v>
      </c>
      <c r="G3659" t="s">
        <v>6548</v>
      </c>
      <c r="H3659" t="s">
        <v>7341</v>
      </c>
      <c r="I3659" t="s">
        <v>8055</v>
      </c>
      <c r="J3659" t="s">
        <v>8057</v>
      </c>
      <c r="K3659" t="s">
        <v>8216</v>
      </c>
      <c r="L3659" t="s">
        <v>8594</v>
      </c>
      <c r="M3659">
        <v>53209</v>
      </c>
      <c r="N3659" t="s">
        <v>8639</v>
      </c>
      <c r="O3659" t="s">
        <v>9248</v>
      </c>
      <c r="P3659" t="s">
        <v>10371</v>
      </c>
      <c r="Q3659" t="s">
        <v>10381</v>
      </c>
      <c r="R3659" t="s">
        <v>10997</v>
      </c>
      <c r="S3659">
        <v>38.82</v>
      </c>
      <c r="T3659">
        <v>6</v>
      </c>
      <c r="U3659">
        <v>0</v>
      </c>
      <c r="V3659">
        <v>19.41</v>
      </c>
      <c r="W3659">
        <f>(Tableau1[[#This Row],[Sales]]/Tableau1[[#This Row],[Profit]])*100</f>
        <v>200</v>
      </c>
      <c r="X3659">
        <f>Tableau1[[#This Row],[Sales]]*(1-Tableau1[[#This Row],[Discount]])</f>
        <v>38.82</v>
      </c>
      <c r="Y3659">
        <f ca="1">SUMIF(Tableau1[Order ID],Tableau1[[#This Row],[Order ID]],Tableau1[[#This Row],[Sales]])</f>
        <v>0</v>
      </c>
    </row>
    <row r="3660" spans="1:25" x14ac:dyDescent="0.3">
      <c r="A3660">
        <v>7352</v>
      </c>
      <c r="B3660" t="s">
        <v>3679</v>
      </c>
      <c r="C3660" s="9" t="s">
        <v>5498</v>
      </c>
      <c r="D3660" s="9">
        <v>43049</v>
      </c>
      <c r="E3660" s="3" t="s">
        <v>5703</v>
      </c>
      <c r="F3660" t="s">
        <v>6465</v>
      </c>
      <c r="G3660" t="s">
        <v>6953</v>
      </c>
      <c r="H3660" t="s">
        <v>7746</v>
      </c>
      <c r="I3660" t="s">
        <v>8054</v>
      </c>
      <c r="J3660" t="s">
        <v>8057</v>
      </c>
      <c r="K3660" t="s">
        <v>8552</v>
      </c>
      <c r="L3660" t="s">
        <v>8590</v>
      </c>
      <c r="M3660">
        <v>95351</v>
      </c>
      <c r="N3660" t="s">
        <v>8638</v>
      </c>
      <c r="O3660" t="s">
        <v>9032</v>
      </c>
      <c r="P3660" t="s">
        <v>10372</v>
      </c>
      <c r="Q3660" t="s">
        <v>10384</v>
      </c>
      <c r="R3660" t="s">
        <v>10782</v>
      </c>
      <c r="S3660">
        <v>111.79</v>
      </c>
      <c r="T3660">
        <v>7</v>
      </c>
      <c r="U3660">
        <v>0</v>
      </c>
      <c r="V3660">
        <v>43.598100000000002</v>
      </c>
      <c r="W3660">
        <f>(Tableau1[[#This Row],[Sales]]/Tableau1[[#This Row],[Profit]])*100</f>
        <v>256.41025641025641</v>
      </c>
      <c r="X3660">
        <f>Tableau1[[#This Row],[Sales]]*(1-Tableau1[[#This Row],[Discount]])</f>
        <v>111.79</v>
      </c>
      <c r="Y3660">
        <f ca="1">SUMIF(Tableau1[Order ID],Tableau1[[#This Row],[Order ID]],Tableau1[[#This Row],[Sales]])</f>
        <v>0</v>
      </c>
    </row>
    <row r="3661" spans="1:25" x14ac:dyDescent="0.3">
      <c r="A3661">
        <v>7353</v>
      </c>
      <c r="B3661" t="s">
        <v>3680</v>
      </c>
      <c r="C3661" s="9" t="s">
        <v>5663</v>
      </c>
      <c r="D3661" s="9">
        <v>42810</v>
      </c>
      <c r="E3661" s="3" t="s">
        <v>5287</v>
      </c>
      <c r="F3661" t="s">
        <v>6464</v>
      </c>
      <c r="G3661" t="s">
        <v>6845</v>
      </c>
      <c r="H3661" t="s">
        <v>7638</v>
      </c>
      <c r="I3661" t="s">
        <v>8056</v>
      </c>
      <c r="J3661" t="s">
        <v>8057</v>
      </c>
      <c r="K3661" t="s">
        <v>8138</v>
      </c>
      <c r="L3661" t="s">
        <v>8612</v>
      </c>
      <c r="M3661">
        <v>44107</v>
      </c>
      <c r="N3661" t="s">
        <v>8640</v>
      </c>
      <c r="O3661" t="s">
        <v>9520</v>
      </c>
      <c r="P3661" t="s">
        <v>10372</v>
      </c>
      <c r="Q3661" t="s">
        <v>10380</v>
      </c>
      <c r="R3661" t="s">
        <v>11262</v>
      </c>
      <c r="S3661">
        <v>445.44</v>
      </c>
      <c r="T3661">
        <v>8</v>
      </c>
      <c r="U3661">
        <v>0.4</v>
      </c>
      <c r="V3661">
        <v>-81.664000000000001</v>
      </c>
      <c r="W3661">
        <f>(Tableau1[[#This Row],[Sales]]/Tableau1[[#This Row],[Profit]])*100</f>
        <v>-545.45454545454538</v>
      </c>
      <c r="X3661">
        <f>Tableau1[[#This Row],[Sales]]*(1-Tableau1[[#This Row],[Discount]])</f>
        <v>267.26400000000001</v>
      </c>
      <c r="Y3661">
        <f ca="1">SUMIF(Tableau1[Order ID],Tableau1[[#This Row],[Order ID]],Tableau1[[#This Row],[Sales]])</f>
        <v>0</v>
      </c>
    </row>
    <row r="3662" spans="1:25" x14ac:dyDescent="0.3">
      <c r="A3662">
        <v>7354</v>
      </c>
      <c r="B3662" t="s">
        <v>3681</v>
      </c>
      <c r="C3662" s="9" t="s">
        <v>5927</v>
      </c>
      <c r="D3662" s="9">
        <v>42635</v>
      </c>
      <c r="E3662" s="3" t="s">
        <v>5351</v>
      </c>
      <c r="F3662" t="s">
        <v>6465</v>
      </c>
      <c r="G3662" t="s">
        <v>6840</v>
      </c>
      <c r="H3662" t="s">
        <v>7633</v>
      </c>
      <c r="I3662" t="s">
        <v>8056</v>
      </c>
      <c r="J3662" t="s">
        <v>8057</v>
      </c>
      <c r="K3662" t="s">
        <v>8068</v>
      </c>
      <c r="L3662" t="s">
        <v>8597</v>
      </c>
      <c r="M3662">
        <v>19134</v>
      </c>
      <c r="N3662" t="s">
        <v>8640</v>
      </c>
      <c r="O3662" t="s">
        <v>9240</v>
      </c>
      <c r="P3662" t="s">
        <v>10371</v>
      </c>
      <c r="Q3662" t="s">
        <v>10375</v>
      </c>
      <c r="R3662" t="s">
        <v>10989</v>
      </c>
      <c r="S3662">
        <v>16.52</v>
      </c>
      <c r="T3662">
        <v>5</v>
      </c>
      <c r="U3662">
        <v>0.2</v>
      </c>
      <c r="V3662">
        <v>5.3689999999999998</v>
      </c>
      <c r="W3662">
        <f>(Tableau1[[#This Row],[Sales]]/Tableau1[[#This Row],[Profit]])*100</f>
        <v>307.69230769230774</v>
      </c>
      <c r="X3662">
        <f>Tableau1[[#This Row],[Sales]]*(1-Tableau1[[#This Row],[Discount]])</f>
        <v>13.216000000000001</v>
      </c>
      <c r="Y3662">
        <f ca="1">SUMIF(Tableau1[Order ID],Tableau1[[#This Row],[Order ID]],Tableau1[[#This Row],[Sales]])</f>
        <v>0</v>
      </c>
    </row>
    <row r="3663" spans="1:25" x14ac:dyDescent="0.3">
      <c r="A3663">
        <v>7355</v>
      </c>
      <c r="B3663" t="s">
        <v>3682</v>
      </c>
      <c r="C3663" s="9" t="s">
        <v>5725</v>
      </c>
      <c r="D3663" s="9">
        <v>42772</v>
      </c>
      <c r="E3663" s="3" t="s">
        <v>5808</v>
      </c>
      <c r="F3663" t="s">
        <v>6465</v>
      </c>
      <c r="G3663" t="s">
        <v>6849</v>
      </c>
      <c r="H3663" t="s">
        <v>7642</v>
      </c>
      <c r="I3663" t="s">
        <v>8056</v>
      </c>
      <c r="J3663" t="s">
        <v>8057</v>
      </c>
      <c r="K3663" t="s">
        <v>8066</v>
      </c>
      <c r="L3663" t="s">
        <v>8590</v>
      </c>
      <c r="M3663">
        <v>94109</v>
      </c>
      <c r="N3663" t="s">
        <v>8638</v>
      </c>
      <c r="O3663" t="s">
        <v>10305</v>
      </c>
      <c r="P3663" t="s">
        <v>10371</v>
      </c>
      <c r="Q3663" t="s">
        <v>10383</v>
      </c>
      <c r="R3663" t="s">
        <v>12046</v>
      </c>
      <c r="S3663">
        <v>29.9</v>
      </c>
      <c r="T3663">
        <v>5</v>
      </c>
      <c r="U3663">
        <v>0</v>
      </c>
      <c r="V3663">
        <v>13.455</v>
      </c>
      <c r="W3663">
        <f>(Tableau1[[#This Row],[Sales]]/Tableau1[[#This Row],[Profit]])*100</f>
        <v>222.22222222222223</v>
      </c>
      <c r="X3663">
        <f>Tableau1[[#This Row],[Sales]]*(1-Tableau1[[#This Row],[Discount]])</f>
        <v>29.9</v>
      </c>
      <c r="Y3663">
        <f ca="1">SUMIF(Tableau1[Order ID],Tableau1[[#This Row],[Order ID]],Tableau1[[#This Row],[Sales]])</f>
        <v>0</v>
      </c>
    </row>
    <row r="3664" spans="1:25" x14ac:dyDescent="0.3">
      <c r="A3664">
        <v>7356</v>
      </c>
      <c r="B3664" t="s">
        <v>3683</v>
      </c>
      <c r="C3664" s="9" t="s">
        <v>5650</v>
      </c>
      <c r="D3664" s="9">
        <v>42369</v>
      </c>
      <c r="E3664" s="3" t="s">
        <v>6036</v>
      </c>
      <c r="F3664" t="s">
        <v>6464</v>
      </c>
      <c r="G3664" t="s">
        <v>7174</v>
      </c>
      <c r="H3664" t="s">
        <v>7967</v>
      </c>
      <c r="I3664" t="s">
        <v>8055</v>
      </c>
      <c r="J3664" t="s">
        <v>8057</v>
      </c>
      <c r="K3664" t="s">
        <v>8124</v>
      </c>
      <c r="L3664" t="s">
        <v>8600</v>
      </c>
      <c r="M3664">
        <v>48205</v>
      </c>
      <c r="N3664" t="s">
        <v>8639</v>
      </c>
      <c r="O3664" t="s">
        <v>9540</v>
      </c>
      <c r="P3664" t="s">
        <v>10371</v>
      </c>
      <c r="Q3664" t="s">
        <v>10381</v>
      </c>
      <c r="R3664" t="s">
        <v>11283</v>
      </c>
      <c r="S3664">
        <v>116.4</v>
      </c>
      <c r="T3664">
        <v>8</v>
      </c>
      <c r="U3664">
        <v>0</v>
      </c>
      <c r="V3664">
        <v>52.38</v>
      </c>
      <c r="W3664">
        <f>(Tableau1[[#This Row],[Sales]]/Tableau1[[#This Row],[Profit]])*100</f>
        <v>222.22222222222223</v>
      </c>
      <c r="X3664">
        <f>Tableau1[[#This Row],[Sales]]*(1-Tableau1[[#This Row],[Discount]])</f>
        <v>116.4</v>
      </c>
      <c r="Y3664">
        <f ca="1">SUMIF(Tableau1[Order ID],Tableau1[[#This Row],[Order ID]],Tableau1[[#This Row],[Sales]])</f>
        <v>0</v>
      </c>
    </row>
    <row r="3665" spans="1:25" x14ac:dyDescent="0.3">
      <c r="A3665">
        <v>7357</v>
      </c>
      <c r="B3665" t="s">
        <v>3684</v>
      </c>
      <c r="C3665" s="9" t="s">
        <v>5820</v>
      </c>
      <c r="D3665" s="9">
        <v>42652</v>
      </c>
      <c r="E3665" s="3" t="s">
        <v>5530</v>
      </c>
      <c r="F3665" t="s">
        <v>6465</v>
      </c>
      <c r="G3665" t="s">
        <v>7063</v>
      </c>
      <c r="H3665" t="s">
        <v>7856</v>
      </c>
      <c r="I3665" t="s">
        <v>8056</v>
      </c>
      <c r="J3665" t="s">
        <v>8057</v>
      </c>
      <c r="K3665" t="s">
        <v>8100</v>
      </c>
      <c r="L3665" t="s">
        <v>8604</v>
      </c>
      <c r="M3665">
        <v>85023</v>
      </c>
      <c r="N3665" t="s">
        <v>8638</v>
      </c>
      <c r="O3665" t="s">
        <v>9633</v>
      </c>
      <c r="P3665" t="s">
        <v>10371</v>
      </c>
      <c r="Q3665" t="s">
        <v>10379</v>
      </c>
      <c r="R3665" t="s">
        <v>11372</v>
      </c>
      <c r="S3665">
        <v>1.4079999999999999</v>
      </c>
      <c r="T3665">
        <v>1</v>
      </c>
      <c r="U3665">
        <v>0.2</v>
      </c>
      <c r="V3665">
        <v>0.15840000000000001</v>
      </c>
      <c r="W3665">
        <f>(Tableau1[[#This Row],[Sales]]/Tableau1[[#This Row],[Profit]])*100</f>
        <v>888.8888888888888</v>
      </c>
      <c r="X3665">
        <f>Tableau1[[#This Row],[Sales]]*(1-Tableau1[[#This Row],[Discount]])</f>
        <v>1.1264000000000001</v>
      </c>
      <c r="Y3665">
        <f ca="1">SUMIF(Tableau1[Order ID],Tableau1[[#This Row],[Order ID]],Tableau1[[#This Row],[Sales]])</f>
        <v>0</v>
      </c>
    </row>
    <row r="3666" spans="1:25" x14ac:dyDescent="0.3">
      <c r="A3666">
        <v>7359</v>
      </c>
      <c r="B3666" t="s">
        <v>3685</v>
      </c>
      <c r="C3666" s="9" t="s">
        <v>5155</v>
      </c>
      <c r="D3666" s="9">
        <v>42003</v>
      </c>
      <c r="E3666" s="3" t="s">
        <v>5958</v>
      </c>
      <c r="F3666" t="s">
        <v>6464</v>
      </c>
      <c r="G3666" t="s">
        <v>7221</v>
      </c>
      <c r="H3666" t="s">
        <v>8014</v>
      </c>
      <c r="I3666" t="s">
        <v>8055</v>
      </c>
      <c r="J3666" t="s">
        <v>8057</v>
      </c>
      <c r="K3666" t="s">
        <v>8068</v>
      </c>
      <c r="L3666" t="s">
        <v>8597</v>
      </c>
      <c r="M3666">
        <v>19143</v>
      </c>
      <c r="N3666" t="s">
        <v>8640</v>
      </c>
      <c r="O3666" t="s">
        <v>9222</v>
      </c>
      <c r="P3666" t="s">
        <v>10372</v>
      </c>
      <c r="Q3666" t="s">
        <v>10380</v>
      </c>
      <c r="R3666" t="s">
        <v>10971</v>
      </c>
      <c r="S3666">
        <v>251.964</v>
      </c>
      <c r="T3666">
        <v>6</v>
      </c>
      <c r="U3666">
        <v>0.4</v>
      </c>
      <c r="V3666">
        <v>-50.392800000000001</v>
      </c>
      <c r="W3666">
        <f>(Tableau1[[#This Row],[Sales]]/Tableau1[[#This Row],[Profit]])*100</f>
        <v>-500</v>
      </c>
      <c r="X3666">
        <f>Tableau1[[#This Row],[Sales]]*(1-Tableau1[[#This Row],[Discount]])</f>
        <v>151.17839999999998</v>
      </c>
      <c r="Y3666">
        <f ca="1">SUMIF(Tableau1[Order ID],Tableau1[[#This Row],[Order ID]],Tableau1[[#This Row],[Sales]])</f>
        <v>0</v>
      </c>
    </row>
    <row r="3667" spans="1:25" x14ac:dyDescent="0.3">
      <c r="A3667">
        <v>7361</v>
      </c>
      <c r="B3667" t="s">
        <v>3686</v>
      </c>
      <c r="C3667" s="9" t="s">
        <v>5438</v>
      </c>
      <c r="D3667" s="9">
        <v>42472</v>
      </c>
      <c r="E3667" s="3" t="s">
        <v>5197</v>
      </c>
      <c r="F3667" t="s">
        <v>6466</v>
      </c>
      <c r="G3667" t="s">
        <v>7107</v>
      </c>
      <c r="H3667" t="s">
        <v>7900</v>
      </c>
      <c r="I3667" t="s">
        <v>8054</v>
      </c>
      <c r="J3667" t="s">
        <v>8057</v>
      </c>
      <c r="K3667" t="s">
        <v>8059</v>
      </c>
      <c r="L3667" t="s">
        <v>8590</v>
      </c>
      <c r="M3667">
        <v>90036</v>
      </c>
      <c r="N3667" t="s">
        <v>8638</v>
      </c>
      <c r="O3667" t="s">
        <v>9735</v>
      </c>
      <c r="P3667" t="s">
        <v>10371</v>
      </c>
      <c r="Q3667" t="s">
        <v>10383</v>
      </c>
      <c r="R3667" t="s">
        <v>11472</v>
      </c>
      <c r="S3667">
        <v>19.440000000000001</v>
      </c>
      <c r="T3667">
        <v>3</v>
      </c>
      <c r="U3667">
        <v>0</v>
      </c>
      <c r="V3667">
        <v>9.3312000000000008</v>
      </c>
      <c r="W3667">
        <f>(Tableau1[[#This Row],[Sales]]/Tableau1[[#This Row],[Profit]])*100</f>
        <v>208.33333333333334</v>
      </c>
      <c r="X3667">
        <f>Tableau1[[#This Row],[Sales]]*(1-Tableau1[[#This Row],[Discount]])</f>
        <v>19.440000000000001</v>
      </c>
      <c r="Y3667">
        <f ca="1">SUMIF(Tableau1[Order ID],Tableau1[[#This Row],[Order ID]],Tableau1[[#This Row],[Sales]])</f>
        <v>0</v>
      </c>
    </row>
    <row r="3668" spans="1:25" x14ac:dyDescent="0.3">
      <c r="A3668">
        <v>7364</v>
      </c>
      <c r="B3668" t="s">
        <v>3687</v>
      </c>
      <c r="C3668" s="9" t="s">
        <v>5115</v>
      </c>
      <c r="D3668" s="9">
        <v>42702</v>
      </c>
      <c r="E3668" s="3" t="s">
        <v>5459</v>
      </c>
      <c r="F3668" t="s">
        <v>6465</v>
      </c>
      <c r="G3668" t="s">
        <v>6571</v>
      </c>
      <c r="H3668" t="s">
        <v>7364</v>
      </c>
      <c r="I3668" t="s">
        <v>8055</v>
      </c>
      <c r="J3668" t="s">
        <v>8057</v>
      </c>
      <c r="K3668" t="s">
        <v>8068</v>
      </c>
      <c r="L3668" t="s">
        <v>8597</v>
      </c>
      <c r="M3668">
        <v>19140</v>
      </c>
      <c r="N3668" t="s">
        <v>8640</v>
      </c>
      <c r="O3668" t="s">
        <v>9472</v>
      </c>
      <c r="P3668" t="s">
        <v>10372</v>
      </c>
      <c r="Q3668" t="s">
        <v>10380</v>
      </c>
      <c r="R3668" t="s">
        <v>11216</v>
      </c>
      <c r="S3668">
        <v>340.18200000000002</v>
      </c>
      <c r="T3668">
        <v>3</v>
      </c>
      <c r="U3668">
        <v>0.4</v>
      </c>
      <c r="V3668">
        <v>-73.706100000000006</v>
      </c>
      <c r="W3668">
        <f>(Tableau1[[#This Row],[Sales]]/Tableau1[[#This Row],[Profit]])*100</f>
        <v>-461.53846153846149</v>
      </c>
      <c r="X3668">
        <f>Tableau1[[#This Row],[Sales]]*(1-Tableau1[[#This Row],[Discount]])</f>
        <v>204.10920000000002</v>
      </c>
      <c r="Y3668">
        <f ca="1">SUMIF(Tableau1[Order ID],Tableau1[[#This Row],[Order ID]],Tableau1[[#This Row],[Sales]])</f>
        <v>0</v>
      </c>
    </row>
    <row r="3669" spans="1:25" x14ac:dyDescent="0.3">
      <c r="A3669">
        <v>7369</v>
      </c>
      <c r="B3669" t="s">
        <v>3688</v>
      </c>
      <c r="C3669" s="9" t="s">
        <v>5034</v>
      </c>
      <c r="D3669" s="9">
        <v>42840</v>
      </c>
      <c r="E3669" s="3" t="s">
        <v>5857</v>
      </c>
      <c r="F3669" t="s">
        <v>6466</v>
      </c>
      <c r="G3669" t="s">
        <v>6630</v>
      </c>
      <c r="H3669" t="s">
        <v>7423</v>
      </c>
      <c r="I3669" t="s">
        <v>8055</v>
      </c>
      <c r="J3669" t="s">
        <v>8057</v>
      </c>
      <c r="K3669" t="s">
        <v>8158</v>
      </c>
      <c r="L3669" t="s">
        <v>8591</v>
      </c>
      <c r="M3669">
        <v>33180</v>
      </c>
      <c r="N3669" t="s">
        <v>8637</v>
      </c>
      <c r="O3669" t="s">
        <v>8706</v>
      </c>
      <c r="P3669" t="s">
        <v>10371</v>
      </c>
      <c r="Q3669" t="s">
        <v>10381</v>
      </c>
      <c r="R3669" t="s">
        <v>11772</v>
      </c>
      <c r="S3669">
        <v>15.57</v>
      </c>
      <c r="T3669">
        <v>3</v>
      </c>
      <c r="U3669">
        <v>0.7</v>
      </c>
      <c r="V3669">
        <v>-11.936999999999999</v>
      </c>
      <c r="W3669">
        <f>(Tableau1[[#This Row],[Sales]]/Tableau1[[#This Row],[Profit]])*100</f>
        <v>-130.43478260869566</v>
      </c>
      <c r="X3669">
        <f>Tableau1[[#This Row],[Sales]]*(1-Tableau1[[#This Row],[Discount]])</f>
        <v>4.6710000000000012</v>
      </c>
      <c r="Y3669">
        <f ca="1">SUMIF(Tableau1[Order ID],Tableau1[[#This Row],[Order ID]],Tableau1[[#This Row],[Sales]])</f>
        <v>0</v>
      </c>
    </row>
    <row r="3670" spans="1:25" x14ac:dyDescent="0.3">
      <c r="A3670">
        <v>7370</v>
      </c>
      <c r="B3670" t="s">
        <v>3689</v>
      </c>
      <c r="C3670" s="9" t="s">
        <v>6030</v>
      </c>
      <c r="D3670" s="9">
        <v>42072</v>
      </c>
      <c r="E3670" s="3" t="s">
        <v>6369</v>
      </c>
      <c r="F3670" t="s">
        <v>6464</v>
      </c>
      <c r="G3670" t="s">
        <v>7060</v>
      </c>
      <c r="H3670" t="s">
        <v>7853</v>
      </c>
      <c r="I3670" t="s">
        <v>8054</v>
      </c>
      <c r="J3670" t="s">
        <v>8057</v>
      </c>
      <c r="K3670" t="s">
        <v>8311</v>
      </c>
      <c r="L3670" t="s">
        <v>8592</v>
      </c>
      <c r="M3670">
        <v>27604</v>
      </c>
      <c r="N3670" t="s">
        <v>8637</v>
      </c>
      <c r="O3670" t="s">
        <v>9395</v>
      </c>
      <c r="P3670" t="s">
        <v>10371</v>
      </c>
      <c r="Q3670" t="s">
        <v>10375</v>
      </c>
      <c r="R3670" t="s">
        <v>11143</v>
      </c>
      <c r="S3670">
        <v>4.6079999999999997</v>
      </c>
      <c r="T3670">
        <v>2</v>
      </c>
      <c r="U3670">
        <v>0.2</v>
      </c>
      <c r="V3670">
        <v>1.6704000000000001</v>
      </c>
      <c r="W3670">
        <f>(Tableau1[[#This Row],[Sales]]/Tableau1[[#This Row],[Profit]])*100</f>
        <v>275.86206896551721</v>
      </c>
      <c r="X3670">
        <f>Tableau1[[#This Row],[Sales]]*(1-Tableau1[[#This Row],[Discount]])</f>
        <v>3.6863999999999999</v>
      </c>
      <c r="Y3670">
        <f ca="1">SUMIF(Tableau1[Order ID],Tableau1[[#This Row],[Order ID]],Tableau1[[#This Row],[Sales]])</f>
        <v>0</v>
      </c>
    </row>
    <row r="3671" spans="1:25" x14ac:dyDescent="0.3">
      <c r="A3671">
        <v>7371</v>
      </c>
      <c r="B3671" t="s">
        <v>3690</v>
      </c>
      <c r="C3671" s="9" t="s">
        <v>5949</v>
      </c>
      <c r="D3671" s="9">
        <v>41940</v>
      </c>
      <c r="E3671" s="3" t="s">
        <v>5331</v>
      </c>
      <c r="F3671" t="s">
        <v>6465</v>
      </c>
      <c r="G3671" t="s">
        <v>6855</v>
      </c>
      <c r="H3671" t="s">
        <v>7648</v>
      </c>
      <c r="I3671" t="s">
        <v>8055</v>
      </c>
      <c r="J3671" t="s">
        <v>8057</v>
      </c>
      <c r="K3671" t="s">
        <v>8553</v>
      </c>
      <c r="L3671" t="s">
        <v>8629</v>
      </c>
      <c r="M3671">
        <v>67846</v>
      </c>
      <c r="N3671" t="s">
        <v>8639</v>
      </c>
      <c r="O3671" t="s">
        <v>9558</v>
      </c>
      <c r="P3671" t="s">
        <v>10372</v>
      </c>
      <c r="Q3671" t="s">
        <v>10380</v>
      </c>
      <c r="R3671" t="s">
        <v>11301</v>
      </c>
      <c r="S3671">
        <v>257.98</v>
      </c>
      <c r="T3671">
        <v>2</v>
      </c>
      <c r="U3671">
        <v>0</v>
      </c>
      <c r="V3671">
        <v>74.8142</v>
      </c>
      <c r="W3671">
        <f>(Tableau1[[#This Row],[Sales]]/Tableau1[[#This Row],[Profit]])*100</f>
        <v>344.82758620689657</v>
      </c>
      <c r="X3671">
        <f>Tableau1[[#This Row],[Sales]]*(1-Tableau1[[#This Row],[Discount]])</f>
        <v>257.98</v>
      </c>
      <c r="Y3671">
        <f ca="1">SUMIF(Tableau1[Order ID],Tableau1[[#This Row],[Order ID]],Tableau1[[#This Row],[Sales]])</f>
        <v>0</v>
      </c>
    </row>
    <row r="3672" spans="1:25" x14ac:dyDescent="0.3">
      <c r="A3672">
        <v>7372</v>
      </c>
      <c r="B3672" t="s">
        <v>3691</v>
      </c>
      <c r="C3672" s="9" t="s">
        <v>5393</v>
      </c>
      <c r="D3672" s="9">
        <v>42742</v>
      </c>
      <c r="E3672" s="3" t="s">
        <v>6182</v>
      </c>
      <c r="F3672" t="s">
        <v>6464</v>
      </c>
      <c r="G3672" t="s">
        <v>6908</v>
      </c>
      <c r="H3672" t="s">
        <v>7701</v>
      </c>
      <c r="I3672" t="s">
        <v>8054</v>
      </c>
      <c r="J3672" t="s">
        <v>8057</v>
      </c>
      <c r="K3672" t="s">
        <v>8143</v>
      </c>
      <c r="L3672" t="s">
        <v>8590</v>
      </c>
      <c r="M3672">
        <v>90805</v>
      </c>
      <c r="N3672" t="s">
        <v>8638</v>
      </c>
      <c r="O3672" t="s">
        <v>8645</v>
      </c>
      <c r="P3672" t="s">
        <v>10371</v>
      </c>
      <c r="Q3672" t="s">
        <v>10377</v>
      </c>
      <c r="R3672" t="s">
        <v>10394</v>
      </c>
      <c r="S3672">
        <v>153.78</v>
      </c>
      <c r="T3672">
        <v>11</v>
      </c>
      <c r="U3672">
        <v>0</v>
      </c>
      <c r="V3672">
        <v>44.596200000000003</v>
      </c>
      <c r="W3672">
        <f>(Tableau1[[#This Row],[Sales]]/Tableau1[[#This Row],[Profit]])*100</f>
        <v>344.82758620689651</v>
      </c>
      <c r="X3672">
        <f>Tableau1[[#This Row],[Sales]]*(1-Tableau1[[#This Row],[Discount]])</f>
        <v>153.78</v>
      </c>
      <c r="Y3672">
        <f ca="1">SUMIF(Tableau1[Order ID],Tableau1[[#This Row],[Order ID]],Tableau1[[#This Row],[Sales]])</f>
        <v>0</v>
      </c>
    </row>
    <row r="3673" spans="1:25" x14ac:dyDescent="0.3">
      <c r="A3673">
        <v>7376</v>
      </c>
      <c r="B3673" t="s">
        <v>3692</v>
      </c>
      <c r="C3673" s="9" t="s">
        <v>5832</v>
      </c>
      <c r="D3673" s="9">
        <v>42960</v>
      </c>
      <c r="E3673" s="3" t="s">
        <v>5678</v>
      </c>
      <c r="F3673" t="s">
        <v>6465</v>
      </c>
      <c r="G3673" t="s">
        <v>6617</v>
      </c>
      <c r="H3673" t="s">
        <v>7410</v>
      </c>
      <c r="I3673" t="s">
        <v>8055</v>
      </c>
      <c r="J3673" t="s">
        <v>8057</v>
      </c>
      <c r="K3673" t="s">
        <v>8128</v>
      </c>
      <c r="L3673" t="s">
        <v>8590</v>
      </c>
      <c r="M3673">
        <v>92037</v>
      </c>
      <c r="N3673" t="s">
        <v>8638</v>
      </c>
      <c r="O3673" t="s">
        <v>9117</v>
      </c>
      <c r="P3673" t="s">
        <v>10371</v>
      </c>
      <c r="Q3673" t="s">
        <v>10381</v>
      </c>
      <c r="R3673" t="s">
        <v>10866</v>
      </c>
      <c r="S3673">
        <v>36.024000000000001</v>
      </c>
      <c r="T3673">
        <v>3</v>
      </c>
      <c r="U3673">
        <v>0.2</v>
      </c>
      <c r="V3673">
        <v>11.707800000000001</v>
      </c>
      <c r="W3673">
        <f>(Tableau1[[#This Row],[Sales]]/Tableau1[[#This Row],[Profit]])*100</f>
        <v>307.69230769230768</v>
      </c>
      <c r="X3673">
        <f>Tableau1[[#This Row],[Sales]]*(1-Tableau1[[#This Row],[Discount]])</f>
        <v>28.819200000000002</v>
      </c>
      <c r="Y3673">
        <f ca="1">SUMIF(Tableau1[Order ID],Tableau1[[#This Row],[Order ID]],Tableau1[[#This Row],[Sales]])</f>
        <v>0</v>
      </c>
    </row>
    <row r="3674" spans="1:25" x14ac:dyDescent="0.3">
      <c r="A3674">
        <v>7377</v>
      </c>
      <c r="B3674" t="s">
        <v>3693</v>
      </c>
      <c r="C3674" s="9" t="s">
        <v>5838</v>
      </c>
      <c r="D3674" s="9">
        <v>43041</v>
      </c>
      <c r="E3674" s="3" t="s">
        <v>5090</v>
      </c>
      <c r="F3674" t="s">
        <v>6466</v>
      </c>
      <c r="G3674" t="s">
        <v>6523</v>
      </c>
      <c r="H3674" t="s">
        <v>7316</v>
      </c>
      <c r="I3674" t="s">
        <v>8055</v>
      </c>
      <c r="J3674" t="s">
        <v>8057</v>
      </c>
      <c r="K3674" t="s">
        <v>8099</v>
      </c>
      <c r="L3674" t="s">
        <v>8598</v>
      </c>
      <c r="M3674">
        <v>61701</v>
      </c>
      <c r="N3674" t="s">
        <v>8639</v>
      </c>
      <c r="O3674" t="s">
        <v>8844</v>
      </c>
      <c r="P3674" t="s">
        <v>10371</v>
      </c>
      <c r="Q3674" t="s">
        <v>10379</v>
      </c>
      <c r="R3674" t="s">
        <v>10594</v>
      </c>
      <c r="S3674">
        <v>54.335999999999999</v>
      </c>
      <c r="T3674">
        <v>4</v>
      </c>
      <c r="U3674">
        <v>0.2</v>
      </c>
      <c r="V3674">
        <v>5.4336000000000002</v>
      </c>
      <c r="W3674">
        <f>(Tableau1[[#This Row],[Sales]]/Tableau1[[#This Row],[Profit]])*100</f>
        <v>1000</v>
      </c>
      <c r="X3674">
        <f>Tableau1[[#This Row],[Sales]]*(1-Tableau1[[#This Row],[Discount]])</f>
        <v>43.468800000000002</v>
      </c>
      <c r="Y3674">
        <f ca="1">SUMIF(Tableau1[Order ID],Tableau1[[#This Row],[Order ID]],Tableau1[[#This Row],[Sales]])</f>
        <v>0</v>
      </c>
    </row>
    <row r="3675" spans="1:25" x14ac:dyDescent="0.3">
      <c r="A3675">
        <v>7378</v>
      </c>
      <c r="B3675" t="s">
        <v>3694</v>
      </c>
      <c r="C3675" s="9" t="s">
        <v>5141</v>
      </c>
      <c r="D3675" s="9">
        <v>41901</v>
      </c>
      <c r="E3675" s="3" t="s">
        <v>5895</v>
      </c>
      <c r="F3675" t="s">
        <v>6465</v>
      </c>
      <c r="G3675" t="s">
        <v>6773</v>
      </c>
      <c r="H3675" t="s">
        <v>7566</v>
      </c>
      <c r="I3675" t="s">
        <v>8055</v>
      </c>
      <c r="J3675" t="s">
        <v>8057</v>
      </c>
      <c r="K3675" t="s">
        <v>8062</v>
      </c>
      <c r="L3675" t="s">
        <v>8234</v>
      </c>
      <c r="M3675">
        <v>98115</v>
      </c>
      <c r="N3675" t="s">
        <v>8638</v>
      </c>
      <c r="O3675" t="s">
        <v>9048</v>
      </c>
      <c r="P3675" t="s">
        <v>10371</v>
      </c>
      <c r="Q3675" t="s">
        <v>10377</v>
      </c>
      <c r="R3675" t="s">
        <v>10797</v>
      </c>
      <c r="S3675">
        <v>92.52</v>
      </c>
      <c r="T3675">
        <v>6</v>
      </c>
      <c r="U3675">
        <v>0</v>
      </c>
      <c r="V3675">
        <v>24.980399999999999</v>
      </c>
      <c r="W3675">
        <f>(Tableau1[[#This Row],[Sales]]/Tableau1[[#This Row],[Profit]])*100</f>
        <v>370.37037037037038</v>
      </c>
      <c r="X3675">
        <f>Tableau1[[#This Row],[Sales]]*(1-Tableau1[[#This Row],[Discount]])</f>
        <v>92.52</v>
      </c>
      <c r="Y3675">
        <f ca="1">SUMIF(Tableau1[Order ID],Tableau1[[#This Row],[Order ID]],Tableau1[[#This Row],[Sales]])</f>
        <v>0</v>
      </c>
    </row>
    <row r="3676" spans="1:25" x14ac:dyDescent="0.3">
      <c r="A3676">
        <v>7379</v>
      </c>
      <c r="B3676" t="s">
        <v>3695</v>
      </c>
      <c r="C3676" s="9" t="s">
        <v>5100</v>
      </c>
      <c r="D3676" s="9">
        <v>42155</v>
      </c>
      <c r="E3676" s="3" t="s">
        <v>5100</v>
      </c>
      <c r="F3676" t="s">
        <v>6467</v>
      </c>
      <c r="G3676" t="s">
        <v>7229</v>
      </c>
      <c r="H3676" t="s">
        <v>8022</v>
      </c>
      <c r="I3676" t="s">
        <v>8054</v>
      </c>
      <c r="J3676" t="s">
        <v>8057</v>
      </c>
      <c r="K3676" t="s">
        <v>8173</v>
      </c>
      <c r="L3676" t="s">
        <v>8592</v>
      </c>
      <c r="M3676">
        <v>28314</v>
      </c>
      <c r="N3676" t="s">
        <v>8637</v>
      </c>
      <c r="O3676" t="s">
        <v>9640</v>
      </c>
      <c r="P3676" t="s">
        <v>10371</v>
      </c>
      <c r="Q3676" t="s">
        <v>10379</v>
      </c>
      <c r="R3676" t="s">
        <v>11378</v>
      </c>
      <c r="S3676">
        <v>10.272</v>
      </c>
      <c r="T3676">
        <v>3</v>
      </c>
      <c r="U3676">
        <v>0.2</v>
      </c>
      <c r="V3676">
        <v>1.1556</v>
      </c>
      <c r="W3676">
        <f>(Tableau1[[#This Row],[Sales]]/Tableau1[[#This Row],[Profit]])*100</f>
        <v>888.88888888888891</v>
      </c>
      <c r="X3676">
        <f>Tableau1[[#This Row],[Sales]]*(1-Tableau1[[#This Row],[Discount]])</f>
        <v>8.2176000000000009</v>
      </c>
      <c r="Y3676">
        <f ca="1">SUMIF(Tableau1[Order ID],Tableau1[[#This Row],[Order ID]],Tableau1[[#This Row],[Sales]])</f>
        <v>0</v>
      </c>
    </row>
    <row r="3677" spans="1:25" x14ac:dyDescent="0.3">
      <c r="A3677">
        <v>7380</v>
      </c>
      <c r="B3677" t="s">
        <v>3696</v>
      </c>
      <c r="C3677" s="9" t="s">
        <v>6190</v>
      </c>
      <c r="D3677" s="9">
        <v>42626</v>
      </c>
      <c r="E3677" s="3" t="s">
        <v>5061</v>
      </c>
      <c r="F3677" t="s">
        <v>6465</v>
      </c>
      <c r="G3677" t="s">
        <v>6476</v>
      </c>
      <c r="H3677" t="s">
        <v>7269</v>
      </c>
      <c r="I3677" t="s">
        <v>8054</v>
      </c>
      <c r="J3677" t="s">
        <v>8057</v>
      </c>
      <c r="K3677" t="s">
        <v>8213</v>
      </c>
      <c r="L3677" t="s">
        <v>8596</v>
      </c>
      <c r="M3677">
        <v>68104</v>
      </c>
      <c r="N3677" t="s">
        <v>8639</v>
      </c>
      <c r="O3677" t="s">
        <v>9627</v>
      </c>
      <c r="P3677" t="s">
        <v>10371</v>
      </c>
      <c r="Q3677" t="s">
        <v>10377</v>
      </c>
      <c r="R3677" t="s">
        <v>11367</v>
      </c>
      <c r="S3677">
        <v>40.74</v>
      </c>
      <c r="T3677">
        <v>3</v>
      </c>
      <c r="U3677">
        <v>0</v>
      </c>
      <c r="V3677">
        <v>0.40739999999999998</v>
      </c>
      <c r="W3677">
        <f>(Tableau1[[#This Row],[Sales]]/Tableau1[[#This Row],[Profit]])*100</f>
        <v>10000.000000000002</v>
      </c>
      <c r="X3677">
        <f>Tableau1[[#This Row],[Sales]]*(1-Tableau1[[#This Row],[Discount]])</f>
        <v>40.74</v>
      </c>
      <c r="Y3677">
        <f ca="1">SUMIF(Tableau1[Order ID],Tableau1[[#This Row],[Order ID]],Tableau1[[#This Row],[Sales]])</f>
        <v>0</v>
      </c>
    </row>
    <row r="3678" spans="1:25" x14ac:dyDescent="0.3">
      <c r="A3678">
        <v>7390</v>
      </c>
      <c r="B3678" t="s">
        <v>3697</v>
      </c>
      <c r="C3678" s="9" t="s">
        <v>6191</v>
      </c>
      <c r="D3678" s="9">
        <v>43068</v>
      </c>
      <c r="E3678" s="3" t="s">
        <v>5764</v>
      </c>
      <c r="F3678" t="s">
        <v>6465</v>
      </c>
      <c r="G3678" t="s">
        <v>6542</v>
      </c>
      <c r="H3678" t="s">
        <v>7335</v>
      </c>
      <c r="I3678" t="s">
        <v>8054</v>
      </c>
      <c r="J3678" t="s">
        <v>8057</v>
      </c>
      <c r="K3678" t="s">
        <v>8404</v>
      </c>
      <c r="L3678" t="s">
        <v>8606</v>
      </c>
      <c r="M3678">
        <v>37421</v>
      </c>
      <c r="N3678" t="s">
        <v>8637</v>
      </c>
      <c r="O3678" t="s">
        <v>8642</v>
      </c>
      <c r="P3678" t="s">
        <v>10370</v>
      </c>
      <c r="Q3678" t="s">
        <v>10374</v>
      </c>
      <c r="R3678" t="s">
        <v>10391</v>
      </c>
      <c r="S3678">
        <v>390.36799999999999</v>
      </c>
      <c r="T3678">
        <v>2</v>
      </c>
      <c r="U3678">
        <v>0.2</v>
      </c>
      <c r="V3678">
        <v>48.795999999999999</v>
      </c>
      <c r="W3678">
        <f>(Tableau1[[#This Row],[Sales]]/Tableau1[[#This Row],[Profit]])*100</f>
        <v>800</v>
      </c>
      <c r="X3678">
        <f>Tableau1[[#This Row],[Sales]]*(1-Tableau1[[#This Row],[Discount]])</f>
        <v>312.2944</v>
      </c>
      <c r="Y3678">
        <f ca="1">SUMIF(Tableau1[Order ID],Tableau1[[#This Row],[Order ID]],Tableau1[[#This Row],[Sales]])</f>
        <v>0</v>
      </c>
    </row>
    <row r="3679" spans="1:25" x14ac:dyDescent="0.3">
      <c r="A3679">
        <v>7392</v>
      </c>
      <c r="B3679" t="s">
        <v>3698</v>
      </c>
      <c r="C3679" s="9" t="s">
        <v>5799</v>
      </c>
      <c r="D3679" s="9">
        <v>43073</v>
      </c>
      <c r="E3679" s="3" t="s">
        <v>5256</v>
      </c>
      <c r="F3679" t="s">
        <v>6464</v>
      </c>
      <c r="G3679" t="s">
        <v>6866</v>
      </c>
      <c r="H3679" t="s">
        <v>7659</v>
      </c>
      <c r="I3679" t="s">
        <v>8054</v>
      </c>
      <c r="J3679" t="s">
        <v>8057</v>
      </c>
      <c r="K3679" t="s">
        <v>8112</v>
      </c>
      <c r="L3679" t="s">
        <v>8612</v>
      </c>
      <c r="M3679">
        <v>45014</v>
      </c>
      <c r="N3679" t="s">
        <v>8640</v>
      </c>
      <c r="O3679" t="s">
        <v>9762</v>
      </c>
      <c r="P3679" t="s">
        <v>10371</v>
      </c>
      <c r="Q3679" t="s">
        <v>10383</v>
      </c>
      <c r="R3679" t="s">
        <v>11497</v>
      </c>
      <c r="S3679">
        <v>74.352000000000004</v>
      </c>
      <c r="T3679">
        <v>3</v>
      </c>
      <c r="U3679">
        <v>0.2</v>
      </c>
      <c r="V3679">
        <v>23.234999999999999</v>
      </c>
      <c r="W3679">
        <f>(Tableau1[[#This Row],[Sales]]/Tableau1[[#This Row],[Profit]])*100</f>
        <v>320</v>
      </c>
      <c r="X3679">
        <f>Tableau1[[#This Row],[Sales]]*(1-Tableau1[[#This Row],[Discount]])</f>
        <v>59.481600000000007</v>
      </c>
      <c r="Y3679">
        <f ca="1">SUMIF(Tableau1[Order ID],Tableau1[[#This Row],[Order ID]],Tableau1[[#This Row],[Sales]])</f>
        <v>0</v>
      </c>
    </row>
    <row r="3680" spans="1:25" x14ac:dyDescent="0.3">
      <c r="A3680">
        <v>7393</v>
      </c>
      <c r="B3680" t="s">
        <v>3699</v>
      </c>
      <c r="C3680" s="9" t="s">
        <v>5773</v>
      </c>
      <c r="D3680" s="9">
        <v>42857</v>
      </c>
      <c r="E3680" s="3" t="s">
        <v>5666</v>
      </c>
      <c r="F3680" t="s">
        <v>6465</v>
      </c>
      <c r="G3680" t="s">
        <v>7200</v>
      </c>
      <c r="H3680" t="s">
        <v>7993</v>
      </c>
      <c r="I3680" t="s">
        <v>8054</v>
      </c>
      <c r="J3680" t="s">
        <v>8057</v>
      </c>
      <c r="K3680" t="s">
        <v>8059</v>
      </c>
      <c r="L3680" t="s">
        <v>8590</v>
      </c>
      <c r="M3680">
        <v>90049</v>
      </c>
      <c r="N3680" t="s">
        <v>8638</v>
      </c>
      <c r="O3680" t="s">
        <v>9981</v>
      </c>
      <c r="P3680" t="s">
        <v>10371</v>
      </c>
      <c r="Q3680" t="s">
        <v>10383</v>
      </c>
      <c r="R3680" t="s">
        <v>11718</v>
      </c>
      <c r="S3680">
        <v>15.7</v>
      </c>
      <c r="T3680">
        <v>5</v>
      </c>
      <c r="U3680">
        <v>0</v>
      </c>
      <c r="V3680">
        <v>7.0650000000000004</v>
      </c>
      <c r="W3680">
        <f>(Tableau1[[#This Row],[Sales]]/Tableau1[[#This Row],[Profit]])*100</f>
        <v>222.2222222222222</v>
      </c>
      <c r="X3680">
        <f>Tableau1[[#This Row],[Sales]]*(1-Tableau1[[#This Row],[Discount]])</f>
        <v>15.7</v>
      </c>
      <c r="Y3680">
        <f ca="1">SUMIF(Tableau1[Order ID],Tableau1[[#This Row],[Order ID]],Tableau1[[#This Row],[Sales]])</f>
        <v>0</v>
      </c>
    </row>
    <row r="3681" spans="1:25" x14ac:dyDescent="0.3">
      <c r="A3681">
        <v>7396</v>
      </c>
      <c r="B3681" t="s">
        <v>3700</v>
      </c>
      <c r="C3681" s="9" t="s">
        <v>5621</v>
      </c>
      <c r="D3681" s="9">
        <v>42729</v>
      </c>
      <c r="E3681" s="3" t="s">
        <v>5975</v>
      </c>
      <c r="F3681" t="s">
        <v>6465</v>
      </c>
      <c r="G3681" t="s">
        <v>7183</v>
      </c>
      <c r="H3681" t="s">
        <v>7976</v>
      </c>
      <c r="I3681" t="s">
        <v>8055</v>
      </c>
      <c r="J3681" t="s">
        <v>8057</v>
      </c>
      <c r="K3681" t="s">
        <v>8078</v>
      </c>
      <c r="L3681" t="s">
        <v>8603</v>
      </c>
      <c r="M3681">
        <v>10024</v>
      </c>
      <c r="N3681" t="s">
        <v>8640</v>
      </c>
      <c r="O3681" t="s">
        <v>9570</v>
      </c>
      <c r="P3681" t="s">
        <v>10370</v>
      </c>
      <c r="Q3681" t="s">
        <v>10376</v>
      </c>
      <c r="R3681" t="s">
        <v>11313</v>
      </c>
      <c r="S3681">
        <v>313.17599999999999</v>
      </c>
      <c r="T3681">
        <v>2</v>
      </c>
      <c r="U3681">
        <v>0.4</v>
      </c>
      <c r="V3681">
        <v>-120.0508</v>
      </c>
      <c r="W3681">
        <f>(Tableau1[[#This Row],[Sales]]/Tableau1[[#This Row],[Profit]])*100</f>
        <v>-260.86956521739131</v>
      </c>
      <c r="X3681">
        <f>Tableau1[[#This Row],[Sales]]*(1-Tableau1[[#This Row],[Discount]])</f>
        <v>187.90559999999999</v>
      </c>
      <c r="Y3681">
        <f ca="1">SUMIF(Tableau1[Order ID],Tableau1[[#This Row],[Order ID]],Tableau1[[#This Row],[Sales]])</f>
        <v>0</v>
      </c>
    </row>
    <row r="3682" spans="1:25" x14ac:dyDescent="0.3">
      <c r="A3682">
        <v>7398</v>
      </c>
      <c r="B3682" t="s">
        <v>3701</v>
      </c>
      <c r="C3682" s="9" t="s">
        <v>5617</v>
      </c>
      <c r="D3682" s="9">
        <v>41912</v>
      </c>
      <c r="E3682" s="3" t="s">
        <v>5617</v>
      </c>
      <c r="F3682" t="s">
        <v>6467</v>
      </c>
      <c r="G3682" t="s">
        <v>7146</v>
      </c>
      <c r="H3682" t="s">
        <v>7939</v>
      </c>
      <c r="I3682" t="s">
        <v>8055</v>
      </c>
      <c r="J3682" t="s">
        <v>8057</v>
      </c>
      <c r="K3682" t="s">
        <v>8112</v>
      </c>
      <c r="L3682" t="s">
        <v>8612</v>
      </c>
      <c r="M3682">
        <v>45014</v>
      </c>
      <c r="N3682" t="s">
        <v>8640</v>
      </c>
      <c r="O3682" t="s">
        <v>8827</v>
      </c>
      <c r="P3682" t="s">
        <v>10371</v>
      </c>
      <c r="Q3682" t="s">
        <v>10382</v>
      </c>
      <c r="R3682" t="s">
        <v>10577</v>
      </c>
      <c r="S3682">
        <v>795.40800000000002</v>
      </c>
      <c r="T3682">
        <v>6</v>
      </c>
      <c r="U3682">
        <v>0.2</v>
      </c>
      <c r="V3682">
        <v>59.6556</v>
      </c>
      <c r="W3682">
        <f>(Tableau1[[#This Row],[Sales]]/Tableau1[[#This Row],[Profit]])*100</f>
        <v>1333.3333333333335</v>
      </c>
      <c r="X3682">
        <f>Tableau1[[#This Row],[Sales]]*(1-Tableau1[[#This Row],[Discount]])</f>
        <v>636.32640000000004</v>
      </c>
      <c r="Y3682">
        <f ca="1">SUMIF(Tableau1[Order ID],Tableau1[[#This Row],[Order ID]],Tableau1[[#This Row],[Sales]])</f>
        <v>0</v>
      </c>
    </row>
    <row r="3683" spans="1:25" x14ac:dyDescent="0.3">
      <c r="A3683">
        <v>7399</v>
      </c>
      <c r="B3683" t="s">
        <v>3702</v>
      </c>
      <c r="C3683" s="9" t="s">
        <v>5166</v>
      </c>
      <c r="D3683" s="9">
        <v>41832</v>
      </c>
      <c r="E3683" s="3" t="s">
        <v>5888</v>
      </c>
      <c r="F3683" t="s">
        <v>6464</v>
      </c>
      <c r="G3683" t="s">
        <v>6718</v>
      </c>
      <c r="H3683" t="s">
        <v>7511</v>
      </c>
      <c r="I3683" t="s">
        <v>8054</v>
      </c>
      <c r="J3683" t="s">
        <v>8057</v>
      </c>
      <c r="K3683" t="s">
        <v>8080</v>
      </c>
      <c r="L3683" t="s">
        <v>8598</v>
      </c>
      <c r="M3683">
        <v>60610</v>
      </c>
      <c r="N3683" t="s">
        <v>8639</v>
      </c>
      <c r="O3683" t="s">
        <v>9644</v>
      </c>
      <c r="P3683" t="s">
        <v>10371</v>
      </c>
      <c r="Q3683" t="s">
        <v>10383</v>
      </c>
      <c r="R3683" t="s">
        <v>11382</v>
      </c>
      <c r="S3683">
        <v>35.856000000000002</v>
      </c>
      <c r="T3683">
        <v>9</v>
      </c>
      <c r="U3683">
        <v>0.2</v>
      </c>
      <c r="V3683">
        <v>12.9978</v>
      </c>
      <c r="W3683">
        <f>(Tableau1[[#This Row],[Sales]]/Tableau1[[#This Row],[Profit]])*100</f>
        <v>275.86206896551727</v>
      </c>
      <c r="X3683">
        <f>Tableau1[[#This Row],[Sales]]*(1-Tableau1[[#This Row],[Discount]])</f>
        <v>28.684800000000003</v>
      </c>
      <c r="Y3683">
        <f ca="1">SUMIF(Tableau1[Order ID],Tableau1[[#This Row],[Order ID]],Tableau1[[#This Row],[Sales]])</f>
        <v>0</v>
      </c>
    </row>
    <row r="3684" spans="1:25" x14ac:dyDescent="0.3">
      <c r="A3684">
        <v>7401</v>
      </c>
      <c r="B3684" t="s">
        <v>3703</v>
      </c>
      <c r="C3684" s="9" t="s">
        <v>5192</v>
      </c>
      <c r="D3684" s="9">
        <v>42621</v>
      </c>
      <c r="E3684" s="3" t="s">
        <v>6190</v>
      </c>
      <c r="F3684" t="s">
        <v>6465</v>
      </c>
      <c r="G3684" t="s">
        <v>6777</v>
      </c>
      <c r="H3684" t="s">
        <v>7570</v>
      </c>
      <c r="I3684" t="s">
        <v>8054</v>
      </c>
      <c r="J3684" t="s">
        <v>8057</v>
      </c>
      <c r="K3684" t="s">
        <v>8062</v>
      </c>
      <c r="L3684" t="s">
        <v>8234</v>
      </c>
      <c r="M3684">
        <v>98103</v>
      </c>
      <c r="N3684" t="s">
        <v>8638</v>
      </c>
      <c r="O3684" t="s">
        <v>9110</v>
      </c>
      <c r="P3684" t="s">
        <v>10370</v>
      </c>
      <c r="Q3684" t="s">
        <v>10378</v>
      </c>
      <c r="R3684" t="s">
        <v>10859</v>
      </c>
      <c r="S3684">
        <v>43.13</v>
      </c>
      <c r="T3684">
        <v>1</v>
      </c>
      <c r="U3684">
        <v>0</v>
      </c>
      <c r="V3684">
        <v>14.664199999999999</v>
      </c>
      <c r="W3684">
        <f>(Tableau1[[#This Row],[Sales]]/Tableau1[[#This Row],[Profit]])*100</f>
        <v>294.11764705882354</v>
      </c>
      <c r="X3684">
        <f>Tableau1[[#This Row],[Sales]]*(1-Tableau1[[#This Row],[Discount]])</f>
        <v>43.13</v>
      </c>
      <c r="Y3684">
        <f ca="1">SUMIF(Tableau1[Order ID],Tableau1[[#This Row],[Order ID]],Tableau1[[#This Row],[Sales]])</f>
        <v>0</v>
      </c>
    </row>
    <row r="3685" spans="1:25" x14ac:dyDescent="0.3">
      <c r="A3685">
        <v>7403</v>
      </c>
      <c r="B3685" t="s">
        <v>3704</v>
      </c>
      <c r="C3685" s="9" t="s">
        <v>5664</v>
      </c>
      <c r="D3685" s="9">
        <v>42953</v>
      </c>
      <c r="E3685" s="3" t="s">
        <v>5712</v>
      </c>
      <c r="F3685" t="s">
        <v>6465</v>
      </c>
      <c r="G3685" t="s">
        <v>6597</v>
      </c>
      <c r="H3685" t="s">
        <v>7390</v>
      </c>
      <c r="I3685" t="s">
        <v>8054</v>
      </c>
      <c r="J3685" t="s">
        <v>8057</v>
      </c>
      <c r="K3685" t="s">
        <v>8078</v>
      </c>
      <c r="L3685" t="s">
        <v>8603</v>
      </c>
      <c r="M3685">
        <v>10011</v>
      </c>
      <c r="N3685" t="s">
        <v>8640</v>
      </c>
      <c r="O3685" t="s">
        <v>8988</v>
      </c>
      <c r="P3685" t="s">
        <v>10371</v>
      </c>
      <c r="Q3685" t="s">
        <v>10387</v>
      </c>
      <c r="R3685" t="s">
        <v>10737</v>
      </c>
      <c r="S3685">
        <v>70.12</v>
      </c>
      <c r="T3685">
        <v>4</v>
      </c>
      <c r="U3685">
        <v>0</v>
      </c>
      <c r="V3685">
        <v>21.036000000000001</v>
      </c>
      <c r="W3685">
        <f>(Tableau1[[#This Row],[Sales]]/Tableau1[[#This Row],[Profit]])*100</f>
        <v>333.33333333333337</v>
      </c>
      <c r="X3685">
        <f>Tableau1[[#This Row],[Sales]]*(1-Tableau1[[#This Row],[Discount]])</f>
        <v>70.12</v>
      </c>
      <c r="Y3685">
        <f ca="1">SUMIF(Tableau1[Order ID],Tableau1[[#This Row],[Order ID]],Tableau1[[#This Row],[Sales]])</f>
        <v>0</v>
      </c>
    </row>
    <row r="3686" spans="1:25" x14ac:dyDescent="0.3">
      <c r="A3686">
        <v>7404</v>
      </c>
      <c r="B3686" t="s">
        <v>3705</v>
      </c>
      <c r="C3686" s="9" t="s">
        <v>5293</v>
      </c>
      <c r="D3686" s="9">
        <v>42138</v>
      </c>
      <c r="E3686" s="3" t="s">
        <v>6450</v>
      </c>
      <c r="F3686" t="s">
        <v>6465</v>
      </c>
      <c r="G3686" t="s">
        <v>6586</v>
      </c>
      <c r="H3686" t="s">
        <v>7379</v>
      </c>
      <c r="I3686" t="s">
        <v>8055</v>
      </c>
      <c r="J3686" t="s">
        <v>8057</v>
      </c>
      <c r="K3686" t="s">
        <v>8549</v>
      </c>
      <c r="L3686" t="s">
        <v>8590</v>
      </c>
      <c r="M3686">
        <v>93010</v>
      </c>
      <c r="N3686" t="s">
        <v>8638</v>
      </c>
      <c r="O3686" t="s">
        <v>9197</v>
      </c>
      <c r="P3686" t="s">
        <v>10370</v>
      </c>
      <c r="Q3686" t="s">
        <v>10373</v>
      </c>
      <c r="R3686" t="s">
        <v>10946</v>
      </c>
      <c r="S3686">
        <v>509.95749999999998</v>
      </c>
      <c r="T3686">
        <v>5</v>
      </c>
      <c r="U3686">
        <v>0.15</v>
      </c>
      <c r="V3686">
        <v>41.996499999999997</v>
      </c>
      <c r="W3686">
        <f>(Tableau1[[#This Row],[Sales]]/Tableau1[[#This Row],[Profit]])*100</f>
        <v>1214.2857142857142</v>
      </c>
      <c r="X3686">
        <f>Tableau1[[#This Row],[Sales]]*(1-Tableau1[[#This Row],[Discount]])</f>
        <v>433.46387499999997</v>
      </c>
      <c r="Y3686">
        <f ca="1">SUMIF(Tableau1[Order ID],Tableau1[[#This Row],[Order ID]],Tableau1[[#This Row],[Sales]])</f>
        <v>0</v>
      </c>
    </row>
    <row r="3687" spans="1:25" x14ac:dyDescent="0.3">
      <c r="A3687">
        <v>7408</v>
      </c>
      <c r="B3687" t="s">
        <v>3706</v>
      </c>
      <c r="C3687" s="9" t="s">
        <v>5206</v>
      </c>
      <c r="D3687" s="9">
        <v>42755</v>
      </c>
      <c r="E3687" s="3" t="s">
        <v>5306</v>
      </c>
      <c r="F3687" t="s">
        <v>6466</v>
      </c>
      <c r="G3687" t="s">
        <v>7054</v>
      </c>
      <c r="H3687" t="s">
        <v>7847</v>
      </c>
      <c r="I3687" t="s">
        <v>8054</v>
      </c>
      <c r="J3687" t="s">
        <v>8057</v>
      </c>
      <c r="K3687" t="s">
        <v>8080</v>
      </c>
      <c r="L3687" t="s">
        <v>8598</v>
      </c>
      <c r="M3687">
        <v>60653</v>
      </c>
      <c r="N3687" t="s">
        <v>8639</v>
      </c>
      <c r="O3687" t="s">
        <v>9363</v>
      </c>
      <c r="P3687" t="s">
        <v>10371</v>
      </c>
      <c r="Q3687" t="s">
        <v>10375</v>
      </c>
      <c r="R3687" t="s">
        <v>11110</v>
      </c>
      <c r="S3687">
        <v>11.52</v>
      </c>
      <c r="T3687">
        <v>5</v>
      </c>
      <c r="U3687">
        <v>0.2</v>
      </c>
      <c r="V3687">
        <v>4.1760000000000002</v>
      </c>
      <c r="W3687">
        <f>(Tableau1[[#This Row],[Sales]]/Tableau1[[#This Row],[Profit]])*100</f>
        <v>275.86206896551721</v>
      </c>
      <c r="X3687">
        <f>Tableau1[[#This Row],[Sales]]*(1-Tableau1[[#This Row],[Discount]])</f>
        <v>9.2159999999999993</v>
      </c>
      <c r="Y3687">
        <f ca="1">SUMIF(Tableau1[Order ID],Tableau1[[#This Row],[Order ID]],Tableau1[[#This Row],[Sales]])</f>
        <v>0</v>
      </c>
    </row>
    <row r="3688" spans="1:25" x14ac:dyDescent="0.3">
      <c r="A3688">
        <v>7409</v>
      </c>
      <c r="B3688" t="s">
        <v>3707</v>
      </c>
      <c r="C3688" s="9" t="s">
        <v>5228</v>
      </c>
      <c r="D3688" s="9">
        <v>42520</v>
      </c>
      <c r="E3688" s="3" t="s">
        <v>5142</v>
      </c>
      <c r="F3688" t="s">
        <v>6465</v>
      </c>
      <c r="G3688" t="s">
        <v>7152</v>
      </c>
      <c r="H3688" t="s">
        <v>7945</v>
      </c>
      <c r="I3688" t="s">
        <v>8055</v>
      </c>
      <c r="J3688" t="s">
        <v>8057</v>
      </c>
      <c r="K3688" t="s">
        <v>8059</v>
      </c>
      <c r="L3688" t="s">
        <v>8590</v>
      </c>
      <c r="M3688">
        <v>90032</v>
      </c>
      <c r="N3688" t="s">
        <v>8638</v>
      </c>
      <c r="O3688" t="s">
        <v>10044</v>
      </c>
      <c r="P3688" t="s">
        <v>10370</v>
      </c>
      <c r="Q3688" t="s">
        <v>10378</v>
      </c>
      <c r="R3688" t="s">
        <v>11782</v>
      </c>
      <c r="S3688">
        <v>167.84</v>
      </c>
      <c r="T3688">
        <v>8</v>
      </c>
      <c r="U3688">
        <v>0</v>
      </c>
      <c r="V3688">
        <v>11.748799999999999</v>
      </c>
      <c r="W3688">
        <f>(Tableau1[[#This Row],[Sales]]/Tableau1[[#This Row],[Profit]])*100</f>
        <v>1428.5714285714287</v>
      </c>
      <c r="X3688">
        <f>Tableau1[[#This Row],[Sales]]*(1-Tableau1[[#This Row],[Discount]])</f>
        <v>167.84</v>
      </c>
      <c r="Y3688">
        <f ca="1">SUMIF(Tableau1[Order ID],Tableau1[[#This Row],[Order ID]],Tableau1[[#This Row],[Sales]])</f>
        <v>0</v>
      </c>
    </row>
    <row r="3689" spans="1:25" x14ac:dyDescent="0.3">
      <c r="A3689">
        <v>7410</v>
      </c>
      <c r="B3689" t="s">
        <v>3708</v>
      </c>
      <c r="C3689" s="9" t="s">
        <v>5948</v>
      </c>
      <c r="D3689" s="9">
        <v>41737</v>
      </c>
      <c r="E3689" s="3" t="s">
        <v>5821</v>
      </c>
      <c r="F3689" t="s">
        <v>6465</v>
      </c>
      <c r="G3689" t="s">
        <v>6833</v>
      </c>
      <c r="H3689" t="s">
        <v>7626</v>
      </c>
      <c r="I3689" t="s">
        <v>8054</v>
      </c>
      <c r="J3689" t="s">
        <v>8057</v>
      </c>
      <c r="K3689" t="s">
        <v>8225</v>
      </c>
      <c r="L3689" t="s">
        <v>8612</v>
      </c>
      <c r="M3689">
        <v>43615</v>
      </c>
      <c r="N3689" t="s">
        <v>8640</v>
      </c>
      <c r="O3689" t="s">
        <v>10213</v>
      </c>
      <c r="P3689" t="s">
        <v>10370</v>
      </c>
      <c r="Q3689" t="s">
        <v>10376</v>
      </c>
      <c r="R3689" t="s">
        <v>11951</v>
      </c>
      <c r="S3689">
        <v>172.11</v>
      </c>
      <c r="T3689">
        <v>1</v>
      </c>
      <c r="U3689">
        <v>0.4</v>
      </c>
      <c r="V3689">
        <v>-94.660499999999999</v>
      </c>
      <c r="W3689">
        <f>(Tableau1[[#This Row],[Sales]]/Tableau1[[#This Row],[Profit]])*100</f>
        <v>-181.81818181818184</v>
      </c>
      <c r="X3689">
        <f>Tableau1[[#This Row],[Sales]]*(1-Tableau1[[#This Row],[Discount]])</f>
        <v>103.26600000000001</v>
      </c>
      <c r="Y3689">
        <f ca="1">SUMIF(Tableau1[Order ID],Tableau1[[#This Row],[Order ID]],Tableau1[[#This Row],[Sales]])</f>
        <v>0</v>
      </c>
    </row>
    <row r="3690" spans="1:25" x14ac:dyDescent="0.3">
      <c r="A3690">
        <v>7411</v>
      </c>
      <c r="B3690" t="s">
        <v>3709</v>
      </c>
      <c r="C3690" s="9" t="s">
        <v>5179</v>
      </c>
      <c r="D3690" s="9">
        <v>41843</v>
      </c>
      <c r="E3690" s="3" t="s">
        <v>6392</v>
      </c>
      <c r="F3690" t="s">
        <v>6466</v>
      </c>
      <c r="G3690" t="s">
        <v>6476</v>
      </c>
      <c r="H3690" t="s">
        <v>7269</v>
      </c>
      <c r="I3690" t="s">
        <v>8054</v>
      </c>
      <c r="J3690" t="s">
        <v>8057</v>
      </c>
      <c r="K3690" t="s">
        <v>8078</v>
      </c>
      <c r="L3690" t="s">
        <v>8603</v>
      </c>
      <c r="M3690">
        <v>10011</v>
      </c>
      <c r="N3690" t="s">
        <v>8640</v>
      </c>
      <c r="O3690" t="s">
        <v>9560</v>
      </c>
      <c r="P3690" t="s">
        <v>10372</v>
      </c>
      <c r="Q3690" t="s">
        <v>10384</v>
      </c>
      <c r="R3690" t="s">
        <v>11303</v>
      </c>
      <c r="S3690">
        <v>99.98</v>
      </c>
      <c r="T3690">
        <v>2</v>
      </c>
      <c r="U3690">
        <v>0</v>
      </c>
      <c r="V3690">
        <v>7.9984000000000002</v>
      </c>
      <c r="W3690">
        <f>(Tableau1[[#This Row],[Sales]]/Tableau1[[#This Row],[Profit]])*100</f>
        <v>1250</v>
      </c>
      <c r="X3690">
        <f>Tableau1[[#This Row],[Sales]]*(1-Tableau1[[#This Row],[Discount]])</f>
        <v>99.98</v>
      </c>
      <c r="Y3690">
        <f ca="1">SUMIF(Tableau1[Order ID],Tableau1[[#This Row],[Order ID]],Tableau1[[#This Row],[Sales]])</f>
        <v>0</v>
      </c>
    </row>
    <row r="3691" spans="1:25" x14ac:dyDescent="0.3">
      <c r="A3691">
        <v>7412</v>
      </c>
      <c r="B3691" t="s">
        <v>3710</v>
      </c>
      <c r="C3691" s="9" t="s">
        <v>6139</v>
      </c>
      <c r="D3691" s="9">
        <v>42885</v>
      </c>
      <c r="E3691" s="3" t="s">
        <v>5125</v>
      </c>
      <c r="F3691" t="s">
        <v>6465</v>
      </c>
      <c r="G3691" t="s">
        <v>6918</v>
      </c>
      <c r="H3691" t="s">
        <v>7711</v>
      </c>
      <c r="I3691" t="s">
        <v>8056</v>
      </c>
      <c r="J3691" t="s">
        <v>8057</v>
      </c>
      <c r="K3691" t="s">
        <v>8299</v>
      </c>
      <c r="L3691" t="s">
        <v>8609</v>
      </c>
      <c r="M3691">
        <v>97224</v>
      </c>
      <c r="N3691" t="s">
        <v>8638</v>
      </c>
      <c r="O3691" t="s">
        <v>10160</v>
      </c>
      <c r="P3691" t="s">
        <v>10372</v>
      </c>
      <c r="Q3691" t="s">
        <v>10380</v>
      </c>
      <c r="R3691" t="s">
        <v>11902</v>
      </c>
      <c r="S3691">
        <v>156.792</v>
      </c>
      <c r="T3691">
        <v>1</v>
      </c>
      <c r="U3691">
        <v>0.2</v>
      </c>
      <c r="V3691">
        <v>17.639099999999999</v>
      </c>
      <c r="W3691">
        <f>(Tableau1[[#This Row],[Sales]]/Tableau1[[#This Row],[Profit]])*100</f>
        <v>888.88888888888891</v>
      </c>
      <c r="X3691">
        <f>Tableau1[[#This Row],[Sales]]*(1-Tableau1[[#This Row],[Discount]])</f>
        <v>125.43360000000001</v>
      </c>
      <c r="Y3691">
        <f ca="1">SUMIF(Tableau1[Order ID],Tableau1[[#This Row],[Order ID]],Tableau1[[#This Row],[Sales]])</f>
        <v>0</v>
      </c>
    </row>
    <row r="3692" spans="1:25" x14ac:dyDescent="0.3">
      <c r="A3692">
        <v>7415</v>
      </c>
      <c r="B3692" t="s">
        <v>3711</v>
      </c>
      <c r="C3692" s="9" t="s">
        <v>5099</v>
      </c>
      <c r="D3692" s="9">
        <v>42442</v>
      </c>
      <c r="E3692" s="3" t="s">
        <v>5573</v>
      </c>
      <c r="F3692" t="s">
        <v>6464</v>
      </c>
      <c r="G3692" t="s">
        <v>6502</v>
      </c>
      <c r="H3692" t="s">
        <v>7295</v>
      </c>
      <c r="I3692" t="s">
        <v>8055</v>
      </c>
      <c r="J3692" t="s">
        <v>8057</v>
      </c>
      <c r="K3692" t="s">
        <v>8068</v>
      </c>
      <c r="L3692" t="s">
        <v>8597</v>
      </c>
      <c r="M3692">
        <v>19134</v>
      </c>
      <c r="N3692" t="s">
        <v>8640</v>
      </c>
      <c r="O3692" t="s">
        <v>8794</v>
      </c>
      <c r="P3692" t="s">
        <v>10370</v>
      </c>
      <c r="Q3692" t="s">
        <v>10374</v>
      </c>
      <c r="R3692" t="s">
        <v>10544</v>
      </c>
      <c r="S3692">
        <v>386.68</v>
      </c>
      <c r="T3692">
        <v>2</v>
      </c>
      <c r="U3692">
        <v>0.3</v>
      </c>
      <c r="V3692">
        <v>-5.524</v>
      </c>
      <c r="W3692">
        <f>(Tableau1[[#This Row],[Sales]]/Tableau1[[#This Row],[Profit]])*100</f>
        <v>-7000</v>
      </c>
      <c r="X3692">
        <f>Tableau1[[#This Row],[Sales]]*(1-Tableau1[[#This Row],[Discount]])</f>
        <v>270.67599999999999</v>
      </c>
      <c r="Y3692">
        <f ca="1">SUMIF(Tableau1[Order ID],Tableau1[[#This Row],[Order ID]],Tableau1[[#This Row],[Sales]])</f>
        <v>0</v>
      </c>
    </row>
    <row r="3693" spans="1:25" x14ac:dyDescent="0.3">
      <c r="A3693">
        <v>7424</v>
      </c>
      <c r="B3693" t="s">
        <v>3712</v>
      </c>
      <c r="C3693" s="9" t="s">
        <v>5348</v>
      </c>
      <c r="D3693" s="9">
        <v>42835</v>
      </c>
      <c r="E3693" s="3" t="s">
        <v>5379</v>
      </c>
      <c r="F3693" t="s">
        <v>6465</v>
      </c>
      <c r="G3693" t="s">
        <v>6562</v>
      </c>
      <c r="H3693" t="s">
        <v>7355</v>
      </c>
      <c r="I3693" t="s">
        <v>8054</v>
      </c>
      <c r="J3693" t="s">
        <v>8057</v>
      </c>
      <c r="K3693" t="s">
        <v>8068</v>
      </c>
      <c r="L3693" t="s">
        <v>8597</v>
      </c>
      <c r="M3693">
        <v>19143</v>
      </c>
      <c r="N3693" t="s">
        <v>8640</v>
      </c>
      <c r="O3693" t="s">
        <v>9888</v>
      </c>
      <c r="P3693" t="s">
        <v>10371</v>
      </c>
      <c r="Q3693" t="s">
        <v>10382</v>
      </c>
      <c r="R3693" t="s">
        <v>11623</v>
      </c>
      <c r="S3693">
        <v>195.10400000000001</v>
      </c>
      <c r="T3693">
        <v>4</v>
      </c>
      <c r="U3693">
        <v>0.2</v>
      </c>
      <c r="V3693">
        <v>21.949200000000001</v>
      </c>
      <c r="W3693">
        <f>(Tableau1[[#This Row],[Sales]]/Tableau1[[#This Row],[Profit]])*100</f>
        <v>888.88888888888891</v>
      </c>
      <c r="X3693">
        <f>Tableau1[[#This Row],[Sales]]*(1-Tableau1[[#This Row],[Discount]])</f>
        <v>156.08320000000003</v>
      </c>
      <c r="Y3693">
        <f ca="1">SUMIF(Tableau1[Order ID],Tableau1[[#This Row],[Order ID]],Tableau1[[#This Row],[Sales]])</f>
        <v>0</v>
      </c>
    </row>
    <row r="3694" spans="1:25" x14ac:dyDescent="0.3">
      <c r="A3694">
        <v>7426</v>
      </c>
      <c r="B3694" t="s">
        <v>3713</v>
      </c>
      <c r="C3694" s="9" t="s">
        <v>5704</v>
      </c>
      <c r="D3694" s="9">
        <v>42546</v>
      </c>
      <c r="E3694" s="3" t="s">
        <v>5842</v>
      </c>
      <c r="F3694" t="s">
        <v>6464</v>
      </c>
      <c r="G3694" t="s">
        <v>6563</v>
      </c>
      <c r="H3694" t="s">
        <v>7356</v>
      </c>
      <c r="I3694" t="s">
        <v>8054</v>
      </c>
      <c r="J3694" t="s">
        <v>8057</v>
      </c>
      <c r="K3694" t="s">
        <v>8070</v>
      </c>
      <c r="L3694" t="s">
        <v>8593</v>
      </c>
      <c r="M3694">
        <v>77070</v>
      </c>
      <c r="N3694" t="s">
        <v>8639</v>
      </c>
      <c r="O3694" t="s">
        <v>8702</v>
      </c>
      <c r="P3694" t="s">
        <v>10370</v>
      </c>
      <c r="Q3694" t="s">
        <v>10374</v>
      </c>
      <c r="R3694" t="s">
        <v>10451</v>
      </c>
      <c r="S3694">
        <v>85.245999999999995</v>
      </c>
      <c r="T3694">
        <v>2</v>
      </c>
      <c r="U3694">
        <v>0.3</v>
      </c>
      <c r="V3694">
        <v>-6.0890000000000004</v>
      </c>
      <c r="W3694">
        <f>(Tableau1[[#This Row],[Sales]]/Tableau1[[#This Row],[Profit]])*100</f>
        <v>-1399.9999999999998</v>
      </c>
      <c r="X3694">
        <f>Tableau1[[#This Row],[Sales]]*(1-Tableau1[[#This Row],[Discount]])</f>
        <v>59.672199999999989</v>
      </c>
      <c r="Y3694">
        <f ca="1">SUMIF(Tableau1[Order ID],Tableau1[[#This Row],[Order ID]],Tableau1[[#This Row],[Sales]])</f>
        <v>0</v>
      </c>
    </row>
    <row r="3695" spans="1:25" x14ac:dyDescent="0.3">
      <c r="A3695">
        <v>7428</v>
      </c>
      <c r="B3695" t="s">
        <v>3714</v>
      </c>
      <c r="C3695" s="9" t="s">
        <v>5491</v>
      </c>
      <c r="D3695" s="9">
        <v>41715</v>
      </c>
      <c r="E3695" s="3" t="s">
        <v>5120</v>
      </c>
      <c r="F3695" t="s">
        <v>6465</v>
      </c>
      <c r="G3695" t="s">
        <v>7243</v>
      </c>
      <c r="H3695" t="s">
        <v>8036</v>
      </c>
      <c r="I3695" t="s">
        <v>8055</v>
      </c>
      <c r="J3695" t="s">
        <v>8057</v>
      </c>
      <c r="K3695" t="s">
        <v>8083</v>
      </c>
      <c r="L3695" t="s">
        <v>8623</v>
      </c>
      <c r="M3695">
        <v>39212</v>
      </c>
      <c r="N3695" t="s">
        <v>8637</v>
      </c>
      <c r="O3695" t="s">
        <v>9160</v>
      </c>
      <c r="P3695" t="s">
        <v>10371</v>
      </c>
      <c r="Q3695" t="s">
        <v>10381</v>
      </c>
      <c r="R3695" t="s">
        <v>10909</v>
      </c>
      <c r="S3695">
        <v>11.43</v>
      </c>
      <c r="T3695">
        <v>3</v>
      </c>
      <c r="U3695">
        <v>0</v>
      </c>
      <c r="V3695">
        <v>5.3720999999999997</v>
      </c>
      <c r="W3695">
        <f>(Tableau1[[#This Row],[Sales]]/Tableau1[[#This Row],[Profit]])*100</f>
        <v>212.7659574468085</v>
      </c>
      <c r="X3695">
        <f>Tableau1[[#This Row],[Sales]]*(1-Tableau1[[#This Row],[Discount]])</f>
        <v>11.43</v>
      </c>
      <c r="Y3695">
        <f ca="1">SUMIF(Tableau1[Order ID],Tableau1[[#This Row],[Order ID]],Tableau1[[#This Row],[Sales]])</f>
        <v>0</v>
      </c>
    </row>
    <row r="3696" spans="1:25" x14ac:dyDescent="0.3">
      <c r="A3696">
        <v>7433</v>
      </c>
      <c r="B3696" t="s">
        <v>3715</v>
      </c>
      <c r="C3696" s="9" t="s">
        <v>5158</v>
      </c>
      <c r="D3696" s="9">
        <v>41860</v>
      </c>
      <c r="E3696" s="3" t="s">
        <v>6401</v>
      </c>
      <c r="F3696" t="s">
        <v>6465</v>
      </c>
      <c r="G3696" t="s">
        <v>7210</v>
      </c>
      <c r="H3696" t="s">
        <v>8003</v>
      </c>
      <c r="I3696" t="s">
        <v>8054</v>
      </c>
      <c r="J3696" t="s">
        <v>8057</v>
      </c>
      <c r="K3696" t="s">
        <v>8100</v>
      </c>
      <c r="L3696" t="s">
        <v>8604</v>
      </c>
      <c r="M3696">
        <v>85023</v>
      </c>
      <c r="N3696" t="s">
        <v>8638</v>
      </c>
      <c r="O3696" t="s">
        <v>9413</v>
      </c>
      <c r="P3696" t="s">
        <v>10371</v>
      </c>
      <c r="Q3696" t="s">
        <v>10386</v>
      </c>
      <c r="R3696" t="s">
        <v>11161</v>
      </c>
      <c r="S3696">
        <v>4.4640000000000004</v>
      </c>
      <c r="T3696">
        <v>3</v>
      </c>
      <c r="U3696">
        <v>0.2</v>
      </c>
      <c r="V3696">
        <v>-0.9486</v>
      </c>
      <c r="W3696">
        <f>(Tableau1[[#This Row],[Sales]]/Tableau1[[#This Row],[Profit]])*100</f>
        <v>-470.58823529411768</v>
      </c>
      <c r="X3696">
        <f>Tableau1[[#This Row],[Sales]]*(1-Tableau1[[#This Row],[Discount]])</f>
        <v>3.5712000000000006</v>
      </c>
      <c r="Y3696">
        <f ca="1">SUMIF(Tableau1[Order ID],Tableau1[[#This Row],[Order ID]],Tableau1[[#This Row],[Sales]])</f>
        <v>0</v>
      </c>
    </row>
    <row r="3697" spans="1:25" x14ac:dyDescent="0.3">
      <c r="A3697">
        <v>7435</v>
      </c>
      <c r="B3697" t="s">
        <v>3716</v>
      </c>
      <c r="C3697" s="9" t="s">
        <v>5383</v>
      </c>
      <c r="D3697" s="9">
        <v>42211</v>
      </c>
      <c r="E3697" s="3" t="s">
        <v>5404</v>
      </c>
      <c r="F3697" t="s">
        <v>6465</v>
      </c>
      <c r="G3697" t="s">
        <v>6630</v>
      </c>
      <c r="H3697" t="s">
        <v>7423</v>
      </c>
      <c r="I3697" t="s">
        <v>8055</v>
      </c>
      <c r="J3697" t="s">
        <v>8057</v>
      </c>
      <c r="K3697" t="s">
        <v>8533</v>
      </c>
      <c r="L3697" t="s">
        <v>8590</v>
      </c>
      <c r="M3697">
        <v>93030</v>
      </c>
      <c r="N3697" t="s">
        <v>8638</v>
      </c>
      <c r="O3697" t="s">
        <v>9160</v>
      </c>
      <c r="P3697" t="s">
        <v>10371</v>
      </c>
      <c r="Q3697" t="s">
        <v>10381</v>
      </c>
      <c r="R3697" t="s">
        <v>10909</v>
      </c>
      <c r="S3697">
        <v>9.1440000000000001</v>
      </c>
      <c r="T3697">
        <v>3</v>
      </c>
      <c r="U3697">
        <v>0.2</v>
      </c>
      <c r="V3697">
        <v>3.0861000000000001</v>
      </c>
      <c r="W3697">
        <f>(Tableau1[[#This Row],[Sales]]/Tableau1[[#This Row],[Profit]])*100</f>
        <v>296.2962962962963</v>
      </c>
      <c r="X3697">
        <f>Tableau1[[#This Row],[Sales]]*(1-Tableau1[[#This Row],[Discount]])</f>
        <v>7.3152000000000008</v>
      </c>
      <c r="Y3697">
        <f ca="1">SUMIF(Tableau1[Order ID],Tableau1[[#This Row],[Order ID]],Tableau1[[#This Row],[Sales]])</f>
        <v>0</v>
      </c>
    </row>
    <row r="3698" spans="1:25" x14ac:dyDescent="0.3">
      <c r="A3698">
        <v>7438</v>
      </c>
      <c r="B3698" t="s">
        <v>3717</v>
      </c>
      <c r="C3698" s="9" t="s">
        <v>6192</v>
      </c>
      <c r="D3698" s="9">
        <v>41685</v>
      </c>
      <c r="E3698" s="3" t="s">
        <v>6432</v>
      </c>
      <c r="F3698" t="s">
        <v>6465</v>
      </c>
      <c r="G3698" t="s">
        <v>6760</v>
      </c>
      <c r="H3698" t="s">
        <v>7553</v>
      </c>
      <c r="I3698" t="s">
        <v>8055</v>
      </c>
      <c r="J3698" t="s">
        <v>8057</v>
      </c>
      <c r="K3698" t="s">
        <v>8062</v>
      </c>
      <c r="L3698" t="s">
        <v>8234</v>
      </c>
      <c r="M3698">
        <v>98105</v>
      </c>
      <c r="N3698" t="s">
        <v>8638</v>
      </c>
      <c r="O3698" t="s">
        <v>9483</v>
      </c>
      <c r="P3698" t="s">
        <v>10371</v>
      </c>
      <c r="Q3698" t="s">
        <v>10381</v>
      </c>
      <c r="R3698" t="s">
        <v>11227</v>
      </c>
      <c r="S3698">
        <v>21.36</v>
      </c>
      <c r="T3698">
        <v>5</v>
      </c>
      <c r="U3698">
        <v>0.2</v>
      </c>
      <c r="V3698">
        <v>7.2089999999999996</v>
      </c>
      <c r="W3698">
        <f>(Tableau1[[#This Row],[Sales]]/Tableau1[[#This Row],[Profit]])*100</f>
        <v>296.2962962962963</v>
      </c>
      <c r="X3698">
        <f>Tableau1[[#This Row],[Sales]]*(1-Tableau1[[#This Row],[Discount]])</f>
        <v>17.088000000000001</v>
      </c>
      <c r="Y3698">
        <f ca="1">SUMIF(Tableau1[Order ID],Tableau1[[#This Row],[Order ID]],Tableau1[[#This Row],[Sales]])</f>
        <v>0</v>
      </c>
    </row>
    <row r="3699" spans="1:25" x14ac:dyDescent="0.3">
      <c r="A3699">
        <v>7439</v>
      </c>
      <c r="B3699" t="s">
        <v>3718</v>
      </c>
      <c r="C3699" s="9" t="s">
        <v>5569</v>
      </c>
      <c r="D3699" s="9">
        <v>42087</v>
      </c>
      <c r="E3699" s="3" t="s">
        <v>6105</v>
      </c>
      <c r="F3699" t="s">
        <v>6464</v>
      </c>
      <c r="G3699" t="s">
        <v>6902</v>
      </c>
      <c r="H3699" t="s">
        <v>7695</v>
      </c>
      <c r="I3699" t="s">
        <v>8055</v>
      </c>
      <c r="J3699" t="s">
        <v>8057</v>
      </c>
      <c r="K3699" t="s">
        <v>8444</v>
      </c>
      <c r="L3699" t="s">
        <v>8234</v>
      </c>
      <c r="M3699">
        <v>98042</v>
      </c>
      <c r="N3699" t="s">
        <v>8638</v>
      </c>
      <c r="O3699" t="s">
        <v>10013</v>
      </c>
      <c r="P3699" t="s">
        <v>10370</v>
      </c>
      <c r="Q3699" t="s">
        <v>10378</v>
      </c>
      <c r="R3699" t="s">
        <v>11751</v>
      </c>
      <c r="S3699">
        <v>46.9</v>
      </c>
      <c r="T3699">
        <v>5</v>
      </c>
      <c r="U3699">
        <v>0</v>
      </c>
      <c r="V3699">
        <v>13.132</v>
      </c>
      <c r="W3699">
        <f>(Tableau1[[#This Row],[Sales]]/Tableau1[[#This Row],[Profit]])*100</f>
        <v>357.14285714285717</v>
      </c>
      <c r="X3699">
        <f>Tableau1[[#This Row],[Sales]]*(1-Tableau1[[#This Row],[Discount]])</f>
        <v>46.9</v>
      </c>
      <c r="Y3699">
        <f ca="1">SUMIF(Tableau1[Order ID],Tableau1[[#This Row],[Order ID]],Tableau1[[#This Row],[Sales]])</f>
        <v>0</v>
      </c>
    </row>
    <row r="3700" spans="1:25" x14ac:dyDescent="0.3">
      <c r="A3700">
        <v>7440</v>
      </c>
      <c r="B3700" t="s">
        <v>3719</v>
      </c>
      <c r="C3700" s="9" t="s">
        <v>5294</v>
      </c>
      <c r="D3700" s="9">
        <v>42980</v>
      </c>
      <c r="E3700" s="3" t="s">
        <v>6309</v>
      </c>
      <c r="F3700" t="s">
        <v>6465</v>
      </c>
      <c r="G3700" t="s">
        <v>7006</v>
      </c>
      <c r="H3700" t="s">
        <v>7799</v>
      </c>
      <c r="I3700" t="s">
        <v>8054</v>
      </c>
      <c r="J3700" t="s">
        <v>8057</v>
      </c>
      <c r="K3700" t="s">
        <v>8059</v>
      </c>
      <c r="L3700" t="s">
        <v>8590</v>
      </c>
      <c r="M3700">
        <v>90049</v>
      </c>
      <c r="N3700" t="s">
        <v>8638</v>
      </c>
      <c r="O3700" t="s">
        <v>9228</v>
      </c>
      <c r="P3700" t="s">
        <v>10371</v>
      </c>
      <c r="Q3700" t="s">
        <v>10381</v>
      </c>
      <c r="R3700" t="s">
        <v>10977</v>
      </c>
      <c r="S3700">
        <v>18.72</v>
      </c>
      <c r="T3700">
        <v>5</v>
      </c>
      <c r="U3700">
        <v>0.2</v>
      </c>
      <c r="V3700">
        <v>6.5519999999999996</v>
      </c>
      <c r="W3700">
        <f>(Tableau1[[#This Row],[Sales]]/Tableau1[[#This Row],[Profit]])*100</f>
        <v>285.71428571428572</v>
      </c>
      <c r="X3700">
        <f>Tableau1[[#This Row],[Sales]]*(1-Tableau1[[#This Row],[Discount]])</f>
        <v>14.975999999999999</v>
      </c>
      <c r="Y3700">
        <f ca="1">SUMIF(Tableau1[Order ID],Tableau1[[#This Row],[Order ID]],Tableau1[[#This Row],[Sales]])</f>
        <v>0</v>
      </c>
    </row>
    <row r="3701" spans="1:25" x14ac:dyDescent="0.3">
      <c r="A3701">
        <v>7442</v>
      </c>
      <c r="B3701" t="s">
        <v>3720</v>
      </c>
      <c r="C3701" s="9" t="s">
        <v>5577</v>
      </c>
      <c r="D3701" s="9">
        <v>42324</v>
      </c>
      <c r="E3701" s="3" t="s">
        <v>6383</v>
      </c>
      <c r="F3701" t="s">
        <v>6466</v>
      </c>
      <c r="G3701" t="s">
        <v>6657</v>
      </c>
      <c r="H3701" t="s">
        <v>7450</v>
      </c>
      <c r="I3701" t="s">
        <v>8055</v>
      </c>
      <c r="J3701" t="s">
        <v>8057</v>
      </c>
      <c r="K3701" t="s">
        <v>8128</v>
      </c>
      <c r="L3701" t="s">
        <v>8590</v>
      </c>
      <c r="M3701">
        <v>92105</v>
      </c>
      <c r="N3701" t="s">
        <v>8638</v>
      </c>
      <c r="O3701" t="s">
        <v>8802</v>
      </c>
      <c r="P3701" t="s">
        <v>10371</v>
      </c>
      <c r="Q3701" t="s">
        <v>10375</v>
      </c>
      <c r="R3701" t="s">
        <v>10552</v>
      </c>
      <c r="S3701">
        <v>18.899999999999999</v>
      </c>
      <c r="T3701">
        <v>3</v>
      </c>
      <c r="U3701">
        <v>0</v>
      </c>
      <c r="V3701">
        <v>8.6940000000000008</v>
      </c>
      <c r="W3701">
        <f>(Tableau1[[#This Row],[Sales]]/Tableau1[[#This Row],[Profit]])*100</f>
        <v>217.39130434782604</v>
      </c>
      <c r="X3701">
        <f>Tableau1[[#This Row],[Sales]]*(1-Tableau1[[#This Row],[Discount]])</f>
        <v>18.899999999999999</v>
      </c>
      <c r="Y3701">
        <f ca="1">SUMIF(Tableau1[Order ID],Tableau1[[#This Row],[Order ID]],Tableau1[[#This Row],[Sales]])</f>
        <v>0</v>
      </c>
    </row>
    <row r="3702" spans="1:25" x14ac:dyDescent="0.3">
      <c r="A3702">
        <v>7443</v>
      </c>
      <c r="B3702" t="s">
        <v>3721</v>
      </c>
      <c r="C3702" s="9" t="s">
        <v>5367</v>
      </c>
      <c r="D3702" s="9">
        <v>41982</v>
      </c>
      <c r="E3702" s="3" t="s">
        <v>6390</v>
      </c>
      <c r="F3702" t="s">
        <v>6466</v>
      </c>
      <c r="G3702" t="s">
        <v>7246</v>
      </c>
      <c r="H3702" t="s">
        <v>8039</v>
      </c>
      <c r="I3702" t="s">
        <v>8055</v>
      </c>
      <c r="J3702" t="s">
        <v>8057</v>
      </c>
      <c r="K3702" t="s">
        <v>8238</v>
      </c>
      <c r="L3702" t="s">
        <v>8593</v>
      </c>
      <c r="M3702">
        <v>78521</v>
      </c>
      <c r="N3702" t="s">
        <v>8639</v>
      </c>
      <c r="O3702" t="s">
        <v>8766</v>
      </c>
      <c r="P3702" t="s">
        <v>10371</v>
      </c>
      <c r="Q3702" t="s">
        <v>10383</v>
      </c>
      <c r="R3702" t="s">
        <v>10516</v>
      </c>
      <c r="S3702">
        <v>10.688000000000001</v>
      </c>
      <c r="T3702">
        <v>2</v>
      </c>
      <c r="U3702">
        <v>0.2</v>
      </c>
      <c r="V3702">
        <v>3.7408000000000001</v>
      </c>
      <c r="W3702">
        <f>(Tableau1[[#This Row],[Sales]]/Tableau1[[#This Row],[Profit]])*100</f>
        <v>285.71428571428572</v>
      </c>
      <c r="X3702">
        <f>Tableau1[[#This Row],[Sales]]*(1-Tableau1[[#This Row],[Discount]])</f>
        <v>8.5504000000000016</v>
      </c>
      <c r="Y3702">
        <f ca="1">SUMIF(Tableau1[Order ID],Tableau1[[#This Row],[Order ID]],Tableau1[[#This Row],[Sales]])</f>
        <v>0</v>
      </c>
    </row>
    <row r="3703" spans="1:25" x14ac:dyDescent="0.3">
      <c r="A3703">
        <v>7445</v>
      </c>
      <c r="B3703" t="s">
        <v>3722</v>
      </c>
      <c r="C3703" s="9" t="s">
        <v>5477</v>
      </c>
      <c r="D3703" s="9">
        <v>42769</v>
      </c>
      <c r="E3703" s="3" t="s">
        <v>6428</v>
      </c>
      <c r="F3703" t="s">
        <v>6464</v>
      </c>
      <c r="G3703" t="s">
        <v>6747</v>
      </c>
      <c r="H3703" t="s">
        <v>7540</v>
      </c>
      <c r="I3703" t="s">
        <v>8056</v>
      </c>
      <c r="J3703" t="s">
        <v>8057</v>
      </c>
      <c r="K3703" t="s">
        <v>8080</v>
      </c>
      <c r="L3703" t="s">
        <v>8598</v>
      </c>
      <c r="M3703">
        <v>60610</v>
      </c>
      <c r="N3703" t="s">
        <v>8639</v>
      </c>
      <c r="O3703" t="s">
        <v>9391</v>
      </c>
      <c r="P3703" t="s">
        <v>10371</v>
      </c>
      <c r="Q3703" t="s">
        <v>10383</v>
      </c>
      <c r="R3703" t="s">
        <v>11139</v>
      </c>
      <c r="S3703">
        <v>5.1840000000000002</v>
      </c>
      <c r="T3703">
        <v>1</v>
      </c>
      <c r="U3703">
        <v>0.2</v>
      </c>
      <c r="V3703">
        <v>1.8144</v>
      </c>
      <c r="W3703">
        <f>(Tableau1[[#This Row],[Sales]]/Tableau1[[#This Row],[Profit]])*100</f>
        <v>285.71428571428572</v>
      </c>
      <c r="X3703">
        <f>Tableau1[[#This Row],[Sales]]*(1-Tableau1[[#This Row],[Discount]])</f>
        <v>4.1472000000000007</v>
      </c>
      <c r="Y3703">
        <f ca="1">SUMIF(Tableau1[Order ID],Tableau1[[#This Row],[Order ID]],Tableau1[[#This Row],[Sales]])</f>
        <v>0</v>
      </c>
    </row>
    <row r="3704" spans="1:25" x14ac:dyDescent="0.3">
      <c r="A3704">
        <v>7449</v>
      </c>
      <c r="B3704" t="s">
        <v>3723</v>
      </c>
      <c r="C3704" s="9" t="s">
        <v>5373</v>
      </c>
      <c r="D3704" s="9">
        <v>43050</v>
      </c>
      <c r="E3704" s="3" t="s">
        <v>5267</v>
      </c>
      <c r="F3704" t="s">
        <v>6466</v>
      </c>
      <c r="G3704" t="s">
        <v>7127</v>
      </c>
      <c r="H3704" t="s">
        <v>7920</v>
      </c>
      <c r="I3704" t="s">
        <v>8054</v>
      </c>
      <c r="J3704" t="s">
        <v>8057</v>
      </c>
      <c r="K3704" t="s">
        <v>8347</v>
      </c>
      <c r="L3704" t="s">
        <v>8606</v>
      </c>
      <c r="M3704">
        <v>37918</v>
      </c>
      <c r="N3704" t="s">
        <v>8637</v>
      </c>
      <c r="O3704" t="s">
        <v>9265</v>
      </c>
      <c r="P3704" t="s">
        <v>10370</v>
      </c>
      <c r="Q3704" t="s">
        <v>10378</v>
      </c>
      <c r="R3704" t="s">
        <v>11014</v>
      </c>
      <c r="S3704">
        <v>88.92</v>
      </c>
      <c r="T3704">
        <v>5</v>
      </c>
      <c r="U3704">
        <v>0.2</v>
      </c>
      <c r="V3704">
        <v>14.4495</v>
      </c>
      <c r="W3704">
        <f>(Tableau1[[#This Row],[Sales]]/Tableau1[[#This Row],[Profit]])*100</f>
        <v>615.38461538461547</v>
      </c>
      <c r="X3704">
        <f>Tableau1[[#This Row],[Sales]]*(1-Tableau1[[#This Row],[Discount]])</f>
        <v>71.13600000000001</v>
      </c>
      <c r="Y3704">
        <f ca="1">SUMIF(Tableau1[Order ID],Tableau1[[#This Row],[Order ID]],Tableau1[[#This Row],[Sales]])</f>
        <v>0</v>
      </c>
    </row>
    <row r="3705" spans="1:25" x14ac:dyDescent="0.3">
      <c r="A3705">
        <v>7450</v>
      </c>
      <c r="B3705" t="s">
        <v>3724</v>
      </c>
      <c r="C3705" s="9" t="s">
        <v>5727</v>
      </c>
      <c r="D3705" s="9">
        <v>42995</v>
      </c>
      <c r="E3705" s="3" t="s">
        <v>5615</v>
      </c>
      <c r="F3705" t="s">
        <v>6464</v>
      </c>
      <c r="G3705" t="s">
        <v>6787</v>
      </c>
      <c r="H3705" t="s">
        <v>7580</v>
      </c>
      <c r="I3705" t="s">
        <v>8056</v>
      </c>
      <c r="J3705" t="s">
        <v>8057</v>
      </c>
      <c r="K3705" t="s">
        <v>8070</v>
      </c>
      <c r="L3705" t="s">
        <v>8593</v>
      </c>
      <c r="M3705">
        <v>77036</v>
      </c>
      <c r="N3705" t="s">
        <v>8639</v>
      </c>
      <c r="O3705" t="s">
        <v>8743</v>
      </c>
      <c r="P3705" t="s">
        <v>10371</v>
      </c>
      <c r="Q3705" t="s">
        <v>10379</v>
      </c>
      <c r="R3705" t="s">
        <v>10492</v>
      </c>
      <c r="S3705">
        <v>9.9120000000000008</v>
      </c>
      <c r="T3705">
        <v>3</v>
      </c>
      <c r="U3705">
        <v>0.2</v>
      </c>
      <c r="V3705">
        <v>3.2214</v>
      </c>
      <c r="W3705">
        <f>(Tableau1[[#This Row],[Sales]]/Tableau1[[#This Row],[Profit]])*100</f>
        <v>307.69230769230774</v>
      </c>
      <c r="X3705">
        <f>Tableau1[[#This Row],[Sales]]*(1-Tableau1[[#This Row],[Discount]])</f>
        <v>7.9296000000000006</v>
      </c>
      <c r="Y3705">
        <f ca="1">SUMIF(Tableau1[Order ID],Tableau1[[#This Row],[Order ID]],Tableau1[[#This Row],[Sales]])</f>
        <v>0</v>
      </c>
    </row>
    <row r="3706" spans="1:25" x14ac:dyDescent="0.3">
      <c r="A3706">
        <v>7454</v>
      </c>
      <c r="B3706" t="s">
        <v>3725</v>
      </c>
      <c r="C3706" s="9" t="s">
        <v>5673</v>
      </c>
      <c r="D3706" s="9">
        <v>42911</v>
      </c>
      <c r="E3706" s="3" t="s">
        <v>5900</v>
      </c>
      <c r="F3706" t="s">
        <v>6465</v>
      </c>
      <c r="G3706" t="s">
        <v>6716</v>
      </c>
      <c r="H3706" t="s">
        <v>7509</v>
      </c>
      <c r="I3706" t="s">
        <v>8054</v>
      </c>
      <c r="J3706" t="s">
        <v>8057</v>
      </c>
      <c r="K3706" t="s">
        <v>8406</v>
      </c>
      <c r="L3706" t="s">
        <v>8598</v>
      </c>
      <c r="M3706">
        <v>60440</v>
      </c>
      <c r="N3706" t="s">
        <v>8639</v>
      </c>
      <c r="O3706" t="s">
        <v>9520</v>
      </c>
      <c r="P3706" t="s">
        <v>10372</v>
      </c>
      <c r="Q3706" t="s">
        <v>10380</v>
      </c>
      <c r="R3706" t="s">
        <v>11262</v>
      </c>
      <c r="S3706">
        <v>148.47999999999999</v>
      </c>
      <c r="T3706">
        <v>2</v>
      </c>
      <c r="U3706">
        <v>0.2</v>
      </c>
      <c r="V3706">
        <v>16.704000000000001</v>
      </c>
      <c r="W3706">
        <f>(Tableau1[[#This Row],[Sales]]/Tableau1[[#This Row],[Profit]])*100</f>
        <v>888.8888888888888</v>
      </c>
      <c r="X3706">
        <f>Tableau1[[#This Row],[Sales]]*(1-Tableau1[[#This Row],[Discount]])</f>
        <v>118.78399999999999</v>
      </c>
      <c r="Y3706">
        <f ca="1">SUMIF(Tableau1[Order ID],Tableau1[[#This Row],[Order ID]],Tableau1[[#This Row],[Sales]])</f>
        <v>0</v>
      </c>
    </row>
    <row r="3707" spans="1:25" x14ac:dyDescent="0.3">
      <c r="A3707">
        <v>7455</v>
      </c>
      <c r="B3707" t="s">
        <v>3726</v>
      </c>
      <c r="C3707" s="9" t="s">
        <v>5709</v>
      </c>
      <c r="D3707" s="9">
        <v>42581</v>
      </c>
      <c r="E3707" s="3" t="s">
        <v>5608</v>
      </c>
      <c r="F3707" t="s">
        <v>6465</v>
      </c>
      <c r="G3707" t="s">
        <v>6815</v>
      </c>
      <c r="H3707" t="s">
        <v>7608</v>
      </c>
      <c r="I3707" t="s">
        <v>8054</v>
      </c>
      <c r="J3707" t="s">
        <v>8057</v>
      </c>
      <c r="K3707" t="s">
        <v>8080</v>
      </c>
      <c r="L3707" t="s">
        <v>8598</v>
      </c>
      <c r="M3707">
        <v>60623</v>
      </c>
      <c r="N3707" t="s">
        <v>8639</v>
      </c>
      <c r="O3707" t="s">
        <v>9964</v>
      </c>
      <c r="P3707" t="s">
        <v>10371</v>
      </c>
      <c r="Q3707" t="s">
        <v>10375</v>
      </c>
      <c r="R3707" t="s">
        <v>11700</v>
      </c>
      <c r="S3707">
        <v>9.2479999999999993</v>
      </c>
      <c r="T3707">
        <v>4</v>
      </c>
      <c r="U3707">
        <v>0.2</v>
      </c>
      <c r="V3707">
        <v>3.1212</v>
      </c>
      <c r="W3707">
        <f>(Tableau1[[#This Row],[Sales]]/Tableau1[[#This Row],[Profit]])*100</f>
        <v>296.2962962962963</v>
      </c>
      <c r="X3707">
        <f>Tableau1[[#This Row],[Sales]]*(1-Tableau1[[#This Row],[Discount]])</f>
        <v>7.3983999999999996</v>
      </c>
      <c r="Y3707">
        <f ca="1">SUMIF(Tableau1[Order ID],Tableau1[[#This Row],[Order ID]],Tableau1[[#This Row],[Sales]])</f>
        <v>0</v>
      </c>
    </row>
    <row r="3708" spans="1:25" x14ac:dyDescent="0.3">
      <c r="A3708">
        <v>7457</v>
      </c>
      <c r="B3708" t="s">
        <v>3727</v>
      </c>
      <c r="C3708" s="9" t="s">
        <v>5422</v>
      </c>
      <c r="D3708" s="9">
        <v>42110</v>
      </c>
      <c r="E3708" s="3" t="s">
        <v>5054</v>
      </c>
      <c r="F3708" t="s">
        <v>6466</v>
      </c>
      <c r="G3708" t="s">
        <v>6796</v>
      </c>
      <c r="H3708" t="s">
        <v>7589</v>
      </c>
      <c r="I3708" t="s">
        <v>8054</v>
      </c>
      <c r="J3708" t="s">
        <v>8057</v>
      </c>
      <c r="K3708" t="s">
        <v>8199</v>
      </c>
      <c r="L3708" t="s">
        <v>8605</v>
      </c>
      <c r="M3708">
        <v>22980</v>
      </c>
      <c r="N3708" t="s">
        <v>8637</v>
      </c>
      <c r="O3708" t="s">
        <v>8652</v>
      </c>
      <c r="P3708" t="s">
        <v>10372</v>
      </c>
      <c r="Q3708" t="s">
        <v>10380</v>
      </c>
      <c r="R3708" t="s">
        <v>10401</v>
      </c>
      <c r="S3708">
        <v>569.64</v>
      </c>
      <c r="T3708">
        <v>2</v>
      </c>
      <c r="U3708">
        <v>0</v>
      </c>
      <c r="V3708">
        <v>148.10640000000001</v>
      </c>
      <c r="W3708">
        <f>(Tableau1[[#This Row],[Sales]]/Tableau1[[#This Row],[Profit]])*100</f>
        <v>384.61538461538458</v>
      </c>
      <c r="X3708">
        <f>Tableau1[[#This Row],[Sales]]*(1-Tableau1[[#This Row],[Discount]])</f>
        <v>569.64</v>
      </c>
      <c r="Y3708">
        <f ca="1">SUMIF(Tableau1[Order ID],Tableau1[[#This Row],[Order ID]],Tableau1[[#This Row],[Sales]])</f>
        <v>0</v>
      </c>
    </row>
    <row r="3709" spans="1:25" x14ac:dyDescent="0.3">
      <c r="A3709">
        <v>7461</v>
      </c>
      <c r="B3709" t="s">
        <v>3728</v>
      </c>
      <c r="C3709" s="9" t="s">
        <v>5377</v>
      </c>
      <c r="D3709" s="9">
        <v>42105</v>
      </c>
      <c r="E3709" s="3" t="s">
        <v>6254</v>
      </c>
      <c r="F3709" t="s">
        <v>6464</v>
      </c>
      <c r="G3709" t="s">
        <v>6949</v>
      </c>
      <c r="H3709" t="s">
        <v>7742</v>
      </c>
      <c r="I3709" t="s">
        <v>8054</v>
      </c>
      <c r="J3709" t="s">
        <v>8057</v>
      </c>
      <c r="K3709" t="s">
        <v>8059</v>
      </c>
      <c r="L3709" t="s">
        <v>8590</v>
      </c>
      <c r="M3709">
        <v>90004</v>
      </c>
      <c r="N3709" t="s">
        <v>8638</v>
      </c>
      <c r="O3709" t="s">
        <v>10233</v>
      </c>
      <c r="P3709" t="s">
        <v>10372</v>
      </c>
      <c r="Q3709" t="s">
        <v>10389</v>
      </c>
      <c r="R3709" t="s">
        <v>11971</v>
      </c>
      <c r="S3709">
        <v>639.96799999999996</v>
      </c>
      <c r="T3709">
        <v>4</v>
      </c>
      <c r="U3709">
        <v>0.2</v>
      </c>
      <c r="V3709">
        <v>215.98920000000001</v>
      </c>
      <c r="W3709">
        <f>(Tableau1[[#This Row],[Sales]]/Tableau1[[#This Row],[Profit]])*100</f>
        <v>296.2962962962963</v>
      </c>
      <c r="X3709">
        <f>Tableau1[[#This Row],[Sales]]*(1-Tableau1[[#This Row],[Discount]])</f>
        <v>511.9744</v>
      </c>
      <c r="Y3709">
        <f ca="1">SUMIF(Tableau1[Order ID],Tableau1[[#This Row],[Order ID]],Tableau1[[#This Row],[Sales]])</f>
        <v>0</v>
      </c>
    </row>
    <row r="3710" spans="1:25" x14ac:dyDescent="0.3">
      <c r="A3710">
        <v>7463</v>
      </c>
      <c r="B3710" t="s">
        <v>3729</v>
      </c>
      <c r="C3710" s="9" t="s">
        <v>5944</v>
      </c>
      <c r="D3710" s="9">
        <v>42062</v>
      </c>
      <c r="E3710" s="3" t="s">
        <v>5909</v>
      </c>
      <c r="F3710" t="s">
        <v>6464</v>
      </c>
      <c r="G3710" t="s">
        <v>6541</v>
      </c>
      <c r="H3710" t="s">
        <v>7334</v>
      </c>
      <c r="I3710" t="s">
        <v>8054</v>
      </c>
      <c r="J3710" t="s">
        <v>8057</v>
      </c>
      <c r="K3710" t="s">
        <v>8062</v>
      </c>
      <c r="L3710" t="s">
        <v>8234</v>
      </c>
      <c r="M3710">
        <v>98105</v>
      </c>
      <c r="N3710" t="s">
        <v>8638</v>
      </c>
      <c r="O3710" t="s">
        <v>8967</v>
      </c>
      <c r="P3710" t="s">
        <v>10372</v>
      </c>
      <c r="Q3710" t="s">
        <v>10384</v>
      </c>
      <c r="R3710" t="s">
        <v>10716</v>
      </c>
      <c r="S3710">
        <v>538.91999999999996</v>
      </c>
      <c r="T3710">
        <v>9</v>
      </c>
      <c r="U3710">
        <v>0</v>
      </c>
      <c r="V3710">
        <v>80.837999999999994</v>
      </c>
      <c r="W3710">
        <f>(Tableau1[[#This Row],[Sales]]/Tableau1[[#This Row],[Profit]])*100</f>
        <v>666.66666666666674</v>
      </c>
      <c r="X3710">
        <f>Tableau1[[#This Row],[Sales]]*(1-Tableau1[[#This Row],[Discount]])</f>
        <v>538.91999999999996</v>
      </c>
      <c r="Y3710">
        <f ca="1">SUMIF(Tableau1[Order ID],Tableau1[[#This Row],[Order ID]],Tableau1[[#This Row],[Sales]])</f>
        <v>0</v>
      </c>
    </row>
    <row r="3711" spans="1:25" x14ac:dyDescent="0.3">
      <c r="A3711">
        <v>7464</v>
      </c>
      <c r="B3711" t="s">
        <v>3730</v>
      </c>
      <c r="C3711" s="9" t="s">
        <v>5192</v>
      </c>
      <c r="D3711" s="9">
        <v>42621</v>
      </c>
      <c r="E3711" s="3" t="s">
        <v>5336</v>
      </c>
      <c r="F3711" t="s">
        <v>6465</v>
      </c>
      <c r="G3711" t="s">
        <v>6899</v>
      </c>
      <c r="H3711" t="s">
        <v>7692</v>
      </c>
      <c r="I3711" t="s">
        <v>8054</v>
      </c>
      <c r="J3711" t="s">
        <v>8057</v>
      </c>
      <c r="K3711" t="s">
        <v>8413</v>
      </c>
      <c r="L3711" t="s">
        <v>8590</v>
      </c>
      <c r="M3711">
        <v>93277</v>
      </c>
      <c r="N3711" t="s">
        <v>8638</v>
      </c>
      <c r="O3711" t="s">
        <v>10023</v>
      </c>
      <c r="P3711" t="s">
        <v>10371</v>
      </c>
      <c r="Q3711" t="s">
        <v>10379</v>
      </c>
      <c r="R3711" t="s">
        <v>11760</v>
      </c>
      <c r="S3711">
        <v>14.88</v>
      </c>
      <c r="T3711">
        <v>2</v>
      </c>
      <c r="U3711">
        <v>0</v>
      </c>
      <c r="V3711">
        <v>3.72</v>
      </c>
      <c r="W3711">
        <f>(Tableau1[[#This Row],[Sales]]/Tableau1[[#This Row],[Profit]])*100</f>
        <v>400</v>
      </c>
      <c r="X3711">
        <f>Tableau1[[#This Row],[Sales]]*(1-Tableau1[[#This Row],[Discount]])</f>
        <v>14.88</v>
      </c>
      <c r="Y3711">
        <f ca="1">SUMIF(Tableau1[Order ID],Tableau1[[#This Row],[Order ID]],Tableau1[[#This Row],[Sales]])</f>
        <v>0</v>
      </c>
    </row>
    <row r="3712" spans="1:25" x14ac:dyDescent="0.3">
      <c r="A3712">
        <v>7467</v>
      </c>
      <c r="B3712" t="s">
        <v>3731</v>
      </c>
      <c r="C3712" s="9" t="s">
        <v>5318</v>
      </c>
      <c r="D3712" s="9">
        <v>42509</v>
      </c>
      <c r="E3712" s="3" t="s">
        <v>5484</v>
      </c>
      <c r="F3712" t="s">
        <v>6465</v>
      </c>
      <c r="G3712" t="s">
        <v>7174</v>
      </c>
      <c r="H3712" t="s">
        <v>7967</v>
      </c>
      <c r="I3712" t="s">
        <v>8055</v>
      </c>
      <c r="J3712" t="s">
        <v>8057</v>
      </c>
      <c r="K3712" t="s">
        <v>8059</v>
      </c>
      <c r="L3712" t="s">
        <v>8590</v>
      </c>
      <c r="M3712">
        <v>90008</v>
      </c>
      <c r="N3712" t="s">
        <v>8638</v>
      </c>
      <c r="O3712" t="s">
        <v>10194</v>
      </c>
      <c r="P3712" t="s">
        <v>10371</v>
      </c>
      <c r="Q3712" t="s">
        <v>10382</v>
      </c>
      <c r="R3712" t="s">
        <v>10742</v>
      </c>
      <c r="S3712">
        <v>87.84</v>
      </c>
      <c r="T3712">
        <v>8</v>
      </c>
      <c r="U3712">
        <v>0</v>
      </c>
      <c r="V3712">
        <v>23.716799999999999</v>
      </c>
      <c r="W3712">
        <f>(Tableau1[[#This Row],[Sales]]/Tableau1[[#This Row],[Profit]])*100</f>
        <v>370.37037037037044</v>
      </c>
      <c r="X3712">
        <f>Tableau1[[#This Row],[Sales]]*(1-Tableau1[[#This Row],[Discount]])</f>
        <v>87.84</v>
      </c>
      <c r="Y3712">
        <f ca="1">SUMIF(Tableau1[Order ID],Tableau1[[#This Row],[Order ID]],Tableau1[[#This Row],[Sales]])</f>
        <v>0</v>
      </c>
    </row>
    <row r="3713" spans="1:25" x14ac:dyDescent="0.3">
      <c r="A3713">
        <v>7468</v>
      </c>
      <c r="B3713" t="s">
        <v>3732</v>
      </c>
      <c r="C3713" s="9" t="s">
        <v>5373</v>
      </c>
      <c r="D3713" s="9">
        <v>43050</v>
      </c>
      <c r="E3713" s="3" t="s">
        <v>5970</v>
      </c>
      <c r="F3713" t="s">
        <v>6464</v>
      </c>
      <c r="G3713" t="s">
        <v>6821</v>
      </c>
      <c r="H3713" t="s">
        <v>7614</v>
      </c>
      <c r="I3713" t="s">
        <v>8056</v>
      </c>
      <c r="J3713" t="s">
        <v>8057</v>
      </c>
      <c r="K3713" t="s">
        <v>8059</v>
      </c>
      <c r="L3713" t="s">
        <v>8590</v>
      </c>
      <c r="M3713">
        <v>90045</v>
      </c>
      <c r="N3713" t="s">
        <v>8638</v>
      </c>
      <c r="O3713" t="s">
        <v>9318</v>
      </c>
      <c r="P3713" t="s">
        <v>10370</v>
      </c>
      <c r="Q3713" t="s">
        <v>10378</v>
      </c>
      <c r="R3713" t="s">
        <v>11067</v>
      </c>
      <c r="S3713">
        <v>34.92</v>
      </c>
      <c r="T3713">
        <v>4</v>
      </c>
      <c r="U3713">
        <v>0</v>
      </c>
      <c r="V3713">
        <v>11.8728</v>
      </c>
      <c r="W3713">
        <f>(Tableau1[[#This Row],[Sales]]/Tableau1[[#This Row],[Profit]])*100</f>
        <v>294.11764705882354</v>
      </c>
      <c r="X3713">
        <f>Tableau1[[#This Row],[Sales]]*(1-Tableau1[[#This Row],[Discount]])</f>
        <v>34.92</v>
      </c>
      <c r="Y3713">
        <f ca="1">SUMIF(Tableau1[Order ID],Tableau1[[#This Row],[Order ID]],Tableau1[[#This Row],[Sales]])</f>
        <v>0</v>
      </c>
    </row>
    <row r="3714" spans="1:25" x14ac:dyDescent="0.3">
      <c r="A3714">
        <v>7469</v>
      </c>
      <c r="B3714" t="s">
        <v>3733</v>
      </c>
      <c r="C3714" s="9" t="s">
        <v>6144</v>
      </c>
      <c r="D3714" s="9">
        <v>41897</v>
      </c>
      <c r="E3714" s="3" t="s">
        <v>5089</v>
      </c>
      <c r="F3714" t="s">
        <v>6465</v>
      </c>
      <c r="G3714" t="s">
        <v>6865</v>
      </c>
      <c r="H3714" t="s">
        <v>7658</v>
      </c>
      <c r="I3714" t="s">
        <v>8054</v>
      </c>
      <c r="J3714" t="s">
        <v>8057</v>
      </c>
      <c r="K3714" t="s">
        <v>8078</v>
      </c>
      <c r="L3714" t="s">
        <v>8603</v>
      </c>
      <c r="M3714">
        <v>10011</v>
      </c>
      <c r="N3714" t="s">
        <v>8640</v>
      </c>
      <c r="O3714" t="s">
        <v>9422</v>
      </c>
      <c r="P3714" t="s">
        <v>10371</v>
      </c>
      <c r="Q3714" t="s">
        <v>10383</v>
      </c>
      <c r="R3714" t="s">
        <v>10422</v>
      </c>
      <c r="S3714">
        <v>14.94</v>
      </c>
      <c r="T3714">
        <v>3</v>
      </c>
      <c r="U3714">
        <v>0</v>
      </c>
      <c r="V3714">
        <v>7.0217999999999998</v>
      </c>
      <c r="W3714">
        <f>(Tableau1[[#This Row],[Sales]]/Tableau1[[#This Row],[Profit]])*100</f>
        <v>212.7659574468085</v>
      </c>
      <c r="X3714">
        <f>Tableau1[[#This Row],[Sales]]*(1-Tableau1[[#This Row],[Discount]])</f>
        <v>14.94</v>
      </c>
      <c r="Y3714">
        <f ca="1">SUMIF(Tableau1[Order ID],Tableau1[[#This Row],[Order ID]],Tableau1[[#This Row],[Sales]])</f>
        <v>0</v>
      </c>
    </row>
    <row r="3715" spans="1:25" x14ac:dyDescent="0.3">
      <c r="A3715">
        <v>7471</v>
      </c>
      <c r="B3715" t="s">
        <v>3734</v>
      </c>
      <c r="C3715" s="9" t="s">
        <v>5456</v>
      </c>
      <c r="D3715" s="9">
        <v>42262</v>
      </c>
      <c r="E3715" s="3" t="s">
        <v>6211</v>
      </c>
      <c r="F3715" t="s">
        <v>6465</v>
      </c>
      <c r="G3715" t="s">
        <v>7024</v>
      </c>
      <c r="H3715" t="s">
        <v>7817</v>
      </c>
      <c r="I3715" t="s">
        <v>8055</v>
      </c>
      <c r="J3715" t="s">
        <v>8057</v>
      </c>
      <c r="K3715" t="s">
        <v>8068</v>
      </c>
      <c r="L3715" t="s">
        <v>8597</v>
      </c>
      <c r="M3715">
        <v>19143</v>
      </c>
      <c r="N3715" t="s">
        <v>8640</v>
      </c>
      <c r="O3715" t="s">
        <v>8736</v>
      </c>
      <c r="P3715" t="s">
        <v>10371</v>
      </c>
      <c r="Q3715" t="s">
        <v>10381</v>
      </c>
      <c r="R3715" t="s">
        <v>10485</v>
      </c>
      <c r="S3715">
        <v>3.5760000000000001</v>
      </c>
      <c r="T3715">
        <v>4</v>
      </c>
      <c r="U3715">
        <v>0.7</v>
      </c>
      <c r="V3715">
        <v>-2.8607999999999998</v>
      </c>
      <c r="W3715">
        <f>(Tableau1[[#This Row],[Sales]]/Tableau1[[#This Row],[Profit]])*100</f>
        <v>-125.00000000000003</v>
      </c>
      <c r="X3715">
        <f>Tableau1[[#This Row],[Sales]]*(1-Tableau1[[#This Row],[Discount]])</f>
        <v>1.0728000000000002</v>
      </c>
      <c r="Y3715">
        <f ca="1">SUMIF(Tableau1[Order ID],Tableau1[[#This Row],[Order ID]],Tableau1[[#This Row],[Sales]])</f>
        <v>0</v>
      </c>
    </row>
    <row r="3716" spans="1:25" x14ac:dyDescent="0.3">
      <c r="A3716">
        <v>7473</v>
      </c>
      <c r="B3716" t="s">
        <v>3735</v>
      </c>
      <c r="C3716" s="9" t="s">
        <v>5979</v>
      </c>
      <c r="D3716" s="9">
        <v>42552</v>
      </c>
      <c r="E3716" s="3" t="s">
        <v>5924</v>
      </c>
      <c r="F3716" t="s">
        <v>6466</v>
      </c>
      <c r="G3716" t="s">
        <v>7138</v>
      </c>
      <c r="H3716" t="s">
        <v>7931</v>
      </c>
      <c r="I3716" t="s">
        <v>8056</v>
      </c>
      <c r="J3716" t="s">
        <v>8057</v>
      </c>
      <c r="K3716" t="s">
        <v>8485</v>
      </c>
      <c r="L3716" t="s">
        <v>8595</v>
      </c>
      <c r="M3716">
        <v>84043</v>
      </c>
      <c r="N3716" t="s">
        <v>8638</v>
      </c>
      <c r="O3716" t="s">
        <v>9907</v>
      </c>
      <c r="P3716" t="s">
        <v>10372</v>
      </c>
      <c r="Q3716" t="s">
        <v>10389</v>
      </c>
      <c r="R3716" t="s">
        <v>11643</v>
      </c>
      <c r="S3716">
        <v>1499.95</v>
      </c>
      <c r="T3716">
        <v>5</v>
      </c>
      <c r="U3716">
        <v>0</v>
      </c>
      <c r="V3716">
        <v>449.98500000000001</v>
      </c>
      <c r="W3716">
        <f>(Tableau1[[#This Row],[Sales]]/Tableau1[[#This Row],[Profit]])*100</f>
        <v>333.33333333333337</v>
      </c>
      <c r="X3716">
        <f>Tableau1[[#This Row],[Sales]]*(1-Tableau1[[#This Row],[Discount]])</f>
        <v>1499.95</v>
      </c>
      <c r="Y3716">
        <f ca="1">SUMIF(Tableau1[Order ID],Tableau1[[#This Row],[Order ID]],Tableau1[[#This Row],[Sales]])</f>
        <v>0</v>
      </c>
    </row>
    <row r="3717" spans="1:25" x14ac:dyDescent="0.3">
      <c r="A3717">
        <v>7474</v>
      </c>
      <c r="B3717" t="s">
        <v>3736</v>
      </c>
      <c r="C3717" s="9" t="s">
        <v>5372</v>
      </c>
      <c r="D3717" s="9">
        <v>42470</v>
      </c>
      <c r="E3717" s="3" t="s">
        <v>5203</v>
      </c>
      <c r="F3717" t="s">
        <v>6465</v>
      </c>
      <c r="G3717" t="s">
        <v>6893</v>
      </c>
      <c r="H3717" t="s">
        <v>7686</v>
      </c>
      <c r="I3717" t="s">
        <v>8055</v>
      </c>
      <c r="J3717" t="s">
        <v>8057</v>
      </c>
      <c r="K3717" t="s">
        <v>8080</v>
      </c>
      <c r="L3717" t="s">
        <v>8598</v>
      </c>
      <c r="M3717">
        <v>60653</v>
      </c>
      <c r="N3717" t="s">
        <v>8639</v>
      </c>
      <c r="O3717" t="s">
        <v>9370</v>
      </c>
      <c r="P3717" t="s">
        <v>10371</v>
      </c>
      <c r="Q3717" t="s">
        <v>10379</v>
      </c>
      <c r="R3717" t="s">
        <v>11117</v>
      </c>
      <c r="S3717">
        <v>13.568</v>
      </c>
      <c r="T3717">
        <v>4</v>
      </c>
      <c r="U3717">
        <v>0.2</v>
      </c>
      <c r="V3717">
        <v>3.2223999999999999</v>
      </c>
      <c r="W3717">
        <f>(Tableau1[[#This Row],[Sales]]/Tableau1[[#This Row],[Profit]])*100</f>
        <v>421.05263157894734</v>
      </c>
      <c r="X3717">
        <f>Tableau1[[#This Row],[Sales]]*(1-Tableau1[[#This Row],[Discount]])</f>
        <v>10.8544</v>
      </c>
      <c r="Y3717">
        <f ca="1">SUMIF(Tableau1[Order ID],Tableau1[[#This Row],[Order ID]],Tableau1[[#This Row],[Sales]])</f>
        <v>0</v>
      </c>
    </row>
    <row r="3718" spans="1:25" x14ac:dyDescent="0.3">
      <c r="A3718">
        <v>7475</v>
      </c>
      <c r="B3718" t="s">
        <v>3737</v>
      </c>
      <c r="C3718" s="9" t="s">
        <v>6067</v>
      </c>
      <c r="D3718" s="9">
        <v>41645</v>
      </c>
      <c r="E3718" s="3" t="s">
        <v>5350</v>
      </c>
      <c r="F3718" t="s">
        <v>6465</v>
      </c>
      <c r="G3718" t="s">
        <v>6935</v>
      </c>
      <c r="H3718" t="s">
        <v>7728</v>
      </c>
      <c r="I3718" t="s">
        <v>8056</v>
      </c>
      <c r="J3718" t="s">
        <v>8057</v>
      </c>
      <c r="K3718" t="s">
        <v>8058</v>
      </c>
      <c r="L3718" t="s">
        <v>8589</v>
      </c>
      <c r="M3718">
        <v>42420</v>
      </c>
      <c r="N3718" t="s">
        <v>8637</v>
      </c>
      <c r="O3718" t="s">
        <v>8758</v>
      </c>
      <c r="P3718" t="s">
        <v>10370</v>
      </c>
      <c r="Q3718" t="s">
        <v>10374</v>
      </c>
      <c r="R3718" t="s">
        <v>10507</v>
      </c>
      <c r="S3718">
        <v>2573.8200000000002</v>
      </c>
      <c r="T3718">
        <v>9</v>
      </c>
      <c r="U3718">
        <v>0</v>
      </c>
      <c r="V3718">
        <v>746.40779999999995</v>
      </c>
      <c r="W3718">
        <f>(Tableau1[[#This Row],[Sales]]/Tableau1[[#This Row],[Profit]])*100</f>
        <v>344.82758620689657</v>
      </c>
      <c r="X3718">
        <f>Tableau1[[#This Row],[Sales]]*(1-Tableau1[[#This Row],[Discount]])</f>
        <v>2573.8200000000002</v>
      </c>
      <c r="Y3718">
        <f ca="1">SUMIF(Tableau1[Order ID],Tableau1[[#This Row],[Order ID]],Tableau1[[#This Row],[Sales]])</f>
        <v>0</v>
      </c>
    </row>
    <row r="3719" spans="1:25" x14ac:dyDescent="0.3">
      <c r="A3719">
        <v>7482</v>
      </c>
      <c r="B3719" t="s">
        <v>3738</v>
      </c>
      <c r="C3719" s="9" t="s">
        <v>5172</v>
      </c>
      <c r="D3719" s="9">
        <v>42614</v>
      </c>
      <c r="E3719" s="3" t="s">
        <v>5353</v>
      </c>
      <c r="F3719" t="s">
        <v>6464</v>
      </c>
      <c r="G3719" t="s">
        <v>7165</v>
      </c>
      <c r="H3719" t="s">
        <v>7958</v>
      </c>
      <c r="I3719" t="s">
        <v>8056</v>
      </c>
      <c r="J3719" t="s">
        <v>8057</v>
      </c>
      <c r="K3719" t="s">
        <v>8159</v>
      </c>
      <c r="L3719" t="s">
        <v>8590</v>
      </c>
      <c r="M3719">
        <v>92646</v>
      </c>
      <c r="N3719" t="s">
        <v>8638</v>
      </c>
      <c r="O3719" t="s">
        <v>8756</v>
      </c>
      <c r="P3719" t="s">
        <v>10371</v>
      </c>
      <c r="Q3719" t="s">
        <v>10385</v>
      </c>
      <c r="R3719" t="s">
        <v>10505</v>
      </c>
      <c r="S3719">
        <v>12.78</v>
      </c>
      <c r="T3719">
        <v>1</v>
      </c>
      <c r="U3719">
        <v>0</v>
      </c>
      <c r="V3719">
        <v>5.7510000000000003</v>
      </c>
      <c r="W3719">
        <f>(Tableau1[[#This Row],[Sales]]/Tableau1[[#This Row],[Profit]])*100</f>
        <v>222.2222222222222</v>
      </c>
      <c r="X3719">
        <f>Tableau1[[#This Row],[Sales]]*(1-Tableau1[[#This Row],[Discount]])</f>
        <v>12.78</v>
      </c>
      <c r="Y3719">
        <f ca="1">SUMIF(Tableau1[Order ID],Tableau1[[#This Row],[Order ID]],Tableau1[[#This Row],[Sales]])</f>
        <v>0</v>
      </c>
    </row>
    <row r="3720" spans="1:25" x14ac:dyDescent="0.3">
      <c r="A3720">
        <v>7483</v>
      </c>
      <c r="B3720" t="s">
        <v>3739</v>
      </c>
      <c r="C3720" s="9" t="s">
        <v>5895</v>
      </c>
      <c r="D3720" s="9">
        <v>41905</v>
      </c>
      <c r="E3720" s="3" t="s">
        <v>5617</v>
      </c>
      <c r="F3720" t="s">
        <v>6465</v>
      </c>
      <c r="G3720" t="s">
        <v>7123</v>
      </c>
      <c r="H3720" t="s">
        <v>7916</v>
      </c>
      <c r="I3720" t="s">
        <v>8056</v>
      </c>
      <c r="J3720" t="s">
        <v>8057</v>
      </c>
      <c r="K3720" t="s">
        <v>8078</v>
      </c>
      <c r="L3720" t="s">
        <v>8603</v>
      </c>
      <c r="M3720">
        <v>10011</v>
      </c>
      <c r="N3720" t="s">
        <v>8640</v>
      </c>
      <c r="O3720" t="s">
        <v>8706</v>
      </c>
      <c r="P3720" t="s">
        <v>10371</v>
      </c>
      <c r="Q3720" t="s">
        <v>10381</v>
      </c>
      <c r="R3720" t="s">
        <v>10455</v>
      </c>
      <c r="S3720">
        <v>18.463999999999999</v>
      </c>
      <c r="T3720">
        <v>4</v>
      </c>
      <c r="U3720">
        <v>0.2</v>
      </c>
      <c r="V3720">
        <v>6.9240000000000004</v>
      </c>
      <c r="W3720">
        <f>(Tableau1[[#This Row],[Sales]]/Tableau1[[#This Row],[Profit]])*100</f>
        <v>266.66666666666663</v>
      </c>
      <c r="X3720">
        <f>Tableau1[[#This Row],[Sales]]*(1-Tableau1[[#This Row],[Discount]])</f>
        <v>14.7712</v>
      </c>
      <c r="Y3720">
        <f ca="1">SUMIF(Tableau1[Order ID],Tableau1[[#This Row],[Order ID]],Tableau1[[#This Row],[Sales]])</f>
        <v>0</v>
      </c>
    </row>
    <row r="3721" spans="1:25" x14ac:dyDescent="0.3">
      <c r="A3721">
        <v>7484</v>
      </c>
      <c r="B3721" t="s">
        <v>3740</v>
      </c>
      <c r="C3721" s="9" t="s">
        <v>5564</v>
      </c>
      <c r="D3721" s="9">
        <v>41988</v>
      </c>
      <c r="E3721" s="3" t="s">
        <v>5536</v>
      </c>
      <c r="F3721" t="s">
        <v>6464</v>
      </c>
      <c r="G3721" t="s">
        <v>6650</v>
      </c>
      <c r="H3721" t="s">
        <v>7443</v>
      </c>
      <c r="I3721" t="s">
        <v>8055</v>
      </c>
      <c r="J3721" t="s">
        <v>8057</v>
      </c>
      <c r="K3721" t="s">
        <v>8068</v>
      </c>
      <c r="L3721" t="s">
        <v>8597</v>
      </c>
      <c r="M3721">
        <v>19140</v>
      </c>
      <c r="N3721" t="s">
        <v>8640</v>
      </c>
      <c r="O3721" t="s">
        <v>9795</v>
      </c>
      <c r="P3721" t="s">
        <v>10370</v>
      </c>
      <c r="Q3721" t="s">
        <v>10374</v>
      </c>
      <c r="R3721" t="s">
        <v>11529</v>
      </c>
      <c r="S3721">
        <v>445.80200000000002</v>
      </c>
      <c r="T3721">
        <v>7</v>
      </c>
      <c r="U3721">
        <v>0.3</v>
      </c>
      <c r="V3721">
        <v>-108.2662</v>
      </c>
      <c r="W3721">
        <f>(Tableau1[[#This Row],[Sales]]/Tableau1[[#This Row],[Profit]])*100</f>
        <v>-411.76470588235298</v>
      </c>
      <c r="X3721">
        <f>Tableau1[[#This Row],[Sales]]*(1-Tableau1[[#This Row],[Discount]])</f>
        <v>312.06139999999999</v>
      </c>
      <c r="Y3721">
        <f ca="1">SUMIF(Tableau1[Order ID],Tableau1[[#This Row],[Order ID]],Tableau1[[#This Row],[Sales]])</f>
        <v>0</v>
      </c>
    </row>
    <row r="3722" spans="1:25" x14ac:dyDescent="0.3">
      <c r="A3722">
        <v>7485</v>
      </c>
      <c r="B3722" t="s">
        <v>3741</v>
      </c>
      <c r="C3722" s="9" t="s">
        <v>5146</v>
      </c>
      <c r="D3722" s="9">
        <v>43097</v>
      </c>
      <c r="E3722" s="3" t="s">
        <v>6282</v>
      </c>
      <c r="F3722" t="s">
        <v>6465</v>
      </c>
      <c r="G3722" t="s">
        <v>6505</v>
      </c>
      <c r="H3722" t="s">
        <v>7298</v>
      </c>
      <c r="I3722" t="s">
        <v>8056</v>
      </c>
      <c r="J3722" t="s">
        <v>8057</v>
      </c>
      <c r="K3722" t="s">
        <v>8460</v>
      </c>
      <c r="L3722" t="s">
        <v>8634</v>
      </c>
      <c r="M3722">
        <v>58103</v>
      </c>
      <c r="N3722" t="s">
        <v>8639</v>
      </c>
      <c r="O3722" t="s">
        <v>10338</v>
      </c>
      <c r="P3722" t="s">
        <v>10371</v>
      </c>
      <c r="Q3722" t="s">
        <v>10379</v>
      </c>
      <c r="R3722" t="s">
        <v>11135</v>
      </c>
      <c r="S3722">
        <v>2.48</v>
      </c>
      <c r="T3722">
        <v>1</v>
      </c>
      <c r="U3722">
        <v>0</v>
      </c>
      <c r="V3722">
        <v>0.86799999999999999</v>
      </c>
      <c r="W3722">
        <f>(Tableau1[[#This Row],[Sales]]/Tableau1[[#This Row],[Profit]])*100</f>
        <v>285.71428571428572</v>
      </c>
      <c r="X3722">
        <f>Tableau1[[#This Row],[Sales]]*(1-Tableau1[[#This Row],[Discount]])</f>
        <v>2.48</v>
      </c>
      <c r="Y3722">
        <f ca="1">SUMIF(Tableau1[Order ID],Tableau1[[#This Row],[Order ID]],Tableau1[[#This Row],[Sales]])</f>
        <v>0</v>
      </c>
    </row>
    <row r="3723" spans="1:25" x14ac:dyDescent="0.3">
      <c r="A3723">
        <v>7487</v>
      </c>
      <c r="B3723" t="s">
        <v>3742</v>
      </c>
      <c r="C3723" s="9" t="s">
        <v>5576</v>
      </c>
      <c r="D3723" s="9">
        <v>42357</v>
      </c>
      <c r="E3723" s="3" t="s">
        <v>5130</v>
      </c>
      <c r="F3723" t="s">
        <v>6464</v>
      </c>
      <c r="G3723" t="s">
        <v>6795</v>
      </c>
      <c r="H3723" t="s">
        <v>7588</v>
      </c>
      <c r="I3723" t="s">
        <v>8056</v>
      </c>
      <c r="J3723" t="s">
        <v>8057</v>
      </c>
      <c r="K3723" t="s">
        <v>8076</v>
      </c>
      <c r="L3723" t="s">
        <v>8626</v>
      </c>
      <c r="M3723">
        <v>3820</v>
      </c>
      <c r="N3723" t="s">
        <v>8640</v>
      </c>
      <c r="O3723" t="s">
        <v>9911</v>
      </c>
      <c r="P3723" t="s">
        <v>10371</v>
      </c>
      <c r="Q3723" t="s">
        <v>10383</v>
      </c>
      <c r="R3723" t="s">
        <v>11646</v>
      </c>
      <c r="S3723">
        <v>29.9</v>
      </c>
      <c r="T3723">
        <v>5</v>
      </c>
      <c r="U3723">
        <v>0</v>
      </c>
      <c r="V3723">
        <v>14.651</v>
      </c>
      <c r="W3723">
        <f>(Tableau1[[#This Row],[Sales]]/Tableau1[[#This Row],[Profit]])*100</f>
        <v>204.08163265306123</v>
      </c>
      <c r="X3723">
        <f>Tableau1[[#This Row],[Sales]]*(1-Tableau1[[#This Row],[Discount]])</f>
        <v>29.9</v>
      </c>
      <c r="Y3723">
        <f ca="1">SUMIF(Tableau1[Order ID],Tableau1[[#This Row],[Order ID]],Tableau1[[#This Row],[Sales]])</f>
        <v>0</v>
      </c>
    </row>
    <row r="3724" spans="1:25" x14ac:dyDescent="0.3">
      <c r="A3724">
        <v>7490</v>
      </c>
      <c r="B3724" t="s">
        <v>3743</v>
      </c>
      <c r="C3724" s="9" t="s">
        <v>5090</v>
      </c>
      <c r="D3724" s="9">
        <v>43044</v>
      </c>
      <c r="E3724" s="3" t="s">
        <v>5075</v>
      </c>
      <c r="F3724" t="s">
        <v>6465</v>
      </c>
      <c r="G3724" t="s">
        <v>7199</v>
      </c>
      <c r="H3724" t="s">
        <v>7992</v>
      </c>
      <c r="I3724" t="s">
        <v>8054</v>
      </c>
      <c r="J3724" t="s">
        <v>8057</v>
      </c>
      <c r="K3724" t="s">
        <v>8128</v>
      </c>
      <c r="L3724" t="s">
        <v>8590</v>
      </c>
      <c r="M3724">
        <v>92105</v>
      </c>
      <c r="N3724" t="s">
        <v>8638</v>
      </c>
      <c r="O3724" t="s">
        <v>9465</v>
      </c>
      <c r="P3724" t="s">
        <v>10371</v>
      </c>
      <c r="Q3724" t="s">
        <v>10383</v>
      </c>
      <c r="R3724" t="s">
        <v>11209</v>
      </c>
      <c r="S3724">
        <v>12.96</v>
      </c>
      <c r="T3724">
        <v>2</v>
      </c>
      <c r="U3724">
        <v>0</v>
      </c>
      <c r="V3724">
        <v>6.2207999999999997</v>
      </c>
      <c r="W3724">
        <f>(Tableau1[[#This Row],[Sales]]/Tableau1[[#This Row],[Profit]])*100</f>
        <v>208.33333333333334</v>
      </c>
      <c r="X3724">
        <f>Tableau1[[#This Row],[Sales]]*(1-Tableau1[[#This Row],[Discount]])</f>
        <v>12.96</v>
      </c>
      <c r="Y3724">
        <f ca="1">SUMIF(Tableau1[Order ID],Tableau1[[#This Row],[Order ID]],Tableau1[[#This Row],[Sales]])</f>
        <v>0</v>
      </c>
    </row>
    <row r="3725" spans="1:25" x14ac:dyDescent="0.3">
      <c r="A3725">
        <v>7491</v>
      </c>
      <c r="B3725" t="s">
        <v>3744</v>
      </c>
      <c r="C3725" s="9" t="s">
        <v>5259</v>
      </c>
      <c r="D3725" s="9">
        <v>42257</v>
      </c>
      <c r="E3725" s="3" t="s">
        <v>6247</v>
      </c>
      <c r="F3725" t="s">
        <v>6465</v>
      </c>
      <c r="G3725" t="s">
        <v>6603</v>
      </c>
      <c r="H3725" t="s">
        <v>7396</v>
      </c>
      <c r="I3725" t="s">
        <v>8055</v>
      </c>
      <c r="J3725" t="s">
        <v>8057</v>
      </c>
      <c r="K3725" t="s">
        <v>8059</v>
      </c>
      <c r="L3725" t="s">
        <v>8590</v>
      </c>
      <c r="M3725">
        <v>90032</v>
      </c>
      <c r="N3725" t="s">
        <v>8638</v>
      </c>
      <c r="O3725" t="s">
        <v>8728</v>
      </c>
      <c r="P3725" t="s">
        <v>10370</v>
      </c>
      <c r="Q3725" t="s">
        <v>10378</v>
      </c>
      <c r="R3725" t="s">
        <v>10477</v>
      </c>
      <c r="S3725">
        <v>106.68</v>
      </c>
      <c r="T3725">
        <v>6</v>
      </c>
      <c r="U3725">
        <v>0</v>
      </c>
      <c r="V3725">
        <v>33.070799999999998</v>
      </c>
      <c r="W3725">
        <f>(Tableau1[[#This Row],[Sales]]/Tableau1[[#This Row],[Profit]])*100</f>
        <v>322.58064516129036</v>
      </c>
      <c r="X3725">
        <f>Tableau1[[#This Row],[Sales]]*(1-Tableau1[[#This Row],[Discount]])</f>
        <v>106.68</v>
      </c>
      <c r="Y3725">
        <f ca="1">SUMIF(Tableau1[Order ID],Tableau1[[#This Row],[Order ID]],Tableau1[[#This Row],[Sales]])</f>
        <v>0</v>
      </c>
    </row>
    <row r="3726" spans="1:25" x14ac:dyDescent="0.3">
      <c r="A3726">
        <v>7492</v>
      </c>
      <c r="B3726" t="s">
        <v>3745</v>
      </c>
      <c r="C3726" s="9" t="s">
        <v>5703</v>
      </c>
      <c r="D3726" s="9">
        <v>43055</v>
      </c>
      <c r="E3726" s="3" t="s">
        <v>5703</v>
      </c>
      <c r="F3726" t="s">
        <v>6467</v>
      </c>
      <c r="G3726" t="s">
        <v>6964</v>
      </c>
      <c r="H3726" t="s">
        <v>7757</v>
      </c>
      <c r="I3726" t="s">
        <v>8054</v>
      </c>
      <c r="J3726" t="s">
        <v>8057</v>
      </c>
      <c r="K3726" t="s">
        <v>8514</v>
      </c>
      <c r="L3726" t="s">
        <v>8603</v>
      </c>
      <c r="M3726">
        <v>13501</v>
      </c>
      <c r="N3726" t="s">
        <v>8640</v>
      </c>
      <c r="O3726" t="s">
        <v>10267</v>
      </c>
      <c r="P3726" t="s">
        <v>10372</v>
      </c>
      <c r="Q3726" t="s">
        <v>10380</v>
      </c>
      <c r="R3726" t="s">
        <v>12005</v>
      </c>
      <c r="S3726">
        <v>119.94</v>
      </c>
      <c r="T3726">
        <v>6</v>
      </c>
      <c r="U3726">
        <v>0</v>
      </c>
      <c r="V3726">
        <v>5.9969999999999999</v>
      </c>
      <c r="W3726">
        <f>(Tableau1[[#This Row],[Sales]]/Tableau1[[#This Row],[Profit]])*100</f>
        <v>2000</v>
      </c>
      <c r="X3726">
        <f>Tableau1[[#This Row],[Sales]]*(1-Tableau1[[#This Row],[Discount]])</f>
        <v>119.94</v>
      </c>
      <c r="Y3726">
        <f ca="1">SUMIF(Tableau1[Order ID],Tableau1[[#This Row],[Order ID]],Tableau1[[#This Row],[Sales]])</f>
        <v>0</v>
      </c>
    </row>
    <row r="3727" spans="1:25" x14ac:dyDescent="0.3">
      <c r="A3727">
        <v>7493</v>
      </c>
      <c r="B3727" t="s">
        <v>3746</v>
      </c>
      <c r="C3727" s="9" t="s">
        <v>5250</v>
      </c>
      <c r="D3727" s="9">
        <v>42989</v>
      </c>
      <c r="E3727" s="3" t="s">
        <v>5148</v>
      </c>
      <c r="F3727" t="s">
        <v>6465</v>
      </c>
      <c r="G3727" t="s">
        <v>7161</v>
      </c>
      <c r="H3727" t="s">
        <v>7954</v>
      </c>
      <c r="I3727" t="s">
        <v>8054</v>
      </c>
      <c r="J3727" t="s">
        <v>8057</v>
      </c>
      <c r="K3727" t="s">
        <v>8070</v>
      </c>
      <c r="L3727" t="s">
        <v>8593</v>
      </c>
      <c r="M3727">
        <v>77070</v>
      </c>
      <c r="N3727" t="s">
        <v>8639</v>
      </c>
      <c r="O3727" t="s">
        <v>10006</v>
      </c>
      <c r="P3727" t="s">
        <v>10371</v>
      </c>
      <c r="Q3727" t="s">
        <v>10383</v>
      </c>
      <c r="R3727" t="s">
        <v>11744</v>
      </c>
      <c r="S3727">
        <v>10.272</v>
      </c>
      <c r="T3727">
        <v>3</v>
      </c>
      <c r="U3727">
        <v>0.2</v>
      </c>
      <c r="V3727">
        <v>3.21</v>
      </c>
      <c r="W3727">
        <f>(Tableau1[[#This Row],[Sales]]/Tableau1[[#This Row],[Profit]])*100</f>
        <v>320</v>
      </c>
      <c r="X3727">
        <f>Tableau1[[#This Row],[Sales]]*(1-Tableau1[[#This Row],[Discount]])</f>
        <v>8.2176000000000009</v>
      </c>
      <c r="Y3727">
        <f ca="1">SUMIF(Tableau1[Order ID],Tableau1[[#This Row],[Order ID]],Tableau1[[#This Row],[Sales]])</f>
        <v>0</v>
      </c>
    </row>
    <row r="3728" spans="1:25" x14ac:dyDescent="0.3">
      <c r="A3728">
        <v>7496</v>
      </c>
      <c r="B3728" t="s">
        <v>3747</v>
      </c>
      <c r="C3728" s="9" t="s">
        <v>6193</v>
      </c>
      <c r="D3728" s="9">
        <v>42930</v>
      </c>
      <c r="E3728" s="3" t="s">
        <v>5960</v>
      </c>
      <c r="F3728" t="s">
        <v>6465</v>
      </c>
      <c r="G3728" t="s">
        <v>7114</v>
      </c>
      <c r="H3728" t="s">
        <v>7907</v>
      </c>
      <c r="I3728" t="s">
        <v>8054</v>
      </c>
      <c r="J3728" t="s">
        <v>8057</v>
      </c>
      <c r="K3728" t="s">
        <v>8281</v>
      </c>
      <c r="L3728" t="s">
        <v>8590</v>
      </c>
      <c r="M3728">
        <v>92683</v>
      </c>
      <c r="N3728" t="s">
        <v>8638</v>
      </c>
      <c r="O3728" t="s">
        <v>9373</v>
      </c>
      <c r="P3728" t="s">
        <v>10371</v>
      </c>
      <c r="Q3728" t="s">
        <v>10381</v>
      </c>
      <c r="R3728" t="s">
        <v>11120</v>
      </c>
      <c r="S3728">
        <v>4.4480000000000004</v>
      </c>
      <c r="T3728">
        <v>2</v>
      </c>
      <c r="U3728">
        <v>0.2</v>
      </c>
      <c r="V3728">
        <v>1.4456</v>
      </c>
      <c r="W3728">
        <f>(Tableau1[[#This Row],[Sales]]/Tableau1[[#This Row],[Profit]])*100</f>
        <v>307.69230769230774</v>
      </c>
      <c r="X3728">
        <f>Tableau1[[#This Row],[Sales]]*(1-Tableau1[[#This Row],[Discount]])</f>
        <v>3.5584000000000007</v>
      </c>
      <c r="Y3728">
        <f ca="1">SUMIF(Tableau1[Order ID],Tableau1[[#This Row],[Order ID]],Tableau1[[#This Row],[Sales]])</f>
        <v>0</v>
      </c>
    </row>
    <row r="3729" spans="1:25" x14ac:dyDescent="0.3">
      <c r="A3729">
        <v>7503</v>
      </c>
      <c r="B3729" t="s">
        <v>3748</v>
      </c>
      <c r="C3729" s="9" t="s">
        <v>6013</v>
      </c>
      <c r="D3729" s="9">
        <v>42824</v>
      </c>
      <c r="E3729" s="3" t="s">
        <v>6013</v>
      </c>
      <c r="F3729" t="s">
        <v>6467</v>
      </c>
      <c r="G3729" t="s">
        <v>6951</v>
      </c>
      <c r="H3729" t="s">
        <v>7744</v>
      </c>
      <c r="I3729" t="s">
        <v>8054</v>
      </c>
      <c r="J3729" t="s">
        <v>8057</v>
      </c>
      <c r="K3729" t="s">
        <v>8059</v>
      </c>
      <c r="L3729" t="s">
        <v>8590</v>
      </c>
      <c r="M3729">
        <v>90036</v>
      </c>
      <c r="N3729" t="s">
        <v>8638</v>
      </c>
      <c r="O3729" t="s">
        <v>9863</v>
      </c>
      <c r="P3729" t="s">
        <v>10371</v>
      </c>
      <c r="Q3729" t="s">
        <v>10379</v>
      </c>
      <c r="R3729" t="s">
        <v>11598</v>
      </c>
      <c r="S3729">
        <v>6.08</v>
      </c>
      <c r="T3729">
        <v>2</v>
      </c>
      <c r="U3729">
        <v>0</v>
      </c>
      <c r="V3729">
        <v>2.0672000000000001</v>
      </c>
      <c r="W3729">
        <f>(Tableau1[[#This Row],[Sales]]/Tableau1[[#This Row],[Profit]])*100</f>
        <v>294.11764705882348</v>
      </c>
      <c r="X3729">
        <f>Tableau1[[#This Row],[Sales]]*(1-Tableau1[[#This Row],[Discount]])</f>
        <v>6.08</v>
      </c>
      <c r="Y3729">
        <f ca="1">SUMIF(Tableau1[Order ID],Tableau1[[#This Row],[Order ID]],Tableau1[[#This Row],[Sales]])</f>
        <v>0</v>
      </c>
    </row>
    <row r="3730" spans="1:25" x14ac:dyDescent="0.3">
      <c r="A3730">
        <v>7505</v>
      </c>
      <c r="B3730" t="s">
        <v>3749</v>
      </c>
      <c r="C3730" s="9" t="s">
        <v>6041</v>
      </c>
      <c r="D3730" s="9">
        <v>42400</v>
      </c>
      <c r="E3730" s="3" t="s">
        <v>6114</v>
      </c>
      <c r="F3730" t="s">
        <v>6464</v>
      </c>
      <c r="G3730" t="s">
        <v>7227</v>
      </c>
      <c r="H3730" t="s">
        <v>8020</v>
      </c>
      <c r="I3730" t="s">
        <v>8055</v>
      </c>
      <c r="J3730" t="s">
        <v>8057</v>
      </c>
      <c r="K3730" t="s">
        <v>8554</v>
      </c>
      <c r="L3730" t="s">
        <v>8618</v>
      </c>
      <c r="M3730">
        <v>8401</v>
      </c>
      <c r="N3730" t="s">
        <v>8640</v>
      </c>
      <c r="O3730" t="s">
        <v>9634</v>
      </c>
      <c r="P3730" t="s">
        <v>10371</v>
      </c>
      <c r="Q3730" t="s">
        <v>10385</v>
      </c>
      <c r="R3730" t="s">
        <v>10539</v>
      </c>
      <c r="S3730">
        <v>23.36</v>
      </c>
      <c r="T3730">
        <v>2</v>
      </c>
      <c r="U3730">
        <v>0</v>
      </c>
      <c r="V3730">
        <v>11.68</v>
      </c>
      <c r="W3730">
        <f>(Tableau1[[#This Row],[Sales]]/Tableau1[[#This Row],[Profit]])*100</f>
        <v>200</v>
      </c>
      <c r="X3730">
        <f>Tableau1[[#This Row],[Sales]]*(1-Tableau1[[#This Row],[Discount]])</f>
        <v>23.36</v>
      </c>
      <c r="Y3730">
        <f ca="1">SUMIF(Tableau1[Order ID],Tableau1[[#This Row],[Order ID]],Tableau1[[#This Row],[Sales]])</f>
        <v>0</v>
      </c>
    </row>
    <row r="3731" spans="1:25" x14ac:dyDescent="0.3">
      <c r="A3731">
        <v>7506</v>
      </c>
      <c r="B3731" t="s">
        <v>3750</v>
      </c>
      <c r="C3731" s="9" t="s">
        <v>5140</v>
      </c>
      <c r="D3731" s="9">
        <v>42894</v>
      </c>
      <c r="E3731" s="3" t="s">
        <v>5517</v>
      </c>
      <c r="F3731" t="s">
        <v>6465</v>
      </c>
      <c r="G3731" t="s">
        <v>7040</v>
      </c>
      <c r="H3731" t="s">
        <v>7833</v>
      </c>
      <c r="I3731" t="s">
        <v>8054</v>
      </c>
      <c r="J3731" t="s">
        <v>8057</v>
      </c>
      <c r="K3731" t="s">
        <v>8300</v>
      </c>
      <c r="L3731" t="s">
        <v>8598</v>
      </c>
      <c r="M3731">
        <v>60076</v>
      </c>
      <c r="N3731" t="s">
        <v>8639</v>
      </c>
      <c r="O3731" t="s">
        <v>8972</v>
      </c>
      <c r="P3731" t="s">
        <v>10371</v>
      </c>
      <c r="Q3731" t="s">
        <v>10381</v>
      </c>
      <c r="R3731" t="s">
        <v>10721</v>
      </c>
      <c r="S3731">
        <v>12.176</v>
      </c>
      <c r="T3731">
        <v>4</v>
      </c>
      <c r="U3731">
        <v>0.8</v>
      </c>
      <c r="V3731">
        <v>-18.872800000000002</v>
      </c>
      <c r="W3731">
        <f>(Tableau1[[#This Row],[Sales]]/Tableau1[[#This Row],[Profit]])*100</f>
        <v>-64.516129032258064</v>
      </c>
      <c r="X3731">
        <f>Tableau1[[#This Row],[Sales]]*(1-Tableau1[[#This Row],[Discount]])</f>
        <v>2.4351999999999996</v>
      </c>
      <c r="Y3731">
        <f ca="1">SUMIF(Tableau1[Order ID],Tableau1[[#This Row],[Order ID]],Tableau1[[#This Row],[Sales]])</f>
        <v>0</v>
      </c>
    </row>
    <row r="3732" spans="1:25" x14ac:dyDescent="0.3">
      <c r="A3732">
        <v>7507</v>
      </c>
      <c r="B3732" t="s">
        <v>3751</v>
      </c>
      <c r="C3732" s="9" t="s">
        <v>6011</v>
      </c>
      <c r="D3732" s="9">
        <v>41945</v>
      </c>
      <c r="E3732" s="3" t="s">
        <v>6261</v>
      </c>
      <c r="F3732" t="s">
        <v>6465</v>
      </c>
      <c r="G3732" t="s">
        <v>6597</v>
      </c>
      <c r="H3732" t="s">
        <v>7390</v>
      </c>
      <c r="I3732" t="s">
        <v>8054</v>
      </c>
      <c r="J3732" t="s">
        <v>8057</v>
      </c>
      <c r="K3732" t="s">
        <v>8066</v>
      </c>
      <c r="L3732" t="s">
        <v>8590</v>
      </c>
      <c r="M3732">
        <v>94122</v>
      </c>
      <c r="N3732" t="s">
        <v>8638</v>
      </c>
      <c r="O3732" t="s">
        <v>9720</v>
      </c>
      <c r="P3732" t="s">
        <v>10372</v>
      </c>
      <c r="Q3732" t="s">
        <v>10380</v>
      </c>
      <c r="R3732" t="s">
        <v>11457</v>
      </c>
      <c r="S3732">
        <v>46.384</v>
      </c>
      <c r="T3732">
        <v>2</v>
      </c>
      <c r="U3732">
        <v>0.2</v>
      </c>
      <c r="V3732">
        <v>5.2182000000000004</v>
      </c>
      <c r="W3732">
        <f>(Tableau1[[#This Row],[Sales]]/Tableau1[[#This Row],[Profit]])*100</f>
        <v>888.8888888888888</v>
      </c>
      <c r="X3732">
        <f>Tableau1[[#This Row],[Sales]]*(1-Tableau1[[#This Row],[Discount]])</f>
        <v>37.107199999999999</v>
      </c>
      <c r="Y3732">
        <f ca="1">SUMIF(Tableau1[Order ID],Tableau1[[#This Row],[Order ID]],Tableau1[[#This Row],[Sales]])</f>
        <v>0</v>
      </c>
    </row>
    <row r="3733" spans="1:25" x14ac:dyDescent="0.3">
      <c r="A3733">
        <v>7509</v>
      </c>
      <c r="B3733" t="s">
        <v>3752</v>
      </c>
      <c r="C3733" s="9" t="s">
        <v>6193</v>
      </c>
      <c r="D3733" s="9">
        <v>42930</v>
      </c>
      <c r="E3733" s="3" t="s">
        <v>5960</v>
      </c>
      <c r="F3733" t="s">
        <v>6465</v>
      </c>
      <c r="G3733" t="s">
        <v>6720</v>
      </c>
      <c r="H3733" t="s">
        <v>7513</v>
      </c>
      <c r="I3733" t="s">
        <v>8054</v>
      </c>
      <c r="J3733" t="s">
        <v>8057</v>
      </c>
      <c r="K3733" t="s">
        <v>8096</v>
      </c>
      <c r="L3733" t="s">
        <v>8612</v>
      </c>
      <c r="M3733">
        <v>43229</v>
      </c>
      <c r="N3733" t="s">
        <v>8640</v>
      </c>
      <c r="O3733" t="s">
        <v>9430</v>
      </c>
      <c r="P3733" t="s">
        <v>10371</v>
      </c>
      <c r="Q3733" t="s">
        <v>10383</v>
      </c>
      <c r="R3733" t="s">
        <v>11176</v>
      </c>
      <c r="S3733">
        <v>9.2479999999999993</v>
      </c>
      <c r="T3733">
        <v>2</v>
      </c>
      <c r="U3733">
        <v>0.2</v>
      </c>
      <c r="V3733">
        <v>3.3523999999999998</v>
      </c>
      <c r="W3733">
        <f>(Tableau1[[#This Row],[Sales]]/Tableau1[[#This Row],[Profit]])*100</f>
        <v>275.86206896551721</v>
      </c>
      <c r="X3733">
        <f>Tableau1[[#This Row],[Sales]]*(1-Tableau1[[#This Row],[Discount]])</f>
        <v>7.3983999999999996</v>
      </c>
      <c r="Y3733">
        <f ca="1">SUMIF(Tableau1[Order ID],Tableau1[[#This Row],[Order ID]],Tableau1[[#This Row],[Sales]])</f>
        <v>0</v>
      </c>
    </row>
    <row r="3734" spans="1:25" x14ac:dyDescent="0.3">
      <c r="A3734">
        <v>7515</v>
      </c>
      <c r="B3734" t="s">
        <v>3753</v>
      </c>
      <c r="C3734" s="9" t="s">
        <v>5064</v>
      </c>
      <c r="D3734" s="9">
        <v>43078</v>
      </c>
      <c r="E3734" s="3" t="s">
        <v>6289</v>
      </c>
      <c r="F3734" t="s">
        <v>6464</v>
      </c>
      <c r="G3734" t="s">
        <v>6720</v>
      </c>
      <c r="H3734" t="s">
        <v>7513</v>
      </c>
      <c r="I3734" t="s">
        <v>8054</v>
      </c>
      <c r="J3734" t="s">
        <v>8057</v>
      </c>
      <c r="K3734" t="s">
        <v>8160</v>
      </c>
      <c r="L3734" t="s">
        <v>8589</v>
      </c>
      <c r="M3734">
        <v>40475</v>
      </c>
      <c r="N3734" t="s">
        <v>8637</v>
      </c>
      <c r="O3734" t="s">
        <v>9510</v>
      </c>
      <c r="P3734" t="s">
        <v>10371</v>
      </c>
      <c r="Q3734" t="s">
        <v>10381</v>
      </c>
      <c r="R3734" t="s">
        <v>11252</v>
      </c>
      <c r="S3734">
        <v>29.36</v>
      </c>
      <c r="T3734">
        <v>2</v>
      </c>
      <c r="U3734">
        <v>0</v>
      </c>
      <c r="V3734">
        <v>13.505599999999999</v>
      </c>
      <c r="W3734">
        <f>(Tableau1[[#This Row],[Sales]]/Tableau1[[#This Row],[Profit]])*100</f>
        <v>217.39130434782606</v>
      </c>
      <c r="X3734">
        <f>Tableau1[[#This Row],[Sales]]*(1-Tableau1[[#This Row],[Discount]])</f>
        <v>29.36</v>
      </c>
      <c r="Y3734">
        <f ca="1">SUMIF(Tableau1[Order ID],Tableau1[[#This Row],[Order ID]],Tableau1[[#This Row],[Sales]])</f>
        <v>0</v>
      </c>
    </row>
    <row r="3735" spans="1:25" x14ac:dyDescent="0.3">
      <c r="A3735">
        <v>7522</v>
      </c>
      <c r="B3735" t="s">
        <v>3754</v>
      </c>
      <c r="C3735" s="9" t="s">
        <v>5094</v>
      </c>
      <c r="D3735" s="9">
        <v>42618</v>
      </c>
      <c r="E3735" s="3" t="s">
        <v>5138</v>
      </c>
      <c r="F3735" t="s">
        <v>6465</v>
      </c>
      <c r="G3735" t="s">
        <v>6666</v>
      </c>
      <c r="H3735" t="s">
        <v>7459</v>
      </c>
      <c r="I3735" t="s">
        <v>8054</v>
      </c>
      <c r="J3735" t="s">
        <v>8057</v>
      </c>
      <c r="K3735" t="s">
        <v>8210</v>
      </c>
      <c r="L3735" t="s">
        <v>8612</v>
      </c>
      <c r="M3735">
        <v>43130</v>
      </c>
      <c r="N3735" t="s">
        <v>8640</v>
      </c>
      <c r="O3735" t="s">
        <v>9152</v>
      </c>
      <c r="P3735" t="s">
        <v>10371</v>
      </c>
      <c r="Q3735" t="s">
        <v>10381</v>
      </c>
      <c r="R3735" t="s">
        <v>10901</v>
      </c>
      <c r="S3735">
        <v>8.952</v>
      </c>
      <c r="T3735">
        <v>2</v>
      </c>
      <c r="U3735">
        <v>0.7</v>
      </c>
      <c r="V3735">
        <v>-7.46</v>
      </c>
      <c r="W3735">
        <f>(Tableau1[[#This Row],[Sales]]/Tableau1[[#This Row],[Profit]])*100</f>
        <v>-120</v>
      </c>
      <c r="X3735">
        <f>Tableau1[[#This Row],[Sales]]*(1-Tableau1[[#This Row],[Discount]])</f>
        <v>2.6856000000000004</v>
      </c>
      <c r="Y3735">
        <f ca="1">SUMIF(Tableau1[Order ID],Tableau1[[#This Row],[Order ID]],Tableau1[[#This Row],[Sales]])</f>
        <v>0</v>
      </c>
    </row>
    <row r="3736" spans="1:25" x14ac:dyDescent="0.3">
      <c r="A3736">
        <v>7525</v>
      </c>
      <c r="B3736" t="s">
        <v>3755</v>
      </c>
      <c r="C3736" s="9" t="s">
        <v>6106</v>
      </c>
      <c r="D3736" s="9">
        <v>41892</v>
      </c>
      <c r="E3736" s="3" t="s">
        <v>6131</v>
      </c>
      <c r="F3736" t="s">
        <v>6465</v>
      </c>
      <c r="G3736" t="s">
        <v>6520</v>
      </c>
      <c r="H3736" t="s">
        <v>7313</v>
      </c>
      <c r="I3736" t="s">
        <v>8054</v>
      </c>
      <c r="J3736" t="s">
        <v>8057</v>
      </c>
      <c r="K3736" t="s">
        <v>8403</v>
      </c>
      <c r="L3736" t="s">
        <v>8609</v>
      </c>
      <c r="M3736">
        <v>97030</v>
      </c>
      <c r="N3736" t="s">
        <v>8638</v>
      </c>
      <c r="O3736" t="s">
        <v>9389</v>
      </c>
      <c r="P3736" t="s">
        <v>10371</v>
      </c>
      <c r="Q3736" t="s">
        <v>10385</v>
      </c>
      <c r="R3736" t="s">
        <v>11137</v>
      </c>
      <c r="S3736">
        <v>21.728000000000002</v>
      </c>
      <c r="T3736">
        <v>7</v>
      </c>
      <c r="U3736">
        <v>0.2</v>
      </c>
      <c r="V3736">
        <v>7.6048</v>
      </c>
      <c r="W3736">
        <f>(Tableau1[[#This Row],[Sales]]/Tableau1[[#This Row],[Profit]])*100</f>
        <v>285.71428571428572</v>
      </c>
      <c r="X3736">
        <f>Tableau1[[#This Row],[Sales]]*(1-Tableau1[[#This Row],[Discount]])</f>
        <v>17.382400000000001</v>
      </c>
      <c r="Y3736">
        <f ca="1">SUMIF(Tableau1[Order ID],Tableau1[[#This Row],[Order ID]],Tableau1[[#This Row],[Sales]])</f>
        <v>0</v>
      </c>
    </row>
    <row r="3737" spans="1:25" x14ac:dyDescent="0.3">
      <c r="A3737">
        <v>7527</v>
      </c>
      <c r="B3737" t="s">
        <v>3756</v>
      </c>
      <c r="C3737" s="9" t="s">
        <v>6016</v>
      </c>
      <c r="D3737" s="9">
        <v>43004</v>
      </c>
      <c r="E3737" s="3" t="s">
        <v>6016</v>
      </c>
      <c r="F3737" t="s">
        <v>6467</v>
      </c>
      <c r="G3737" t="s">
        <v>6487</v>
      </c>
      <c r="H3737" t="s">
        <v>7280</v>
      </c>
      <c r="I3737" t="s">
        <v>8055</v>
      </c>
      <c r="J3737" t="s">
        <v>8057</v>
      </c>
      <c r="K3737" t="s">
        <v>8066</v>
      </c>
      <c r="L3737" t="s">
        <v>8590</v>
      </c>
      <c r="M3737">
        <v>94109</v>
      </c>
      <c r="N3737" t="s">
        <v>8638</v>
      </c>
      <c r="O3737" t="s">
        <v>10163</v>
      </c>
      <c r="P3737" t="s">
        <v>10371</v>
      </c>
      <c r="Q3737" t="s">
        <v>10385</v>
      </c>
      <c r="R3737" t="s">
        <v>10539</v>
      </c>
      <c r="S3737">
        <v>71.88</v>
      </c>
      <c r="T3737">
        <v>6</v>
      </c>
      <c r="U3737">
        <v>0</v>
      </c>
      <c r="V3737">
        <v>33.064799999999998</v>
      </c>
      <c r="W3737">
        <f>(Tableau1[[#This Row],[Sales]]/Tableau1[[#This Row],[Profit]])*100</f>
        <v>217.39130434782606</v>
      </c>
      <c r="X3737">
        <f>Tableau1[[#This Row],[Sales]]*(1-Tableau1[[#This Row],[Discount]])</f>
        <v>71.88</v>
      </c>
      <c r="Y3737">
        <f ca="1">SUMIF(Tableau1[Order ID],Tableau1[[#This Row],[Order ID]],Tableau1[[#This Row],[Sales]])</f>
        <v>0</v>
      </c>
    </row>
    <row r="3738" spans="1:25" x14ac:dyDescent="0.3">
      <c r="A3738">
        <v>7532</v>
      </c>
      <c r="B3738" t="s">
        <v>3757</v>
      </c>
      <c r="C3738" s="9" t="s">
        <v>5056</v>
      </c>
      <c r="D3738" s="9">
        <v>42538</v>
      </c>
      <c r="E3738" s="3" t="s">
        <v>5381</v>
      </c>
      <c r="F3738" t="s">
        <v>6466</v>
      </c>
      <c r="G3738" t="s">
        <v>6530</v>
      </c>
      <c r="H3738" t="s">
        <v>7323</v>
      </c>
      <c r="I3738" t="s">
        <v>8054</v>
      </c>
      <c r="J3738" t="s">
        <v>8057</v>
      </c>
      <c r="K3738" t="s">
        <v>8555</v>
      </c>
      <c r="L3738" t="s">
        <v>8610</v>
      </c>
      <c r="M3738">
        <v>80501</v>
      </c>
      <c r="N3738" t="s">
        <v>8638</v>
      </c>
      <c r="O3738" t="s">
        <v>9899</v>
      </c>
      <c r="P3738" t="s">
        <v>10370</v>
      </c>
      <c r="Q3738" t="s">
        <v>10378</v>
      </c>
      <c r="R3738" t="s">
        <v>11635</v>
      </c>
      <c r="S3738">
        <v>266.35199999999998</v>
      </c>
      <c r="T3738">
        <v>3</v>
      </c>
      <c r="U3738">
        <v>0.2</v>
      </c>
      <c r="V3738">
        <v>-13.317600000000001</v>
      </c>
      <c r="W3738">
        <f>(Tableau1[[#This Row],[Sales]]/Tableau1[[#This Row],[Profit]])*100</f>
        <v>-1999.9999999999995</v>
      </c>
      <c r="X3738">
        <f>Tableau1[[#This Row],[Sales]]*(1-Tableau1[[#This Row],[Discount]])</f>
        <v>213.08159999999998</v>
      </c>
      <c r="Y3738">
        <f ca="1">SUMIF(Tableau1[Order ID],Tableau1[[#This Row],[Order ID]],Tableau1[[#This Row],[Sales]])</f>
        <v>0</v>
      </c>
    </row>
    <row r="3739" spans="1:25" x14ac:dyDescent="0.3">
      <c r="A3739">
        <v>7534</v>
      </c>
      <c r="B3739" t="s">
        <v>3758</v>
      </c>
      <c r="C3739" s="9" t="s">
        <v>5936</v>
      </c>
      <c r="D3739" s="9">
        <v>42791</v>
      </c>
      <c r="E3739" s="3" t="s">
        <v>6362</v>
      </c>
      <c r="F3739" t="s">
        <v>6465</v>
      </c>
      <c r="G3739" t="s">
        <v>7041</v>
      </c>
      <c r="H3739" t="s">
        <v>7834</v>
      </c>
      <c r="I3739" t="s">
        <v>8054</v>
      </c>
      <c r="J3739" t="s">
        <v>8057</v>
      </c>
      <c r="K3739" t="s">
        <v>8260</v>
      </c>
      <c r="L3739" t="s">
        <v>8592</v>
      </c>
      <c r="M3739">
        <v>27834</v>
      </c>
      <c r="N3739" t="s">
        <v>8637</v>
      </c>
      <c r="O3739" t="s">
        <v>9423</v>
      </c>
      <c r="P3739" t="s">
        <v>10370</v>
      </c>
      <c r="Q3739" t="s">
        <v>10374</v>
      </c>
      <c r="R3739" t="s">
        <v>11170</v>
      </c>
      <c r="S3739">
        <v>196.78399999999999</v>
      </c>
      <c r="T3739">
        <v>2</v>
      </c>
      <c r="U3739">
        <v>0.2</v>
      </c>
      <c r="V3739">
        <v>-22.138200000000001</v>
      </c>
      <c r="W3739">
        <f>(Tableau1[[#This Row],[Sales]]/Tableau1[[#This Row],[Profit]])*100</f>
        <v>-888.8888888888888</v>
      </c>
      <c r="X3739">
        <f>Tableau1[[#This Row],[Sales]]*(1-Tableau1[[#This Row],[Discount]])</f>
        <v>157.4272</v>
      </c>
      <c r="Y3739">
        <f ca="1">SUMIF(Tableau1[Order ID],Tableau1[[#This Row],[Order ID]],Tableau1[[#This Row],[Sales]])</f>
        <v>0</v>
      </c>
    </row>
    <row r="3740" spans="1:25" x14ac:dyDescent="0.3">
      <c r="A3740">
        <v>7536</v>
      </c>
      <c r="B3740" t="s">
        <v>3759</v>
      </c>
      <c r="C3740" s="9" t="s">
        <v>5215</v>
      </c>
      <c r="D3740" s="9">
        <v>42825</v>
      </c>
      <c r="E3740" s="3" t="s">
        <v>5134</v>
      </c>
      <c r="F3740" t="s">
        <v>6465</v>
      </c>
      <c r="G3740" t="s">
        <v>6896</v>
      </c>
      <c r="H3740" t="s">
        <v>7689</v>
      </c>
      <c r="I3740" t="s">
        <v>8055</v>
      </c>
      <c r="J3740" t="s">
        <v>8057</v>
      </c>
      <c r="K3740" t="s">
        <v>8059</v>
      </c>
      <c r="L3740" t="s">
        <v>8590</v>
      </c>
      <c r="M3740">
        <v>90004</v>
      </c>
      <c r="N3740" t="s">
        <v>8638</v>
      </c>
      <c r="O3740" t="s">
        <v>9181</v>
      </c>
      <c r="P3740" t="s">
        <v>10371</v>
      </c>
      <c r="Q3740" t="s">
        <v>10387</v>
      </c>
      <c r="R3740" t="s">
        <v>10929</v>
      </c>
      <c r="S3740">
        <v>29.7</v>
      </c>
      <c r="T3740">
        <v>3</v>
      </c>
      <c r="U3740">
        <v>0</v>
      </c>
      <c r="V3740">
        <v>8.0190000000000001</v>
      </c>
      <c r="W3740">
        <f>(Tableau1[[#This Row],[Sales]]/Tableau1[[#This Row],[Profit]])*100</f>
        <v>370.37037037037038</v>
      </c>
      <c r="X3740">
        <f>Tableau1[[#This Row],[Sales]]*(1-Tableau1[[#This Row],[Discount]])</f>
        <v>29.7</v>
      </c>
      <c r="Y3740">
        <f ca="1">SUMIF(Tableau1[Order ID],Tableau1[[#This Row],[Order ID]],Tableau1[[#This Row],[Sales]])</f>
        <v>0</v>
      </c>
    </row>
    <row r="3741" spans="1:25" x14ac:dyDescent="0.3">
      <c r="A3741">
        <v>7537</v>
      </c>
      <c r="B3741" t="s">
        <v>3760</v>
      </c>
      <c r="C3741" s="9" t="s">
        <v>5764</v>
      </c>
      <c r="D3741" s="9">
        <v>43072</v>
      </c>
      <c r="E3741" s="3" t="s">
        <v>5196</v>
      </c>
      <c r="F3741" t="s">
        <v>6465</v>
      </c>
      <c r="G3741" t="s">
        <v>7065</v>
      </c>
      <c r="H3741" t="s">
        <v>7858</v>
      </c>
      <c r="I3741" t="s">
        <v>8054</v>
      </c>
      <c r="J3741" t="s">
        <v>8057</v>
      </c>
      <c r="K3741" t="s">
        <v>8070</v>
      </c>
      <c r="L3741" t="s">
        <v>8593</v>
      </c>
      <c r="M3741">
        <v>77041</v>
      </c>
      <c r="N3741" t="s">
        <v>8639</v>
      </c>
      <c r="O3741" t="s">
        <v>10317</v>
      </c>
      <c r="P3741" t="s">
        <v>10370</v>
      </c>
      <c r="Q3741" t="s">
        <v>10378</v>
      </c>
      <c r="R3741" t="s">
        <v>12058</v>
      </c>
      <c r="S3741">
        <v>13.592000000000001</v>
      </c>
      <c r="T3741">
        <v>2</v>
      </c>
      <c r="U3741">
        <v>0.6</v>
      </c>
      <c r="V3741">
        <v>-14.271599999999999</v>
      </c>
      <c r="W3741">
        <f>(Tableau1[[#This Row],[Sales]]/Tableau1[[#This Row],[Profit]])*100</f>
        <v>-95.238095238095241</v>
      </c>
      <c r="X3741">
        <f>Tableau1[[#This Row],[Sales]]*(1-Tableau1[[#This Row],[Discount]])</f>
        <v>5.4368000000000007</v>
      </c>
      <c r="Y3741">
        <f ca="1">SUMIF(Tableau1[Order ID],Tableau1[[#This Row],[Order ID]],Tableau1[[#This Row],[Sales]])</f>
        <v>0</v>
      </c>
    </row>
    <row r="3742" spans="1:25" x14ac:dyDescent="0.3">
      <c r="A3742">
        <v>7538</v>
      </c>
      <c r="B3742" t="s">
        <v>3761</v>
      </c>
      <c r="C3742" s="9" t="s">
        <v>5347</v>
      </c>
      <c r="D3742" s="9">
        <v>42419</v>
      </c>
      <c r="E3742" s="3" t="s">
        <v>5742</v>
      </c>
      <c r="F3742" t="s">
        <v>6464</v>
      </c>
      <c r="G3742" t="s">
        <v>6686</v>
      </c>
      <c r="H3742" t="s">
        <v>7479</v>
      </c>
      <c r="I3742" t="s">
        <v>8054</v>
      </c>
      <c r="J3742" t="s">
        <v>8057</v>
      </c>
      <c r="K3742" t="s">
        <v>8066</v>
      </c>
      <c r="L3742" t="s">
        <v>8590</v>
      </c>
      <c r="M3742">
        <v>94109</v>
      </c>
      <c r="N3742" t="s">
        <v>8638</v>
      </c>
      <c r="O3742" t="s">
        <v>8767</v>
      </c>
      <c r="P3742" t="s">
        <v>10371</v>
      </c>
      <c r="Q3742" t="s">
        <v>10383</v>
      </c>
      <c r="R3742" t="s">
        <v>10517</v>
      </c>
      <c r="S3742">
        <v>70.88</v>
      </c>
      <c r="T3742">
        <v>2</v>
      </c>
      <c r="U3742">
        <v>0</v>
      </c>
      <c r="V3742">
        <v>33.313600000000001</v>
      </c>
      <c r="W3742">
        <f>(Tableau1[[#This Row],[Sales]]/Tableau1[[#This Row],[Profit]])*100</f>
        <v>212.7659574468085</v>
      </c>
      <c r="X3742">
        <f>Tableau1[[#This Row],[Sales]]*(1-Tableau1[[#This Row],[Discount]])</f>
        <v>70.88</v>
      </c>
      <c r="Y3742">
        <f ca="1">SUMIF(Tableau1[Order ID],Tableau1[[#This Row],[Order ID]],Tableau1[[#This Row],[Sales]])</f>
        <v>0</v>
      </c>
    </row>
    <row r="3743" spans="1:25" x14ac:dyDescent="0.3">
      <c r="A3743">
        <v>7539</v>
      </c>
      <c r="B3743" t="s">
        <v>3762</v>
      </c>
      <c r="C3743" s="9" t="s">
        <v>5604</v>
      </c>
      <c r="D3743" s="9">
        <v>43071</v>
      </c>
      <c r="E3743" s="3" t="s">
        <v>6169</v>
      </c>
      <c r="F3743" t="s">
        <v>6465</v>
      </c>
      <c r="G3743" t="s">
        <v>6978</v>
      </c>
      <c r="H3743" t="s">
        <v>7771</v>
      </c>
      <c r="I3743" t="s">
        <v>8055</v>
      </c>
      <c r="J3743" t="s">
        <v>8057</v>
      </c>
      <c r="K3743" t="s">
        <v>8118</v>
      </c>
      <c r="L3743" t="s">
        <v>8610</v>
      </c>
      <c r="M3743">
        <v>80219</v>
      </c>
      <c r="N3743" t="s">
        <v>8638</v>
      </c>
      <c r="O3743" t="s">
        <v>9016</v>
      </c>
      <c r="P3743" t="s">
        <v>10371</v>
      </c>
      <c r="Q3743" t="s">
        <v>10377</v>
      </c>
      <c r="R3743" t="s">
        <v>10766</v>
      </c>
      <c r="S3743">
        <v>114.288</v>
      </c>
      <c r="T3743">
        <v>1</v>
      </c>
      <c r="U3743">
        <v>0.2</v>
      </c>
      <c r="V3743">
        <v>12.8574</v>
      </c>
      <c r="W3743">
        <f>(Tableau1[[#This Row],[Sales]]/Tableau1[[#This Row],[Profit]])*100</f>
        <v>888.88888888888891</v>
      </c>
      <c r="X3743">
        <f>Tableau1[[#This Row],[Sales]]*(1-Tableau1[[#This Row],[Discount]])</f>
        <v>91.430400000000006</v>
      </c>
      <c r="Y3743">
        <f ca="1">SUMIF(Tableau1[Order ID],Tableau1[[#This Row],[Order ID]],Tableau1[[#This Row],[Sales]])</f>
        <v>0</v>
      </c>
    </row>
    <row r="3744" spans="1:25" x14ac:dyDescent="0.3">
      <c r="A3744">
        <v>7546</v>
      </c>
      <c r="B3744" t="s">
        <v>3763</v>
      </c>
      <c r="C3744" s="9" t="s">
        <v>6012</v>
      </c>
      <c r="D3744" s="9">
        <v>41922</v>
      </c>
      <c r="E3744" s="3" t="s">
        <v>5801</v>
      </c>
      <c r="F3744" t="s">
        <v>6465</v>
      </c>
      <c r="G3744" t="s">
        <v>7250</v>
      </c>
      <c r="H3744" t="s">
        <v>8043</v>
      </c>
      <c r="I3744" t="s">
        <v>8055</v>
      </c>
      <c r="J3744" t="s">
        <v>8057</v>
      </c>
      <c r="K3744" t="s">
        <v>8172</v>
      </c>
      <c r="L3744" t="s">
        <v>8593</v>
      </c>
      <c r="M3744">
        <v>77340</v>
      </c>
      <c r="N3744" t="s">
        <v>8639</v>
      </c>
      <c r="O3744" t="s">
        <v>10081</v>
      </c>
      <c r="P3744" t="s">
        <v>10372</v>
      </c>
      <c r="Q3744" t="s">
        <v>10380</v>
      </c>
      <c r="R3744" t="s">
        <v>11819</v>
      </c>
      <c r="S3744">
        <v>719.952</v>
      </c>
      <c r="T3744">
        <v>6</v>
      </c>
      <c r="U3744">
        <v>0.2</v>
      </c>
      <c r="V3744">
        <v>71.995199999999997</v>
      </c>
      <c r="W3744">
        <f>(Tableau1[[#This Row],[Sales]]/Tableau1[[#This Row],[Profit]])*100</f>
        <v>1000</v>
      </c>
      <c r="X3744">
        <f>Tableau1[[#This Row],[Sales]]*(1-Tableau1[[#This Row],[Discount]])</f>
        <v>575.96159999999998</v>
      </c>
      <c r="Y3744">
        <f ca="1">SUMIF(Tableau1[Order ID],Tableau1[[#This Row],[Order ID]],Tableau1[[#This Row],[Sales]])</f>
        <v>0</v>
      </c>
    </row>
    <row r="3745" spans="1:25" x14ac:dyDescent="0.3">
      <c r="A3745">
        <v>7550</v>
      </c>
      <c r="B3745" t="s">
        <v>3764</v>
      </c>
      <c r="C3745" s="9" t="s">
        <v>5094</v>
      </c>
      <c r="D3745" s="9">
        <v>42618</v>
      </c>
      <c r="E3745" s="3" t="s">
        <v>6273</v>
      </c>
      <c r="F3745" t="s">
        <v>6466</v>
      </c>
      <c r="G3745" t="s">
        <v>7073</v>
      </c>
      <c r="H3745" t="s">
        <v>7866</v>
      </c>
      <c r="I3745" t="s">
        <v>8055</v>
      </c>
      <c r="J3745" t="s">
        <v>8057</v>
      </c>
      <c r="K3745" t="s">
        <v>8070</v>
      </c>
      <c r="L3745" t="s">
        <v>8593</v>
      </c>
      <c r="M3745">
        <v>77036</v>
      </c>
      <c r="N3745" t="s">
        <v>8639</v>
      </c>
      <c r="O3745" t="s">
        <v>9959</v>
      </c>
      <c r="P3745" t="s">
        <v>10370</v>
      </c>
      <c r="Q3745" t="s">
        <v>10378</v>
      </c>
      <c r="R3745" t="s">
        <v>11694</v>
      </c>
      <c r="S3745">
        <v>21.204000000000001</v>
      </c>
      <c r="T3745">
        <v>3</v>
      </c>
      <c r="U3745">
        <v>0.6</v>
      </c>
      <c r="V3745">
        <v>-11.6622</v>
      </c>
      <c r="W3745">
        <f>(Tableau1[[#This Row],[Sales]]/Tableau1[[#This Row],[Profit]])*100</f>
        <v>-181.81818181818181</v>
      </c>
      <c r="X3745">
        <f>Tableau1[[#This Row],[Sales]]*(1-Tableau1[[#This Row],[Discount]])</f>
        <v>8.4816000000000003</v>
      </c>
      <c r="Y3745">
        <f ca="1">SUMIF(Tableau1[Order ID],Tableau1[[#This Row],[Order ID]],Tableau1[[#This Row],[Sales]])</f>
        <v>0</v>
      </c>
    </row>
    <row r="3746" spans="1:25" x14ac:dyDescent="0.3">
      <c r="A3746">
        <v>7551</v>
      </c>
      <c r="B3746" t="s">
        <v>3765</v>
      </c>
      <c r="C3746" s="9" t="s">
        <v>6194</v>
      </c>
      <c r="D3746" s="9">
        <v>41963</v>
      </c>
      <c r="E3746" s="3" t="s">
        <v>5671</v>
      </c>
      <c r="F3746" t="s">
        <v>6465</v>
      </c>
      <c r="G3746" t="s">
        <v>7010</v>
      </c>
      <c r="H3746" t="s">
        <v>7803</v>
      </c>
      <c r="I3746" t="s">
        <v>8055</v>
      </c>
      <c r="J3746" t="s">
        <v>8057</v>
      </c>
      <c r="K3746" t="s">
        <v>8078</v>
      </c>
      <c r="L3746" t="s">
        <v>8603</v>
      </c>
      <c r="M3746">
        <v>10024</v>
      </c>
      <c r="N3746" t="s">
        <v>8640</v>
      </c>
      <c r="O3746" t="s">
        <v>10291</v>
      </c>
      <c r="P3746" t="s">
        <v>10371</v>
      </c>
      <c r="Q3746" t="s">
        <v>10385</v>
      </c>
      <c r="R3746" t="s">
        <v>11999</v>
      </c>
      <c r="S3746">
        <v>34.74</v>
      </c>
      <c r="T3746">
        <v>3</v>
      </c>
      <c r="U3746">
        <v>0</v>
      </c>
      <c r="V3746">
        <v>17.37</v>
      </c>
      <c r="W3746">
        <f>(Tableau1[[#This Row],[Sales]]/Tableau1[[#This Row],[Profit]])*100</f>
        <v>200</v>
      </c>
      <c r="X3746">
        <f>Tableau1[[#This Row],[Sales]]*(1-Tableau1[[#This Row],[Discount]])</f>
        <v>34.74</v>
      </c>
      <c r="Y3746">
        <f ca="1">SUMIF(Tableau1[Order ID],Tableau1[[#This Row],[Order ID]],Tableau1[[#This Row],[Sales]])</f>
        <v>0</v>
      </c>
    </row>
    <row r="3747" spans="1:25" x14ac:dyDescent="0.3">
      <c r="A3747">
        <v>7555</v>
      </c>
      <c r="B3747" t="s">
        <v>3766</v>
      </c>
      <c r="C3747" s="9" t="s">
        <v>6055</v>
      </c>
      <c r="D3747" s="9">
        <v>41769</v>
      </c>
      <c r="E3747" s="3" t="s">
        <v>5317</v>
      </c>
      <c r="F3747" t="s">
        <v>6464</v>
      </c>
      <c r="G3747" t="s">
        <v>6782</v>
      </c>
      <c r="H3747" t="s">
        <v>7575</v>
      </c>
      <c r="I3747" t="s">
        <v>8054</v>
      </c>
      <c r="J3747" t="s">
        <v>8057</v>
      </c>
      <c r="K3747" t="s">
        <v>8068</v>
      </c>
      <c r="L3747" t="s">
        <v>8597</v>
      </c>
      <c r="M3747">
        <v>19134</v>
      </c>
      <c r="N3747" t="s">
        <v>8640</v>
      </c>
      <c r="O3747" t="s">
        <v>9501</v>
      </c>
      <c r="P3747" t="s">
        <v>10370</v>
      </c>
      <c r="Q3747" t="s">
        <v>10373</v>
      </c>
      <c r="R3747" t="s">
        <v>11244</v>
      </c>
      <c r="S3747">
        <v>349.96499999999997</v>
      </c>
      <c r="T3747">
        <v>7</v>
      </c>
      <c r="U3747">
        <v>0.5</v>
      </c>
      <c r="V3747">
        <v>-216.97829999999999</v>
      </c>
      <c r="W3747">
        <f>(Tableau1[[#This Row],[Sales]]/Tableau1[[#This Row],[Profit]])*100</f>
        <v>-161.29032258064515</v>
      </c>
      <c r="X3747">
        <f>Tableau1[[#This Row],[Sales]]*(1-Tableau1[[#This Row],[Discount]])</f>
        <v>174.98249999999999</v>
      </c>
      <c r="Y3747">
        <f ca="1">SUMIF(Tableau1[Order ID],Tableau1[[#This Row],[Order ID]],Tableau1[[#This Row],[Sales]])</f>
        <v>0</v>
      </c>
    </row>
    <row r="3748" spans="1:25" x14ac:dyDescent="0.3">
      <c r="A3748">
        <v>7557</v>
      </c>
      <c r="B3748" t="s">
        <v>3767</v>
      </c>
      <c r="C3748" s="9" t="s">
        <v>5374</v>
      </c>
      <c r="D3748" s="9">
        <v>43066</v>
      </c>
      <c r="E3748" s="3" t="s">
        <v>5604</v>
      </c>
      <c r="F3748" t="s">
        <v>6465</v>
      </c>
      <c r="G3748" t="s">
        <v>6803</v>
      </c>
      <c r="H3748" t="s">
        <v>7596</v>
      </c>
      <c r="I3748" t="s">
        <v>8055</v>
      </c>
      <c r="J3748" t="s">
        <v>8057</v>
      </c>
      <c r="K3748" t="s">
        <v>8096</v>
      </c>
      <c r="L3748" t="s">
        <v>8602</v>
      </c>
      <c r="M3748">
        <v>47201</v>
      </c>
      <c r="N3748" t="s">
        <v>8639</v>
      </c>
      <c r="O3748" t="s">
        <v>9555</v>
      </c>
      <c r="P3748" t="s">
        <v>10371</v>
      </c>
      <c r="Q3748" t="s">
        <v>10383</v>
      </c>
      <c r="R3748" t="s">
        <v>11298</v>
      </c>
      <c r="S3748">
        <v>158.28</v>
      </c>
      <c r="T3748">
        <v>6</v>
      </c>
      <c r="U3748">
        <v>0</v>
      </c>
      <c r="V3748">
        <v>72.808800000000005</v>
      </c>
      <c r="W3748">
        <f>(Tableau1[[#This Row],[Sales]]/Tableau1[[#This Row],[Profit]])*100</f>
        <v>217.39130434782606</v>
      </c>
      <c r="X3748">
        <f>Tableau1[[#This Row],[Sales]]*(1-Tableau1[[#This Row],[Discount]])</f>
        <v>158.28</v>
      </c>
      <c r="Y3748">
        <f ca="1">SUMIF(Tableau1[Order ID],Tableau1[[#This Row],[Order ID]],Tableau1[[#This Row],[Sales]])</f>
        <v>0</v>
      </c>
    </row>
    <row r="3749" spans="1:25" x14ac:dyDescent="0.3">
      <c r="A3749">
        <v>7559</v>
      </c>
      <c r="B3749" t="s">
        <v>3768</v>
      </c>
      <c r="C3749" s="9" t="s">
        <v>5331</v>
      </c>
      <c r="D3749" s="9">
        <v>41944</v>
      </c>
      <c r="E3749" s="3" t="s">
        <v>6157</v>
      </c>
      <c r="F3749" t="s">
        <v>6465</v>
      </c>
      <c r="G3749" t="s">
        <v>6819</v>
      </c>
      <c r="H3749" t="s">
        <v>7612</v>
      </c>
      <c r="I3749" t="s">
        <v>8054</v>
      </c>
      <c r="J3749" t="s">
        <v>8057</v>
      </c>
      <c r="K3749" t="s">
        <v>8143</v>
      </c>
      <c r="L3749" t="s">
        <v>8603</v>
      </c>
      <c r="M3749">
        <v>11561</v>
      </c>
      <c r="N3749" t="s">
        <v>8640</v>
      </c>
      <c r="O3749" t="s">
        <v>8796</v>
      </c>
      <c r="P3749" t="s">
        <v>10371</v>
      </c>
      <c r="Q3749" t="s">
        <v>10382</v>
      </c>
      <c r="R3749" t="s">
        <v>10546</v>
      </c>
      <c r="S3749">
        <v>533.94000000000005</v>
      </c>
      <c r="T3749">
        <v>3</v>
      </c>
      <c r="U3749">
        <v>0</v>
      </c>
      <c r="V3749">
        <v>154.8426</v>
      </c>
      <c r="W3749">
        <f>(Tableau1[[#This Row],[Sales]]/Tableau1[[#This Row],[Profit]])*100</f>
        <v>344.82758620689657</v>
      </c>
      <c r="X3749">
        <f>Tableau1[[#This Row],[Sales]]*(1-Tableau1[[#This Row],[Discount]])</f>
        <v>533.94000000000005</v>
      </c>
      <c r="Y3749">
        <f ca="1">SUMIF(Tableau1[Order ID],Tableau1[[#This Row],[Order ID]],Tableau1[[#This Row],[Sales]])</f>
        <v>0</v>
      </c>
    </row>
    <row r="3750" spans="1:25" x14ac:dyDescent="0.3">
      <c r="A3750">
        <v>7562</v>
      </c>
      <c r="B3750" t="s">
        <v>3769</v>
      </c>
      <c r="C3750" s="9" t="s">
        <v>5975</v>
      </c>
      <c r="D3750" s="9">
        <v>42734</v>
      </c>
      <c r="E3750" s="3" t="s">
        <v>5344</v>
      </c>
      <c r="F3750" t="s">
        <v>6466</v>
      </c>
      <c r="G3750" t="s">
        <v>6673</v>
      </c>
      <c r="H3750" t="s">
        <v>7466</v>
      </c>
      <c r="I3750" t="s">
        <v>8054</v>
      </c>
      <c r="J3750" t="s">
        <v>8057</v>
      </c>
      <c r="K3750" t="s">
        <v>8210</v>
      </c>
      <c r="L3750" t="s">
        <v>8597</v>
      </c>
      <c r="M3750">
        <v>17602</v>
      </c>
      <c r="N3750" t="s">
        <v>8640</v>
      </c>
      <c r="O3750" t="s">
        <v>8642</v>
      </c>
      <c r="P3750" t="s">
        <v>10370</v>
      </c>
      <c r="Q3750" t="s">
        <v>10374</v>
      </c>
      <c r="R3750" t="s">
        <v>10391</v>
      </c>
      <c r="S3750">
        <v>170.786</v>
      </c>
      <c r="T3750">
        <v>1</v>
      </c>
      <c r="U3750">
        <v>0.3</v>
      </c>
      <c r="V3750">
        <v>0</v>
      </c>
      <c r="W3750" t="e">
        <f>(Tableau1[[#This Row],[Sales]]/Tableau1[[#This Row],[Profit]])*100</f>
        <v>#DIV/0!</v>
      </c>
      <c r="X3750">
        <f>Tableau1[[#This Row],[Sales]]*(1-Tableau1[[#This Row],[Discount]])</f>
        <v>119.55019999999999</v>
      </c>
      <c r="Y3750">
        <f ca="1">SUMIF(Tableau1[Order ID],Tableau1[[#This Row],[Order ID]],Tableau1[[#This Row],[Sales]])</f>
        <v>0</v>
      </c>
    </row>
    <row r="3751" spans="1:25" x14ac:dyDescent="0.3">
      <c r="A3751">
        <v>7563</v>
      </c>
      <c r="B3751" t="s">
        <v>3770</v>
      </c>
      <c r="C3751" s="9" t="s">
        <v>5353</v>
      </c>
      <c r="D3751" s="9">
        <v>42616</v>
      </c>
      <c r="E3751" s="3" t="s">
        <v>6273</v>
      </c>
      <c r="F3751" t="s">
        <v>6465</v>
      </c>
      <c r="G3751" t="s">
        <v>6730</v>
      </c>
      <c r="H3751" t="s">
        <v>7523</v>
      </c>
      <c r="I3751" t="s">
        <v>8054</v>
      </c>
      <c r="J3751" t="s">
        <v>8057</v>
      </c>
      <c r="K3751" t="s">
        <v>8080</v>
      </c>
      <c r="L3751" t="s">
        <v>8598</v>
      </c>
      <c r="M3751">
        <v>60610</v>
      </c>
      <c r="N3751" t="s">
        <v>8639</v>
      </c>
      <c r="O3751" t="s">
        <v>10189</v>
      </c>
      <c r="P3751" t="s">
        <v>10370</v>
      </c>
      <c r="Q3751" t="s">
        <v>10373</v>
      </c>
      <c r="R3751" t="s">
        <v>11929</v>
      </c>
      <c r="S3751">
        <v>198.744</v>
      </c>
      <c r="T3751">
        <v>4</v>
      </c>
      <c r="U3751">
        <v>0.3</v>
      </c>
      <c r="V3751">
        <v>0</v>
      </c>
      <c r="W3751" t="e">
        <f>(Tableau1[[#This Row],[Sales]]/Tableau1[[#This Row],[Profit]])*100</f>
        <v>#DIV/0!</v>
      </c>
      <c r="X3751">
        <f>Tableau1[[#This Row],[Sales]]*(1-Tableau1[[#This Row],[Discount]])</f>
        <v>139.1208</v>
      </c>
      <c r="Y3751">
        <f ca="1">SUMIF(Tableau1[Order ID],Tableau1[[#This Row],[Order ID]],Tableau1[[#This Row],[Sales]])</f>
        <v>0</v>
      </c>
    </row>
    <row r="3752" spans="1:25" x14ac:dyDescent="0.3">
      <c r="A3752">
        <v>7564</v>
      </c>
      <c r="B3752" t="s">
        <v>3771</v>
      </c>
      <c r="C3752" s="9" t="s">
        <v>5391</v>
      </c>
      <c r="D3752" s="9">
        <v>43013</v>
      </c>
      <c r="E3752" s="3" t="s">
        <v>5596</v>
      </c>
      <c r="F3752" t="s">
        <v>6466</v>
      </c>
      <c r="G3752" t="s">
        <v>6644</v>
      </c>
      <c r="H3752" t="s">
        <v>7437</v>
      </c>
      <c r="I3752" t="s">
        <v>8056</v>
      </c>
      <c r="J3752" t="s">
        <v>8057</v>
      </c>
      <c r="K3752" t="s">
        <v>8118</v>
      </c>
      <c r="L3752" t="s">
        <v>8610</v>
      </c>
      <c r="M3752">
        <v>80219</v>
      </c>
      <c r="N3752" t="s">
        <v>8638</v>
      </c>
      <c r="O3752" t="s">
        <v>9305</v>
      </c>
      <c r="P3752" t="s">
        <v>10372</v>
      </c>
      <c r="Q3752" t="s">
        <v>10384</v>
      </c>
      <c r="R3752" t="s">
        <v>11054</v>
      </c>
      <c r="S3752">
        <v>63.823999999999998</v>
      </c>
      <c r="T3752">
        <v>2</v>
      </c>
      <c r="U3752">
        <v>0.2</v>
      </c>
      <c r="V3752">
        <v>13.5626</v>
      </c>
      <c r="W3752">
        <f>(Tableau1[[#This Row],[Sales]]/Tableau1[[#This Row],[Profit]])*100</f>
        <v>470.58823529411768</v>
      </c>
      <c r="X3752">
        <f>Tableau1[[#This Row],[Sales]]*(1-Tableau1[[#This Row],[Discount]])</f>
        <v>51.059200000000004</v>
      </c>
      <c r="Y3752">
        <f ca="1">SUMIF(Tableau1[Order ID],Tableau1[[#This Row],[Order ID]],Tableau1[[#This Row],[Sales]])</f>
        <v>0</v>
      </c>
    </row>
    <row r="3753" spans="1:25" x14ac:dyDescent="0.3">
      <c r="A3753">
        <v>7565</v>
      </c>
      <c r="B3753" t="s">
        <v>3772</v>
      </c>
      <c r="C3753" s="9" t="s">
        <v>5836</v>
      </c>
      <c r="D3753" s="9">
        <v>42399</v>
      </c>
      <c r="E3753" s="3" t="s">
        <v>5884</v>
      </c>
      <c r="F3753" t="s">
        <v>6464</v>
      </c>
      <c r="G3753" t="s">
        <v>7089</v>
      </c>
      <c r="H3753" t="s">
        <v>7882</v>
      </c>
      <c r="I3753" t="s">
        <v>8054</v>
      </c>
      <c r="J3753" t="s">
        <v>8057</v>
      </c>
      <c r="K3753" t="s">
        <v>8062</v>
      </c>
      <c r="L3753" t="s">
        <v>8234</v>
      </c>
      <c r="M3753">
        <v>98103</v>
      </c>
      <c r="N3753" t="s">
        <v>8638</v>
      </c>
      <c r="O3753" t="s">
        <v>9928</v>
      </c>
      <c r="P3753" t="s">
        <v>10370</v>
      </c>
      <c r="Q3753" t="s">
        <v>10374</v>
      </c>
      <c r="R3753" t="s">
        <v>11664</v>
      </c>
      <c r="S3753">
        <v>435.16800000000001</v>
      </c>
      <c r="T3753">
        <v>4</v>
      </c>
      <c r="U3753">
        <v>0.2</v>
      </c>
      <c r="V3753">
        <v>-59.835599999999999</v>
      </c>
      <c r="W3753">
        <f>(Tableau1[[#This Row],[Sales]]/Tableau1[[#This Row],[Profit]])*100</f>
        <v>-727.27272727272725</v>
      </c>
      <c r="X3753">
        <f>Tableau1[[#This Row],[Sales]]*(1-Tableau1[[#This Row],[Discount]])</f>
        <v>348.13440000000003</v>
      </c>
      <c r="Y3753">
        <f ca="1">SUMIF(Tableau1[Order ID],Tableau1[[#This Row],[Order ID]],Tableau1[[#This Row],[Sales]])</f>
        <v>0</v>
      </c>
    </row>
    <row r="3754" spans="1:25" x14ac:dyDescent="0.3">
      <c r="A3754">
        <v>7567</v>
      </c>
      <c r="B3754" t="s">
        <v>3773</v>
      </c>
      <c r="C3754" s="9" t="s">
        <v>5111</v>
      </c>
      <c r="D3754" s="9">
        <v>42846</v>
      </c>
      <c r="E3754" s="3" t="s">
        <v>5786</v>
      </c>
      <c r="F3754" t="s">
        <v>6466</v>
      </c>
      <c r="G3754" t="s">
        <v>6939</v>
      </c>
      <c r="H3754" t="s">
        <v>7732</v>
      </c>
      <c r="I3754" t="s">
        <v>8055</v>
      </c>
      <c r="J3754" t="s">
        <v>8057</v>
      </c>
      <c r="K3754" t="s">
        <v>8070</v>
      </c>
      <c r="L3754" t="s">
        <v>8593</v>
      </c>
      <c r="M3754">
        <v>77070</v>
      </c>
      <c r="N3754" t="s">
        <v>8639</v>
      </c>
      <c r="O3754" t="s">
        <v>8722</v>
      </c>
      <c r="P3754" t="s">
        <v>10372</v>
      </c>
      <c r="Q3754" t="s">
        <v>10384</v>
      </c>
      <c r="R3754" t="s">
        <v>10471</v>
      </c>
      <c r="S3754">
        <v>47.975999999999999</v>
      </c>
      <c r="T3754">
        <v>3</v>
      </c>
      <c r="U3754">
        <v>0.2</v>
      </c>
      <c r="V3754">
        <v>8.3957999999999995</v>
      </c>
      <c r="W3754">
        <f>(Tableau1[[#This Row],[Sales]]/Tableau1[[#This Row],[Profit]])*100</f>
        <v>571.42857142857144</v>
      </c>
      <c r="X3754">
        <f>Tableau1[[#This Row],[Sales]]*(1-Tableau1[[#This Row],[Discount]])</f>
        <v>38.380800000000001</v>
      </c>
      <c r="Y3754">
        <f ca="1">SUMIF(Tableau1[Order ID],Tableau1[[#This Row],[Order ID]],Tableau1[[#This Row],[Sales]])</f>
        <v>0</v>
      </c>
    </row>
    <row r="3755" spans="1:25" x14ac:dyDescent="0.3">
      <c r="A3755">
        <v>7569</v>
      </c>
      <c r="B3755" t="s">
        <v>3774</v>
      </c>
      <c r="C3755" s="9" t="s">
        <v>5059</v>
      </c>
      <c r="D3755" s="9">
        <v>41978</v>
      </c>
      <c r="E3755" s="3" t="s">
        <v>5355</v>
      </c>
      <c r="F3755" t="s">
        <v>6465</v>
      </c>
      <c r="G3755" t="s">
        <v>6678</v>
      </c>
      <c r="H3755" t="s">
        <v>7471</v>
      </c>
      <c r="I3755" t="s">
        <v>8054</v>
      </c>
      <c r="J3755" t="s">
        <v>8057</v>
      </c>
      <c r="K3755" t="s">
        <v>8059</v>
      </c>
      <c r="L3755" t="s">
        <v>8590</v>
      </c>
      <c r="M3755">
        <v>90045</v>
      </c>
      <c r="N3755" t="s">
        <v>8638</v>
      </c>
      <c r="O3755" t="s">
        <v>9052</v>
      </c>
      <c r="P3755" t="s">
        <v>10371</v>
      </c>
      <c r="Q3755" t="s">
        <v>10379</v>
      </c>
      <c r="R3755" t="s">
        <v>10801</v>
      </c>
      <c r="S3755">
        <v>26.46</v>
      </c>
      <c r="T3755">
        <v>9</v>
      </c>
      <c r="U3755">
        <v>0</v>
      </c>
      <c r="V3755">
        <v>11.907</v>
      </c>
      <c r="W3755">
        <f>(Tableau1[[#This Row],[Sales]]/Tableau1[[#This Row],[Profit]])*100</f>
        <v>222.22222222222223</v>
      </c>
      <c r="X3755">
        <f>Tableau1[[#This Row],[Sales]]*(1-Tableau1[[#This Row],[Discount]])</f>
        <v>26.46</v>
      </c>
      <c r="Y3755">
        <f ca="1">SUMIF(Tableau1[Order ID],Tableau1[[#This Row],[Order ID]],Tableau1[[#This Row],[Sales]])</f>
        <v>0</v>
      </c>
    </row>
    <row r="3756" spans="1:25" x14ac:dyDescent="0.3">
      <c r="A3756">
        <v>7572</v>
      </c>
      <c r="B3756" t="s">
        <v>3775</v>
      </c>
      <c r="C3756" s="9" t="s">
        <v>5648</v>
      </c>
      <c r="D3756" s="9">
        <v>41933</v>
      </c>
      <c r="E3756" s="3" t="s">
        <v>5995</v>
      </c>
      <c r="F3756" t="s">
        <v>6465</v>
      </c>
      <c r="G3756" t="s">
        <v>6863</v>
      </c>
      <c r="H3756" t="s">
        <v>7656</v>
      </c>
      <c r="I3756" t="s">
        <v>8055</v>
      </c>
      <c r="J3756" t="s">
        <v>8057</v>
      </c>
      <c r="K3756" t="s">
        <v>8369</v>
      </c>
      <c r="L3756" t="s">
        <v>8605</v>
      </c>
      <c r="M3756">
        <v>23602</v>
      </c>
      <c r="N3756" t="s">
        <v>8637</v>
      </c>
      <c r="O3756" t="s">
        <v>8681</v>
      </c>
      <c r="P3756" t="s">
        <v>10371</v>
      </c>
      <c r="Q3756" t="s">
        <v>10377</v>
      </c>
      <c r="R3756" t="s">
        <v>10430</v>
      </c>
      <c r="S3756">
        <v>194.7</v>
      </c>
      <c r="T3756">
        <v>5</v>
      </c>
      <c r="U3756">
        <v>0</v>
      </c>
      <c r="V3756">
        <v>9.7349999999999994</v>
      </c>
      <c r="W3756">
        <f>(Tableau1[[#This Row],[Sales]]/Tableau1[[#This Row],[Profit]])*100</f>
        <v>2000</v>
      </c>
      <c r="X3756">
        <f>Tableau1[[#This Row],[Sales]]*(1-Tableau1[[#This Row],[Discount]])</f>
        <v>194.7</v>
      </c>
      <c r="Y3756">
        <f ca="1">SUMIF(Tableau1[Order ID],Tableau1[[#This Row],[Order ID]],Tableau1[[#This Row],[Sales]])</f>
        <v>0</v>
      </c>
    </row>
    <row r="3757" spans="1:25" x14ac:dyDescent="0.3">
      <c r="A3757">
        <v>7575</v>
      </c>
      <c r="B3757" t="s">
        <v>3776</v>
      </c>
      <c r="C3757" s="9" t="s">
        <v>5605</v>
      </c>
      <c r="D3757" s="9">
        <v>42346</v>
      </c>
      <c r="E3757" s="3" t="s">
        <v>5325</v>
      </c>
      <c r="F3757" t="s">
        <v>6465</v>
      </c>
      <c r="G3757" t="s">
        <v>6921</v>
      </c>
      <c r="H3757" t="s">
        <v>7714</v>
      </c>
      <c r="I3757" t="s">
        <v>8055</v>
      </c>
      <c r="J3757" t="s">
        <v>8057</v>
      </c>
      <c r="K3757" t="s">
        <v>8059</v>
      </c>
      <c r="L3757" t="s">
        <v>8590</v>
      </c>
      <c r="M3757">
        <v>90036</v>
      </c>
      <c r="N3757" t="s">
        <v>8638</v>
      </c>
      <c r="O3757" t="s">
        <v>8657</v>
      </c>
      <c r="P3757" t="s">
        <v>10371</v>
      </c>
      <c r="Q3757" t="s">
        <v>10377</v>
      </c>
      <c r="R3757" t="s">
        <v>10406</v>
      </c>
      <c r="S3757">
        <v>221.96</v>
      </c>
      <c r="T3757">
        <v>2</v>
      </c>
      <c r="U3757">
        <v>0</v>
      </c>
      <c r="V3757">
        <v>4.4391999999999996</v>
      </c>
      <c r="W3757">
        <f>(Tableau1[[#This Row],[Sales]]/Tableau1[[#This Row],[Profit]])*100</f>
        <v>5000.0000000000009</v>
      </c>
      <c r="X3757">
        <f>Tableau1[[#This Row],[Sales]]*(1-Tableau1[[#This Row],[Discount]])</f>
        <v>221.96</v>
      </c>
      <c r="Y3757">
        <f ca="1">SUMIF(Tableau1[Order ID],Tableau1[[#This Row],[Order ID]],Tableau1[[#This Row],[Sales]])</f>
        <v>0</v>
      </c>
    </row>
    <row r="3758" spans="1:25" x14ac:dyDescent="0.3">
      <c r="A3758">
        <v>7577</v>
      </c>
      <c r="B3758" t="s">
        <v>3777</v>
      </c>
      <c r="C3758" s="9" t="s">
        <v>6011</v>
      </c>
      <c r="D3758" s="9">
        <v>41945</v>
      </c>
      <c r="E3758" s="3" t="s">
        <v>5875</v>
      </c>
      <c r="F3758" t="s">
        <v>6464</v>
      </c>
      <c r="G3758" t="s">
        <v>6874</v>
      </c>
      <c r="H3758" t="s">
        <v>7667</v>
      </c>
      <c r="I3758" t="s">
        <v>8055</v>
      </c>
      <c r="J3758" t="s">
        <v>8057</v>
      </c>
      <c r="K3758" t="s">
        <v>8062</v>
      </c>
      <c r="L3758" t="s">
        <v>8234</v>
      </c>
      <c r="M3758">
        <v>98115</v>
      </c>
      <c r="N3758" t="s">
        <v>8638</v>
      </c>
      <c r="O3758" t="s">
        <v>9519</v>
      </c>
      <c r="P3758" t="s">
        <v>10372</v>
      </c>
      <c r="Q3758" t="s">
        <v>10384</v>
      </c>
      <c r="R3758" t="s">
        <v>11261</v>
      </c>
      <c r="S3758">
        <v>41.94</v>
      </c>
      <c r="T3758">
        <v>2</v>
      </c>
      <c r="U3758">
        <v>0</v>
      </c>
      <c r="V3758">
        <v>15.0984</v>
      </c>
      <c r="W3758">
        <f>(Tableau1[[#This Row],[Sales]]/Tableau1[[#This Row],[Profit]])*100</f>
        <v>277.77777777777777</v>
      </c>
      <c r="X3758">
        <f>Tableau1[[#This Row],[Sales]]*(1-Tableau1[[#This Row],[Discount]])</f>
        <v>41.94</v>
      </c>
      <c r="Y3758">
        <f ca="1">SUMIF(Tableau1[Order ID],Tableau1[[#This Row],[Order ID]],Tableau1[[#This Row],[Sales]])</f>
        <v>0</v>
      </c>
    </row>
    <row r="3759" spans="1:25" x14ac:dyDescent="0.3">
      <c r="A3759">
        <v>7579</v>
      </c>
      <c r="B3759" t="s">
        <v>3778</v>
      </c>
      <c r="C3759" s="9" t="s">
        <v>5152</v>
      </c>
      <c r="D3759" s="9">
        <v>42722</v>
      </c>
      <c r="E3759" s="3" t="s">
        <v>6405</v>
      </c>
      <c r="F3759" t="s">
        <v>6466</v>
      </c>
      <c r="G3759" t="s">
        <v>6511</v>
      </c>
      <c r="H3759" t="s">
        <v>7304</v>
      </c>
      <c r="I3759" t="s">
        <v>8056</v>
      </c>
      <c r="J3759" t="s">
        <v>8057</v>
      </c>
      <c r="K3759" t="s">
        <v>8213</v>
      </c>
      <c r="L3759" t="s">
        <v>8596</v>
      </c>
      <c r="M3759">
        <v>68104</v>
      </c>
      <c r="N3759" t="s">
        <v>8639</v>
      </c>
      <c r="O3759" t="s">
        <v>9125</v>
      </c>
      <c r="P3759" t="s">
        <v>10370</v>
      </c>
      <c r="Q3759" t="s">
        <v>10374</v>
      </c>
      <c r="R3759" t="s">
        <v>10874</v>
      </c>
      <c r="S3759">
        <v>563.94000000000005</v>
      </c>
      <c r="T3759">
        <v>3</v>
      </c>
      <c r="U3759">
        <v>0</v>
      </c>
      <c r="V3759">
        <v>112.788</v>
      </c>
      <c r="W3759">
        <f>(Tableau1[[#This Row],[Sales]]/Tableau1[[#This Row],[Profit]])*100</f>
        <v>500.00000000000011</v>
      </c>
      <c r="X3759">
        <f>Tableau1[[#This Row],[Sales]]*(1-Tableau1[[#This Row],[Discount]])</f>
        <v>563.94000000000005</v>
      </c>
      <c r="Y3759">
        <f ca="1">SUMIF(Tableau1[Order ID],Tableau1[[#This Row],[Order ID]],Tableau1[[#This Row],[Sales]])</f>
        <v>0</v>
      </c>
    </row>
    <row r="3760" spans="1:25" x14ac:dyDescent="0.3">
      <c r="A3760">
        <v>7580</v>
      </c>
      <c r="B3760" t="s">
        <v>3779</v>
      </c>
      <c r="C3760" s="9" t="s">
        <v>5551</v>
      </c>
      <c r="D3760" s="9">
        <v>42331</v>
      </c>
      <c r="E3760" s="3" t="s">
        <v>5184</v>
      </c>
      <c r="F3760" t="s">
        <v>6464</v>
      </c>
      <c r="G3760" t="s">
        <v>6715</v>
      </c>
      <c r="H3760" t="s">
        <v>7508</v>
      </c>
      <c r="I3760" t="s">
        <v>8054</v>
      </c>
      <c r="J3760" t="s">
        <v>8057</v>
      </c>
      <c r="K3760" t="s">
        <v>8131</v>
      </c>
      <c r="L3760" t="s">
        <v>8618</v>
      </c>
      <c r="M3760">
        <v>7960</v>
      </c>
      <c r="N3760" t="s">
        <v>8640</v>
      </c>
      <c r="O3760" t="s">
        <v>10274</v>
      </c>
      <c r="P3760" t="s">
        <v>10371</v>
      </c>
      <c r="Q3760" t="s">
        <v>10382</v>
      </c>
      <c r="R3760" t="s">
        <v>12014</v>
      </c>
      <c r="S3760">
        <v>2625.12</v>
      </c>
      <c r="T3760">
        <v>8</v>
      </c>
      <c r="U3760">
        <v>0</v>
      </c>
      <c r="V3760">
        <v>735.03359999999998</v>
      </c>
      <c r="W3760">
        <f>(Tableau1[[#This Row],[Sales]]/Tableau1[[#This Row],[Profit]])*100</f>
        <v>357.14285714285711</v>
      </c>
      <c r="X3760">
        <f>Tableau1[[#This Row],[Sales]]*(1-Tableau1[[#This Row],[Discount]])</f>
        <v>2625.12</v>
      </c>
      <c r="Y3760">
        <f ca="1">SUMIF(Tableau1[Order ID],Tableau1[[#This Row],[Order ID]],Tableau1[[#This Row],[Sales]])</f>
        <v>0</v>
      </c>
    </row>
    <row r="3761" spans="1:25" x14ac:dyDescent="0.3">
      <c r="A3761">
        <v>7582</v>
      </c>
      <c r="B3761" t="s">
        <v>3780</v>
      </c>
      <c r="C3761" s="9" t="s">
        <v>5893</v>
      </c>
      <c r="D3761" s="9">
        <v>42229</v>
      </c>
      <c r="E3761" s="3" t="s">
        <v>5778</v>
      </c>
      <c r="F3761" t="s">
        <v>6466</v>
      </c>
      <c r="G3761" t="s">
        <v>7187</v>
      </c>
      <c r="H3761" t="s">
        <v>7980</v>
      </c>
      <c r="I3761" t="s">
        <v>8054</v>
      </c>
      <c r="J3761" t="s">
        <v>8057</v>
      </c>
      <c r="K3761" t="s">
        <v>8068</v>
      </c>
      <c r="L3761" t="s">
        <v>8597</v>
      </c>
      <c r="M3761">
        <v>19143</v>
      </c>
      <c r="N3761" t="s">
        <v>8640</v>
      </c>
      <c r="O3761" t="s">
        <v>9337</v>
      </c>
      <c r="P3761" t="s">
        <v>10371</v>
      </c>
      <c r="Q3761" t="s">
        <v>10377</v>
      </c>
      <c r="R3761" t="s">
        <v>11085</v>
      </c>
      <c r="S3761">
        <v>422.85599999999999</v>
      </c>
      <c r="T3761">
        <v>3</v>
      </c>
      <c r="U3761">
        <v>0.2</v>
      </c>
      <c r="V3761">
        <v>15.857100000000001</v>
      </c>
      <c r="W3761">
        <f>(Tableau1[[#This Row],[Sales]]/Tableau1[[#This Row],[Profit]])*100</f>
        <v>2666.6666666666665</v>
      </c>
      <c r="X3761">
        <f>Tableau1[[#This Row],[Sales]]*(1-Tableau1[[#This Row],[Discount]])</f>
        <v>338.28480000000002</v>
      </c>
      <c r="Y3761">
        <f ca="1">SUMIF(Tableau1[Order ID],Tableau1[[#This Row],[Order ID]],Tableau1[[#This Row],[Sales]])</f>
        <v>0</v>
      </c>
    </row>
    <row r="3762" spans="1:25" x14ac:dyDescent="0.3">
      <c r="A3762">
        <v>7583</v>
      </c>
      <c r="B3762" t="s">
        <v>3781</v>
      </c>
      <c r="C3762" s="9" t="s">
        <v>5422</v>
      </c>
      <c r="D3762" s="9">
        <v>42110</v>
      </c>
      <c r="E3762" s="3" t="s">
        <v>6152</v>
      </c>
      <c r="F3762" t="s">
        <v>6465</v>
      </c>
      <c r="G3762" t="s">
        <v>7132</v>
      </c>
      <c r="H3762" t="s">
        <v>7925</v>
      </c>
      <c r="I3762" t="s">
        <v>8055</v>
      </c>
      <c r="J3762" t="s">
        <v>8057</v>
      </c>
      <c r="K3762" t="s">
        <v>8078</v>
      </c>
      <c r="L3762" t="s">
        <v>8603</v>
      </c>
      <c r="M3762">
        <v>10024</v>
      </c>
      <c r="N3762" t="s">
        <v>8640</v>
      </c>
      <c r="O3762" t="s">
        <v>8694</v>
      </c>
      <c r="P3762" t="s">
        <v>10370</v>
      </c>
      <c r="Q3762" t="s">
        <v>10374</v>
      </c>
      <c r="R3762" t="s">
        <v>10443</v>
      </c>
      <c r="S3762">
        <v>127.764</v>
      </c>
      <c r="T3762">
        <v>2</v>
      </c>
      <c r="U3762">
        <v>0.1</v>
      </c>
      <c r="V3762">
        <v>2.8391999999999999</v>
      </c>
      <c r="W3762">
        <f>(Tableau1[[#This Row],[Sales]]/Tableau1[[#This Row],[Profit]])*100</f>
        <v>4500</v>
      </c>
      <c r="X3762">
        <f>Tableau1[[#This Row],[Sales]]*(1-Tableau1[[#This Row],[Discount]])</f>
        <v>114.9876</v>
      </c>
      <c r="Y3762">
        <f ca="1">SUMIF(Tableau1[Order ID],Tableau1[[#This Row],[Order ID]],Tableau1[[#This Row],[Sales]])</f>
        <v>0</v>
      </c>
    </row>
    <row r="3763" spans="1:25" x14ac:dyDescent="0.3">
      <c r="A3763">
        <v>7584</v>
      </c>
      <c r="B3763" t="s">
        <v>3782</v>
      </c>
      <c r="C3763" s="9" t="s">
        <v>5120</v>
      </c>
      <c r="D3763" s="9">
        <v>41719</v>
      </c>
      <c r="E3763" s="3" t="s">
        <v>5757</v>
      </c>
      <c r="F3763" t="s">
        <v>6465</v>
      </c>
      <c r="G3763" t="s">
        <v>6588</v>
      </c>
      <c r="H3763" t="s">
        <v>7381</v>
      </c>
      <c r="I3763" t="s">
        <v>8055</v>
      </c>
      <c r="J3763" t="s">
        <v>8057</v>
      </c>
      <c r="K3763" t="s">
        <v>8082</v>
      </c>
      <c r="L3763" t="s">
        <v>8605</v>
      </c>
      <c r="M3763">
        <v>22153</v>
      </c>
      <c r="N3763" t="s">
        <v>8637</v>
      </c>
      <c r="O3763" t="s">
        <v>10136</v>
      </c>
      <c r="P3763" t="s">
        <v>10372</v>
      </c>
      <c r="Q3763" t="s">
        <v>10380</v>
      </c>
      <c r="R3763" t="s">
        <v>11877</v>
      </c>
      <c r="S3763">
        <v>3499.93</v>
      </c>
      <c r="T3763">
        <v>7</v>
      </c>
      <c r="U3763">
        <v>0</v>
      </c>
      <c r="V3763">
        <v>909.98180000000002</v>
      </c>
      <c r="W3763">
        <f>(Tableau1[[#This Row],[Sales]]/Tableau1[[#This Row],[Profit]])*100</f>
        <v>384.61538461538458</v>
      </c>
      <c r="X3763">
        <f>Tableau1[[#This Row],[Sales]]*(1-Tableau1[[#This Row],[Discount]])</f>
        <v>3499.93</v>
      </c>
      <c r="Y3763">
        <f ca="1">SUMIF(Tableau1[Order ID],Tableau1[[#This Row],[Order ID]],Tableau1[[#This Row],[Sales]])</f>
        <v>0</v>
      </c>
    </row>
    <row r="3764" spans="1:25" x14ac:dyDescent="0.3">
      <c r="A3764">
        <v>7589</v>
      </c>
      <c r="B3764" t="s">
        <v>3783</v>
      </c>
      <c r="C3764" s="9" t="s">
        <v>5703</v>
      </c>
      <c r="D3764" s="9">
        <v>43055</v>
      </c>
      <c r="E3764" s="3" t="s">
        <v>5933</v>
      </c>
      <c r="F3764" t="s">
        <v>6465</v>
      </c>
      <c r="G3764" t="s">
        <v>6937</v>
      </c>
      <c r="H3764" t="s">
        <v>7730</v>
      </c>
      <c r="I3764" t="s">
        <v>8054</v>
      </c>
      <c r="J3764" t="s">
        <v>8057</v>
      </c>
      <c r="K3764" t="s">
        <v>8101</v>
      </c>
      <c r="L3764" t="s">
        <v>8590</v>
      </c>
      <c r="M3764">
        <v>95661</v>
      </c>
      <c r="N3764" t="s">
        <v>8638</v>
      </c>
      <c r="O3764" t="s">
        <v>9727</v>
      </c>
      <c r="P3764" t="s">
        <v>10370</v>
      </c>
      <c r="Q3764" t="s">
        <v>10378</v>
      </c>
      <c r="R3764" t="s">
        <v>11464</v>
      </c>
      <c r="S3764">
        <v>17.309999999999999</v>
      </c>
      <c r="T3764">
        <v>3</v>
      </c>
      <c r="U3764">
        <v>0</v>
      </c>
      <c r="V3764">
        <v>5.1929999999999996</v>
      </c>
      <c r="W3764">
        <f>(Tableau1[[#This Row],[Sales]]/Tableau1[[#This Row],[Profit]])*100</f>
        <v>333.33333333333337</v>
      </c>
      <c r="X3764">
        <f>Tableau1[[#This Row],[Sales]]*(1-Tableau1[[#This Row],[Discount]])</f>
        <v>17.309999999999999</v>
      </c>
      <c r="Y3764">
        <f ca="1">SUMIF(Tableau1[Order ID],Tableau1[[#This Row],[Order ID]],Tableau1[[#This Row],[Sales]])</f>
        <v>0</v>
      </c>
    </row>
    <row r="3765" spans="1:25" x14ac:dyDescent="0.3">
      <c r="A3765">
        <v>7590</v>
      </c>
      <c r="B3765" t="s">
        <v>3784</v>
      </c>
      <c r="C3765" s="9" t="s">
        <v>5042</v>
      </c>
      <c r="D3765" s="9">
        <v>42272</v>
      </c>
      <c r="E3765" s="3" t="s">
        <v>6340</v>
      </c>
      <c r="F3765" t="s">
        <v>6465</v>
      </c>
      <c r="G3765" t="s">
        <v>7197</v>
      </c>
      <c r="H3765" t="s">
        <v>7990</v>
      </c>
      <c r="I3765" t="s">
        <v>8054</v>
      </c>
      <c r="J3765" t="s">
        <v>8057</v>
      </c>
      <c r="K3765" t="s">
        <v>8237</v>
      </c>
      <c r="L3765" t="s">
        <v>8598</v>
      </c>
      <c r="M3765">
        <v>61107</v>
      </c>
      <c r="N3765" t="s">
        <v>8639</v>
      </c>
      <c r="O3765" t="s">
        <v>9828</v>
      </c>
      <c r="P3765" t="s">
        <v>10371</v>
      </c>
      <c r="Q3765" t="s">
        <v>10379</v>
      </c>
      <c r="R3765" t="s">
        <v>11561</v>
      </c>
      <c r="S3765">
        <v>128.744</v>
      </c>
      <c r="T3765">
        <v>7</v>
      </c>
      <c r="U3765">
        <v>0.2</v>
      </c>
      <c r="V3765">
        <v>12.8744</v>
      </c>
      <c r="W3765">
        <f>(Tableau1[[#This Row],[Sales]]/Tableau1[[#This Row],[Profit]])*100</f>
        <v>1000</v>
      </c>
      <c r="X3765">
        <f>Tableau1[[#This Row],[Sales]]*(1-Tableau1[[#This Row],[Discount]])</f>
        <v>102.99520000000001</v>
      </c>
      <c r="Y3765">
        <f ca="1">SUMIF(Tableau1[Order ID],Tableau1[[#This Row],[Order ID]],Tableau1[[#This Row],[Sales]])</f>
        <v>0</v>
      </c>
    </row>
    <row r="3766" spans="1:25" x14ac:dyDescent="0.3">
      <c r="A3766">
        <v>7591</v>
      </c>
      <c r="B3766" t="s">
        <v>3785</v>
      </c>
      <c r="C3766" s="9" t="s">
        <v>5094</v>
      </c>
      <c r="D3766" s="9">
        <v>42618</v>
      </c>
      <c r="E3766" s="3" t="s">
        <v>5399</v>
      </c>
      <c r="F3766" t="s">
        <v>6465</v>
      </c>
      <c r="G3766" t="s">
        <v>6671</v>
      </c>
      <c r="H3766" t="s">
        <v>7464</v>
      </c>
      <c r="I3766" t="s">
        <v>8054</v>
      </c>
      <c r="J3766" t="s">
        <v>8057</v>
      </c>
      <c r="K3766" t="s">
        <v>8068</v>
      </c>
      <c r="L3766" t="s">
        <v>8597</v>
      </c>
      <c r="M3766">
        <v>19134</v>
      </c>
      <c r="N3766" t="s">
        <v>8640</v>
      </c>
      <c r="O3766" t="s">
        <v>8712</v>
      </c>
      <c r="P3766" t="s">
        <v>10370</v>
      </c>
      <c r="Q3766" t="s">
        <v>10378</v>
      </c>
      <c r="R3766" t="s">
        <v>10461</v>
      </c>
      <c r="S3766">
        <v>58.247999999999998</v>
      </c>
      <c r="T3766">
        <v>9</v>
      </c>
      <c r="U3766">
        <v>0.2</v>
      </c>
      <c r="V3766">
        <v>11.6496</v>
      </c>
      <c r="W3766">
        <f>(Tableau1[[#This Row],[Sales]]/Tableau1[[#This Row],[Profit]])*100</f>
        <v>500</v>
      </c>
      <c r="X3766">
        <f>Tableau1[[#This Row],[Sales]]*(1-Tableau1[[#This Row],[Discount]])</f>
        <v>46.598399999999998</v>
      </c>
      <c r="Y3766">
        <f ca="1">SUMIF(Tableau1[Order ID],Tableau1[[#This Row],[Order ID]],Tableau1[[#This Row],[Sales]])</f>
        <v>0</v>
      </c>
    </row>
    <row r="3767" spans="1:25" x14ac:dyDescent="0.3">
      <c r="A3767">
        <v>7595</v>
      </c>
      <c r="B3767" t="s">
        <v>3786</v>
      </c>
      <c r="C3767" s="9" t="s">
        <v>5723</v>
      </c>
      <c r="D3767" s="9">
        <v>42845</v>
      </c>
      <c r="E3767" s="3" t="s">
        <v>5588</v>
      </c>
      <c r="F3767" t="s">
        <v>6465</v>
      </c>
      <c r="G3767" t="s">
        <v>7078</v>
      </c>
      <c r="H3767" t="s">
        <v>7871</v>
      </c>
      <c r="I3767" t="s">
        <v>8054</v>
      </c>
      <c r="J3767" t="s">
        <v>8057</v>
      </c>
      <c r="K3767" t="s">
        <v>8124</v>
      </c>
      <c r="L3767" t="s">
        <v>8600</v>
      </c>
      <c r="M3767">
        <v>48234</v>
      </c>
      <c r="N3767" t="s">
        <v>8639</v>
      </c>
      <c r="O3767" t="s">
        <v>9166</v>
      </c>
      <c r="P3767" t="s">
        <v>10371</v>
      </c>
      <c r="Q3767" t="s">
        <v>10381</v>
      </c>
      <c r="R3767" t="s">
        <v>10915</v>
      </c>
      <c r="S3767">
        <v>146.86000000000001</v>
      </c>
      <c r="T3767">
        <v>7</v>
      </c>
      <c r="U3767">
        <v>0</v>
      </c>
      <c r="V3767">
        <v>70.492800000000003</v>
      </c>
      <c r="W3767">
        <f>(Tableau1[[#This Row],[Sales]]/Tableau1[[#This Row],[Profit]])*100</f>
        <v>208.33333333333334</v>
      </c>
      <c r="X3767">
        <f>Tableau1[[#This Row],[Sales]]*(1-Tableau1[[#This Row],[Discount]])</f>
        <v>146.86000000000001</v>
      </c>
      <c r="Y3767">
        <f ca="1">SUMIF(Tableau1[Order ID],Tableau1[[#This Row],[Order ID]],Tableau1[[#This Row],[Sales]])</f>
        <v>0</v>
      </c>
    </row>
    <row r="3768" spans="1:25" x14ac:dyDescent="0.3">
      <c r="A3768">
        <v>7597</v>
      </c>
      <c r="B3768" t="s">
        <v>3787</v>
      </c>
      <c r="C3768" s="9" t="s">
        <v>5955</v>
      </c>
      <c r="D3768" s="9">
        <v>42170</v>
      </c>
      <c r="E3768" s="3" t="s">
        <v>6004</v>
      </c>
      <c r="F3768" t="s">
        <v>6465</v>
      </c>
      <c r="G3768" t="s">
        <v>6604</v>
      </c>
      <c r="H3768" t="s">
        <v>7397</v>
      </c>
      <c r="I3768" t="s">
        <v>8055</v>
      </c>
      <c r="J3768" t="s">
        <v>8057</v>
      </c>
      <c r="K3768" t="s">
        <v>8059</v>
      </c>
      <c r="L3768" t="s">
        <v>8590</v>
      </c>
      <c r="M3768">
        <v>90004</v>
      </c>
      <c r="N3768" t="s">
        <v>8638</v>
      </c>
      <c r="O3768" t="s">
        <v>9163</v>
      </c>
      <c r="P3768" t="s">
        <v>10372</v>
      </c>
      <c r="Q3768" t="s">
        <v>10380</v>
      </c>
      <c r="R3768" t="s">
        <v>10912</v>
      </c>
      <c r="S3768">
        <v>225.57599999999999</v>
      </c>
      <c r="T3768">
        <v>3</v>
      </c>
      <c r="U3768">
        <v>0.2</v>
      </c>
      <c r="V3768">
        <v>22.557600000000001</v>
      </c>
      <c r="W3768">
        <f>(Tableau1[[#This Row],[Sales]]/Tableau1[[#This Row],[Profit]])*100</f>
        <v>1000</v>
      </c>
      <c r="X3768">
        <f>Tableau1[[#This Row],[Sales]]*(1-Tableau1[[#This Row],[Discount]])</f>
        <v>180.46080000000001</v>
      </c>
      <c r="Y3768">
        <f ca="1">SUMIF(Tableau1[Order ID],Tableau1[[#This Row],[Order ID]],Tableau1[[#This Row],[Sales]])</f>
        <v>0</v>
      </c>
    </row>
    <row r="3769" spans="1:25" x14ac:dyDescent="0.3">
      <c r="A3769">
        <v>7598</v>
      </c>
      <c r="B3769" t="s">
        <v>3788</v>
      </c>
      <c r="C3769" s="9" t="s">
        <v>5358</v>
      </c>
      <c r="D3769" s="9">
        <v>41899</v>
      </c>
      <c r="E3769" s="3" t="s">
        <v>5388</v>
      </c>
      <c r="F3769" t="s">
        <v>6465</v>
      </c>
      <c r="G3769" t="s">
        <v>6818</v>
      </c>
      <c r="H3769" t="s">
        <v>7611</v>
      </c>
      <c r="I3769" t="s">
        <v>8054</v>
      </c>
      <c r="J3769" t="s">
        <v>8057</v>
      </c>
      <c r="K3769" t="s">
        <v>8082</v>
      </c>
      <c r="L3769" t="s">
        <v>8609</v>
      </c>
      <c r="M3769">
        <v>97477</v>
      </c>
      <c r="N3769" t="s">
        <v>8638</v>
      </c>
      <c r="O3769" t="s">
        <v>9934</v>
      </c>
      <c r="P3769" t="s">
        <v>10371</v>
      </c>
      <c r="Q3769" t="s">
        <v>10379</v>
      </c>
      <c r="R3769" t="s">
        <v>11670</v>
      </c>
      <c r="S3769">
        <v>5.2480000000000002</v>
      </c>
      <c r="T3769">
        <v>2</v>
      </c>
      <c r="U3769">
        <v>0.2</v>
      </c>
      <c r="V3769">
        <v>0.4592</v>
      </c>
      <c r="W3769">
        <f>(Tableau1[[#This Row],[Sales]]/Tableau1[[#This Row],[Profit]])*100</f>
        <v>1142.8571428571429</v>
      </c>
      <c r="X3769">
        <f>Tableau1[[#This Row],[Sales]]*(1-Tableau1[[#This Row],[Discount]])</f>
        <v>4.1984000000000004</v>
      </c>
      <c r="Y3769">
        <f ca="1">SUMIF(Tableau1[Order ID],Tableau1[[#This Row],[Order ID]],Tableau1[[#This Row],[Sales]])</f>
        <v>0</v>
      </c>
    </row>
    <row r="3770" spans="1:25" x14ac:dyDescent="0.3">
      <c r="A3770">
        <v>7604</v>
      </c>
      <c r="B3770" t="s">
        <v>3789</v>
      </c>
      <c r="C3770" s="9" t="s">
        <v>5660</v>
      </c>
      <c r="D3770" s="9">
        <v>42559</v>
      </c>
      <c r="E3770" s="3" t="s">
        <v>5218</v>
      </c>
      <c r="F3770" t="s">
        <v>6465</v>
      </c>
      <c r="G3770" t="s">
        <v>7232</v>
      </c>
      <c r="H3770" t="s">
        <v>8025</v>
      </c>
      <c r="I3770" t="s">
        <v>8055</v>
      </c>
      <c r="J3770" t="s">
        <v>8057</v>
      </c>
      <c r="K3770" t="s">
        <v>8263</v>
      </c>
      <c r="L3770" t="s">
        <v>8622</v>
      </c>
      <c r="M3770">
        <v>2908</v>
      </c>
      <c r="N3770" t="s">
        <v>8640</v>
      </c>
      <c r="O3770" t="s">
        <v>9349</v>
      </c>
      <c r="P3770" t="s">
        <v>10371</v>
      </c>
      <c r="Q3770" t="s">
        <v>10383</v>
      </c>
      <c r="R3770" t="s">
        <v>11097</v>
      </c>
      <c r="S3770">
        <v>12.96</v>
      </c>
      <c r="T3770">
        <v>2</v>
      </c>
      <c r="U3770">
        <v>0</v>
      </c>
      <c r="V3770">
        <v>6.2207999999999997</v>
      </c>
      <c r="W3770">
        <f>(Tableau1[[#This Row],[Sales]]/Tableau1[[#This Row],[Profit]])*100</f>
        <v>208.33333333333334</v>
      </c>
      <c r="X3770">
        <f>Tableau1[[#This Row],[Sales]]*(1-Tableau1[[#This Row],[Discount]])</f>
        <v>12.96</v>
      </c>
      <c r="Y3770">
        <f ca="1">SUMIF(Tableau1[Order ID],Tableau1[[#This Row],[Order ID]],Tableau1[[#This Row],[Sales]])</f>
        <v>0</v>
      </c>
    </row>
    <row r="3771" spans="1:25" x14ac:dyDescent="0.3">
      <c r="A3771">
        <v>7605</v>
      </c>
      <c r="B3771" t="s">
        <v>3790</v>
      </c>
      <c r="C3771" s="9" t="s">
        <v>6052</v>
      </c>
      <c r="D3771" s="9">
        <v>42517</v>
      </c>
      <c r="E3771" s="3" t="s">
        <v>6236</v>
      </c>
      <c r="F3771" t="s">
        <v>6465</v>
      </c>
      <c r="G3771" t="s">
        <v>7042</v>
      </c>
      <c r="H3771" t="s">
        <v>7835</v>
      </c>
      <c r="I3771" t="s">
        <v>8054</v>
      </c>
      <c r="J3771" t="s">
        <v>8057</v>
      </c>
      <c r="K3771" t="s">
        <v>8080</v>
      </c>
      <c r="L3771" t="s">
        <v>8598</v>
      </c>
      <c r="M3771">
        <v>60623</v>
      </c>
      <c r="N3771" t="s">
        <v>8639</v>
      </c>
      <c r="O3771" t="s">
        <v>10044</v>
      </c>
      <c r="P3771" t="s">
        <v>10370</v>
      </c>
      <c r="Q3771" t="s">
        <v>10378</v>
      </c>
      <c r="R3771" t="s">
        <v>11782</v>
      </c>
      <c r="S3771">
        <v>25.175999999999998</v>
      </c>
      <c r="T3771">
        <v>3</v>
      </c>
      <c r="U3771">
        <v>0.6</v>
      </c>
      <c r="V3771">
        <v>-33.358199999999997</v>
      </c>
      <c r="W3771">
        <f>(Tableau1[[#This Row],[Sales]]/Tableau1[[#This Row],[Profit]])*100</f>
        <v>-75.471698113207552</v>
      </c>
      <c r="X3771">
        <f>Tableau1[[#This Row],[Sales]]*(1-Tableau1[[#This Row],[Discount]])</f>
        <v>10.070399999999999</v>
      </c>
      <c r="Y3771">
        <f ca="1">SUMIF(Tableau1[Order ID],Tableau1[[#This Row],[Order ID]],Tableau1[[#This Row],[Sales]])</f>
        <v>0</v>
      </c>
    </row>
    <row r="3772" spans="1:25" x14ac:dyDescent="0.3">
      <c r="A3772">
        <v>7608</v>
      </c>
      <c r="B3772" t="s">
        <v>3791</v>
      </c>
      <c r="C3772" s="9" t="s">
        <v>5195</v>
      </c>
      <c r="D3772" s="9">
        <v>43093</v>
      </c>
      <c r="E3772" s="3" t="s">
        <v>5783</v>
      </c>
      <c r="F3772" t="s">
        <v>6466</v>
      </c>
      <c r="G3772" t="s">
        <v>6983</v>
      </c>
      <c r="H3772" t="s">
        <v>7776</v>
      </c>
      <c r="I3772" t="s">
        <v>8054</v>
      </c>
      <c r="J3772" t="s">
        <v>8057</v>
      </c>
      <c r="K3772" t="s">
        <v>8119</v>
      </c>
      <c r="L3772" t="s">
        <v>8593</v>
      </c>
      <c r="M3772">
        <v>75220</v>
      </c>
      <c r="N3772" t="s">
        <v>8639</v>
      </c>
      <c r="O3772" t="s">
        <v>9170</v>
      </c>
      <c r="P3772" t="s">
        <v>10371</v>
      </c>
      <c r="Q3772" t="s">
        <v>10377</v>
      </c>
      <c r="R3772" t="s">
        <v>10919</v>
      </c>
      <c r="S3772">
        <v>264.32</v>
      </c>
      <c r="T3772">
        <v>2</v>
      </c>
      <c r="U3772">
        <v>0.2</v>
      </c>
      <c r="V3772">
        <v>19.824000000000002</v>
      </c>
      <c r="W3772">
        <f>(Tableau1[[#This Row],[Sales]]/Tableau1[[#This Row],[Profit]])*100</f>
        <v>1333.3333333333333</v>
      </c>
      <c r="X3772">
        <f>Tableau1[[#This Row],[Sales]]*(1-Tableau1[[#This Row],[Discount]])</f>
        <v>211.45600000000002</v>
      </c>
      <c r="Y3772">
        <f ca="1">SUMIF(Tableau1[Order ID],Tableau1[[#This Row],[Order ID]],Tableau1[[#This Row],[Sales]])</f>
        <v>0</v>
      </c>
    </row>
    <row r="3773" spans="1:25" x14ac:dyDescent="0.3">
      <c r="A3773">
        <v>7609</v>
      </c>
      <c r="B3773" t="s">
        <v>3792</v>
      </c>
      <c r="C3773" s="9" t="s">
        <v>5928</v>
      </c>
      <c r="D3773" s="9">
        <v>42858</v>
      </c>
      <c r="E3773" s="3" t="s">
        <v>5947</v>
      </c>
      <c r="F3773" t="s">
        <v>6465</v>
      </c>
      <c r="G3773" t="s">
        <v>6645</v>
      </c>
      <c r="H3773" t="s">
        <v>7438</v>
      </c>
      <c r="I3773" t="s">
        <v>8054</v>
      </c>
      <c r="J3773" t="s">
        <v>8057</v>
      </c>
      <c r="K3773" t="s">
        <v>8066</v>
      </c>
      <c r="L3773" t="s">
        <v>8590</v>
      </c>
      <c r="M3773">
        <v>94122</v>
      </c>
      <c r="N3773" t="s">
        <v>8638</v>
      </c>
      <c r="O3773" t="s">
        <v>9391</v>
      </c>
      <c r="P3773" t="s">
        <v>10371</v>
      </c>
      <c r="Q3773" t="s">
        <v>10383</v>
      </c>
      <c r="R3773" t="s">
        <v>11139</v>
      </c>
      <c r="S3773">
        <v>25.92</v>
      </c>
      <c r="T3773">
        <v>4</v>
      </c>
      <c r="U3773">
        <v>0</v>
      </c>
      <c r="V3773">
        <v>12.441599999999999</v>
      </c>
      <c r="W3773">
        <f>(Tableau1[[#This Row],[Sales]]/Tableau1[[#This Row],[Profit]])*100</f>
        <v>208.33333333333334</v>
      </c>
      <c r="X3773">
        <f>Tableau1[[#This Row],[Sales]]*(1-Tableau1[[#This Row],[Discount]])</f>
        <v>25.92</v>
      </c>
      <c r="Y3773">
        <f ca="1">SUMIF(Tableau1[Order ID],Tableau1[[#This Row],[Order ID]],Tableau1[[#This Row],[Sales]])</f>
        <v>0</v>
      </c>
    </row>
    <row r="3774" spans="1:25" x14ac:dyDescent="0.3">
      <c r="A3774">
        <v>7611</v>
      </c>
      <c r="B3774" t="s">
        <v>3793</v>
      </c>
      <c r="C3774" s="9" t="s">
        <v>6195</v>
      </c>
      <c r="D3774" s="9">
        <v>41692</v>
      </c>
      <c r="E3774" s="3" t="s">
        <v>6080</v>
      </c>
      <c r="F3774" t="s">
        <v>6466</v>
      </c>
      <c r="G3774" t="s">
        <v>6661</v>
      </c>
      <c r="H3774" t="s">
        <v>7454</v>
      </c>
      <c r="I3774" t="s">
        <v>8054</v>
      </c>
      <c r="J3774" t="s">
        <v>8057</v>
      </c>
      <c r="K3774" t="s">
        <v>8487</v>
      </c>
      <c r="L3774" t="s">
        <v>8590</v>
      </c>
      <c r="M3774">
        <v>92553</v>
      </c>
      <c r="N3774" t="s">
        <v>8638</v>
      </c>
      <c r="O3774" t="s">
        <v>9208</v>
      </c>
      <c r="P3774" t="s">
        <v>10371</v>
      </c>
      <c r="Q3774" t="s">
        <v>10383</v>
      </c>
      <c r="R3774" t="s">
        <v>10957</v>
      </c>
      <c r="S3774">
        <v>19.440000000000001</v>
      </c>
      <c r="T3774">
        <v>3</v>
      </c>
      <c r="U3774">
        <v>0</v>
      </c>
      <c r="V3774">
        <v>9.3312000000000008</v>
      </c>
      <c r="W3774">
        <f>(Tableau1[[#This Row],[Sales]]/Tableau1[[#This Row],[Profit]])*100</f>
        <v>208.33333333333334</v>
      </c>
      <c r="X3774">
        <f>Tableau1[[#This Row],[Sales]]*(1-Tableau1[[#This Row],[Discount]])</f>
        <v>19.440000000000001</v>
      </c>
      <c r="Y3774">
        <f ca="1">SUMIF(Tableau1[Order ID],Tableau1[[#This Row],[Order ID]],Tableau1[[#This Row],[Sales]])</f>
        <v>0</v>
      </c>
    </row>
    <row r="3775" spans="1:25" x14ac:dyDescent="0.3">
      <c r="A3775">
        <v>7612</v>
      </c>
      <c r="B3775" t="s">
        <v>3794</v>
      </c>
      <c r="C3775" s="9" t="s">
        <v>5315</v>
      </c>
      <c r="D3775" s="9">
        <v>42043</v>
      </c>
      <c r="E3775" s="3" t="s">
        <v>6353</v>
      </c>
      <c r="F3775" t="s">
        <v>6466</v>
      </c>
      <c r="G3775" t="s">
        <v>6471</v>
      </c>
      <c r="H3775" t="s">
        <v>7264</v>
      </c>
      <c r="I3775" t="s">
        <v>8054</v>
      </c>
      <c r="J3775" t="s">
        <v>8057</v>
      </c>
      <c r="K3775" t="s">
        <v>8553</v>
      </c>
      <c r="L3775" t="s">
        <v>8629</v>
      </c>
      <c r="M3775">
        <v>67846</v>
      </c>
      <c r="N3775" t="s">
        <v>8639</v>
      </c>
      <c r="O3775" t="s">
        <v>10017</v>
      </c>
      <c r="P3775" t="s">
        <v>10371</v>
      </c>
      <c r="Q3775" t="s">
        <v>10383</v>
      </c>
      <c r="R3775" t="s">
        <v>11755</v>
      </c>
      <c r="S3775">
        <v>9.5399999999999991</v>
      </c>
      <c r="T3775">
        <v>2</v>
      </c>
      <c r="U3775">
        <v>0</v>
      </c>
      <c r="V3775">
        <v>4.2930000000000001</v>
      </c>
      <c r="W3775">
        <f>(Tableau1[[#This Row],[Sales]]/Tableau1[[#This Row],[Profit]])*100</f>
        <v>222.2222222222222</v>
      </c>
      <c r="X3775">
        <f>Tableau1[[#This Row],[Sales]]*(1-Tableau1[[#This Row],[Discount]])</f>
        <v>9.5399999999999991</v>
      </c>
      <c r="Y3775">
        <f ca="1">SUMIF(Tableau1[Order ID],Tableau1[[#This Row],[Order ID]],Tableau1[[#This Row],[Sales]])</f>
        <v>0</v>
      </c>
    </row>
    <row r="3776" spans="1:25" x14ac:dyDescent="0.3">
      <c r="A3776">
        <v>7615</v>
      </c>
      <c r="B3776" t="s">
        <v>3795</v>
      </c>
      <c r="C3776" s="9" t="s">
        <v>5282</v>
      </c>
      <c r="D3776" s="9">
        <v>42240</v>
      </c>
      <c r="E3776" s="3" t="s">
        <v>5864</v>
      </c>
      <c r="F3776" t="s">
        <v>6464</v>
      </c>
      <c r="G3776" t="s">
        <v>7086</v>
      </c>
      <c r="H3776" t="s">
        <v>7879</v>
      </c>
      <c r="I3776" t="s">
        <v>8054</v>
      </c>
      <c r="J3776" t="s">
        <v>8057</v>
      </c>
      <c r="K3776" t="s">
        <v>8078</v>
      </c>
      <c r="L3776" t="s">
        <v>8603</v>
      </c>
      <c r="M3776">
        <v>10035</v>
      </c>
      <c r="N3776" t="s">
        <v>8640</v>
      </c>
      <c r="O3776" t="s">
        <v>9151</v>
      </c>
      <c r="P3776" t="s">
        <v>10370</v>
      </c>
      <c r="Q3776" t="s">
        <v>10378</v>
      </c>
      <c r="R3776" t="s">
        <v>10900</v>
      </c>
      <c r="S3776">
        <v>14.91</v>
      </c>
      <c r="T3776">
        <v>3</v>
      </c>
      <c r="U3776">
        <v>0</v>
      </c>
      <c r="V3776">
        <v>4.6220999999999997</v>
      </c>
      <c r="W3776">
        <f>(Tableau1[[#This Row],[Sales]]/Tableau1[[#This Row],[Profit]])*100</f>
        <v>322.58064516129036</v>
      </c>
      <c r="X3776">
        <f>Tableau1[[#This Row],[Sales]]*(1-Tableau1[[#This Row],[Discount]])</f>
        <v>14.91</v>
      </c>
      <c r="Y3776">
        <f ca="1">SUMIF(Tableau1[Order ID],Tableau1[[#This Row],[Order ID]],Tableau1[[#This Row],[Sales]])</f>
        <v>0</v>
      </c>
    </row>
    <row r="3777" spans="1:25" x14ac:dyDescent="0.3">
      <c r="A3777">
        <v>7616</v>
      </c>
      <c r="B3777" t="s">
        <v>3796</v>
      </c>
      <c r="C3777" s="9" t="s">
        <v>5983</v>
      </c>
      <c r="D3777" s="9">
        <v>41973</v>
      </c>
      <c r="E3777" s="3" t="s">
        <v>5804</v>
      </c>
      <c r="F3777" t="s">
        <v>6465</v>
      </c>
      <c r="G3777" t="s">
        <v>7043</v>
      </c>
      <c r="H3777" t="s">
        <v>7836</v>
      </c>
      <c r="I3777" t="s">
        <v>8055</v>
      </c>
      <c r="J3777" t="s">
        <v>8057</v>
      </c>
      <c r="K3777" t="s">
        <v>8391</v>
      </c>
      <c r="L3777" t="s">
        <v>8591</v>
      </c>
      <c r="M3777">
        <v>32839</v>
      </c>
      <c r="N3777" t="s">
        <v>8637</v>
      </c>
      <c r="O3777" t="s">
        <v>10243</v>
      </c>
      <c r="P3777" t="s">
        <v>10371</v>
      </c>
      <c r="Q3777" t="s">
        <v>10381</v>
      </c>
      <c r="R3777" t="s">
        <v>11981</v>
      </c>
      <c r="S3777">
        <v>6.6420000000000003</v>
      </c>
      <c r="T3777">
        <v>9</v>
      </c>
      <c r="U3777">
        <v>0.7</v>
      </c>
      <c r="V3777">
        <v>-4.4279999999999999</v>
      </c>
      <c r="W3777">
        <f>(Tableau1[[#This Row],[Sales]]/Tableau1[[#This Row],[Profit]])*100</f>
        <v>-150</v>
      </c>
      <c r="X3777">
        <f>Tableau1[[#This Row],[Sales]]*(1-Tableau1[[#This Row],[Discount]])</f>
        <v>1.9926000000000004</v>
      </c>
      <c r="Y3777">
        <f ca="1">SUMIF(Tableau1[Order ID],Tableau1[[#This Row],[Order ID]],Tableau1[[#This Row],[Sales]])</f>
        <v>0</v>
      </c>
    </row>
    <row r="3778" spans="1:25" x14ac:dyDescent="0.3">
      <c r="A3778">
        <v>7617</v>
      </c>
      <c r="B3778" t="s">
        <v>3797</v>
      </c>
      <c r="C3778" s="9" t="s">
        <v>5137</v>
      </c>
      <c r="D3778" s="9">
        <v>42714</v>
      </c>
      <c r="E3778" s="3" t="s">
        <v>5216</v>
      </c>
      <c r="F3778" t="s">
        <v>6465</v>
      </c>
      <c r="G3778" t="s">
        <v>7100</v>
      </c>
      <c r="H3778" t="s">
        <v>7893</v>
      </c>
      <c r="I3778" t="s">
        <v>8054</v>
      </c>
      <c r="J3778" t="s">
        <v>8057</v>
      </c>
      <c r="K3778" t="s">
        <v>8290</v>
      </c>
      <c r="L3778" t="s">
        <v>8603</v>
      </c>
      <c r="M3778">
        <v>13601</v>
      </c>
      <c r="N3778" t="s">
        <v>8640</v>
      </c>
      <c r="O3778" t="s">
        <v>9869</v>
      </c>
      <c r="P3778" t="s">
        <v>10371</v>
      </c>
      <c r="Q3778" t="s">
        <v>10383</v>
      </c>
      <c r="R3778" t="s">
        <v>11605</v>
      </c>
      <c r="S3778">
        <v>18.54</v>
      </c>
      <c r="T3778">
        <v>2</v>
      </c>
      <c r="U3778">
        <v>0</v>
      </c>
      <c r="V3778">
        <v>8.7138000000000009</v>
      </c>
      <c r="W3778">
        <f>(Tableau1[[#This Row],[Sales]]/Tableau1[[#This Row],[Profit]])*100</f>
        <v>212.76595744680847</v>
      </c>
      <c r="X3778">
        <f>Tableau1[[#This Row],[Sales]]*(1-Tableau1[[#This Row],[Discount]])</f>
        <v>18.54</v>
      </c>
      <c r="Y3778">
        <f ca="1">SUMIF(Tableau1[Order ID],Tableau1[[#This Row],[Order ID]],Tableau1[[#This Row],[Sales]])</f>
        <v>0</v>
      </c>
    </row>
    <row r="3779" spans="1:25" x14ac:dyDescent="0.3">
      <c r="A3779">
        <v>7619</v>
      </c>
      <c r="B3779" t="s">
        <v>3798</v>
      </c>
      <c r="C3779" s="9" t="s">
        <v>5885</v>
      </c>
      <c r="D3779" s="9">
        <v>43035</v>
      </c>
      <c r="E3779" s="3" t="s">
        <v>5371</v>
      </c>
      <c r="F3779" t="s">
        <v>6466</v>
      </c>
      <c r="G3779" t="s">
        <v>6955</v>
      </c>
      <c r="H3779" t="s">
        <v>7748</v>
      </c>
      <c r="I3779" t="s">
        <v>8055</v>
      </c>
      <c r="J3779" t="s">
        <v>8057</v>
      </c>
      <c r="K3779" t="s">
        <v>8059</v>
      </c>
      <c r="L3779" t="s">
        <v>8590</v>
      </c>
      <c r="M3779">
        <v>90032</v>
      </c>
      <c r="N3779" t="s">
        <v>8638</v>
      </c>
      <c r="O3779" t="s">
        <v>8651</v>
      </c>
      <c r="P3779" t="s">
        <v>10370</v>
      </c>
      <c r="Q3779" t="s">
        <v>10376</v>
      </c>
      <c r="R3779" t="s">
        <v>10400</v>
      </c>
      <c r="S3779">
        <v>189.57599999999999</v>
      </c>
      <c r="T3779">
        <v>1</v>
      </c>
      <c r="U3779">
        <v>0.2</v>
      </c>
      <c r="V3779">
        <v>9.4787999999999997</v>
      </c>
      <c r="W3779">
        <f>(Tableau1[[#This Row],[Sales]]/Tableau1[[#This Row],[Profit]])*100</f>
        <v>2000</v>
      </c>
      <c r="X3779">
        <f>Tableau1[[#This Row],[Sales]]*(1-Tableau1[[#This Row],[Discount]])</f>
        <v>151.66079999999999</v>
      </c>
      <c r="Y3779">
        <f ca="1">SUMIF(Tableau1[Order ID],Tableau1[[#This Row],[Order ID]],Tableau1[[#This Row],[Sales]])</f>
        <v>0</v>
      </c>
    </row>
    <row r="3780" spans="1:25" x14ac:dyDescent="0.3">
      <c r="A3780">
        <v>7621</v>
      </c>
      <c r="B3780" t="s">
        <v>3799</v>
      </c>
      <c r="C3780" s="9" t="s">
        <v>5671</v>
      </c>
      <c r="D3780" s="9">
        <v>41968</v>
      </c>
      <c r="E3780" s="3" t="s">
        <v>5533</v>
      </c>
      <c r="F3780" t="s">
        <v>6465</v>
      </c>
      <c r="G3780" t="s">
        <v>7047</v>
      </c>
      <c r="H3780" t="s">
        <v>7840</v>
      </c>
      <c r="I3780" t="s">
        <v>8054</v>
      </c>
      <c r="J3780" t="s">
        <v>8057</v>
      </c>
      <c r="K3780" t="s">
        <v>8059</v>
      </c>
      <c r="L3780" t="s">
        <v>8590</v>
      </c>
      <c r="M3780">
        <v>90004</v>
      </c>
      <c r="N3780" t="s">
        <v>8638</v>
      </c>
      <c r="O3780" t="s">
        <v>8870</v>
      </c>
      <c r="P3780" t="s">
        <v>10372</v>
      </c>
      <c r="Q3780" t="s">
        <v>10380</v>
      </c>
      <c r="R3780" t="s">
        <v>10620</v>
      </c>
      <c r="S3780">
        <v>539.91999999999996</v>
      </c>
      <c r="T3780">
        <v>5</v>
      </c>
      <c r="U3780">
        <v>0.2</v>
      </c>
      <c r="V3780">
        <v>47.243000000000002</v>
      </c>
      <c r="W3780">
        <f>(Tableau1[[#This Row],[Sales]]/Tableau1[[#This Row],[Profit]])*100</f>
        <v>1142.8571428571427</v>
      </c>
      <c r="X3780">
        <f>Tableau1[[#This Row],[Sales]]*(1-Tableau1[[#This Row],[Discount]])</f>
        <v>431.93599999999998</v>
      </c>
      <c r="Y3780">
        <f ca="1">SUMIF(Tableau1[Order ID],Tableau1[[#This Row],[Order ID]],Tableau1[[#This Row],[Sales]])</f>
        <v>0</v>
      </c>
    </row>
    <row r="3781" spans="1:25" x14ac:dyDescent="0.3">
      <c r="A3781">
        <v>7624</v>
      </c>
      <c r="B3781" t="s">
        <v>3800</v>
      </c>
      <c r="C3781" s="9" t="s">
        <v>5716</v>
      </c>
      <c r="D3781" s="9">
        <v>41834</v>
      </c>
      <c r="E3781" s="3" t="s">
        <v>5866</v>
      </c>
      <c r="F3781" t="s">
        <v>6465</v>
      </c>
      <c r="G3781" t="s">
        <v>7244</v>
      </c>
      <c r="H3781" t="s">
        <v>8037</v>
      </c>
      <c r="I3781" t="s">
        <v>8056</v>
      </c>
      <c r="J3781" t="s">
        <v>8057</v>
      </c>
      <c r="K3781" t="s">
        <v>8104</v>
      </c>
      <c r="L3781" t="s">
        <v>8601</v>
      </c>
      <c r="M3781">
        <v>19711</v>
      </c>
      <c r="N3781" t="s">
        <v>8640</v>
      </c>
      <c r="O3781" t="s">
        <v>9266</v>
      </c>
      <c r="P3781" t="s">
        <v>10371</v>
      </c>
      <c r="Q3781" t="s">
        <v>10382</v>
      </c>
      <c r="R3781" t="s">
        <v>11015</v>
      </c>
      <c r="S3781">
        <v>39.479999999999997</v>
      </c>
      <c r="T3781">
        <v>1</v>
      </c>
      <c r="U3781">
        <v>0</v>
      </c>
      <c r="V3781">
        <v>11.054399999999999</v>
      </c>
      <c r="W3781">
        <f>(Tableau1[[#This Row],[Sales]]/Tableau1[[#This Row],[Profit]])*100</f>
        <v>357.14285714285711</v>
      </c>
      <c r="X3781">
        <f>Tableau1[[#This Row],[Sales]]*(1-Tableau1[[#This Row],[Discount]])</f>
        <v>39.479999999999997</v>
      </c>
      <c r="Y3781">
        <f ca="1">SUMIF(Tableau1[Order ID],Tableau1[[#This Row],[Order ID]],Tableau1[[#This Row],[Sales]])</f>
        <v>0</v>
      </c>
    </row>
    <row r="3782" spans="1:25" x14ac:dyDescent="0.3">
      <c r="A3782">
        <v>7625</v>
      </c>
      <c r="B3782" t="s">
        <v>3801</v>
      </c>
      <c r="C3782" s="9" t="s">
        <v>5323</v>
      </c>
      <c r="D3782" s="9">
        <v>42147</v>
      </c>
      <c r="E3782" s="3" t="s">
        <v>6359</v>
      </c>
      <c r="F3782" t="s">
        <v>6464</v>
      </c>
      <c r="G3782" t="s">
        <v>6602</v>
      </c>
      <c r="H3782" t="s">
        <v>7395</v>
      </c>
      <c r="I3782" t="s">
        <v>8056</v>
      </c>
      <c r="J3782" t="s">
        <v>8057</v>
      </c>
      <c r="K3782" t="s">
        <v>8124</v>
      </c>
      <c r="L3782" t="s">
        <v>8600</v>
      </c>
      <c r="M3782">
        <v>48234</v>
      </c>
      <c r="N3782" t="s">
        <v>8639</v>
      </c>
      <c r="O3782" t="s">
        <v>9731</v>
      </c>
      <c r="P3782" t="s">
        <v>10371</v>
      </c>
      <c r="Q3782" t="s">
        <v>10382</v>
      </c>
      <c r="R3782" t="s">
        <v>11468</v>
      </c>
      <c r="S3782">
        <v>850.5</v>
      </c>
      <c r="T3782">
        <v>5</v>
      </c>
      <c r="U3782">
        <v>0.1</v>
      </c>
      <c r="V3782">
        <v>245.7</v>
      </c>
      <c r="W3782">
        <f>(Tableau1[[#This Row],[Sales]]/Tableau1[[#This Row],[Profit]])*100</f>
        <v>346.15384615384619</v>
      </c>
      <c r="X3782">
        <f>Tableau1[[#This Row],[Sales]]*(1-Tableau1[[#This Row],[Discount]])</f>
        <v>765.45</v>
      </c>
      <c r="Y3782">
        <f ca="1">SUMIF(Tableau1[Order ID],Tableau1[[#This Row],[Order ID]],Tableau1[[#This Row],[Sales]])</f>
        <v>0</v>
      </c>
    </row>
    <row r="3783" spans="1:25" x14ac:dyDescent="0.3">
      <c r="A3783">
        <v>7627</v>
      </c>
      <c r="B3783" t="s">
        <v>3802</v>
      </c>
      <c r="C3783" s="9" t="s">
        <v>5112</v>
      </c>
      <c r="D3783" s="9">
        <v>42329</v>
      </c>
      <c r="E3783" s="3" t="s">
        <v>5551</v>
      </c>
      <c r="F3783" t="s">
        <v>6464</v>
      </c>
      <c r="G3783" t="s">
        <v>6781</v>
      </c>
      <c r="H3783" t="s">
        <v>7574</v>
      </c>
      <c r="I3783" t="s">
        <v>8055</v>
      </c>
      <c r="J3783" t="s">
        <v>8057</v>
      </c>
      <c r="K3783" t="s">
        <v>8100</v>
      </c>
      <c r="L3783" t="s">
        <v>8604</v>
      </c>
      <c r="M3783">
        <v>85023</v>
      </c>
      <c r="N3783" t="s">
        <v>8638</v>
      </c>
      <c r="O3783" t="s">
        <v>10087</v>
      </c>
      <c r="P3783" t="s">
        <v>10371</v>
      </c>
      <c r="Q3783" t="s">
        <v>10382</v>
      </c>
      <c r="R3783" t="s">
        <v>11825</v>
      </c>
      <c r="S3783">
        <v>325.63200000000001</v>
      </c>
      <c r="T3783">
        <v>6</v>
      </c>
      <c r="U3783">
        <v>0.2</v>
      </c>
      <c r="V3783">
        <v>28.492799999999999</v>
      </c>
      <c r="W3783">
        <f>(Tableau1[[#This Row],[Sales]]/Tableau1[[#This Row],[Profit]])*100</f>
        <v>1142.8571428571429</v>
      </c>
      <c r="X3783">
        <f>Tableau1[[#This Row],[Sales]]*(1-Tableau1[[#This Row],[Discount]])</f>
        <v>260.50560000000002</v>
      </c>
      <c r="Y3783">
        <f ca="1">SUMIF(Tableau1[Order ID],Tableau1[[#This Row],[Order ID]],Tableau1[[#This Row],[Sales]])</f>
        <v>0</v>
      </c>
    </row>
    <row r="3784" spans="1:25" x14ac:dyDescent="0.3">
      <c r="A3784">
        <v>7630</v>
      </c>
      <c r="B3784" t="s">
        <v>3803</v>
      </c>
      <c r="C3784" s="9" t="s">
        <v>5839</v>
      </c>
      <c r="D3784" s="9">
        <v>41728</v>
      </c>
      <c r="E3784" s="3" t="s">
        <v>5500</v>
      </c>
      <c r="F3784" t="s">
        <v>6466</v>
      </c>
      <c r="G3784" t="s">
        <v>6556</v>
      </c>
      <c r="H3784" t="s">
        <v>7349</v>
      </c>
      <c r="I3784" t="s">
        <v>8056</v>
      </c>
      <c r="J3784" t="s">
        <v>8057</v>
      </c>
      <c r="K3784" t="s">
        <v>8238</v>
      </c>
      <c r="L3784" t="s">
        <v>8593</v>
      </c>
      <c r="M3784">
        <v>78521</v>
      </c>
      <c r="N3784" t="s">
        <v>8639</v>
      </c>
      <c r="O3784" t="s">
        <v>9179</v>
      </c>
      <c r="P3784" t="s">
        <v>10371</v>
      </c>
      <c r="Q3784" t="s">
        <v>10385</v>
      </c>
      <c r="R3784" t="s">
        <v>10927</v>
      </c>
      <c r="S3784">
        <v>335.72</v>
      </c>
      <c r="T3784">
        <v>5</v>
      </c>
      <c r="U3784">
        <v>0.2</v>
      </c>
      <c r="V3784">
        <v>113.30549999999999</v>
      </c>
      <c r="W3784">
        <f>(Tableau1[[#This Row],[Sales]]/Tableau1[[#This Row],[Profit]])*100</f>
        <v>296.2962962962963</v>
      </c>
      <c r="X3784">
        <f>Tableau1[[#This Row],[Sales]]*(1-Tableau1[[#This Row],[Discount]])</f>
        <v>268.57600000000002</v>
      </c>
      <c r="Y3784">
        <f ca="1">SUMIF(Tableau1[Order ID],Tableau1[[#This Row],[Order ID]],Tableau1[[#This Row],[Sales]])</f>
        <v>0</v>
      </c>
    </row>
    <row r="3785" spans="1:25" x14ac:dyDescent="0.3">
      <c r="A3785">
        <v>7633</v>
      </c>
      <c r="B3785" t="s">
        <v>3804</v>
      </c>
      <c r="C3785" s="9" t="s">
        <v>5644</v>
      </c>
      <c r="D3785" s="9">
        <v>43098</v>
      </c>
      <c r="E3785" s="3" t="s">
        <v>6311</v>
      </c>
      <c r="F3785" t="s">
        <v>6464</v>
      </c>
      <c r="G3785" t="s">
        <v>6815</v>
      </c>
      <c r="H3785" t="s">
        <v>7608</v>
      </c>
      <c r="I3785" t="s">
        <v>8054</v>
      </c>
      <c r="J3785" t="s">
        <v>8057</v>
      </c>
      <c r="K3785" t="s">
        <v>8161</v>
      </c>
      <c r="L3785" t="s">
        <v>8589</v>
      </c>
      <c r="M3785">
        <v>40214</v>
      </c>
      <c r="N3785" t="s">
        <v>8637</v>
      </c>
      <c r="O3785" t="s">
        <v>8926</v>
      </c>
      <c r="P3785" t="s">
        <v>10370</v>
      </c>
      <c r="Q3785" t="s">
        <v>10374</v>
      </c>
      <c r="R3785" t="s">
        <v>10675</v>
      </c>
      <c r="S3785">
        <v>1207.8399999999999</v>
      </c>
      <c r="T3785">
        <v>8</v>
      </c>
      <c r="U3785">
        <v>0</v>
      </c>
      <c r="V3785">
        <v>314.03840000000002</v>
      </c>
      <c r="W3785">
        <f>(Tableau1[[#This Row],[Sales]]/Tableau1[[#This Row],[Profit]])*100</f>
        <v>384.61538461538458</v>
      </c>
      <c r="X3785">
        <f>Tableau1[[#This Row],[Sales]]*(1-Tableau1[[#This Row],[Discount]])</f>
        <v>1207.8399999999999</v>
      </c>
      <c r="Y3785">
        <f ca="1">SUMIF(Tableau1[Order ID],Tableau1[[#This Row],[Order ID]],Tableau1[[#This Row],[Sales]])</f>
        <v>0</v>
      </c>
    </row>
    <row r="3786" spans="1:25" x14ac:dyDescent="0.3">
      <c r="A3786">
        <v>7638</v>
      </c>
      <c r="B3786" t="s">
        <v>3805</v>
      </c>
      <c r="C3786" s="9" t="s">
        <v>5610</v>
      </c>
      <c r="D3786" s="9">
        <v>42796</v>
      </c>
      <c r="E3786" s="3" t="s">
        <v>5174</v>
      </c>
      <c r="F3786" t="s">
        <v>6465</v>
      </c>
      <c r="G3786" t="s">
        <v>7055</v>
      </c>
      <c r="H3786" t="s">
        <v>7848</v>
      </c>
      <c r="I3786" t="s">
        <v>8055</v>
      </c>
      <c r="J3786" t="s">
        <v>8057</v>
      </c>
      <c r="K3786" t="s">
        <v>8104</v>
      </c>
      <c r="L3786" t="s">
        <v>8601</v>
      </c>
      <c r="M3786">
        <v>19711</v>
      </c>
      <c r="N3786" t="s">
        <v>8640</v>
      </c>
      <c r="O3786" t="s">
        <v>10061</v>
      </c>
      <c r="P3786" t="s">
        <v>10371</v>
      </c>
      <c r="Q3786" t="s">
        <v>10379</v>
      </c>
      <c r="R3786" t="s">
        <v>11800</v>
      </c>
      <c r="S3786">
        <v>59.52</v>
      </c>
      <c r="T3786">
        <v>3</v>
      </c>
      <c r="U3786">
        <v>0</v>
      </c>
      <c r="V3786">
        <v>15.475199999999999</v>
      </c>
      <c r="W3786">
        <f>(Tableau1[[#This Row],[Sales]]/Tableau1[[#This Row],[Profit]])*100</f>
        <v>384.61538461538464</v>
      </c>
      <c r="X3786">
        <f>Tableau1[[#This Row],[Sales]]*(1-Tableau1[[#This Row],[Discount]])</f>
        <v>59.52</v>
      </c>
      <c r="Y3786">
        <f ca="1">SUMIF(Tableau1[Order ID],Tableau1[[#This Row],[Order ID]],Tableau1[[#This Row],[Sales]])</f>
        <v>0</v>
      </c>
    </row>
    <row r="3787" spans="1:25" x14ac:dyDescent="0.3">
      <c r="A3787">
        <v>7642</v>
      </c>
      <c r="B3787" t="s">
        <v>3806</v>
      </c>
      <c r="C3787" s="9" t="s">
        <v>6129</v>
      </c>
      <c r="D3787" s="9">
        <v>42649</v>
      </c>
      <c r="E3787" s="3" t="s">
        <v>5907</v>
      </c>
      <c r="F3787" t="s">
        <v>6466</v>
      </c>
      <c r="G3787" t="s">
        <v>7165</v>
      </c>
      <c r="H3787" t="s">
        <v>7958</v>
      </c>
      <c r="I3787" t="s">
        <v>8056</v>
      </c>
      <c r="J3787" t="s">
        <v>8057</v>
      </c>
      <c r="K3787" t="s">
        <v>8264</v>
      </c>
      <c r="L3787" t="s">
        <v>8610</v>
      </c>
      <c r="M3787">
        <v>81001</v>
      </c>
      <c r="N3787" t="s">
        <v>8638</v>
      </c>
      <c r="O3787" t="s">
        <v>10339</v>
      </c>
      <c r="P3787" t="s">
        <v>10372</v>
      </c>
      <c r="Q3787" t="s">
        <v>10388</v>
      </c>
      <c r="R3787" t="s">
        <v>12079</v>
      </c>
      <c r="S3787">
        <v>703.71</v>
      </c>
      <c r="T3787">
        <v>6</v>
      </c>
      <c r="U3787">
        <v>0.7</v>
      </c>
      <c r="V3787">
        <v>-938.28</v>
      </c>
      <c r="W3787">
        <f>(Tableau1[[#This Row],[Sales]]/Tableau1[[#This Row],[Profit]])*100</f>
        <v>-75.000000000000014</v>
      </c>
      <c r="X3787">
        <f>Tableau1[[#This Row],[Sales]]*(1-Tableau1[[#This Row],[Discount]])</f>
        <v>211.11300000000003</v>
      </c>
      <c r="Y3787">
        <f ca="1">SUMIF(Tableau1[Order ID],Tableau1[[#This Row],[Order ID]],Tableau1[[#This Row],[Sales]])</f>
        <v>0</v>
      </c>
    </row>
    <row r="3788" spans="1:25" x14ac:dyDescent="0.3">
      <c r="A3788">
        <v>7646</v>
      </c>
      <c r="B3788" t="s">
        <v>3807</v>
      </c>
      <c r="C3788" s="9" t="s">
        <v>5087</v>
      </c>
      <c r="D3788" s="9">
        <v>42099</v>
      </c>
      <c r="E3788" s="3" t="s">
        <v>5377</v>
      </c>
      <c r="F3788" t="s">
        <v>6465</v>
      </c>
      <c r="G3788" t="s">
        <v>7130</v>
      </c>
      <c r="H3788" t="s">
        <v>7923</v>
      </c>
      <c r="I3788" t="s">
        <v>8055</v>
      </c>
      <c r="J3788" t="s">
        <v>8057</v>
      </c>
      <c r="K3788" t="s">
        <v>8059</v>
      </c>
      <c r="L3788" t="s">
        <v>8590</v>
      </c>
      <c r="M3788">
        <v>90036</v>
      </c>
      <c r="N3788" t="s">
        <v>8638</v>
      </c>
      <c r="O3788" t="s">
        <v>9478</v>
      </c>
      <c r="P3788" t="s">
        <v>10370</v>
      </c>
      <c r="Q3788" t="s">
        <v>10374</v>
      </c>
      <c r="R3788" t="s">
        <v>11222</v>
      </c>
      <c r="S3788">
        <v>892.22400000000005</v>
      </c>
      <c r="T3788">
        <v>3</v>
      </c>
      <c r="U3788">
        <v>0.2</v>
      </c>
      <c r="V3788">
        <v>89.222399999999993</v>
      </c>
      <c r="W3788">
        <f>(Tableau1[[#This Row],[Sales]]/Tableau1[[#This Row],[Profit]])*100</f>
        <v>1000.0000000000002</v>
      </c>
      <c r="X3788">
        <f>Tableau1[[#This Row],[Sales]]*(1-Tableau1[[#This Row],[Discount]])</f>
        <v>713.77920000000006</v>
      </c>
      <c r="Y3788">
        <f ca="1">SUMIF(Tableau1[Order ID],Tableau1[[#This Row],[Order ID]],Tableau1[[#This Row],[Sales]])</f>
        <v>0</v>
      </c>
    </row>
    <row r="3789" spans="1:25" x14ac:dyDescent="0.3">
      <c r="A3789">
        <v>7647</v>
      </c>
      <c r="B3789" t="s">
        <v>3808</v>
      </c>
      <c r="C3789" s="9" t="s">
        <v>5370</v>
      </c>
      <c r="D3789" s="9">
        <v>41891</v>
      </c>
      <c r="E3789" s="3" t="s">
        <v>5133</v>
      </c>
      <c r="F3789" t="s">
        <v>6465</v>
      </c>
      <c r="G3789" t="s">
        <v>6819</v>
      </c>
      <c r="H3789" t="s">
        <v>7612</v>
      </c>
      <c r="I3789" t="s">
        <v>8054</v>
      </c>
      <c r="J3789" t="s">
        <v>8057</v>
      </c>
      <c r="K3789" t="s">
        <v>8260</v>
      </c>
      <c r="L3789" t="s">
        <v>8592</v>
      </c>
      <c r="M3789">
        <v>27834</v>
      </c>
      <c r="N3789" t="s">
        <v>8637</v>
      </c>
      <c r="O3789" t="s">
        <v>10310</v>
      </c>
      <c r="P3789" t="s">
        <v>10372</v>
      </c>
      <c r="Q3789" t="s">
        <v>10388</v>
      </c>
      <c r="R3789" t="s">
        <v>12051</v>
      </c>
      <c r="S3789">
        <v>1299.99</v>
      </c>
      <c r="T3789">
        <v>2</v>
      </c>
      <c r="U3789">
        <v>0.5</v>
      </c>
      <c r="V3789">
        <v>-571.99559999999997</v>
      </c>
      <c r="W3789">
        <f>(Tableau1[[#This Row],[Sales]]/Tableau1[[#This Row],[Profit]])*100</f>
        <v>-227.27272727272728</v>
      </c>
      <c r="X3789">
        <f>Tableau1[[#This Row],[Sales]]*(1-Tableau1[[#This Row],[Discount]])</f>
        <v>649.995</v>
      </c>
      <c r="Y3789">
        <f ca="1">SUMIF(Tableau1[Order ID],Tableau1[[#This Row],[Order ID]],Tableau1[[#This Row],[Sales]])</f>
        <v>0</v>
      </c>
    </row>
    <row r="3790" spans="1:25" x14ac:dyDescent="0.3">
      <c r="A3790">
        <v>7648</v>
      </c>
      <c r="B3790" t="s">
        <v>3809</v>
      </c>
      <c r="C3790" s="9" t="s">
        <v>5573</v>
      </c>
      <c r="D3790" s="9">
        <v>42444</v>
      </c>
      <c r="E3790" s="3" t="s">
        <v>6274</v>
      </c>
      <c r="F3790" t="s">
        <v>6466</v>
      </c>
      <c r="G3790" t="s">
        <v>7180</v>
      </c>
      <c r="H3790" t="s">
        <v>7973</v>
      </c>
      <c r="I3790" t="s">
        <v>8055</v>
      </c>
      <c r="J3790" t="s">
        <v>8057</v>
      </c>
      <c r="K3790" t="s">
        <v>8066</v>
      </c>
      <c r="L3790" t="s">
        <v>8590</v>
      </c>
      <c r="M3790">
        <v>94110</v>
      </c>
      <c r="N3790" t="s">
        <v>8638</v>
      </c>
      <c r="O3790" t="s">
        <v>9409</v>
      </c>
      <c r="P3790" t="s">
        <v>10371</v>
      </c>
      <c r="Q3790" t="s">
        <v>10381</v>
      </c>
      <c r="R3790" t="s">
        <v>11157</v>
      </c>
      <c r="S3790">
        <v>4.5439999999999996</v>
      </c>
      <c r="T3790">
        <v>2</v>
      </c>
      <c r="U3790">
        <v>0.2</v>
      </c>
      <c r="V3790">
        <v>1.6472</v>
      </c>
      <c r="W3790">
        <f>(Tableau1[[#This Row],[Sales]]/Tableau1[[#This Row],[Profit]])*100</f>
        <v>275.86206896551721</v>
      </c>
      <c r="X3790">
        <f>Tableau1[[#This Row],[Sales]]*(1-Tableau1[[#This Row],[Discount]])</f>
        <v>3.6351999999999998</v>
      </c>
      <c r="Y3790">
        <f ca="1">SUMIF(Tableau1[Order ID],Tableau1[[#This Row],[Order ID]],Tableau1[[#This Row],[Sales]])</f>
        <v>0</v>
      </c>
    </row>
    <row r="3791" spans="1:25" x14ac:dyDescent="0.3">
      <c r="A3791">
        <v>7650</v>
      </c>
      <c r="B3791" t="s">
        <v>3810</v>
      </c>
      <c r="C3791" s="9" t="s">
        <v>5047</v>
      </c>
      <c r="D3791" s="9">
        <v>42365</v>
      </c>
      <c r="E3791" s="3" t="s">
        <v>5650</v>
      </c>
      <c r="F3791" t="s">
        <v>6465</v>
      </c>
      <c r="G3791" t="s">
        <v>6574</v>
      </c>
      <c r="H3791" t="s">
        <v>7367</v>
      </c>
      <c r="I3791" t="s">
        <v>8055</v>
      </c>
      <c r="J3791" t="s">
        <v>8057</v>
      </c>
      <c r="K3791" t="s">
        <v>8350</v>
      </c>
      <c r="L3791" t="s">
        <v>8612</v>
      </c>
      <c r="M3791">
        <v>43302</v>
      </c>
      <c r="N3791" t="s">
        <v>8640</v>
      </c>
      <c r="O3791" t="s">
        <v>9357</v>
      </c>
      <c r="P3791" t="s">
        <v>10370</v>
      </c>
      <c r="Q3791" t="s">
        <v>10376</v>
      </c>
      <c r="R3791" t="s">
        <v>11105</v>
      </c>
      <c r="S3791">
        <v>1548.99</v>
      </c>
      <c r="T3791">
        <v>9</v>
      </c>
      <c r="U3791">
        <v>0.4</v>
      </c>
      <c r="V3791">
        <v>-464.697</v>
      </c>
      <c r="W3791">
        <f>(Tableau1[[#This Row],[Sales]]/Tableau1[[#This Row],[Profit]])*100</f>
        <v>-333.33333333333337</v>
      </c>
      <c r="X3791">
        <f>Tableau1[[#This Row],[Sales]]*(1-Tableau1[[#This Row],[Discount]])</f>
        <v>929.39400000000001</v>
      </c>
      <c r="Y3791">
        <f ca="1">SUMIF(Tableau1[Order ID],Tableau1[[#This Row],[Order ID]],Tableau1[[#This Row],[Sales]])</f>
        <v>0</v>
      </c>
    </row>
    <row r="3792" spans="1:25" x14ac:dyDescent="0.3">
      <c r="A3792">
        <v>7652</v>
      </c>
      <c r="B3792" t="s">
        <v>3811</v>
      </c>
      <c r="C3792" s="9" t="s">
        <v>5813</v>
      </c>
      <c r="D3792" s="9">
        <v>42954</v>
      </c>
      <c r="E3792" s="3" t="s">
        <v>6329</v>
      </c>
      <c r="F3792" t="s">
        <v>6466</v>
      </c>
      <c r="G3792" t="s">
        <v>6705</v>
      </c>
      <c r="H3792" t="s">
        <v>7498</v>
      </c>
      <c r="I3792" t="s">
        <v>8054</v>
      </c>
      <c r="J3792" t="s">
        <v>8057</v>
      </c>
      <c r="K3792" t="s">
        <v>8119</v>
      </c>
      <c r="L3792" t="s">
        <v>8593</v>
      </c>
      <c r="M3792">
        <v>75081</v>
      </c>
      <c r="N3792" t="s">
        <v>8639</v>
      </c>
      <c r="O3792" t="s">
        <v>8738</v>
      </c>
      <c r="P3792" t="s">
        <v>10372</v>
      </c>
      <c r="Q3792" t="s">
        <v>10384</v>
      </c>
      <c r="R3792" t="s">
        <v>10487</v>
      </c>
      <c r="S3792">
        <v>119.44799999999999</v>
      </c>
      <c r="T3792">
        <v>3</v>
      </c>
      <c r="U3792">
        <v>0.2</v>
      </c>
      <c r="V3792">
        <v>-13.437900000000001</v>
      </c>
      <c r="W3792">
        <f>(Tableau1[[#This Row],[Sales]]/Tableau1[[#This Row],[Profit]])*100</f>
        <v>-888.8888888888888</v>
      </c>
      <c r="X3792">
        <f>Tableau1[[#This Row],[Sales]]*(1-Tableau1[[#This Row],[Discount]])</f>
        <v>95.558400000000006</v>
      </c>
      <c r="Y3792">
        <f ca="1">SUMIF(Tableau1[Order ID],Tableau1[[#This Row],[Order ID]],Tableau1[[#This Row],[Sales]])</f>
        <v>0</v>
      </c>
    </row>
    <row r="3793" spans="1:25" x14ac:dyDescent="0.3">
      <c r="A3793">
        <v>7654</v>
      </c>
      <c r="B3793" t="s">
        <v>3812</v>
      </c>
      <c r="C3793" s="9" t="s">
        <v>5234</v>
      </c>
      <c r="D3793" s="9">
        <v>42085</v>
      </c>
      <c r="E3793" s="3" t="s">
        <v>6105</v>
      </c>
      <c r="F3793" t="s">
        <v>6465</v>
      </c>
      <c r="G3793" t="s">
        <v>7251</v>
      </c>
      <c r="H3793" t="s">
        <v>8044</v>
      </c>
      <c r="I3793" t="s">
        <v>8055</v>
      </c>
      <c r="J3793" t="s">
        <v>8057</v>
      </c>
      <c r="K3793" t="s">
        <v>8172</v>
      </c>
      <c r="L3793" t="s">
        <v>8607</v>
      </c>
      <c r="M3793">
        <v>35810</v>
      </c>
      <c r="N3793" t="s">
        <v>8637</v>
      </c>
      <c r="O3793" t="s">
        <v>10209</v>
      </c>
      <c r="P3793" t="s">
        <v>10371</v>
      </c>
      <c r="Q3793" t="s">
        <v>10379</v>
      </c>
      <c r="R3793" t="s">
        <v>11947</v>
      </c>
      <c r="S3793">
        <v>19.559999999999999</v>
      </c>
      <c r="T3793">
        <v>4</v>
      </c>
      <c r="U3793">
        <v>0</v>
      </c>
      <c r="V3793">
        <v>5.4767999999999999</v>
      </c>
      <c r="W3793">
        <f>(Tableau1[[#This Row],[Sales]]/Tableau1[[#This Row],[Profit]])*100</f>
        <v>357.14285714285711</v>
      </c>
      <c r="X3793">
        <f>Tableau1[[#This Row],[Sales]]*(1-Tableau1[[#This Row],[Discount]])</f>
        <v>19.559999999999999</v>
      </c>
      <c r="Y3793">
        <f ca="1">SUMIF(Tableau1[Order ID],Tableau1[[#This Row],[Order ID]],Tableau1[[#This Row],[Sales]])</f>
        <v>0</v>
      </c>
    </row>
    <row r="3794" spans="1:25" x14ac:dyDescent="0.3">
      <c r="A3794">
        <v>7655</v>
      </c>
      <c r="B3794" t="s">
        <v>3813</v>
      </c>
      <c r="C3794" s="9" t="s">
        <v>5702</v>
      </c>
      <c r="D3794" s="9">
        <v>42338</v>
      </c>
      <c r="E3794" s="3" t="s">
        <v>6287</v>
      </c>
      <c r="F3794" t="s">
        <v>6464</v>
      </c>
      <c r="G3794" t="s">
        <v>7090</v>
      </c>
      <c r="H3794" t="s">
        <v>7883</v>
      </c>
      <c r="I3794" t="s">
        <v>8054</v>
      </c>
      <c r="J3794" t="s">
        <v>8057</v>
      </c>
      <c r="K3794" t="s">
        <v>8156</v>
      </c>
      <c r="L3794" t="s">
        <v>8621</v>
      </c>
      <c r="M3794">
        <v>89115</v>
      </c>
      <c r="N3794" t="s">
        <v>8638</v>
      </c>
      <c r="O3794" t="s">
        <v>10245</v>
      </c>
      <c r="P3794" t="s">
        <v>10370</v>
      </c>
      <c r="Q3794" t="s">
        <v>10378</v>
      </c>
      <c r="R3794" t="s">
        <v>11983</v>
      </c>
      <c r="S3794">
        <v>80.959999999999994</v>
      </c>
      <c r="T3794">
        <v>4</v>
      </c>
      <c r="U3794">
        <v>0</v>
      </c>
      <c r="V3794">
        <v>29.145600000000002</v>
      </c>
      <c r="W3794">
        <f>(Tableau1[[#This Row],[Sales]]/Tableau1[[#This Row],[Profit]])*100</f>
        <v>277.77777777777771</v>
      </c>
      <c r="X3794">
        <f>Tableau1[[#This Row],[Sales]]*(1-Tableau1[[#This Row],[Discount]])</f>
        <v>80.959999999999994</v>
      </c>
      <c r="Y3794">
        <f ca="1">SUMIF(Tableau1[Order ID],Tableau1[[#This Row],[Order ID]],Tableau1[[#This Row],[Sales]])</f>
        <v>0</v>
      </c>
    </row>
    <row r="3795" spans="1:25" x14ac:dyDescent="0.3">
      <c r="A3795">
        <v>7657</v>
      </c>
      <c r="B3795" t="s">
        <v>3814</v>
      </c>
      <c r="C3795" s="9" t="s">
        <v>6196</v>
      </c>
      <c r="D3795" s="9">
        <v>41744</v>
      </c>
      <c r="E3795" s="3" t="s">
        <v>6196</v>
      </c>
      <c r="F3795" t="s">
        <v>6467</v>
      </c>
      <c r="G3795" t="s">
        <v>6496</v>
      </c>
      <c r="H3795" t="s">
        <v>7289</v>
      </c>
      <c r="I3795" t="s">
        <v>8056</v>
      </c>
      <c r="J3795" t="s">
        <v>8057</v>
      </c>
      <c r="K3795" t="s">
        <v>8059</v>
      </c>
      <c r="L3795" t="s">
        <v>8590</v>
      </c>
      <c r="M3795">
        <v>90049</v>
      </c>
      <c r="N3795" t="s">
        <v>8638</v>
      </c>
      <c r="O3795" t="s">
        <v>9273</v>
      </c>
      <c r="P3795" t="s">
        <v>10371</v>
      </c>
      <c r="Q3795" t="s">
        <v>10382</v>
      </c>
      <c r="R3795" t="s">
        <v>11022</v>
      </c>
      <c r="S3795">
        <v>106.96</v>
      </c>
      <c r="T3795">
        <v>2</v>
      </c>
      <c r="U3795">
        <v>0</v>
      </c>
      <c r="V3795">
        <v>31.0184</v>
      </c>
      <c r="W3795">
        <f>(Tableau1[[#This Row],[Sales]]/Tableau1[[#This Row],[Profit]])*100</f>
        <v>344.82758620689651</v>
      </c>
      <c r="X3795">
        <f>Tableau1[[#This Row],[Sales]]*(1-Tableau1[[#This Row],[Discount]])</f>
        <v>106.96</v>
      </c>
      <c r="Y3795">
        <f ca="1">SUMIF(Tableau1[Order ID],Tableau1[[#This Row],[Order ID]],Tableau1[[#This Row],[Sales]])</f>
        <v>0</v>
      </c>
    </row>
    <row r="3796" spans="1:25" x14ac:dyDescent="0.3">
      <c r="A3796">
        <v>7659</v>
      </c>
      <c r="B3796" t="s">
        <v>3815</v>
      </c>
      <c r="C3796" s="9" t="s">
        <v>5275</v>
      </c>
      <c r="D3796" s="9">
        <v>42946</v>
      </c>
      <c r="E3796" s="3" t="s">
        <v>6354</v>
      </c>
      <c r="F3796" t="s">
        <v>6466</v>
      </c>
      <c r="G3796" t="s">
        <v>7147</v>
      </c>
      <c r="H3796" t="s">
        <v>7940</v>
      </c>
      <c r="I3796" t="s">
        <v>8056</v>
      </c>
      <c r="J3796" t="s">
        <v>8057</v>
      </c>
      <c r="K3796" t="s">
        <v>8138</v>
      </c>
      <c r="L3796" t="s">
        <v>8612</v>
      </c>
      <c r="M3796">
        <v>44107</v>
      </c>
      <c r="N3796" t="s">
        <v>8640</v>
      </c>
      <c r="O3796" t="s">
        <v>9290</v>
      </c>
      <c r="P3796" t="s">
        <v>10371</v>
      </c>
      <c r="Q3796" t="s">
        <v>10381</v>
      </c>
      <c r="R3796" t="s">
        <v>11039</v>
      </c>
      <c r="S3796">
        <v>76.775999999999996</v>
      </c>
      <c r="T3796">
        <v>4</v>
      </c>
      <c r="U3796">
        <v>0.7</v>
      </c>
      <c r="V3796">
        <v>-53.743200000000002</v>
      </c>
      <c r="W3796">
        <f>(Tableau1[[#This Row],[Sales]]/Tableau1[[#This Row],[Profit]])*100</f>
        <v>-142.85714285714283</v>
      </c>
      <c r="X3796">
        <f>Tableau1[[#This Row],[Sales]]*(1-Tableau1[[#This Row],[Discount]])</f>
        <v>23.032800000000002</v>
      </c>
      <c r="Y3796">
        <f ca="1">SUMIF(Tableau1[Order ID],Tableau1[[#This Row],[Order ID]],Tableau1[[#This Row],[Sales]])</f>
        <v>0</v>
      </c>
    </row>
    <row r="3797" spans="1:25" x14ac:dyDescent="0.3">
      <c r="A3797">
        <v>7660</v>
      </c>
      <c r="B3797" t="s">
        <v>3816</v>
      </c>
      <c r="C3797" s="9" t="s">
        <v>5732</v>
      </c>
      <c r="D3797" s="9">
        <v>42887</v>
      </c>
      <c r="E3797" s="3" t="s">
        <v>5959</v>
      </c>
      <c r="F3797" t="s">
        <v>6465</v>
      </c>
      <c r="G3797" t="s">
        <v>6519</v>
      </c>
      <c r="H3797" t="s">
        <v>7312</v>
      </c>
      <c r="I3797" t="s">
        <v>8055</v>
      </c>
      <c r="J3797" t="s">
        <v>8057</v>
      </c>
      <c r="K3797" t="s">
        <v>8067</v>
      </c>
      <c r="L3797" t="s">
        <v>8596</v>
      </c>
      <c r="M3797">
        <v>68025</v>
      </c>
      <c r="N3797" t="s">
        <v>8639</v>
      </c>
      <c r="O3797" t="s">
        <v>9438</v>
      </c>
      <c r="P3797" t="s">
        <v>10371</v>
      </c>
      <c r="Q3797" t="s">
        <v>10381</v>
      </c>
      <c r="R3797" t="s">
        <v>11184</v>
      </c>
      <c r="S3797">
        <v>53.9</v>
      </c>
      <c r="T3797">
        <v>5</v>
      </c>
      <c r="U3797">
        <v>0</v>
      </c>
      <c r="V3797">
        <v>25.872</v>
      </c>
      <c r="W3797">
        <f>(Tableau1[[#This Row],[Sales]]/Tableau1[[#This Row],[Profit]])*100</f>
        <v>208.33333333333334</v>
      </c>
      <c r="X3797">
        <f>Tableau1[[#This Row],[Sales]]*(1-Tableau1[[#This Row],[Discount]])</f>
        <v>53.9</v>
      </c>
      <c r="Y3797">
        <f ca="1">SUMIF(Tableau1[Order ID],Tableau1[[#This Row],[Order ID]],Tableau1[[#This Row],[Sales]])</f>
        <v>0</v>
      </c>
    </row>
    <row r="3798" spans="1:25" x14ac:dyDescent="0.3">
      <c r="A3798">
        <v>7661</v>
      </c>
      <c r="B3798" t="s">
        <v>3817</v>
      </c>
      <c r="C3798" s="9" t="s">
        <v>6197</v>
      </c>
      <c r="D3798" s="9">
        <v>41646</v>
      </c>
      <c r="E3798" s="3" t="s">
        <v>6346</v>
      </c>
      <c r="F3798" t="s">
        <v>6465</v>
      </c>
      <c r="G3798" t="s">
        <v>7213</v>
      </c>
      <c r="H3798" t="s">
        <v>8006</v>
      </c>
      <c r="I3798" t="s">
        <v>8054</v>
      </c>
      <c r="J3798" t="s">
        <v>8057</v>
      </c>
      <c r="K3798" t="s">
        <v>8172</v>
      </c>
      <c r="L3798" t="s">
        <v>8593</v>
      </c>
      <c r="M3798">
        <v>77340</v>
      </c>
      <c r="N3798" t="s">
        <v>8639</v>
      </c>
      <c r="O3798" t="s">
        <v>9068</v>
      </c>
      <c r="P3798" t="s">
        <v>10370</v>
      </c>
      <c r="Q3798" t="s">
        <v>10378</v>
      </c>
      <c r="R3798" t="s">
        <v>10817</v>
      </c>
      <c r="S3798">
        <v>76.727999999999994</v>
      </c>
      <c r="T3798">
        <v>3</v>
      </c>
      <c r="U3798">
        <v>0.6</v>
      </c>
      <c r="V3798">
        <v>-53.709600000000002</v>
      </c>
      <c r="W3798">
        <f>(Tableau1[[#This Row],[Sales]]/Tableau1[[#This Row],[Profit]])*100</f>
        <v>-142.85714285714283</v>
      </c>
      <c r="X3798">
        <f>Tableau1[[#This Row],[Sales]]*(1-Tableau1[[#This Row],[Discount]])</f>
        <v>30.691199999999998</v>
      </c>
      <c r="Y3798">
        <f ca="1">SUMIF(Tableau1[Order ID],Tableau1[[#This Row],[Order ID]],Tableau1[[#This Row],[Sales]])</f>
        <v>0</v>
      </c>
    </row>
    <row r="3799" spans="1:25" x14ac:dyDescent="0.3">
      <c r="A3799">
        <v>7663</v>
      </c>
      <c r="B3799" t="s">
        <v>3818</v>
      </c>
      <c r="C3799" s="9" t="s">
        <v>5395</v>
      </c>
      <c r="D3799" s="9">
        <v>43007</v>
      </c>
      <c r="E3799" s="3" t="s">
        <v>5202</v>
      </c>
      <c r="F3799" t="s">
        <v>6466</v>
      </c>
      <c r="G3799" t="s">
        <v>7091</v>
      </c>
      <c r="H3799" t="s">
        <v>7884</v>
      </c>
      <c r="I3799" t="s">
        <v>8054</v>
      </c>
      <c r="J3799" t="s">
        <v>8057</v>
      </c>
      <c r="K3799" t="s">
        <v>8059</v>
      </c>
      <c r="L3799" t="s">
        <v>8590</v>
      </c>
      <c r="M3799">
        <v>90036</v>
      </c>
      <c r="N3799" t="s">
        <v>8638</v>
      </c>
      <c r="O3799" t="s">
        <v>9756</v>
      </c>
      <c r="P3799" t="s">
        <v>10371</v>
      </c>
      <c r="Q3799" t="s">
        <v>10379</v>
      </c>
      <c r="R3799" t="s">
        <v>11492</v>
      </c>
      <c r="S3799">
        <v>99.2</v>
      </c>
      <c r="T3799">
        <v>5</v>
      </c>
      <c r="U3799">
        <v>0</v>
      </c>
      <c r="V3799">
        <v>25.792000000000002</v>
      </c>
      <c r="W3799">
        <f>(Tableau1[[#This Row],[Sales]]/Tableau1[[#This Row],[Profit]])*100</f>
        <v>384.61538461538458</v>
      </c>
      <c r="X3799">
        <f>Tableau1[[#This Row],[Sales]]*(1-Tableau1[[#This Row],[Discount]])</f>
        <v>99.2</v>
      </c>
      <c r="Y3799">
        <f ca="1">SUMIF(Tableau1[Order ID],Tableau1[[#This Row],[Order ID]],Tableau1[[#This Row],[Sales]])</f>
        <v>0</v>
      </c>
    </row>
    <row r="3800" spans="1:25" x14ac:dyDescent="0.3">
      <c r="A3800">
        <v>7664</v>
      </c>
      <c r="B3800" t="s">
        <v>3819</v>
      </c>
      <c r="C3800" s="9" t="s">
        <v>6198</v>
      </c>
      <c r="D3800" s="9">
        <v>42991</v>
      </c>
      <c r="E3800" s="3" t="s">
        <v>5050</v>
      </c>
      <c r="F3800" t="s">
        <v>6465</v>
      </c>
      <c r="G3800" t="s">
        <v>7079</v>
      </c>
      <c r="H3800" t="s">
        <v>7872</v>
      </c>
      <c r="I3800" t="s">
        <v>8054</v>
      </c>
      <c r="J3800" t="s">
        <v>8057</v>
      </c>
      <c r="K3800" t="s">
        <v>8211</v>
      </c>
      <c r="L3800" t="s">
        <v>8592</v>
      </c>
      <c r="M3800">
        <v>28806</v>
      </c>
      <c r="N3800" t="s">
        <v>8637</v>
      </c>
      <c r="O3800" t="s">
        <v>9323</v>
      </c>
      <c r="P3800" t="s">
        <v>10371</v>
      </c>
      <c r="Q3800" t="s">
        <v>10379</v>
      </c>
      <c r="R3800" t="s">
        <v>11072</v>
      </c>
      <c r="S3800">
        <v>15.92</v>
      </c>
      <c r="T3800">
        <v>5</v>
      </c>
      <c r="U3800">
        <v>0.2</v>
      </c>
      <c r="V3800">
        <v>2.786</v>
      </c>
      <c r="W3800">
        <f>(Tableau1[[#This Row],[Sales]]/Tableau1[[#This Row],[Profit]])*100</f>
        <v>571.42857142857144</v>
      </c>
      <c r="X3800">
        <f>Tableau1[[#This Row],[Sales]]*(1-Tableau1[[#This Row],[Discount]])</f>
        <v>12.736000000000001</v>
      </c>
      <c r="Y3800">
        <f ca="1">SUMIF(Tableau1[Order ID],Tableau1[[#This Row],[Order ID]],Tableau1[[#This Row],[Sales]])</f>
        <v>0</v>
      </c>
    </row>
    <row r="3801" spans="1:25" x14ac:dyDescent="0.3">
      <c r="A3801">
        <v>7665</v>
      </c>
      <c r="B3801" t="s">
        <v>3820</v>
      </c>
      <c r="C3801" s="9" t="s">
        <v>5098</v>
      </c>
      <c r="D3801" s="9">
        <v>41934</v>
      </c>
      <c r="E3801" s="3" t="s">
        <v>5995</v>
      </c>
      <c r="F3801" t="s">
        <v>6465</v>
      </c>
      <c r="G3801" t="s">
        <v>7098</v>
      </c>
      <c r="H3801" t="s">
        <v>7891</v>
      </c>
      <c r="I3801" t="s">
        <v>8055</v>
      </c>
      <c r="J3801" t="s">
        <v>8057</v>
      </c>
      <c r="K3801" t="s">
        <v>8209</v>
      </c>
      <c r="L3801" t="s">
        <v>8616</v>
      </c>
      <c r="M3801">
        <v>71111</v>
      </c>
      <c r="N3801" t="s">
        <v>8637</v>
      </c>
      <c r="O3801" t="s">
        <v>10085</v>
      </c>
      <c r="P3801" t="s">
        <v>10370</v>
      </c>
      <c r="Q3801" t="s">
        <v>10378</v>
      </c>
      <c r="R3801" t="s">
        <v>11823</v>
      </c>
      <c r="S3801">
        <v>129.91999999999999</v>
      </c>
      <c r="T3801">
        <v>4</v>
      </c>
      <c r="U3801">
        <v>0</v>
      </c>
      <c r="V3801">
        <v>10.393599999999999</v>
      </c>
      <c r="W3801">
        <f>(Tableau1[[#This Row],[Sales]]/Tableau1[[#This Row],[Profit]])*100</f>
        <v>1250</v>
      </c>
      <c r="X3801">
        <f>Tableau1[[#This Row],[Sales]]*(1-Tableau1[[#This Row],[Discount]])</f>
        <v>129.91999999999999</v>
      </c>
      <c r="Y3801">
        <f ca="1">SUMIF(Tableau1[Order ID],Tableau1[[#This Row],[Order ID]],Tableau1[[#This Row],[Sales]])</f>
        <v>0</v>
      </c>
    </row>
    <row r="3802" spans="1:25" x14ac:dyDescent="0.3">
      <c r="A3802">
        <v>7666</v>
      </c>
      <c r="B3802" t="s">
        <v>3821</v>
      </c>
      <c r="C3802" s="9" t="s">
        <v>5994</v>
      </c>
      <c r="D3802" s="9">
        <v>42647</v>
      </c>
      <c r="E3802" s="3" t="s">
        <v>5780</v>
      </c>
      <c r="F3802" t="s">
        <v>6465</v>
      </c>
      <c r="G3802" t="s">
        <v>7128</v>
      </c>
      <c r="H3802" t="s">
        <v>7921</v>
      </c>
      <c r="I3802" t="s">
        <v>8056</v>
      </c>
      <c r="J3802" t="s">
        <v>8057</v>
      </c>
      <c r="K3802" t="s">
        <v>8263</v>
      </c>
      <c r="L3802" t="s">
        <v>8622</v>
      </c>
      <c r="M3802">
        <v>2908</v>
      </c>
      <c r="N3802" t="s">
        <v>8640</v>
      </c>
      <c r="O3802" t="s">
        <v>9595</v>
      </c>
      <c r="P3802" t="s">
        <v>10371</v>
      </c>
      <c r="Q3802" t="s">
        <v>10381</v>
      </c>
      <c r="R3802" t="s">
        <v>11336</v>
      </c>
      <c r="S3802">
        <v>30.4</v>
      </c>
      <c r="T3802">
        <v>1</v>
      </c>
      <c r="U3802">
        <v>0</v>
      </c>
      <c r="V3802">
        <v>13.984</v>
      </c>
      <c r="W3802">
        <f>(Tableau1[[#This Row],[Sales]]/Tableau1[[#This Row],[Profit]])*100</f>
        <v>217.39130434782606</v>
      </c>
      <c r="X3802">
        <f>Tableau1[[#This Row],[Sales]]*(1-Tableau1[[#This Row],[Discount]])</f>
        <v>30.4</v>
      </c>
      <c r="Y3802">
        <f ca="1">SUMIF(Tableau1[Order ID],Tableau1[[#This Row],[Order ID]],Tableau1[[#This Row],[Sales]])</f>
        <v>0</v>
      </c>
    </row>
    <row r="3803" spans="1:25" x14ac:dyDescent="0.3">
      <c r="A3803">
        <v>7669</v>
      </c>
      <c r="B3803" t="s">
        <v>3822</v>
      </c>
      <c r="C3803" s="9" t="s">
        <v>5184</v>
      </c>
      <c r="D3803" s="9">
        <v>42335</v>
      </c>
      <c r="E3803" s="3" t="s">
        <v>5269</v>
      </c>
      <c r="F3803" t="s">
        <v>6464</v>
      </c>
      <c r="G3803" t="s">
        <v>6483</v>
      </c>
      <c r="H3803" t="s">
        <v>7276</v>
      </c>
      <c r="I3803" t="s">
        <v>8056</v>
      </c>
      <c r="J3803" t="s">
        <v>8057</v>
      </c>
      <c r="K3803" t="s">
        <v>8289</v>
      </c>
      <c r="L3803" t="s">
        <v>8619</v>
      </c>
      <c r="M3803">
        <v>2149</v>
      </c>
      <c r="N3803" t="s">
        <v>8640</v>
      </c>
      <c r="O3803" t="s">
        <v>9201</v>
      </c>
      <c r="P3803" t="s">
        <v>10371</v>
      </c>
      <c r="Q3803" t="s">
        <v>10383</v>
      </c>
      <c r="R3803" t="s">
        <v>10950</v>
      </c>
      <c r="S3803">
        <v>40.08</v>
      </c>
      <c r="T3803">
        <v>6</v>
      </c>
      <c r="U3803">
        <v>0</v>
      </c>
      <c r="V3803">
        <v>19.238399999999999</v>
      </c>
      <c r="W3803">
        <f>(Tableau1[[#This Row],[Sales]]/Tableau1[[#This Row],[Profit]])*100</f>
        <v>208.33333333333334</v>
      </c>
      <c r="X3803">
        <f>Tableau1[[#This Row],[Sales]]*(1-Tableau1[[#This Row],[Discount]])</f>
        <v>40.08</v>
      </c>
      <c r="Y3803">
        <f ca="1">SUMIF(Tableau1[Order ID],Tableau1[[#This Row],[Order ID]],Tableau1[[#This Row],[Sales]])</f>
        <v>0</v>
      </c>
    </row>
    <row r="3804" spans="1:25" x14ac:dyDescent="0.3">
      <c r="A3804">
        <v>7676</v>
      </c>
      <c r="B3804" t="s">
        <v>3823</v>
      </c>
      <c r="C3804" s="9" t="s">
        <v>5666</v>
      </c>
      <c r="D3804" s="9">
        <v>42861</v>
      </c>
      <c r="E3804" s="3" t="s">
        <v>6218</v>
      </c>
      <c r="F3804" t="s">
        <v>6464</v>
      </c>
      <c r="G3804" t="s">
        <v>7240</v>
      </c>
      <c r="H3804" t="s">
        <v>8033</v>
      </c>
      <c r="I3804" t="s">
        <v>8054</v>
      </c>
      <c r="J3804" t="s">
        <v>8057</v>
      </c>
      <c r="K3804" t="s">
        <v>8335</v>
      </c>
      <c r="L3804" t="s">
        <v>8590</v>
      </c>
      <c r="M3804">
        <v>91730</v>
      </c>
      <c r="N3804" t="s">
        <v>8638</v>
      </c>
      <c r="O3804" t="s">
        <v>9100</v>
      </c>
      <c r="P3804" t="s">
        <v>10371</v>
      </c>
      <c r="Q3804" t="s">
        <v>10382</v>
      </c>
      <c r="R3804" t="s">
        <v>10850</v>
      </c>
      <c r="S3804">
        <v>152.94</v>
      </c>
      <c r="T3804">
        <v>3</v>
      </c>
      <c r="U3804">
        <v>0</v>
      </c>
      <c r="V3804">
        <v>41.293799999999997</v>
      </c>
      <c r="W3804">
        <f>(Tableau1[[#This Row],[Sales]]/Tableau1[[#This Row],[Profit]])*100</f>
        <v>370.37037037037038</v>
      </c>
      <c r="X3804">
        <f>Tableau1[[#This Row],[Sales]]*(1-Tableau1[[#This Row],[Discount]])</f>
        <v>152.94</v>
      </c>
      <c r="Y3804">
        <f ca="1">SUMIF(Tableau1[Order ID],Tableau1[[#This Row],[Order ID]],Tableau1[[#This Row],[Sales]])</f>
        <v>0</v>
      </c>
    </row>
    <row r="3805" spans="1:25" x14ac:dyDescent="0.3">
      <c r="A3805">
        <v>7677</v>
      </c>
      <c r="B3805" t="s">
        <v>3824</v>
      </c>
      <c r="C3805" s="9" t="s">
        <v>6199</v>
      </c>
      <c r="D3805" s="9">
        <v>41920</v>
      </c>
      <c r="E3805" s="3" t="s">
        <v>6199</v>
      </c>
      <c r="F3805" t="s">
        <v>6467</v>
      </c>
      <c r="G3805" t="s">
        <v>6629</v>
      </c>
      <c r="H3805" t="s">
        <v>7422</v>
      </c>
      <c r="I3805" t="s">
        <v>8054</v>
      </c>
      <c r="J3805" t="s">
        <v>8057</v>
      </c>
      <c r="K3805" t="s">
        <v>8093</v>
      </c>
      <c r="L3805" t="s">
        <v>8592</v>
      </c>
      <c r="M3805">
        <v>28205</v>
      </c>
      <c r="N3805" t="s">
        <v>8637</v>
      </c>
      <c r="O3805" t="s">
        <v>10157</v>
      </c>
      <c r="P3805" t="s">
        <v>10372</v>
      </c>
      <c r="Q3805" t="s">
        <v>10384</v>
      </c>
      <c r="R3805" t="s">
        <v>11899</v>
      </c>
      <c r="S3805">
        <v>23.472000000000001</v>
      </c>
      <c r="T3805">
        <v>3</v>
      </c>
      <c r="U3805">
        <v>0.2</v>
      </c>
      <c r="V3805">
        <v>4.9878</v>
      </c>
      <c r="W3805">
        <f>(Tableau1[[#This Row],[Sales]]/Tableau1[[#This Row],[Profit]])*100</f>
        <v>470.58823529411768</v>
      </c>
      <c r="X3805">
        <f>Tableau1[[#This Row],[Sales]]*(1-Tableau1[[#This Row],[Discount]])</f>
        <v>18.777600000000003</v>
      </c>
      <c r="Y3805">
        <f ca="1">SUMIF(Tableau1[Order ID],Tableau1[[#This Row],[Order ID]],Tableau1[[#This Row],[Sales]])</f>
        <v>0</v>
      </c>
    </row>
    <row r="3806" spans="1:25" x14ac:dyDescent="0.3">
      <c r="A3806">
        <v>7678</v>
      </c>
      <c r="B3806" t="s">
        <v>3825</v>
      </c>
      <c r="C3806" s="9" t="s">
        <v>5550</v>
      </c>
      <c r="D3806" s="9">
        <v>42004</v>
      </c>
      <c r="E3806" s="3" t="s">
        <v>6451</v>
      </c>
      <c r="F3806" t="s">
        <v>6465</v>
      </c>
      <c r="G3806" t="s">
        <v>6922</v>
      </c>
      <c r="H3806" t="s">
        <v>7715</v>
      </c>
      <c r="I3806" t="s">
        <v>8056</v>
      </c>
      <c r="J3806" t="s">
        <v>8057</v>
      </c>
      <c r="K3806" t="s">
        <v>8263</v>
      </c>
      <c r="L3806" t="s">
        <v>8622</v>
      </c>
      <c r="M3806">
        <v>2908</v>
      </c>
      <c r="N3806" t="s">
        <v>8640</v>
      </c>
      <c r="O3806" t="s">
        <v>10234</v>
      </c>
      <c r="P3806" t="s">
        <v>10371</v>
      </c>
      <c r="Q3806" t="s">
        <v>10383</v>
      </c>
      <c r="R3806" t="s">
        <v>11972</v>
      </c>
      <c r="S3806">
        <v>195.64</v>
      </c>
      <c r="T3806">
        <v>4</v>
      </c>
      <c r="U3806">
        <v>0</v>
      </c>
      <c r="V3806">
        <v>91.950800000000001</v>
      </c>
      <c r="W3806">
        <f>(Tableau1[[#This Row],[Sales]]/Tableau1[[#This Row],[Profit]])*100</f>
        <v>212.7659574468085</v>
      </c>
      <c r="X3806">
        <f>Tableau1[[#This Row],[Sales]]*(1-Tableau1[[#This Row],[Discount]])</f>
        <v>195.64</v>
      </c>
      <c r="Y3806">
        <f ca="1">SUMIF(Tableau1[Order ID],Tableau1[[#This Row],[Order ID]],Tableau1[[#This Row],[Sales]])</f>
        <v>0</v>
      </c>
    </row>
    <row r="3807" spans="1:25" x14ac:dyDescent="0.3">
      <c r="A3807">
        <v>7683</v>
      </c>
      <c r="B3807" t="s">
        <v>3826</v>
      </c>
      <c r="C3807" s="9" t="s">
        <v>5182</v>
      </c>
      <c r="D3807" s="9">
        <v>42122</v>
      </c>
      <c r="E3807" s="3" t="s">
        <v>5519</v>
      </c>
      <c r="F3807" t="s">
        <v>6466</v>
      </c>
      <c r="G3807" t="s">
        <v>6642</v>
      </c>
      <c r="H3807" t="s">
        <v>7435</v>
      </c>
      <c r="I3807" t="s">
        <v>8056</v>
      </c>
      <c r="J3807" t="s">
        <v>8057</v>
      </c>
      <c r="K3807" t="s">
        <v>8355</v>
      </c>
      <c r="L3807" t="s">
        <v>8600</v>
      </c>
      <c r="M3807">
        <v>48640</v>
      </c>
      <c r="N3807" t="s">
        <v>8639</v>
      </c>
      <c r="O3807" t="s">
        <v>10037</v>
      </c>
      <c r="P3807" t="s">
        <v>10371</v>
      </c>
      <c r="Q3807" t="s">
        <v>10382</v>
      </c>
      <c r="R3807" t="s">
        <v>11775</v>
      </c>
      <c r="S3807">
        <v>186.732</v>
      </c>
      <c r="T3807">
        <v>1</v>
      </c>
      <c r="U3807">
        <v>0.1</v>
      </c>
      <c r="V3807">
        <v>41.496000000000002</v>
      </c>
      <c r="W3807">
        <f>(Tableau1[[#This Row],[Sales]]/Tableau1[[#This Row],[Profit]])*100</f>
        <v>450</v>
      </c>
      <c r="X3807">
        <f>Tableau1[[#This Row],[Sales]]*(1-Tableau1[[#This Row],[Discount]])</f>
        <v>168.05879999999999</v>
      </c>
      <c r="Y3807">
        <f ca="1">SUMIF(Tableau1[Order ID],Tableau1[[#This Row],[Order ID]],Tableau1[[#This Row],[Sales]])</f>
        <v>0</v>
      </c>
    </row>
    <row r="3808" spans="1:25" x14ac:dyDescent="0.3">
      <c r="A3808">
        <v>7685</v>
      </c>
      <c r="B3808" t="s">
        <v>3827</v>
      </c>
      <c r="C3808" s="9" t="s">
        <v>5996</v>
      </c>
      <c r="D3808" s="9">
        <v>42049</v>
      </c>
      <c r="E3808" s="3" t="s">
        <v>5810</v>
      </c>
      <c r="F3808" t="s">
        <v>6465</v>
      </c>
      <c r="G3808" t="s">
        <v>6542</v>
      </c>
      <c r="H3808" t="s">
        <v>7335</v>
      </c>
      <c r="I3808" t="s">
        <v>8054</v>
      </c>
      <c r="J3808" t="s">
        <v>8057</v>
      </c>
      <c r="K3808" t="s">
        <v>8088</v>
      </c>
      <c r="L3808" t="s">
        <v>8603</v>
      </c>
      <c r="M3808">
        <v>14609</v>
      </c>
      <c r="N3808" t="s">
        <v>8640</v>
      </c>
      <c r="O3808" t="s">
        <v>10331</v>
      </c>
      <c r="P3808" t="s">
        <v>10371</v>
      </c>
      <c r="Q3808" t="s">
        <v>10381</v>
      </c>
      <c r="R3808" t="s">
        <v>12073</v>
      </c>
      <c r="S3808">
        <v>26.423999999999999</v>
      </c>
      <c r="T3808">
        <v>9</v>
      </c>
      <c r="U3808">
        <v>0.2</v>
      </c>
      <c r="V3808">
        <v>9.5786999999999995</v>
      </c>
      <c r="W3808">
        <f>(Tableau1[[#This Row],[Sales]]/Tableau1[[#This Row],[Profit]])*100</f>
        <v>275.86206896551727</v>
      </c>
      <c r="X3808">
        <f>Tableau1[[#This Row],[Sales]]*(1-Tableau1[[#This Row],[Discount]])</f>
        <v>21.139200000000002</v>
      </c>
      <c r="Y3808">
        <f ca="1">SUMIF(Tableau1[Order ID],Tableau1[[#This Row],[Order ID]],Tableau1[[#This Row],[Sales]])</f>
        <v>0</v>
      </c>
    </row>
    <row r="3809" spans="1:25" x14ac:dyDescent="0.3">
      <c r="A3809">
        <v>7687</v>
      </c>
      <c r="B3809" t="s">
        <v>3828</v>
      </c>
      <c r="C3809" s="9" t="s">
        <v>5911</v>
      </c>
      <c r="D3809" s="9">
        <v>42699</v>
      </c>
      <c r="E3809" s="3" t="s">
        <v>5926</v>
      </c>
      <c r="F3809" t="s">
        <v>6465</v>
      </c>
      <c r="G3809" t="s">
        <v>6647</v>
      </c>
      <c r="H3809" t="s">
        <v>7440</v>
      </c>
      <c r="I3809" t="s">
        <v>8055</v>
      </c>
      <c r="J3809" t="s">
        <v>8057</v>
      </c>
      <c r="K3809" t="s">
        <v>8083</v>
      </c>
      <c r="L3809" t="s">
        <v>8600</v>
      </c>
      <c r="M3809">
        <v>49201</v>
      </c>
      <c r="N3809" t="s">
        <v>8639</v>
      </c>
      <c r="O3809" t="s">
        <v>9239</v>
      </c>
      <c r="P3809" t="s">
        <v>10370</v>
      </c>
      <c r="Q3809" t="s">
        <v>10376</v>
      </c>
      <c r="R3809" t="s">
        <v>10988</v>
      </c>
      <c r="S3809">
        <v>1568.61</v>
      </c>
      <c r="T3809">
        <v>9</v>
      </c>
      <c r="U3809">
        <v>0</v>
      </c>
      <c r="V3809">
        <v>329.40809999999999</v>
      </c>
      <c r="W3809">
        <f>(Tableau1[[#This Row],[Sales]]/Tableau1[[#This Row],[Profit]])*100</f>
        <v>476.1904761904762</v>
      </c>
      <c r="X3809">
        <f>Tableau1[[#This Row],[Sales]]*(1-Tableau1[[#This Row],[Discount]])</f>
        <v>1568.61</v>
      </c>
      <c r="Y3809">
        <f ca="1">SUMIF(Tableau1[Order ID],Tableau1[[#This Row],[Order ID]],Tableau1[[#This Row],[Sales]])</f>
        <v>0</v>
      </c>
    </row>
    <row r="3810" spans="1:25" x14ac:dyDescent="0.3">
      <c r="A3810">
        <v>7690</v>
      </c>
      <c r="B3810" t="s">
        <v>3829</v>
      </c>
      <c r="C3810" s="9" t="s">
        <v>5693</v>
      </c>
      <c r="D3810" s="9">
        <v>42931</v>
      </c>
      <c r="E3810" s="3" t="s">
        <v>5759</v>
      </c>
      <c r="F3810" t="s">
        <v>6466</v>
      </c>
      <c r="G3810" t="s">
        <v>7070</v>
      </c>
      <c r="H3810" t="s">
        <v>7863</v>
      </c>
      <c r="I3810" t="s">
        <v>8055</v>
      </c>
      <c r="J3810" t="s">
        <v>8057</v>
      </c>
      <c r="K3810" t="s">
        <v>8302</v>
      </c>
      <c r="L3810" t="s">
        <v>8605</v>
      </c>
      <c r="M3810">
        <v>23434</v>
      </c>
      <c r="N3810" t="s">
        <v>8637</v>
      </c>
      <c r="O3810" t="s">
        <v>9421</v>
      </c>
      <c r="P3810" t="s">
        <v>10371</v>
      </c>
      <c r="Q3810" t="s">
        <v>10382</v>
      </c>
      <c r="R3810" t="s">
        <v>11169</v>
      </c>
      <c r="S3810">
        <v>179.94</v>
      </c>
      <c r="T3810">
        <v>3</v>
      </c>
      <c r="U3810">
        <v>0</v>
      </c>
      <c r="V3810">
        <v>50.383200000000002</v>
      </c>
      <c r="W3810">
        <f>(Tableau1[[#This Row],[Sales]]/Tableau1[[#This Row],[Profit]])*100</f>
        <v>357.14285714285711</v>
      </c>
      <c r="X3810">
        <f>Tableau1[[#This Row],[Sales]]*(1-Tableau1[[#This Row],[Discount]])</f>
        <v>179.94</v>
      </c>
      <c r="Y3810">
        <f ca="1">SUMIF(Tableau1[Order ID],Tableau1[[#This Row],[Order ID]],Tableau1[[#This Row],[Sales]])</f>
        <v>0</v>
      </c>
    </row>
    <row r="3811" spans="1:25" x14ac:dyDescent="0.3">
      <c r="A3811">
        <v>7693</v>
      </c>
      <c r="B3811" t="s">
        <v>3830</v>
      </c>
      <c r="C3811" s="9" t="s">
        <v>5312</v>
      </c>
      <c r="D3811" s="9">
        <v>42002</v>
      </c>
      <c r="E3811" s="3" t="s">
        <v>5958</v>
      </c>
      <c r="F3811" t="s">
        <v>6465</v>
      </c>
      <c r="G3811" t="s">
        <v>6950</v>
      </c>
      <c r="H3811" t="s">
        <v>7743</v>
      </c>
      <c r="I3811" t="s">
        <v>8054</v>
      </c>
      <c r="J3811" t="s">
        <v>8057</v>
      </c>
      <c r="K3811" t="s">
        <v>8129</v>
      </c>
      <c r="L3811" t="s">
        <v>8590</v>
      </c>
      <c r="M3811">
        <v>94513</v>
      </c>
      <c r="N3811" t="s">
        <v>8638</v>
      </c>
      <c r="O3811" t="s">
        <v>9056</v>
      </c>
      <c r="P3811" t="s">
        <v>10371</v>
      </c>
      <c r="Q3811" t="s">
        <v>10375</v>
      </c>
      <c r="R3811" t="s">
        <v>10805</v>
      </c>
      <c r="S3811">
        <v>88.8</v>
      </c>
      <c r="T3811">
        <v>6</v>
      </c>
      <c r="U3811">
        <v>0</v>
      </c>
      <c r="V3811">
        <v>44.4</v>
      </c>
      <c r="W3811">
        <f>(Tableau1[[#This Row],[Sales]]/Tableau1[[#This Row],[Profit]])*100</f>
        <v>200</v>
      </c>
      <c r="X3811">
        <f>Tableau1[[#This Row],[Sales]]*(1-Tableau1[[#This Row],[Discount]])</f>
        <v>88.8</v>
      </c>
      <c r="Y3811">
        <f ca="1">SUMIF(Tableau1[Order ID],Tableau1[[#This Row],[Order ID]],Tableau1[[#This Row],[Sales]])</f>
        <v>0</v>
      </c>
    </row>
    <row r="3812" spans="1:25" x14ac:dyDescent="0.3">
      <c r="A3812">
        <v>7695</v>
      </c>
      <c r="B3812" t="s">
        <v>3831</v>
      </c>
      <c r="C3812" s="9" t="s">
        <v>5584</v>
      </c>
      <c r="D3812" s="9">
        <v>42451</v>
      </c>
      <c r="E3812" s="3" t="s">
        <v>5584</v>
      </c>
      <c r="F3812" t="s">
        <v>6467</v>
      </c>
      <c r="G3812" t="s">
        <v>6975</v>
      </c>
      <c r="H3812" t="s">
        <v>7768</v>
      </c>
      <c r="I3812" t="s">
        <v>8054</v>
      </c>
      <c r="J3812" t="s">
        <v>8057</v>
      </c>
      <c r="K3812" t="s">
        <v>8062</v>
      </c>
      <c r="L3812" t="s">
        <v>8234</v>
      </c>
      <c r="M3812">
        <v>98103</v>
      </c>
      <c r="N3812" t="s">
        <v>8638</v>
      </c>
      <c r="O3812" t="s">
        <v>9734</v>
      </c>
      <c r="P3812" t="s">
        <v>10370</v>
      </c>
      <c r="Q3812" t="s">
        <v>10374</v>
      </c>
      <c r="R3812" t="s">
        <v>11471</v>
      </c>
      <c r="S3812">
        <v>167.88800000000001</v>
      </c>
      <c r="T3812">
        <v>7</v>
      </c>
      <c r="U3812">
        <v>0.2</v>
      </c>
      <c r="V3812">
        <v>14.690200000000001</v>
      </c>
      <c r="W3812">
        <f>(Tableau1[[#This Row],[Sales]]/Tableau1[[#This Row],[Profit]])*100</f>
        <v>1142.8571428571429</v>
      </c>
      <c r="X3812">
        <f>Tableau1[[#This Row],[Sales]]*(1-Tableau1[[#This Row],[Discount]])</f>
        <v>134.31040000000002</v>
      </c>
      <c r="Y3812">
        <f ca="1">SUMIF(Tableau1[Order ID],Tableau1[[#This Row],[Order ID]],Tableau1[[#This Row],[Sales]])</f>
        <v>0</v>
      </c>
    </row>
    <row r="3813" spans="1:25" x14ac:dyDescent="0.3">
      <c r="A3813">
        <v>7696</v>
      </c>
      <c r="B3813" t="s">
        <v>3832</v>
      </c>
      <c r="C3813" s="9" t="s">
        <v>6200</v>
      </c>
      <c r="D3813" s="9">
        <v>42918</v>
      </c>
      <c r="E3813" s="3" t="s">
        <v>5987</v>
      </c>
      <c r="F3813" t="s">
        <v>6466</v>
      </c>
      <c r="G3813" t="s">
        <v>7039</v>
      </c>
      <c r="H3813" t="s">
        <v>7832</v>
      </c>
      <c r="I3813" t="s">
        <v>8056</v>
      </c>
      <c r="J3813" t="s">
        <v>8057</v>
      </c>
      <c r="K3813" t="s">
        <v>8070</v>
      </c>
      <c r="L3813" t="s">
        <v>8593</v>
      </c>
      <c r="M3813">
        <v>77036</v>
      </c>
      <c r="N3813" t="s">
        <v>8639</v>
      </c>
      <c r="O3813" t="s">
        <v>9074</v>
      </c>
      <c r="P3813" t="s">
        <v>10371</v>
      </c>
      <c r="Q3813" t="s">
        <v>10383</v>
      </c>
      <c r="R3813" t="s">
        <v>10823</v>
      </c>
      <c r="S3813">
        <v>163.96</v>
      </c>
      <c r="T3813">
        <v>5</v>
      </c>
      <c r="U3813">
        <v>0.2</v>
      </c>
      <c r="V3813">
        <v>59.435499999999998</v>
      </c>
      <c r="W3813">
        <f>(Tableau1[[#This Row],[Sales]]/Tableau1[[#This Row],[Profit]])*100</f>
        <v>275.86206896551727</v>
      </c>
      <c r="X3813">
        <f>Tableau1[[#This Row],[Sales]]*(1-Tableau1[[#This Row],[Discount]])</f>
        <v>131.16800000000001</v>
      </c>
      <c r="Y3813">
        <f ca="1">SUMIF(Tableau1[Order ID],Tableau1[[#This Row],[Order ID]],Tableau1[[#This Row],[Sales]])</f>
        <v>0</v>
      </c>
    </row>
    <row r="3814" spans="1:25" x14ac:dyDescent="0.3">
      <c r="A3814">
        <v>7698</v>
      </c>
      <c r="B3814" t="s">
        <v>3833</v>
      </c>
      <c r="C3814" s="9" t="s">
        <v>5847</v>
      </c>
      <c r="D3814" s="9">
        <v>43083</v>
      </c>
      <c r="E3814" s="3" t="s">
        <v>5434</v>
      </c>
      <c r="F3814" t="s">
        <v>6465</v>
      </c>
      <c r="G3814" t="s">
        <v>6876</v>
      </c>
      <c r="H3814" t="s">
        <v>7669</v>
      </c>
      <c r="I3814" t="s">
        <v>8056</v>
      </c>
      <c r="J3814" t="s">
        <v>8057</v>
      </c>
      <c r="K3814" t="s">
        <v>8162</v>
      </c>
      <c r="L3814" t="s">
        <v>8619</v>
      </c>
      <c r="M3814">
        <v>1841</v>
      </c>
      <c r="N3814" t="s">
        <v>8640</v>
      </c>
      <c r="O3814" t="s">
        <v>8983</v>
      </c>
      <c r="P3814" t="s">
        <v>10372</v>
      </c>
      <c r="Q3814" t="s">
        <v>10389</v>
      </c>
      <c r="R3814" t="s">
        <v>10732</v>
      </c>
      <c r="S3814">
        <v>1199.98</v>
      </c>
      <c r="T3814">
        <v>2</v>
      </c>
      <c r="U3814">
        <v>0</v>
      </c>
      <c r="V3814">
        <v>467.99220000000003</v>
      </c>
      <c r="W3814">
        <f>(Tableau1[[#This Row],[Sales]]/Tableau1[[#This Row],[Profit]])*100</f>
        <v>256.41025641025641</v>
      </c>
      <c r="X3814">
        <f>Tableau1[[#This Row],[Sales]]*(1-Tableau1[[#This Row],[Discount]])</f>
        <v>1199.98</v>
      </c>
      <c r="Y3814">
        <f ca="1">SUMIF(Tableau1[Order ID],Tableau1[[#This Row],[Order ID]],Tableau1[[#This Row],[Sales]])</f>
        <v>0</v>
      </c>
    </row>
    <row r="3815" spans="1:25" x14ac:dyDescent="0.3">
      <c r="A3815">
        <v>7703</v>
      </c>
      <c r="B3815" t="s">
        <v>3834</v>
      </c>
      <c r="C3815" s="9" t="s">
        <v>5400</v>
      </c>
      <c r="D3815" s="9">
        <v>42608</v>
      </c>
      <c r="E3815" s="3" t="s">
        <v>5506</v>
      </c>
      <c r="F3815" t="s">
        <v>6465</v>
      </c>
      <c r="G3815" t="s">
        <v>6472</v>
      </c>
      <c r="H3815" t="s">
        <v>7265</v>
      </c>
      <c r="I3815" t="s">
        <v>8054</v>
      </c>
      <c r="J3815" t="s">
        <v>8057</v>
      </c>
      <c r="K3815" t="s">
        <v>8124</v>
      </c>
      <c r="L3815" t="s">
        <v>8600</v>
      </c>
      <c r="M3815">
        <v>48234</v>
      </c>
      <c r="N3815" t="s">
        <v>8639</v>
      </c>
      <c r="O3815" t="s">
        <v>9430</v>
      </c>
      <c r="P3815" t="s">
        <v>10371</v>
      </c>
      <c r="Q3815" t="s">
        <v>10383</v>
      </c>
      <c r="R3815" t="s">
        <v>11176</v>
      </c>
      <c r="S3815">
        <v>11.56</v>
      </c>
      <c r="T3815">
        <v>2</v>
      </c>
      <c r="U3815">
        <v>0</v>
      </c>
      <c r="V3815">
        <v>5.6643999999999997</v>
      </c>
      <c r="W3815">
        <f>(Tableau1[[#This Row],[Sales]]/Tableau1[[#This Row],[Profit]])*100</f>
        <v>204.08163265306123</v>
      </c>
      <c r="X3815">
        <f>Tableau1[[#This Row],[Sales]]*(1-Tableau1[[#This Row],[Discount]])</f>
        <v>11.56</v>
      </c>
      <c r="Y3815">
        <f ca="1">SUMIF(Tableau1[Order ID],Tableau1[[#This Row],[Order ID]],Tableau1[[#This Row],[Sales]])</f>
        <v>0</v>
      </c>
    </row>
    <row r="3816" spans="1:25" x14ac:dyDescent="0.3">
      <c r="A3816">
        <v>7708</v>
      </c>
      <c r="B3816" t="s">
        <v>3835</v>
      </c>
      <c r="C3816" s="9" t="s">
        <v>5483</v>
      </c>
      <c r="D3816" s="9">
        <v>43023</v>
      </c>
      <c r="E3816" s="3" t="s">
        <v>5045</v>
      </c>
      <c r="F3816" t="s">
        <v>6465</v>
      </c>
      <c r="G3816" t="s">
        <v>6926</v>
      </c>
      <c r="H3816" t="s">
        <v>7719</v>
      </c>
      <c r="I3816" t="s">
        <v>8055</v>
      </c>
      <c r="J3816" t="s">
        <v>8057</v>
      </c>
      <c r="K3816" t="s">
        <v>8069</v>
      </c>
      <c r="L3816" t="s">
        <v>8595</v>
      </c>
      <c r="M3816">
        <v>84057</v>
      </c>
      <c r="N3816" t="s">
        <v>8638</v>
      </c>
      <c r="O3816" t="s">
        <v>10211</v>
      </c>
      <c r="P3816" t="s">
        <v>10371</v>
      </c>
      <c r="Q3816" t="s">
        <v>10379</v>
      </c>
      <c r="R3816" t="s">
        <v>11949</v>
      </c>
      <c r="S3816">
        <v>11.68</v>
      </c>
      <c r="T3816">
        <v>2</v>
      </c>
      <c r="U3816">
        <v>0</v>
      </c>
      <c r="V3816">
        <v>4.2047999999999996</v>
      </c>
      <c r="W3816">
        <f>(Tableau1[[#This Row],[Sales]]/Tableau1[[#This Row],[Profit]])*100</f>
        <v>277.77777777777783</v>
      </c>
      <c r="X3816">
        <f>Tableau1[[#This Row],[Sales]]*(1-Tableau1[[#This Row],[Discount]])</f>
        <v>11.68</v>
      </c>
      <c r="Y3816">
        <f ca="1">SUMIF(Tableau1[Order ID],Tableau1[[#This Row],[Order ID]],Tableau1[[#This Row],[Sales]])</f>
        <v>0</v>
      </c>
    </row>
    <row r="3817" spans="1:25" x14ac:dyDescent="0.3">
      <c r="A3817">
        <v>7709</v>
      </c>
      <c r="B3817" t="s">
        <v>3836</v>
      </c>
      <c r="C3817" s="9" t="s">
        <v>6119</v>
      </c>
      <c r="D3817" s="9">
        <v>41937</v>
      </c>
      <c r="E3817" s="3" t="s">
        <v>5224</v>
      </c>
      <c r="F3817" t="s">
        <v>6465</v>
      </c>
      <c r="G3817" t="s">
        <v>7167</v>
      </c>
      <c r="H3817" t="s">
        <v>7960</v>
      </c>
      <c r="I3817" t="s">
        <v>8054</v>
      </c>
      <c r="J3817" t="s">
        <v>8057</v>
      </c>
      <c r="K3817" t="s">
        <v>8068</v>
      </c>
      <c r="L3817" t="s">
        <v>8597</v>
      </c>
      <c r="M3817">
        <v>19120</v>
      </c>
      <c r="N3817" t="s">
        <v>8640</v>
      </c>
      <c r="O3817" t="s">
        <v>10172</v>
      </c>
      <c r="P3817" t="s">
        <v>10372</v>
      </c>
      <c r="Q3817" t="s">
        <v>10384</v>
      </c>
      <c r="R3817" t="s">
        <v>11913</v>
      </c>
      <c r="S3817">
        <v>40.776000000000003</v>
      </c>
      <c r="T3817">
        <v>3</v>
      </c>
      <c r="U3817">
        <v>0.2</v>
      </c>
      <c r="V3817">
        <v>0.50970000000000004</v>
      </c>
      <c r="W3817">
        <f>(Tableau1[[#This Row],[Sales]]/Tableau1[[#This Row],[Profit]])*100</f>
        <v>8000</v>
      </c>
      <c r="X3817">
        <f>Tableau1[[#This Row],[Sales]]*(1-Tableau1[[#This Row],[Discount]])</f>
        <v>32.620800000000003</v>
      </c>
      <c r="Y3817">
        <f ca="1">SUMIF(Tableau1[Order ID],Tableau1[[#This Row],[Order ID]],Tableau1[[#This Row],[Sales]])</f>
        <v>0</v>
      </c>
    </row>
    <row r="3818" spans="1:25" x14ac:dyDescent="0.3">
      <c r="A3818">
        <v>7711</v>
      </c>
      <c r="B3818" t="s">
        <v>3837</v>
      </c>
      <c r="C3818" s="9" t="s">
        <v>5818</v>
      </c>
      <c r="D3818" s="9">
        <v>42096</v>
      </c>
      <c r="E3818" s="3" t="s">
        <v>6033</v>
      </c>
      <c r="F3818" t="s">
        <v>6465</v>
      </c>
      <c r="G3818" t="s">
        <v>6607</v>
      </c>
      <c r="H3818" t="s">
        <v>7400</v>
      </c>
      <c r="I3818" t="s">
        <v>8054</v>
      </c>
      <c r="J3818" t="s">
        <v>8057</v>
      </c>
      <c r="K3818" t="s">
        <v>8181</v>
      </c>
      <c r="L3818" t="s">
        <v>8604</v>
      </c>
      <c r="M3818">
        <v>85204</v>
      </c>
      <c r="N3818" t="s">
        <v>8638</v>
      </c>
      <c r="O3818" t="s">
        <v>10073</v>
      </c>
      <c r="P3818" t="s">
        <v>10372</v>
      </c>
      <c r="Q3818" t="s">
        <v>10380</v>
      </c>
      <c r="R3818" t="s">
        <v>11811</v>
      </c>
      <c r="S3818">
        <v>87.8</v>
      </c>
      <c r="T3818">
        <v>5</v>
      </c>
      <c r="U3818">
        <v>0.2</v>
      </c>
      <c r="V3818">
        <v>32.924999999999997</v>
      </c>
      <c r="W3818">
        <f>(Tableau1[[#This Row],[Sales]]/Tableau1[[#This Row],[Profit]])*100</f>
        <v>266.66666666666669</v>
      </c>
      <c r="X3818">
        <f>Tableau1[[#This Row],[Sales]]*(1-Tableau1[[#This Row],[Discount]])</f>
        <v>70.239999999999995</v>
      </c>
      <c r="Y3818">
        <f ca="1">SUMIF(Tableau1[Order ID],Tableau1[[#This Row],[Order ID]],Tableau1[[#This Row],[Sales]])</f>
        <v>0</v>
      </c>
    </row>
    <row r="3819" spans="1:25" x14ac:dyDescent="0.3">
      <c r="A3819">
        <v>7712</v>
      </c>
      <c r="B3819" t="s">
        <v>3838</v>
      </c>
      <c r="C3819" s="9" t="s">
        <v>5990</v>
      </c>
      <c r="D3819" s="9">
        <v>43036</v>
      </c>
      <c r="E3819" s="3" t="s">
        <v>5535</v>
      </c>
      <c r="F3819" t="s">
        <v>6464</v>
      </c>
      <c r="G3819" t="s">
        <v>6517</v>
      </c>
      <c r="H3819" t="s">
        <v>7310</v>
      </c>
      <c r="I3819" t="s">
        <v>8054</v>
      </c>
      <c r="J3819" t="s">
        <v>8057</v>
      </c>
      <c r="K3819" t="s">
        <v>8173</v>
      </c>
      <c r="L3819" t="s">
        <v>8592</v>
      </c>
      <c r="M3819">
        <v>28314</v>
      </c>
      <c r="N3819" t="s">
        <v>8637</v>
      </c>
      <c r="O3819" t="s">
        <v>9989</v>
      </c>
      <c r="P3819" t="s">
        <v>10370</v>
      </c>
      <c r="Q3819" t="s">
        <v>10378</v>
      </c>
      <c r="R3819" t="s">
        <v>11726</v>
      </c>
      <c r="S3819">
        <v>77.951999999999998</v>
      </c>
      <c r="T3819">
        <v>3</v>
      </c>
      <c r="U3819">
        <v>0.2</v>
      </c>
      <c r="V3819">
        <v>15.590400000000001</v>
      </c>
      <c r="W3819">
        <f>(Tableau1[[#This Row],[Sales]]/Tableau1[[#This Row],[Profit]])*100</f>
        <v>500</v>
      </c>
      <c r="X3819">
        <f>Tableau1[[#This Row],[Sales]]*(1-Tableau1[[#This Row],[Discount]])</f>
        <v>62.361600000000003</v>
      </c>
      <c r="Y3819">
        <f ca="1">SUMIF(Tableau1[Order ID],Tableau1[[#This Row],[Order ID]],Tableau1[[#This Row],[Sales]])</f>
        <v>0</v>
      </c>
    </row>
    <row r="3820" spans="1:25" x14ac:dyDescent="0.3">
      <c r="A3820">
        <v>7715</v>
      </c>
      <c r="B3820" t="s">
        <v>3839</v>
      </c>
      <c r="C3820" s="9" t="s">
        <v>5059</v>
      </c>
      <c r="D3820" s="9">
        <v>41978</v>
      </c>
      <c r="E3820" s="3" t="s">
        <v>6065</v>
      </c>
      <c r="F3820" t="s">
        <v>6466</v>
      </c>
      <c r="G3820" t="s">
        <v>6570</v>
      </c>
      <c r="H3820" t="s">
        <v>7363</v>
      </c>
      <c r="I3820" t="s">
        <v>8054</v>
      </c>
      <c r="J3820" t="s">
        <v>8057</v>
      </c>
      <c r="K3820" t="s">
        <v>8059</v>
      </c>
      <c r="L3820" t="s">
        <v>8590</v>
      </c>
      <c r="M3820">
        <v>90032</v>
      </c>
      <c r="N3820" t="s">
        <v>8638</v>
      </c>
      <c r="O3820" t="s">
        <v>9209</v>
      </c>
      <c r="P3820" t="s">
        <v>10371</v>
      </c>
      <c r="Q3820" t="s">
        <v>10382</v>
      </c>
      <c r="R3820" t="s">
        <v>10958</v>
      </c>
      <c r="S3820">
        <v>250.26</v>
      </c>
      <c r="T3820">
        <v>6</v>
      </c>
      <c r="U3820">
        <v>0</v>
      </c>
      <c r="V3820">
        <v>72.575400000000002</v>
      </c>
      <c r="W3820">
        <f>(Tableau1[[#This Row],[Sales]]/Tableau1[[#This Row],[Profit]])*100</f>
        <v>344.82758620689651</v>
      </c>
      <c r="X3820">
        <f>Tableau1[[#This Row],[Sales]]*(1-Tableau1[[#This Row],[Discount]])</f>
        <v>250.26</v>
      </c>
      <c r="Y3820">
        <f ca="1">SUMIF(Tableau1[Order ID],Tableau1[[#This Row],[Order ID]],Tableau1[[#This Row],[Sales]])</f>
        <v>0</v>
      </c>
    </row>
    <row r="3821" spans="1:25" x14ac:dyDescent="0.3">
      <c r="A3821">
        <v>7716</v>
      </c>
      <c r="B3821" t="s">
        <v>3840</v>
      </c>
      <c r="C3821" s="9" t="s">
        <v>5162</v>
      </c>
      <c r="D3821" s="9">
        <v>43042</v>
      </c>
      <c r="E3821" s="3" t="s">
        <v>6213</v>
      </c>
      <c r="F3821" t="s">
        <v>6465</v>
      </c>
      <c r="G3821" t="s">
        <v>6755</v>
      </c>
      <c r="H3821" t="s">
        <v>7548</v>
      </c>
      <c r="I3821" t="s">
        <v>8054</v>
      </c>
      <c r="J3821" t="s">
        <v>8057</v>
      </c>
      <c r="K3821" t="s">
        <v>8068</v>
      </c>
      <c r="L3821" t="s">
        <v>8597</v>
      </c>
      <c r="M3821">
        <v>19140</v>
      </c>
      <c r="N3821" t="s">
        <v>8640</v>
      </c>
      <c r="O3821" t="s">
        <v>10172</v>
      </c>
      <c r="P3821" t="s">
        <v>10372</v>
      </c>
      <c r="Q3821" t="s">
        <v>10384</v>
      </c>
      <c r="R3821" t="s">
        <v>11913</v>
      </c>
      <c r="S3821">
        <v>40.776000000000003</v>
      </c>
      <c r="T3821">
        <v>3</v>
      </c>
      <c r="U3821">
        <v>0.2</v>
      </c>
      <c r="V3821">
        <v>0.50970000000000004</v>
      </c>
      <c r="W3821">
        <f>(Tableau1[[#This Row],[Sales]]/Tableau1[[#This Row],[Profit]])*100</f>
        <v>8000</v>
      </c>
      <c r="X3821">
        <f>Tableau1[[#This Row],[Sales]]*(1-Tableau1[[#This Row],[Discount]])</f>
        <v>32.620800000000003</v>
      </c>
      <c r="Y3821">
        <f ca="1">SUMIF(Tableau1[Order ID],Tableau1[[#This Row],[Order ID]],Tableau1[[#This Row],[Sales]])</f>
        <v>0</v>
      </c>
    </row>
    <row r="3822" spans="1:25" x14ac:dyDescent="0.3">
      <c r="A3822">
        <v>7717</v>
      </c>
      <c r="B3822" t="s">
        <v>3841</v>
      </c>
      <c r="C3822" s="9" t="s">
        <v>6201</v>
      </c>
      <c r="D3822" s="9">
        <v>42010</v>
      </c>
      <c r="E3822" s="3" t="s">
        <v>6056</v>
      </c>
      <c r="F3822" t="s">
        <v>6465</v>
      </c>
      <c r="G3822" t="s">
        <v>6875</v>
      </c>
      <c r="H3822" t="s">
        <v>7668</v>
      </c>
      <c r="I3822" t="s">
        <v>8055</v>
      </c>
      <c r="J3822" t="s">
        <v>8057</v>
      </c>
      <c r="K3822" t="s">
        <v>8135</v>
      </c>
      <c r="L3822" t="s">
        <v>8610</v>
      </c>
      <c r="M3822">
        <v>80906</v>
      </c>
      <c r="N3822" t="s">
        <v>8638</v>
      </c>
      <c r="O3822" t="s">
        <v>9557</v>
      </c>
      <c r="P3822" t="s">
        <v>10371</v>
      </c>
      <c r="Q3822" t="s">
        <v>10383</v>
      </c>
      <c r="R3822" t="s">
        <v>11300</v>
      </c>
      <c r="S3822">
        <v>29.6</v>
      </c>
      <c r="T3822">
        <v>5</v>
      </c>
      <c r="U3822">
        <v>0.2</v>
      </c>
      <c r="V3822">
        <v>9.25</v>
      </c>
      <c r="W3822">
        <f>(Tableau1[[#This Row],[Sales]]/Tableau1[[#This Row],[Profit]])*100</f>
        <v>320</v>
      </c>
      <c r="X3822">
        <f>Tableau1[[#This Row],[Sales]]*(1-Tableau1[[#This Row],[Discount]])</f>
        <v>23.680000000000003</v>
      </c>
      <c r="Y3822">
        <f ca="1">SUMIF(Tableau1[Order ID],Tableau1[[#This Row],[Order ID]],Tableau1[[#This Row],[Sales]])</f>
        <v>0</v>
      </c>
    </row>
    <row r="3823" spans="1:25" x14ac:dyDescent="0.3">
      <c r="A3823">
        <v>7719</v>
      </c>
      <c r="B3823" t="s">
        <v>3842</v>
      </c>
      <c r="C3823" s="9" t="s">
        <v>5458</v>
      </c>
      <c r="D3823" s="9">
        <v>42987</v>
      </c>
      <c r="E3823" s="3" t="s">
        <v>5062</v>
      </c>
      <c r="F3823" t="s">
        <v>6465</v>
      </c>
      <c r="G3823" t="s">
        <v>6672</v>
      </c>
      <c r="H3823" t="s">
        <v>7465</v>
      </c>
      <c r="I3823" t="s">
        <v>8055</v>
      </c>
      <c r="J3823" t="s">
        <v>8057</v>
      </c>
      <c r="K3823" t="s">
        <v>8059</v>
      </c>
      <c r="L3823" t="s">
        <v>8590</v>
      </c>
      <c r="M3823">
        <v>90032</v>
      </c>
      <c r="N3823" t="s">
        <v>8638</v>
      </c>
      <c r="O3823" t="s">
        <v>9812</v>
      </c>
      <c r="P3823" t="s">
        <v>10372</v>
      </c>
      <c r="Q3823" t="s">
        <v>10384</v>
      </c>
      <c r="R3823" t="s">
        <v>11546</v>
      </c>
      <c r="S3823">
        <v>159.96</v>
      </c>
      <c r="T3823">
        <v>4</v>
      </c>
      <c r="U3823">
        <v>0</v>
      </c>
      <c r="V3823">
        <v>51.187199999999997</v>
      </c>
      <c r="W3823">
        <f>(Tableau1[[#This Row],[Sales]]/Tableau1[[#This Row],[Profit]])*100</f>
        <v>312.50000000000006</v>
      </c>
      <c r="X3823">
        <f>Tableau1[[#This Row],[Sales]]*(1-Tableau1[[#This Row],[Discount]])</f>
        <v>159.96</v>
      </c>
      <c r="Y3823">
        <f ca="1">SUMIF(Tableau1[Order ID],Tableau1[[#This Row],[Order ID]],Tableau1[[#This Row],[Sales]])</f>
        <v>0</v>
      </c>
    </row>
    <row r="3824" spans="1:25" x14ac:dyDescent="0.3">
      <c r="A3824">
        <v>7720</v>
      </c>
      <c r="B3824" t="s">
        <v>3843</v>
      </c>
      <c r="C3824" s="9" t="s">
        <v>5986</v>
      </c>
      <c r="D3824" s="9">
        <v>42009</v>
      </c>
      <c r="E3824" s="3" t="s">
        <v>5583</v>
      </c>
      <c r="F3824" t="s">
        <v>6465</v>
      </c>
      <c r="G3824" t="s">
        <v>6878</v>
      </c>
      <c r="H3824" t="s">
        <v>7671</v>
      </c>
      <c r="I3824" t="s">
        <v>8055</v>
      </c>
      <c r="J3824" t="s">
        <v>8057</v>
      </c>
      <c r="K3824" t="s">
        <v>8078</v>
      </c>
      <c r="L3824" t="s">
        <v>8603</v>
      </c>
      <c r="M3824">
        <v>10009</v>
      </c>
      <c r="N3824" t="s">
        <v>8640</v>
      </c>
      <c r="O3824" t="s">
        <v>10061</v>
      </c>
      <c r="P3824" t="s">
        <v>10371</v>
      </c>
      <c r="Q3824" t="s">
        <v>10379</v>
      </c>
      <c r="R3824" t="s">
        <v>11800</v>
      </c>
      <c r="S3824">
        <v>59.52</v>
      </c>
      <c r="T3824">
        <v>3</v>
      </c>
      <c r="U3824">
        <v>0</v>
      </c>
      <c r="V3824">
        <v>15.475199999999999</v>
      </c>
      <c r="W3824">
        <f>(Tableau1[[#This Row],[Sales]]/Tableau1[[#This Row],[Profit]])*100</f>
        <v>384.61538461538464</v>
      </c>
      <c r="X3824">
        <f>Tableau1[[#This Row],[Sales]]*(1-Tableau1[[#This Row],[Discount]])</f>
        <v>59.52</v>
      </c>
      <c r="Y3824">
        <f ca="1">SUMIF(Tableau1[Order ID],Tableau1[[#This Row],[Order ID]],Tableau1[[#This Row],[Sales]])</f>
        <v>0</v>
      </c>
    </row>
    <row r="3825" spans="1:25" x14ac:dyDescent="0.3">
      <c r="A3825">
        <v>7723</v>
      </c>
      <c r="B3825" t="s">
        <v>3844</v>
      </c>
      <c r="C3825" s="9" t="s">
        <v>5543</v>
      </c>
      <c r="D3825" s="9">
        <v>42841</v>
      </c>
      <c r="E3825" s="3" t="s">
        <v>5723</v>
      </c>
      <c r="F3825" t="s">
        <v>6465</v>
      </c>
      <c r="G3825" t="s">
        <v>6738</v>
      </c>
      <c r="H3825" t="s">
        <v>7531</v>
      </c>
      <c r="I3825" t="s">
        <v>8056</v>
      </c>
      <c r="J3825" t="s">
        <v>8057</v>
      </c>
      <c r="K3825" t="s">
        <v>8066</v>
      </c>
      <c r="L3825" t="s">
        <v>8590</v>
      </c>
      <c r="M3825">
        <v>94109</v>
      </c>
      <c r="N3825" t="s">
        <v>8638</v>
      </c>
      <c r="O3825" t="s">
        <v>10342</v>
      </c>
      <c r="P3825" t="s">
        <v>10371</v>
      </c>
      <c r="Q3825" t="s">
        <v>10382</v>
      </c>
      <c r="R3825" t="s">
        <v>12082</v>
      </c>
      <c r="S3825">
        <v>40.74</v>
      </c>
      <c r="T3825">
        <v>3</v>
      </c>
      <c r="U3825">
        <v>0</v>
      </c>
      <c r="V3825">
        <v>12.222</v>
      </c>
      <c r="W3825">
        <f>(Tableau1[[#This Row],[Sales]]/Tableau1[[#This Row],[Profit]])*100</f>
        <v>333.33333333333337</v>
      </c>
      <c r="X3825">
        <f>Tableau1[[#This Row],[Sales]]*(1-Tableau1[[#This Row],[Discount]])</f>
        <v>40.74</v>
      </c>
      <c r="Y3825">
        <f ca="1">SUMIF(Tableau1[Order ID],Tableau1[[#This Row],[Order ID]],Tableau1[[#This Row],[Sales]])</f>
        <v>0</v>
      </c>
    </row>
    <row r="3826" spans="1:25" x14ac:dyDescent="0.3">
      <c r="A3826">
        <v>7724</v>
      </c>
      <c r="B3826" t="s">
        <v>3845</v>
      </c>
      <c r="C3826" s="9" t="s">
        <v>5259</v>
      </c>
      <c r="D3826" s="9">
        <v>42286</v>
      </c>
      <c r="E3826" s="3" t="s">
        <v>5501</v>
      </c>
      <c r="F3826" t="s">
        <v>6465</v>
      </c>
      <c r="G3826" t="s">
        <v>7221</v>
      </c>
      <c r="H3826" t="s">
        <v>8014</v>
      </c>
      <c r="I3826" t="s">
        <v>8055</v>
      </c>
      <c r="J3826" t="s">
        <v>8057</v>
      </c>
      <c r="K3826" t="s">
        <v>8147</v>
      </c>
      <c r="L3826" t="s">
        <v>8593</v>
      </c>
      <c r="M3826">
        <v>78745</v>
      </c>
      <c r="N3826" t="s">
        <v>8639</v>
      </c>
      <c r="O3826" t="s">
        <v>9776</v>
      </c>
      <c r="P3826" t="s">
        <v>10370</v>
      </c>
      <c r="Q3826" t="s">
        <v>10374</v>
      </c>
      <c r="R3826" t="s">
        <v>11511</v>
      </c>
      <c r="S3826">
        <v>179.886</v>
      </c>
      <c r="T3826">
        <v>1</v>
      </c>
      <c r="U3826">
        <v>0.3</v>
      </c>
      <c r="V3826">
        <v>-2.5697999999999999</v>
      </c>
      <c r="W3826">
        <f>(Tableau1[[#This Row],[Sales]]/Tableau1[[#This Row],[Profit]])*100</f>
        <v>-7000</v>
      </c>
      <c r="X3826">
        <f>Tableau1[[#This Row],[Sales]]*(1-Tableau1[[#This Row],[Discount]])</f>
        <v>125.92019999999999</v>
      </c>
      <c r="Y3826">
        <f ca="1">SUMIF(Tableau1[Order ID],Tableau1[[#This Row],[Order ID]],Tableau1[[#This Row],[Sales]])</f>
        <v>0</v>
      </c>
    </row>
    <row r="3827" spans="1:25" x14ac:dyDescent="0.3">
      <c r="A3827">
        <v>7725</v>
      </c>
      <c r="B3827" t="s">
        <v>3846</v>
      </c>
      <c r="C3827" s="9" t="s">
        <v>5507</v>
      </c>
      <c r="D3827" s="9">
        <v>42638</v>
      </c>
      <c r="E3827" s="3" t="s">
        <v>5351</v>
      </c>
      <c r="F3827" t="s">
        <v>6465</v>
      </c>
      <c r="G3827" t="s">
        <v>7168</v>
      </c>
      <c r="H3827" t="s">
        <v>7961</v>
      </c>
      <c r="I3827" t="s">
        <v>8054</v>
      </c>
      <c r="J3827" t="s">
        <v>8057</v>
      </c>
      <c r="K3827" t="s">
        <v>8196</v>
      </c>
      <c r="L3827" t="s">
        <v>8612</v>
      </c>
      <c r="M3827">
        <v>44105</v>
      </c>
      <c r="N3827" t="s">
        <v>8640</v>
      </c>
      <c r="O3827" t="s">
        <v>9453</v>
      </c>
      <c r="P3827" t="s">
        <v>10371</v>
      </c>
      <c r="Q3827" t="s">
        <v>10382</v>
      </c>
      <c r="R3827" t="s">
        <v>11197</v>
      </c>
      <c r="S3827">
        <v>286.25599999999997</v>
      </c>
      <c r="T3827">
        <v>1</v>
      </c>
      <c r="U3827">
        <v>0.2</v>
      </c>
      <c r="V3827">
        <v>17.890999999999998</v>
      </c>
      <c r="W3827">
        <f>(Tableau1[[#This Row],[Sales]]/Tableau1[[#This Row],[Profit]])*100</f>
        <v>1600</v>
      </c>
      <c r="X3827">
        <f>Tableau1[[#This Row],[Sales]]*(1-Tableau1[[#This Row],[Discount]])</f>
        <v>229.00479999999999</v>
      </c>
      <c r="Y3827">
        <f ca="1">SUMIF(Tableau1[Order ID],Tableau1[[#This Row],[Order ID]],Tableau1[[#This Row],[Sales]])</f>
        <v>0</v>
      </c>
    </row>
    <row r="3828" spans="1:25" x14ac:dyDescent="0.3">
      <c r="A3828">
        <v>7728</v>
      </c>
      <c r="B3828" t="s">
        <v>3847</v>
      </c>
      <c r="C3828" s="9" t="s">
        <v>5229</v>
      </c>
      <c r="D3828" s="9">
        <v>42079</v>
      </c>
      <c r="E3828" s="3" t="s">
        <v>5335</v>
      </c>
      <c r="F3828" t="s">
        <v>6464</v>
      </c>
      <c r="G3828" t="s">
        <v>6550</v>
      </c>
      <c r="H3828" t="s">
        <v>7343</v>
      </c>
      <c r="I3828" t="s">
        <v>8056</v>
      </c>
      <c r="J3828" t="s">
        <v>8057</v>
      </c>
      <c r="K3828" t="s">
        <v>8078</v>
      </c>
      <c r="L3828" t="s">
        <v>8603</v>
      </c>
      <c r="M3828">
        <v>10009</v>
      </c>
      <c r="N3828" t="s">
        <v>8640</v>
      </c>
      <c r="O3828" t="s">
        <v>10211</v>
      </c>
      <c r="P3828" t="s">
        <v>10371</v>
      </c>
      <c r="Q3828" t="s">
        <v>10379</v>
      </c>
      <c r="R3828" t="s">
        <v>11949</v>
      </c>
      <c r="S3828">
        <v>17.52</v>
      </c>
      <c r="T3828">
        <v>3</v>
      </c>
      <c r="U3828">
        <v>0</v>
      </c>
      <c r="V3828">
        <v>6.3071999999999999</v>
      </c>
      <c r="W3828">
        <f>(Tableau1[[#This Row],[Sales]]/Tableau1[[#This Row],[Profit]])*100</f>
        <v>277.77777777777777</v>
      </c>
      <c r="X3828">
        <f>Tableau1[[#This Row],[Sales]]*(1-Tableau1[[#This Row],[Discount]])</f>
        <v>17.52</v>
      </c>
      <c r="Y3828">
        <f ca="1">SUMIF(Tableau1[Order ID],Tableau1[[#This Row],[Order ID]],Tableau1[[#This Row],[Sales]])</f>
        <v>0</v>
      </c>
    </row>
    <row r="3829" spans="1:25" x14ac:dyDescent="0.3">
      <c r="A3829">
        <v>7729</v>
      </c>
      <c r="B3829" t="s">
        <v>3848</v>
      </c>
      <c r="C3829" s="9" t="s">
        <v>5521</v>
      </c>
      <c r="D3829" s="9">
        <v>42700</v>
      </c>
      <c r="E3829" s="3" t="s">
        <v>5529</v>
      </c>
      <c r="F3829" t="s">
        <v>6465</v>
      </c>
      <c r="G3829" t="s">
        <v>7122</v>
      </c>
      <c r="H3829" t="s">
        <v>7915</v>
      </c>
      <c r="I3829" t="s">
        <v>8054</v>
      </c>
      <c r="J3829" t="s">
        <v>8057</v>
      </c>
      <c r="K3829" t="s">
        <v>8294</v>
      </c>
      <c r="L3829" t="s">
        <v>8593</v>
      </c>
      <c r="M3829">
        <v>79907</v>
      </c>
      <c r="N3829" t="s">
        <v>8639</v>
      </c>
      <c r="O3829" t="s">
        <v>9407</v>
      </c>
      <c r="P3829" t="s">
        <v>10371</v>
      </c>
      <c r="Q3829" t="s">
        <v>10379</v>
      </c>
      <c r="R3829" t="s">
        <v>11155</v>
      </c>
      <c r="S3829">
        <v>17.856000000000002</v>
      </c>
      <c r="T3829">
        <v>4</v>
      </c>
      <c r="U3829">
        <v>0.2</v>
      </c>
      <c r="V3829">
        <v>4.2408000000000001</v>
      </c>
      <c r="W3829">
        <f>(Tableau1[[#This Row],[Sales]]/Tableau1[[#This Row],[Profit]])*100</f>
        <v>421.05263157894746</v>
      </c>
      <c r="X3829">
        <f>Tableau1[[#This Row],[Sales]]*(1-Tableau1[[#This Row],[Discount]])</f>
        <v>14.284800000000002</v>
      </c>
      <c r="Y3829">
        <f ca="1">SUMIF(Tableau1[Order ID],Tableau1[[#This Row],[Order ID]],Tableau1[[#This Row],[Sales]])</f>
        <v>0</v>
      </c>
    </row>
    <row r="3830" spans="1:25" x14ac:dyDescent="0.3">
      <c r="A3830">
        <v>7730</v>
      </c>
      <c r="B3830" t="s">
        <v>3849</v>
      </c>
      <c r="C3830" s="9" t="s">
        <v>5212</v>
      </c>
      <c r="D3830" s="9">
        <v>42639</v>
      </c>
      <c r="E3830" s="3" t="s">
        <v>5423</v>
      </c>
      <c r="F3830" t="s">
        <v>6465</v>
      </c>
      <c r="G3830" t="s">
        <v>6652</v>
      </c>
      <c r="H3830" t="s">
        <v>7445</v>
      </c>
      <c r="I3830" t="s">
        <v>8056</v>
      </c>
      <c r="J3830" t="s">
        <v>8057</v>
      </c>
      <c r="K3830" t="s">
        <v>8373</v>
      </c>
      <c r="L3830" t="s">
        <v>8591</v>
      </c>
      <c r="M3830">
        <v>32303</v>
      </c>
      <c r="N3830" t="s">
        <v>8637</v>
      </c>
      <c r="O3830" t="s">
        <v>9912</v>
      </c>
      <c r="P3830" t="s">
        <v>10372</v>
      </c>
      <c r="Q3830" t="s">
        <v>10384</v>
      </c>
      <c r="R3830" t="s">
        <v>11647</v>
      </c>
      <c r="S3830">
        <v>431.976</v>
      </c>
      <c r="T3830">
        <v>3</v>
      </c>
      <c r="U3830">
        <v>0.2</v>
      </c>
      <c r="V3830">
        <v>-75.595799999999997</v>
      </c>
      <c r="W3830">
        <f>(Tableau1[[#This Row],[Sales]]/Tableau1[[#This Row],[Profit]])*100</f>
        <v>-571.42857142857144</v>
      </c>
      <c r="X3830">
        <f>Tableau1[[#This Row],[Sales]]*(1-Tableau1[[#This Row],[Discount]])</f>
        <v>345.58080000000001</v>
      </c>
      <c r="Y3830">
        <f ca="1">SUMIF(Tableau1[Order ID],Tableau1[[#This Row],[Order ID]],Tableau1[[#This Row],[Sales]])</f>
        <v>0</v>
      </c>
    </row>
    <row r="3831" spans="1:25" x14ac:dyDescent="0.3">
      <c r="A3831">
        <v>7731</v>
      </c>
      <c r="B3831" t="s">
        <v>3850</v>
      </c>
      <c r="C3831" s="9" t="s">
        <v>5517</v>
      </c>
      <c r="D3831" s="9">
        <v>42899</v>
      </c>
      <c r="E3831" s="3" t="s">
        <v>5279</v>
      </c>
      <c r="F3831" t="s">
        <v>6465</v>
      </c>
      <c r="G3831" t="s">
        <v>6537</v>
      </c>
      <c r="H3831" t="s">
        <v>7330</v>
      </c>
      <c r="I3831" t="s">
        <v>8056</v>
      </c>
      <c r="J3831" t="s">
        <v>8057</v>
      </c>
      <c r="K3831" t="s">
        <v>8062</v>
      </c>
      <c r="L3831" t="s">
        <v>8234</v>
      </c>
      <c r="M3831">
        <v>98103</v>
      </c>
      <c r="N3831" t="s">
        <v>8638</v>
      </c>
      <c r="O3831" t="s">
        <v>9795</v>
      </c>
      <c r="P3831" t="s">
        <v>10370</v>
      </c>
      <c r="Q3831" t="s">
        <v>10374</v>
      </c>
      <c r="R3831" t="s">
        <v>11529</v>
      </c>
      <c r="S3831">
        <v>291.13600000000002</v>
      </c>
      <c r="T3831">
        <v>4</v>
      </c>
      <c r="U3831">
        <v>0.2</v>
      </c>
      <c r="V3831">
        <v>-25.474399999999999</v>
      </c>
      <c r="W3831">
        <f>(Tableau1[[#This Row],[Sales]]/Tableau1[[#This Row],[Profit]])*100</f>
        <v>-1142.8571428571431</v>
      </c>
      <c r="X3831">
        <f>Tableau1[[#This Row],[Sales]]*(1-Tableau1[[#This Row],[Discount]])</f>
        <v>232.90880000000004</v>
      </c>
      <c r="Y3831">
        <f ca="1">SUMIF(Tableau1[Order ID],Tableau1[[#This Row],[Order ID]],Tableau1[[#This Row],[Sales]])</f>
        <v>0</v>
      </c>
    </row>
    <row r="3832" spans="1:25" x14ac:dyDescent="0.3">
      <c r="A3832">
        <v>7732</v>
      </c>
      <c r="B3832" t="s">
        <v>3851</v>
      </c>
      <c r="C3832" s="9" t="s">
        <v>5095</v>
      </c>
      <c r="D3832" s="9">
        <v>42996</v>
      </c>
      <c r="E3832" s="3" t="s">
        <v>5326</v>
      </c>
      <c r="F3832" t="s">
        <v>6466</v>
      </c>
      <c r="G3832" t="s">
        <v>6518</v>
      </c>
      <c r="H3832" t="s">
        <v>7311</v>
      </c>
      <c r="I3832" t="s">
        <v>8056</v>
      </c>
      <c r="J3832" t="s">
        <v>8057</v>
      </c>
      <c r="K3832" t="s">
        <v>8119</v>
      </c>
      <c r="L3832" t="s">
        <v>8593</v>
      </c>
      <c r="M3832">
        <v>75220</v>
      </c>
      <c r="N3832" t="s">
        <v>8639</v>
      </c>
      <c r="O3832" t="s">
        <v>8719</v>
      </c>
      <c r="P3832" t="s">
        <v>10371</v>
      </c>
      <c r="Q3832" t="s">
        <v>10385</v>
      </c>
      <c r="R3832" t="s">
        <v>10468</v>
      </c>
      <c r="S3832">
        <v>114.848</v>
      </c>
      <c r="T3832">
        <v>4</v>
      </c>
      <c r="U3832">
        <v>0.2</v>
      </c>
      <c r="V3832">
        <v>35.89</v>
      </c>
      <c r="W3832">
        <f>(Tableau1[[#This Row],[Sales]]/Tableau1[[#This Row],[Profit]])*100</f>
        <v>320</v>
      </c>
      <c r="X3832">
        <f>Tableau1[[#This Row],[Sales]]*(1-Tableau1[[#This Row],[Discount]])</f>
        <v>91.878399999999999</v>
      </c>
      <c r="Y3832">
        <f ca="1">SUMIF(Tableau1[Order ID],Tableau1[[#This Row],[Order ID]],Tableau1[[#This Row],[Sales]])</f>
        <v>0</v>
      </c>
    </row>
    <row r="3833" spans="1:25" x14ac:dyDescent="0.3">
      <c r="A3833">
        <v>7733</v>
      </c>
      <c r="B3833" t="s">
        <v>3852</v>
      </c>
      <c r="C3833" s="9" t="s">
        <v>5485</v>
      </c>
      <c r="D3833" s="9">
        <v>42888</v>
      </c>
      <c r="E3833" s="3" t="s">
        <v>5140</v>
      </c>
      <c r="F3833" t="s">
        <v>6465</v>
      </c>
      <c r="G3833" t="s">
        <v>6947</v>
      </c>
      <c r="H3833" t="s">
        <v>7740</v>
      </c>
      <c r="I3833" t="s">
        <v>8054</v>
      </c>
      <c r="J3833" t="s">
        <v>8057</v>
      </c>
      <c r="K3833" t="s">
        <v>8070</v>
      </c>
      <c r="L3833" t="s">
        <v>8593</v>
      </c>
      <c r="M3833">
        <v>77070</v>
      </c>
      <c r="N3833" t="s">
        <v>8639</v>
      </c>
      <c r="O3833" t="s">
        <v>9201</v>
      </c>
      <c r="P3833" t="s">
        <v>10371</v>
      </c>
      <c r="Q3833" t="s">
        <v>10383</v>
      </c>
      <c r="R3833" t="s">
        <v>10950</v>
      </c>
      <c r="S3833">
        <v>10.688000000000001</v>
      </c>
      <c r="T3833">
        <v>2</v>
      </c>
      <c r="U3833">
        <v>0.2</v>
      </c>
      <c r="V3833">
        <v>3.7408000000000001</v>
      </c>
      <c r="W3833">
        <f>(Tableau1[[#This Row],[Sales]]/Tableau1[[#This Row],[Profit]])*100</f>
        <v>285.71428571428572</v>
      </c>
      <c r="X3833">
        <f>Tableau1[[#This Row],[Sales]]*(1-Tableau1[[#This Row],[Discount]])</f>
        <v>8.5504000000000016</v>
      </c>
      <c r="Y3833">
        <f ca="1">SUMIF(Tableau1[Order ID],Tableau1[[#This Row],[Order ID]],Tableau1[[#This Row],[Sales]])</f>
        <v>0</v>
      </c>
    </row>
    <row r="3834" spans="1:25" x14ac:dyDescent="0.3">
      <c r="A3834">
        <v>7734</v>
      </c>
      <c r="B3834" t="s">
        <v>3853</v>
      </c>
      <c r="C3834" s="9" t="s">
        <v>5696</v>
      </c>
      <c r="D3834" s="9">
        <v>42505</v>
      </c>
      <c r="E3834" s="3" t="s">
        <v>5318</v>
      </c>
      <c r="F3834" t="s">
        <v>6464</v>
      </c>
      <c r="G3834" t="s">
        <v>6906</v>
      </c>
      <c r="H3834" t="s">
        <v>7699</v>
      </c>
      <c r="I3834" t="s">
        <v>8054</v>
      </c>
      <c r="J3834" t="s">
        <v>8057</v>
      </c>
      <c r="K3834" t="s">
        <v>8082</v>
      </c>
      <c r="L3834" t="s">
        <v>8612</v>
      </c>
      <c r="M3834">
        <v>45503</v>
      </c>
      <c r="N3834" t="s">
        <v>8640</v>
      </c>
      <c r="O3834" t="s">
        <v>9970</v>
      </c>
      <c r="P3834" t="s">
        <v>10371</v>
      </c>
      <c r="Q3834" t="s">
        <v>10383</v>
      </c>
      <c r="R3834" t="s">
        <v>11706</v>
      </c>
      <c r="S3834">
        <v>15.231999999999999</v>
      </c>
      <c r="T3834">
        <v>4</v>
      </c>
      <c r="U3834">
        <v>0.2</v>
      </c>
      <c r="V3834">
        <v>5.5216000000000003</v>
      </c>
      <c r="W3834">
        <f>(Tableau1[[#This Row],[Sales]]/Tableau1[[#This Row],[Profit]])*100</f>
        <v>275.86206896551721</v>
      </c>
      <c r="X3834">
        <f>Tableau1[[#This Row],[Sales]]*(1-Tableau1[[#This Row],[Discount]])</f>
        <v>12.185600000000001</v>
      </c>
      <c r="Y3834">
        <f ca="1">SUMIF(Tableau1[Order ID],Tableau1[[#This Row],[Order ID]],Tableau1[[#This Row],[Sales]])</f>
        <v>0</v>
      </c>
    </row>
    <row r="3835" spans="1:25" x14ac:dyDescent="0.3">
      <c r="A3835">
        <v>7735</v>
      </c>
      <c r="B3835" t="s">
        <v>3854</v>
      </c>
      <c r="C3835" s="9" t="s">
        <v>5205</v>
      </c>
      <c r="D3835" s="9">
        <v>42993</v>
      </c>
      <c r="E3835" s="3" t="s">
        <v>6118</v>
      </c>
      <c r="F3835" t="s">
        <v>6465</v>
      </c>
      <c r="G3835" t="s">
        <v>6889</v>
      </c>
      <c r="H3835" t="s">
        <v>7682</v>
      </c>
      <c r="I3835" t="s">
        <v>8054</v>
      </c>
      <c r="J3835" t="s">
        <v>8057</v>
      </c>
      <c r="K3835" t="s">
        <v>8062</v>
      </c>
      <c r="L3835" t="s">
        <v>8234</v>
      </c>
      <c r="M3835">
        <v>98103</v>
      </c>
      <c r="N3835" t="s">
        <v>8638</v>
      </c>
      <c r="O3835" t="s">
        <v>8791</v>
      </c>
      <c r="P3835" t="s">
        <v>10371</v>
      </c>
      <c r="Q3835" t="s">
        <v>10379</v>
      </c>
      <c r="R3835" t="s">
        <v>10541</v>
      </c>
      <c r="S3835">
        <v>12.42</v>
      </c>
      <c r="T3835">
        <v>3</v>
      </c>
      <c r="U3835">
        <v>0</v>
      </c>
      <c r="V3835">
        <v>5.2164000000000001</v>
      </c>
      <c r="W3835">
        <f>(Tableau1[[#This Row],[Sales]]/Tableau1[[#This Row],[Profit]])*100</f>
        <v>238.0952380952381</v>
      </c>
      <c r="X3835">
        <f>Tableau1[[#This Row],[Sales]]*(1-Tableau1[[#This Row],[Discount]])</f>
        <v>12.42</v>
      </c>
      <c r="Y3835">
        <f ca="1">SUMIF(Tableau1[Order ID],Tableau1[[#This Row],[Order ID]],Tableau1[[#This Row],[Sales]])</f>
        <v>0</v>
      </c>
    </row>
    <row r="3836" spans="1:25" x14ac:dyDescent="0.3">
      <c r="A3836">
        <v>7736</v>
      </c>
      <c r="B3836" t="s">
        <v>3855</v>
      </c>
      <c r="C3836" s="9" t="s">
        <v>5280</v>
      </c>
      <c r="D3836" s="9">
        <v>42604</v>
      </c>
      <c r="E3836" s="3" t="s">
        <v>5400</v>
      </c>
      <c r="F3836" t="s">
        <v>6465</v>
      </c>
      <c r="G3836" t="s">
        <v>6843</v>
      </c>
      <c r="H3836" t="s">
        <v>7636</v>
      </c>
      <c r="I3836" t="s">
        <v>8055</v>
      </c>
      <c r="J3836" t="s">
        <v>8057</v>
      </c>
      <c r="K3836" t="s">
        <v>8062</v>
      </c>
      <c r="L3836" t="s">
        <v>8234</v>
      </c>
      <c r="M3836">
        <v>98105</v>
      </c>
      <c r="N3836" t="s">
        <v>8638</v>
      </c>
      <c r="O3836" t="s">
        <v>9300</v>
      </c>
      <c r="P3836" t="s">
        <v>10371</v>
      </c>
      <c r="Q3836" t="s">
        <v>10383</v>
      </c>
      <c r="R3836" t="s">
        <v>11049</v>
      </c>
      <c r="S3836">
        <v>19.440000000000001</v>
      </c>
      <c r="T3836">
        <v>3</v>
      </c>
      <c r="U3836">
        <v>0</v>
      </c>
      <c r="V3836">
        <v>9.3312000000000008</v>
      </c>
      <c r="W3836">
        <f>(Tableau1[[#This Row],[Sales]]/Tableau1[[#This Row],[Profit]])*100</f>
        <v>208.33333333333334</v>
      </c>
      <c r="X3836">
        <f>Tableau1[[#This Row],[Sales]]*(1-Tableau1[[#This Row],[Discount]])</f>
        <v>19.440000000000001</v>
      </c>
      <c r="Y3836">
        <f ca="1">SUMIF(Tableau1[Order ID],Tableau1[[#This Row],[Order ID]],Tableau1[[#This Row],[Sales]])</f>
        <v>0</v>
      </c>
    </row>
    <row r="3837" spans="1:25" x14ac:dyDescent="0.3">
      <c r="A3837">
        <v>7737</v>
      </c>
      <c r="B3837" t="s">
        <v>3856</v>
      </c>
      <c r="C3837" s="9" t="s">
        <v>6022</v>
      </c>
      <c r="D3837" s="9">
        <v>41789</v>
      </c>
      <c r="E3837" s="3" t="s">
        <v>5601</v>
      </c>
      <c r="F3837" t="s">
        <v>6465</v>
      </c>
      <c r="G3837" t="s">
        <v>6974</v>
      </c>
      <c r="H3837" t="s">
        <v>7767</v>
      </c>
      <c r="I3837" t="s">
        <v>8054</v>
      </c>
      <c r="J3837" t="s">
        <v>8057</v>
      </c>
      <c r="K3837" t="s">
        <v>8078</v>
      </c>
      <c r="L3837" t="s">
        <v>8603</v>
      </c>
      <c r="M3837">
        <v>10024</v>
      </c>
      <c r="N3837" t="s">
        <v>8640</v>
      </c>
      <c r="O3837" t="s">
        <v>9335</v>
      </c>
      <c r="P3837" t="s">
        <v>10371</v>
      </c>
      <c r="Q3837" t="s">
        <v>10381</v>
      </c>
      <c r="R3837" t="s">
        <v>11083</v>
      </c>
      <c r="S3837">
        <v>70.367999999999995</v>
      </c>
      <c r="T3837">
        <v>4</v>
      </c>
      <c r="U3837">
        <v>0.2</v>
      </c>
      <c r="V3837">
        <v>26.388000000000002</v>
      </c>
      <c r="W3837">
        <f>(Tableau1[[#This Row],[Sales]]/Tableau1[[#This Row],[Profit]])*100</f>
        <v>266.66666666666663</v>
      </c>
      <c r="X3837">
        <f>Tableau1[[#This Row],[Sales]]*(1-Tableau1[[#This Row],[Discount]])</f>
        <v>56.294399999999996</v>
      </c>
      <c r="Y3837">
        <f ca="1">SUMIF(Tableau1[Order ID],Tableau1[[#This Row],[Order ID]],Tableau1[[#This Row],[Sales]])</f>
        <v>0</v>
      </c>
    </row>
    <row r="3838" spans="1:25" x14ac:dyDescent="0.3">
      <c r="A3838">
        <v>7738</v>
      </c>
      <c r="B3838" t="s">
        <v>3857</v>
      </c>
      <c r="C3838" s="9" t="s">
        <v>5434</v>
      </c>
      <c r="D3838" s="9">
        <v>43087</v>
      </c>
      <c r="E3838" s="3" t="s">
        <v>5728</v>
      </c>
      <c r="F3838" t="s">
        <v>6466</v>
      </c>
      <c r="G3838" t="s">
        <v>7211</v>
      </c>
      <c r="H3838" t="s">
        <v>8004</v>
      </c>
      <c r="I3838" t="s">
        <v>8054</v>
      </c>
      <c r="J3838" t="s">
        <v>8057</v>
      </c>
      <c r="K3838" t="s">
        <v>8093</v>
      </c>
      <c r="L3838" t="s">
        <v>8592</v>
      </c>
      <c r="M3838">
        <v>28205</v>
      </c>
      <c r="N3838" t="s">
        <v>8637</v>
      </c>
      <c r="O3838" t="s">
        <v>9633</v>
      </c>
      <c r="P3838" t="s">
        <v>10371</v>
      </c>
      <c r="Q3838" t="s">
        <v>10379</v>
      </c>
      <c r="R3838" t="s">
        <v>11372</v>
      </c>
      <c r="S3838">
        <v>12.672000000000001</v>
      </c>
      <c r="T3838">
        <v>9</v>
      </c>
      <c r="U3838">
        <v>0.2</v>
      </c>
      <c r="V3838">
        <v>1.4256</v>
      </c>
      <c r="W3838">
        <f>(Tableau1[[#This Row],[Sales]]/Tableau1[[#This Row],[Profit]])*100</f>
        <v>888.88888888888891</v>
      </c>
      <c r="X3838">
        <f>Tableau1[[#This Row],[Sales]]*(1-Tableau1[[#This Row],[Discount]])</f>
        <v>10.137600000000001</v>
      </c>
      <c r="Y3838">
        <f ca="1">SUMIF(Tableau1[Order ID],Tableau1[[#This Row],[Order ID]],Tableau1[[#This Row],[Sales]])</f>
        <v>0</v>
      </c>
    </row>
    <row r="3839" spans="1:25" x14ac:dyDescent="0.3">
      <c r="A3839">
        <v>7739</v>
      </c>
      <c r="B3839" t="s">
        <v>3858</v>
      </c>
      <c r="C3839" s="9" t="s">
        <v>5275</v>
      </c>
      <c r="D3839" s="9">
        <v>42946</v>
      </c>
      <c r="E3839" s="3" t="s">
        <v>5664</v>
      </c>
      <c r="F3839" t="s">
        <v>6465</v>
      </c>
      <c r="G3839" t="s">
        <v>6750</v>
      </c>
      <c r="H3839" t="s">
        <v>7543</v>
      </c>
      <c r="I3839" t="s">
        <v>8054</v>
      </c>
      <c r="J3839" t="s">
        <v>8057</v>
      </c>
      <c r="K3839" t="s">
        <v>8306</v>
      </c>
      <c r="L3839" t="s">
        <v>8627</v>
      </c>
      <c r="M3839">
        <v>21215</v>
      </c>
      <c r="N3839" t="s">
        <v>8640</v>
      </c>
      <c r="O3839" t="s">
        <v>9440</v>
      </c>
      <c r="P3839" t="s">
        <v>10372</v>
      </c>
      <c r="Q3839" t="s">
        <v>10380</v>
      </c>
      <c r="R3839" t="s">
        <v>11185</v>
      </c>
      <c r="S3839">
        <v>89.95</v>
      </c>
      <c r="T3839">
        <v>5</v>
      </c>
      <c r="U3839">
        <v>0</v>
      </c>
      <c r="V3839">
        <v>43.176000000000002</v>
      </c>
      <c r="W3839">
        <f>(Tableau1[[#This Row],[Sales]]/Tableau1[[#This Row],[Profit]])*100</f>
        <v>208.33333333333334</v>
      </c>
      <c r="X3839">
        <f>Tableau1[[#This Row],[Sales]]*(1-Tableau1[[#This Row],[Discount]])</f>
        <v>89.95</v>
      </c>
      <c r="Y3839">
        <f ca="1">SUMIF(Tableau1[Order ID],Tableau1[[#This Row],[Order ID]],Tableau1[[#This Row],[Sales]])</f>
        <v>0</v>
      </c>
    </row>
    <row r="3840" spans="1:25" x14ac:dyDescent="0.3">
      <c r="A3840">
        <v>7740</v>
      </c>
      <c r="B3840" t="s">
        <v>3859</v>
      </c>
      <c r="C3840" s="9" t="s">
        <v>5901</v>
      </c>
      <c r="D3840" s="9">
        <v>41964</v>
      </c>
      <c r="E3840" s="3" t="s">
        <v>5065</v>
      </c>
      <c r="F3840" t="s">
        <v>6465</v>
      </c>
      <c r="G3840" t="s">
        <v>7117</v>
      </c>
      <c r="H3840" t="s">
        <v>7910</v>
      </c>
      <c r="I3840" t="s">
        <v>8056</v>
      </c>
      <c r="J3840" t="s">
        <v>8057</v>
      </c>
      <c r="K3840" t="s">
        <v>8066</v>
      </c>
      <c r="L3840" t="s">
        <v>8590</v>
      </c>
      <c r="M3840">
        <v>94110</v>
      </c>
      <c r="N3840" t="s">
        <v>8638</v>
      </c>
      <c r="O3840" t="s">
        <v>9719</v>
      </c>
      <c r="P3840" t="s">
        <v>10371</v>
      </c>
      <c r="Q3840" t="s">
        <v>10383</v>
      </c>
      <c r="R3840" t="s">
        <v>11456</v>
      </c>
      <c r="S3840">
        <v>6.58</v>
      </c>
      <c r="T3840">
        <v>2</v>
      </c>
      <c r="U3840">
        <v>0</v>
      </c>
      <c r="V3840">
        <v>3.0268000000000002</v>
      </c>
      <c r="W3840">
        <f>(Tableau1[[#This Row],[Sales]]/Tableau1[[#This Row],[Profit]])*100</f>
        <v>217.39130434782606</v>
      </c>
      <c r="X3840">
        <f>Tableau1[[#This Row],[Sales]]*(1-Tableau1[[#This Row],[Discount]])</f>
        <v>6.58</v>
      </c>
      <c r="Y3840">
        <f ca="1">SUMIF(Tableau1[Order ID],Tableau1[[#This Row],[Order ID]],Tableau1[[#This Row],[Sales]])</f>
        <v>0</v>
      </c>
    </row>
    <row r="3841" spans="1:25" x14ac:dyDescent="0.3">
      <c r="A3841">
        <v>7742</v>
      </c>
      <c r="B3841" t="s">
        <v>3860</v>
      </c>
      <c r="C3841" s="9" t="s">
        <v>5526</v>
      </c>
      <c r="D3841" s="9">
        <v>42271</v>
      </c>
      <c r="E3841" s="3" t="s">
        <v>5150</v>
      </c>
      <c r="F3841" t="s">
        <v>6464</v>
      </c>
      <c r="G3841" t="s">
        <v>7087</v>
      </c>
      <c r="H3841" t="s">
        <v>7880</v>
      </c>
      <c r="I3841" t="s">
        <v>8054</v>
      </c>
      <c r="J3841" t="s">
        <v>8057</v>
      </c>
      <c r="K3841" t="s">
        <v>8151</v>
      </c>
      <c r="L3841" t="s">
        <v>8604</v>
      </c>
      <c r="M3841">
        <v>85705</v>
      </c>
      <c r="N3841" t="s">
        <v>8638</v>
      </c>
      <c r="O3841" t="s">
        <v>10073</v>
      </c>
      <c r="P3841" t="s">
        <v>10372</v>
      </c>
      <c r="Q3841" t="s">
        <v>10380</v>
      </c>
      <c r="R3841" t="s">
        <v>11811</v>
      </c>
      <c r="S3841">
        <v>35.119999999999997</v>
      </c>
      <c r="T3841">
        <v>2</v>
      </c>
      <c r="U3841">
        <v>0.2</v>
      </c>
      <c r="V3841">
        <v>13.17</v>
      </c>
      <c r="W3841">
        <f>(Tableau1[[#This Row],[Sales]]/Tableau1[[#This Row],[Profit]])*100</f>
        <v>266.66666666666663</v>
      </c>
      <c r="X3841">
        <f>Tableau1[[#This Row],[Sales]]*(1-Tableau1[[#This Row],[Discount]])</f>
        <v>28.096</v>
      </c>
      <c r="Y3841">
        <f ca="1">SUMIF(Tableau1[Order ID],Tableau1[[#This Row],[Order ID]],Tableau1[[#This Row],[Sales]])</f>
        <v>0</v>
      </c>
    </row>
    <row r="3842" spans="1:25" x14ac:dyDescent="0.3">
      <c r="A3842">
        <v>7743</v>
      </c>
      <c r="B3842" t="s">
        <v>3861</v>
      </c>
      <c r="C3842" s="9" t="s">
        <v>5678</v>
      </c>
      <c r="D3842" s="9">
        <v>42967</v>
      </c>
      <c r="E3842" s="3" t="s">
        <v>5181</v>
      </c>
      <c r="F3842" t="s">
        <v>6465</v>
      </c>
      <c r="G3842" t="s">
        <v>6877</v>
      </c>
      <c r="H3842" t="s">
        <v>7670</v>
      </c>
      <c r="I3842" t="s">
        <v>8054</v>
      </c>
      <c r="J3842" t="s">
        <v>8057</v>
      </c>
      <c r="K3842" t="s">
        <v>8059</v>
      </c>
      <c r="L3842" t="s">
        <v>8590</v>
      </c>
      <c r="M3842">
        <v>90036</v>
      </c>
      <c r="N3842" t="s">
        <v>8638</v>
      </c>
      <c r="O3842" t="s">
        <v>9586</v>
      </c>
      <c r="P3842" t="s">
        <v>10371</v>
      </c>
      <c r="Q3842" t="s">
        <v>10383</v>
      </c>
      <c r="R3842" t="s">
        <v>11328</v>
      </c>
      <c r="S3842">
        <v>25.92</v>
      </c>
      <c r="T3842">
        <v>4</v>
      </c>
      <c r="U3842">
        <v>0</v>
      </c>
      <c r="V3842">
        <v>12.441599999999999</v>
      </c>
      <c r="W3842">
        <f>(Tableau1[[#This Row],[Sales]]/Tableau1[[#This Row],[Profit]])*100</f>
        <v>208.33333333333334</v>
      </c>
      <c r="X3842">
        <f>Tableau1[[#This Row],[Sales]]*(1-Tableau1[[#This Row],[Discount]])</f>
        <v>25.92</v>
      </c>
      <c r="Y3842">
        <f ca="1">SUMIF(Tableau1[Order ID],Tableau1[[#This Row],[Order ID]],Tableau1[[#This Row],[Sales]])</f>
        <v>0</v>
      </c>
    </row>
    <row r="3843" spans="1:25" x14ac:dyDescent="0.3">
      <c r="A3843">
        <v>7744</v>
      </c>
      <c r="B3843" t="s">
        <v>3862</v>
      </c>
      <c r="C3843" s="9" t="s">
        <v>5056</v>
      </c>
      <c r="D3843" s="9">
        <v>42538</v>
      </c>
      <c r="E3843" s="3" t="s">
        <v>6333</v>
      </c>
      <c r="F3843" t="s">
        <v>6465</v>
      </c>
      <c r="G3843" t="s">
        <v>6759</v>
      </c>
      <c r="H3843" t="s">
        <v>7552</v>
      </c>
      <c r="I3843" t="s">
        <v>8055</v>
      </c>
      <c r="J3843" t="s">
        <v>8057</v>
      </c>
      <c r="K3843" t="s">
        <v>8474</v>
      </c>
      <c r="L3843" t="s">
        <v>8617</v>
      </c>
      <c r="M3843">
        <v>6708</v>
      </c>
      <c r="N3843" t="s">
        <v>8640</v>
      </c>
      <c r="O3843" t="s">
        <v>9980</v>
      </c>
      <c r="P3843" t="s">
        <v>10371</v>
      </c>
      <c r="Q3843" t="s">
        <v>10381</v>
      </c>
      <c r="R3843" t="s">
        <v>11717</v>
      </c>
      <c r="S3843">
        <v>7.96</v>
      </c>
      <c r="T3843">
        <v>2</v>
      </c>
      <c r="U3843">
        <v>0</v>
      </c>
      <c r="V3843">
        <v>3.7412000000000001</v>
      </c>
      <c r="W3843">
        <f>(Tableau1[[#This Row],[Sales]]/Tableau1[[#This Row],[Profit]])*100</f>
        <v>212.7659574468085</v>
      </c>
      <c r="X3843">
        <f>Tableau1[[#This Row],[Sales]]*(1-Tableau1[[#This Row],[Discount]])</f>
        <v>7.96</v>
      </c>
      <c r="Y3843">
        <f ca="1">SUMIF(Tableau1[Order ID],Tableau1[[#This Row],[Order ID]],Tableau1[[#This Row],[Sales]])</f>
        <v>0</v>
      </c>
    </row>
    <row r="3844" spans="1:25" x14ac:dyDescent="0.3">
      <c r="A3844">
        <v>7747</v>
      </c>
      <c r="B3844" t="s">
        <v>3863</v>
      </c>
      <c r="C3844" s="9" t="s">
        <v>5576</v>
      </c>
      <c r="D3844" s="9">
        <v>42357</v>
      </c>
      <c r="E3844" s="3" t="s">
        <v>5736</v>
      </c>
      <c r="F3844" t="s">
        <v>6465</v>
      </c>
      <c r="G3844" t="s">
        <v>7203</v>
      </c>
      <c r="H3844" t="s">
        <v>7996</v>
      </c>
      <c r="I3844" t="s">
        <v>8056</v>
      </c>
      <c r="J3844" t="s">
        <v>8057</v>
      </c>
      <c r="K3844" t="s">
        <v>8080</v>
      </c>
      <c r="L3844" t="s">
        <v>8598</v>
      </c>
      <c r="M3844">
        <v>60610</v>
      </c>
      <c r="N3844" t="s">
        <v>8639</v>
      </c>
      <c r="O3844" t="s">
        <v>9400</v>
      </c>
      <c r="P3844" t="s">
        <v>10372</v>
      </c>
      <c r="Q3844" t="s">
        <v>10384</v>
      </c>
      <c r="R3844" t="s">
        <v>11148</v>
      </c>
      <c r="S3844">
        <v>25.488</v>
      </c>
      <c r="T3844">
        <v>2</v>
      </c>
      <c r="U3844">
        <v>0.2</v>
      </c>
      <c r="V3844">
        <v>4.7789999999999999</v>
      </c>
      <c r="W3844">
        <f>(Tableau1[[#This Row],[Sales]]/Tableau1[[#This Row],[Profit]])*100</f>
        <v>533.33333333333326</v>
      </c>
      <c r="X3844">
        <f>Tableau1[[#This Row],[Sales]]*(1-Tableau1[[#This Row],[Discount]])</f>
        <v>20.3904</v>
      </c>
      <c r="Y3844">
        <f ca="1">SUMIF(Tableau1[Order ID],Tableau1[[#This Row],[Order ID]],Tableau1[[#This Row],[Sales]])</f>
        <v>0</v>
      </c>
    </row>
    <row r="3845" spans="1:25" x14ac:dyDescent="0.3">
      <c r="A3845">
        <v>7748</v>
      </c>
      <c r="B3845" t="s">
        <v>3864</v>
      </c>
      <c r="C3845" s="9" t="s">
        <v>5100</v>
      </c>
      <c r="D3845" s="9">
        <v>42155</v>
      </c>
      <c r="E3845" s="3" t="s">
        <v>6275</v>
      </c>
      <c r="F3845" t="s">
        <v>6464</v>
      </c>
      <c r="G3845" t="s">
        <v>6662</v>
      </c>
      <c r="H3845" t="s">
        <v>7455</v>
      </c>
      <c r="I3845" t="s">
        <v>8056</v>
      </c>
      <c r="J3845" t="s">
        <v>8057</v>
      </c>
      <c r="K3845" t="s">
        <v>8143</v>
      </c>
      <c r="L3845" t="s">
        <v>8603</v>
      </c>
      <c r="M3845">
        <v>11561</v>
      </c>
      <c r="N3845" t="s">
        <v>8640</v>
      </c>
      <c r="O3845" t="s">
        <v>8878</v>
      </c>
      <c r="P3845" t="s">
        <v>10371</v>
      </c>
      <c r="Q3845" t="s">
        <v>10386</v>
      </c>
      <c r="R3845" t="s">
        <v>10628</v>
      </c>
      <c r="S3845">
        <v>7.56</v>
      </c>
      <c r="T3845">
        <v>6</v>
      </c>
      <c r="U3845">
        <v>0</v>
      </c>
      <c r="V3845">
        <v>0.3024</v>
      </c>
      <c r="W3845">
        <f>(Tableau1[[#This Row],[Sales]]/Tableau1[[#This Row],[Profit]])*100</f>
        <v>2500</v>
      </c>
      <c r="X3845">
        <f>Tableau1[[#This Row],[Sales]]*(1-Tableau1[[#This Row],[Discount]])</f>
        <v>7.56</v>
      </c>
      <c r="Y3845">
        <f ca="1">SUMIF(Tableau1[Order ID],Tableau1[[#This Row],[Order ID]],Tableau1[[#This Row],[Sales]])</f>
        <v>0</v>
      </c>
    </row>
    <row r="3846" spans="1:25" x14ac:dyDescent="0.3">
      <c r="A3846">
        <v>7749</v>
      </c>
      <c r="B3846" t="s">
        <v>3865</v>
      </c>
      <c r="C3846" s="9" t="s">
        <v>5682</v>
      </c>
      <c r="D3846" s="9">
        <v>42173</v>
      </c>
      <c r="E3846" s="3" t="s">
        <v>6452</v>
      </c>
      <c r="F3846" t="s">
        <v>6465</v>
      </c>
      <c r="G3846" t="s">
        <v>6636</v>
      </c>
      <c r="H3846" t="s">
        <v>7429</v>
      </c>
      <c r="I3846" t="s">
        <v>8054</v>
      </c>
      <c r="J3846" t="s">
        <v>8057</v>
      </c>
      <c r="K3846" t="s">
        <v>8139</v>
      </c>
      <c r="L3846" t="s">
        <v>8605</v>
      </c>
      <c r="M3846">
        <v>22204</v>
      </c>
      <c r="N3846" t="s">
        <v>8637</v>
      </c>
      <c r="O3846" t="s">
        <v>10054</v>
      </c>
      <c r="P3846" t="s">
        <v>10370</v>
      </c>
      <c r="Q3846" t="s">
        <v>10378</v>
      </c>
      <c r="R3846" t="s">
        <v>11792</v>
      </c>
      <c r="S3846">
        <v>60.84</v>
      </c>
      <c r="T3846">
        <v>3</v>
      </c>
      <c r="U3846">
        <v>0</v>
      </c>
      <c r="V3846">
        <v>19.468800000000002</v>
      </c>
      <c r="W3846">
        <f>(Tableau1[[#This Row],[Sales]]/Tableau1[[#This Row],[Profit]])*100</f>
        <v>312.5</v>
      </c>
      <c r="X3846">
        <f>Tableau1[[#This Row],[Sales]]*(1-Tableau1[[#This Row],[Discount]])</f>
        <v>60.84</v>
      </c>
      <c r="Y3846">
        <f ca="1">SUMIF(Tableau1[Order ID],Tableau1[[#This Row],[Order ID]],Tableau1[[#This Row],[Sales]])</f>
        <v>0</v>
      </c>
    </row>
    <row r="3847" spans="1:25" x14ac:dyDescent="0.3">
      <c r="A3847">
        <v>7754</v>
      </c>
      <c r="B3847" t="s">
        <v>3866</v>
      </c>
      <c r="C3847" s="9" t="s">
        <v>5702</v>
      </c>
      <c r="D3847" s="9">
        <v>42338</v>
      </c>
      <c r="E3847" s="3" t="s">
        <v>5185</v>
      </c>
      <c r="F3847" t="s">
        <v>6466</v>
      </c>
      <c r="G3847" t="s">
        <v>6916</v>
      </c>
      <c r="H3847" t="s">
        <v>7709</v>
      </c>
      <c r="I3847" t="s">
        <v>8055</v>
      </c>
      <c r="J3847" t="s">
        <v>8057</v>
      </c>
      <c r="K3847" t="s">
        <v>8166</v>
      </c>
      <c r="L3847" t="s">
        <v>8592</v>
      </c>
      <c r="M3847">
        <v>28540</v>
      </c>
      <c r="N3847" t="s">
        <v>8637</v>
      </c>
      <c r="O3847" t="s">
        <v>10016</v>
      </c>
      <c r="P3847" t="s">
        <v>10370</v>
      </c>
      <c r="Q3847" t="s">
        <v>10378</v>
      </c>
      <c r="R3847" t="s">
        <v>11754</v>
      </c>
      <c r="S3847">
        <v>17.088000000000001</v>
      </c>
      <c r="T3847">
        <v>2</v>
      </c>
      <c r="U3847">
        <v>0.2</v>
      </c>
      <c r="V3847">
        <v>1.0680000000000001</v>
      </c>
      <c r="W3847">
        <f>(Tableau1[[#This Row],[Sales]]/Tableau1[[#This Row],[Profit]])*100</f>
        <v>1600</v>
      </c>
      <c r="X3847">
        <f>Tableau1[[#This Row],[Sales]]*(1-Tableau1[[#This Row],[Discount]])</f>
        <v>13.670400000000001</v>
      </c>
      <c r="Y3847">
        <f ca="1">SUMIF(Tableau1[Order ID],Tableau1[[#This Row],[Order ID]],Tableau1[[#This Row],[Sales]])</f>
        <v>0</v>
      </c>
    </row>
    <row r="3848" spans="1:25" x14ac:dyDescent="0.3">
      <c r="A3848">
        <v>7755</v>
      </c>
      <c r="B3848" t="s">
        <v>3867</v>
      </c>
      <c r="C3848" s="9" t="s">
        <v>5409</v>
      </c>
      <c r="D3848" s="9">
        <v>42359</v>
      </c>
      <c r="E3848" s="3" t="s">
        <v>5736</v>
      </c>
      <c r="F3848" t="s">
        <v>6464</v>
      </c>
      <c r="G3848" t="s">
        <v>6808</v>
      </c>
      <c r="H3848" t="s">
        <v>7601</v>
      </c>
      <c r="I3848" t="s">
        <v>8055</v>
      </c>
      <c r="J3848" t="s">
        <v>8057</v>
      </c>
      <c r="K3848" t="s">
        <v>8096</v>
      </c>
      <c r="L3848" t="s">
        <v>8612</v>
      </c>
      <c r="M3848">
        <v>43229</v>
      </c>
      <c r="N3848" t="s">
        <v>8640</v>
      </c>
      <c r="O3848" t="s">
        <v>9473</v>
      </c>
      <c r="P3848" t="s">
        <v>10371</v>
      </c>
      <c r="Q3848" t="s">
        <v>10379</v>
      </c>
      <c r="R3848" t="s">
        <v>11217</v>
      </c>
      <c r="S3848">
        <v>3.008</v>
      </c>
      <c r="T3848">
        <v>2</v>
      </c>
      <c r="U3848">
        <v>0.2</v>
      </c>
      <c r="V3848">
        <v>0.33839999999999998</v>
      </c>
      <c r="W3848">
        <f>(Tableau1[[#This Row],[Sales]]/Tableau1[[#This Row],[Profit]])*100</f>
        <v>888.88888888888891</v>
      </c>
      <c r="X3848">
        <f>Tableau1[[#This Row],[Sales]]*(1-Tableau1[[#This Row],[Discount]])</f>
        <v>2.4064000000000001</v>
      </c>
      <c r="Y3848">
        <f ca="1">SUMIF(Tableau1[Order ID],Tableau1[[#This Row],[Order ID]],Tableau1[[#This Row],[Sales]])</f>
        <v>0</v>
      </c>
    </row>
    <row r="3849" spans="1:25" x14ac:dyDescent="0.3">
      <c r="A3849">
        <v>7756</v>
      </c>
      <c r="B3849" t="s">
        <v>3868</v>
      </c>
      <c r="C3849" s="9" t="s">
        <v>5731</v>
      </c>
      <c r="D3849" s="9">
        <v>43056</v>
      </c>
      <c r="E3849" s="3" t="s">
        <v>5640</v>
      </c>
      <c r="F3849" t="s">
        <v>6465</v>
      </c>
      <c r="G3849" t="s">
        <v>6710</v>
      </c>
      <c r="H3849" t="s">
        <v>7503</v>
      </c>
      <c r="I3849" t="s">
        <v>8054</v>
      </c>
      <c r="J3849" t="s">
        <v>8057</v>
      </c>
      <c r="K3849" t="s">
        <v>8093</v>
      </c>
      <c r="L3849" t="s">
        <v>8592</v>
      </c>
      <c r="M3849">
        <v>28205</v>
      </c>
      <c r="N3849" t="s">
        <v>8637</v>
      </c>
      <c r="O3849" t="s">
        <v>10343</v>
      </c>
      <c r="P3849" t="s">
        <v>10371</v>
      </c>
      <c r="Q3849" t="s">
        <v>10383</v>
      </c>
      <c r="R3849" t="s">
        <v>12083</v>
      </c>
      <c r="S3849">
        <v>268.24</v>
      </c>
      <c r="T3849">
        <v>7</v>
      </c>
      <c r="U3849">
        <v>0.2</v>
      </c>
      <c r="V3849">
        <v>93.884</v>
      </c>
      <c r="W3849">
        <f>(Tableau1[[#This Row],[Sales]]/Tableau1[[#This Row],[Profit]])*100</f>
        <v>285.71428571428572</v>
      </c>
      <c r="X3849">
        <f>Tableau1[[#This Row],[Sales]]*(1-Tableau1[[#This Row],[Discount]])</f>
        <v>214.59200000000001</v>
      </c>
      <c r="Y3849">
        <f ca="1">SUMIF(Tableau1[Order ID],Tableau1[[#This Row],[Order ID]],Tableau1[[#This Row],[Sales]])</f>
        <v>0</v>
      </c>
    </row>
    <row r="3850" spans="1:25" x14ac:dyDescent="0.3">
      <c r="A3850">
        <v>7758</v>
      </c>
      <c r="B3850" t="s">
        <v>3869</v>
      </c>
      <c r="C3850" s="9" t="s">
        <v>5068</v>
      </c>
      <c r="D3850" s="9">
        <v>43052</v>
      </c>
      <c r="E3850" s="3" t="s">
        <v>5703</v>
      </c>
      <c r="F3850" t="s">
        <v>6464</v>
      </c>
      <c r="G3850" t="s">
        <v>6875</v>
      </c>
      <c r="H3850" t="s">
        <v>7668</v>
      </c>
      <c r="I3850" t="s">
        <v>8055</v>
      </c>
      <c r="J3850" t="s">
        <v>8057</v>
      </c>
      <c r="K3850" t="s">
        <v>8256</v>
      </c>
      <c r="L3850" t="s">
        <v>8603</v>
      </c>
      <c r="M3850">
        <v>14215</v>
      </c>
      <c r="N3850" t="s">
        <v>8640</v>
      </c>
      <c r="O3850" t="s">
        <v>8687</v>
      </c>
      <c r="P3850" t="s">
        <v>10372</v>
      </c>
      <c r="Q3850" t="s">
        <v>10380</v>
      </c>
      <c r="R3850" t="s">
        <v>10436</v>
      </c>
      <c r="S3850">
        <v>43.6</v>
      </c>
      <c r="T3850">
        <v>4</v>
      </c>
      <c r="U3850">
        <v>0</v>
      </c>
      <c r="V3850">
        <v>12.208</v>
      </c>
      <c r="W3850">
        <f>(Tableau1[[#This Row],[Sales]]/Tableau1[[#This Row],[Profit]])*100</f>
        <v>357.14285714285717</v>
      </c>
      <c r="X3850">
        <f>Tableau1[[#This Row],[Sales]]*(1-Tableau1[[#This Row],[Discount]])</f>
        <v>43.6</v>
      </c>
      <c r="Y3850">
        <f ca="1">SUMIF(Tableau1[Order ID],Tableau1[[#This Row],[Order ID]],Tableau1[[#This Row],[Sales]])</f>
        <v>0</v>
      </c>
    </row>
    <row r="3851" spans="1:25" x14ac:dyDescent="0.3">
      <c r="A3851">
        <v>7760</v>
      </c>
      <c r="B3851" t="s">
        <v>3870</v>
      </c>
      <c r="C3851" s="9" t="s">
        <v>6087</v>
      </c>
      <c r="D3851" s="9">
        <v>42667</v>
      </c>
      <c r="E3851" s="3" t="s">
        <v>5129</v>
      </c>
      <c r="F3851" t="s">
        <v>6465</v>
      </c>
      <c r="G3851" t="s">
        <v>7155</v>
      </c>
      <c r="H3851" t="s">
        <v>7948</v>
      </c>
      <c r="I3851" t="s">
        <v>8055</v>
      </c>
      <c r="J3851" t="s">
        <v>8057</v>
      </c>
      <c r="K3851" t="s">
        <v>8070</v>
      </c>
      <c r="L3851" t="s">
        <v>8593</v>
      </c>
      <c r="M3851">
        <v>77041</v>
      </c>
      <c r="N3851" t="s">
        <v>8639</v>
      </c>
      <c r="O3851" t="s">
        <v>9535</v>
      </c>
      <c r="P3851" t="s">
        <v>10371</v>
      </c>
      <c r="Q3851" t="s">
        <v>10383</v>
      </c>
      <c r="R3851" t="s">
        <v>11278</v>
      </c>
      <c r="S3851">
        <v>15.552</v>
      </c>
      <c r="T3851">
        <v>3</v>
      </c>
      <c r="U3851">
        <v>0.2</v>
      </c>
      <c r="V3851">
        <v>5.4432</v>
      </c>
      <c r="W3851">
        <f>(Tableau1[[#This Row],[Sales]]/Tableau1[[#This Row],[Profit]])*100</f>
        <v>285.71428571428572</v>
      </c>
      <c r="X3851">
        <f>Tableau1[[#This Row],[Sales]]*(1-Tableau1[[#This Row],[Discount]])</f>
        <v>12.441600000000001</v>
      </c>
      <c r="Y3851">
        <f ca="1">SUMIF(Tableau1[Order ID],Tableau1[[#This Row],[Order ID]],Tableau1[[#This Row],[Sales]])</f>
        <v>0</v>
      </c>
    </row>
    <row r="3852" spans="1:25" x14ac:dyDescent="0.3">
      <c r="A3852">
        <v>7761</v>
      </c>
      <c r="B3852" t="s">
        <v>3871</v>
      </c>
      <c r="C3852" s="9" t="s">
        <v>5806</v>
      </c>
      <c r="D3852" s="9">
        <v>41979</v>
      </c>
      <c r="E3852" s="3" t="s">
        <v>6390</v>
      </c>
      <c r="F3852" t="s">
        <v>6465</v>
      </c>
      <c r="G3852" t="s">
        <v>7235</v>
      </c>
      <c r="H3852" t="s">
        <v>8028</v>
      </c>
      <c r="I3852" t="s">
        <v>8054</v>
      </c>
      <c r="J3852" t="s">
        <v>8057</v>
      </c>
      <c r="K3852" t="s">
        <v>8084</v>
      </c>
      <c r="L3852" t="s">
        <v>8606</v>
      </c>
      <c r="M3852">
        <v>38109</v>
      </c>
      <c r="N3852" t="s">
        <v>8637</v>
      </c>
      <c r="O3852" t="s">
        <v>9555</v>
      </c>
      <c r="P3852" t="s">
        <v>10371</v>
      </c>
      <c r="Q3852" t="s">
        <v>10383</v>
      </c>
      <c r="R3852" t="s">
        <v>11298</v>
      </c>
      <c r="S3852">
        <v>42.207999999999998</v>
      </c>
      <c r="T3852">
        <v>2</v>
      </c>
      <c r="U3852">
        <v>0.2</v>
      </c>
      <c r="V3852">
        <v>13.717599999999999</v>
      </c>
      <c r="W3852">
        <f>(Tableau1[[#This Row],[Sales]]/Tableau1[[#This Row],[Profit]])*100</f>
        <v>307.69230769230774</v>
      </c>
      <c r="X3852">
        <f>Tableau1[[#This Row],[Sales]]*(1-Tableau1[[#This Row],[Discount]])</f>
        <v>33.766399999999997</v>
      </c>
      <c r="Y3852">
        <f ca="1">SUMIF(Tableau1[Order ID],Tableau1[[#This Row],[Order ID]],Tableau1[[#This Row],[Sales]])</f>
        <v>0</v>
      </c>
    </row>
    <row r="3853" spans="1:25" x14ac:dyDescent="0.3">
      <c r="A3853">
        <v>7762</v>
      </c>
      <c r="B3853" t="s">
        <v>3872</v>
      </c>
      <c r="C3853" s="9" t="s">
        <v>5764</v>
      </c>
      <c r="D3853" s="9">
        <v>43072</v>
      </c>
      <c r="E3853" s="3" t="s">
        <v>6169</v>
      </c>
      <c r="F3853" t="s">
        <v>6466</v>
      </c>
      <c r="G3853" t="s">
        <v>6610</v>
      </c>
      <c r="H3853" t="s">
        <v>7403</v>
      </c>
      <c r="I3853" t="s">
        <v>8054</v>
      </c>
      <c r="J3853" t="s">
        <v>8057</v>
      </c>
      <c r="K3853" t="s">
        <v>8301</v>
      </c>
      <c r="L3853" t="s">
        <v>8593</v>
      </c>
      <c r="M3853">
        <v>75023</v>
      </c>
      <c r="N3853" t="s">
        <v>8639</v>
      </c>
      <c r="O3853" t="s">
        <v>9741</v>
      </c>
      <c r="P3853" t="s">
        <v>10371</v>
      </c>
      <c r="Q3853" t="s">
        <v>10383</v>
      </c>
      <c r="R3853" t="s">
        <v>11478</v>
      </c>
      <c r="S3853">
        <v>10.368</v>
      </c>
      <c r="T3853">
        <v>2</v>
      </c>
      <c r="U3853">
        <v>0.2</v>
      </c>
      <c r="V3853">
        <v>3.6288</v>
      </c>
      <c r="W3853">
        <f>(Tableau1[[#This Row],[Sales]]/Tableau1[[#This Row],[Profit]])*100</f>
        <v>285.71428571428572</v>
      </c>
      <c r="X3853">
        <f>Tableau1[[#This Row],[Sales]]*(1-Tableau1[[#This Row],[Discount]])</f>
        <v>8.2944000000000013</v>
      </c>
      <c r="Y3853">
        <f ca="1">SUMIF(Tableau1[Order ID],Tableau1[[#This Row],[Order ID]],Tableau1[[#This Row],[Sales]])</f>
        <v>0</v>
      </c>
    </row>
    <row r="3854" spans="1:25" x14ac:dyDescent="0.3">
      <c r="A3854">
        <v>7763</v>
      </c>
      <c r="B3854" t="s">
        <v>3873</v>
      </c>
      <c r="C3854" s="9" t="s">
        <v>6016</v>
      </c>
      <c r="D3854" s="9">
        <v>43004</v>
      </c>
      <c r="E3854" s="3" t="s">
        <v>5424</v>
      </c>
      <c r="F3854" t="s">
        <v>6466</v>
      </c>
      <c r="G3854" t="s">
        <v>6827</v>
      </c>
      <c r="H3854" t="s">
        <v>7620</v>
      </c>
      <c r="I3854" t="s">
        <v>8056</v>
      </c>
      <c r="J3854" t="s">
        <v>8057</v>
      </c>
      <c r="K3854" t="s">
        <v>8185</v>
      </c>
      <c r="L3854" t="s">
        <v>8609</v>
      </c>
      <c r="M3854">
        <v>97301</v>
      </c>
      <c r="N3854" t="s">
        <v>8638</v>
      </c>
      <c r="O3854" t="s">
        <v>9655</v>
      </c>
      <c r="P3854" t="s">
        <v>10371</v>
      </c>
      <c r="Q3854" t="s">
        <v>10379</v>
      </c>
      <c r="R3854" t="s">
        <v>11393</v>
      </c>
      <c r="S3854">
        <v>2.2240000000000002</v>
      </c>
      <c r="T3854">
        <v>1</v>
      </c>
      <c r="U3854">
        <v>0.2</v>
      </c>
      <c r="V3854">
        <v>0.55600000000000005</v>
      </c>
      <c r="W3854">
        <f>(Tableau1[[#This Row],[Sales]]/Tableau1[[#This Row],[Profit]])*100</f>
        <v>400</v>
      </c>
      <c r="X3854">
        <f>Tableau1[[#This Row],[Sales]]*(1-Tableau1[[#This Row],[Discount]])</f>
        <v>1.7792000000000003</v>
      </c>
      <c r="Y3854">
        <f ca="1">SUMIF(Tableau1[Order ID],Tableau1[[#This Row],[Order ID]],Tableau1[[#This Row],[Sales]])</f>
        <v>0</v>
      </c>
    </row>
    <row r="3855" spans="1:25" x14ac:dyDescent="0.3">
      <c r="A3855">
        <v>7764</v>
      </c>
      <c r="B3855" t="s">
        <v>3874</v>
      </c>
      <c r="C3855" s="9" t="s">
        <v>5332</v>
      </c>
      <c r="D3855" s="9">
        <v>42038</v>
      </c>
      <c r="E3855" s="3" t="s">
        <v>6137</v>
      </c>
      <c r="F3855" t="s">
        <v>6465</v>
      </c>
      <c r="G3855" t="s">
        <v>6851</v>
      </c>
      <c r="H3855" t="s">
        <v>7644</v>
      </c>
      <c r="I3855" t="s">
        <v>8054</v>
      </c>
      <c r="J3855" t="s">
        <v>8057</v>
      </c>
      <c r="K3855" t="s">
        <v>8096</v>
      </c>
      <c r="L3855" t="s">
        <v>8620</v>
      </c>
      <c r="M3855">
        <v>31907</v>
      </c>
      <c r="N3855" t="s">
        <v>8637</v>
      </c>
      <c r="O3855" t="s">
        <v>10022</v>
      </c>
      <c r="P3855" t="s">
        <v>10371</v>
      </c>
      <c r="Q3855" t="s">
        <v>10385</v>
      </c>
      <c r="R3855" t="s">
        <v>10539</v>
      </c>
      <c r="S3855">
        <v>74.52</v>
      </c>
      <c r="T3855">
        <v>9</v>
      </c>
      <c r="U3855">
        <v>0</v>
      </c>
      <c r="V3855">
        <v>35.0244</v>
      </c>
      <c r="W3855">
        <f>(Tableau1[[#This Row],[Sales]]/Tableau1[[#This Row],[Profit]])*100</f>
        <v>212.7659574468085</v>
      </c>
      <c r="X3855">
        <f>Tableau1[[#This Row],[Sales]]*(1-Tableau1[[#This Row],[Discount]])</f>
        <v>74.52</v>
      </c>
      <c r="Y3855">
        <f ca="1">SUMIF(Tableau1[Order ID],Tableau1[[#This Row],[Order ID]],Tableau1[[#This Row],[Sales]])</f>
        <v>0</v>
      </c>
    </row>
    <row r="3856" spans="1:25" x14ac:dyDescent="0.3">
      <c r="A3856">
        <v>7765</v>
      </c>
      <c r="B3856" t="s">
        <v>3875</v>
      </c>
      <c r="C3856" s="9" t="s">
        <v>5831</v>
      </c>
      <c r="D3856" s="9">
        <v>42959</v>
      </c>
      <c r="E3856" s="3" t="s">
        <v>5831</v>
      </c>
      <c r="F3856" t="s">
        <v>6467</v>
      </c>
      <c r="G3856" t="s">
        <v>6647</v>
      </c>
      <c r="H3856" t="s">
        <v>7440</v>
      </c>
      <c r="I3856" t="s">
        <v>8055</v>
      </c>
      <c r="J3856" t="s">
        <v>8057</v>
      </c>
      <c r="K3856" t="s">
        <v>8087</v>
      </c>
      <c r="L3856" t="s">
        <v>8627</v>
      </c>
      <c r="M3856">
        <v>21044</v>
      </c>
      <c r="N3856" t="s">
        <v>8640</v>
      </c>
      <c r="O3856" t="s">
        <v>9137</v>
      </c>
      <c r="P3856" t="s">
        <v>10371</v>
      </c>
      <c r="Q3856" t="s">
        <v>10379</v>
      </c>
      <c r="R3856" t="s">
        <v>10886</v>
      </c>
      <c r="S3856">
        <v>17.52</v>
      </c>
      <c r="T3856">
        <v>3</v>
      </c>
      <c r="U3856">
        <v>0</v>
      </c>
      <c r="V3856">
        <v>5.2560000000000002</v>
      </c>
      <c r="W3856">
        <f>(Tableau1[[#This Row],[Sales]]/Tableau1[[#This Row],[Profit]])*100</f>
        <v>333.33333333333331</v>
      </c>
      <c r="X3856">
        <f>Tableau1[[#This Row],[Sales]]*(1-Tableau1[[#This Row],[Discount]])</f>
        <v>17.52</v>
      </c>
      <c r="Y3856">
        <f ca="1">SUMIF(Tableau1[Order ID],Tableau1[[#This Row],[Order ID]],Tableau1[[#This Row],[Sales]])</f>
        <v>0</v>
      </c>
    </row>
    <row r="3857" spans="1:25" x14ac:dyDescent="0.3">
      <c r="A3857">
        <v>7768</v>
      </c>
      <c r="B3857" t="s">
        <v>3876</v>
      </c>
      <c r="C3857" s="9" t="s">
        <v>5282</v>
      </c>
      <c r="D3857" s="9">
        <v>42240</v>
      </c>
      <c r="E3857" s="3" t="s">
        <v>6367</v>
      </c>
      <c r="F3857" t="s">
        <v>6466</v>
      </c>
      <c r="G3857" t="s">
        <v>6625</v>
      </c>
      <c r="H3857" t="s">
        <v>7418</v>
      </c>
      <c r="I3857" t="s">
        <v>8054</v>
      </c>
      <c r="J3857" t="s">
        <v>8057</v>
      </c>
      <c r="K3857" t="s">
        <v>8090</v>
      </c>
      <c r="L3857" t="s">
        <v>8609</v>
      </c>
      <c r="M3857">
        <v>97206</v>
      </c>
      <c r="N3857" t="s">
        <v>8638</v>
      </c>
      <c r="O3857" t="s">
        <v>8717</v>
      </c>
      <c r="P3857" t="s">
        <v>10371</v>
      </c>
      <c r="Q3857" t="s">
        <v>10379</v>
      </c>
      <c r="R3857" t="s">
        <v>10466</v>
      </c>
      <c r="S3857">
        <v>7.1520000000000001</v>
      </c>
      <c r="T3857">
        <v>3</v>
      </c>
      <c r="U3857">
        <v>0.2</v>
      </c>
      <c r="V3857">
        <v>0.71519999999999995</v>
      </c>
      <c r="W3857">
        <f>(Tableau1[[#This Row],[Sales]]/Tableau1[[#This Row],[Profit]])*100</f>
        <v>1000.0000000000002</v>
      </c>
      <c r="X3857">
        <f>Tableau1[[#This Row],[Sales]]*(1-Tableau1[[#This Row],[Discount]])</f>
        <v>5.7216000000000005</v>
      </c>
      <c r="Y3857">
        <f ca="1">SUMIF(Tableau1[Order ID],Tableau1[[#This Row],[Order ID]],Tableau1[[#This Row],[Sales]])</f>
        <v>0</v>
      </c>
    </row>
    <row r="3858" spans="1:25" x14ac:dyDescent="0.3">
      <c r="A3858">
        <v>7769</v>
      </c>
      <c r="B3858" t="s">
        <v>3877</v>
      </c>
      <c r="C3858" s="9" t="s">
        <v>5135</v>
      </c>
      <c r="D3858" s="9">
        <v>43051</v>
      </c>
      <c r="E3858" s="3" t="s">
        <v>5731</v>
      </c>
      <c r="F3858" t="s">
        <v>6465</v>
      </c>
      <c r="G3858" t="s">
        <v>6913</v>
      </c>
      <c r="H3858" t="s">
        <v>7706</v>
      </c>
      <c r="I3858" t="s">
        <v>8054</v>
      </c>
      <c r="J3858" t="s">
        <v>8057</v>
      </c>
      <c r="K3858" t="s">
        <v>8373</v>
      </c>
      <c r="L3858" t="s">
        <v>8591</v>
      </c>
      <c r="M3858">
        <v>32303</v>
      </c>
      <c r="N3858" t="s">
        <v>8637</v>
      </c>
      <c r="O3858" t="s">
        <v>9275</v>
      </c>
      <c r="P3858" t="s">
        <v>10371</v>
      </c>
      <c r="Q3858" t="s">
        <v>10383</v>
      </c>
      <c r="R3858" t="s">
        <v>11024</v>
      </c>
      <c r="S3858">
        <v>26.72</v>
      </c>
      <c r="T3858">
        <v>5</v>
      </c>
      <c r="U3858">
        <v>0.2</v>
      </c>
      <c r="V3858">
        <v>9.3520000000000003</v>
      </c>
      <c r="W3858">
        <f>(Tableau1[[#This Row],[Sales]]/Tableau1[[#This Row],[Profit]])*100</f>
        <v>285.71428571428567</v>
      </c>
      <c r="X3858">
        <f>Tableau1[[#This Row],[Sales]]*(1-Tableau1[[#This Row],[Discount]])</f>
        <v>21.376000000000001</v>
      </c>
      <c r="Y3858">
        <f ca="1">SUMIF(Tableau1[Order ID],Tableau1[[#This Row],[Order ID]],Tableau1[[#This Row],[Sales]])</f>
        <v>0</v>
      </c>
    </row>
    <row r="3859" spans="1:25" x14ac:dyDescent="0.3">
      <c r="A3859">
        <v>7770</v>
      </c>
      <c r="B3859" t="s">
        <v>3878</v>
      </c>
      <c r="C3859" s="9" t="s">
        <v>6177</v>
      </c>
      <c r="D3859" s="9">
        <v>42583</v>
      </c>
      <c r="E3859" s="3" t="s">
        <v>6177</v>
      </c>
      <c r="F3859" t="s">
        <v>6467</v>
      </c>
      <c r="G3859" t="s">
        <v>6599</v>
      </c>
      <c r="H3859" t="s">
        <v>7392</v>
      </c>
      <c r="I3859" t="s">
        <v>8055</v>
      </c>
      <c r="J3859" t="s">
        <v>8057</v>
      </c>
      <c r="K3859" t="s">
        <v>8227</v>
      </c>
      <c r="L3859" t="s">
        <v>8590</v>
      </c>
      <c r="M3859">
        <v>92503</v>
      </c>
      <c r="N3859" t="s">
        <v>8638</v>
      </c>
      <c r="O3859" t="s">
        <v>9738</v>
      </c>
      <c r="P3859" t="s">
        <v>10372</v>
      </c>
      <c r="Q3859" t="s">
        <v>10380</v>
      </c>
      <c r="R3859" t="s">
        <v>11475</v>
      </c>
      <c r="S3859">
        <v>1039.7280000000001</v>
      </c>
      <c r="T3859">
        <v>2</v>
      </c>
      <c r="U3859">
        <v>0.2</v>
      </c>
      <c r="V3859">
        <v>90.976200000000006</v>
      </c>
      <c r="W3859">
        <f>(Tableau1[[#This Row],[Sales]]/Tableau1[[#This Row],[Profit]])*100</f>
        <v>1142.8571428571429</v>
      </c>
      <c r="X3859">
        <f>Tableau1[[#This Row],[Sales]]*(1-Tableau1[[#This Row],[Discount]])</f>
        <v>831.78240000000005</v>
      </c>
      <c r="Y3859">
        <f ca="1">SUMIF(Tableau1[Order ID],Tableau1[[#This Row],[Order ID]],Tableau1[[#This Row],[Sales]])</f>
        <v>0</v>
      </c>
    </row>
    <row r="3860" spans="1:25" x14ac:dyDescent="0.3">
      <c r="A3860">
        <v>7772</v>
      </c>
      <c r="B3860" t="s">
        <v>3879</v>
      </c>
      <c r="C3860" s="9" t="s">
        <v>5911</v>
      </c>
      <c r="D3860" s="9">
        <v>42699</v>
      </c>
      <c r="E3860" s="3" t="s">
        <v>5529</v>
      </c>
      <c r="F3860" t="s">
        <v>6465</v>
      </c>
      <c r="G3860" t="s">
        <v>6941</v>
      </c>
      <c r="H3860" t="s">
        <v>7734</v>
      </c>
      <c r="I3860" t="s">
        <v>8054</v>
      </c>
      <c r="J3860" t="s">
        <v>8057</v>
      </c>
      <c r="K3860" t="s">
        <v>8210</v>
      </c>
      <c r="L3860" t="s">
        <v>8612</v>
      </c>
      <c r="M3860">
        <v>43130</v>
      </c>
      <c r="N3860" t="s">
        <v>8640</v>
      </c>
      <c r="O3860" t="s">
        <v>9312</v>
      </c>
      <c r="P3860" t="s">
        <v>10371</v>
      </c>
      <c r="Q3860" t="s">
        <v>10381</v>
      </c>
      <c r="R3860" t="s">
        <v>11061</v>
      </c>
      <c r="S3860">
        <v>456.58800000000002</v>
      </c>
      <c r="T3860">
        <v>2</v>
      </c>
      <c r="U3860">
        <v>0.7</v>
      </c>
      <c r="V3860">
        <v>-304.392</v>
      </c>
      <c r="W3860">
        <f>(Tableau1[[#This Row],[Sales]]/Tableau1[[#This Row],[Profit]])*100</f>
        <v>-150</v>
      </c>
      <c r="X3860">
        <f>Tableau1[[#This Row],[Sales]]*(1-Tableau1[[#This Row],[Discount]])</f>
        <v>136.97640000000004</v>
      </c>
      <c r="Y3860">
        <f ca="1">SUMIF(Tableau1[Order ID],Tableau1[[#This Row],[Order ID]],Tableau1[[#This Row],[Sales]])</f>
        <v>0</v>
      </c>
    </row>
    <row r="3861" spans="1:25" x14ac:dyDescent="0.3">
      <c r="A3861">
        <v>7775</v>
      </c>
      <c r="B3861" t="s">
        <v>3880</v>
      </c>
      <c r="C3861" s="9" t="s">
        <v>6202</v>
      </c>
      <c r="D3861" s="9">
        <v>42473</v>
      </c>
      <c r="E3861" s="3" t="s">
        <v>5203</v>
      </c>
      <c r="F3861" t="s">
        <v>6466</v>
      </c>
      <c r="G3861" t="s">
        <v>7195</v>
      </c>
      <c r="H3861" t="s">
        <v>7988</v>
      </c>
      <c r="I3861" t="s">
        <v>8054</v>
      </c>
      <c r="J3861" t="s">
        <v>8057</v>
      </c>
      <c r="K3861" t="s">
        <v>8066</v>
      </c>
      <c r="L3861" t="s">
        <v>8590</v>
      </c>
      <c r="M3861">
        <v>94109</v>
      </c>
      <c r="N3861" t="s">
        <v>8638</v>
      </c>
      <c r="O3861" t="s">
        <v>8669</v>
      </c>
      <c r="P3861" t="s">
        <v>10371</v>
      </c>
      <c r="Q3861" t="s">
        <v>10385</v>
      </c>
      <c r="R3861" t="s">
        <v>10418</v>
      </c>
      <c r="S3861">
        <v>6.12</v>
      </c>
      <c r="T3861">
        <v>3</v>
      </c>
      <c r="U3861">
        <v>0</v>
      </c>
      <c r="V3861">
        <v>2.8763999999999998</v>
      </c>
      <c r="W3861">
        <f>(Tableau1[[#This Row],[Sales]]/Tableau1[[#This Row],[Profit]])*100</f>
        <v>212.7659574468085</v>
      </c>
      <c r="X3861">
        <f>Tableau1[[#This Row],[Sales]]*(1-Tableau1[[#This Row],[Discount]])</f>
        <v>6.12</v>
      </c>
      <c r="Y3861">
        <f ca="1">SUMIF(Tableau1[Order ID],Tableau1[[#This Row],[Order ID]],Tableau1[[#This Row],[Sales]])</f>
        <v>0</v>
      </c>
    </row>
    <row r="3862" spans="1:25" x14ac:dyDescent="0.3">
      <c r="A3862">
        <v>7776</v>
      </c>
      <c r="B3862" t="s">
        <v>3881</v>
      </c>
      <c r="C3862" s="9" t="s">
        <v>5452</v>
      </c>
      <c r="D3862" s="9">
        <v>42000</v>
      </c>
      <c r="E3862" s="3" t="s">
        <v>5550</v>
      </c>
      <c r="F3862" t="s">
        <v>6465</v>
      </c>
      <c r="G3862" t="s">
        <v>6990</v>
      </c>
      <c r="H3862" t="s">
        <v>7783</v>
      </c>
      <c r="I3862" t="s">
        <v>8056</v>
      </c>
      <c r="J3862" t="s">
        <v>8057</v>
      </c>
      <c r="K3862" t="s">
        <v>8487</v>
      </c>
      <c r="L3862" t="s">
        <v>8590</v>
      </c>
      <c r="M3862">
        <v>92553</v>
      </c>
      <c r="N3862" t="s">
        <v>8638</v>
      </c>
      <c r="O3862" t="s">
        <v>10194</v>
      </c>
      <c r="P3862" t="s">
        <v>10371</v>
      </c>
      <c r="Q3862" t="s">
        <v>10382</v>
      </c>
      <c r="R3862" t="s">
        <v>10742</v>
      </c>
      <c r="S3862">
        <v>10.98</v>
      </c>
      <c r="T3862">
        <v>1</v>
      </c>
      <c r="U3862">
        <v>0</v>
      </c>
      <c r="V3862">
        <v>2.9645999999999999</v>
      </c>
      <c r="W3862">
        <f>(Tableau1[[#This Row],[Sales]]/Tableau1[[#This Row],[Profit]])*100</f>
        <v>370.37037037037044</v>
      </c>
      <c r="X3862">
        <f>Tableau1[[#This Row],[Sales]]*(1-Tableau1[[#This Row],[Discount]])</f>
        <v>10.98</v>
      </c>
      <c r="Y3862">
        <f ca="1">SUMIF(Tableau1[Order ID],Tableau1[[#This Row],[Order ID]],Tableau1[[#This Row],[Sales]])</f>
        <v>0</v>
      </c>
    </row>
    <row r="3863" spans="1:25" x14ac:dyDescent="0.3">
      <c r="A3863">
        <v>7780</v>
      </c>
      <c r="B3863" t="s">
        <v>3882</v>
      </c>
      <c r="C3863" s="9" t="s">
        <v>5754</v>
      </c>
      <c r="D3863" s="9">
        <v>42478</v>
      </c>
      <c r="E3863" s="3" t="s">
        <v>5213</v>
      </c>
      <c r="F3863" t="s">
        <v>6465</v>
      </c>
      <c r="G3863" t="s">
        <v>6635</v>
      </c>
      <c r="H3863" t="s">
        <v>7428</v>
      </c>
      <c r="I3863" t="s">
        <v>8054</v>
      </c>
      <c r="J3863" t="s">
        <v>8057</v>
      </c>
      <c r="K3863" t="s">
        <v>8327</v>
      </c>
      <c r="L3863" t="s">
        <v>8605</v>
      </c>
      <c r="M3863">
        <v>23320</v>
      </c>
      <c r="N3863" t="s">
        <v>8637</v>
      </c>
      <c r="O3863" t="s">
        <v>9100</v>
      </c>
      <c r="P3863" t="s">
        <v>10371</v>
      </c>
      <c r="Q3863" t="s">
        <v>10382</v>
      </c>
      <c r="R3863" t="s">
        <v>10850</v>
      </c>
      <c r="S3863">
        <v>203.92</v>
      </c>
      <c r="T3863">
        <v>4</v>
      </c>
      <c r="U3863">
        <v>0</v>
      </c>
      <c r="V3863">
        <v>55.058399999999999</v>
      </c>
      <c r="W3863">
        <f>(Tableau1[[#This Row],[Sales]]/Tableau1[[#This Row],[Profit]])*100</f>
        <v>370.37037037037038</v>
      </c>
      <c r="X3863">
        <f>Tableau1[[#This Row],[Sales]]*(1-Tableau1[[#This Row],[Discount]])</f>
        <v>203.92</v>
      </c>
      <c r="Y3863">
        <f ca="1">SUMIF(Tableau1[Order ID],Tableau1[[#This Row],[Order ID]],Tableau1[[#This Row],[Sales]])</f>
        <v>0</v>
      </c>
    </row>
    <row r="3864" spans="1:25" x14ac:dyDescent="0.3">
      <c r="A3864">
        <v>7782</v>
      </c>
      <c r="B3864" t="s">
        <v>3883</v>
      </c>
      <c r="C3864" s="9" t="s">
        <v>5966</v>
      </c>
      <c r="D3864" s="9">
        <v>42071</v>
      </c>
      <c r="E3864" s="3" t="s">
        <v>5929</v>
      </c>
      <c r="F3864" t="s">
        <v>6465</v>
      </c>
      <c r="G3864" t="s">
        <v>6851</v>
      </c>
      <c r="H3864" t="s">
        <v>7644</v>
      </c>
      <c r="I3864" t="s">
        <v>8054</v>
      </c>
      <c r="J3864" t="s">
        <v>8057</v>
      </c>
      <c r="K3864" t="s">
        <v>8080</v>
      </c>
      <c r="L3864" t="s">
        <v>8598</v>
      </c>
      <c r="M3864">
        <v>60623</v>
      </c>
      <c r="N3864" t="s">
        <v>8639</v>
      </c>
      <c r="O3864" t="s">
        <v>8912</v>
      </c>
      <c r="P3864" t="s">
        <v>10371</v>
      </c>
      <c r="Q3864" t="s">
        <v>10381</v>
      </c>
      <c r="R3864" t="s">
        <v>10661</v>
      </c>
      <c r="S3864">
        <v>8.5679999999999996</v>
      </c>
      <c r="T3864">
        <v>3</v>
      </c>
      <c r="U3864">
        <v>0.8</v>
      </c>
      <c r="V3864">
        <v>-14.5656</v>
      </c>
      <c r="W3864">
        <f>(Tableau1[[#This Row],[Sales]]/Tableau1[[#This Row],[Profit]])*100</f>
        <v>-58.82352941176471</v>
      </c>
      <c r="X3864">
        <f>Tableau1[[#This Row],[Sales]]*(1-Tableau1[[#This Row],[Discount]])</f>
        <v>1.7135999999999996</v>
      </c>
      <c r="Y3864">
        <f ca="1">SUMIF(Tableau1[Order ID],Tableau1[[#This Row],[Order ID]],Tableau1[[#This Row],[Sales]])</f>
        <v>0</v>
      </c>
    </row>
    <row r="3865" spans="1:25" x14ac:dyDescent="0.3">
      <c r="A3865">
        <v>7783</v>
      </c>
      <c r="B3865" t="s">
        <v>3884</v>
      </c>
      <c r="C3865" s="9" t="s">
        <v>5284</v>
      </c>
      <c r="D3865" s="9">
        <v>42678</v>
      </c>
      <c r="E3865" s="3" t="s">
        <v>5091</v>
      </c>
      <c r="F3865" t="s">
        <v>6464</v>
      </c>
      <c r="G3865" t="s">
        <v>6513</v>
      </c>
      <c r="H3865" t="s">
        <v>7306</v>
      </c>
      <c r="I3865" t="s">
        <v>8055</v>
      </c>
      <c r="J3865" t="s">
        <v>8057</v>
      </c>
      <c r="K3865" t="s">
        <v>8093</v>
      </c>
      <c r="L3865" t="s">
        <v>8592</v>
      </c>
      <c r="M3865">
        <v>28205</v>
      </c>
      <c r="N3865" t="s">
        <v>8637</v>
      </c>
      <c r="O3865" t="s">
        <v>8724</v>
      </c>
      <c r="P3865" t="s">
        <v>10371</v>
      </c>
      <c r="Q3865" t="s">
        <v>10377</v>
      </c>
      <c r="R3865" t="s">
        <v>10473</v>
      </c>
      <c r="S3865">
        <v>45.247999999999998</v>
      </c>
      <c r="T3865">
        <v>2</v>
      </c>
      <c r="U3865">
        <v>0.2</v>
      </c>
      <c r="V3865">
        <v>3.9592000000000001</v>
      </c>
      <c r="W3865">
        <f>(Tableau1[[#This Row],[Sales]]/Tableau1[[#This Row],[Profit]])*100</f>
        <v>1142.8571428571427</v>
      </c>
      <c r="X3865">
        <f>Tableau1[[#This Row],[Sales]]*(1-Tableau1[[#This Row],[Discount]])</f>
        <v>36.198399999999999</v>
      </c>
      <c r="Y3865">
        <f ca="1">SUMIF(Tableau1[Order ID],Tableau1[[#This Row],[Order ID]],Tableau1[[#This Row],[Sales]])</f>
        <v>0</v>
      </c>
    </row>
    <row r="3866" spans="1:25" x14ac:dyDescent="0.3">
      <c r="A3866">
        <v>7786</v>
      </c>
      <c r="B3866" t="s">
        <v>3885</v>
      </c>
      <c r="C3866" s="9" t="s">
        <v>5533</v>
      </c>
      <c r="D3866" s="9">
        <v>41972</v>
      </c>
      <c r="E3866" s="3" t="s">
        <v>5806</v>
      </c>
      <c r="F3866" t="s">
        <v>6465</v>
      </c>
      <c r="G3866" t="s">
        <v>6639</v>
      </c>
      <c r="H3866" t="s">
        <v>7432</v>
      </c>
      <c r="I3866" t="s">
        <v>8054</v>
      </c>
      <c r="J3866" t="s">
        <v>8057</v>
      </c>
      <c r="K3866" t="s">
        <v>8078</v>
      </c>
      <c r="L3866" t="s">
        <v>8603</v>
      </c>
      <c r="M3866">
        <v>10009</v>
      </c>
      <c r="N3866" t="s">
        <v>8640</v>
      </c>
      <c r="O3866" t="s">
        <v>8689</v>
      </c>
      <c r="P3866" t="s">
        <v>10371</v>
      </c>
      <c r="Q3866" t="s">
        <v>10375</v>
      </c>
      <c r="R3866" t="s">
        <v>10438</v>
      </c>
      <c r="S3866">
        <v>25.06</v>
      </c>
      <c r="T3866">
        <v>2</v>
      </c>
      <c r="U3866">
        <v>0</v>
      </c>
      <c r="V3866">
        <v>11.7782</v>
      </c>
      <c r="W3866">
        <f>(Tableau1[[#This Row],[Sales]]/Tableau1[[#This Row],[Profit]])*100</f>
        <v>212.7659574468085</v>
      </c>
      <c r="X3866">
        <f>Tableau1[[#This Row],[Sales]]*(1-Tableau1[[#This Row],[Discount]])</f>
        <v>25.06</v>
      </c>
      <c r="Y3866">
        <f ca="1">SUMIF(Tableau1[Order ID],Tableau1[[#This Row],[Order ID]],Tableau1[[#This Row],[Sales]])</f>
        <v>0</v>
      </c>
    </row>
    <row r="3867" spans="1:25" x14ac:dyDescent="0.3">
      <c r="A3867">
        <v>7787</v>
      </c>
      <c r="B3867" t="s">
        <v>3886</v>
      </c>
      <c r="C3867" s="9" t="s">
        <v>5654</v>
      </c>
      <c r="D3867" s="9">
        <v>42507</v>
      </c>
      <c r="E3867" s="3" t="s">
        <v>5274</v>
      </c>
      <c r="F3867" t="s">
        <v>6466</v>
      </c>
      <c r="G3867" t="s">
        <v>7028</v>
      </c>
      <c r="H3867" t="s">
        <v>7821</v>
      </c>
      <c r="I3867" t="s">
        <v>8054</v>
      </c>
      <c r="J3867" t="s">
        <v>8057</v>
      </c>
      <c r="K3867" t="s">
        <v>8080</v>
      </c>
      <c r="L3867" t="s">
        <v>8598</v>
      </c>
      <c r="M3867">
        <v>60653</v>
      </c>
      <c r="N3867" t="s">
        <v>8639</v>
      </c>
      <c r="O3867" t="s">
        <v>10312</v>
      </c>
      <c r="P3867" t="s">
        <v>10371</v>
      </c>
      <c r="Q3867" t="s">
        <v>10381</v>
      </c>
      <c r="R3867" t="s">
        <v>12053</v>
      </c>
      <c r="S3867">
        <v>2.89</v>
      </c>
      <c r="T3867">
        <v>1</v>
      </c>
      <c r="U3867">
        <v>0.8</v>
      </c>
      <c r="V3867">
        <v>-4.7685000000000004</v>
      </c>
      <c r="W3867">
        <f>(Tableau1[[#This Row],[Sales]]/Tableau1[[#This Row],[Profit]])*100</f>
        <v>-60.606060606060609</v>
      </c>
      <c r="X3867">
        <f>Tableau1[[#This Row],[Sales]]*(1-Tableau1[[#This Row],[Discount]])</f>
        <v>0.57799999999999985</v>
      </c>
      <c r="Y3867">
        <f ca="1">SUMIF(Tableau1[Order ID],Tableau1[[#This Row],[Order ID]],Tableau1[[#This Row],[Sales]])</f>
        <v>0</v>
      </c>
    </row>
    <row r="3868" spans="1:25" x14ac:dyDescent="0.3">
      <c r="A3868">
        <v>7791</v>
      </c>
      <c r="B3868" t="s">
        <v>3887</v>
      </c>
      <c r="C3868" s="9" t="s">
        <v>5050</v>
      </c>
      <c r="D3868" s="9">
        <v>42997</v>
      </c>
      <c r="E3868" s="3" t="s">
        <v>5050</v>
      </c>
      <c r="F3868" t="s">
        <v>6467</v>
      </c>
      <c r="G3868" t="s">
        <v>6903</v>
      </c>
      <c r="H3868" t="s">
        <v>7696</v>
      </c>
      <c r="I3868" t="s">
        <v>8056</v>
      </c>
      <c r="J3868" t="s">
        <v>8057</v>
      </c>
      <c r="K3868" t="s">
        <v>8068</v>
      </c>
      <c r="L3868" t="s">
        <v>8597</v>
      </c>
      <c r="M3868">
        <v>19120</v>
      </c>
      <c r="N3868" t="s">
        <v>8640</v>
      </c>
      <c r="O3868" t="s">
        <v>9259</v>
      </c>
      <c r="P3868" t="s">
        <v>10371</v>
      </c>
      <c r="Q3868" t="s">
        <v>10381</v>
      </c>
      <c r="R3868" t="s">
        <v>11008</v>
      </c>
      <c r="S3868">
        <v>4.8419999999999996</v>
      </c>
      <c r="T3868">
        <v>3</v>
      </c>
      <c r="U3868">
        <v>0.7</v>
      </c>
      <c r="V3868">
        <v>-3.3894000000000002</v>
      </c>
      <c r="W3868">
        <f>(Tableau1[[#This Row],[Sales]]/Tableau1[[#This Row],[Profit]])*100</f>
        <v>-142.85714285714283</v>
      </c>
      <c r="X3868">
        <f>Tableau1[[#This Row],[Sales]]*(1-Tableau1[[#This Row],[Discount]])</f>
        <v>1.4526000000000001</v>
      </c>
      <c r="Y3868">
        <f ca="1">SUMIF(Tableau1[Order ID],Tableau1[[#This Row],[Order ID]],Tableau1[[#This Row],[Sales]])</f>
        <v>0</v>
      </c>
    </row>
    <row r="3869" spans="1:25" x14ac:dyDescent="0.3">
      <c r="A3869">
        <v>7792</v>
      </c>
      <c r="B3869" t="s">
        <v>3888</v>
      </c>
      <c r="C3869" s="9" t="s">
        <v>6084</v>
      </c>
      <c r="D3869" s="9">
        <v>42723</v>
      </c>
      <c r="E3869" s="3" t="s">
        <v>5465</v>
      </c>
      <c r="F3869" t="s">
        <v>6465</v>
      </c>
      <c r="G3869" t="s">
        <v>7239</v>
      </c>
      <c r="H3869" t="s">
        <v>8032</v>
      </c>
      <c r="I3869" t="s">
        <v>8055</v>
      </c>
      <c r="J3869" t="s">
        <v>8057</v>
      </c>
      <c r="K3869" t="s">
        <v>8080</v>
      </c>
      <c r="L3869" t="s">
        <v>8598</v>
      </c>
      <c r="M3869">
        <v>60623</v>
      </c>
      <c r="N3869" t="s">
        <v>8639</v>
      </c>
      <c r="O3869" t="s">
        <v>9368</v>
      </c>
      <c r="P3869" t="s">
        <v>10371</v>
      </c>
      <c r="Q3869" t="s">
        <v>10381</v>
      </c>
      <c r="R3869" t="s">
        <v>11115</v>
      </c>
      <c r="S3869">
        <v>1.8</v>
      </c>
      <c r="T3869">
        <v>5</v>
      </c>
      <c r="U3869">
        <v>0.8</v>
      </c>
      <c r="V3869">
        <v>-2.88</v>
      </c>
      <c r="W3869">
        <f>(Tableau1[[#This Row],[Sales]]/Tableau1[[#This Row],[Profit]])*100</f>
        <v>-62.5</v>
      </c>
      <c r="X3869">
        <f>Tableau1[[#This Row],[Sales]]*(1-Tableau1[[#This Row],[Discount]])</f>
        <v>0.35999999999999993</v>
      </c>
      <c r="Y3869">
        <f ca="1">SUMIF(Tableau1[Order ID],Tableau1[[#This Row],[Order ID]],Tableau1[[#This Row],[Sales]])</f>
        <v>0</v>
      </c>
    </row>
    <row r="3870" spans="1:25" x14ac:dyDescent="0.3">
      <c r="A3870">
        <v>7793</v>
      </c>
      <c r="B3870" t="s">
        <v>3889</v>
      </c>
      <c r="C3870" s="9" t="s">
        <v>5416</v>
      </c>
      <c r="D3870" s="9">
        <v>43020</v>
      </c>
      <c r="E3870" s="3" t="s">
        <v>5483</v>
      </c>
      <c r="F3870" t="s">
        <v>6466</v>
      </c>
      <c r="G3870" t="s">
        <v>6601</v>
      </c>
      <c r="H3870" t="s">
        <v>7394</v>
      </c>
      <c r="I3870" t="s">
        <v>8055</v>
      </c>
      <c r="J3870" t="s">
        <v>8057</v>
      </c>
      <c r="K3870" t="s">
        <v>8119</v>
      </c>
      <c r="L3870" t="s">
        <v>8593</v>
      </c>
      <c r="M3870">
        <v>75217</v>
      </c>
      <c r="N3870" t="s">
        <v>8639</v>
      </c>
      <c r="O3870" t="s">
        <v>9229</v>
      </c>
      <c r="P3870" t="s">
        <v>10372</v>
      </c>
      <c r="Q3870" t="s">
        <v>10384</v>
      </c>
      <c r="R3870" t="s">
        <v>10978</v>
      </c>
      <c r="S3870">
        <v>39.984000000000002</v>
      </c>
      <c r="T3870">
        <v>2</v>
      </c>
      <c r="U3870">
        <v>0.2</v>
      </c>
      <c r="V3870">
        <v>-1.4994000000000001</v>
      </c>
      <c r="W3870">
        <f>(Tableau1[[#This Row],[Sales]]/Tableau1[[#This Row],[Profit]])*100</f>
        <v>-2666.666666666667</v>
      </c>
      <c r="X3870">
        <f>Tableau1[[#This Row],[Sales]]*(1-Tableau1[[#This Row],[Discount]])</f>
        <v>31.987200000000001</v>
      </c>
      <c r="Y3870">
        <f ca="1">SUMIF(Tableau1[Order ID],Tableau1[[#This Row],[Order ID]],Tableau1[[#This Row],[Sales]])</f>
        <v>0</v>
      </c>
    </row>
    <row r="3871" spans="1:25" x14ac:dyDescent="0.3">
      <c r="A3871">
        <v>7794</v>
      </c>
      <c r="B3871" t="s">
        <v>3890</v>
      </c>
      <c r="C3871" s="9" t="s">
        <v>5325</v>
      </c>
      <c r="D3871" s="9">
        <v>42350</v>
      </c>
      <c r="E3871" s="3" t="s">
        <v>5113</v>
      </c>
      <c r="F3871" t="s">
        <v>6464</v>
      </c>
      <c r="G3871" t="s">
        <v>6531</v>
      </c>
      <c r="H3871" t="s">
        <v>7324</v>
      </c>
      <c r="I3871" t="s">
        <v>8055</v>
      </c>
      <c r="J3871" t="s">
        <v>8057</v>
      </c>
      <c r="K3871" t="s">
        <v>8156</v>
      </c>
      <c r="L3871" t="s">
        <v>8621</v>
      </c>
      <c r="M3871">
        <v>89115</v>
      </c>
      <c r="N3871" t="s">
        <v>8638</v>
      </c>
      <c r="O3871" t="s">
        <v>8963</v>
      </c>
      <c r="P3871" t="s">
        <v>10371</v>
      </c>
      <c r="Q3871" t="s">
        <v>10383</v>
      </c>
      <c r="R3871" t="s">
        <v>10712</v>
      </c>
      <c r="S3871">
        <v>32.4</v>
      </c>
      <c r="T3871">
        <v>5</v>
      </c>
      <c r="U3871">
        <v>0</v>
      </c>
      <c r="V3871">
        <v>15.875999999999999</v>
      </c>
      <c r="W3871">
        <f>(Tableau1[[#This Row],[Sales]]/Tableau1[[#This Row],[Profit]])*100</f>
        <v>204.08163265306123</v>
      </c>
      <c r="X3871">
        <f>Tableau1[[#This Row],[Sales]]*(1-Tableau1[[#This Row],[Discount]])</f>
        <v>32.4</v>
      </c>
      <c r="Y3871">
        <f ca="1">SUMIF(Tableau1[Order ID],Tableau1[[#This Row],[Order ID]],Tableau1[[#This Row],[Sales]])</f>
        <v>0</v>
      </c>
    </row>
    <row r="3872" spans="1:25" x14ac:dyDescent="0.3">
      <c r="A3872">
        <v>7796</v>
      </c>
      <c r="B3872" t="s">
        <v>3891</v>
      </c>
      <c r="C3872" s="9" t="s">
        <v>6014</v>
      </c>
      <c r="D3872" s="9">
        <v>42197</v>
      </c>
      <c r="E3872" s="3" t="s">
        <v>6104</v>
      </c>
      <c r="F3872" t="s">
        <v>6465</v>
      </c>
      <c r="G3872" t="s">
        <v>6716</v>
      </c>
      <c r="H3872" t="s">
        <v>7509</v>
      </c>
      <c r="I3872" t="s">
        <v>8054</v>
      </c>
      <c r="J3872" t="s">
        <v>8057</v>
      </c>
      <c r="K3872" t="s">
        <v>8170</v>
      </c>
      <c r="L3872" t="s">
        <v>8593</v>
      </c>
      <c r="M3872">
        <v>79109</v>
      </c>
      <c r="N3872" t="s">
        <v>8639</v>
      </c>
      <c r="O3872" t="s">
        <v>10047</v>
      </c>
      <c r="P3872" t="s">
        <v>10372</v>
      </c>
      <c r="Q3872" t="s">
        <v>10380</v>
      </c>
      <c r="R3872" t="s">
        <v>11785</v>
      </c>
      <c r="S3872">
        <v>307.16800000000001</v>
      </c>
      <c r="T3872">
        <v>4</v>
      </c>
      <c r="U3872">
        <v>0.2</v>
      </c>
      <c r="V3872">
        <v>30.716799999999999</v>
      </c>
      <c r="W3872">
        <f>(Tableau1[[#This Row],[Sales]]/Tableau1[[#This Row],[Profit]])*100</f>
        <v>1000</v>
      </c>
      <c r="X3872">
        <f>Tableau1[[#This Row],[Sales]]*(1-Tableau1[[#This Row],[Discount]])</f>
        <v>245.73440000000002</v>
      </c>
      <c r="Y3872">
        <f ca="1">SUMIF(Tableau1[Order ID],Tableau1[[#This Row],[Order ID]],Tableau1[[#This Row],[Sales]])</f>
        <v>0</v>
      </c>
    </row>
    <row r="3873" spans="1:25" x14ac:dyDescent="0.3">
      <c r="A3873">
        <v>7797</v>
      </c>
      <c r="B3873" t="s">
        <v>3892</v>
      </c>
      <c r="C3873" s="9" t="s">
        <v>5683</v>
      </c>
      <c r="D3873" s="9">
        <v>42279</v>
      </c>
      <c r="E3873" s="3" t="s">
        <v>6302</v>
      </c>
      <c r="F3873" t="s">
        <v>6465</v>
      </c>
      <c r="G3873" t="s">
        <v>6640</v>
      </c>
      <c r="H3873" t="s">
        <v>7433</v>
      </c>
      <c r="I3873" t="s">
        <v>8055</v>
      </c>
      <c r="J3873" t="s">
        <v>8057</v>
      </c>
      <c r="K3873" t="s">
        <v>8267</v>
      </c>
      <c r="L3873" t="s">
        <v>8617</v>
      </c>
      <c r="M3873">
        <v>6457</v>
      </c>
      <c r="N3873" t="s">
        <v>8640</v>
      </c>
      <c r="O3873" t="s">
        <v>8699</v>
      </c>
      <c r="P3873" t="s">
        <v>10371</v>
      </c>
      <c r="Q3873" t="s">
        <v>10381</v>
      </c>
      <c r="R3873" t="s">
        <v>10448</v>
      </c>
      <c r="S3873">
        <v>26.9</v>
      </c>
      <c r="T3873">
        <v>5</v>
      </c>
      <c r="U3873">
        <v>0</v>
      </c>
      <c r="V3873">
        <v>13.180999999999999</v>
      </c>
      <c r="W3873">
        <f>(Tableau1[[#This Row],[Sales]]/Tableau1[[#This Row],[Profit]])*100</f>
        <v>204.08163265306123</v>
      </c>
      <c r="X3873">
        <f>Tableau1[[#This Row],[Sales]]*(1-Tableau1[[#This Row],[Discount]])</f>
        <v>26.9</v>
      </c>
      <c r="Y3873">
        <f ca="1">SUMIF(Tableau1[Order ID],Tableau1[[#This Row],[Order ID]],Tableau1[[#This Row],[Sales]])</f>
        <v>0</v>
      </c>
    </row>
    <row r="3874" spans="1:25" x14ac:dyDescent="0.3">
      <c r="A3874">
        <v>7798</v>
      </c>
      <c r="B3874" t="s">
        <v>3893</v>
      </c>
      <c r="C3874" s="9" t="s">
        <v>5698</v>
      </c>
      <c r="D3874" s="9">
        <v>42818</v>
      </c>
      <c r="E3874" s="3" t="s">
        <v>6026</v>
      </c>
      <c r="F3874" t="s">
        <v>6466</v>
      </c>
      <c r="G3874" t="s">
        <v>6871</v>
      </c>
      <c r="H3874" t="s">
        <v>7664</v>
      </c>
      <c r="I3874" t="s">
        <v>8055</v>
      </c>
      <c r="J3874" t="s">
        <v>8057</v>
      </c>
      <c r="K3874" t="s">
        <v>8078</v>
      </c>
      <c r="L3874" t="s">
        <v>8603</v>
      </c>
      <c r="M3874">
        <v>10035</v>
      </c>
      <c r="N3874" t="s">
        <v>8640</v>
      </c>
      <c r="O3874" t="s">
        <v>9937</v>
      </c>
      <c r="P3874" t="s">
        <v>10371</v>
      </c>
      <c r="Q3874" t="s">
        <v>10385</v>
      </c>
      <c r="R3874" t="s">
        <v>11673</v>
      </c>
      <c r="S3874">
        <v>47.01</v>
      </c>
      <c r="T3874">
        <v>3</v>
      </c>
      <c r="U3874">
        <v>0</v>
      </c>
      <c r="V3874">
        <v>22.0947</v>
      </c>
      <c r="W3874">
        <f>(Tableau1[[#This Row],[Sales]]/Tableau1[[#This Row],[Profit]])*100</f>
        <v>212.7659574468085</v>
      </c>
      <c r="X3874">
        <f>Tableau1[[#This Row],[Sales]]*(1-Tableau1[[#This Row],[Discount]])</f>
        <v>47.01</v>
      </c>
      <c r="Y3874">
        <f ca="1">SUMIF(Tableau1[Order ID],Tableau1[[#This Row],[Order ID]],Tableau1[[#This Row],[Sales]])</f>
        <v>0</v>
      </c>
    </row>
    <row r="3875" spans="1:25" x14ac:dyDescent="0.3">
      <c r="A3875">
        <v>7801</v>
      </c>
      <c r="B3875" t="s">
        <v>3894</v>
      </c>
      <c r="C3875" s="9" t="s">
        <v>5732</v>
      </c>
      <c r="D3875" s="9">
        <v>42887</v>
      </c>
      <c r="E3875" s="3" t="s">
        <v>5951</v>
      </c>
      <c r="F3875" t="s">
        <v>6465</v>
      </c>
      <c r="G3875" t="s">
        <v>7236</v>
      </c>
      <c r="H3875" t="s">
        <v>8029</v>
      </c>
      <c r="I3875" t="s">
        <v>8054</v>
      </c>
      <c r="J3875" t="s">
        <v>8057</v>
      </c>
      <c r="K3875" t="s">
        <v>8068</v>
      </c>
      <c r="L3875" t="s">
        <v>8597</v>
      </c>
      <c r="M3875">
        <v>19120</v>
      </c>
      <c r="N3875" t="s">
        <v>8640</v>
      </c>
      <c r="O3875" t="s">
        <v>8909</v>
      </c>
      <c r="P3875" t="s">
        <v>10371</v>
      </c>
      <c r="Q3875" t="s">
        <v>10377</v>
      </c>
      <c r="R3875" t="s">
        <v>10658</v>
      </c>
      <c r="S3875">
        <v>324.74400000000003</v>
      </c>
      <c r="T3875">
        <v>3</v>
      </c>
      <c r="U3875">
        <v>0.2</v>
      </c>
      <c r="V3875">
        <v>-77.1267</v>
      </c>
      <c r="W3875">
        <f>(Tableau1[[#This Row],[Sales]]/Tableau1[[#This Row],[Profit]])*100</f>
        <v>-421.05263157894746</v>
      </c>
      <c r="X3875">
        <f>Tableau1[[#This Row],[Sales]]*(1-Tableau1[[#This Row],[Discount]])</f>
        <v>259.79520000000002</v>
      </c>
      <c r="Y3875">
        <f ca="1">SUMIF(Tableau1[Order ID],Tableau1[[#This Row],[Order ID]],Tableau1[[#This Row],[Sales]])</f>
        <v>0</v>
      </c>
    </row>
    <row r="3876" spans="1:25" x14ac:dyDescent="0.3">
      <c r="A3876">
        <v>7802</v>
      </c>
      <c r="B3876" t="s">
        <v>3895</v>
      </c>
      <c r="C3876" s="9" t="s">
        <v>6007</v>
      </c>
      <c r="D3876" s="9">
        <v>41722</v>
      </c>
      <c r="E3876" s="3" t="s">
        <v>6188</v>
      </c>
      <c r="F3876" t="s">
        <v>6464</v>
      </c>
      <c r="G3876" t="s">
        <v>6852</v>
      </c>
      <c r="H3876" t="s">
        <v>7645</v>
      </c>
      <c r="I3876" t="s">
        <v>8054</v>
      </c>
      <c r="J3876" t="s">
        <v>8057</v>
      </c>
      <c r="K3876" t="s">
        <v>8259</v>
      </c>
      <c r="L3876" t="s">
        <v>8590</v>
      </c>
      <c r="M3876">
        <v>93727</v>
      </c>
      <c r="N3876" t="s">
        <v>8638</v>
      </c>
      <c r="O3876" t="s">
        <v>10245</v>
      </c>
      <c r="P3876" t="s">
        <v>10370</v>
      </c>
      <c r="Q3876" t="s">
        <v>10378</v>
      </c>
      <c r="R3876" t="s">
        <v>11983</v>
      </c>
      <c r="S3876">
        <v>40.479999999999997</v>
      </c>
      <c r="T3876">
        <v>2</v>
      </c>
      <c r="U3876">
        <v>0</v>
      </c>
      <c r="V3876">
        <v>14.572800000000001</v>
      </c>
      <c r="W3876">
        <f>(Tableau1[[#This Row],[Sales]]/Tableau1[[#This Row],[Profit]])*100</f>
        <v>277.77777777777771</v>
      </c>
      <c r="X3876">
        <f>Tableau1[[#This Row],[Sales]]*(1-Tableau1[[#This Row],[Discount]])</f>
        <v>40.479999999999997</v>
      </c>
      <c r="Y3876">
        <f ca="1">SUMIF(Tableau1[Order ID],Tableau1[[#This Row],[Order ID]],Tableau1[[#This Row],[Sales]])</f>
        <v>0</v>
      </c>
    </row>
    <row r="3877" spans="1:25" x14ac:dyDescent="0.3">
      <c r="A3877">
        <v>7803</v>
      </c>
      <c r="B3877" t="s">
        <v>3896</v>
      </c>
      <c r="C3877" s="9" t="s">
        <v>5387</v>
      </c>
      <c r="D3877" s="9">
        <v>42269</v>
      </c>
      <c r="E3877" s="3" t="s">
        <v>5150</v>
      </c>
      <c r="F3877" t="s">
        <v>6465</v>
      </c>
      <c r="G3877" t="s">
        <v>6787</v>
      </c>
      <c r="H3877" t="s">
        <v>7580</v>
      </c>
      <c r="I3877" t="s">
        <v>8056</v>
      </c>
      <c r="J3877" t="s">
        <v>8057</v>
      </c>
      <c r="K3877" t="s">
        <v>8105</v>
      </c>
      <c r="L3877" t="s">
        <v>8606</v>
      </c>
      <c r="M3877">
        <v>37064</v>
      </c>
      <c r="N3877" t="s">
        <v>8637</v>
      </c>
      <c r="O3877" t="s">
        <v>9759</v>
      </c>
      <c r="P3877" t="s">
        <v>10371</v>
      </c>
      <c r="Q3877" t="s">
        <v>10375</v>
      </c>
      <c r="R3877" t="s">
        <v>11494</v>
      </c>
      <c r="S3877">
        <v>12</v>
      </c>
      <c r="T3877">
        <v>4</v>
      </c>
      <c r="U3877">
        <v>0.2</v>
      </c>
      <c r="V3877">
        <v>4.2</v>
      </c>
      <c r="W3877">
        <f>(Tableau1[[#This Row],[Sales]]/Tableau1[[#This Row],[Profit]])*100</f>
        <v>285.71428571428572</v>
      </c>
      <c r="X3877">
        <f>Tableau1[[#This Row],[Sales]]*(1-Tableau1[[#This Row],[Discount]])</f>
        <v>9.6000000000000014</v>
      </c>
      <c r="Y3877">
        <f ca="1">SUMIF(Tableau1[Order ID],Tableau1[[#This Row],[Order ID]],Tableau1[[#This Row],[Sales]])</f>
        <v>0</v>
      </c>
    </row>
    <row r="3878" spans="1:25" x14ac:dyDescent="0.3">
      <c r="A3878">
        <v>7808</v>
      </c>
      <c r="B3878" t="s">
        <v>3897</v>
      </c>
      <c r="C3878" s="9" t="s">
        <v>6164</v>
      </c>
      <c r="D3878" s="9">
        <v>42377</v>
      </c>
      <c r="E3878" s="3" t="s">
        <v>6313</v>
      </c>
      <c r="F3878" t="s">
        <v>6465</v>
      </c>
      <c r="G3878" t="s">
        <v>7213</v>
      </c>
      <c r="H3878" t="s">
        <v>8006</v>
      </c>
      <c r="I3878" t="s">
        <v>8054</v>
      </c>
      <c r="J3878" t="s">
        <v>8057</v>
      </c>
      <c r="K3878" t="s">
        <v>8311</v>
      </c>
      <c r="L3878" t="s">
        <v>8592</v>
      </c>
      <c r="M3878">
        <v>27604</v>
      </c>
      <c r="N3878" t="s">
        <v>8637</v>
      </c>
      <c r="O3878" t="s">
        <v>9510</v>
      </c>
      <c r="P3878" t="s">
        <v>10371</v>
      </c>
      <c r="Q3878" t="s">
        <v>10381</v>
      </c>
      <c r="R3878" t="s">
        <v>11252</v>
      </c>
      <c r="S3878">
        <v>30.827999999999999</v>
      </c>
      <c r="T3878">
        <v>7</v>
      </c>
      <c r="U3878">
        <v>0.7</v>
      </c>
      <c r="V3878">
        <v>-24.662400000000002</v>
      </c>
      <c r="W3878">
        <f>(Tableau1[[#This Row],[Sales]]/Tableau1[[#This Row],[Profit]])*100</f>
        <v>-125</v>
      </c>
      <c r="X3878">
        <f>Tableau1[[#This Row],[Sales]]*(1-Tableau1[[#This Row],[Discount]])</f>
        <v>9.248400000000002</v>
      </c>
      <c r="Y3878">
        <f ca="1">SUMIF(Tableau1[Order ID],Tableau1[[#This Row],[Order ID]],Tableau1[[#This Row],[Sales]])</f>
        <v>0</v>
      </c>
    </row>
    <row r="3879" spans="1:25" x14ac:dyDescent="0.3">
      <c r="A3879">
        <v>7811</v>
      </c>
      <c r="B3879" t="s">
        <v>3898</v>
      </c>
      <c r="C3879" s="9" t="s">
        <v>6203</v>
      </c>
      <c r="D3879" s="9">
        <v>42414</v>
      </c>
      <c r="E3879" s="3" t="s">
        <v>5461</v>
      </c>
      <c r="F3879" t="s">
        <v>6466</v>
      </c>
      <c r="G3879" t="s">
        <v>6522</v>
      </c>
      <c r="H3879" t="s">
        <v>7315</v>
      </c>
      <c r="I3879" t="s">
        <v>8054</v>
      </c>
      <c r="J3879" t="s">
        <v>8057</v>
      </c>
      <c r="K3879" t="s">
        <v>8241</v>
      </c>
      <c r="L3879" t="s">
        <v>8627</v>
      </c>
      <c r="M3879">
        <v>20735</v>
      </c>
      <c r="N3879" t="s">
        <v>8640</v>
      </c>
      <c r="O3879" t="s">
        <v>10017</v>
      </c>
      <c r="P3879" t="s">
        <v>10371</v>
      </c>
      <c r="Q3879" t="s">
        <v>10383</v>
      </c>
      <c r="R3879" t="s">
        <v>11755</v>
      </c>
      <c r="S3879">
        <v>4.7699999999999996</v>
      </c>
      <c r="T3879">
        <v>1</v>
      </c>
      <c r="U3879">
        <v>0</v>
      </c>
      <c r="V3879">
        <v>2.1465000000000001</v>
      </c>
      <c r="W3879">
        <f>(Tableau1[[#This Row],[Sales]]/Tableau1[[#This Row],[Profit]])*100</f>
        <v>222.2222222222222</v>
      </c>
      <c r="X3879">
        <f>Tableau1[[#This Row],[Sales]]*(1-Tableau1[[#This Row],[Discount]])</f>
        <v>4.7699999999999996</v>
      </c>
      <c r="Y3879">
        <f ca="1">SUMIF(Tableau1[Order ID],Tableau1[[#This Row],[Order ID]],Tableau1[[#This Row],[Sales]])</f>
        <v>0</v>
      </c>
    </row>
    <row r="3880" spans="1:25" x14ac:dyDescent="0.3">
      <c r="A3880">
        <v>7815</v>
      </c>
      <c r="B3880" t="s">
        <v>3899</v>
      </c>
      <c r="C3880" s="9" t="s">
        <v>5140</v>
      </c>
      <c r="D3880" s="9">
        <v>42894</v>
      </c>
      <c r="E3880" s="3" t="s">
        <v>5223</v>
      </c>
      <c r="F3880" t="s">
        <v>6466</v>
      </c>
      <c r="G3880" t="s">
        <v>6535</v>
      </c>
      <c r="H3880" t="s">
        <v>7328</v>
      </c>
      <c r="I3880" t="s">
        <v>8056</v>
      </c>
      <c r="J3880" t="s">
        <v>8057</v>
      </c>
      <c r="K3880" t="s">
        <v>8059</v>
      </c>
      <c r="L3880" t="s">
        <v>8590</v>
      </c>
      <c r="M3880">
        <v>90049</v>
      </c>
      <c r="N3880" t="s">
        <v>8638</v>
      </c>
      <c r="O3880" t="s">
        <v>8666</v>
      </c>
      <c r="P3880" t="s">
        <v>10370</v>
      </c>
      <c r="Q3880" t="s">
        <v>10373</v>
      </c>
      <c r="R3880" t="s">
        <v>10415</v>
      </c>
      <c r="S3880">
        <v>1497.6659999999999</v>
      </c>
      <c r="T3880">
        <v>2</v>
      </c>
      <c r="U3880">
        <v>0.15</v>
      </c>
      <c r="V3880">
        <v>140.95679999999999</v>
      </c>
      <c r="W3880">
        <f>(Tableau1[[#This Row],[Sales]]/Tableau1[[#This Row],[Profit]])*100</f>
        <v>1062.5</v>
      </c>
      <c r="X3880">
        <f>Tableau1[[#This Row],[Sales]]*(1-Tableau1[[#This Row],[Discount]])</f>
        <v>1273.0160999999998</v>
      </c>
      <c r="Y3880">
        <f ca="1">SUMIF(Tableau1[Order ID],Tableau1[[#This Row],[Order ID]],Tableau1[[#This Row],[Sales]])</f>
        <v>0</v>
      </c>
    </row>
    <row r="3881" spans="1:25" x14ac:dyDescent="0.3">
      <c r="A3881">
        <v>7817</v>
      </c>
      <c r="B3881" t="s">
        <v>3900</v>
      </c>
      <c r="C3881" s="9" t="s">
        <v>5177</v>
      </c>
      <c r="D3881" s="9">
        <v>42664</v>
      </c>
      <c r="E3881" s="3" t="s">
        <v>6403</v>
      </c>
      <c r="F3881" t="s">
        <v>6464</v>
      </c>
      <c r="G3881" t="s">
        <v>6971</v>
      </c>
      <c r="H3881" t="s">
        <v>7764</v>
      </c>
      <c r="I3881" t="s">
        <v>8056</v>
      </c>
      <c r="J3881" t="s">
        <v>8057</v>
      </c>
      <c r="K3881" t="s">
        <v>8284</v>
      </c>
      <c r="L3881" t="s">
        <v>8621</v>
      </c>
      <c r="M3881">
        <v>89031</v>
      </c>
      <c r="N3881" t="s">
        <v>8638</v>
      </c>
      <c r="O3881" t="s">
        <v>9577</v>
      </c>
      <c r="P3881" t="s">
        <v>10371</v>
      </c>
      <c r="Q3881" t="s">
        <v>10379</v>
      </c>
      <c r="R3881" t="s">
        <v>11319</v>
      </c>
      <c r="S3881">
        <v>113.22</v>
      </c>
      <c r="T3881">
        <v>3</v>
      </c>
      <c r="U3881">
        <v>0</v>
      </c>
      <c r="V3881">
        <v>29.437200000000001</v>
      </c>
      <c r="W3881">
        <f>(Tableau1[[#This Row],[Sales]]/Tableau1[[#This Row],[Profit]])*100</f>
        <v>384.61538461538458</v>
      </c>
      <c r="X3881">
        <f>Tableau1[[#This Row],[Sales]]*(1-Tableau1[[#This Row],[Discount]])</f>
        <v>113.22</v>
      </c>
      <c r="Y3881">
        <f ca="1">SUMIF(Tableau1[Order ID],Tableau1[[#This Row],[Order ID]],Tableau1[[#This Row],[Sales]])</f>
        <v>0</v>
      </c>
    </row>
    <row r="3882" spans="1:25" x14ac:dyDescent="0.3">
      <c r="A3882">
        <v>7820</v>
      </c>
      <c r="B3882" t="s">
        <v>3901</v>
      </c>
      <c r="C3882" s="9" t="s">
        <v>5825</v>
      </c>
      <c r="D3882" s="9">
        <v>42761</v>
      </c>
      <c r="E3882" s="3" t="s">
        <v>5319</v>
      </c>
      <c r="F3882" t="s">
        <v>6465</v>
      </c>
      <c r="G3882" t="s">
        <v>6638</v>
      </c>
      <c r="H3882" t="s">
        <v>7431</v>
      </c>
      <c r="I3882" t="s">
        <v>8054</v>
      </c>
      <c r="J3882" t="s">
        <v>8057</v>
      </c>
      <c r="K3882" t="s">
        <v>8066</v>
      </c>
      <c r="L3882" t="s">
        <v>8590</v>
      </c>
      <c r="M3882">
        <v>94109</v>
      </c>
      <c r="N3882" t="s">
        <v>8638</v>
      </c>
      <c r="O3882" t="s">
        <v>9678</v>
      </c>
      <c r="P3882" t="s">
        <v>10371</v>
      </c>
      <c r="Q3882" t="s">
        <v>10386</v>
      </c>
      <c r="R3882" t="s">
        <v>11417</v>
      </c>
      <c r="S3882">
        <v>11.84</v>
      </c>
      <c r="T3882">
        <v>8</v>
      </c>
      <c r="U3882">
        <v>0</v>
      </c>
      <c r="V3882">
        <v>5.6832000000000003</v>
      </c>
      <c r="W3882">
        <f>(Tableau1[[#This Row],[Sales]]/Tableau1[[#This Row],[Profit]])*100</f>
        <v>208.33333333333331</v>
      </c>
      <c r="X3882">
        <f>Tableau1[[#This Row],[Sales]]*(1-Tableau1[[#This Row],[Discount]])</f>
        <v>11.84</v>
      </c>
      <c r="Y3882">
        <f ca="1">SUMIF(Tableau1[Order ID],Tableau1[[#This Row],[Order ID]],Tableau1[[#This Row],[Sales]])</f>
        <v>0</v>
      </c>
    </row>
    <row r="3883" spans="1:25" x14ac:dyDescent="0.3">
      <c r="A3883">
        <v>7821</v>
      </c>
      <c r="B3883" t="s">
        <v>3902</v>
      </c>
      <c r="C3883" s="9" t="s">
        <v>5196</v>
      </c>
      <c r="D3883" s="9">
        <v>43077</v>
      </c>
      <c r="E3883" s="3" t="s">
        <v>5419</v>
      </c>
      <c r="F3883" t="s">
        <v>6464</v>
      </c>
      <c r="G3883" t="s">
        <v>6662</v>
      </c>
      <c r="H3883" t="s">
        <v>7455</v>
      </c>
      <c r="I3883" t="s">
        <v>8056</v>
      </c>
      <c r="J3883" t="s">
        <v>8057</v>
      </c>
      <c r="K3883" t="s">
        <v>8453</v>
      </c>
      <c r="L3883" t="s">
        <v>8622</v>
      </c>
      <c r="M3883">
        <v>2920</v>
      </c>
      <c r="N3883" t="s">
        <v>8640</v>
      </c>
      <c r="O3883" t="s">
        <v>9218</v>
      </c>
      <c r="P3883" t="s">
        <v>10371</v>
      </c>
      <c r="Q3883" t="s">
        <v>10377</v>
      </c>
      <c r="R3883" t="s">
        <v>10967</v>
      </c>
      <c r="S3883">
        <v>592.74</v>
      </c>
      <c r="T3883">
        <v>6</v>
      </c>
      <c r="U3883">
        <v>0</v>
      </c>
      <c r="V3883">
        <v>160.03980000000001</v>
      </c>
      <c r="W3883">
        <f>(Tableau1[[#This Row],[Sales]]/Tableau1[[#This Row],[Profit]])*100</f>
        <v>370.37037037037032</v>
      </c>
      <c r="X3883">
        <f>Tableau1[[#This Row],[Sales]]*(1-Tableau1[[#This Row],[Discount]])</f>
        <v>592.74</v>
      </c>
      <c r="Y3883">
        <f ca="1">SUMIF(Tableau1[Order ID],Tableau1[[#This Row],[Order ID]],Tableau1[[#This Row],[Sales]])</f>
        <v>0</v>
      </c>
    </row>
    <row r="3884" spans="1:25" x14ac:dyDescent="0.3">
      <c r="A3884">
        <v>7822</v>
      </c>
      <c r="B3884" t="s">
        <v>3903</v>
      </c>
      <c r="C3884" s="9" t="s">
        <v>5177</v>
      </c>
      <c r="D3884" s="9">
        <v>42664</v>
      </c>
      <c r="E3884" s="3" t="s">
        <v>6087</v>
      </c>
      <c r="F3884" t="s">
        <v>6464</v>
      </c>
      <c r="G3884" t="s">
        <v>7011</v>
      </c>
      <c r="H3884" t="s">
        <v>7804</v>
      </c>
      <c r="I3884" t="s">
        <v>8054</v>
      </c>
      <c r="J3884" t="s">
        <v>8057</v>
      </c>
      <c r="K3884" t="s">
        <v>8083</v>
      </c>
      <c r="L3884" t="s">
        <v>8606</v>
      </c>
      <c r="M3884">
        <v>38301</v>
      </c>
      <c r="N3884" t="s">
        <v>8637</v>
      </c>
      <c r="O3884" t="s">
        <v>9613</v>
      </c>
      <c r="P3884" t="s">
        <v>10371</v>
      </c>
      <c r="Q3884" t="s">
        <v>10377</v>
      </c>
      <c r="R3884" t="s">
        <v>11830</v>
      </c>
      <c r="S3884">
        <v>111.672</v>
      </c>
      <c r="T3884">
        <v>9</v>
      </c>
      <c r="U3884">
        <v>0.2</v>
      </c>
      <c r="V3884">
        <v>6.9794999999999998</v>
      </c>
      <c r="W3884">
        <f>(Tableau1[[#This Row],[Sales]]/Tableau1[[#This Row],[Profit]])*100</f>
        <v>1600</v>
      </c>
      <c r="X3884">
        <f>Tableau1[[#This Row],[Sales]]*(1-Tableau1[[#This Row],[Discount]])</f>
        <v>89.337600000000009</v>
      </c>
      <c r="Y3884">
        <f ca="1">SUMIF(Tableau1[Order ID],Tableau1[[#This Row],[Order ID]],Tableau1[[#This Row],[Sales]])</f>
        <v>0</v>
      </c>
    </row>
    <row r="3885" spans="1:25" x14ac:dyDescent="0.3">
      <c r="A3885">
        <v>7823</v>
      </c>
      <c r="B3885" t="s">
        <v>3904</v>
      </c>
      <c r="C3885" s="9" t="s">
        <v>5116</v>
      </c>
      <c r="D3885" s="9">
        <v>41877</v>
      </c>
      <c r="E3885" s="3" t="s">
        <v>5446</v>
      </c>
      <c r="F3885" t="s">
        <v>6465</v>
      </c>
      <c r="G3885" t="s">
        <v>6920</v>
      </c>
      <c r="H3885" t="s">
        <v>7713</v>
      </c>
      <c r="I3885" t="s">
        <v>8056</v>
      </c>
      <c r="J3885" t="s">
        <v>8057</v>
      </c>
      <c r="K3885" t="s">
        <v>8104</v>
      </c>
      <c r="L3885" t="s">
        <v>8601</v>
      </c>
      <c r="M3885">
        <v>19711</v>
      </c>
      <c r="N3885" t="s">
        <v>8640</v>
      </c>
      <c r="O3885" t="s">
        <v>9602</v>
      </c>
      <c r="P3885" t="s">
        <v>10371</v>
      </c>
      <c r="Q3885" t="s">
        <v>10379</v>
      </c>
      <c r="R3885" t="s">
        <v>11343</v>
      </c>
      <c r="S3885">
        <v>8.64</v>
      </c>
      <c r="T3885">
        <v>3</v>
      </c>
      <c r="U3885">
        <v>0</v>
      </c>
      <c r="V3885">
        <v>2.5055999999999998</v>
      </c>
      <c r="W3885">
        <f>(Tableau1[[#This Row],[Sales]]/Tableau1[[#This Row],[Profit]])*100</f>
        <v>344.82758620689663</v>
      </c>
      <c r="X3885">
        <f>Tableau1[[#This Row],[Sales]]*(1-Tableau1[[#This Row],[Discount]])</f>
        <v>8.64</v>
      </c>
      <c r="Y3885">
        <f ca="1">SUMIF(Tableau1[Order ID],Tableau1[[#This Row],[Order ID]],Tableau1[[#This Row],[Sales]])</f>
        <v>0</v>
      </c>
    </row>
    <row r="3886" spans="1:25" x14ac:dyDescent="0.3">
      <c r="A3886">
        <v>7825</v>
      </c>
      <c r="B3886" t="s">
        <v>3905</v>
      </c>
      <c r="C3886" s="9" t="s">
        <v>6204</v>
      </c>
      <c r="D3886" s="9">
        <v>41775</v>
      </c>
      <c r="E3886" s="3" t="s">
        <v>5265</v>
      </c>
      <c r="F3886" t="s">
        <v>6465</v>
      </c>
      <c r="G3886" t="s">
        <v>6931</v>
      </c>
      <c r="H3886" t="s">
        <v>7724</v>
      </c>
      <c r="I3886" t="s">
        <v>8055</v>
      </c>
      <c r="J3886" t="s">
        <v>8057</v>
      </c>
      <c r="K3886" t="s">
        <v>8059</v>
      </c>
      <c r="L3886" t="s">
        <v>8590</v>
      </c>
      <c r="M3886">
        <v>90036</v>
      </c>
      <c r="N3886" t="s">
        <v>8638</v>
      </c>
      <c r="O3886" t="s">
        <v>9920</v>
      </c>
      <c r="P3886" t="s">
        <v>10370</v>
      </c>
      <c r="Q3886" t="s">
        <v>10374</v>
      </c>
      <c r="R3886" t="s">
        <v>11655</v>
      </c>
      <c r="S3886">
        <v>232.88</v>
      </c>
      <c r="T3886">
        <v>5</v>
      </c>
      <c r="U3886">
        <v>0.2</v>
      </c>
      <c r="V3886">
        <v>17.466000000000001</v>
      </c>
      <c r="W3886">
        <f>(Tableau1[[#This Row],[Sales]]/Tableau1[[#This Row],[Profit]])*100</f>
        <v>1333.3333333333333</v>
      </c>
      <c r="X3886">
        <f>Tableau1[[#This Row],[Sales]]*(1-Tableau1[[#This Row],[Discount]])</f>
        <v>186.304</v>
      </c>
      <c r="Y3886">
        <f ca="1">SUMIF(Tableau1[Order ID],Tableau1[[#This Row],[Order ID]],Tableau1[[#This Row],[Sales]])</f>
        <v>0</v>
      </c>
    </row>
    <row r="3887" spans="1:25" x14ac:dyDescent="0.3">
      <c r="A3887">
        <v>7826</v>
      </c>
      <c r="B3887" t="s">
        <v>3906</v>
      </c>
      <c r="C3887" s="9" t="s">
        <v>5332</v>
      </c>
      <c r="D3887" s="9">
        <v>42038</v>
      </c>
      <c r="E3887" s="3" t="s">
        <v>6137</v>
      </c>
      <c r="F3887" t="s">
        <v>6465</v>
      </c>
      <c r="G3887" t="s">
        <v>6931</v>
      </c>
      <c r="H3887" t="s">
        <v>7724</v>
      </c>
      <c r="I3887" t="s">
        <v>8055</v>
      </c>
      <c r="J3887" t="s">
        <v>8057</v>
      </c>
      <c r="K3887" t="s">
        <v>8468</v>
      </c>
      <c r="L3887" t="s">
        <v>8603</v>
      </c>
      <c r="M3887">
        <v>13440</v>
      </c>
      <c r="N3887" t="s">
        <v>8640</v>
      </c>
      <c r="O3887" t="s">
        <v>8678</v>
      </c>
      <c r="P3887" t="s">
        <v>10370</v>
      </c>
      <c r="Q3887" t="s">
        <v>10374</v>
      </c>
      <c r="R3887" t="s">
        <v>10427</v>
      </c>
      <c r="S3887">
        <v>90.882000000000005</v>
      </c>
      <c r="T3887">
        <v>1</v>
      </c>
      <c r="U3887">
        <v>0.1</v>
      </c>
      <c r="V3887">
        <v>15.147</v>
      </c>
      <c r="W3887">
        <f>(Tableau1[[#This Row],[Sales]]/Tableau1[[#This Row],[Profit]])*100</f>
        <v>600</v>
      </c>
      <c r="X3887">
        <f>Tableau1[[#This Row],[Sales]]*(1-Tableau1[[#This Row],[Discount]])</f>
        <v>81.793800000000005</v>
      </c>
      <c r="Y3887">
        <f ca="1">SUMIF(Tableau1[Order ID],Tableau1[[#This Row],[Order ID]],Tableau1[[#This Row],[Sales]])</f>
        <v>0</v>
      </c>
    </row>
    <row r="3888" spans="1:25" x14ac:dyDescent="0.3">
      <c r="A3888">
        <v>7827</v>
      </c>
      <c r="B3888" t="s">
        <v>3907</v>
      </c>
      <c r="C3888" s="9" t="s">
        <v>6138</v>
      </c>
      <c r="D3888" s="9">
        <v>43039</v>
      </c>
      <c r="E3888" s="3" t="s">
        <v>5090</v>
      </c>
      <c r="F3888" t="s">
        <v>6465</v>
      </c>
      <c r="G3888" t="s">
        <v>6856</v>
      </c>
      <c r="H3888" t="s">
        <v>7649</v>
      </c>
      <c r="I3888" t="s">
        <v>8055</v>
      </c>
      <c r="J3888" t="s">
        <v>8057</v>
      </c>
      <c r="K3888" t="s">
        <v>8080</v>
      </c>
      <c r="L3888" t="s">
        <v>8598</v>
      </c>
      <c r="M3888">
        <v>60610</v>
      </c>
      <c r="N3888" t="s">
        <v>8639</v>
      </c>
      <c r="O3888" t="s">
        <v>9182</v>
      </c>
      <c r="P3888" t="s">
        <v>10372</v>
      </c>
      <c r="Q3888" t="s">
        <v>10380</v>
      </c>
      <c r="R3888" t="s">
        <v>10930</v>
      </c>
      <c r="S3888">
        <v>508.76799999999997</v>
      </c>
      <c r="T3888">
        <v>4</v>
      </c>
      <c r="U3888">
        <v>0.2</v>
      </c>
      <c r="V3888">
        <v>38.157600000000002</v>
      </c>
      <c r="W3888">
        <f>(Tableau1[[#This Row],[Sales]]/Tableau1[[#This Row],[Profit]])*100</f>
        <v>1333.3333333333333</v>
      </c>
      <c r="X3888">
        <f>Tableau1[[#This Row],[Sales]]*(1-Tableau1[[#This Row],[Discount]])</f>
        <v>407.01440000000002</v>
      </c>
      <c r="Y3888">
        <f ca="1">SUMIF(Tableau1[Order ID],Tableau1[[#This Row],[Order ID]],Tableau1[[#This Row],[Sales]])</f>
        <v>0</v>
      </c>
    </row>
    <row r="3889" spans="1:25" x14ac:dyDescent="0.3">
      <c r="A3889">
        <v>7829</v>
      </c>
      <c r="B3889" t="s">
        <v>3908</v>
      </c>
      <c r="C3889" s="9" t="s">
        <v>5063</v>
      </c>
      <c r="D3889" s="9">
        <v>42120</v>
      </c>
      <c r="E3889" s="3" t="s">
        <v>5519</v>
      </c>
      <c r="F3889" t="s">
        <v>6465</v>
      </c>
      <c r="G3889" t="s">
        <v>6776</v>
      </c>
      <c r="H3889" t="s">
        <v>7569</v>
      </c>
      <c r="I3889" t="s">
        <v>8055</v>
      </c>
      <c r="J3889" t="s">
        <v>8057</v>
      </c>
      <c r="K3889" t="s">
        <v>8128</v>
      </c>
      <c r="L3889" t="s">
        <v>8590</v>
      </c>
      <c r="M3889">
        <v>92105</v>
      </c>
      <c r="N3889" t="s">
        <v>8638</v>
      </c>
      <c r="O3889" t="s">
        <v>9968</v>
      </c>
      <c r="P3889" t="s">
        <v>10370</v>
      </c>
      <c r="Q3889" t="s">
        <v>10374</v>
      </c>
      <c r="R3889" t="s">
        <v>11704</v>
      </c>
      <c r="S3889">
        <v>63.936</v>
      </c>
      <c r="T3889">
        <v>3</v>
      </c>
      <c r="U3889">
        <v>0.2</v>
      </c>
      <c r="V3889">
        <v>6.3936000000000002</v>
      </c>
      <c r="W3889">
        <f>(Tableau1[[#This Row],[Sales]]/Tableau1[[#This Row],[Profit]])*100</f>
        <v>1000</v>
      </c>
      <c r="X3889">
        <f>Tableau1[[#This Row],[Sales]]*(1-Tableau1[[#This Row],[Discount]])</f>
        <v>51.148800000000001</v>
      </c>
      <c r="Y3889">
        <f ca="1">SUMIF(Tableau1[Order ID],Tableau1[[#This Row],[Order ID]],Tableau1[[#This Row],[Sales]])</f>
        <v>0</v>
      </c>
    </row>
    <row r="3890" spans="1:25" x14ac:dyDescent="0.3">
      <c r="A3890">
        <v>7833</v>
      </c>
      <c r="B3890" t="s">
        <v>3909</v>
      </c>
      <c r="C3890" s="9" t="s">
        <v>5225</v>
      </c>
      <c r="D3890" s="9">
        <v>42499</v>
      </c>
      <c r="E3890" s="3" t="s">
        <v>6339</v>
      </c>
      <c r="F3890" t="s">
        <v>6465</v>
      </c>
      <c r="G3890" t="s">
        <v>6937</v>
      </c>
      <c r="H3890" t="s">
        <v>7730</v>
      </c>
      <c r="I3890" t="s">
        <v>8054</v>
      </c>
      <c r="J3890" t="s">
        <v>8057</v>
      </c>
      <c r="K3890" t="s">
        <v>8070</v>
      </c>
      <c r="L3890" t="s">
        <v>8593</v>
      </c>
      <c r="M3890">
        <v>77036</v>
      </c>
      <c r="N3890" t="s">
        <v>8639</v>
      </c>
      <c r="O3890" t="s">
        <v>8816</v>
      </c>
      <c r="P3890" t="s">
        <v>10372</v>
      </c>
      <c r="Q3890" t="s">
        <v>10380</v>
      </c>
      <c r="R3890" t="s">
        <v>10566</v>
      </c>
      <c r="S3890">
        <v>19.135999999999999</v>
      </c>
      <c r="T3890">
        <v>2</v>
      </c>
      <c r="U3890">
        <v>0.2</v>
      </c>
      <c r="V3890">
        <v>1.9136</v>
      </c>
      <c r="W3890">
        <f>(Tableau1[[#This Row],[Sales]]/Tableau1[[#This Row],[Profit]])*100</f>
        <v>1000</v>
      </c>
      <c r="X3890">
        <f>Tableau1[[#This Row],[Sales]]*(1-Tableau1[[#This Row],[Discount]])</f>
        <v>15.3088</v>
      </c>
      <c r="Y3890">
        <f ca="1">SUMIF(Tableau1[Order ID],Tableau1[[#This Row],[Order ID]],Tableau1[[#This Row],[Sales]])</f>
        <v>0</v>
      </c>
    </row>
    <row r="3891" spans="1:25" x14ac:dyDescent="0.3">
      <c r="A3891">
        <v>7834</v>
      </c>
      <c r="B3891" t="s">
        <v>3910</v>
      </c>
      <c r="C3891" s="9" t="s">
        <v>6205</v>
      </c>
      <c r="D3891" s="9">
        <v>42028</v>
      </c>
      <c r="E3891" s="3" t="s">
        <v>6255</v>
      </c>
      <c r="F3891" t="s">
        <v>6465</v>
      </c>
      <c r="G3891" t="s">
        <v>7204</v>
      </c>
      <c r="H3891" t="s">
        <v>7997</v>
      </c>
      <c r="I3891" t="s">
        <v>8056</v>
      </c>
      <c r="J3891" t="s">
        <v>8057</v>
      </c>
      <c r="K3891" t="s">
        <v>8545</v>
      </c>
      <c r="L3891" t="s">
        <v>8591</v>
      </c>
      <c r="M3891">
        <v>33407</v>
      </c>
      <c r="N3891" t="s">
        <v>8637</v>
      </c>
      <c r="O3891" t="s">
        <v>8980</v>
      </c>
      <c r="P3891" t="s">
        <v>10371</v>
      </c>
      <c r="Q3891" t="s">
        <v>10379</v>
      </c>
      <c r="R3891" t="s">
        <v>10729</v>
      </c>
      <c r="S3891">
        <v>13.12</v>
      </c>
      <c r="T3891">
        <v>5</v>
      </c>
      <c r="U3891">
        <v>0.2</v>
      </c>
      <c r="V3891">
        <v>2.1320000000000001</v>
      </c>
      <c r="W3891">
        <f>(Tableau1[[#This Row],[Sales]]/Tableau1[[#This Row],[Profit]])*100</f>
        <v>615.38461538461536</v>
      </c>
      <c r="X3891">
        <f>Tableau1[[#This Row],[Sales]]*(1-Tableau1[[#This Row],[Discount]])</f>
        <v>10.496</v>
      </c>
      <c r="Y3891">
        <f ca="1">SUMIF(Tableau1[Order ID],Tableau1[[#This Row],[Order ID]],Tableau1[[#This Row],[Sales]])</f>
        <v>0</v>
      </c>
    </row>
    <row r="3892" spans="1:25" x14ac:dyDescent="0.3">
      <c r="A3892">
        <v>7835</v>
      </c>
      <c r="B3892" t="s">
        <v>3911</v>
      </c>
      <c r="C3892" s="9" t="s">
        <v>5687</v>
      </c>
      <c r="D3892" s="9">
        <v>42107</v>
      </c>
      <c r="E3892" s="3" t="s">
        <v>5816</v>
      </c>
      <c r="F3892" t="s">
        <v>6464</v>
      </c>
      <c r="G3892" t="s">
        <v>7154</v>
      </c>
      <c r="H3892" t="s">
        <v>7947</v>
      </c>
      <c r="I3892" t="s">
        <v>8054</v>
      </c>
      <c r="J3892" t="s">
        <v>8057</v>
      </c>
      <c r="K3892" t="s">
        <v>8059</v>
      </c>
      <c r="L3892" t="s">
        <v>8590</v>
      </c>
      <c r="M3892">
        <v>90045</v>
      </c>
      <c r="N3892" t="s">
        <v>8638</v>
      </c>
      <c r="O3892" t="s">
        <v>9596</v>
      </c>
      <c r="P3892" t="s">
        <v>10370</v>
      </c>
      <c r="Q3892" t="s">
        <v>10376</v>
      </c>
      <c r="R3892" t="s">
        <v>11337</v>
      </c>
      <c r="S3892">
        <v>241.56800000000001</v>
      </c>
      <c r="T3892">
        <v>2</v>
      </c>
      <c r="U3892">
        <v>0.2</v>
      </c>
      <c r="V3892">
        <v>-15.098000000000001</v>
      </c>
      <c r="W3892">
        <f>(Tableau1[[#This Row],[Sales]]/Tableau1[[#This Row],[Profit]])*100</f>
        <v>-1600</v>
      </c>
      <c r="X3892">
        <f>Tableau1[[#This Row],[Sales]]*(1-Tableau1[[#This Row],[Discount]])</f>
        <v>193.25440000000003</v>
      </c>
      <c r="Y3892">
        <f ca="1">SUMIF(Tableau1[Order ID],Tableau1[[#This Row],[Order ID]],Tableau1[[#This Row],[Sales]])</f>
        <v>0</v>
      </c>
    </row>
    <row r="3893" spans="1:25" x14ac:dyDescent="0.3">
      <c r="A3893">
        <v>7837</v>
      </c>
      <c r="B3893" t="s">
        <v>3912</v>
      </c>
      <c r="C3893" s="9" t="s">
        <v>5042</v>
      </c>
      <c r="D3893" s="9">
        <v>42272</v>
      </c>
      <c r="E3893" s="3" t="s">
        <v>6268</v>
      </c>
      <c r="F3893" t="s">
        <v>6465</v>
      </c>
      <c r="G3893" t="s">
        <v>6532</v>
      </c>
      <c r="H3893" t="s">
        <v>7325</v>
      </c>
      <c r="I3893" t="s">
        <v>8055</v>
      </c>
      <c r="J3893" t="s">
        <v>8057</v>
      </c>
      <c r="K3893" t="s">
        <v>8062</v>
      </c>
      <c r="L3893" t="s">
        <v>8234</v>
      </c>
      <c r="M3893">
        <v>98103</v>
      </c>
      <c r="N3893" t="s">
        <v>8638</v>
      </c>
      <c r="O3893" t="s">
        <v>9589</v>
      </c>
      <c r="P3893" t="s">
        <v>10370</v>
      </c>
      <c r="Q3893" t="s">
        <v>10374</v>
      </c>
      <c r="R3893" t="s">
        <v>11330</v>
      </c>
      <c r="S3893">
        <v>307.13600000000002</v>
      </c>
      <c r="T3893">
        <v>4</v>
      </c>
      <c r="U3893">
        <v>0.2</v>
      </c>
      <c r="V3893">
        <v>-11.5176</v>
      </c>
      <c r="W3893">
        <f>(Tableau1[[#This Row],[Sales]]/Tableau1[[#This Row],[Profit]])*100</f>
        <v>-2666.666666666667</v>
      </c>
      <c r="X3893">
        <f>Tableau1[[#This Row],[Sales]]*(1-Tableau1[[#This Row],[Discount]])</f>
        <v>245.70880000000002</v>
      </c>
      <c r="Y3893">
        <f ca="1">SUMIF(Tableau1[Order ID],Tableau1[[#This Row],[Order ID]],Tableau1[[#This Row],[Sales]])</f>
        <v>0</v>
      </c>
    </row>
    <row r="3894" spans="1:25" x14ac:dyDescent="0.3">
      <c r="A3894">
        <v>7840</v>
      </c>
      <c r="B3894" t="s">
        <v>3913</v>
      </c>
      <c r="C3894" s="9" t="s">
        <v>6206</v>
      </c>
      <c r="D3894" s="9">
        <v>41726</v>
      </c>
      <c r="E3894" s="3" t="s">
        <v>6093</v>
      </c>
      <c r="F3894" t="s">
        <v>6465</v>
      </c>
      <c r="G3894" t="s">
        <v>7078</v>
      </c>
      <c r="H3894" t="s">
        <v>7871</v>
      </c>
      <c r="I3894" t="s">
        <v>8054</v>
      </c>
      <c r="J3894" t="s">
        <v>8057</v>
      </c>
      <c r="K3894" t="s">
        <v>8154</v>
      </c>
      <c r="L3894" t="s">
        <v>8611</v>
      </c>
      <c r="M3894">
        <v>50315</v>
      </c>
      <c r="N3894" t="s">
        <v>8639</v>
      </c>
      <c r="O3894" t="s">
        <v>8669</v>
      </c>
      <c r="P3894" t="s">
        <v>10371</v>
      </c>
      <c r="Q3894" t="s">
        <v>10385</v>
      </c>
      <c r="R3894" t="s">
        <v>10418</v>
      </c>
      <c r="S3894">
        <v>6.12</v>
      </c>
      <c r="T3894">
        <v>3</v>
      </c>
      <c r="U3894">
        <v>0</v>
      </c>
      <c r="V3894">
        <v>2.8763999999999998</v>
      </c>
      <c r="W3894">
        <f>(Tableau1[[#This Row],[Sales]]/Tableau1[[#This Row],[Profit]])*100</f>
        <v>212.7659574468085</v>
      </c>
      <c r="X3894">
        <f>Tableau1[[#This Row],[Sales]]*(1-Tableau1[[#This Row],[Discount]])</f>
        <v>6.12</v>
      </c>
      <c r="Y3894">
        <f ca="1">SUMIF(Tableau1[Order ID],Tableau1[[#This Row],[Order ID]],Tableau1[[#This Row],[Sales]])</f>
        <v>0</v>
      </c>
    </row>
    <row r="3895" spans="1:25" x14ac:dyDescent="0.3">
      <c r="A3895">
        <v>7842</v>
      </c>
      <c r="B3895" t="s">
        <v>3914</v>
      </c>
      <c r="C3895" s="9" t="s">
        <v>5049</v>
      </c>
      <c r="D3895" s="9">
        <v>42568</v>
      </c>
      <c r="E3895" s="3" t="s">
        <v>5435</v>
      </c>
      <c r="F3895" t="s">
        <v>6465</v>
      </c>
      <c r="G3895" t="s">
        <v>6715</v>
      </c>
      <c r="H3895" t="s">
        <v>7508</v>
      </c>
      <c r="I3895" t="s">
        <v>8054</v>
      </c>
      <c r="J3895" t="s">
        <v>8057</v>
      </c>
      <c r="K3895" t="s">
        <v>8078</v>
      </c>
      <c r="L3895" t="s">
        <v>8603</v>
      </c>
      <c r="M3895">
        <v>10024</v>
      </c>
      <c r="N3895" t="s">
        <v>8640</v>
      </c>
      <c r="O3895" t="s">
        <v>8650</v>
      </c>
      <c r="P3895" t="s">
        <v>10371</v>
      </c>
      <c r="Q3895" t="s">
        <v>10382</v>
      </c>
      <c r="R3895" t="s">
        <v>10399</v>
      </c>
      <c r="S3895">
        <v>45.96</v>
      </c>
      <c r="T3895">
        <v>2</v>
      </c>
      <c r="U3895">
        <v>0</v>
      </c>
      <c r="V3895">
        <v>13.788</v>
      </c>
      <c r="W3895">
        <f>(Tableau1[[#This Row],[Sales]]/Tableau1[[#This Row],[Profit]])*100</f>
        <v>333.33333333333337</v>
      </c>
      <c r="X3895">
        <f>Tableau1[[#This Row],[Sales]]*(1-Tableau1[[#This Row],[Discount]])</f>
        <v>45.96</v>
      </c>
      <c r="Y3895">
        <f ca="1">SUMIF(Tableau1[Order ID],Tableau1[[#This Row],[Order ID]],Tableau1[[#This Row],[Sales]])</f>
        <v>0</v>
      </c>
    </row>
    <row r="3896" spans="1:25" x14ac:dyDescent="0.3">
      <c r="A3896">
        <v>7843</v>
      </c>
      <c r="B3896" t="s">
        <v>3915</v>
      </c>
      <c r="C3896" s="9" t="s">
        <v>6017</v>
      </c>
      <c r="D3896" s="9">
        <v>41748</v>
      </c>
      <c r="E3896" s="3" t="s">
        <v>5518</v>
      </c>
      <c r="F3896" t="s">
        <v>6464</v>
      </c>
      <c r="G3896" t="s">
        <v>6837</v>
      </c>
      <c r="H3896" t="s">
        <v>7630</v>
      </c>
      <c r="I3896" t="s">
        <v>8054</v>
      </c>
      <c r="J3896" t="s">
        <v>8057</v>
      </c>
      <c r="K3896" t="s">
        <v>8139</v>
      </c>
      <c r="L3896" t="s">
        <v>8605</v>
      </c>
      <c r="M3896">
        <v>22204</v>
      </c>
      <c r="N3896" t="s">
        <v>8637</v>
      </c>
      <c r="O3896" t="s">
        <v>9235</v>
      </c>
      <c r="P3896" t="s">
        <v>10371</v>
      </c>
      <c r="Q3896" t="s">
        <v>10381</v>
      </c>
      <c r="R3896" t="s">
        <v>10984</v>
      </c>
      <c r="S3896">
        <v>58.05</v>
      </c>
      <c r="T3896">
        <v>3</v>
      </c>
      <c r="U3896">
        <v>0</v>
      </c>
      <c r="V3896">
        <v>26.702999999999999</v>
      </c>
      <c r="W3896">
        <f>(Tableau1[[#This Row],[Sales]]/Tableau1[[#This Row],[Profit]])*100</f>
        <v>217.39130434782606</v>
      </c>
      <c r="X3896">
        <f>Tableau1[[#This Row],[Sales]]*(1-Tableau1[[#This Row],[Discount]])</f>
        <v>58.05</v>
      </c>
      <c r="Y3896">
        <f ca="1">SUMIF(Tableau1[Order ID],Tableau1[[#This Row],[Order ID]],Tableau1[[#This Row],[Sales]])</f>
        <v>0</v>
      </c>
    </row>
    <row r="3897" spans="1:25" x14ac:dyDescent="0.3">
      <c r="A3897">
        <v>7845</v>
      </c>
      <c r="B3897" t="s">
        <v>3916</v>
      </c>
      <c r="C3897" s="9" t="s">
        <v>5276</v>
      </c>
      <c r="D3897" s="9">
        <v>42937</v>
      </c>
      <c r="E3897" s="3" t="s">
        <v>5830</v>
      </c>
      <c r="F3897" t="s">
        <v>6465</v>
      </c>
      <c r="G3897" t="s">
        <v>6889</v>
      </c>
      <c r="H3897" t="s">
        <v>7682</v>
      </c>
      <c r="I3897" t="s">
        <v>8054</v>
      </c>
      <c r="J3897" t="s">
        <v>8057</v>
      </c>
      <c r="K3897" t="s">
        <v>8401</v>
      </c>
      <c r="L3897" t="s">
        <v>8593</v>
      </c>
      <c r="M3897">
        <v>78577</v>
      </c>
      <c r="N3897" t="s">
        <v>8639</v>
      </c>
      <c r="O3897" t="s">
        <v>9571</v>
      </c>
      <c r="P3897" t="s">
        <v>10370</v>
      </c>
      <c r="Q3897" t="s">
        <v>10376</v>
      </c>
      <c r="R3897" t="s">
        <v>11314</v>
      </c>
      <c r="S3897">
        <v>124.404</v>
      </c>
      <c r="T3897">
        <v>4</v>
      </c>
      <c r="U3897">
        <v>0.3</v>
      </c>
      <c r="V3897">
        <v>-21.3264</v>
      </c>
      <c r="W3897">
        <f>(Tableau1[[#This Row],[Sales]]/Tableau1[[#This Row],[Profit]])*100</f>
        <v>-583.33333333333326</v>
      </c>
      <c r="X3897">
        <f>Tableau1[[#This Row],[Sales]]*(1-Tableau1[[#This Row],[Discount]])</f>
        <v>87.082799999999992</v>
      </c>
      <c r="Y3897">
        <f ca="1">SUMIF(Tableau1[Order ID],Tableau1[[#This Row],[Order ID]],Tableau1[[#This Row],[Sales]])</f>
        <v>0</v>
      </c>
    </row>
    <row r="3898" spans="1:25" x14ac:dyDescent="0.3">
      <c r="A3898">
        <v>7846</v>
      </c>
      <c r="B3898" t="s">
        <v>3917</v>
      </c>
      <c r="C3898" s="9" t="s">
        <v>5904</v>
      </c>
      <c r="D3898" s="9">
        <v>42274</v>
      </c>
      <c r="E3898" s="3" t="s">
        <v>5683</v>
      </c>
      <c r="F3898" t="s">
        <v>6465</v>
      </c>
      <c r="G3898" t="s">
        <v>6991</v>
      </c>
      <c r="H3898" t="s">
        <v>7784</v>
      </c>
      <c r="I3898" t="s">
        <v>8054</v>
      </c>
      <c r="J3898" t="s">
        <v>8057</v>
      </c>
      <c r="K3898" t="s">
        <v>8139</v>
      </c>
      <c r="L3898" t="s">
        <v>8605</v>
      </c>
      <c r="M3898">
        <v>22204</v>
      </c>
      <c r="N3898" t="s">
        <v>8637</v>
      </c>
      <c r="O3898" t="s">
        <v>9624</v>
      </c>
      <c r="P3898" t="s">
        <v>10371</v>
      </c>
      <c r="Q3898" t="s">
        <v>10383</v>
      </c>
      <c r="R3898" t="s">
        <v>11364</v>
      </c>
      <c r="S3898">
        <v>154.9</v>
      </c>
      <c r="T3898">
        <v>5</v>
      </c>
      <c r="U3898">
        <v>0</v>
      </c>
      <c r="V3898">
        <v>69.704999999999998</v>
      </c>
      <c r="W3898">
        <f>(Tableau1[[#This Row],[Sales]]/Tableau1[[#This Row],[Profit]])*100</f>
        <v>222.22222222222223</v>
      </c>
      <c r="X3898">
        <f>Tableau1[[#This Row],[Sales]]*(1-Tableau1[[#This Row],[Discount]])</f>
        <v>154.9</v>
      </c>
      <c r="Y3898">
        <f ca="1">SUMIF(Tableau1[Order ID],Tableau1[[#This Row],[Order ID]],Tableau1[[#This Row],[Sales]])</f>
        <v>0</v>
      </c>
    </row>
    <row r="3899" spans="1:25" x14ac:dyDescent="0.3">
      <c r="A3899">
        <v>7848</v>
      </c>
      <c r="B3899" t="s">
        <v>3918</v>
      </c>
      <c r="C3899" s="9" t="s">
        <v>5565</v>
      </c>
      <c r="D3899" s="9">
        <v>42427</v>
      </c>
      <c r="E3899" s="3" t="s">
        <v>6453</v>
      </c>
      <c r="F3899" t="s">
        <v>6465</v>
      </c>
      <c r="G3899" t="s">
        <v>6854</v>
      </c>
      <c r="H3899" t="s">
        <v>7647</v>
      </c>
      <c r="I3899" t="s">
        <v>8054</v>
      </c>
      <c r="J3899" t="s">
        <v>8057</v>
      </c>
      <c r="K3899" t="s">
        <v>8070</v>
      </c>
      <c r="L3899" t="s">
        <v>8593</v>
      </c>
      <c r="M3899">
        <v>77070</v>
      </c>
      <c r="N3899" t="s">
        <v>8639</v>
      </c>
      <c r="O3899" t="s">
        <v>10202</v>
      </c>
      <c r="P3899" t="s">
        <v>10370</v>
      </c>
      <c r="Q3899" t="s">
        <v>10378</v>
      </c>
      <c r="R3899" t="s">
        <v>11941</v>
      </c>
      <c r="S3899">
        <v>16.192</v>
      </c>
      <c r="T3899">
        <v>2</v>
      </c>
      <c r="U3899">
        <v>0.6</v>
      </c>
      <c r="V3899">
        <v>-6.8815999999999997</v>
      </c>
      <c r="W3899">
        <f>(Tableau1[[#This Row],[Sales]]/Tableau1[[#This Row],[Profit]])*100</f>
        <v>-235.29411764705884</v>
      </c>
      <c r="X3899">
        <f>Tableau1[[#This Row],[Sales]]*(1-Tableau1[[#This Row],[Discount]])</f>
        <v>6.4768000000000008</v>
      </c>
      <c r="Y3899">
        <f ca="1">SUMIF(Tableau1[Order ID],Tableau1[[#This Row],[Order ID]],Tableau1[[#This Row],[Sales]])</f>
        <v>0</v>
      </c>
    </row>
    <row r="3900" spans="1:25" x14ac:dyDescent="0.3">
      <c r="A3900">
        <v>7849</v>
      </c>
      <c r="B3900" t="s">
        <v>3919</v>
      </c>
      <c r="C3900" s="9" t="s">
        <v>5470</v>
      </c>
      <c r="D3900" s="9">
        <v>42492</v>
      </c>
      <c r="E3900" s="3" t="s">
        <v>5745</v>
      </c>
      <c r="F3900" t="s">
        <v>6465</v>
      </c>
      <c r="G3900" t="s">
        <v>7016</v>
      </c>
      <c r="H3900" t="s">
        <v>7809</v>
      </c>
      <c r="I3900" t="s">
        <v>8054</v>
      </c>
      <c r="J3900" t="s">
        <v>8057</v>
      </c>
      <c r="K3900" t="s">
        <v>8276</v>
      </c>
      <c r="L3900" t="s">
        <v>8593</v>
      </c>
      <c r="M3900">
        <v>75061</v>
      </c>
      <c r="N3900" t="s">
        <v>8639</v>
      </c>
      <c r="O3900" t="s">
        <v>10114</v>
      </c>
      <c r="P3900" t="s">
        <v>10371</v>
      </c>
      <c r="Q3900" t="s">
        <v>10377</v>
      </c>
      <c r="R3900" t="s">
        <v>11852</v>
      </c>
      <c r="S3900">
        <v>18.936</v>
      </c>
      <c r="T3900">
        <v>3</v>
      </c>
      <c r="U3900">
        <v>0.2</v>
      </c>
      <c r="V3900">
        <v>-3.7871999999999999</v>
      </c>
      <c r="W3900">
        <f>(Tableau1[[#This Row],[Sales]]/Tableau1[[#This Row],[Profit]])*100</f>
        <v>-500</v>
      </c>
      <c r="X3900">
        <f>Tableau1[[#This Row],[Sales]]*(1-Tableau1[[#This Row],[Discount]])</f>
        <v>15.148800000000001</v>
      </c>
      <c r="Y3900">
        <f ca="1">SUMIF(Tableau1[Order ID],Tableau1[[#This Row],[Order ID]],Tableau1[[#This Row],[Sales]])</f>
        <v>0</v>
      </c>
    </row>
    <row r="3901" spans="1:25" x14ac:dyDescent="0.3">
      <c r="A3901">
        <v>7852</v>
      </c>
      <c r="B3901" t="s">
        <v>3920</v>
      </c>
      <c r="C3901" s="9" t="s">
        <v>5367</v>
      </c>
      <c r="D3901" s="9">
        <v>41982</v>
      </c>
      <c r="E3901" s="3" t="s">
        <v>5564</v>
      </c>
      <c r="F3901" t="s">
        <v>6465</v>
      </c>
      <c r="G3901" t="s">
        <v>6599</v>
      </c>
      <c r="H3901" t="s">
        <v>7392</v>
      </c>
      <c r="I3901" t="s">
        <v>8055</v>
      </c>
      <c r="J3901" t="s">
        <v>8057</v>
      </c>
      <c r="K3901" t="s">
        <v>8080</v>
      </c>
      <c r="L3901" t="s">
        <v>8598</v>
      </c>
      <c r="M3901">
        <v>60653</v>
      </c>
      <c r="N3901" t="s">
        <v>8639</v>
      </c>
      <c r="O3901" t="s">
        <v>10253</v>
      </c>
      <c r="P3901" t="s">
        <v>10371</v>
      </c>
      <c r="Q3901" t="s">
        <v>10383</v>
      </c>
      <c r="R3901" t="s">
        <v>11991</v>
      </c>
      <c r="S3901">
        <v>8.4480000000000004</v>
      </c>
      <c r="T3901">
        <v>2</v>
      </c>
      <c r="U3901">
        <v>0.2</v>
      </c>
      <c r="V3901">
        <v>2.9567999999999999</v>
      </c>
      <c r="W3901">
        <f>(Tableau1[[#This Row],[Sales]]/Tableau1[[#This Row],[Profit]])*100</f>
        <v>285.71428571428572</v>
      </c>
      <c r="X3901">
        <f>Tableau1[[#This Row],[Sales]]*(1-Tableau1[[#This Row],[Discount]])</f>
        <v>6.7584000000000009</v>
      </c>
      <c r="Y3901">
        <f ca="1">SUMIF(Tableau1[Order ID],Tableau1[[#This Row],[Order ID]],Tableau1[[#This Row],[Sales]])</f>
        <v>0</v>
      </c>
    </row>
    <row r="3902" spans="1:25" x14ac:dyDescent="0.3">
      <c r="A3902">
        <v>7854</v>
      </c>
      <c r="B3902" t="s">
        <v>3921</v>
      </c>
      <c r="C3902" s="9" t="s">
        <v>5737</v>
      </c>
      <c r="D3902" s="9">
        <v>42363</v>
      </c>
      <c r="E3902" s="3" t="s">
        <v>6262</v>
      </c>
      <c r="F3902" t="s">
        <v>6465</v>
      </c>
      <c r="G3902" t="s">
        <v>7066</v>
      </c>
      <c r="H3902" t="s">
        <v>7859</v>
      </c>
      <c r="I3902" t="s">
        <v>8056</v>
      </c>
      <c r="J3902" t="s">
        <v>8057</v>
      </c>
      <c r="K3902" t="s">
        <v>8059</v>
      </c>
      <c r="L3902" t="s">
        <v>8590</v>
      </c>
      <c r="M3902">
        <v>90049</v>
      </c>
      <c r="N3902" t="s">
        <v>8638</v>
      </c>
      <c r="O3902" t="s">
        <v>9644</v>
      </c>
      <c r="P3902" t="s">
        <v>10371</v>
      </c>
      <c r="Q3902" t="s">
        <v>10383</v>
      </c>
      <c r="R3902" t="s">
        <v>11382</v>
      </c>
      <c r="S3902">
        <v>9.9600000000000009</v>
      </c>
      <c r="T3902">
        <v>2</v>
      </c>
      <c r="U3902">
        <v>0</v>
      </c>
      <c r="V3902">
        <v>4.8803999999999998</v>
      </c>
      <c r="W3902">
        <f>(Tableau1[[#This Row],[Sales]]/Tableau1[[#This Row],[Profit]])*100</f>
        <v>204.08163265306123</v>
      </c>
      <c r="X3902">
        <f>Tableau1[[#This Row],[Sales]]*(1-Tableau1[[#This Row],[Discount]])</f>
        <v>9.9600000000000009</v>
      </c>
      <c r="Y3902">
        <f ca="1">SUMIF(Tableau1[Order ID],Tableau1[[#This Row],[Order ID]],Tableau1[[#This Row],[Sales]])</f>
        <v>0</v>
      </c>
    </row>
    <row r="3903" spans="1:25" x14ac:dyDescent="0.3">
      <c r="A3903">
        <v>7855</v>
      </c>
      <c r="B3903" t="s">
        <v>3922</v>
      </c>
      <c r="C3903" s="9" t="s">
        <v>5256</v>
      </c>
      <c r="D3903" s="9">
        <v>43076</v>
      </c>
      <c r="E3903" s="3" t="s">
        <v>6289</v>
      </c>
      <c r="F3903" t="s">
        <v>6465</v>
      </c>
      <c r="G3903" t="s">
        <v>6471</v>
      </c>
      <c r="H3903" t="s">
        <v>7264</v>
      </c>
      <c r="I3903" t="s">
        <v>8054</v>
      </c>
      <c r="J3903" t="s">
        <v>8057</v>
      </c>
      <c r="K3903" t="s">
        <v>8471</v>
      </c>
      <c r="L3903" t="s">
        <v>8623</v>
      </c>
      <c r="M3903">
        <v>39401</v>
      </c>
      <c r="N3903" t="s">
        <v>8637</v>
      </c>
      <c r="O3903" t="s">
        <v>9897</v>
      </c>
      <c r="P3903" t="s">
        <v>10371</v>
      </c>
      <c r="Q3903" t="s">
        <v>10382</v>
      </c>
      <c r="R3903" t="s">
        <v>11633</v>
      </c>
      <c r="S3903">
        <v>320.64</v>
      </c>
      <c r="T3903">
        <v>4</v>
      </c>
      <c r="U3903">
        <v>0</v>
      </c>
      <c r="V3903">
        <v>89.779200000000003</v>
      </c>
      <c r="W3903">
        <f>(Tableau1[[#This Row],[Sales]]/Tableau1[[#This Row],[Profit]])*100</f>
        <v>357.14285714285711</v>
      </c>
      <c r="X3903">
        <f>Tableau1[[#This Row],[Sales]]*(1-Tableau1[[#This Row],[Discount]])</f>
        <v>320.64</v>
      </c>
      <c r="Y3903">
        <f ca="1">SUMIF(Tableau1[Order ID],Tableau1[[#This Row],[Order ID]],Tableau1[[#This Row],[Sales]])</f>
        <v>0</v>
      </c>
    </row>
    <row r="3904" spans="1:25" x14ac:dyDescent="0.3">
      <c r="A3904">
        <v>7857</v>
      </c>
      <c r="B3904" t="s">
        <v>3923</v>
      </c>
      <c r="C3904" s="9" t="s">
        <v>6022</v>
      </c>
      <c r="D3904" s="9">
        <v>41789</v>
      </c>
      <c r="E3904" s="3" t="s">
        <v>5136</v>
      </c>
      <c r="F3904" t="s">
        <v>6466</v>
      </c>
      <c r="G3904" t="s">
        <v>6897</v>
      </c>
      <c r="H3904" t="s">
        <v>7690</v>
      </c>
      <c r="I3904" t="s">
        <v>8055</v>
      </c>
      <c r="J3904" t="s">
        <v>8057</v>
      </c>
      <c r="K3904" t="s">
        <v>8078</v>
      </c>
      <c r="L3904" t="s">
        <v>8603</v>
      </c>
      <c r="M3904">
        <v>10024</v>
      </c>
      <c r="N3904" t="s">
        <v>8640</v>
      </c>
      <c r="O3904" t="s">
        <v>9974</v>
      </c>
      <c r="P3904" t="s">
        <v>10371</v>
      </c>
      <c r="Q3904" t="s">
        <v>10381</v>
      </c>
      <c r="R3904" t="s">
        <v>11711</v>
      </c>
      <c r="S3904">
        <v>25.584</v>
      </c>
      <c r="T3904">
        <v>2</v>
      </c>
      <c r="U3904">
        <v>0.2</v>
      </c>
      <c r="V3904">
        <v>8.9543999999999997</v>
      </c>
      <c r="W3904">
        <f>(Tableau1[[#This Row],[Sales]]/Tableau1[[#This Row],[Profit]])*100</f>
        <v>285.71428571428572</v>
      </c>
      <c r="X3904">
        <f>Tableau1[[#This Row],[Sales]]*(1-Tableau1[[#This Row],[Discount]])</f>
        <v>20.467200000000002</v>
      </c>
      <c r="Y3904">
        <f ca="1">SUMIF(Tableau1[Order ID],Tableau1[[#This Row],[Order ID]],Tableau1[[#This Row],[Sales]])</f>
        <v>0</v>
      </c>
    </row>
    <row r="3905" spans="1:25" x14ac:dyDescent="0.3">
      <c r="A3905">
        <v>7861</v>
      </c>
      <c r="B3905" t="s">
        <v>3924</v>
      </c>
      <c r="C3905" s="9" t="s">
        <v>5610</v>
      </c>
      <c r="D3905" s="9">
        <v>42796</v>
      </c>
      <c r="E3905" s="3" t="s">
        <v>5934</v>
      </c>
      <c r="F3905" t="s">
        <v>6465</v>
      </c>
      <c r="G3905" t="s">
        <v>6818</v>
      </c>
      <c r="H3905" t="s">
        <v>7611</v>
      </c>
      <c r="I3905" t="s">
        <v>8054</v>
      </c>
      <c r="J3905" t="s">
        <v>8057</v>
      </c>
      <c r="K3905" t="s">
        <v>8249</v>
      </c>
      <c r="L3905" t="s">
        <v>8612</v>
      </c>
      <c r="M3905">
        <v>44221</v>
      </c>
      <c r="N3905" t="s">
        <v>8640</v>
      </c>
      <c r="O3905" t="s">
        <v>9681</v>
      </c>
      <c r="P3905" t="s">
        <v>10371</v>
      </c>
      <c r="Q3905" t="s">
        <v>10381</v>
      </c>
      <c r="R3905" t="s">
        <v>11420</v>
      </c>
      <c r="S3905">
        <v>18.527999999999999</v>
      </c>
      <c r="T3905">
        <v>4</v>
      </c>
      <c r="U3905">
        <v>0.7</v>
      </c>
      <c r="V3905">
        <v>-12.352</v>
      </c>
      <c r="W3905">
        <f>(Tableau1[[#This Row],[Sales]]/Tableau1[[#This Row],[Profit]])*100</f>
        <v>-149.99999999999997</v>
      </c>
      <c r="X3905">
        <f>Tableau1[[#This Row],[Sales]]*(1-Tableau1[[#This Row],[Discount]])</f>
        <v>5.5584000000000007</v>
      </c>
      <c r="Y3905">
        <f ca="1">SUMIF(Tableau1[Order ID],Tableau1[[#This Row],[Order ID]],Tableau1[[#This Row],[Sales]])</f>
        <v>0</v>
      </c>
    </row>
    <row r="3906" spans="1:25" x14ac:dyDescent="0.3">
      <c r="A3906">
        <v>7862</v>
      </c>
      <c r="B3906" t="s">
        <v>3925</v>
      </c>
      <c r="C3906" s="9" t="s">
        <v>5118</v>
      </c>
      <c r="D3906" s="9">
        <v>42289</v>
      </c>
      <c r="E3906" s="3" t="s">
        <v>5902</v>
      </c>
      <c r="F3906" t="s">
        <v>6465</v>
      </c>
      <c r="G3906" t="s">
        <v>7035</v>
      </c>
      <c r="H3906" t="s">
        <v>7828</v>
      </c>
      <c r="I3906" t="s">
        <v>8054</v>
      </c>
      <c r="J3906" t="s">
        <v>8057</v>
      </c>
      <c r="K3906" t="s">
        <v>8062</v>
      </c>
      <c r="L3906" t="s">
        <v>8234</v>
      </c>
      <c r="M3906">
        <v>98103</v>
      </c>
      <c r="N3906" t="s">
        <v>8638</v>
      </c>
      <c r="O3906" t="s">
        <v>9638</v>
      </c>
      <c r="P3906" t="s">
        <v>10372</v>
      </c>
      <c r="Q3906" t="s">
        <v>10384</v>
      </c>
      <c r="R3906" t="s">
        <v>11376</v>
      </c>
      <c r="S3906">
        <v>17.899999999999999</v>
      </c>
      <c r="T3906">
        <v>2</v>
      </c>
      <c r="U3906">
        <v>0</v>
      </c>
      <c r="V3906">
        <v>3.4009999999999998</v>
      </c>
      <c r="W3906">
        <f>(Tableau1[[#This Row],[Sales]]/Tableau1[[#This Row],[Profit]])*100</f>
        <v>526.31578947368416</v>
      </c>
      <c r="X3906">
        <f>Tableau1[[#This Row],[Sales]]*(1-Tableau1[[#This Row],[Discount]])</f>
        <v>17.899999999999999</v>
      </c>
      <c r="Y3906">
        <f ca="1">SUMIF(Tableau1[Order ID],Tableau1[[#This Row],[Order ID]],Tableau1[[#This Row],[Sales]])</f>
        <v>0</v>
      </c>
    </row>
    <row r="3907" spans="1:25" x14ac:dyDescent="0.3">
      <c r="A3907">
        <v>7864</v>
      </c>
      <c r="B3907" t="s">
        <v>3926</v>
      </c>
      <c r="C3907" s="9" t="s">
        <v>6207</v>
      </c>
      <c r="D3907" s="9">
        <v>42199</v>
      </c>
      <c r="E3907" s="3" t="s">
        <v>5520</v>
      </c>
      <c r="F3907" t="s">
        <v>6464</v>
      </c>
      <c r="G3907" t="s">
        <v>7060</v>
      </c>
      <c r="H3907" t="s">
        <v>7853</v>
      </c>
      <c r="I3907" t="s">
        <v>8054</v>
      </c>
      <c r="J3907" t="s">
        <v>8057</v>
      </c>
      <c r="K3907" t="s">
        <v>8181</v>
      </c>
      <c r="L3907" t="s">
        <v>8604</v>
      </c>
      <c r="M3907">
        <v>85204</v>
      </c>
      <c r="N3907" t="s">
        <v>8638</v>
      </c>
      <c r="O3907" t="s">
        <v>9045</v>
      </c>
      <c r="P3907" t="s">
        <v>10371</v>
      </c>
      <c r="Q3907" t="s">
        <v>10377</v>
      </c>
      <c r="R3907" t="s">
        <v>10794</v>
      </c>
      <c r="S3907">
        <v>272.73599999999999</v>
      </c>
      <c r="T3907">
        <v>3</v>
      </c>
      <c r="U3907">
        <v>0.2</v>
      </c>
      <c r="V3907">
        <v>-64.774799999999999</v>
      </c>
      <c r="W3907">
        <f>(Tableau1[[#This Row],[Sales]]/Tableau1[[#This Row],[Profit]])*100</f>
        <v>-421.05263157894734</v>
      </c>
      <c r="X3907">
        <f>Tableau1[[#This Row],[Sales]]*(1-Tableau1[[#This Row],[Discount]])</f>
        <v>218.18880000000001</v>
      </c>
      <c r="Y3907">
        <f ca="1">SUMIF(Tableau1[Order ID],Tableau1[[#This Row],[Order ID]],Tableau1[[#This Row],[Sales]])</f>
        <v>0</v>
      </c>
    </row>
    <row r="3908" spans="1:25" x14ac:dyDescent="0.3">
      <c r="A3908">
        <v>7868</v>
      </c>
      <c r="B3908" t="s">
        <v>3927</v>
      </c>
      <c r="C3908" s="9" t="s">
        <v>5114</v>
      </c>
      <c r="D3908" s="9">
        <v>41962</v>
      </c>
      <c r="E3908" s="3" t="s">
        <v>5186</v>
      </c>
      <c r="F3908" t="s">
        <v>6464</v>
      </c>
      <c r="G3908" t="s">
        <v>7216</v>
      </c>
      <c r="H3908" t="s">
        <v>8009</v>
      </c>
      <c r="I3908" t="s">
        <v>8056</v>
      </c>
      <c r="J3908" t="s">
        <v>8057</v>
      </c>
      <c r="K3908" t="s">
        <v>8346</v>
      </c>
      <c r="L3908" t="s">
        <v>8595</v>
      </c>
      <c r="M3908">
        <v>84106</v>
      </c>
      <c r="N3908" t="s">
        <v>8638</v>
      </c>
      <c r="O3908" t="s">
        <v>9074</v>
      </c>
      <c r="P3908" t="s">
        <v>10371</v>
      </c>
      <c r="Q3908" t="s">
        <v>10383</v>
      </c>
      <c r="R3908" t="s">
        <v>11563</v>
      </c>
      <c r="S3908">
        <v>166.44</v>
      </c>
      <c r="T3908">
        <v>3</v>
      </c>
      <c r="U3908">
        <v>0</v>
      </c>
      <c r="V3908">
        <v>79.891199999999998</v>
      </c>
      <c r="W3908">
        <f>(Tableau1[[#This Row],[Sales]]/Tableau1[[#This Row],[Profit]])*100</f>
        <v>208.33333333333334</v>
      </c>
      <c r="X3908">
        <f>Tableau1[[#This Row],[Sales]]*(1-Tableau1[[#This Row],[Discount]])</f>
        <v>166.44</v>
      </c>
      <c r="Y3908">
        <f ca="1">SUMIF(Tableau1[Order ID],Tableau1[[#This Row],[Order ID]],Tableau1[[#This Row],[Sales]])</f>
        <v>0</v>
      </c>
    </row>
    <row r="3909" spans="1:25" x14ac:dyDescent="0.3">
      <c r="A3909">
        <v>7869</v>
      </c>
      <c r="B3909" t="s">
        <v>3928</v>
      </c>
      <c r="C3909" s="9" t="s">
        <v>6052</v>
      </c>
      <c r="D3909" s="9">
        <v>42517</v>
      </c>
      <c r="E3909" s="3" t="s">
        <v>5829</v>
      </c>
      <c r="F3909" t="s">
        <v>6465</v>
      </c>
      <c r="G3909" t="s">
        <v>6669</v>
      </c>
      <c r="H3909" t="s">
        <v>7462</v>
      </c>
      <c r="I3909" t="s">
        <v>8054</v>
      </c>
      <c r="J3909" t="s">
        <v>8057</v>
      </c>
      <c r="K3909" t="s">
        <v>8059</v>
      </c>
      <c r="L3909" t="s">
        <v>8590</v>
      </c>
      <c r="M3909">
        <v>90045</v>
      </c>
      <c r="N3909" t="s">
        <v>8638</v>
      </c>
      <c r="O3909" t="s">
        <v>9664</v>
      </c>
      <c r="P3909" t="s">
        <v>10371</v>
      </c>
      <c r="Q3909" t="s">
        <v>10383</v>
      </c>
      <c r="R3909" t="s">
        <v>11402</v>
      </c>
      <c r="S3909">
        <v>13.38</v>
      </c>
      <c r="T3909">
        <v>2</v>
      </c>
      <c r="U3909">
        <v>0</v>
      </c>
      <c r="V3909">
        <v>6.1547999999999998</v>
      </c>
      <c r="W3909">
        <f>(Tableau1[[#This Row],[Sales]]/Tableau1[[#This Row],[Profit]])*100</f>
        <v>217.39130434782612</v>
      </c>
      <c r="X3909">
        <f>Tableau1[[#This Row],[Sales]]*(1-Tableau1[[#This Row],[Discount]])</f>
        <v>13.38</v>
      </c>
      <c r="Y3909">
        <f ca="1">SUMIF(Tableau1[Order ID],Tableau1[[#This Row],[Order ID]],Tableau1[[#This Row],[Sales]])</f>
        <v>0</v>
      </c>
    </row>
    <row r="3910" spans="1:25" x14ac:dyDescent="0.3">
      <c r="A3910">
        <v>7870</v>
      </c>
      <c r="B3910" t="s">
        <v>3929</v>
      </c>
      <c r="C3910" s="9" t="s">
        <v>5475</v>
      </c>
      <c r="D3910" s="9">
        <v>42919</v>
      </c>
      <c r="E3910" s="3" t="s">
        <v>5392</v>
      </c>
      <c r="F3910" t="s">
        <v>6465</v>
      </c>
      <c r="G3910" t="s">
        <v>7125</v>
      </c>
      <c r="H3910" t="s">
        <v>7918</v>
      </c>
      <c r="I3910" t="s">
        <v>8054</v>
      </c>
      <c r="J3910" t="s">
        <v>8057</v>
      </c>
      <c r="K3910" t="s">
        <v>8166</v>
      </c>
      <c r="L3910" t="s">
        <v>8592</v>
      </c>
      <c r="M3910">
        <v>28540</v>
      </c>
      <c r="N3910" t="s">
        <v>8637</v>
      </c>
      <c r="O3910" t="s">
        <v>8686</v>
      </c>
      <c r="P3910" t="s">
        <v>10372</v>
      </c>
      <c r="Q3910" t="s">
        <v>10384</v>
      </c>
      <c r="R3910" t="s">
        <v>10435</v>
      </c>
      <c r="S3910">
        <v>24</v>
      </c>
      <c r="T3910">
        <v>2</v>
      </c>
      <c r="U3910">
        <v>0.2</v>
      </c>
      <c r="V3910">
        <v>-2.7</v>
      </c>
      <c r="W3910">
        <f>(Tableau1[[#This Row],[Sales]]/Tableau1[[#This Row],[Profit]])*100</f>
        <v>-888.8888888888888</v>
      </c>
      <c r="X3910">
        <f>Tableau1[[#This Row],[Sales]]*(1-Tableau1[[#This Row],[Discount]])</f>
        <v>19.200000000000003</v>
      </c>
      <c r="Y3910">
        <f ca="1">SUMIF(Tableau1[Order ID],Tableau1[[#This Row],[Order ID]],Tableau1[[#This Row],[Sales]])</f>
        <v>0</v>
      </c>
    </row>
    <row r="3911" spans="1:25" x14ac:dyDescent="0.3">
      <c r="A3911">
        <v>7871</v>
      </c>
      <c r="B3911" t="s">
        <v>3930</v>
      </c>
      <c r="C3911" s="9" t="s">
        <v>5175</v>
      </c>
      <c r="D3911" s="9">
        <v>43003</v>
      </c>
      <c r="E3911" s="3" t="s">
        <v>5395</v>
      </c>
      <c r="F3911" t="s">
        <v>6465</v>
      </c>
      <c r="G3911" t="s">
        <v>7130</v>
      </c>
      <c r="H3911" t="s">
        <v>7923</v>
      </c>
      <c r="I3911" t="s">
        <v>8055</v>
      </c>
      <c r="J3911" t="s">
        <v>8057</v>
      </c>
      <c r="K3911" t="s">
        <v>8138</v>
      </c>
      <c r="L3911" t="s">
        <v>8612</v>
      </c>
      <c r="M3911">
        <v>44107</v>
      </c>
      <c r="N3911" t="s">
        <v>8640</v>
      </c>
      <c r="O3911" t="s">
        <v>9284</v>
      </c>
      <c r="P3911" t="s">
        <v>10371</v>
      </c>
      <c r="Q3911" t="s">
        <v>10385</v>
      </c>
      <c r="R3911" t="s">
        <v>11033</v>
      </c>
      <c r="S3911">
        <v>24.448</v>
      </c>
      <c r="T3911">
        <v>4</v>
      </c>
      <c r="U3911">
        <v>0.2</v>
      </c>
      <c r="V3911">
        <v>8.8623999999999992</v>
      </c>
      <c r="W3911">
        <f>(Tableau1[[#This Row],[Sales]]/Tableau1[[#This Row],[Profit]])*100</f>
        <v>275.86206896551727</v>
      </c>
      <c r="X3911">
        <f>Tableau1[[#This Row],[Sales]]*(1-Tableau1[[#This Row],[Discount]])</f>
        <v>19.558400000000002</v>
      </c>
      <c r="Y3911">
        <f ca="1">SUMIF(Tableau1[Order ID],Tableau1[[#This Row],[Order ID]],Tableau1[[#This Row],[Sales]])</f>
        <v>0</v>
      </c>
    </row>
    <row r="3912" spans="1:25" x14ac:dyDescent="0.3">
      <c r="A3912">
        <v>7872</v>
      </c>
      <c r="B3912" t="s">
        <v>3931</v>
      </c>
      <c r="C3912" s="9" t="s">
        <v>5369</v>
      </c>
      <c r="D3912" s="9">
        <v>42646</v>
      </c>
      <c r="E3912" s="3" t="s">
        <v>5907</v>
      </c>
      <c r="F3912" t="s">
        <v>6465</v>
      </c>
      <c r="G3912" t="s">
        <v>7094</v>
      </c>
      <c r="H3912" t="s">
        <v>7887</v>
      </c>
      <c r="I3912" t="s">
        <v>8056</v>
      </c>
      <c r="J3912" t="s">
        <v>8057</v>
      </c>
      <c r="K3912" t="s">
        <v>8511</v>
      </c>
      <c r="L3912" t="s">
        <v>8590</v>
      </c>
      <c r="M3912">
        <v>92630</v>
      </c>
      <c r="N3912" t="s">
        <v>8638</v>
      </c>
      <c r="O3912" t="s">
        <v>9264</v>
      </c>
      <c r="P3912" t="s">
        <v>10371</v>
      </c>
      <c r="Q3912" t="s">
        <v>10375</v>
      </c>
      <c r="R3912" t="s">
        <v>11013</v>
      </c>
      <c r="S3912">
        <v>6.16</v>
      </c>
      <c r="T3912">
        <v>2</v>
      </c>
      <c r="U3912">
        <v>0</v>
      </c>
      <c r="V3912">
        <v>2.9567999999999999</v>
      </c>
      <c r="W3912">
        <f>(Tableau1[[#This Row],[Sales]]/Tableau1[[#This Row],[Profit]])*100</f>
        <v>208.33333333333334</v>
      </c>
      <c r="X3912">
        <f>Tableau1[[#This Row],[Sales]]*(1-Tableau1[[#This Row],[Discount]])</f>
        <v>6.16</v>
      </c>
      <c r="Y3912">
        <f ca="1">SUMIF(Tableau1[Order ID],Tableau1[[#This Row],[Order ID]],Tableau1[[#This Row],[Sales]])</f>
        <v>0</v>
      </c>
    </row>
    <row r="3913" spans="1:25" x14ac:dyDescent="0.3">
      <c r="A3913">
        <v>7876</v>
      </c>
      <c r="B3913" t="s">
        <v>3932</v>
      </c>
      <c r="C3913" s="9" t="s">
        <v>5458</v>
      </c>
      <c r="D3913" s="9">
        <v>42987</v>
      </c>
      <c r="E3913" s="3" t="s">
        <v>5205</v>
      </c>
      <c r="F3913" t="s">
        <v>6465</v>
      </c>
      <c r="G3913" t="s">
        <v>6928</v>
      </c>
      <c r="H3913" t="s">
        <v>7721</v>
      </c>
      <c r="I3913" t="s">
        <v>8055</v>
      </c>
      <c r="J3913" t="s">
        <v>8057</v>
      </c>
      <c r="K3913" t="s">
        <v>8090</v>
      </c>
      <c r="L3913" t="s">
        <v>8609</v>
      </c>
      <c r="M3913">
        <v>97206</v>
      </c>
      <c r="N3913" t="s">
        <v>8638</v>
      </c>
      <c r="O3913" t="s">
        <v>8963</v>
      </c>
      <c r="P3913" t="s">
        <v>10371</v>
      </c>
      <c r="Q3913" t="s">
        <v>10383</v>
      </c>
      <c r="R3913" t="s">
        <v>10712</v>
      </c>
      <c r="S3913">
        <v>31.103999999999999</v>
      </c>
      <c r="T3913">
        <v>6</v>
      </c>
      <c r="U3913">
        <v>0.2</v>
      </c>
      <c r="V3913">
        <v>11.2752</v>
      </c>
      <c r="W3913">
        <f>(Tableau1[[#This Row],[Sales]]/Tableau1[[#This Row],[Profit]])*100</f>
        <v>275.86206896551721</v>
      </c>
      <c r="X3913">
        <f>Tableau1[[#This Row],[Sales]]*(1-Tableau1[[#This Row],[Discount]])</f>
        <v>24.883200000000002</v>
      </c>
      <c r="Y3913">
        <f ca="1">SUMIF(Tableau1[Order ID],Tableau1[[#This Row],[Order ID]],Tableau1[[#This Row],[Sales]])</f>
        <v>0</v>
      </c>
    </row>
    <row r="3914" spans="1:25" x14ac:dyDescent="0.3">
      <c r="A3914">
        <v>7878</v>
      </c>
      <c r="B3914" t="s">
        <v>3933</v>
      </c>
      <c r="C3914" s="9" t="s">
        <v>5929</v>
      </c>
      <c r="D3914" s="9">
        <v>42075</v>
      </c>
      <c r="E3914" s="3" t="s">
        <v>6334</v>
      </c>
      <c r="F3914" t="s">
        <v>6465</v>
      </c>
      <c r="G3914" t="s">
        <v>6900</v>
      </c>
      <c r="H3914" t="s">
        <v>7693</v>
      </c>
      <c r="I3914" t="s">
        <v>8054</v>
      </c>
      <c r="J3914" t="s">
        <v>8057</v>
      </c>
      <c r="K3914" t="s">
        <v>8093</v>
      </c>
      <c r="L3914" t="s">
        <v>8592</v>
      </c>
      <c r="M3914">
        <v>28205</v>
      </c>
      <c r="N3914" t="s">
        <v>8637</v>
      </c>
      <c r="O3914" t="s">
        <v>9636</v>
      </c>
      <c r="P3914" t="s">
        <v>10371</v>
      </c>
      <c r="Q3914" t="s">
        <v>10375</v>
      </c>
      <c r="R3914" t="s">
        <v>11374</v>
      </c>
      <c r="S3914">
        <v>5.04</v>
      </c>
      <c r="T3914">
        <v>2</v>
      </c>
      <c r="U3914">
        <v>0.2</v>
      </c>
      <c r="V3914">
        <v>1.764</v>
      </c>
      <c r="W3914">
        <f>(Tableau1[[#This Row],[Sales]]/Tableau1[[#This Row],[Profit]])*100</f>
        <v>285.71428571428572</v>
      </c>
      <c r="X3914">
        <f>Tableau1[[#This Row],[Sales]]*(1-Tableau1[[#This Row],[Discount]])</f>
        <v>4.032</v>
      </c>
      <c r="Y3914">
        <f ca="1">SUMIF(Tableau1[Order ID],Tableau1[[#This Row],[Order ID]],Tableau1[[#This Row],[Sales]])</f>
        <v>0</v>
      </c>
    </row>
    <row r="3915" spans="1:25" x14ac:dyDescent="0.3">
      <c r="A3915">
        <v>7879</v>
      </c>
      <c r="B3915" t="s">
        <v>3934</v>
      </c>
      <c r="C3915" s="9" t="s">
        <v>5926</v>
      </c>
      <c r="D3915" s="9">
        <v>42703</v>
      </c>
      <c r="E3915" s="3" t="s">
        <v>5459</v>
      </c>
      <c r="F3915" t="s">
        <v>6464</v>
      </c>
      <c r="G3915" t="s">
        <v>7128</v>
      </c>
      <c r="H3915" t="s">
        <v>7921</v>
      </c>
      <c r="I3915" t="s">
        <v>8056</v>
      </c>
      <c r="J3915" t="s">
        <v>8057</v>
      </c>
      <c r="K3915" t="s">
        <v>8092</v>
      </c>
      <c r="L3915" t="s">
        <v>8598</v>
      </c>
      <c r="M3915">
        <v>60505</v>
      </c>
      <c r="N3915" t="s">
        <v>8639</v>
      </c>
      <c r="O3915" t="s">
        <v>10333</v>
      </c>
      <c r="P3915" t="s">
        <v>10370</v>
      </c>
      <c r="Q3915" t="s">
        <v>10378</v>
      </c>
      <c r="R3915" t="s">
        <v>12075</v>
      </c>
      <c r="S3915">
        <v>242.17599999999999</v>
      </c>
      <c r="T3915">
        <v>4</v>
      </c>
      <c r="U3915">
        <v>0.6</v>
      </c>
      <c r="V3915">
        <v>-302.72000000000003</v>
      </c>
      <c r="W3915">
        <f>(Tableau1[[#This Row],[Sales]]/Tableau1[[#This Row],[Profit]])*100</f>
        <v>-80</v>
      </c>
      <c r="X3915">
        <f>Tableau1[[#This Row],[Sales]]*(1-Tableau1[[#This Row],[Discount]])</f>
        <v>96.870400000000004</v>
      </c>
      <c r="Y3915">
        <f ca="1">SUMIF(Tableau1[Order ID],Tableau1[[#This Row],[Order ID]],Tableau1[[#This Row],[Sales]])</f>
        <v>0</v>
      </c>
    </row>
    <row r="3916" spans="1:25" x14ac:dyDescent="0.3">
      <c r="A3916">
        <v>7880</v>
      </c>
      <c r="B3916" t="s">
        <v>3935</v>
      </c>
      <c r="C3916" s="9" t="s">
        <v>5433</v>
      </c>
      <c r="D3916" s="9">
        <v>42535</v>
      </c>
      <c r="E3916" s="3" t="s">
        <v>6058</v>
      </c>
      <c r="F3916" t="s">
        <v>6465</v>
      </c>
      <c r="G3916" t="s">
        <v>6508</v>
      </c>
      <c r="H3916" t="s">
        <v>7301</v>
      </c>
      <c r="I3916" t="s">
        <v>8055</v>
      </c>
      <c r="J3916" t="s">
        <v>8057</v>
      </c>
      <c r="K3916" t="s">
        <v>8068</v>
      </c>
      <c r="L3916" t="s">
        <v>8597</v>
      </c>
      <c r="M3916">
        <v>19140</v>
      </c>
      <c r="N3916" t="s">
        <v>8640</v>
      </c>
      <c r="O3916" t="s">
        <v>10208</v>
      </c>
      <c r="P3916" t="s">
        <v>10370</v>
      </c>
      <c r="Q3916" t="s">
        <v>10376</v>
      </c>
      <c r="R3916" t="s">
        <v>11946</v>
      </c>
      <c r="S3916">
        <v>337.17599999999999</v>
      </c>
      <c r="T3916">
        <v>2</v>
      </c>
      <c r="U3916">
        <v>0.4</v>
      </c>
      <c r="V3916">
        <v>-118.0116</v>
      </c>
      <c r="W3916">
        <f>(Tableau1[[#This Row],[Sales]]/Tableau1[[#This Row],[Profit]])*100</f>
        <v>-285.71428571428572</v>
      </c>
      <c r="X3916">
        <f>Tableau1[[#This Row],[Sales]]*(1-Tableau1[[#This Row],[Discount]])</f>
        <v>202.3056</v>
      </c>
      <c r="Y3916">
        <f ca="1">SUMIF(Tableau1[Order ID],Tableau1[[#This Row],[Order ID]],Tableau1[[#This Row],[Sales]])</f>
        <v>0</v>
      </c>
    </row>
    <row r="3917" spans="1:25" x14ac:dyDescent="0.3">
      <c r="A3917">
        <v>7881</v>
      </c>
      <c r="B3917" t="s">
        <v>3936</v>
      </c>
      <c r="C3917" s="9" t="s">
        <v>5764</v>
      </c>
      <c r="D3917" s="9">
        <v>43072</v>
      </c>
      <c r="E3917" s="3" t="s">
        <v>6169</v>
      </c>
      <c r="F3917" t="s">
        <v>6464</v>
      </c>
      <c r="G3917" t="s">
        <v>6516</v>
      </c>
      <c r="H3917" t="s">
        <v>7309</v>
      </c>
      <c r="I3917" t="s">
        <v>8054</v>
      </c>
      <c r="J3917" t="s">
        <v>8057</v>
      </c>
      <c r="K3917" t="s">
        <v>8435</v>
      </c>
      <c r="L3917" t="s">
        <v>8610</v>
      </c>
      <c r="M3917">
        <v>80229</v>
      </c>
      <c r="N3917" t="s">
        <v>8638</v>
      </c>
      <c r="O3917" t="s">
        <v>9076</v>
      </c>
      <c r="P3917" t="s">
        <v>10371</v>
      </c>
      <c r="Q3917" t="s">
        <v>10379</v>
      </c>
      <c r="R3917" t="s">
        <v>10825</v>
      </c>
      <c r="S3917">
        <v>13.343999999999999</v>
      </c>
      <c r="T3917">
        <v>6</v>
      </c>
      <c r="U3917">
        <v>0.2</v>
      </c>
      <c r="V3917">
        <v>1.0007999999999999</v>
      </c>
      <c r="W3917">
        <f>(Tableau1[[#This Row],[Sales]]/Tableau1[[#This Row],[Profit]])*100</f>
        <v>1333.3333333333335</v>
      </c>
      <c r="X3917">
        <f>Tableau1[[#This Row],[Sales]]*(1-Tableau1[[#This Row],[Discount]])</f>
        <v>10.6752</v>
      </c>
      <c r="Y3917">
        <f ca="1">SUMIF(Tableau1[Order ID],Tableau1[[#This Row],[Order ID]],Tableau1[[#This Row],[Sales]])</f>
        <v>0</v>
      </c>
    </row>
    <row r="3918" spans="1:25" x14ac:dyDescent="0.3">
      <c r="A3918">
        <v>7889</v>
      </c>
      <c r="B3918" t="s">
        <v>3937</v>
      </c>
      <c r="C3918" s="9" t="s">
        <v>5795</v>
      </c>
      <c r="D3918" s="9">
        <v>42598</v>
      </c>
      <c r="E3918" s="3" t="s">
        <v>5280</v>
      </c>
      <c r="F3918" t="s">
        <v>6465</v>
      </c>
      <c r="G3918" t="s">
        <v>6655</v>
      </c>
      <c r="H3918" t="s">
        <v>7448</v>
      </c>
      <c r="I3918" t="s">
        <v>8054</v>
      </c>
      <c r="J3918" t="s">
        <v>8057</v>
      </c>
      <c r="K3918" t="s">
        <v>8556</v>
      </c>
      <c r="L3918" t="s">
        <v>8590</v>
      </c>
      <c r="M3918">
        <v>95616</v>
      </c>
      <c r="N3918" t="s">
        <v>8638</v>
      </c>
      <c r="O3918" t="s">
        <v>9332</v>
      </c>
      <c r="P3918" t="s">
        <v>10371</v>
      </c>
      <c r="Q3918" t="s">
        <v>10383</v>
      </c>
      <c r="R3918" t="s">
        <v>11080</v>
      </c>
      <c r="S3918">
        <v>32.4</v>
      </c>
      <c r="T3918">
        <v>5</v>
      </c>
      <c r="U3918">
        <v>0</v>
      </c>
      <c r="V3918">
        <v>15.552</v>
      </c>
      <c r="W3918">
        <f>(Tableau1[[#This Row],[Sales]]/Tableau1[[#This Row],[Profit]])*100</f>
        <v>208.33333333333334</v>
      </c>
      <c r="X3918">
        <f>Tableau1[[#This Row],[Sales]]*(1-Tableau1[[#This Row],[Discount]])</f>
        <v>32.4</v>
      </c>
      <c r="Y3918">
        <f ca="1">SUMIF(Tableau1[Order ID],Tableau1[[#This Row],[Order ID]],Tableau1[[#This Row],[Sales]])</f>
        <v>0</v>
      </c>
    </row>
    <row r="3919" spans="1:25" x14ac:dyDescent="0.3">
      <c r="A3919">
        <v>7890</v>
      </c>
      <c r="B3919" t="s">
        <v>3938</v>
      </c>
      <c r="C3919" s="9" t="s">
        <v>5621</v>
      </c>
      <c r="D3919" s="9">
        <v>42729</v>
      </c>
      <c r="E3919" s="3" t="s">
        <v>5753</v>
      </c>
      <c r="F3919" t="s">
        <v>6465</v>
      </c>
      <c r="G3919" t="s">
        <v>7240</v>
      </c>
      <c r="H3919" t="s">
        <v>8033</v>
      </c>
      <c r="I3919" t="s">
        <v>8054</v>
      </c>
      <c r="J3919" t="s">
        <v>8057</v>
      </c>
      <c r="K3919" t="s">
        <v>8173</v>
      </c>
      <c r="L3919" t="s">
        <v>8624</v>
      </c>
      <c r="M3919">
        <v>72701</v>
      </c>
      <c r="N3919" t="s">
        <v>8637</v>
      </c>
      <c r="O3919" t="s">
        <v>9080</v>
      </c>
      <c r="P3919" t="s">
        <v>10371</v>
      </c>
      <c r="Q3919" t="s">
        <v>10379</v>
      </c>
      <c r="R3919" t="s">
        <v>10830</v>
      </c>
      <c r="S3919">
        <v>19.89</v>
      </c>
      <c r="T3919">
        <v>9</v>
      </c>
      <c r="U3919">
        <v>0</v>
      </c>
      <c r="V3919">
        <v>5.3703000000000003</v>
      </c>
      <c r="W3919">
        <f>(Tableau1[[#This Row],[Sales]]/Tableau1[[#This Row],[Profit]])*100</f>
        <v>370.37037037037038</v>
      </c>
      <c r="X3919">
        <f>Tableau1[[#This Row],[Sales]]*(1-Tableau1[[#This Row],[Discount]])</f>
        <v>19.89</v>
      </c>
      <c r="Y3919">
        <f ca="1">SUMIF(Tableau1[Order ID],Tableau1[[#This Row],[Order ID]],Tableau1[[#This Row],[Sales]])</f>
        <v>0</v>
      </c>
    </row>
    <row r="3920" spans="1:25" x14ac:dyDescent="0.3">
      <c r="A3920">
        <v>7894</v>
      </c>
      <c r="B3920" t="s">
        <v>3939</v>
      </c>
      <c r="C3920" s="9" t="s">
        <v>5313</v>
      </c>
      <c r="D3920" s="9">
        <v>42939</v>
      </c>
      <c r="E3920" s="3" t="s">
        <v>5275</v>
      </c>
      <c r="F3920" t="s">
        <v>6465</v>
      </c>
      <c r="G3920" t="s">
        <v>6602</v>
      </c>
      <c r="H3920" t="s">
        <v>7395</v>
      </c>
      <c r="I3920" t="s">
        <v>8056</v>
      </c>
      <c r="J3920" t="s">
        <v>8057</v>
      </c>
      <c r="K3920" t="s">
        <v>8078</v>
      </c>
      <c r="L3920" t="s">
        <v>8603</v>
      </c>
      <c r="M3920">
        <v>10011</v>
      </c>
      <c r="N3920" t="s">
        <v>8640</v>
      </c>
      <c r="O3920" t="s">
        <v>8960</v>
      </c>
      <c r="P3920" t="s">
        <v>10371</v>
      </c>
      <c r="Q3920" t="s">
        <v>10381</v>
      </c>
      <c r="R3920" t="s">
        <v>10709</v>
      </c>
      <c r="S3920">
        <v>13.92</v>
      </c>
      <c r="T3920">
        <v>3</v>
      </c>
      <c r="U3920">
        <v>0.2</v>
      </c>
      <c r="V3920">
        <v>4.3499999999999996</v>
      </c>
      <c r="W3920">
        <f>(Tableau1[[#This Row],[Sales]]/Tableau1[[#This Row],[Profit]])*100</f>
        <v>320</v>
      </c>
      <c r="X3920">
        <f>Tableau1[[#This Row],[Sales]]*(1-Tableau1[[#This Row],[Discount]])</f>
        <v>11.136000000000001</v>
      </c>
      <c r="Y3920">
        <f ca="1">SUMIF(Tableau1[Order ID],Tableau1[[#This Row],[Order ID]],Tableau1[[#This Row],[Sales]])</f>
        <v>0</v>
      </c>
    </row>
    <row r="3921" spans="1:25" x14ac:dyDescent="0.3">
      <c r="A3921">
        <v>7895</v>
      </c>
      <c r="B3921" t="s">
        <v>3940</v>
      </c>
      <c r="C3921" s="9" t="s">
        <v>5578</v>
      </c>
      <c r="D3921" s="9">
        <v>42907</v>
      </c>
      <c r="E3921" s="3" t="s">
        <v>5673</v>
      </c>
      <c r="F3921" t="s">
        <v>6465</v>
      </c>
      <c r="G3921" t="s">
        <v>6726</v>
      </c>
      <c r="H3921" t="s">
        <v>7519</v>
      </c>
      <c r="I3921" t="s">
        <v>8056</v>
      </c>
      <c r="J3921" t="s">
        <v>8057</v>
      </c>
      <c r="K3921" t="s">
        <v>8378</v>
      </c>
      <c r="L3921" t="s">
        <v>8636</v>
      </c>
      <c r="M3921">
        <v>26003</v>
      </c>
      <c r="N3921" t="s">
        <v>8640</v>
      </c>
      <c r="O3921" t="s">
        <v>8729</v>
      </c>
      <c r="P3921" t="s">
        <v>10371</v>
      </c>
      <c r="Q3921" t="s">
        <v>10381</v>
      </c>
      <c r="R3921" t="s">
        <v>10478</v>
      </c>
      <c r="S3921">
        <v>82.4</v>
      </c>
      <c r="T3921">
        <v>5</v>
      </c>
      <c r="U3921">
        <v>0</v>
      </c>
      <c r="V3921">
        <v>40.375999999999998</v>
      </c>
      <c r="W3921">
        <f>(Tableau1[[#This Row],[Sales]]/Tableau1[[#This Row],[Profit]])*100</f>
        <v>204.08163265306123</v>
      </c>
      <c r="X3921">
        <f>Tableau1[[#This Row],[Sales]]*(1-Tableau1[[#This Row],[Discount]])</f>
        <v>82.4</v>
      </c>
      <c r="Y3921">
        <f ca="1">SUMIF(Tableau1[Order ID],Tableau1[[#This Row],[Order ID]],Tableau1[[#This Row],[Sales]])</f>
        <v>0</v>
      </c>
    </row>
    <row r="3922" spans="1:25" x14ac:dyDescent="0.3">
      <c r="A3922">
        <v>7898</v>
      </c>
      <c r="B3922" t="s">
        <v>3941</v>
      </c>
      <c r="C3922" s="9" t="s">
        <v>5832</v>
      </c>
      <c r="D3922" s="9">
        <v>42960</v>
      </c>
      <c r="E3922" s="3" t="s">
        <v>5268</v>
      </c>
      <c r="F3922" t="s">
        <v>6465</v>
      </c>
      <c r="G3922" t="s">
        <v>6887</v>
      </c>
      <c r="H3922" t="s">
        <v>7680</v>
      </c>
      <c r="I3922" t="s">
        <v>8054</v>
      </c>
      <c r="J3922" t="s">
        <v>8057</v>
      </c>
      <c r="K3922" t="s">
        <v>8084</v>
      </c>
      <c r="L3922" t="s">
        <v>8606</v>
      </c>
      <c r="M3922">
        <v>38109</v>
      </c>
      <c r="N3922" t="s">
        <v>8637</v>
      </c>
      <c r="O3922" t="s">
        <v>9159</v>
      </c>
      <c r="P3922" t="s">
        <v>10371</v>
      </c>
      <c r="Q3922" t="s">
        <v>10382</v>
      </c>
      <c r="R3922" t="s">
        <v>10908</v>
      </c>
      <c r="S3922">
        <v>272.048</v>
      </c>
      <c r="T3922">
        <v>7</v>
      </c>
      <c r="U3922">
        <v>0.2</v>
      </c>
      <c r="V3922">
        <v>30.605399999999999</v>
      </c>
      <c r="W3922">
        <f>(Tableau1[[#This Row],[Sales]]/Tableau1[[#This Row],[Profit]])*100</f>
        <v>888.88888888888891</v>
      </c>
      <c r="X3922">
        <f>Tableau1[[#This Row],[Sales]]*(1-Tableau1[[#This Row],[Discount]])</f>
        <v>217.63840000000002</v>
      </c>
      <c r="Y3922">
        <f ca="1">SUMIF(Tableau1[Order ID],Tableau1[[#This Row],[Order ID]],Tableau1[[#This Row],[Sales]])</f>
        <v>0</v>
      </c>
    </row>
    <row r="3923" spans="1:25" x14ac:dyDescent="0.3">
      <c r="A3923">
        <v>7905</v>
      </c>
      <c r="B3923" t="s">
        <v>3942</v>
      </c>
      <c r="C3923" s="9" t="s">
        <v>5239</v>
      </c>
      <c r="D3923" s="9">
        <v>42315</v>
      </c>
      <c r="E3923" s="3" t="s">
        <v>5080</v>
      </c>
      <c r="F3923" t="s">
        <v>6465</v>
      </c>
      <c r="G3923" t="s">
        <v>7238</v>
      </c>
      <c r="H3923" t="s">
        <v>8031</v>
      </c>
      <c r="I3923" t="s">
        <v>8054</v>
      </c>
      <c r="J3923" t="s">
        <v>8057</v>
      </c>
      <c r="K3923" t="s">
        <v>8070</v>
      </c>
      <c r="L3923" t="s">
        <v>8593</v>
      </c>
      <c r="M3923">
        <v>77036</v>
      </c>
      <c r="N3923" t="s">
        <v>8639</v>
      </c>
      <c r="O3923" t="s">
        <v>9646</v>
      </c>
      <c r="P3923" t="s">
        <v>10371</v>
      </c>
      <c r="Q3923" t="s">
        <v>10383</v>
      </c>
      <c r="R3923" t="s">
        <v>11384</v>
      </c>
      <c r="S3923">
        <v>76.64</v>
      </c>
      <c r="T3923">
        <v>2</v>
      </c>
      <c r="U3923">
        <v>0.2</v>
      </c>
      <c r="V3923">
        <v>26.824000000000002</v>
      </c>
      <c r="W3923">
        <f>(Tableau1[[#This Row],[Sales]]/Tableau1[[#This Row],[Profit]])*100</f>
        <v>285.71428571428572</v>
      </c>
      <c r="X3923">
        <f>Tableau1[[#This Row],[Sales]]*(1-Tableau1[[#This Row],[Discount]])</f>
        <v>61.312000000000005</v>
      </c>
      <c r="Y3923">
        <f ca="1">SUMIF(Tableau1[Order ID],Tableau1[[#This Row],[Order ID]],Tableau1[[#This Row],[Sales]])</f>
        <v>0</v>
      </c>
    </row>
    <row r="3924" spans="1:25" x14ac:dyDescent="0.3">
      <c r="A3924">
        <v>7906</v>
      </c>
      <c r="B3924" t="s">
        <v>3943</v>
      </c>
      <c r="C3924" s="9" t="s">
        <v>5082</v>
      </c>
      <c r="D3924" s="9">
        <v>42292</v>
      </c>
      <c r="E3924" s="3" t="s">
        <v>5450</v>
      </c>
      <c r="F3924" t="s">
        <v>6465</v>
      </c>
      <c r="G3924" t="s">
        <v>6528</v>
      </c>
      <c r="H3924" t="s">
        <v>7321</v>
      </c>
      <c r="I3924" t="s">
        <v>8056</v>
      </c>
      <c r="J3924" t="s">
        <v>8057</v>
      </c>
      <c r="K3924" t="s">
        <v>8119</v>
      </c>
      <c r="L3924" t="s">
        <v>8593</v>
      </c>
      <c r="M3924">
        <v>75217</v>
      </c>
      <c r="N3924" t="s">
        <v>8639</v>
      </c>
      <c r="O3924" t="s">
        <v>9035</v>
      </c>
      <c r="P3924" t="s">
        <v>10371</v>
      </c>
      <c r="Q3924" t="s">
        <v>10385</v>
      </c>
      <c r="R3924" t="s">
        <v>10539</v>
      </c>
      <c r="S3924">
        <v>4.4640000000000004</v>
      </c>
      <c r="T3924">
        <v>1</v>
      </c>
      <c r="U3924">
        <v>0.2</v>
      </c>
      <c r="V3924">
        <v>1.6739999999999999</v>
      </c>
      <c r="W3924">
        <f>(Tableau1[[#This Row],[Sales]]/Tableau1[[#This Row],[Profit]])*100</f>
        <v>266.66666666666669</v>
      </c>
      <c r="X3924">
        <f>Tableau1[[#This Row],[Sales]]*(1-Tableau1[[#This Row],[Discount]])</f>
        <v>3.5712000000000006</v>
      </c>
      <c r="Y3924">
        <f ca="1">SUMIF(Tableau1[Order ID],Tableau1[[#This Row],[Order ID]],Tableau1[[#This Row],[Sales]])</f>
        <v>0</v>
      </c>
    </row>
    <row r="3925" spans="1:25" x14ac:dyDescent="0.3">
      <c r="A3925">
        <v>7908</v>
      </c>
      <c r="B3925" t="s">
        <v>3944</v>
      </c>
      <c r="C3925" s="9" t="s">
        <v>5709</v>
      </c>
      <c r="D3925" s="9">
        <v>42581</v>
      </c>
      <c r="E3925" s="3" t="s">
        <v>6060</v>
      </c>
      <c r="F3925" t="s">
        <v>6466</v>
      </c>
      <c r="G3925" t="s">
        <v>6806</v>
      </c>
      <c r="H3925" t="s">
        <v>7599</v>
      </c>
      <c r="I3925" t="s">
        <v>8055</v>
      </c>
      <c r="J3925" t="s">
        <v>8057</v>
      </c>
      <c r="K3925" t="s">
        <v>8066</v>
      </c>
      <c r="L3925" t="s">
        <v>8590</v>
      </c>
      <c r="M3925">
        <v>94122</v>
      </c>
      <c r="N3925" t="s">
        <v>8638</v>
      </c>
      <c r="O3925" t="s">
        <v>9453</v>
      </c>
      <c r="P3925" t="s">
        <v>10371</v>
      </c>
      <c r="Q3925" t="s">
        <v>10382</v>
      </c>
      <c r="R3925" t="s">
        <v>11197</v>
      </c>
      <c r="S3925">
        <v>715.64</v>
      </c>
      <c r="T3925">
        <v>2</v>
      </c>
      <c r="U3925">
        <v>0</v>
      </c>
      <c r="V3925">
        <v>178.91</v>
      </c>
      <c r="W3925">
        <f>(Tableau1[[#This Row],[Sales]]/Tableau1[[#This Row],[Profit]])*100</f>
        <v>400</v>
      </c>
      <c r="X3925">
        <f>Tableau1[[#This Row],[Sales]]*(1-Tableau1[[#This Row],[Discount]])</f>
        <v>715.64</v>
      </c>
      <c r="Y3925">
        <f ca="1">SUMIF(Tableau1[Order ID],Tableau1[[#This Row],[Order ID]],Tableau1[[#This Row],[Sales]])</f>
        <v>0</v>
      </c>
    </row>
    <row r="3926" spans="1:25" x14ac:dyDescent="0.3">
      <c r="A3926">
        <v>7909</v>
      </c>
      <c r="B3926" t="s">
        <v>3945</v>
      </c>
      <c r="C3926" s="9" t="s">
        <v>5305</v>
      </c>
      <c r="D3926" s="9">
        <v>42707</v>
      </c>
      <c r="E3926" s="3" t="s">
        <v>6316</v>
      </c>
      <c r="F3926" t="s">
        <v>6465</v>
      </c>
      <c r="G3926" t="s">
        <v>7210</v>
      </c>
      <c r="H3926" t="s">
        <v>8003</v>
      </c>
      <c r="I3926" t="s">
        <v>8054</v>
      </c>
      <c r="J3926" t="s">
        <v>8057</v>
      </c>
      <c r="K3926" t="s">
        <v>8557</v>
      </c>
      <c r="L3926" t="s">
        <v>8590</v>
      </c>
      <c r="M3926">
        <v>95037</v>
      </c>
      <c r="N3926" t="s">
        <v>8638</v>
      </c>
      <c r="O3926" t="s">
        <v>9433</v>
      </c>
      <c r="P3926" t="s">
        <v>10370</v>
      </c>
      <c r="Q3926" t="s">
        <v>10376</v>
      </c>
      <c r="R3926" t="s">
        <v>11179</v>
      </c>
      <c r="S3926">
        <v>268.70400000000001</v>
      </c>
      <c r="T3926">
        <v>3</v>
      </c>
      <c r="U3926">
        <v>0.2</v>
      </c>
      <c r="V3926">
        <v>6.7176</v>
      </c>
      <c r="W3926">
        <f>(Tableau1[[#This Row],[Sales]]/Tableau1[[#This Row],[Profit]])*100</f>
        <v>4000</v>
      </c>
      <c r="X3926">
        <f>Tableau1[[#This Row],[Sales]]*(1-Tableau1[[#This Row],[Discount]])</f>
        <v>214.96320000000003</v>
      </c>
      <c r="Y3926">
        <f ca="1">SUMIF(Tableau1[Order ID],Tableau1[[#This Row],[Order ID]],Tableau1[[#This Row],[Sales]])</f>
        <v>0</v>
      </c>
    </row>
    <row r="3927" spans="1:25" x14ac:dyDescent="0.3">
      <c r="A3927">
        <v>7913</v>
      </c>
      <c r="B3927" t="s">
        <v>3946</v>
      </c>
      <c r="C3927" s="9" t="s">
        <v>5266</v>
      </c>
      <c r="D3927" s="9">
        <v>42488</v>
      </c>
      <c r="E3927" s="3" t="s">
        <v>5597</v>
      </c>
      <c r="F3927" t="s">
        <v>6464</v>
      </c>
      <c r="G3927" t="s">
        <v>6730</v>
      </c>
      <c r="H3927" t="s">
        <v>7523</v>
      </c>
      <c r="I3927" t="s">
        <v>8054</v>
      </c>
      <c r="J3927" t="s">
        <v>8057</v>
      </c>
      <c r="K3927" t="s">
        <v>8548</v>
      </c>
      <c r="L3927" t="s">
        <v>8598</v>
      </c>
      <c r="M3927">
        <v>60174</v>
      </c>
      <c r="N3927" t="s">
        <v>8639</v>
      </c>
      <c r="O3927" t="s">
        <v>9381</v>
      </c>
      <c r="P3927" t="s">
        <v>10370</v>
      </c>
      <c r="Q3927" t="s">
        <v>10378</v>
      </c>
      <c r="R3927" t="s">
        <v>11129</v>
      </c>
      <c r="S3927">
        <v>30.344000000000001</v>
      </c>
      <c r="T3927">
        <v>2</v>
      </c>
      <c r="U3927">
        <v>0.6</v>
      </c>
      <c r="V3927">
        <v>-31.8612</v>
      </c>
      <c r="W3927">
        <f>(Tableau1[[#This Row],[Sales]]/Tableau1[[#This Row],[Profit]])*100</f>
        <v>-95.238095238095241</v>
      </c>
      <c r="X3927">
        <f>Tableau1[[#This Row],[Sales]]*(1-Tableau1[[#This Row],[Discount]])</f>
        <v>12.137600000000001</v>
      </c>
      <c r="Y3927">
        <f ca="1">SUMIF(Tableau1[Order ID],Tableau1[[#This Row],[Order ID]],Tableau1[[#This Row],[Sales]])</f>
        <v>0</v>
      </c>
    </row>
    <row r="3928" spans="1:25" x14ac:dyDescent="0.3">
      <c r="A3928">
        <v>7914</v>
      </c>
      <c r="B3928" t="s">
        <v>3947</v>
      </c>
      <c r="C3928" s="9" t="s">
        <v>5356</v>
      </c>
      <c r="D3928" s="9">
        <v>42972</v>
      </c>
      <c r="E3928" s="3" t="s">
        <v>5181</v>
      </c>
      <c r="F3928" t="s">
        <v>6466</v>
      </c>
      <c r="G3928" t="s">
        <v>7023</v>
      </c>
      <c r="H3928" t="s">
        <v>7816</v>
      </c>
      <c r="I3928" t="s">
        <v>8054</v>
      </c>
      <c r="J3928" t="s">
        <v>8057</v>
      </c>
      <c r="K3928" t="s">
        <v>8196</v>
      </c>
      <c r="L3928" t="s">
        <v>8612</v>
      </c>
      <c r="M3928">
        <v>44105</v>
      </c>
      <c r="N3928" t="s">
        <v>8640</v>
      </c>
      <c r="O3928" t="s">
        <v>9814</v>
      </c>
      <c r="P3928" t="s">
        <v>10371</v>
      </c>
      <c r="Q3928" t="s">
        <v>10377</v>
      </c>
      <c r="R3928" t="s">
        <v>11547</v>
      </c>
      <c r="S3928">
        <v>25.696000000000002</v>
      </c>
      <c r="T3928">
        <v>2</v>
      </c>
      <c r="U3928">
        <v>0.2</v>
      </c>
      <c r="V3928">
        <v>1.9272</v>
      </c>
      <c r="W3928">
        <f>(Tableau1[[#This Row],[Sales]]/Tableau1[[#This Row],[Profit]])*100</f>
        <v>1333.3333333333335</v>
      </c>
      <c r="X3928">
        <f>Tableau1[[#This Row],[Sales]]*(1-Tableau1[[#This Row],[Discount]])</f>
        <v>20.556800000000003</v>
      </c>
      <c r="Y3928">
        <f ca="1">SUMIF(Tableau1[Order ID],Tableau1[[#This Row],[Order ID]],Tableau1[[#This Row],[Sales]])</f>
        <v>0</v>
      </c>
    </row>
    <row r="3929" spans="1:25" x14ac:dyDescent="0.3">
      <c r="A3929">
        <v>7915</v>
      </c>
      <c r="B3929" t="s">
        <v>3948</v>
      </c>
      <c r="C3929" s="9" t="s">
        <v>5076</v>
      </c>
      <c r="D3929" s="9">
        <v>42903</v>
      </c>
      <c r="E3929" s="3" t="s">
        <v>5578</v>
      </c>
      <c r="F3929" t="s">
        <v>6465</v>
      </c>
      <c r="G3929" t="s">
        <v>6724</v>
      </c>
      <c r="H3929" t="s">
        <v>7517</v>
      </c>
      <c r="I3929" t="s">
        <v>8056</v>
      </c>
      <c r="J3929" t="s">
        <v>8057</v>
      </c>
      <c r="K3929" t="s">
        <v>8078</v>
      </c>
      <c r="L3929" t="s">
        <v>8603</v>
      </c>
      <c r="M3929">
        <v>10024</v>
      </c>
      <c r="N3929" t="s">
        <v>8640</v>
      </c>
      <c r="O3929" t="s">
        <v>10345</v>
      </c>
      <c r="P3929" t="s">
        <v>10372</v>
      </c>
      <c r="Q3929" t="s">
        <v>10388</v>
      </c>
      <c r="R3929" t="s">
        <v>12085</v>
      </c>
      <c r="S3929">
        <v>3404.5</v>
      </c>
      <c r="T3929">
        <v>5</v>
      </c>
      <c r="U3929">
        <v>0</v>
      </c>
      <c r="V3929">
        <v>1668.2049999999999</v>
      </c>
      <c r="W3929">
        <f>(Tableau1[[#This Row],[Sales]]/Tableau1[[#This Row],[Profit]])*100</f>
        <v>204.08163265306123</v>
      </c>
      <c r="X3929">
        <f>Tableau1[[#This Row],[Sales]]*(1-Tableau1[[#This Row],[Discount]])</f>
        <v>3404.5</v>
      </c>
      <c r="Y3929">
        <f ca="1">SUMIF(Tableau1[Order ID],Tableau1[[#This Row],[Order ID]],Tableau1[[#This Row],[Sales]])</f>
        <v>0</v>
      </c>
    </row>
    <row r="3930" spans="1:25" x14ac:dyDescent="0.3">
      <c r="A3930">
        <v>7917</v>
      </c>
      <c r="B3930" t="s">
        <v>3949</v>
      </c>
      <c r="C3930" s="9" t="s">
        <v>5342</v>
      </c>
      <c r="D3930" s="9">
        <v>42328</v>
      </c>
      <c r="E3930" s="3" t="s">
        <v>5057</v>
      </c>
      <c r="F3930" t="s">
        <v>6465</v>
      </c>
      <c r="G3930" t="s">
        <v>6753</v>
      </c>
      <c r="H3930" t="s">
        <v>7546</v>
      </c>
      <c r="I3930" t="s">
        <v>8056</v>
      </c>
      <c r="J3930" t="s">
        <v>8057</v>
      </c>
      <c r="K3930" t="s">
        <v>8068</v>
      </c>
      <c r="L3930" t="s">
        <v>8597</v>
      </c>
      <c r="M3930">
        <v>19140</v>
      </c>
      <c r="N3930" t="s">
        <v>8640</v>
      </c>
      <c r="O3930" t="s">
        <v>9423</v>
      </c>
      <c r="P3930" t="s">
        <v>10370</v>
      </c>
      <c r="Q3930" t="s">
        <v>10374</v>
      </c>
      <c r="R3930" t="s">
        <v>11170</v>
      </c>
      <c r="S3930">
        <v>344.37200000000001</v>
      </c>
      <c r="T3930">
        <v>4</v>
      </c>
      <c r="U3930">
        <v>0.3</v>
      </c>
      <c r="V3930">
        <v>-93.472399999999993</v>
      </c>
      <c r="W3930">
        <f>(Tableau1[[#This Row],[Sales]]/Tableau1[[#This Row],[Profit]])*100</f>
        <v>-368.42105263157896</v>
      </c>
      <c r="X3930">
        <f>Tableau1[[#This Row],[Sales]]*(1-Tableau1[[#This Row],[Discount]])</f>
        <v>241.06039999999999</v>
      </c>
      <c r="Y3930">
        <f ca="1">SUMIF(Tableau1[Order ID],Tableau1[[#This Row],[Order ID]],Tableau1[[#This Row],[Sales]])</f>
        <v>0</v>
      </c>
    </row>
    <row r="3931" spans="1:25" x14ac:dyDescent="0.3">
      <c r="A3931">
        <v>7918</v>
      </c>
      <c r="B3931" t="s">
        <v>3950</v>
      </c>
      <c r="C3931" s="9" t="s">
        <v>5537</v>
      </c>
      <c r="D3931" s="9">
        <v>42982</v>
      </c>
      <c r="E3931" s="3" t="s">
        <v>5595</v>
      </c>
      <c r="F3931" t="s">
        <v>6464</v>
      </c>
      <c r="G3931" t="s">
        <v>6919</v>
      </c>
      <c r="H3931" t="s">
        <v>7712</v>
      </c>
      <c r="I3931" t="s">
        <v>8056</v>
      </c>
      <c r="J3931" t="s">
        <v>8057</v>
      </c>
      <c r="K3931" t="s">
        <v>8222</v>
      </c>
      <c r="L3931" t="s">
        <v>8593</v>
      </c>
      <c r="M3931">
        <v>75043</v>
      </c>
      <c r="N3931" t="s">
        <v>8639</v>
      </c>
      <c r="O3931" t="s">
        <v>8746</v>
      </c>
      <c r="P3931" t="s">
        <v>10371</v>
      </c>
      <c r="Q3931" t="s">
        <v>10379</v>
      </c>
      <c r="R3931" t="s">
        <v>10495</v>
      </c>
      <c r="S3931">
        <v>30.384</v>
      </c>
      <c r="T3931">
        <v>1</v>
      </c>
      <c r="U3931">
        <v>0.2</v>
      </c>
      <c r="V3931">
        <v>3.798</v>
      </c>
      <c r="W3931">
        <f>(Tableau1[[#This Row],[Sales]]/Tableau1[[#This Row],[Profit]])*100</f>
        <v>800</v>
      </c>
      <c r="X3931">
        <f>Tableau1[[#This Row],[Sales]]*(1-Tableau1[[#This Row],[Discount]])</f>
        <v>24.307200000000002</v>
      </c>
      <c r="Y3931">
        <f ca="1">SUMIF(Tableau1[Order ID],Tableau1[[#This Row],[Order ID]],Tableau1[[#This Row],[Sales]])</f>
        <v>0</v>
      </c>
    </row>
    <row r="3932" spans="1:25" x14ac:dyDescent="0.3">
      <c r="A3932">
        <v>7919</v>
      </c>
      <c r="B3932" t="s">
        <v>3951</v>
      </c>
      <c r="C3932" s="9" t="s">
        <v>5463</v>
      </c>
      <c r="D3932" s="9">
        <v>42189</v>
      </c>
      <c r="E3932" s="3" t="s">
        <v>5981</v>
      </c>
      <c r="F3932" t="s">
        <v>6464</v>
      </c>
      <c r="G3932" t="s">
        <v>7123</v>
      </c>
      <c r="H3932" t="s">
        <v>7916</v>
      </c>
      <c r="I3932" t="s">
        <v>8056</v>
      </c>
      <c r="J3932" t="s">
        <v>8057</v>
      </c>
      <c r="K3932" t="s">
        <v>8128</v>
      </c>
      <c r="L3932" t="s">
        <v>8590</v>
      </c>
      <c r="M3932">
        <v>92024</v>
      </c>
      <c r="N3932" t="s">
        <v>8638</v>
      </c>
      <c r="O3932" t="s">
        <v>8912</v>
      </c>
      <c r="P3932" t="s">
        <v>10371</v>
      </c>
      <c r="Q3932" t="s">
        <v>10381</v>
      </c>
      <c r="R3932" t="s">
        <v>10661</v>
      </c>
      <c r="S3932">
        <v>22.847999999999999</v>
      </c>
      <c r="T3932">
        <v>2</v>
      </c>
      <c r="U3932">
        <v>0.2</v>
      </c>
      <c r="V3932">
        <v>7.4256000000000002</v>
      </c>
      <c r="W3932">
        <f>(Tableau1[[#This Row],[Sales]]/Tableau1[[#This Row],[Profit]])*100</f>
        <v>307.69230769230768</v>
      </c>
      <c r="X3932">
        <f>Tableau1[[#This Row],[Sales]]*(1-Tableau1[[#This Row],[Discount]])</f>
        <v>18.278400000000001</v>
      </c>
      <c r="Y3932">
        <f ca="1">SUMIF(Tableau1[Order ID],Tableau1[[#This Row],[Order ID]],Tableau1[[#This Row],[Sales]])</f>
        <v>0</v>
      </c>
    </row>
    <row r="3933" spans="1:25" x14ac:dyDescent="0.3">
      <c r="A3933">
        <v>7920</v>
      </c>
      <c r="B3933" t="s">
        <v>3952</v>
      </c>
      <c r="C3933" s="9" t="s">
        <v>5205</v>
      </c>
      <c r="D3933" s="9">
        <v>42993</v>
      </c>
      <c r="E3933" s="3" t="s">
        <v>5326</v>
      </c>
      <c r="F3933" t="s">
        <v>6465</v>
      </c>
      <c r="G3933" t="s">
        <v>7124</v>
      </c>
      <c r="H3933" t="s">
        <v>7917</v>
      </c>
      <c r="I3933" t="s">
        <v>8056</v>
      </c>
      <c r="J3933" t="s">
        <v>8057</v>
      </c>
      <c r="K3933" t="s">
        <v>8474</v>
      </c>
      <c r="L3933" t="s">
        <v>8617</v>
      </c>
      <c r="M3933">
        <v>6708</v>
      </c>
      <c r="N3933" t="s">
        <v>8640</v>
      </c>
      <c r="O3933" t="s">
        <v>9805</v>
      </c>
      <c r="P3933" t="s">
        <v>10371</v>
      </c>
      <c r="Q3933" t="s">
        <v>10377</v>
      </c>
      <c r="R3933" t="s">
        <v>11539</v>
      </c>
      <c r="S3933">
        <v>38.619999999999997</v>
      </c>
      <c r="T3933">
        <v>2</v>
      </c>
      <c r="U3933">
        <v>0</v>
      </c>
      <c r="V3933">
        <v>10.813599999999999</v>
      </c>
      <c r="W3933">
        <f>(Tableau1[[#This Row],[Sales]]/Tableau1[[#This Row],[Profit]])*100</f>
        <v>357.14285714285717</v>
      </c>
      <c r="X3933">
        <f>Tableau1[[#This Row],[Sales]]*(1-Tableau1[[#This Row],[Discount]])</f>
        <v>38.619999999999997</v>
      </c>
      <c r="Y3933">
        <f ca="1">SUMIF(Tableau1[Order ID],Tableau1[[#This Row],[Order ID]],Tableau1[[#This Row],[Sales]])</f>
        <v>0</v>
      </c>
    </row>
    <row r="3934" spans="1:25" x14ac:dyDescent="0.3">
      <c r="A3934">
        <v>7922</v>
      </c>
      <c r="B3934" t="s">
        <v>3953</v>
      </c>
      <c r="C3934" s="9" t="s">
        <v>5707</v>
      </c>
      <c r="D3934" s="9">
        <v>42807</v>
      </c>
      <c r="E3934" s="3" t="s">
        <v>5324</v>
      </c>
      <c r="F3934" t="s">
        <v>6465</v>
      </c>
      <c r="G3934" t="s">
        <v>7145</v>
      </c>
      <c r="H3934" t="s">
        <v>7938</v>
      </c>
      <c r="I3934" t="s">
        <v>8054</v>
      </c>
      <c r="J3934" t="s">
        <v>8057</v>
      </c>
      <c r="K3934" t="s">
        <v>8087</v>
      </c>
      <c r="L3934" t="s">
        <v>8627</v>
      </c>
      <c r="M3934">
        <v>21044</v>
      </c>
      <c r="N3934" t="s">
        <v>8640</v>
      </c>
      <c r="O3934" t="s">
        <v>9522</v>
      </c>
      <c r="P3934" t="s">
        <v>10371</v>
      </c>
      <c r="Q3934" t="s">
        <v>10381</v>
      </c>
      <c r="R3934" t="s">
        <v>11264</v>
      </c>
      <c r="S3934">
        <v>174.3</v>
      </c>
      <c r="T3934">
        <v>3</v>
      </c>
      <c r="U3934">
        <v>0</v>
      </c>
      <c r="V3934">
        <v>81.921000000000006</v>
      </c>
      <c r="W3934">
        <f>(Tableau1[[#This Row],[Sales]]/Tableau1[[#This Row],[Profit]])*100</f>
        <v>212.7659574468085</v>
      </c>
      <c r="X3934">
        <f>Tableau1[[#This Row],[Sales]]*(1-Tableau1[[#This Row],[Discount]])</f>
        <v>174.3</v>
      </c>
      <c r="Y3934">
        <f ca="1">SUMIF(Tableau1[Order ID],Tableau1[[#This Row],[Order ID]],Tableau1[[#This Row],[Sales]])</f>
        <v>0</v>
      </c>
    </row>
    <row r="3935" spans="1:25" x14ac:dyDescent="0.3">
      <c r="A3935">
        <v>7923</v>
      </c>
      <c r="B3935" t="s">
        <v>3954</v>
      </c>
      <c r="C3935" s="9" t="s">
        <v>5271</v>
      </c>
      <c r="D3935" s="9">
        <v>43002</v>
      </c>
      <c r="E3935" s="3" t="s">
        <v>5395</v>
      </c>
      <c r="F3935" t="s">
        <v>6465</v>
      </c>
      <c r="G3935" t="s">
        <v>6920</v>
      </c>
      <c r="H3935" t="s">
        <v>7713</v>
      </c>
      <c r="I3935" t="s">
        <v>8056</v>
      </c>
      <c r="J3935" t="s">
        <v>8057</v>
      </c>
      <c r="K3935" t="s">
        <v>8447</v>
      </c>
      <c r="L3935" t="s">
        <v>8591</v>
      </c>
      <c r="M3935">
        <v>33021</v>
      </c>
      <c r="N3935" t="s">
        <v>8637</v>
      </c>
      <c r="O3935" t="s">
        <v>10047</v>
      </c>
      <c r="P3935" t="s">
        <v>10372</v>
      </c>
      <c r="Q3935" t="s">
        <v>10380</v>
      </c>
      <c r="R3935" t="s">
        <v>11785</v>
      </c>
      <c r="S3935">
        <v>383.96</v>
      </c>
      <c r="T3935">
        <v>5</v>
      </c>
      <c r="U3935">
        <v>0.2</v>
      </c>
      <c r="V3935">
        <v>38.396000000000001</v>
      </c>
      <c r="W3935">
        <f>(Tableau1[[#This Row],[Sales]]/Tableau1[[#This Row],[Profit]])*100</f>
        <v>1000</v>
      </c>
      <c r="X3935">
        <f>Tableau1[[#This Row],[Sales]]*(1-Tableau1[[#This Row],[Discount]])</f>
        <v>307.16800000000001</v>
      </c>
      <c r="Y3935">
        <f ca="1">SUMIF(Tableau1[Order ID],Tableau1[[#This Row],[Order ID]],Tableau1[[#This Row],[Sales]])</f>
        <v>0</v>
      </c>
    </row>
    <row r="3936" spans="1:25" x14ac:dyDescent="0.3">
      <c r="A3936">
        <v>7925</v>
      </c>
      <c r="B3936" t="s">
        <v>3955</v>
      </c>
      <c r="C3936" s="9" t="s">
        <v>5602</v>
      </c>
      <c r="D3936" s="9">
        <v>42595</v>
      </c>
      <c r="E3936" s="3" t="s">
        <v>5795</v>
      </c>
      <c r="F3936" t="s">
        <v>6466</v>
      </c>
      <c r="G3936" t="s">
        <v>6635</v>
      </c>
      <c r="H3936" t="s">
        <v>7428</v>
      </c>
      <c r="I3936" t="s">
        <v>8054</v>
      </c>
      <c r="J3936" t="s">
        <v>8057</v>
      </c>
      <c r="K3936" t="s">
        <v>8082</v>
      </c>
      <c r="L3936" t="s">
        <v>8605</v>
      </c>
      <c r="M3936">
        <v>22153</v>
      </c>
      <c r="N3936" t="s">
        <v>8637</v>
      </c>
      <c r="O3936" t="s">
        <v>8716</v>
      </c>
      <c r="P3936" t="s">
        <v>10371</v>
      </c>
      <c r="Q3936" t="s">
        <v>10381</v>
      </c>
      <c r="R3936" t="s">
        <v>10465</v>
      </c>
      <c r="S3936">
        <v>22.32</v>
      </c>
      <c r="T3936">
        <v>4</v>
      </c>
      <c r="U3936">
        <v>0</v>
      </c>
      <c r="V3936">
        <v>10.7136</v>
      </c>
      <c r="W3936">
        <f>(Tableau1[[#This Row],[Sales]]/Tableau1[[#This Row],[Profit]])*100</f>
        <v>208.33333333333334</v>
      </c>
      <c r="X3936">
        <f>Tableau1[[#This Row],[Sales]]*(1-Tableau1[[#This Row],[Discount]])</f>
        <v>22.32</v>
      </c>
      <c r="Y3936">
        <f ca="1">SUMIF(Tableau1[Order ID],Tableau1[[#This Row],[Order ID]],Tableau1[[#This Row],[Sales]])</f>
        <v>0</v>
      </c>
    </row>
    <row r="3937" spans="1:25" x14ac:dyDescent="0.3">
      <c r="A3937">
        <v>7927</v>
      </c>
      <c r="B3937" t="s">
        <v>3956</v>
      </c>
      <c r="C3937" s="9" t="s">
        <v>5255</v>
      </c>
      <c r="D3937" s="9">
        <v>43059</v>
      </c>
      <c r="E3937" s="3" t="s">
        <v>5251</v>
      </c>
      <c r="F3937" t="s">
        <v>6464</v>
      </c>
      <c r="G3937" t="s">
        <v>7010</v>
      </c>
      <c r="H3937" t="s">
        <v>7803</v>
      </c>
      <c r="I3937" t="s">
        <v>8055</v>
      </c>
      <c r="J3937" t="s">
        <v>8057</v>
      </c>
      <c r="K3937" t="s">
        <v>8078</v>
      </c>
      <c r="L3937" t="s">
        <v>8603</v>
      </c>
      <c r="M3937">
        <v>10035</v>
      </c>
      <c r="N3937" t="s">
        <v>8640</v>
      </c>
      <c r="O3937" t="s">
        <v>10003</v>
      </c>
      <c r="P3937" t="s">
        <v>10372</v>
      </c>
      <c r="Q3937" t="s">
        <v>10384</v>
      </c>
      <c r="R3937" t="s">
        <v>11741</v>
      </c>
      <c r="S3937">
        <v>2.97</v>
      </c>
      <c r="T3937">
        <v>3</v>
      </c>
      <c r="U3937">
        <v>0</v>
      </c>
      <c r="V3937">
        <v>1.3365</v>
      </c>
      <c r="W3937">
        <f>(Tableau1[[#This Row],[Sales]]/Tableau1[[#This Row],[Profit]])*100</f>
        <v>222.22222222222223</v>
      </c>
      <c r="X3937">
        <f>Tableau1[[#This Row],[Sales]]*(1-Tableau1[[#This Row],[Discount]])</f>
        <v>2.97</v>
      </c>
      <c r="Y3937">
        <f ca="1">SUMIF(Tableau1[Order ID],Tableau1[[#This Row],[Order ID]],Tableau1[[#This Row],[Sales]])</f>
        <v>0</v>
      </c>
    </row>
    <row r="3938" spans="1:25" x14ac:dyDescent="0.3">
      <c r="A3938">
        <v>7930</v>
      </c>
      <c r="B3938" t="s">
        <v>3957</v>
      </c>
      <c r="C3938" s="9" t="s">
        <v>5830</v>
      </c>
      <c r="D3938" s="9">
        <v>42941</v>
      </c>
      <c r="E3938" s="3" t="s">
        <v>5974</v>
      </c>
      <c r="F3938" t="s">
        <v>6466</v>
      </c>
      <c r="G3938" t="s">
        <v>7241</v>
      </c>
      <c r="H3938" t="s">
        <v>8034</v>
      </c>
      <c r="I3938" t="s">
        <v>8056</v>
      </c>
      <c r="J3938" t="s">
        <v>8057</v>
      </c>
      <c r="K3938" t="s">
        <v>8119</v>
      </c>
      <c r="L3938" t="s">
        <v>8593</v>
      </c>
      <c r="M3938">
        <v>75217</v>
      </c>
      <c r="N3938" t="s">
        <v>8639</v>
      </c>
      <c r="O3938" t="s">
        <v>9757</v>
      </c>
      <c r="P3938" t="s">
        <v>10370</v>
      </c>
      <c r="Q3938" t="s">
        <v>10376</v>
      </c>
      <c r="R3938" t="s">
        <v>11493</v>
      </c>
      <c r="S3938">
        <v>298.11599999999999</v>
      </c>
      <c r="T3938">
        <v>6</v>
      </c>
      <c r="U3938">
        <v>0.3</v>
      </c>
      <c r="V3938">
        <v>-4.2587999999999999</v>
      </c>
      <c r="W3938">
        <f>(Tableau1[[#This Row],[Sales]]/Tableau1[[#This Row],[Profit]])*100</f>
        <v>-7000</v>
      </c>
      <c r="X3938">
        <f>Tableau1[[#This Row],[Sales]]*(1-Tableau1[[#This Row],[Discount]])</f>
        <v>208.68119999999999</v>
      </c>
      <c r="Y3938">
        <f ca="1">SUMIF(Tableau1[Order ID],Tableau1[[#This Row],[Order ID]],Tableau1[[#This Row],[Sales]])</f>
        <v>0</v>
      </c>
    </row>
    <row r="3939" spans="1:25" x14ac:dyDescent="0.3">
      <c r="A3939">
        <v>7931</v>
      </c>
      <c r="B3939" t="s">
        <v>3958</v>
      </c>
      <c r="C3939" s="9" t="s">
        <v>5899</v>
      </c>
      <c r="D3939" s="9">
        <v>42454</v>
      </c>
      <c r="E3939" s="3" t="s">
        <v>6226</v>
      </c>
      <c r="F3939" t="s">
        <v>6464</v>
      </c>
      <c r="G3939" t="s">
        <v>6928</v>
      </c>
      <c r="H3939" t="s">
        <v>7721</v>
      </c>
      <c r="I3939" t="s">
        <v>8055</v>
      </c>
      <c r="J3939" t="s">
        <v>8057</v>
      </c>
      <c r="K3939" t="s">
        <v>8078</v>
      </c>
      <c r="L3939" t="s">
        <v>8603</v>
      </c>
      <c r="M3939">
        <v>10024</v>
      </c>
      <c r="N3939" t="s">
        <v>8640</v>
      </c>
      <c r="O3939" t="s">
        <v>9635</v>
      </c>
      <c r="P3939" t="s">
        <v>10371</v>
      </c>
      <c r="Q3939" t="s">
        <v>10379</v>
      </c>
      <c r="R3939" t="s">
        <v>11373</v>
      </c>
      <c r="S3939">
        <v>59.52</v>
      </c>
      <c r="T3939">
        <v>3</v>
      </c>
      <c r="U3939">
        <v>0</v>
      </c>
      <c r="V3939">
        <v>17.856000000000002</v>
      </c>
      <c r="W3939">
        <f>(Tableau1[[#This Row],[Sales]]/Tableau1[[#This Row],[Profit]])*100</f>
        <v>333.33333333333331</v>
      </c>
      <c r="X3939">
        <f>Tableau1[[#This Row],[Sales]]*(1-Tableau1[[#This Row],[Discount]])</f>
        <v>59.52</v>
      </c>
      <c r="Y3939">
        <f ca="1">SUMIF(Tableau1[Order ID],Tableau1[[#This Row],[Order ID]],Tableau1[[#This Row],[Sales]])</f>
        <v>0</v>
      </c>
    </row>
    <row r="3940" spans="1:25" x14ac:dyDescent="0.3">
      <c r="A3940">
        <v>7932</v>
      </c>
      <c r="B3940" t="s">
        <v>3959</v>
      </c>
      <c r="C3940" s="9" t="s">
        <v>5722</v>
      </c>
      <c r="D3940" s="9">
        <v>42566</v>
      </c>
      <c r="E3940" s="3" t="s">
        <v>6210</v>
      </c>
      <c r="F3940" t="s">
        <v>6465</v>
      </c>
      <c r="G3940" t="s">
        <v>6934</v>
      </c>
      <c r="H3940" t="s">
        <v>7727</v>
      </c>
      <c r="I3940" t="s">
        <v>8055</v>
      </c>
      <c r="J3940" t="s">
        <v>8057</v>
      </c>
      <c r="K3940" t="s">
        <v>8090</v>
      </c>
      <c r="L3940" t="s">
        <v>8609</v>
      </c>
      <c r="M3940">
        <v>97206</v>
      </c>
      <c r="N3940" t="s">
        <v>8638</v>
      </c>
      <c r="O3940" t="s">
        <v>9002</v>
      </c>
      <c r="P3940" t="s">
        <v>10370</v>
      </c>
      <c r="Q3940" t="s">
        <v>10374</v>
      </c>
      <c r="R3940" t="s">
        <v>10752</v>
      </c>
      <c r="S3940">
        <v>230.28</v>
      </c>
      <c r="T3940">
        <v>3</v>
      </c>
      <c r="U3940">
        <v>0.2</v>
      </c>
      <c r="V3940">
        <v>23.027999999999999</v>
      </c>
      <c r="W3940">
        <f>(Tableau1[[#This Row],[Sales]]/Tableau1[[#This Row],[Profit]])*100</f>
        <v>1000</v>
      </c>
      <c r="X3940">
        <f>Tableau1[[#This Row],[Sales]]*(1-Tableau1[[#This Row],[Discount]])</f>
        <v>184.22400000000002</v>
      </c>
      <c r="Y3940">
        <f ca="1">SUMIF(Tableau1[Order ID],Tableau1[[#This Row],[Order ID]],Tableau1[[#This Row],[Sales]])</f>
        <v>0</v>
      </c>
    </row>
    <row r="3941" spans="1:25" x14ac:dyDescent="0.3">
      <c r="A3941">
        <v>7934</v>
      </c>
      <c r="B3941" t="s">
        <v>3960</v>
      </c>
      <c r="C3941" s="9" t="s">
        <v>5659</v>
      </c>
      <c r="D3941" s="9">
        <v>42964</v>
      </c>
      <c r="E3941" s="3" t="s">
        <v>6073</v>
      </c>
      <c r="F3941" t="s">
        <v>6465</v>
      </c>
      <c r="G3941" t="s">
        <v>6927</v>
      </c>
      <c r="H3941" t="s">
        <v>7720</v>
      </c>
      <c r="I3941" t="s">
        <v>8055</v>
      </c>
      <c r="J3941" t="s">
        <v>8057</v>
      </c>
      <c r="K3941" t="s">
        <v>8129</v>
      </c>
      <c r="L3941" t="s">
        <v>8590</v>
      </c>
      <c r="M3941">
        <v>94513</v>
      </c>
      <c r="N3941" t="s">
        <v>8638</v>
      </c>
      <c r="O3941" t="s">
        <v>9634</v>
      </c>
      <c r="P3941" t="s">
        <v>10371</v>
      </c>
      <c r="Q3941" t="s">
        <v>10385</v>
      </c>
      <c r="R3941" t="s">
        <v>10539</v>
      </c>
      <c r="S3941">
        <v>23.36</v>
      </c>
      <c r="T3941">
        <v>2</v>
      </c>
      <c r="U3941">
        <v>0</v>
      </c>
      <c r="V3941">
        <v>11.68</v>
      </c>
      <c r="W3941">
        <f>(Tableau1[[#This Row],[Sales]]/Tableau1[[#This Row],[Profit]])*100</f>
        <v>200</v>
      </c>
      <c r="X3941">
        <f>Tableau1[[#This Row],[Sales]]*(1-Tableau1[[#This Row],[Discount]])</f>
        <v>23.36</v>
      </c>
      <c r="Y3941">
        <f ca="1">SUMIF(Tableau1[Order ID],Tableau1[[#This Row],[Order ID]],Tableau1[[#This Row],[Sales]])</f>
        <v>0</v>
      </c>
    </row>
    <row r="3942" spans="1:25" x14ac:dyDescent="0.3">
      <c r="A3942">
        <v>7941</v>
      </c>
      <c r="B3942" t="s">
        <v>3961</v>
      </c>
      <c r="C3942" s="9" t="s">
        <v>5912</v>
      </c>
      <c r="D3942" s="9">
        <v>42718</v>
      </c>
      <c r="E3942" s="3" t="s">
        <v>5937</v>
      </c>
      <c r="F3942" t="s">
        <v>6466</v>
      </c>
      <c r="G3942" t="s">
        <v>6571</v>
      </c>
      <c r="H3942" t="s">
        <v>7364</v>
      </c>
      <c r="I3942" t="s">
        <v>8055</v>
      </c>
      <c r="J3942" t="s">
        <v>8057</v>
      </c>
      <c r="K3942" t="s">
        <v>8128</v>
      </c>
      <c r="L3942" t="s">
        <v>8590</v>
      </c>
      <c r="M3942">
        <v>92037</v>
      </c>
      <c r="N3942" t="s">
        <v>8638</v>
      </c>
      <c r="O3942" t="s">
        <v>8702</v>
      </c>
      <c r="P3942" t="s">
        <v>10370</v>
      </c>
      <c r="Q3942" t="s">
        <v>10374</v>
      </c>
      <c r="R3942" t="s">
        <v>10511</v>
      </c>
      <c r="S3942">
        <v>81.424000000000007</v>
      </c>
      <c r="T3942">
        <v>2</v>
      </c>
      <c r="U3942">
        <v>0.2</v>
      </c>
      <c r="V3942">
        <v>-9.1601999999999997</v>
      </c>
      <c r="W3942">
        <f>(Tableau1[[#This Row],[Sales]]/Tableau1[[#This Row],[Profit]])*100</f>
        <v>-888.88888888888891</v>
      </c>
      <c r="X3942">
        <f>Tableau1[[#This Row],[Sales]]*(1-Tableau1[[#This Row],[Discount]])</f>
        <v>65.139200000000002</v>
      </c>
      <c r="Y3942">
        <f ca="1">SUMIF(Tableau1[Order ID],Tableau1[[#This Row],[Order ID]],Tableau1[[#This Row],[Sales]])</f>
        <v>0</v>
      </c>
    </row>
    <row r="3943" spans="1:25" x14ac:dyDescent="0.3">
      <c r="A3943">
        <v>7943</v>
      </c>
      <c r="B3943" t="s">
        <v>3962</v>
      </c>
      <c r="C3943" s="9" t="s">
        <v>5083</v>
      </c>
      <c r="D3943" s="9">
        <v>43094</v>
      </c>
      <c r="E3943" s="3" t="s">
        <v>6311</v>
      </c>
      <c r="F3943" t="s">
        <v>6465</v>
      </c>
      <c r="G3943" t="s">
        <v>6783</v>
      </c>
      <c r="H3943" t="s">
        <v>7576</v>
      </c>
      <c r="I3943" t="s">
        <v>8054</v>
      </c>
      <c r="J3943" t="s">
        <v>8057</v>
      </c>
      <c r="K3943" t="s">
        <v>8119</v>
      </c>
      <c r="L3943" t="s">
        <v>8593</v>
      </c>
      <c r="M3943">
        <v>75081</v>
      </c>
      <c r="N3943" t="s">
        <v>8639</v>
      </c>
      <c r="O3943" t="s">
        <v>9335</v>
      </c>
      <c r="P3943" t="s">
        <v>10371</v>
      </c>
      <c r="Q3943" t="s">
        <v>10381</v>
      </c>
      <c r="R3943" t="s">
        <v>11083</v>
      </c>
      <c r="S3943">
        <v>39.582000000000001</v>
      </c>
      <c r="T3943">
        <v>9</v>
      </c>
      <c r="U3943">
        <v>0.8</v>
      </c>
      <c r="V3943">
        <v>-59.372999999999998</v>
      </c>
      <c r="W3943">
        <f>(Tableau1[[#This Row],[Sales]]/Tableau1[[#This Row],[Profit]])*100</f>
        <v>-66.666666666666671</v>
      </c>
      <c r="X3943">
        <f>Tableau1[[#This Row],[Sales]]*(1-Tableau1[[#This Row],[Discount]])</f>
        <v>7.9163999999999985</v>
      </c>
      <c r="Y3943">
        <f ca="1">SUMIF(Tableau1[Order ID],Tableau1[[#This Row],[Order ID]],Tableau1[[#This Row],[Sales]])</f>
        <v>0</v>
      </c>
    </row>
    <row r="3944" spans="1:25" x14ac:dyDescent="0.3">
      <c r="A3944">
        <v>7948</v>
      </c>
      <c r="B3944" t="s">
        <v>3963</v>
      </c>
      <c r="C3944" s="9" t="s">
        <v>5102</v>
      </c>
      <c r="D3944" s="9">
        <v>41699</v>
      </c>
      <c r="E3944" s="3" t="s">
        <v>6225</v>
      </c>
      <c r="F3944" t="s">
        <v>6465</v>
      </c>
      <c r="G3944" t="s">
        <v>7086</v>
      </c>
      <c r="H3944" t="s">
        <v>7879</v>
      </c>
      <c r="I3944" t="s">
        <v>8054</v>
      </c>
      <c r="J3944" t="s">
        <v>8057</v>
      </c>
      <c r="K3944" t="s">
        <v>8294</v>
      </c>
      <c r="L3944" t="s">
        <v>8593</v>
      </c>
      <c r="M3944">
        <v>79907</v>
      </c>
      <c r="N3944" t="s">
        <v>8639</v>
      </c>
      <c r="O3944" t="s">
        <v>9802</v>
      </c>
      <c r="P3944" t="s">
        <v>10371</v>
      </c>
      <c r="Q3944" t="s">
        <v>10386</v>
      </c>
      <c r="R3944" t="s">
        <v>11536</v>
      </c>
      <c r="S3944">
        <v>18.84</v>
      </c>
      <c r="T3944">
        <v>5</v>
      </c>
      <c r="U3944">
        <v>0.2</v>
      </c>
      <c r="V3944">
        <v>-3.5325000000000002</v>
      </c>
      <c r="W3944">
        <f>(Tableau1[[#This Row],[Sales]]/Tableau1[[#This Row],[Profit]])*100</f>
        <v>-533.33333333333326</v>
      </c>
      <c r="X3944">
        <f>Tableau1[[#This Row],[Sales]]*(1-Tableau1[[#This Row],[Discount]])</f>
        <v>15.072000000000001</v>
      </c>
      <c r="Y3944">
        <f ca="1">SUMIF(Tableau1[Order ID],Tableau1[[#This Row],[Order ID]],Tableau1[[#This Row],[Sales]])</f>
        <v>0</v>
      </c>
    </row>
    <row r="3945" spans="1:25" x14ac:dyDescent="0.3">
      <c r="A3945">
        <v>7952</v>
      </c>
      <c r="B3945" t="s">
        <v>3964</v>
      </c>
      <c r="C3945" s="9" t="s">
        <v>5932</v>
      </c>
      <c r="D3945" s="9">
        <v>42327</v>
      </c>
      <c r="E3945" s="3" t="s">
        <v>5057</v>
      </c>
      <c r="F3945" t="s">
        <v>6465</v>
      </c>
      <c r="G3945" t="s">
        <v>6512</v>
      </c>
      <c r="H3945" t="s">
        <v>7305</v>
      </c>
      <c r="I3945" t="s">
        <v>8054</v>
      </c>
      <c r="J3945" t="s">
        <v>8057</v>
      </c>
      <c r="K3945" t="s">
        <v>8078</v>
      </c>
      <c r="L3945" t="s">
        <v>8603</v>
      </c>
      <c r="M3945">
        <v>10035</v>
      </c>
      <c r="N3945" t="s">
        <v>8640</v>
      </c>
      <c r="O3945" t="s">
        <v>9967</v>
      </c>
      <c r="P3945" t="s">
        <v>10371</v>
      </c>
      <c r="Q3945" t="s">
        <v>10381</v>
      </c>
      <c r="R3945" t="s">
        <v>11703</v>
      </c>
      <c r="S3945">
        <v>5.984</v>
      </c>
      <c r="T3945">
        <v>2</v>
      </c>
      <c r="U3945">
        <v>0.2</v>
      </c>
      <c r="V3945">
        <v>2.2440000000000002</v>
      </c>
      <c r="W3945">
        <f>(Tableau1[[#This Row],[Sales]]/Tableau1[[#This Row],[Profit]])*100</f>
        <v>266.66666666666663</v>
      </c>
      <c r="X3945">
        <f>Tableau1[[#This Row],[Sales]]*(1-Tableau1[[#This Row],[Discount]])</f>
        <v>4.7872000000000003</v>
      </c>
      <c r="Y3945">
        <f ca="1">SUMIF(Tableau1[Order ID],Tableau1[[#This Row],[Order ID]],Tableau1[[#This Row],[Sales]])</f>
        <v>0</v>
      </c>
    </row>
    <row r="3946" spans="1:25" x14ac:dyDescent="0.3">
      <c r="A3946">
        <v>7954</v>
      </c>
      <c r="B3946" t="s">
        <v>3965</v>
      </c>
      <c r="C3946" s="9" t="s">
        <v>5500</v>
      </c>
      <c r="D3946" s="9">
        <v>41730</v>
      </c>
      <c r="E3946" s="3" t="s">
        <v>5352</v>
      </c>
      <c r="F3946" t="s">
        <v>6465</v>
      </c>
      <c r="G3946" t="s">
        <v>7010</v>
      </c>
      <c r="H3946" t="s">
        <v>7803</v>
      </c>
      <c r="I3946" t="s">
        <v>8055</v>
      </c>
      <c r="J3946" t="s">
        <v>8057</v>
      </c>
      <c r="K3946" t="s">
        <v>8417</v>
      </c>
      <c r="L3946" t="s">
        <v>8619</v>
      </c>
      <c r="M3946">
        <v>2151</v>
      </c>
      <c r="N3946" t="s">
        <v>8640</v>
      </c>
      <c r="O3946" t="s">
        <v>10297</v>
      </c>
      <c r="P3946" t="s">
        <v>10371</v>
      </c>
      <c r="Q3946" t="s">
        <v>10377</v>
      </c>
      <c r="R3946" t="s">
        <v>12037</v>
      </c>
      <c r="S3946">
        <v>66.959999999999994</v>
      </c>
      <c r="T3946">
        <v>4</v>
      </c>
      <c r="U3946">
        <v>0</v>
      </c>
      <c r="V3946">
        <v>2.6783999999999999</v>
      </c>
      <c r="W3946">
        <f>(Tableau1[[#This Row],[Sales]]/Tableau1[[#This Row],[Profit]])*100</f>
        <v>2500</v>
      </c>
      <c r="X3946">
        <f>Tableau1[[#This Row],[Sales]]*(1-Tableau1[[#This Row],[Discount]])</f>
        <v>66.959999999999994</v>
      </c>
      <c r="Y3946">
        <f ca="1">SUMIF(Tableau1[Order ID],Tableau1[[#This Row],[Order ID]],Tableau1[[#This Row],[Sales]])</f>
        <v>0</v>
      </c>
    </row>
    <row r="3947" spans="1:25" x14ac:dyDescent="0.3">
      <c r="A3947">
        <v>7956</v>
      </c>
      <c r="B3947" t="s">
        <v>3966</v>
      </c>
      <c r="C3947" s="9" t="s">
        <v>5391</v>
      </c>
      <c r="D3947" s="9">
        <v>43013</v>
      </c>
      <c r="E3947" s="3" t="s">
        <v>6238</v>
      </c>
      <c r="F3947" t="s">
        <v>6465</v>
      </c>
      <c r="G3947" t="s">
        <v>6523</v>
      </c>
      <c r="H3947" t="s">
        <v>7316</v>
      </c>
      <c r="I3947" t="s">
        <v>8055</v>
      </c>
      <c r="J3947" t="s">
        <v>8057</v>
      </c>
      <c r="K3947" t="s">
        <v>8513</v>
      </c>
      <c r="L3947" t="s">
        <v>8590</v>
      </c>
      <c r="M3947">
        <v>95928</v>
      </c>
      <c r="N3947" t="s">
        <v>8638</v>
      </c>
      <c r="O3947" t="s">
        <v>9928</v>
      </c>
      <c r="P3947" t="s">
        <v>10370</v>
      </c>
      <c r="Q3947" t="s">
        <v>10374</v>
      </c>
      <c r="R3947" t="s">
        <v>11664</v>
      </c>
      <c r="S3947">
        <v>435.16800000000001</v>
      </c>
      <c r="T3947">
        <v>4</v>
      </c>
      <c r="U3947">
        <v>0.2</v>
      </c>
      <c r="V3947">
        <v>-59.835599999999999</v>
      </c>
      <c r="W3947">
        <f>(Tableau1[[#This Row],[Sales]]/Tableau1[[#This Row],[Profit]])*100</f>
        <v>-727.27272727272725</v>
      </c>
      <c r="X3947">
        <f>Tableau1[[#This Row],[Sales]]*(1-Tableau1[[#This Row],[Discount]])</f>
        <v>348.13440000000003</v>
      </c>
      <c r="Y3947">
        <f ca="1">SUMIF(Tableau1[Order ID],Tableau1[[#This Row],[Order ID]],Tableau1[[#This Row],[Sales]])</f>
        <v>0</v>
      </c>
    </row>
    <row r="3948" spans="1:25" x14ac:dyDescent="0.3">
      <c r="A3948">
        <v>7962</v>
      </c>
      <c r="B3948" t="s">
        <v>3967</v>
      </c>
      <c r="C3948" s="9" t="s">
        <v>5581</v>
      </c>
      <c r="D3948" s="9">
        <v>43057</v>
      </c>
      <c r="E3948" s="3" t="s">
        <v>5081</v>
      </c>
      <c r="F3948" t="s">
        <v>6464</v>
      </c>
      <c r="G3948" t="s">
        <v>6508</v>
      </c>
      <c r="H3948" t="s">
        <v>7301</v>
      </c>
      <c r="I3948" t="s">
        <v>8055</v>
      </c>
      <c r="J3948" t="s">
        <v>8057</v>
      </c>
      <c r="K3948" t="s">
        <v>8446</v>
      </c>
      <c r="L3948" t="s">
        <v>8591</v>
      </c>
      <c r="M3948">
        <v>33023</v>
      </c>
      <c r="N3948" t="s">
        <v>8637</v>
      </c>
      <c r="O3948" t="s">
        <v>10072</v>
      </c>
      <c r="P3948" t="s">
        <v>10371</v>
      </c>
      <c r="Q3948" t="s">
        <v>10377</v>
      </c>
      <c r="R3948" t="s">
        <v>11810</v>
      </c>
      <c r="S3948">
        <v>81.36</v>
      </c>
      <c r="T3948">
        <v>5</v>
      </c>
      <c r="U3948">
        <v>0.2</v>
      </c>
      <c r="V3948">
        <v>-19.323</v>
      </c>
      <c r="W3948">
        <f>(Tableau1[[#This Row],[Sales]]/Tableau1[[#This Row],[Profit]])*100</f>
        <v>-421.05263157894734</v>
      </c>
      <c r="X3948">
        <f>Tableau1[[#This Row],[Sales]]*(1-Tableau1[[#This Row],[Discount]])</f>
        <v>65.088000000000008</v>
      </c>
      <c r="Y3948">
        <f ca="1">SUMIF(Tableau1[Order ID],Tableau1[[#This Row],[Order ID]],Tableau1[[#This Row],[Sales]])</f>
        <v>0</v>
      </c>
    </row>
    <row r="3949" spans="1:25" x14ac:dyDescent="0.3">
      <c r="A3949">
        <v>7967</v>
      </c>
      <c r="B3949" t="s">
        <v>3968</v>
      </c>
      <c r="C3949" s="9" t="s">
        <v>5421</v>
      </c>
      <c r="D3949" s="9">
        <v>42086</v>
      </c>
      <c r="E3949" s="3" t="s">
        <v>6140</v>
      </c>
      <c r="F3949" t="s">
        <v>6465</v>
      </c>
      <c r="G3949" t="s">
        <v>6630</v>
      </c>
      <c r="H3949" t="s">
        <v>7423</v>
      </c>
      <c r="I3949" t="s">
        <v>8055</v>
      </c>
      <c r="J3949" t="s">
        <v>8057</v>
      </c>
      <c r="K3949" t="s">
        <v>8059</v>
      </c>
      <c r="L3949" t="s">
        <v>8590</v>
      </c>
      <c r="M3949">
        <v>90049</v>
      </c>
      <c r="N3949" t="s">
        <v>8638</v>
      </c>
      <c r="O3949" t="s">
        <v>9887</v>
      </c>
      <c r="P3949" t="s">
        <v>10371</v>
      </c>
      <c r="Q3949" t="s">
        <v>10383</v>
      </c>
      <c r="R3949" t="s">
        <v>11622</v>
      </c>
      <c r="S3949">
        <v>33.36</v>
      </c>
      <c r="T3949">
        <v>4</v>
      </c>
      <c r="U3949">
        <v>0</v>
      </c>
      <c r="V3949">
        <v>16.68</v>
      </c>
      <c r="W3949">
        <f>(Tableau1[[#This Row],[Sales]]/Tableau1[[#This Row],[Profit]])*100</f>
        <v>200</v>
      </c>
      <c r="X3949">
        <f>Tableau1[[#This Row],[Sales]]*(1-Tableau1[[#This Row],[Discount]])</f>
        <v>33.36</v>
      </c>
      <c r="Y3949">
        <f ca="1">SUMIF(Tableau1[Order ID],Tableau1[[#This Row],[Order ID]],Tableau1[[#This Row],[Sales]])</f>
        <v>0</v>
      </c>
    </row>
    <row r="3950" spans="1:25" x14ac:dyDescent="0.3">
      <c r="A3950">
        <v>7968</v>
      </c>
      <c r="B3950" t="s">
        <v>3969</v>
      </c>
      <c r="C3950" s="9" t="s">
        <v>6185</v>
      </c>
      <c r="D3950" s="9">
        <v>42653</v>
      </c>
      <c r="E3950" s="3" t="s">
        <v>6426</v>
      </c>
      <c r="F3950" t="s">
        <v>6466</v>
      </c>
      <c r="G3950" t="s">
        <v>7034</v>
      </c>
      <c r="H3950" t="s">
        <v>7827</v>
      </c>
      <c r="I3950" t="s">
        <v>8055</v>
      </c>
      <c r="J3950" t="s">
        <v>8057</v>
      </c>
      <c r="K3950" t="s">
        <v>8118</v>
      </c>
      <c r="L3950" t="s">
        <v>8610</v>
      </c>
      <c r="M3950">
        <v>80219</v>
      </c>
      <c r="N3950" t="s">
        <v>8638</v>
      </c>
      <c r="O3950" t="s">
        <v>10346</v>
      </c>
      <c r="P3950" t="s">
        <v>10370</v>
      </c>
      <c r="Q3950" t="s">
        <v>10373</v>
      </c>
      <c r="R3950" t="s">
        <v>12086</v>
      </c>
      <c r="S3950">
        <v>90.882000000000005</v>
      </c>
      <c r="T3950">
        <v>3</v>
      </c>
      <c r="U3950">
        <v>0.7</v>
      </c>
      <c r="V3950">
        <v>-190.85220000000001</v>
      </c>
      <c r="W3950">
        <f>(Tableau1[[#This Row],[Sales]]/Tableau1[[#This Row],[Profit]])*100</f>
        <v>-47.619047619047613</v>
      </c>
      <c r="X3950">
        <f>Tableau1[[#This Row],[Sales]]*(1-Tableau1[[#This Row],[Discount]])</f>
        <v>27.264600000000005</v>
      </c>
      <c r="Y3950">
        <f ca="1">SUMIF(Tableau1[Order ID],Tableau1[[#This Row],[Order ID]],Tableau1[[#This Row],[Sales]])</f>
        <v>0</v>
      </c>
    </row>
    <row r="3951" spans="1:25" x14ac:dyDescent="0.3">
      <c r="A3951">
        <v>7971</v>
      </c>
      <c r="B3951" t="s">
        <v>3970</v>
      </c>
      <c r="C3951" s="9" t="s">
        <v>5778</v>
      </c>
      <c r="D3951" s="9">
        <v>42232</v>
      </c>
      <c r="E3951" s="3" t="s">
        <v>6400</v>
      </c>
      <c r="F3951" t="s">
        <v>6465</v>
      </c>
      <c r="G3951" t="s">
        <v>6601</v>
      </c>
      <c r="H3951" t="s">
        <v>7394</v>
      </c>
      <c r="I3951" t="s">
        <v>8055</v>
      </c>
      <c r="J3951" t="s">
        <v>8057</v>
      </c>
      <c r="K3951" t="s">
        <v>8068</v>
      </c>
      <c r="L3951" t="s">
        <v>8597</v>
      </c>
      <c r="M3951">
        <v>19134</v>
      </c>
      <c r="N3951" t="s">
        <v>8640</v>
      </c>
      <c r="O3951" t="s">
        <v>9610</v>
      </c>
      <c r="P3951" t="s">
        <v>10372</v>
      </c>
      <c r="Q3951" t="s">
        <v>10380</v>
      </c>
      <c r="R3951" t="s">
        <v>11350</v>
      </c>
      <c r="S3951">
        <v>519.79200000000003</v>
      </c>
      <c r="T3951">
        <v>4</v>
      </c>
      <c r="U3951">
        <v>0.4</v>
      </c>
      <c r="V3951">
        <v>-112.6216</v>
      </c>
      <c r="W3951">
        <f>(Tableau1[[#This Row],[Sales]]/Tableau1[[#This Row],[Profit]])*100</f>
        <v>-461.5384615384616</v>
      </c>
      <c r="X3951">
        <f>Tableau1[[#This Row],[Sales]]*(1-Tableau1[[#This Row],[Discount]])</f>
        <v>311.87520000000001</v>
      </c>
      <c r="Y3951">
        <f ca="1">SUMIF(Tableau1[Order ID],Tableau1[[#This Row],[Order ID]],Tableau1[[#This Row],[Sales]])</f>
        <v>0</v>
      </c>
    </row>
    <row r="3952" spans="1:25" x14ac:dyDescent="0.3">
      <c r="A3952">
        <v>7978</v>
      </c>
      <c r="B3952" t="s">
        <v>3971</v>
      </c>
      <c r="C3952" s="9" t="s">
        <v>6208</v>
      </c>
      <c r="D3952" s="9">
        <v>41790</v>
      </c>
      <c r="E3952" s="3" t="s">
        <v>6422</v>
      </c>
      <c r="F3952" t="s">
        <v>6465</v>
      </c>
      <c r="G3952" t="s">
        <v>7068</v>
      </c>
      <c r="H3952" t="s">
        <v>7861</v>
      </c>
      <c r="I3952" t="s">
        <v>8054</v>
      </c>
      <c r="J3952" t="s">
        <v>8057</v>
      </c>
      <c r="K3952" t="s">
        <v>8083</v>
      </c>
      <c r="L3952" t="s">
        <v>8623</v>
      </c>
      <c r="M3952">
        <v>39212</v>
      </c>
      <c r="N3952" t="s">
        <v>8637</v>
      </c>
      <c r="O3952" t="s">
        <v>9047</v>
      </c>
      <c r="P3952" t="s">
        <v>10372</v>
      </c>
      <c r="Q3952" t="s">
        <v>10380</v>
      </c>
      <c r="R3952" t="s">
        <v>10796</v>
      </c>
      <c r="S3952">
        <v>659.97</v>
      </c>
      <c r="T3952">
        <v>3</v>
      </c>
      <c r="U3952">
        <v>0</v>
      </c>
      <c r="V3952">
        <v>197.99100000000001</v>
      </c>
      <c r="W3952">
        <f>(Tableau1[[#This Row],[Sales]]/Tableau1[[#This Row],[Profit]])*100</f>
        <v>333.33333333333331</v>
      </c>
      <c r="X3952">
        <f>Tableau1[[#This Row],[Sales]]*(1-Tableau1[[#This Row],[Discount]])</f>
        <v>659.97</v>
      </c>
      <c r="Y3952">
        <f ca="1">SUMIF(Tableau1[Order ID],Tableau1[[#This Row],[Order ID]],Tableau1[[#This Row],[Sales]])</f>
        <v>0</v>
      </c>
    </row>
    <row r="3953" spans="1:25" x14ac:dyDescent="0.3">
      <c r="A3953">
        <v>7980</v>
      </c>
      <c r="B3953" t="s">
        <v>3972</v>
      </c>
      <c r="C3953" s="9" t="s">
        <v>5405</v>
      </c>
      <c r="D3953" s="9">
        <v>42243</v>
      </c>
      <c r="E3953" s="3" t="s">
        <v>5314</v>
      </c>
      <c r="F3953" t="s">
        <v>6465</v>
      </c>
      <c r="G3953" t="s">
        <v>6853</v>
      </c>
      <c r="H3953" t="s">
        <v>7646</v>
      </c>
      <c r="I3953" t="s">
        <v>8056</v>
      </c>
      <c r="J3953" t="s">
        <v>8057</v>
      </c>
      <c r="K3953" t="s">
        <v>8059</v>
      </c>
      <c r="L3953" t="s">
        <v>8590</v>
      </c>
      <c r="M3953">
        <v>90045</v>
      </c>
      <c r="N3953" t="s">
        <v>8638</v>
      </c>
      <c r="O3953" t="s">
        <v>9793</v>
      </c>
      <c r="P3953" t="s">
        <v>10371</v>
      </c>
      <c r="Q3953" t="s">
        <v>10381</v>
      </c>
      <c r="R3953" t="s">
        <v>11527</v>
      </c>
      <c r="S3953">
        <v>5.1040000000000001</v>
      </c>
      <c r="T3953">
        <v>1</v>
      </c>
      <c r="U3953">
        <v>0.2</v>
      </c>
      <c r="V3953">
        <v>1.6588000000000001</v>
      </c>
      <c r="W3953">
        <f>(Tableau1[[#This Row],[Sales]]/Tableau1[[#This Row],[Profit]])*100</f>
        <v>307.69230769230774</v>
      </c>
      <c r="X3953">
        <f>Tableau1[[#This Row],[Sales]]*(1-Tableau1[[#This Row],[Discount]])</f>
        <v>4.0832000000000006</v>
      </c>
      <c r="Y3953">
        <f ca="1">SUMIF(Tableau1[Order ID],Tableau1[[#This Row],[Order ID]],Tableau1[[#This Row],[Sales]])</f>
        <v>0</v>
      </c>
    </row>
    <row r="3954" spans="1:25" x14ac:dyDescent="0.3">
      <c r="A3954">
        <v>7981</v>
      </c>
      <c r="B3954" t="s">
        <v>3973</v>
      </c>
      <c r="C3954" s="9" t="s">
        <v>6209</v>
      </c>
      <c r="D3954" s="9">
        <v>41642</v>
      </c>
      <c r="E3954" s="3" t="s">
        <v>6197</v>
      </c>
      <c r="F3954" t="s">
        <v>6465</v>
      </c>
      <c r="G3954" t="s">
        <v>6492</v>
      </c>
      <c r="H3954" t="s">
        <v>7285</v>
      </c>
      <c r="I3954" t="s">
        <v>8054</v>
      </c>
      <c r="J3954" t="s">
        <v>8057</v>
      </c>
      <c r="K3954" t="s">
        <v>8070</v>
      </c>
      <c r="L3954" t="s">
        <v>8593</v>
      </c>
      <c r="M3954">
        <v>77095</v>
      </c>
      <c r="N3954" t="s">
        <v>8639</v>
      </c>
      <c r="O3954" t="s">
        <v>10096</v>
      </c>
      <c r="P3954" t="s">
        <v>10371</v>
      </c>
      <c r="Q3954" t="s">
        <v>10383</v>
      </c>
      <c r="R3954" t="s">
        <v>11835</v>
      </c>
      <c r="S3954">
        <v>16.448</v>
      </c>
      <c r="T3954">
        <v>2</v>
      </c>
      <c r="U3954">
        <v>0.2</v>
      </c>
      <c r="V3954">
        <v>5.5511999999999997</v>
      </c>
      <c r="W3954">
        <f>(Tableau1[[#This Row],[Sales]]/Tableau1[[#This Row],[Profit]])*100</f>
        <v>296.2962962962963</v>
      </c>
      <c r="X3954">
        <f>Tableau1[[#This Row],[Sales]]*(1-Tableau1[[#This Row],[Discount]])</f>
        <v>13.1584</v>
      </c>
      <c r="Y3954">
        <f ca="1">SUMIF(Tableau1[Order ID],Tableau1[[#This Row],[Order ID]],Tableau1[[#This Row],[Sales]])</f>
        <v>0</v>
      </c>
    </row>
    <row r="3955" spans="1:25" x14ac:dyDescent="0.3">
      <c r="A3955">
        <v>7982</v>
      </c>
      <c r="B3955" t="s">
        <v>3974</v>
      </c>
      <c r="C3955" s="9" t="s">
        <v>6106</v>
      </c>
      <c r="D3955" s="9">
        <v>41892</v>
      </c>
      <c r="E3955" s="3" t="s">
        <v>5133</v>
      </c>
      <c r="F3955" t="s">
        <v>6466</v>
      </c>
      <c r="G3955" t="s">
        <v>6479</v>
      </c>
      <c r="H3955" t="s">
        <v>7272</v>
      </c>
      <c r="I3955" t="s">
        <v>8054</v>
      </c>
      <c r="J3955" t="s">
        <v>8057</v>
      </c>
      <c r="K3955" t="s">
        <v>8558</v>
      </c>
      <c r="L3955" t="s">
        <v>8618</v>
      </c>
      <c r="M3955">
        <v>7011</v>
      </c>
      <c r="N3955" t="s">
        <v>8640</v>
      </c>
      <c r="O3955" t="s">
        <v>9187</v>
      </c>
      <c r="P3955" t="s">
        <v>10371</v>
      </c>
      <c r="Q3955" t="s">
        <v>10382</v>
      </c>
      <c r="R3955" t="s">
        <v>10936</v>
      </c>
      <c r="S3955">
        <v>81.92</v>
      </c>
      <c r="T3955">
        <v>4</v>
      </c>
      <c r="U3955">
        <v>0</v>
      </c>
      <c r="V3955">
        <v>22.118400000000001</v>
      </c>
      <c r="W3955">
        <f>(Tableau1[[#This Row],[Sales]]/Tableau1[[#This Row],[Profit]])*100</f>
        <v>370.37037037037038</v>
      </c>
      <c r="X3955">
        <f>Tableau1[[#This Row],[Sales]]*(1-Tableau1[[#This Row],[Discount]])</f>
        <v>81.92</v>
      </c>
      <c r="Y3955">
        <f ca="1">SUMIF(Tableau1[Order ID],Tableau1[[#This Row],[Order ID]],Tableau1[[#This Row],[Sales]])</f>
        <v>0</v>
      </c>
    </row>
    <row r="3956" spans="1:25" x14ac:dyDescent="0.3">
      <c r="A3956">
        <v>7984</v>
      </c>
      <c r="B3956" t="s">
        <v>3975</v>
      </c>
      <c r="C3956" s="9" t="s">
        <v>5233</v>
      </c>
      <c r="D3956" s="9">
        <v>42757</v>
      </c>
      <c r="E3956" s="3" t="s">
        <v>6293</v>
      </c>
      <c r="F3956" t="s">
        <v>6464</v>
      </c>
      <c r="G3956" t="s">
        <v>7021</v>
      </c>
      <c r="H3956" t="s">
        <v>7814</v>
      </c>
      <c r="I3956" t="s">
        <v>8055</v>
      </c>
      <c r="J3956" t="s">
        <v>8057</v>
      </c>
      <c r="K3956" t="s">
        <v>8080</v>
      </c>
      <c r="L3956" t="s">
        <v>8598</v>
      </c>
      <c r="M3956">
        <v>60623</v>
      </c>
      <c r="N3956" t="s">
        <v>8639</v>
      </c>
      <c r="O3956" t="s">
        <v>9813</v>
      </c>
      <c r="P3956" t="s">
        <v>10371</v>
      </c>
      <c r="Q3956" t="s">
        <v>10386</v>
      </c>
      <c r="R3956" t="s">
        <v>10515</v>
      </c>
      <c r="S3956">
        <v>15.12</v>
      </c>
      <c r="T3956">
        <v>5</v>
      </c>
      <c r="U3956">
        <v>0.2</v>
      </c>
      <c r="V3956">
        <v>4.9139999999999997</v>
      </c>
      <c r="W3956">
        <f>(Tableau1[[#This Row],[Sales]]/Tableau1[[#This Row],[Profit]])*100</f>
        <v>307.69230769230774</v>
      </c>
      <c r="X3956">
        <f>Tableau1[[#This Row],[Sales]]*(1-Tableau1[[#This Row],[Discount]])</f>
        <v>12.096</v>
      </c>
      <c r="Y3956">
        <f ca="1">SUMIF(Tableau1[Order ID],Tableau1[[#This Row],[Order ID]],Tableau1[[#This Row],[Sales]])</f>
        <v>0</v>
      </c>
    </row>
    <row r="3957" spans="1:25" x14ac:dyDescent="0.3">
      <c r="A3957">
        <v>7986</v>
      </c>
      <c r="B3957" t="s">
        <v>3976</v>
      </c>
      <c r="C3957" s="9" t="s">
        <v>5468</v>
      </c>
      <c r="D3957" s="9">
        <v>42481</v>
      </c>
      <c r="E3957" s="3" t="s">
        <v>5453</v>
      </c>
      <c r="F3957" t="s">
        <v>6466</v>
      </c>
      <c r="G3957" t="s">
        <v>6503</v>
      </c>
      <c r="H3957" t="s">
        <v>7296</v>
      </c>
      <c r="I3957" t="s">
        <v>8054</v>
      </c>
      <c r="J3957" t="s">
        <v>8057</v>
      </c>
      <c r="K3957" t="s">
        <v>8062</v>
      </c>
      <c r="L3957" t="s">
        <v>8234</v>
      </c>
      <c r="M3957">
        <v>98115</v>
      </c>
      <c r="N3957" t="s">
        <v>8638</v>
      </c>
      <c r="O3957" t="s">
        <v>8891</v>
      </c>
      <c r="P3957" t="s">
        <v>10371</v>
      </c>
      <c r="Q3957" t="s">
        <v>10381</v>
      </c>
      <c r="R3957" t="s">
        <v>10641</v>
      </c>
      <c r="S3957">
        <v>8.32</v>
      </c>
      <c r="T3957">
        <v>5</v>
      </c>
      <c r="U3957">
        <v>0.2</v>
      </c>
      <c r="V3957">
        <v>2.8079999999999998</v>
      </c>
      <c r="W3957">
        <f>(Tableau1[[#This Row],[Sales]]/Tableau1[[#This Row],[Profit]])*100</f>
        <v>296.2962962962963</v>
      </c>
      <c r="X3957">
        <f>Tableau1[[#This Row],[Sales]]*(1-Tableau1[[#This Row],[Discount]])</f>
        <v>6.6560000000000006</v>
      </c>
      <c r="Y3957">
        <f ca="1">SUMIF(Tableau1[Order ID],Tableau1[[#This Row],[Order ID]],Tableau1[[#This Row],[Sales]])</f>
        <v>0</v>
      </c>
    </row>
    <row r="3958" spans="1:25" x14ac:dyDescent="0.3">
      <c r="A3958">
        <v>7987</v>
      </c>
      <c r="B3958" t="s">
        <v>3977</v>
      </c>
      <c r="C3958" s="9" t="s">
        <v>6210</v>
      </c>
      <c r="D3958" s="9">
        <v>42571</v>
      </c>
      <c r="E3958" s="3" t="s">
        <v>5340</v>
      </c>
      <c r="F3958" t="s">
        <v>6464</v>
      </c>
      <c r="G3958" t="s">
        <v>6775</v>
      </c>
      <c r="H3958" t="s">
        <v>7568</v>
      </c>
      <c r="I3958" t="s">
        <v>8054</v>
      </c>
      <c r="J3958" t="s">
        <v>8057</v>
      </c>
      <c r="K3958" t="s">
        <v>8143</v>
      </c>
      <c r="L3958" t="s">
        <v>8603</v>
      </c>
      <c r="M3958">
        <v>11561</v>
      </c>
      <c r="N3958" t="s">
        <v>8640</v>
      </c>
      <c r="O3958" t="s">
        <v>9440</v>
      </c>
      <c r="P3958" t="s">
        <v>10372</v>
      </c>
      <c r="Q3958" t="s">
        <v>10380</v>
      </c>
      <c r="R3958" t="s">
        <v>11185</v>
      </c>
      <c r="S3958">
        <v>89.95</v>
      </c>
      <c r="T3958">
        <v>5</v>
      </c>
      <c r="U3958">
        <v>0</v>
      </c>
      <c r="V3958">
        <v>43.176000000000002</v>
      </c>
      <c r="W3958">
        <f>(Tableau1[[#This Row],[Sales]]/Tableau1[[#This Row],[Profit]])*100</f>
        <v>208.33333333333334</v>
      </c>
      <c r="X3958">
        <f>Tableau1[[#This Row],[Sales]]*(1-Tableau1[[#This Row],[Discount]])</f>
        <v>89.95</v>
      </c>
      <c r="Y3958">
        <f ca="1">SUMIF(Tableau1[Order ID],Tableau1[[#This Row],[Order ID]],Tableau1[[#This Row],[Sales]])</f>
        <v>0</v>
      </c>
    </row>
    <row r="3959" spans="1:25" x14ac:dyDescent="0.3">
      <c r="A3959">
        <v>7988</v>
      </c>
      <c r="B3959" t="s">
        <v>3978</v>
      </c>
      <c r="C3959" s="9" t="s">
        <v>5858</v>
      </c>
      <c r="D3959" s="9">
        <v>42605</v>
      </c>
      <c r="E3959" s="3" t="s">
        <v>5078</v>
      </c>
      <c r="F3959" t="s">
        <v>6465</v>
      </c>
      <c r="G3959" t="s">
        <v>6483</v>
      </c>
      <c r="H3959" t="s">
        <v>7276</v>
      </c>
      <c r="I3959" t="s">
        <v>8056</v>
      </c>
      <c r="J3959" t="s">
        <v>8057</v>
      </c>
      <c r="K3959" t="s">
        <v>8559</v>
      </c>
      <c r="L3959" t="s">
        <v>8594</v>
      </c>
      <c r="M3959">
        <v>53081</v>
      </c>
      <c r="N3959" t="s">
        <v>8639</v>
      </c>
      <c r="O3959" t="s">
        <v>10175</v>
      </c>
      <c r="P3959" t="s">
        <v>10371</v>
      </c>
      <c r="Q3959" t="s">
        <v>10375</v>
      </c>
      <c r="R3959" t="s">
        <v>11916</v>
      </c>
      <c r="S3959">
        <v>25.2</v>
      </c>
      <c r="T3959">
        <v>4</v>
      </c>
      <c r="U3959">
        <v>0</v>
      </c>
      <c r="V3959">
        <v>11.592000000000001</v>
      </c>
      <c r="W3959">
        <f>(Tableau1[[#This Row],[Sales]]/Tableau1[[#This Row],[Profit]])*100</f>
        <v>217.39130434782606</v>
      </c>
      <c r="X3959">
        <f>Tableau1[[#This Row],[Sales]]*(1-Tableau1[[#This Row],[Discount]])</f>
        <v>25.2</v>
      </c>
      <c r="Y3959">
        <f ca="1">SUMIF(Tableau1[Order ID],Tableau1[[#This Row],[Order ID]],Tableau1[[#This Row],[Sales]])</f>
        <v>0</v>
      </c>
    </row>
    <row r="3960" spans="1:25" x14ac:dyDescent="0.3">
      <c r="A3960">
        <v>7992</v>
      </c>
      <c r="B3960" t="s">
        <v>3979</v>
      </c>
      <c r="C3960" s="9" t="s">
        <v>5433</v>
      </c>
      <c r="D3960" s="9">
        <v>42535</v>
      </c>
      <c r="E3960" s="3" t="s">
        <v>5056</v>
      </c>
      <c r="F3960" t="s">
        <v>6466</v>
      </c>
      <c r="G3960" t="s">
        <v>7186</v>
      </c>
      <c r="H3960" t="s">
        <v>7979</v>
      </c>
      <c r="I3960" t="s">
        <v>8054</v>
      </c>
      <c r="J3960" t="s">
        <v>8057</v>
      </c>
      <c r="K3960" t="s">
        <v>8230</v>
      </c>
      <c r="L3960" t="s">
        <v>8591</v>
      </c>
      <c r="M3960">
        <v>33433</v>
      </c>
      <c r="N3960" t="s">
        <v>8637</v>
      </c>
      <c r="O3960" t="s">
        <v>9784</v>
      </c>
      <c r="P3960" t="s">
        <v>10371</v>
      </c>
      <c r="Q3960" t="s">
        <v>10381</v>
      </c>
      <c r="R3960" t="s">
        <v>11518</v>
      </c>
      <c r="S3960">
        <v>39.936</v>
      </c>
      <c r="T3960">
        <v>4</v>
      </c>
      <c r="U3960">
        <v>0.7</v>
      </c>
      <c r="V3960">
        <v>-26.623999999999999</v>
      </c>
      <c r="W3960">
        <f>(Tableau1[[#This Row],[Sales]]/Tableau1[[#This Row],[Profit]])*100</f>
        <v>-150</v>
      </c>
      <c r="X3960">
        <f>Tableau1[[#This Row],[Sales]]*(1-Tableau1[[#This Row],[Discount]])</f>
        <v>11.980800000000002</v>
      </c>
      <c r="Y3960">
        <f ca="1">SUMIF(Tableau1[Order ID],Tableau1[[#This Row],[Order ID]],Tableau1[[#This Row],[Sales]])</f>
        <v>0</v>
      </c>
    </row>
    <row r="3961" spans="1:25" x14ac:dyDescent="0.3">
      <c r="A3961">
        <v>7994</v>
      </c>
      <c r="B3961" t="s">
        <v>3980</v>
      </c>
      <c r="C3961" s="9" t="s">
        <v>5342</v>
      </c>
      <c r="D3961" s="9">
        <v>42328</v>
      </c>
      <c r="E3961" s="3" t="s">
        <v>5551</v>
      </c>
      <c r="F3961" t="s">
        <v>6464</v>
      </c>
      <c r="G3961" t="s">
        <v>6982</v>
      </c>
      <c r="H3961" t="s">
        <v>7775</v>
      </c>
      <c r="I3961" t="s">
        <v>8054</v>
      </c>
      <c r="J3961" t="s">
        <v>8057</v>
      </c>
      <c r="K3961" t="s">
        <v>8092</v>
      </c>
      <c r="L3961" t="s">
        <v>8610</v>
      </c>
      <c r="M3961">
        <v>80013</v>
      </c>
      <c r="N3961" t="s">
        <v>8638</v>
      </c>
      <c r="O3961" t="s">
        <v>8938</v>
      </c>
      <c r="P3961" t="s">
        <v>10371</v>
      </c>
      <c r="Q3961" t="s">
        <v>10381</v>
      </c>
      <c r="R3961" t="s">
        <v>10687</v>
      </c>
      <c r="S3961">
        <v>4.8959999999999999</v>
      </c>
      <c r="T3961">
        <v>3</v>
      </c>
      <c r="U3961">
        <v>0.7</v>
      </c>
      <c r="V3961">
        <v>-3.4272</v>
      </c>
      <c r="W3961">
        <f>(Tableau1[[#This Row],[Sales]]/Tableau1[[#This Row],[Profit]])*100</f>
        <v>-142.85714285714286</v>
      </c>
      <c r="X3961">
        <f>Tableau1[[#This Row],[Sales]]*(1-Tableau1[[#This Row],[Discount]])</f>
        <v>1.4688000000000001</v>
      </c>
      <c r="Y3961">
        <f ca="1">SUMIF(Tableau1[Order ID],Tableau1[[#This Row],[Order ID]],Tableau1[[#This Row],[Sales]])</f>
        <v>0</v>
      </c>
    </row>
    <row r="3962" spans="1:25" x14ac:dyDescent="0.3">
      <c r="A3962">
        <v>7997</v>
      </c>
      <c r="B3962" t="s">
        <v>3981</v>
      </c>
      <c r="C3962" s="9" t="s">
        <v>5162</v>
      </c>
      <c r="D3962" s="9">
        <v>43042</v>
      </c>
      <c r="E3962" s="3" t="s">
        <v>5090</v>
      </c>
      <c r="F3962" t="s">
        <v>6466</v>
      </c>
      <c r="G3962" t="s">
        <v>7083</v>
      </c>
      <c r="H3962" t="s">
        <v>7876</v>
      </c>
      <c r="I3962" t="s">
        <v>8056</v>
      </c>
      <c r="J3962" t="s">
        <v>8057</v>
      </c>
      <c r="K3962" t="s">
        <v>8128</v>
      </c>
      <c r="L3962" t="s">
        <v>8590</v>
      </c>
      <c r="M3962">
        <v>92037</v>
      </c>
      <c r="N3962" t="s">
        <v>8638</v>
      </c>
      <c r="O3962" t="s">
        <v>8876</v>
      </c>
      <c r="P3962" t="s">
        <v>10372</v>
      </c>
      <c r="Q3962" t="s">
        <v>10384</v>
      </c>
      <c r="R3962" t="s">
        <v>10626</v>
      </c>
      <c r="S3962">
        <v>199.75</v>
      </c>
      <c r="T3962">
        <v>5</v>
      </c>
      <c r="U3962">
        <v>0</v>
      </c>
      <c r="V3962">
        <v>87.89</v>
      </c>
      <c r="W3962">
        <f>(Tableau1[[#This Row],[Sales]]/Tableau1[[#This Row],[Profit]])*100</f>
        <v>227.27272727272728</v>
      </c>
      <c r="X3962">
        <f>Tableau1[[#This Row],[Sales]]*(1-Tableau1[[#This Row],[Discount]])</f>
        <v>199.75</v>
      </c>
      <c r="Y3962">
        <f ca="1">SUMIF(Tableau1[Order ID],Tableau1[[#This Row],[Order ID]],Tableau1[[#This Row],[Sales]])</f>
        <v>0</v>
      </c>
    </row>
    <row r="3963" spans="1:25" x14ac:dyDescent="0.3">
      <c r="A3963">
        <v>7999</v>
      </c>
      <c r="B3963" t="s">
        <v>3982</v>
      </c>
      <c r="C3963" s="9" t="s">
        <v>5447</v>
      </c>
      <c r="D3963" s="9">
        <v>41763</v>
      </c>
      <c r="E3963" s="3" t="s">
        <v>6148</v>
      </c>
      <c r="F3963" t="s">
        <v>6466</v>
      </c>
      <c r="G3963" t="s">
        <v>7208</v>
      </c>
      <c r="H3963" t="s">
        <v>8001</v>
      </c>
      <c r="I3963" t="s">
        <v>8055</v>
      </c>
      <c r="J3963" t="s">
        <v>8057</v>
      </c>
      <c r="K3963" t="s">
        <v>8062</v>
      </c>
      <c r="L3963" t="s">
        <v>8234</v>
      </c>
      <c r="M3963">
        <v>98105</v>
      </c>
      <c r="N3963" t="s">
        <v>8638</v>
      </c>
      <c r="O3963" t="s">
        <v>9457</v>
      </c>
      <c r="P3963" t="s">
        <v>10370</v>
      </c>
      <c r="Q3963" t="s">
        <v>10378</v>
      </c>
      <c r="R3963" t="s">
        <v>11200</v>
      </c>
      <c r="S3963">
        <v>12.18</v>
      </c>
      <c r="T3963">
        <v>7</v>
      </c>
      <c r="U3963">
        <v>0</v>
      </c>
      <c r="V3963">
        <v>3.8976000000000002</v>
      </c>
      <c r="W3963">
        <f>(Tableau1[[#This Row],[Sales]]/Tableau1[[#This Row],[Profit]])*100</f>
        <v>312.5</v>
      </c>
      <c r="X3963">
        <f>Tableau1[[#This Row],[Sales]]*(1-Tableau1[[#This Row],[Discount]])</f>
        <v>12.18</v>
      </c>
      <c r="Y3963">
        <f ca="1">SUMIF(Tableau1[Order ID],Tableau1[[#This Row],[Order ID]],Tableau1[[#This Row],[Sales]])</f>
        <v>0</v>
      </c>
    </row>
    <row r="3964" spans="1:25" x14ac:dyDescent="0.3">
      <c r="A3964">
        <v>8001</v>
      </c>
      <c r="B3964" t="s">
        <v>3983</v>
      </c>
      <c r="C3964" s="9" t="s">
        <v>5657</v>
      </c>
      <c r="D3964" s="9">
        <v>42316</v>
      </c>
      <c r="E3964" s="3" t="s">
        <v>5798</v>
      </c>
      <c r="F3964" t="s">
        <v>6465</v>
      </c>
      <c r="G3964" t="s">
        <v>6829</v>
      </c>
      <c r="H3964" t="s">
        <v>7622</v>
      </c>
      <c r="I3964" t="s">
        <v>8054</v>
      </c>
      <c r="J3964" t="s">
        <v>8057</v>
      </c>
      <c r="K3964" t="s">
        <v>8420</v>
      </c>
      <c r="L3964" t="s">
        <v>8611</v>
      </c>
      <c r="M3964">
        <v>52001</v>
      </c>
      <c r="N3964" t="s">
        <v>8639</v>
      </c>
      <c r="O3964" t="s">
        <v>9394</v>
      </c>
      <c r="P3964" t="s">
        <v>10372</v>
      </c>
      <c r="Q3964" t="s">
        <v>10380</v>
      </c>
      <c r="R3964" t="s">
        <v>11142</v>
      </c>
      <c r="S3964">
        <v>263.95999999999998</v>
      </c>
      <c r="T3964">
        <v>4</v>
      </c>
      <c r="U3964">
        <v>0</v>
      </c>
      <c r="V3964">
        <v>76.548400000000001</v>
      </c>
      <c r="W3964">
        <f>(Tableau1[[#This Row],[Sales]]/Tableau1[[#This Row],[Profit]])*100</f>
        <v>344.82758620689651</v>
      </c>
      <c r="X3964">
        <f>Tableau1[[#This Row],[Sales]]*(1-Tableau1[[#This Row],[Discount]])</f>
        <v>263.95999999999998</v>
      </c>
      <c r="Y3964">
        <f ca="1">SUMIF(Tableau1[Order ID],Tableau1[[#This Row],[Order ID]],Tableau1[[#This Row],[Sales]])</f>
        <v>0</v>
      </c>
    </row>
    <row r="3965" spans="1:25" x14ac:dyDescent="0.3">
      <c r="A3965">
        <v>8002</v>
      </c>
      <c r="B3965" t="s">
        <v>3984</v>
      </c>
      <c r="C3965" s="9" t="s">
        <v>5325</v>
      </c>
      <c r="D3965" s="9">
        <v>42350</v>
      </c>
      <c r="E3965" s="3" t="s">
        <v>5113</v>
      </c>
      <c r="F3965" t="s">
        <v>6466</v>
      </c>
      <c r="G3965" t="s">
        <v>6498</v>
      </c>
      <c r="H3965" t="s">
        <v>7291</v>
      </c>
      <c r="I3965" t="s">
        <v>8054</v>
      </c>
      <c r="J3965" t="s">
        <v>8057</v>
      </c>
      <c r="K3965" t="s">
        <v>8059</v>
      </c>
      <c r="L3965" t="s">
        <v>8590</v>
      </c>
      <c r="M3965">
        <v>90032</v>
      </c>
      <c r="N3965" t="s">
        <v>8638</v>
      </c>
      <c r="O3965" t="s">
        <v>9725</v>
      </c>
      <c r="P3965" t="s">
        <v>10372</v>
      </c>
      <c r="Q3965" t="s">
        <v>10384</v>
      </c>
      <c r="R3965" t="s">
        <v>11462</v>
      </c>
      <c r="S3965">
        <v>299.94</v>
      </c>
      <c r="T3965">
        <v>6</v>
      </c>
      <c r="U3965">
        <v>0</v>
      </c>
      <c r="V3965">
        <v>128.9742</v>
      </c>
      <c r="W3965">
        <f>(Tableau1[[#This Row],[Sales]]/Tableau1[[#This Row],[Profit]])*100</f>
        <v>232.55813953488374</v>
      </c>
      <c r="X3965">
        <f>Tableau1[[#This Row],[Sales]]*(1-Tableau1[[#This Row],[Discount]])</f>
        <v>299.94</v>
      </c>
      <c r="Y3965">
        <f ca="1">SUMIF(Tableau1[Order ID],Tableau1[[#This Row],[Order ID]],Tableau1[[#This Row],[Sales]])</f>
        <v>0</v>
      </c>
    </row>
    <row r="3966" spans="1:25" x14ac:dyDescent="0.3">
      <c r="A3966">
        <v>8004</v>
      </c>
      <c r="B3966" t="s">
        <v>3985</v>
      </c>
      <c r="C3966" s="9" t="s">
        <v>5618</v>
      </c>
      <c r="D3966" s="9">
        <v>41974</v>
      </c>
      <c r="E3966" s="3" t="s">
        <v>5670</v>
      </c>
      <c r="F3966" t="s">
        <v>6466</v>
      </c>
      <c r="G3966" t="s">
        <v>7199</v>
      </c>
      <c r="H3966" t="s">
        <v>7992</v>
      </c>
      <c r="I3966" t="s">
        <v>8054</v>
      </c>
      <c r="J3966" t="s">
        <v>8057</v>
      </c>
      <c r="K3966" t="s">
        <v>8148</v>
      </c>
      <c r="L3966" t="s">
        <v>8619</v>
      </c>
      <c r="M3966">
        <v>1852</v>
      </c>
      <c r="N3966" t="s">
        <v>8640</v>
      </c>
      <c r="O3966" t="s">
        <v>10177</v>
      </c>
      <c r="P3966" t="s">
        <v>10372</v>
      </c>
      <c r="Q3966" t="s">
        <v>10380</v>
      </c>
      <c r="R3966" t="s">
        <v>11917</v>
      </c>
      <c r="S3966">
        <v>271.89999999999998</v>
      </c>
      <c r="T3966">
        <v>2</v>
      </c>
      <c r="U3966">
        <v>0</v>
      </c>
      <c r="V3966">
        <v>78.850999999999999</v>
      </c>
      <c r="W3966">
        <f>(Tableau1[[#This Row],[Sales]]/Tableau1[[#This Row],[Profit]])*100</f>
        <v>344.82758620689651</v>
      </c>
      <c r="X3966">
        <f>Tableau1[[#This Row],[Sales]]*(1-Tableau1[[#This Row],[Discount]])</f>
        <v>271.89999999999998</v>
      </c>
      <c r="Y3966">
        <f ca="1">SUMIF(Tableau1[Order ID],Tableau1[[#This Row],[Order ID]],Tableau1[[#This Row],[Sales]])</f>
        <v>0</v>
      </c>
    </row>
    <row r="3967" spans="1:25" x14ac:dyDescent="0.3">
      <c r="A3967">
        <v>8007</v>
      </c>
      <c r="B3967" t="s">
        <v>3986</v>
      </c>
      <c r="C3967" s="9" t="s">
        <v>5907</v>
      </c>
      <c r="D3967" s="9">
        <v>42650</v>
      </c>
      <c r="E3967" s="3" t="s">
        <v>6257</v>
      </c>
      <c r="F3967" t="s">
        <v>6465</v>
      </c>
      <c r="G3967" t="s">
        <v>6966</v>
      </c>
      <c r="H3967" t="s">
        <v>7759</v>
      </c>
      <c r="I3967" t="s">
        <v>8054</v>
      </c>
      <c r="J3967" t="s">
        <v>8057</v>
      </c>
      <c r="K3967" t="s">
        <v>8184</v>
      </c>
      <c r="L3967" t="s">
        <v>8234</v>
      </c>
      <c r="M3967">
        <v>98270</v>
      </c>
      <c r="N3967" t="s">
        <v>8638</v>
      </c>
      <c r="O3967" t="s">
        <v>10067</v>
      </c>
      <c r="P3967" t="s">
        <v>10371</v>
      </c>
      <c r="Q3967" t="s">
        <v>10386</v>
      </c>
      <c r="R3967" t="s">
        <v>11805</v>
      </c>
      <c r="S3967">
        <v>93.36</v>
      </c>
      <c r="T3967">
        <v>12</v>
      </c>
      <c r="U3967">
        <v>0</v>
      </c>
      <c r="V3967">
        <v>0.93359999999999999</v>
      </c>
      <c r="W3967">
        <f>(Tableau1[[#This Row],[Sales]]/Tableau1[[#This Row],[Profit]])*100</f>
        <v>10000</v>
      </c>
      <c r="X3967">
        <f>Tableau1[[#This Row],[Sales]]*(1-Tableau1[[#This Row],[Discount]])</f>
        <v>93.36</v>
      </c>
      <c r="Y3967">
        <f ca="1">SUMIF(Tableau1[Order ID],Tableau1[[#This Row],[Order ID]],Tableau1[[#This Row],[Sales]])</f>
        <v>0</v>
      </c>
    </row>
    <row r="3968" spans="1:25" x14ac:dyDescent="0.3">
      <c r="A3968">
        <v>8008</v>
      </c>
      <c r="B3968" t="s">
        <v>3987</v>
      </c>
      <c r="C3968" s="9" t="s">
        <v>6002</v>
      </c>
      <c r="D3968" s="9">
        <v>42325</v>
      </c>
      <c r="E3968" s="3" t="s">
        <v>5057</v>
      </c>
      <c r="F3968" t="s">
        <v>6465</v>
      </c>
      <c r="G3968" t="s">
        <v>7199</v>
      </c>
      <c r="H3968" t="s">
        <v>7992</v>
      </c>
      <c r="I3968" t="s">
        <v>8054</v>
      </c>
      <c r="J3968" t="s">
        <v>8057</v>
      </c>
      <c r="K3968" t="s">
        <v>8326</v>
      </c>
      <c r="L3968" t="s">
        <v>8614</v>
      </c>
      <c r="M3968">
        <v>73120</v>
      </c>
      <c r="N3968" t="s">
        <v>8639</v>
      </c>
      <c r="O3968" t="s">
        <v>8909</v>
      </c>
      <c r="P3968" t="s">
        <v>10371</v>
      </c>
      <c r="Q3968" t="s">
        <v>10377</v>
      </c>
      <c r="R3968" t="s">
        <v>10658</v>
      </c>
      <c r="S3968">
        <v>541.24</v>
      </c>
      <c r="T3968">
        <v>4</v>
      </c>
      <c r="U3968">
        <v>0</v>
      </c>
      <c r="V3968">
        <v>5.4123999999999999</v>
      </c>
      <c r="W3968">
        <f>(Tableau1[[#This Row],[Sales]]/Tableau1[[#This Row],[Profit]])*100</f>
        <v>10000</v>
      </c>
      <c r="X3968">
        <f>Tableau1[[#This Row],[Sales]]*(1-Tableau1[[#This Row],[Discount]])</f>
        <v>541.24</v>
      </c>
      <c r="Y3968">
        <f ca="1">SUMIF(Tableau1[Order ID],Tableau1[[#This Row],[Order ID]],Tableau1[[#This Row],[Sales]])</f>
        <v>0</v>
      </c>
    </row>
    <row r="3969" spans="1:25" x14ac:dyDescent="0.3">
      <c r="A3969">
        <v>8011</v>
      </c>
      <c r="B3969" t="s">
        <v>3988</v>
      </c>
      <c r="C3969" s="9" t="s">
        <v>5491</v>
      </c>
      <c r="D3969" s="9">
        <v>41715</v>
      </c>
      <c r="E3969" s="3" t="s">
        <v>6454</v>
      </c>
      <c r="F3969" t="s">
        <v>6464</v>
      </c>
      <c r="G3969" t="s">
        <v>6893</v>
      </c>
      <c r="H3969" t="s">
        <v>7686</v>
      </c>
      <c r="I3969" t="s">
        <v>8055</v>
      </c>
      <c r="J3969" t="s">
        <v>8057</v>
      </c>
      <c r="K3969" t="s">
        <v>8068</v>
      </c>
      <c r="L3969" t="s">
        <v>8597</v>
      </c>
      <c r="M3969">
        <v>19134</v>
      </c>
      <c r="N3969" t="s">
        <v>8640</v>
      </c>
      <c r="O3969" t="s">
        <v>9555</v>
      </c>
      <c r="P3969" t="s">
        <v>10371</v>
      </c>
      <c r="Q3969" t="s">
        <v>10383</v>
      </c>
      <c r="R3969" t="s">
        <v>11298</v>
      </c>
      <c r="S3969">
        <v>126.624</v>
      </c>
      <c r="T3969">
        <v>6</v>
      </c>
      <c r="U3969">
        <v>0.2</v>
      </c>
      <c r="V3969">
        <v>41.152799999999999</v>
      </c>
      <c r="W3969">
        <f>(Tableau1[[#This Row],[Sales]]/Tableau1[[#This Row],[Profit]])*100</f>
        <v>307.69230769230768</v>
      </c>
      <c r="X3969">
        <f>Tableau1[[#This Row],[Sales]]*(1-Tableau1[[#This Row],[Discount]])</f>
        <v>101.2992</v>
      </c>
      <c r="Y3969">
        <f ca="1">SUMIF(Tableau1[Order ID],Tableau1[[#This Row],[Order ID]],Tableau1[[#This Row],[Sales]])</f>
        <v>0</v>
      </c>
    </row>
    <row r="3970" spans="1:25" x14ac:dyDescent="0.3">
      <c r="A3970">
        <v>8012</v>
      </c>
      <c r="B3970" t="s">
        <v>3989</v>
      </c>
      <c r="C3970" s="9" t="s">
        <v>5812</v>
      </c>
      <c r="D3970" s="9">
        <v>42175</v>
      </c>
      <c r="E3970" s="3" t="s">
        <v>5567</v>
      </c>
      <c r="F3970" t="s">
        <v>6466</v>
      </c>
      <c r="G3970" t="s">
        <v>7062</v>
      </c>
      <c r="H3970" t="s">
        <v>7855</v>
      </c>
      <c r="I3970" t="s">
        <v>8054</v>
      </c>
      <c r="J3970" t="s">
        <v>8057</v>
      </c>
      <c r="K3970" t="s">
        <v>8092</v>
      </c>
      <c r="L3970" t="s">
        <v>8610</v>
      </c>
      <c r="M3970">
        <v>80013</v>
      </c>
      <c r="N3970" t="s">
        <v>8638</v>
      </c>
      <c r="O3970" t="s">
        <v>10324</v>
      </c>
      <c r="P3970" t="s">
        <v>10372</v>
      </c>
      <c r="Q3970" t="s">
        <v>10380</v>
      </c>
      <c r="R3970" t="s">
        <v>12066</v>
      </c>
      <c r="S3970">
        <v>125.944</v>
      </c>
      <c r="T3970">
        <v>7</v>
      </c>
      <c r="U3970">
        <v>0.2</v>
      </c>
      <c r="V3970">
        <v>15.743</v>
      </c>
      <c r="W3970">
        <f>(Tableau1[[#This Row],[Sales]]/Tableau1[[#This Row],[Profit]])*100</f>
        <v>800</v>
      </c>
      <c r="X3970">
        <f>Tableau1[[#This Row],[Sales]]*(1-Tableau1[[#This Row],[Discount]])</f>
        <v>100.7552</v>
      </c>
      <c r="Y3970">
        <f ca="1">SUMIF(Tableau1[Order ID],Tableau1[[#This Row],[Order ID]],Tableau1[[#This Row],[Sales]])</f>
        <v>0</v>
      </c>
    </row>
    <row r="3971" spans="1:25" x14ac:dyDescent="0.3">
      <c r="A3971">
        <v>8013</v>
      </c>
      <c r="B3971" t="s">
        <v>3990</v>
      </c>
      <c r="C3971" s="9" t="s">
        <v>6156</v>
      </c>
      <c r="D3971" s="9">
        <v>42880</v>
      </c>
      <c r="E3971" s="3" t="s">
        <v>6156</v>
      </c>
      <c r="F3971" t="s">
        <v>6467</v>
      </c>
      <c r="G3971" t="s">
        <v>7045</v>
      </c>
      <c r="H3971" t="s">
        <v>7838</v>
      </c>
      <c r="I3971" t="s">
        <v>8054</v>
      </c>
      <c r="J3971" t="s">
        <v>8057</v>
      </c>
      <c r="K3971" t="s">
        <v>8078</v>
      </c>
      <c r="L3971" t="s">
        <v>8603</v>
      </c>
      <c r="M3971">
        <v>10009</v>
      </c>
      <c r="N3971" t="s">
        <v>8640</v>
      </c>
      <c r="O3971" t="s">
        <v>9498</v>
      </c>
      <c r="P3971" t="s">
        <v>10371</v>
      </c>
      <c r="Q3971" t="s">
        <v>10381</v>
      </c>
      <c r="R3971" t="s">
        <v>11241</v>
      </c>
      <c r="S3971">
        <v>663.92</v>
      </c>
      <c r="T3971">
        <v>5</v>
      </c>
      <c r="U3971">
        <v>0.2</v>
      </c>
      <c r="V3971">
        <v>207.47499999999999</v>
      </c>
      <c r="W3971">
        <f>(Tableau1[[#This Row],[Sales]]/Tableau1[[#This Row],[Profit]])*100</f>
        <v>320</v>
      </c>
      <c r="X3971">
        <f>Tableau1[[#This Row],[Sales]]*(1-Tableau1[[#This Row],[Discount]])</f>
        <v>531.13599999999997</v>
      </c>
      <c r="Y3971">
        <f ca="1">SUMIF(Tableau1[Order ID],Tableau1[[#This Row],[Order ID]],Tableau1[[#This Row],[Sales]])</f>
        <v>0</v>
      </c>
    </row>
    <row r="3972" spans="1:25" x14ac:dyDescent="0.3">
      <c r="A3972">
        <v>8017</v>
      </c>
      <c r="B3972" t="s">
        <v>3991</v>
      </c>
      <c r="C3972" s="9" t="s">
        <v>5370</v>
      </c>
      <c r="D3972" s="9">
        <v>41891</v>
      </c>
      <c r="E3972" s="3" t="s">
        <v>6132</v>
      </c>
      <c r="F3972" t="s">
        <v>6466</v>
      </c>
      <c r="G3972" t="s">
        <v>6844</v>
      </c>
      <c r="H3972" t="s">
        <v>7637</v>
      </c>
      <c r="I3972" t="s">
        <v>8056</v>
      </c>
      <c r="J3972" t="s">
        <v>8057</v>
      </c>
      <c r="K3972" t="s">
        <v>8210</v>
      </c>
      <c r="L3972" t="s">
        <v>8612</v>
      </c>
      <c r="M3972">
        <v>43130</v>
      </c>
      <c r="N3972" t="s">
        <v>8640</v>
      </c>
      <c r="O3972" t="s">
        <v>9890</v>
      </c>
      <c r="P3972" t="s">
        <v>10370</v>
      </c>
      <c r="Q3972" t="s">
        <v>10378</v>
      </c>
      <c r="R3972" t="s">
        <v>11625</v>
      </c>
      <c r="S3972">
        <v>60.671999999999997</v>
      </c>
      <c r="T3972">
        <v>6</v>
      </c>
      <c r="U3972">
        <v>0.2</v>
      </c>
      <c r="V3972">
        <v>12.892799999999999</v>
      </c>
      <c r="W3972">
        <f>(Tableau1[[#This Row],[Sales]]/Tableau1[[#This Row],[Profit]])*100</f>
        <v>470.58823529411768</v>
      </c>
      <c r="X3972">
        <f>Tableau1[[#This Row],[Sales]]*(1-Tableau1[[#This Row],[Discount]])</f>
        <v>48.537599999999998</v>
      </c>
      <c r="Y3972">
        <f ca="1">SUMIF(Tableau1[Order ID],Tableau1[[#This Row],[Order ID]],Tableau1[[#This Row],[Sales]])</f>
        <v>0</v>
      </c>
    </row>
    <row r="3973" spans="1:25" x14ac:dyDescent="0.3">
      <c r="A3973">
        <v>8019</v>
      </c>
      <c r="B3973" t="s">
        <v>3992</v>
      </c>
      <c r="C3973" s="9" t="s">
        <v>5191</v>
      </c>
      <c r="D3973" s="9">
        <v>43025</v>
      </c>
      <c r="E3973" s="3" t="s">
        <v>5045</v>
      </c>
      <c r="F3973" t="s">
        <v>6464</v>
      </c>
      <c r="G3973" t="s">
        <v>6760</v>
      </c>
      <c r="H3973" t="s">
        <v>7553</v>
      </c>
      <c r="I3973" t="s">
        <v>8055</v>
      </c>
      <c r="J3973" t="s">
        <v>8057</v>
      </c>
      <c r="K3973" t="s">
        <v>8552</v>
      </c>
      <c r="L3973" t="s">
        <v>8590</v>
      </c>
      <c r="M3973">
        <v>95351</v>
      </c>
      <c r="N3973" t="s">
        <v>8638</v>
      </c>
      <c r="O3973" t="s">
        <v>8831</v>
      </c>
      <c r="P3973" t="s">
        <v>10372</v>
      </c>
      <c r="Q3973" t="s">
        <v>10380</v>
      </c>
      <c r="R3973" t="s">
        <v>10581</v>
      </c>
      <c r="S3973">
        <v>52.792000000000002</v>
      </c>
      <c r="T3973">
        <v>1</v>
      </c>
      <c r="U3973">
        <v>0.2</v>
      </c>
      <c r="V3973">
        <v>4.6193</v>
      </c>
      <c r="W3973">
        <f>(Tableau1[[#This Row],[Sales]]/Tableau1[[#This Row],[Profit]])*100</f>
        <v>1142.8571428571429</v>
      </c>
      <c r="X3973">
        <f>Tableau1[[#This Row],[Sales]]*(1-Tableau1[[#This Row],[Discount]])</f>
        <v>42.233600000000003</v>
      </c>
      <c r="Y3973">
        <f ca="1">SUMIF(Tableau1[Order ID],Tableau1[[#This Row],[Order ID]],Tableau1[[#This Row],[Sales]])</f>
        <v>0</v>
      </c>
    </row>
    <row r="3974" spans="1:25" x14ac:dyDescent="0.3">
      <c r="A3974">
        <v>8020</v>
      </c>
      <c r="B3974" t="s">
        <v>3993</v>
      </c>
      <c r="C3974" s="9" t="s">
        <v>5838</v>
      </c>
      <c r="D3974" s="9">
        <v>43041</v>
      </c>
      <c r="E3974" s="3" t="s">
        <v>5090</v>
      </c>
      <c r="F3974" t="s">
        <v>6466</v>
      </c>
      <c r="G3974" t="s">
        <v>6541</v>
      </c>
      <c r="H3974" t="s">
        <v>7334</v>
      </c>
      <c r="I3974" t="s">
        <v>8054</v>
      </c>
      <c r="J3974" t="s">
        <v>8057</v>
      </c>
      <c r="K3974" t="s">
        <v>8343</v>
      </c>
      <c r="L3974" t="s">
        <v>8613</v>
      </c>
      <c r="M3974">
        <v>63116</v>
      </c>
      <c r="N3974" t="s">
        <v>8639</v>
      </c>
      <c r="O3974" t="s">
        <v>10169</v>
      </c>
      <c r="P3974" t="s">
        <v>10371</v>
      </c>
      <c r="Q3974" t="s">
        <v>10382</v>
      </c>
      <c r="R3974" t="s">
        <v>11910</v>
      </c>
      <c r="S3974">
        <v>83.9</v>
      </c>
      <c r="T3974">
        <v>10</v>
      </c>
      <c r="U3974">
        <v>0</v>
      </c>
      <c r="V3974">
        <v>20.975000000000001</v>
      </c>
      <c r="W3974">
        <f>(Tableau1[[#This Row],[Sales]]/Tableau1[[#This Row],[Profit]])*100</f>
        <v>400</v>
      </c>
      <c r="X3974">
        <f>Tableau1[[#This Row],[Sales]]*(1-Tableau1[[#This Row],[Discount]])</f>
        <v>83.9</v>
      </c>
      <c r="Y3974">
        <f ca="1">SUMIF(Tableau1[Order ID],Tableau1[[#This Row],[Order ID]],Tableau1[[#This Row],[Sales]])</f>
        <v>0</v>
      </c>
    </row>
    <row r="3975" spans="1:25" x14ac:dyDescent="0.3">
      <c r="A3975">
        <v>8022</v>
      </c>
      <c r="B3975" t="s">
        <v>3994</v>
      </c>
      <c r="C3975" s="9" t="s">
        <v>5639</v>
      </c>
      <c r="D3975" s="9">
        <v>41841</v>
      </c>
      <c r="E3975" s="3" t="s">
        <v>5769</v>
      </c>
      <c r="F3975" t="s">
        <v>6465</v>
      </c>
      <c r="G3975" t="s">
        <v>6915</v>
      </c>
      <c r="H3975" t="s">
        <v>7708</v>
      </c>
      <c r="I3975" t="s">
        <v>8055</v>
      </c>
      <c r="J3975" t="s">
        <v>8057</v>
      </c>
      <c r="K3975" t="s">
        <v>8119</v>
      </c>
      <c r="L3975" t="s">
        <v>8593</v>
      </c>
      <c r="M3975">
        <v>75217</v>
      </c>
      <c r="N3975" t="s">
        <v>8639</v>
      </c>
      <c r="O3975" t="s">
        <v>9837</v>
      </c>
      <c r="P3975" t="s">
        <v>10371</v>
      </c>
      <c r="Q3975" t="s">
        <v>10382</v>
      </c>
      <c r="R3975" t="s">
        <v>11571</v>
      </c>
      <c r="S3975">
        <v>4.992</v>
      </c>
      <c r="T3975">
        <v>3</v>
      </c>
      <c r="U3975">
        <v>0.8</v>
      </c>
      <c r="V3975">
        <v>-12.979200000000001</v>
      </c>
      <c r="W3975">
        <f>(Tableau1[[#This Row],[Sales]]/Tableau1[[#This Row],[Profit]])*100</f>
        <v>-38.46153846153846</v>
      </c>
      <c r="X3975">
        <f>Tableau1[[#This Row],[Sales]]*(1-Tableau1[[#This Row],[Discount]])</f>
        <v>0.99839999999999973</v>
      </c>
      <c r="Y3975">
        <f ca="1">SUMIF(Tableau1[Order ID],Tableau1[[#This Row],[Order ID]],Tableau1[[#This Row],[Sales]])</f>
        <v>0</v>
      </c>
    </row>
    <row r="3976" spans="1:25" x14ac:dyDescent="0.3">
      <c r="A3976">
        <v>8026</v>
      </c>
      <c r="B3976" t="s">
        <v>3995</v>
      </c>
      <c r="C3976" s="9" t="s">
        <v>5891</v>
      </c>
      <c r="D3976" s="9">
        <v>42258</v>
      </c>
      <c r="E3976" s="3" t="s">
        <v>5456</v>
      </c>
      <c r="F3976" t="s">
        <v>6464</v>
      </c>
      <c r="G3976" t="s">
        <v>7228</v>
      </c>
      <c r="H3976" t="s">
        <v>8021</v>
      </c>
      <c r="I3976" t="s">
        <v>8055</v>
      </c>
      <c r="J3976" t="s">
        <v>8057</v>
      </c>
      <c r="K3976" t="s">
        <v>8078</v>
      </c>
      <c r="L3976" t="s">
        <v>8603</v>
      </c>
      <c r="M3976">
        <v>10035</v>
      </c>
      <c r="N3976" t="s">
        <v>8640</v>
      </c>
      <c r="O3976" t="s">
        <v>10325</v>
      </c>
      <c r="P3976" t="s">
        <v>10370</v>
      </c>
      <c r="Q3976" t="s">
        <v>10378</v>
      </c>
      <c r="R3976" t="s">
        <v>12067</v>
      </c>
      <c r="S3976">
        <v>210.68</v>
      </c>
      <c r="T3976">
        <v>2</v>
      </c>
      <c r="U3976">
        <v>0</v>
      </c>
      <c r="V3976">
        <v>50.563200000000002</v>
      </c>
      <c r="W3976">
        <f>(Tableau1[[#This Row],[Sales]]/Tableau1[[#This Row],[Profit]])*100</f>
        <v>416.66666666666669</v>
      </c>
      <c r="X3976">
        <f>Tableau1[[#This Row],[Sales]]*(1-Tableau1[[#This Row],[Discount]])</f>
        <v>210.68</v>
      </c>
      <c r="Y3976">
        <f ca="1">SUMIF(Tableau1[Order ID],Tableau1[[#This Row],[Order ID]],Tableau1[[#This Row],[Sales]])</f>
        <v>0</v>
      </c>
    </row>
    <row r="3977" spans="1:25" x14ac:dyDescent="0.3">
      <c r="A3977">
        <v>8030</v>
      </c>
      <c r="B3977" t="s">
        <v>3996</v>
      </c>
      <c r="C3977" s="9" t="s">
        <v>5177</v>
      </c>
      <c r="D3977" s="9">
        <v>42664</v>
      </c>
      <c r="E3977" s="3" t="s">
        <v>5822</v>
      </c>
      <c r="F3977" t="s">
        <v>6465</v>
      </c>
      <c r="G3977" t="s">
        <v>7003</v>
      </c>
      <c r="H3977" t="s">
        <v>7796</v>
      </c>
      <c r="I3977" t="s">
        <v>8054</v>
      </c>
      <c r="J3977" t="s">
        <v>8057</v>
      </c>
      <c r="K3977" t="s">
        <v>8110</v>
      </c>
      <c r="L3977" t="s">
        <v>8593</v>
      </c>
      <c r="M3977">
        <v>78207</v>
      </c>
      <c r="N3977" t="s">
        <v>8639</v>
      </c>
      <c r="O3977" t="s">
        <v>8813</v>
      </c>
      <c r="P3977" t="s">
        <v>10372</v>
      </c>
      <c r="Q3977" t="s">
        <v>10384</v>
      </c>
      <c r="R3977" t="s">
        <v>10563</v>
      </c>
      <c r="S3977">
        <v>106.08</v>
      </c>
      <c r="T3977">
        <v>6</v>
      </c>
      <c r="U3977">
        <v>0.2</v>
      </c>
      <c r="V3977">
        <v>-9.282</v>
      </c>
      <c r="W3977">
        <f>(Tableau1[[#This Row],[Sales]]/Tableau1[[#This Row],[Profit]])*100</f>
        <v>-1142.8571428571429</v>
      </c>
      <c r="X3977">
        <f>Tableau1[[#This Row],[Sales]]*(1-Tableau1[[#This Row],[Discount]])</f>
        <v>84.864000000000004</v>
      </c>
      <c r="Y3977">
        <f ca="1">SUMIF(Tableau1[Order ID],Tableau1[[#This Row],[Order ID]],Tableau1[[#This Row],[Sales]])</f>
        <v>0</v>
      </c>
    </row>
    <row r="3978" spans="1:25" x14ac:dyDescent="0.3">
      <c r="A3978">
        <v>8031</v>
      </c>
      <c r="B3978" t="s">
        <v>3997</v>
      </c>
      <c r="C3978" s="9" t="s">
        <v>5706</v>
      </c>
      <c r="D3978" s="9">
        <v>42376</v>
      </c>
      <c r="E3978" s="3" t="s">
        <v>5413</v>
      </c>
      <c r="F3978" t="s">
        <v>6465</v>
      </c>
      <c r="G3978" t="s">
        <v>6860</v>
      </c>
      <c r="H3978" t="s">
        <v>7653</v>
      </c>
      <c r="I3978" t="s">
        <v>8054</v>
      </c>
      <c r="J3978" t="s">
        <v>8057</v>
      </c>
      <c r="K3978" t="s">
        <v>8170</v>
      </c>
      <c r="L3978" t="s">
        <v>8593</v>
      </c>
      <c r="M3978">
        <v>79109</v>
      </c>
      <c r="N3978" t="s">
        <v>8639</v>
      </c>
      <c r="O3978" t="s">
        <v>9601</v>
      </c>
      <c r="P3978" t="s">
        <v>10370</v>
      </c>
      <c r="Q3978" t="s">
        <v>10378</v>
      </c>
      <c r="R3978" t="s">
        <v>11707</v>
      </c>
      <c r="S3978">
        <v>23.076000000000001</v>
      </c>
      <c r="T3978">
        <v>3</v>
      </c>
      <c r="U3978">
        <v>0.6</v>
      </c>
      <c r="V3978">
        <v>-10.9611</v>
      </c>
      <c r="W3978">
        <f>(Tableau1[[#This Row],[Sales]]/Tableau1[[#This Row],[Profit]])*100</f>
        <v>-210.52631578947367</v>
      </c>
      <c r="X3978">
        <f>Tableau1[[#This Row],[Sales]]*(1-Tableau1[[#This Row],[Discount]])</f>
        <v>9.2304000000000013</v>
      </c>
      <c r="Y3978">
        <f ca="1">SUMIF(Tableau1[Order ID],Tableau1[[#This Row],[Order ID]],Tableau1[[#This Row],[Sales]])</f>
        <v>0</v>
      </c>
    </row>
    <row r="3979" spans="1:25" x14ac:dyDescent="0.3">
      <c r="A3979">
        <v>8033</v>
      </c>
      <c r="B3979" t="s">
        <v>3998</v>
      </c>
      <c r="C3979" s="9" t="s">
        <v>5638</v>
      </c>
      <c r="D3979" s="9">
        <v>42180</v>
      </c>
      <c r="E3979" s="3" t="s">
        <v>6171</v>
      </c>
      <c r="F3979" t="s">
        <v>6466</v>
      </c>
      <c r="G3979" t="s">
        <v>7065</v>
      </c>
      <c r="H3979" t="s">
        <v>7858</v>
      </c>
      <c r="I3979" t="s">
        <v>8054</v>
      </c>
      <c r="J3979" t="s">
        <v>8057</v>
      </c>
      <c r="K3979" t="s">
        <v>8070</v>
      </c>
      <c r="L3979" t="s">
        <v>8593</v>
      </c>
      <c r="M3979">
        <v>77041</v>
      </c>
      <c r="N3979" t="s">
        <v>8639</v>
      </c>
      <c r="O3979" t="s">
        <v>9301</v>
      </c>
      <c r="P3979" t="s">
        <v>10371</v>
      </c>
      <c r="Q3979" t="s">
        <v>10383</v>
      </c>
      <c r="R3979" t="s">
        <v>11050</v>
      </c>
      <c r="S3979">
        <v>47.951999999999998</v>
      </c>
      <c r="T3979">
        <v>3</v>
      </c>
      <c r="U3979">
        <v>0.2</v>
      </c>
      <c r="V3979">
        <v>16.183800000000002</v>
      </c>
      <c r="W3979">
        <f>(Tableau1[[#This Row],[Sales]]/Tableau1[[#This Row],[Profit]])*100</f>
        <v>296.29629629629625</v>
      </c>
      <c r="X3979">
        <f>Tableau1[[#This Row],[Sales]]*(1-Tableau1[[#This Row],[Discount]])</f>
        <v>38.361600000000003</v>
      </c>
      <c r="Y3979">
        <f ca="1">SUMIF(Tableau1[Order ID],Tableau1[[#This Row],[Order ID]],Tableau1[[#This Row],[Sales]])</f>
        <v>0</v>
      </c>
    </row>
    <row r="3980" spans="1:25" x14ac:dyDescent="0.3">
      <c r="A3980">
        <v>8037</v>
      </c>
      <c r="B3980" t="s">
        <v>3999</v>
      </c>
      <c r="C3980" s="9" t="s">
        <v>6211</v>
      </c>
      <c r="D3980" s="9">
        <v>42267</v>
      </c>
      <c r="E3980" s="3" t="s">
        <v>5387</v>
      </c>
      <c r="F3980" t="s">
        <v>6466</v>
      </c>
      <c r="G3980" t="s">
        <v>6476</v>
      </c>
      <c r="H3980" t="s">
        <v>7269</v>
      </c>
      <c r="I3980" t="s">
        <v>8054</v>
      </c>
      <c r="J3980" t="s">
        <v>8057</v>
      </c>
      <c r="K3980" t="s">
        <v>8162</v>
      </c>
      <c r="L3980" t="s">
        <v>8619</v>
      </c>
      <c r="M3980">
        <v>1841</v>
      </c>
      <c r="N3980" t="s">
        <v>8640</v>
      </c>
      <c r="O3980" t="s">
        <v>9954</v>
      </c>
      <c r="P3980" t="s">
        <v>10371</v>
      </c>
      <c r="Q3980" t="s">
        <v>10381</v>
      </c>
      <c r="R3980" t="s">
        <v>11689</v>
      </c>
      <c r="S3980">
        <v>37.68</v>
      </c>
      <c r="T3980">
        <v>6</v>
      </c>
      <c r="U3980">
        <v>0</v>
      </c>
      <c r="V3980">
        <v>16.956</v>
      </c>
      <c r="W3980">
        <f>(Tableau1[[#This Row],[Sales]]/Tableau1[[#This Row],[Profit]])*100</f>
        <v>222.22222222222223</v>
      </c>
      <c r="X3980">
        <f>Tableau1[[#This Row],[Sales]]*(1-Tableau1[[#This Row],[Discount]])</f>
        <v>37.68</v>
      </c>
      <c r="Y3980">
        <f ca="1">SUMIF(Tableau1[Order ID],Tableau1[[#This Row],[Order ID]],Tableau1[[#This Row],[Sales]])</f>
        <v>0</v>
      </c>
    </row>
    <row r="3981" spans="1:25" x14ac:dyDescent="0.3">
      <c r="A3981">
        <v>8038</v>
      </c>
      <c r="B3981" t="s">
        <v>4000</v>
      </c>
      <c r="C3981" s="9" t="s">
        <v>5845</v>
      </c>
      <c r="D3981" s="9">
        <v>42926</v>
      </c>
      <c r="E3981" s="3" t="s">
        <v>6193</v>
      </c>
      <c r="F3981" t="s">
        <v>6465</v>
      </c>
      <c r="G3981" t="s">
        <v>7135</v>
      </c>
      <c r="H3981" t="s">
        <v>7928</v>
      </c>
      <c r="I3981" t="s">
        <v>8055</v>
      </c>
      <c r="J3981" t="s">
        <v>8057</v>
      </c>
      <c r="K3981" t="s">
        <v>8096</v>
      </c>
      <c r="L3981" t="s">
        <v>8620</v>
      </c>
      <c r="M3981">
        <v>31907</v>
      </c>
      <c r="N3981" t="s">
        <v>8637</v>
      </c>
      <c r="O3981" t="s">
        <v>10323</v>
      </c>
      <c r="P3981" t="s">
        <v>10371</v>
      </c>
      <c r="Q3981" t="s">
        <v>10382</v>
      </c>
      <c r="R3981" t="s">
        <v>12065</v>
      </c>
      <c r="S3981">
        <v>41.91</v>
      </c>
      <c r="T3981">
        <v>3</v>
      </c>
      <c r="U3981">
        <v>0</v>
      </c>
      <c r="V3981">
        <v>10.896599999999999</v>
      </c>
      <c r="W3981">
        <f>(Tableau1[[#This Row],[Sales]]/Tableau1[[#This Row],[Profit]])*100</f>
        <v>384.61538461538464</v>
      </c>
      <c r="X3981">
        <f>Tableau1[[#This Row],[Sales]]*(1-Tableau1[[#This Row],[Discount]])</f>
        <v>41.91</v>
      </c>
      <c r="Y3981">
        <f ca="1">SUMIF(Tableau1[Order ID],Tableau1[[#This Row],[Order ID]],Tableau1[[#This Row],[Sales]])</f>
        <v>0</v>
      </c>
    </row>
    <row r="3982" spans="1:25" x14ac:dyDescent="0.3">
      <c r="A3982">
        <v>8039</v>
      </c>
      <c r="B3982" t="s">
        <v>4001</v>
      </c>
      <c r="C3982" s="9" t="s">
        <v>5190</v>
      </c>
      <c r="D3982" s="9">
        <v>42916</v>
      </c>
      <c r="E3982" s="3" t="s">
        <v>6200</v>
      </c>
      <c r="F3982" t="s">
        <v>6464</v>
      </c>
      <c r="G3982" t="s">
        <v>7015</v>
      </c>
      <c r="H3982" t="s">
        <v>7808</v>
      </c>
      <c r="I3982" t="s">
        <v>8054</v>
      </c>
      <c r="J3982" t="s">
        <v>8057</v>
      </c>
      <c r="K3982" t="s">
        <v>8059</v>
      </c>
      <c r="L3982" t="s">
        <v>8590</v>
      </c>
      <c r="M3982">
        <v>90032</v>
      </c>
      <c r="N3982" t="s">
        <v>8638</v>
      </c>
      <c r="O3982" t="s">
        <v>9699</v>
      </c>
      <c r="P3982" t="s">
        <v>10370</v>
      </c>
      <c r="Q3982" t="s">
        <v>10373</v>
      </c>
      <c r="R3982" t="s">
        <v>11437</v>
      </c>
      <c r="S3982">
        <v>435.99900000000002</v>
      </c>
      <c r="T3982">
        <v>3</v>
      </c>
      <c r="U3982">
        <v>0.15</v>
      </c>
      <c r="V3982">
        <v>5.1294000000000004</v>
      </c>
      <c r="W3982">
        <f>(Tableau1[[#This Row],[Sales]]/Tableau1[[#This Row],[Profit]])*100</f>
        <v>8500</v>
      </c>
      <c r="X3982">
        <f>Tableau1[[#This Row],[Sales]]*(1-Tableau1[[#This Row],[Discount]])</f>
        <v>370.59915000000001</v>
      </c>
      <c r="Y3982">
        <f ca="1">SUMIF(Tableau1[Order ID],Tableau1[[#This Row],[Order ID]],Tableau1[[#This Row],[Sales]])</f>
        <v>0</v>
      </c>
    </row>
    <row r="3983" spans="1:25" x14ac:dyDescent="0.3">
      <c r="A3983">
        <v>8040</v>
      </c>
      <c r="B3983" t="s">
        <v>4002</v>
      </c>
      <c r="C3983" s="9" t="s">
        <v>5200</v>
      </c>
      <c r="D3983" s="9">
        <v>42968</v>
      </c>
      <c r="E3983" s="3" t="s">
        <v>5356</v>
      </c>
      <c r="F3983" t="s">
        <v>6464</v>
      </c>
      <c r="G3983" t="s">
        <v>7166</v>
      </c>
      <c r="H3983" t="s">
        <v>7959</v>
      </c>
      <c r="I3983" t="s">
        <v>8055</v>
      </c>
      <c r="J3983" t="s">
        <v>8057</v>
      </c>
      <c r="K3983" t="s">
        <v>8062</v>
      </c>
      <c r="L3983" t="s">
        <v>8234</v>
      </c>
      <c r="M3983">
        <v>98115</v>
      </c>
      <c r="N3983" t="s">
        <v>8638</v>
      </c>
      <c r="O3983" t="s">
        <v>8804</v>
      </c>
      <c r="P3983" t="s">
        <v>10370</v>
      </c>
      <c r="Q3983" t="s">
        <v>10374</v>
      </c>
      <c r="R3983" t="s">
        <v>10554</v>
      </c>
      <c r="S3983">
        <v>388.70400000000001</v>
      </c>
      <c r="T3983">
        <v>6</v>
      </c>
      <c r="U3983">
        <v>0.2</v>
      </c>
      <c r="V3983">
        <v>38.870399999999997</v>
      </c>
      <c r="W3983">
        <f>(Tableau1[[#This Row],[Sales]]/Tableau1[[#This Row],[Profit]])*100</f>
        <v>1000.0000000000002</v>
      </c>
      <c r="X3983">
        <f>Tableau1[[#This Row],[Sales]]*(1-Tableau1[[#This Row],[Discount]])</f>
        <v>310.96320000000003</v>
      </c>
      <c r="Y3983">
        <f ca="1">SUMIF(Tableau1[Order ID],Tableau1[[#This Row],[Order ID]],Tableau1[[#This Row],[Sales]])</f>
        <v>0</v>
      </c>
    </row>
    <row r="3984" spans="1:25" x14ac:dyDescent="0.3">
      <c r="A3984">
        <v>8043</v>
      </c>
      <c r="B3984" t="s">
        <v>4003</v>
      </c>
      <c r="C3984" s="9" t="s">
        <v>5855</v>
      </c>
      <c r="D3984" s="9">
        <v>42805</v>
      </c>
      <c r="E3984" s="3" t="s">
        <v>6425</v>
      </c>
      <c r="F3984" t="s">
        <v>6465</v>
      </c>
      <c r="G3984" t="s">
        <v>6859</v>
      </c>
      <c r="H3984" t="s">
        <v>7652</v>
      </c>
      <c r="I3984" t="s">
        <v>8056</v>
      </c>
      <c r="J3984" t="s">
        <v>8057</v>
      </c>
      <c r="K3984" t="s">
        <v>8529</v>
      </c>
      <c r="L3984" t="s">
        <v>8619</v>
      </c>
      <c r="M3984">
        <v>2138</v>
      </c>
      <c r="N3984" t="s">
        <v>8640</v>
      </c>
      <c r="O3984" t="s">
        <v>9032</v>
      </c>
      <c r="P3984" t="s">
        <v>10372</v>
      </c>
      <c r="Q3984" t="s">
        <v>10384</v>
      </c>
      <c r="R3984" t="s">
        <v>10782</v>
      </c>
      <c r="S3984">
        <v>63.88</v>
      </c>
      <c r="T3984">
        <v>4</v>
      </c>
      <c r="U3984">
        <v>0</v>
      </c>
      <c r="V3984">
        <v>24.9132</v>
      </c>
      <c r="W3984">
        <f>(Tableau1[[#This Row],[Sales]]/Tableau1[[#This Row],[Profit]])*100</f>
        <v>256.41025641025641</v>
      </c>
      <c r="X3984">
        <f>Tableau1[[#This Row],[Sales]]*(1-Tableau1[[#This Row],[Discount]])</f>
        <v>63.88</v>
      </c>
      <c r="Y3984">
        <f ca="1">SUMIF(Tableau1[Order ID],Tableau1[[#This Row],[Order ID]],Tableau1[[#This Row],[Sales]])</f>
        <v>0</v>
      </c>
    </row>
    <row r="3985" spans="1:25" x14ac:dyDescent="0.3">
      <c r="A3985">
        <v>8045</v>
      </c>
      <c r="B3985" t="s">
        <v>4004</v>
      </c>
      <c r="C3985" s="9" t="s">
        <v>5205</v>
      </c>
      <c r="D3985" s="9">
        <v>42993</v>
      </c>
      <c r="E3985" s="3" t="s">
        <v>5727</v>
      </c>
      <c r="F3985" t="s">
        <v>6464</v>
      </c>
      <c r="G3985" t="s">
        <v>7238</v>
      </c>
      <c r="H3985" t="s">
        <v>8031</v>
      </c>
      <c r="I3985" t="s">
        <v>8054</v>
      </c>
      <c r="J3985" t="s">
        <v>8057</v>
      </c>
      <c r="K3985" t="s">
        <v>8346</v>
      </c>
      <c r="L3985" t="s">
        <v>8595</v>
      </c>
      <c r="M3985">
        <v>84106</v>
      </c>
      <c r="N3985" t="s">
        <v>8638</v>
      </c>
      <c r="O3985" t="s">
        <v>8740</v>
      </c>
      <c r="P3985" t="s">
        <v>10371</v>
      </c>
      <c r="Q3985" t="s">
        <v>10381</v>
      </c>
      <c r="R3985" t="s">
        <v>10489</v>
      </c>
      <c r="S3985">
        <v>295.05599999999998</v>
      </c>
      <c r="T3985">
        <v>9</v>
      </c>
      <c r="U3985">
        <v>0.2</v>
      </c>
      <c r="V3985">
        <v>106.95780000000001</v>
      </c>
      <c r="W3985">
        <f>(Tableau1[[#This Row],[Sales]]/Tableau1[[#This Row],[Profit]])*100</f>
        <v>275.86206896551721</v>
      </c>
      <c r="X3985">
        <f>Tableau1[[#This Row],[Sales]]*(1-Tableau1[[#This Row],[Discount]])</f>
        <v>236.04480000000001</v>
      </c>
      <c r="Y3985">
        <f ca="1">SUMIF(Tableau1[Order ID],Tableau1[[#This Row],[Order ID]],Tableau1[[#This Row],[Sales]])</f>
        <v>0</v>
      </c>
    </row>
    <row r="3986" spans="1:25" x14ac:dyDescent="0.3">
      <c r="A3986">
        <v>8046</v>
      </c>
      <c r="B3986" t="s">
        <v>4005</v>
      </c>
      <c r="C3986" s="9" t="s">
        <v>5903</v>
      </c>
      <c r="D3986" s="9">
        <v>42633</v>
      </c>
      <c r="E3986" s="3" t="s">
        <v>5476</v>
      </c>
      <c r="F3986" t="s">
        <v>6465</v>
      </c>
      <c r="G3986" t="s">
        <v>6924</v>
      </c>
      <c r="H3986" t="s">
        <v>7717</v>
      </c>
      <c r="I3986" t="s">
        <v>8054</v>
      </c>
      <c r="J3986" t="s">
        <v>8057</v>
      </c>
      <c r="K3986" t="s">
        <v>8078</v>
      </c>
      <c r="L3986" t="s">
        <v>8603</v>
      </c>
      <c r="M3986">
        <v>10035</v>
      </c>
      <c r="N3986" t="s">
        <v>8640</v>
      </c>
      <c r="O3986" t="s">
        <v>9742</v>
      </c>
      <c r="P3986" t="s">
        <v>10371</v>
      </c>
      <c r="Q3986" t="s">
        <v>10382</v>
      </c>
      <c r="R3986" t="s">
        <v>11479</v>
      </c>
      <c r="S3986">
        <v>393.25</v>
      </c>
      <c r="T3986">
        <v>5</v>
      </c>
      <c r="U3986">
        <v>0</v>
      </c>
      <c r="V3986">
        <v>129.77250000000001</v>
      </c>
      <c r="W3986">
        <f>(Tableau1[[#This Row],[Sales]]/Tableau1[[#This Row],[Profit]])*100</f>
        <v>303.030303030303</v>
      </c>
      <c r="X3986">
        <f>Tableau1[[#This Row],[Sales]]*(1-Tableau1[[#This Row],[Discount]])</f>
        <v>393.25</v>
      </c>
      <c r="Y3986">
        <f ca="1">SUMIF(Tableau1[Order ID],Tableau1[[#This Row],[Order ID]],Tableau1[[#This Row],[Sales]])</f>
        <v>0</v>
      </c>
    </row>
    <row r="3987" spans="1:25" x14ac:dyDescent="0.3">
      <c r="A3987">
        <v>8047</v>
      </c>
      <c r="B3987" t="s">
        <v>4006</v>
      </c>
      <c r="C3987" s="9" t="s">
        <v>5302</v>
      </c>
      <c r="D3987" s="9">
        <v>42719</v>
      </c>
      <c r="E3987" s="3" t="s">
        <v>5937</v>
      </c>
      <c r="F3987" t="s">
        <v>6464</v>
      </c>
      <c r="G3987" t="s">
        <v>6597</v>
      </c>
      <c r="H3987" t="s">
        <v>7390</v>
      </c>
      <c r="I3987" t="s">
        <v>8054</v>
      </c>
      <c r="J3987" t="s">
        <v>8057</v>
      </c>
      <c r="K3987" t="s">
        <v>8249</v>
      </c>
      <c r="L3987" t="s">
        <v>8612</v>
      </c>
      <c r="M3987">
        <v>44221</v>
      </c>
      <c r="N3987" t="s">
        <v>8640</v>
      </c>
      <c r="O3987" t="s">
        <v>10243</v>
      </c>
      <c r="P3987" t="s">
        <v>10371</v>
      </c>
      <c r="Q3987" t="s">
        <v>10381</v>
      </c>
      <c r="R3987" t="s">
        <v>11981</v>
      </c>
      <c r="S3987">
        <v>2.214</v>
      </c>
      <c r="T3987">
        <v>3</v>
      </c>
      <c r="U3987">
        <v>0.7</v>
      </c>
      <c r="V3987">
        <v>-1.476</v>
      </c>
      <c r="W3987">
        <f>(Tableau1[[#This Row],[Sales]]/Tableau1[[#This Row],[Profit]])*100</f>
        <v>-150</v>
      </c>
      <c r="X3987">
        <f>Tableau1[[#This Row],[Sales]]*(1-Tableau1[[#This Row],[Discount]])</f>
        <v>0.66420000000000012</v>
      </c>
      <c r="Y3987">
        <f ca="1">SUMIF(Tableau1[Order ID],Tableau1[[#This Row],[Order ID]],Tableau1[[#This Row],[Sales]])</f>
        <v>0</v>
      </c>
    </row>
    <row r="3988" spans="1:25" x14ac:dyDescent="0.3">
      <c r="A3988">
        <v>8048</v>
      </c>
      <c r="B3988" t="s">
        <v>4007</v>
      </c>
      <c r="C3988" s="9" t="s">
        <v>5162</v>
      </c>
      <c r="D3988" s="9">
        <v>43042</v>
      </c>
      <c r="E3988" s="3" t="s">
        <v>5074</v>
      </c>
      <c r="F3988" t="s">
        <v>6464</v>
      </c>
      <c r="G3988" t="s">
        <v>7062</v>
      </c>
      <c r="H3988" t="s">
        <v>7855</v>
      </c>
      <c r="I3988" t="s">
        <v>8054</v>
      </c>
      <c r="J3988" t="s">
        <v>8057</v>
      </c>
      <c r="K3988" t="s">
        <v>8098</v>
      </c>
      <c r="L3988" t="s">
        <v>8592</v>
      </c>
      <c r="M3988">
        <v>28403</v>
      </c>
      <c r="N3988" t="s">
        <v>8637</v>
      </c>
      <c r="O3988" t="s">
        <v>9585</v>
      </c>
      <c r="P3988" t="s">
        <v>10371</v>
      </c>
      <c r="Q3988" t="s">
        <v>10383</v>
      </c>
      <c r="R3988" t="s">
        <v>11327</v>
      </c>
      <c r="S3988">
        <v>16.271999999999998</v>
      </c>
      <c r="T3988">
        <v>3</v>
      </c>
      <c r="U3988">
        <v>0.2</v>
      </c>
      <c r="V3988">
        <v>5.2884000000000002</v>
      </c>
      <c r="W3988">
        <f>(Tableau1[[#This Row],[Sales]]/Tableau1[[#This Row],[Profit]])*100</f>
        <v>307.69230769230768</v>
      </c>
      <c r="X3988">
        <f>Tableau1[[#This Row],[Sales]]*(1-Tableau1[[#This Row],[Discount]])</f>
        <v>13.0176</v>
      </c>
      <c r="Y3988">
        <f ca="1">SUMIF(Tableau1[Order ID],Tableau1[[#This Row],[Order ID]],Tableau1[[#This Row],[Sales]])</f>
        <v>0</v>
      </c>
    </row>
    <row r="3989" spans="1:25" x14ac:dyDescent="0.3">
      <c r="A3989">
        <v>8049</v>
      </c>
      <c r="B3989" t="s">
        <v>4008</v>
      </c>
      <c r="C3989" s="9" t="s">
        <v>5924</v>
      </c>
      <c r="D3989" s="9">
        <v>42554</v>
      </c>
      <c r="E3989" s="3" t="s">
        <v>5304</v>
      </c>
      <c r="F3989" t="s">
        <v>6465</v>
      </c>
      <c r="G3989" t="s">
        <v>6626</v>
      </c>
      <c r="H3989" t="s">
        <v>7419</v>
      </c>
      <c r="I3989" t="s">
        <v>8055</v>
      </c>
      <c r="J3989" t="s">
        <v>8057</v>
      </c>
      <c r="K3989" t="s">
        <v>8078</v>
      </c>
      <c r="L3989" t="s">
        <v>8603</v>
      </c>
      <c r="M3989">
        <v>10035</v>
      </c>
      <c r="N3989" t="s">
        <v>8640</v>
      </c>
      <c r="O3989" t="s">
        <v>10262</v>
      </c>
      <c r="P3989" t="s">
        <v>10371</v>
      </c>
      <c r="Q3989" t="s">
        <v>10382</v>
      </c>
      <c r="R3989" t="s">
        <v>12000</v>
      </c>
      <c r="S3989">
        <v>706.86</v>
      </c>
      <c r="T3989">
        <v>7</v>
      </c>
      <c r="U3989">
        <v>0</v>
      </c>
      <c r="V3989">
        <v>197.92080000000001</v>
      </c>
      <c r="W3989">
        <f>(Tableau1[[#This Row],[Sales]]/Tableau1[[#This Row],[Profit]])*100</f>
        <v>357.14285714285711</v>
      </c>
      <c r="X3989">
        <f>Tableau1[[#This Row],[Sales]]*(1-Tableau1[[#This Row],[Discount]])</f>
        <v>706.86</v>
      </c>
      <c r="Y3989">
        <f ca="1">SUMIF(Tableau1[Order ID],Tableau1[[#This Row],[Order ID]],Tableau1[[#This Row],[Sales]])</f>
        <v>0</v>
      </c>
    </row>
    <row r="3990" spans="1:25" x14ac:dyDescent="0.3">
      <c r="A3990">
        <v>8050</v>
      </c>
      <c r="B3990" t="s">
        <v>4009</v>
      </c>
      <c r="C3990" s="9" t="s">
        <v>5497</v>
      </c>
      <c r="D3990" s="9">
        <v>41908</v>
      </c>
      <c r="E3990" s="3" t="s">
        <v>5617</v>
      </c>
      <c r="F3990" t="s">
        <v>6465</v>
      </c>
      <c r="G3990" t="s">
        <v>7250</v>
      </c>
      <c r="H3990" t="s">
        <v>8043</v>
      </c>
      <c r="I3990" t="s">
        <v>8055</v>
      </c>
      <c r="J3990" t="s">
        <v>8057</v>
      </c>
      <c r="K3990" t="s">
        <v>8068</v>
      </c>
      <c r="L3990" t="s">
        <v>8597</v>
      </c>
      <c r="M3990">
        <v>19140</v>
      </c>
      <c r="N3990" t="s">
        <v>8640</v>
      </c>
      <c r="O3990" t="s">
        <v>8760</v>
      </c>
      <c r="P3990" t="s">
        <v>10371</v>
      </c>
      <c r="Q3990" t="s">
        <v>10381</v>
      </c>
      <c r="R3990" t="s">
        <v>10509</v>
      </c>
      <c r="S3990">
        <v>5.97</v>
      </c>
      <c r="T3990">
        <v>5</v>
      </c>
      <c r="U3990">
        <v>0.7</v>
      </c>
      <c r="V3990">
        <v>-4.577</v>
      </c>
      <c r="W3990">
        <f>(Tableau1[[#This Row],[Sales]]/Tableau1[[#This Row],[Profit]])*100</f>
        <v>-130.43478260869566</v>
      </c>
      <c r="X3990">
        <f>Tableau1[[#This Row],[Sales]]*(1-Tableau1[[#This Row],[Discount]])</f>
        <v>1.7910000000000001</v>
      </c>
      <c r="Y3990">
        <f ca="1">SUMIF(Tableau1[Order ID],Tableau1[[#This Row],[Order ID]],Tableau1[[#This Row],[Sales]])</f>
        <v>0</v>
      </c>
    </row>
    <row r="3991" spans="1:25" x14ac:dyDescent="0.3">
      <c r="A3991">
        <v>8053</v>
      </c>
      <c r="B3991" t="s">
        <v>4010</v>
      </c>
      <c r="C3991" s="9" t="s">
        <v>5716</v>
      </c>
      <c r="D3991" s="9">
        <v>41834</v>
      </c>
      <c r="E3991" s="3" t="s">
        <v>6285</v>
      </c>
      <c r="F3991" t="s">
        <v>6464</v>
      </c>
      <c r="G3991" t="s">
        <v>7009</v>
      </c>
      <c r="H3991" t="s">
        <v>7802</v>
      </c>
      <c r="I3991" t="s">
        <v>8055</v>
      </c>
      <c r="J3991" t="s">
        <v>8057</v>
      </c>
      <c r="K3991" t="s">
        <v>8078</v>
      </c>
      <c r="L3991" t="s">
        <v>8603</v>
      </c>
      <c r="M3991">
        <v>10009</v>
      </c>
      <c r="N3991" t="s">
        <v>8640</v>
      </c>
      <c r="O3991" t="s">
        <v>9482</v>
      </c>
      <c r="P3991" t="s">
        <v>10371</v>
      </c>
      <c r="Q3991" t="s">
        <v>10379</v>
      </c>
      <c r="R3991" t="s">
        <v>11226</v>
      </c>
      <c r="S3991">
        <v>17.940000000000001</v>
      </c>
      <c r="T3991">
        <v>3</v>
      </c>
      <c r="U3991">
        <v>0</v>
      </c>
      <c r="V3991">
        <v>4.4850000000000003</v>
      </c>
      <c r="W3991">
        <f>(Tableau1[[#This Row],[Sales]]/Tableau1[[#This Row],[Profit]])*100</f>
        <v>400</v>
      </c>
      <c r="X3991">
        <f>Tableau1[[#This Row],[Sales]]*(1-Tableau1[[#This Row],[Discount]])</f>
        <v>17.940000000000001</v>
      </c>
      <c r="Y3991">
        <f ca="1">SUMIF(Tableau1[Order ID],Tableau1[[#This Row],[Order ID]],Tableau1[[#This Row],[Sales]])</f>
        <v>0</v>
      </c>
    </row>
    <row r="3992" spans="1:25" x14ac:dyDescent="0.3">
      <c r="A3992">
        <v>8054</v>
      </c>
      <c r="B3992" t="s">
        <v>4011</v>
      </c>
      <c r="C3992" s="9" t="s">
        <v>5424</v>
      </c>
      <c r="D3992" s="9">
        <v>43006</v>
      </c>
      <c r="E3992" s="3" t="s">
        <v>5391</v>
      </c>
      <c r="F3992" t="s">
        <v>6465</v>
      </c>
      <c r="G3992" t="s">
        <v>6713</v>
      </c>
      <c r="H3992" t="s">
        <v>7506</v>
      </c>
      <c r="I3992" t="s">
        <v>8055</v>
      </c>
      <c r="J3992" t="s">
        <v>8057</v>
      </c>
      <c r="K3992" t="s">
        <v>8068</v>
      </c>
      <c r="L3992" t="s">
        <v>8597</v>
      </c>
      <c r="M3992">
        <v>19134</v>
      </c>
      <c r="N3992" t="s">
        <v>8640</v>
      </c>
      <c r="O3992" t="s">
        <v>9231</v>
      </c>
      <c r="P3992" t="s">
        <v>10371</v>
      </c>
      <c r="Q3992" t="s">
        <v>10381</v>
      </c>
      <c r="R3992" t="s">
        <v>10980</v>
      </c>
      <c r="S3992">
        <v>2.6549999999999998</v>
      </c>
      <c r="T3992">
        <v>1</v>
      </c>
      <c r="U3992">
        <v>0.7</v>
      </c>
      <c r="V3992">
        <v>-1.8585</v>
      </c>
      <c r="W3992">
        <f>(Tableau1[[#This Row],[Sales]]/Tableau1[[#This Row],[Profit]])*100</f>
        <v>-142.85714285714283</v>
      </c>
      <c r="X3992">
        <f>Tableau1[[#This Row],[Sales]]*(1-Tableau1[[#This Row],[Discount]])</f>
        <v>0.7965000000000001</v>
      </c>
      <c r="Y3992">
        <f ca="1">SUMIF(Tableau1[Order ID],Tableau1[[#This Row],[Order ID]],Tableau1[[#This Row],[Sales]])</f>
        <v>0</v>
      </c>
    </row>
    <row r="3993" spans="1:25" x14ac:dyDescent="0.3">
      <c r="A3993">
        <v>8055</v>
      </c>
      <c r="B3993" t="s">
        <v>4012</v>
      </c>
      <c r="C3993" s="9" t="s">
        <v>5864</v>
      </c>
      <c r="D3993" s="9">
        <v>42244</v>
      </c>
      <c r="E3993" s="3" t="s">
        <v>5436</v>
      </c>
      <c r="F3993" t="s">
        <v>6465</v>
      </c>
      <c r="G3993" t="s">
        <v>6558</v>
      </c>
      <c r="H3993" t="s">
        <v>7351</v>
      </c>
      <c r="I3993" t="s">
        <v>8054</v>
      </c>
      <c r="J3993" t="s">
        <v>8057</v>
      </c>
      <c r="K3993" t="s">
        <v>8059</v>
      </c>
      <c r="L3993" t="s">
        <v>8590</v>
      </c>
      <c r="M3993">
        <v>90049</v>
      </c>
      <c r="N3993" t="s">
        <v>8638</v>
      </c>
      <c r="O3993" t="s">
        <v>9142</v>
      </c>
      <c r="P3993" t="s">
        <v>10371</v>
      </c>
      <c r="Q3993" t="s">
        <v>10377</v>
      </c>
      <c r="R3993" t="s">
        <v>10891</v>
      </c>
      <c r="S3993">
        <v>892.35</v>
      </c>
      <c r="T3993">
        <v>5</v>
      </c>
      <c r="U3993">
        <v>0</v>
      </c>
      <c r="V3993">
        <v>267.70499999999998</v>
      </c>
      <c r="W3993">
        <f>(Tableau1[[#This Row],[Sales]]/Tableau1[[#This Row],[Profit]])*100</f>
        <v>333.33333333333337</v>
      </c>
      <c r="X3993">
        <f>Tableau1[[#This Row],[Sales]]*(1-Tableau1[[#This Row],[Discount]])</f>
        <v>892.35</v>
      </c>
      <c r="Y3993">
        <f ca="1">SUMIF(Tableau1[Order ID],Tableau1[[#This Row],[Order ID]],Tableau1[[#This Row],[Sales]])</f>
        <v>0</v>
      </c>
    </row>
    <row r="3994" spans="1:25" x14ac:dyDescent="0.3">
      <c r="A3994">
        <v>8061</v>
      </c>
      <c r="B3994" t="s">
        <v>4013</v>
      </c>
      <c r="C3994" s="9" t="s">
        <v>6211</v>
      </c>
      <c r="D3994" s="9">
        <v>42267</v>
      </c>
      <c r="E3994" s="3" t="s">
        <v>5150</v>
      </c>
      <c r="F3994" t="s">
        <v>6465</v>
      </c>
      <c r="G3994" t="s">
        <v>7036</v>
      </c>
      <c r="H3994" t="s">
        <v>7829</v>
      </c>
      <c r="I3994" t="s">
        <v>8055</v>
      </c>
      <c r="J3994" t="s">
        <v>8057</v>
      </c>
      <c r="K3994" t="s">
        <v>8143</v>
      </c>
      <c r="L3994" t="s">
        <v>8603</v>
      </c>
      <c r="M3994">
        <v>11561</v>
      </c>
      <c r="N3994" t="s">
        <v>8640</v>
      </c>
      <c r="O3994" t="s">
        <v>8948</v>
      </c>
      <c r="P3994" t="s">
        <v>10371</v>
      </c>
      <c r="Q3994" t="s">
        <v>10383</v>
      </c>
      <c r="R3994" t="s">
        <v>10697</v>
      </c>
      <c r="S3994">
        <v>61.4</v>
      </c>
      <c r="T3994">
        <v>5</v>
      </c>
      <c r="U3994">
        <v>0</v>
      </c>
      <c r="V3994">
        <v>28.858000000000001</v>
      </c>
      <c r="W3994">
        <f>(Tableau1[[#This Row],[Sales]]/Tableau1[[#This Row],[Profit]])*100</f>
        <v>212.7659574468085</v>
      </c>
      <c r="X3994">
        <f>Tableau1[[#This Row],[Sales]]*(1-Tableau1[[#This Row],[Discount]])</f>
        <v>61.4</v>
      </c>
      <c r="Y3994">
        <f ca="1">SUMIF(Tableau1[Order ID],Tableau1[[#This Row],[Order ID]],Tableau1[[#This Row],[Sales]])</f>
        <v>0</v>
      </c>
    </row>
    <row r="3995" spans="1:25" x14ac:dyDescent="0.3">
      <c r="A3995">
        <v>8063</v>
      </c>
      <c r="B3995" t="s">
        <v>4014</v>
      </c>
      <c r="C3995" s="9" t="s">
        <v>5107</v>
      </c>
      <c r="D3995" s="9">
        <v>42681</v>
      </c>
      <c r="E3995" s="3" t="s">
        <v>6229</v>
      </c>
      <c r="F3995" t="s">
        <v>6466</v>
      </c>
      <c r="G3995" t="s">
        <v>7028</v>
      </c>
      <c r="H3995" t="s">
        <v>7821</v>
      </c>
      <c r="I3995" t="s">
        <v>8054</v>
      </c>
      <c r="J3995" t="s">
        <v>8057</v>
      </c>
      <c r="K3995" t="s">
        <v>8088</v>
      </c>
      <c r="L3995" t="s">
        <v>8603</v>
      </c>
      <c r="M3995">
        <v>14609</v>
      </c>
      <c r="N3995" t="s">
        <v>8640</v>
      </c>
      <c r="O3995" t="s">
        <v>9131</v>
      </c>
      <c r="P3995" t="s">
        <v>10372</v>
      </c>
      <c r="Q3995" t="s">
        <v>10380</v>
      </c>
      <c r="R3995" t="s">
        <v>10880</v>
      </c>
      <c r="S3995">
        <v>263.95999999999998</v>
      </c>
      <c r="T3995">
        <v>4</v>
      </c>
      <c r="U3995">
        <v>0</v>
      </c>
      <c r="V3995">
        <v>71.269199999999998</v>
      </c>
      <c r="W3995">
        <f>(Tableau1[[#This Row],[Sales]]/Tableau1[[#This Row],[Profit]])*100</f>
        <v>370.37037037037038</v>
      </c>
      <c r="X3995">
        <f>Tableau1[[#This Row],[Sales]]*(1-Tableau1[[#This Row],[Discount]])</f>
        <v>263.95999999999998</v>
      </c>
      <c r="Y3995">
        <f ca="1">SUMIF(Tableau1[Order ID],Tableau1[[#This Row],[Order ID]],Tableau1[[#This Row],[Sales]])</f>
        <v>0</v>
      </c>
    </row>
    <row r="3996" spans="1:25" x14ac:dyDescent="0.3">
      <c r="A3996">
        <v>8068</v>
      </c>
      <c r="B3996" t="s">
        <v>4015</v>
      </c>
      <c r="C3996" s="9" t="s">
        <v>6212</v>
      </c>
      <c r="D3996" s="9">
        <v>42297</v>
      </c>
      <c r="E3996" s="3" t="s">
        <v>6070</v>
      </c>
      <c r="F3996" t="s">
        <v>6465</v>
      </c>
      <c r="G3996" t="s">
        <v>6842</v>
      </c>
      <c r="H3996" t="s">
        <v>7635</v>
      </c>
      <c r="I3996" t="s">
        <v>8055</v>
      </c>
      <c r="J3996" t="s">
        <v>8057</v>
      </c>
      <c r="K3996" t="s">
        <v>8066</v>
      </c>
      <c r="L3996" t="s">
        <v>8590</v>
      </c>
      <c r="M3996">
        <v>94109</v>
      </c>
      <c r="N3996" t="s">
        <v>8638</v>
      </c>
      <c r="O3996" t="s">
        <v>9055</v>
      </c>
      <c r="P3996" t="s">
        <v>10372</v>
      </c>
      <c r="Q3996" t="s">
        <v>10384</v>
      </c>
      <c r="R3996" t="s">
        <v>10804</v>
      </c>
      <c r="S3996">
        <v>239.97</v>
      </c>
      <c r="T3996">
        <v>3</v>
      </c>
      <c r="U3996">
        <v>0</v>
      </c>
      <c r="V3996">
        <v>86.389200000000002</v>
      </c>
      <c r="W3996">
        <f>(Tableau1[[#This Row],[Sales]]/Tableau1[[#This Row],[Profit]])*100</f>
        <v>277.77777777777777</v>
      </c>
      <c r="X3996">
        <f>Tableau1[[#This Row],[Sales]]*(1-Tableau1[[#This Row],[Discount]])</f>
        <v>239.97</v>
      </c>
      <c r="Y3996">
        <f ca="1">SUMIF(Tableau1[Order ID],Tableau1[[#This Row],[Order ID]],Tableau1[[#This Row],[Sales]])</f>
        <v>0</v>
      </c>
    </row>
    <row r="3997" spans="1:25" x14ac:dyDescent="0.3">
      <c r="A3997">
        <v>8070</v>
      </c>
      <c r="B3997" t="s">
        <v>4016</v>
      </c>
      <c r="C3997" s="9" t="s">
        <v>5344</v>
      </c>
      <c r="D3997" s="9">
        <v>42736</v>
      </c>
      <c r="E3997" s="3" t="s">
        <v>6384</v>
      </c>
      <c r="F3997" t="s">
        <v>6465</v>
      </c>
      <c r="G3997" t="s">
        <v>6517</v>
      </c>
      <c r="H3997" t="s">
        <v>7310</v>
      </c>
      <c r="I3997" t="s">
        <v>8054</v>
      </c>
      <c r="J3997" t="s">
        <v>8057</v>
      </c>
      <c r="K3997" t="s">
        <v>8172</v>
      </c>
      <c r="L3997" t="s">
        <v>8593</v>
      </c>
      <c r="M3997">
        <v>77340</v>
      </c>
      <c r="N3997" t="s">
        <v>8639</v>
      </c>
      <c r="O3997" t="s">
        <v>9045</v>
      </c>
      <c r="P3997" t="s">
        <v>10371</v>
      </c>
      <c r="Q3997" t="s">
        <v>10377</v>
      </c>
      <c r="R3997" t="s">
        <v>10794</v>
      </c>
      <c r="S3997">
        <v>454.56</v>
      </c>
      <c r="T3997">
        <v>5</v>
      </c>
      <c r="U3997">
        <v>0.2</v>
      </c>
      <c r="V3997">
        <v>-107.958</v>
      </c>
      <c r="W3997">
        <f>(Tableau1[[#This Row],[Sales]]/Tableau1[[#This Row],[Profit]])*100</f>
        <v>-421.05263157894734</v>
      </c>
      <c r="X3997">
        <f>Tableau1[[#This Row],[Sales]]*(1-Tableau1[[#This Row],[Discount]])</f>
        <v>363.64800000000002</v>
      </c>
      <c r="Y3997">
        <f ca="1">SUMIF(Tableau1[Order ID],Tableau1[[#This Row],[Order ID]],Tableau1[[#This Row],[Sales]])</f>
        <v>0</v>
      </c>
    </row>
    <row r="3998" spans="1:25" x14ac:dyDescent="0.3">
      <c r="A3998">
        <v>8077</v>
      </c>
      <c r="B3998" t="s">
        <v>4017</v>
      </c>
      <c r="C3998" s="9" t="s">
        <v>5567</v>
      </c>
      <c r="D3998" s="9">
        <v>42178</v>
      </c>
      <c r="E3998" s="3" t="s">
        <v>5715</v>
      </c>
      <c r="F3998" t="s">
        <v>6465</v>
      </c>
      <c r="G3998" t="s">
        <v>7043</v>
      </c>
      <c r="H3998" t="s">
        <v>7836</v>
      </c>
      <c r="I3998" t="s">
        <v>8055</v>
      </c>
      <c r="J3998" t="s">
        <v>8057</v>
      </c>
      <c r="K3998" t="s">
        <v>8560</v>
      </c>
      <c r="L3998" t="s">
        <v>8620</v>
      </c>
      <c r="M3998">
        <v>30344</v>
      </c>
      <c r="N3998" t="s">
        <v>8637</v>
      </c>
      <c r="O3998" t="s">
        <v>9268</v>
      </c>
      <c r="P3998" t="s">
        <v>10370</v>
      </c>
      <c r="Q3998" t="s">
        <v>10378</v>
      </c>
      <c r="R3998" t="s">
        <v>11017</v>
      </c>
      <c r="S3998">
        <v>27.42</v>
      </c>
      <c r="T3998">
        <v>3</v>
      </c>
      <c r="U3998">
        <v>0</v>
      </c>
      <c r="V3998">
        <v>9.3228000000000009</v>
      </c>
      <c r="W3998">
        <f>(Tableau1[[#This Row],[Sales]]/Tableau1[[#This Row],[Profit]])*100</f>
        <v>294.11764705882348</v>
      </c>
      <c r="X3998">
        <f>Tableau1[[#This Row],[Sales]]*(1-Tableau1[[#This Row],[Discount]])</f>
        <v>27.42</v>
      </c>
      <c r="Y3998">
        <f ca="1">SUMIF(Tableau1[Order ID],Tableau1[[#This Row],[Order ID]],Tableau1[[#This Row],[Sales]])</f>
        <v>0</v>
      </c>
    </row>
    <row r="3999" spans="1:25" x14ac:dyDescent="0.3">
      <c r="A3999">
        <v>8080</v>
      </c>
      <c r="B3999" t="s">
        <v>4018</v>
      </c>
      <c r="C3999" s="9" t="s">
        <v>5471</v>
      </c>
      <c r="D3999" s="9">
        <v>42696</v>
      </c>
      <c r="E3999" s="3" t="s">
        <v>5611</v>
      </c>
      <c r="F3999" t="s">
        <v>6465</v>
      </c>
      <c r="G3999" t="s">
        <v>6870</v>
      </c>
      <c r="H3999" t="s">
        <v>7663</v>
      </c>
      <c r="I3999" t="s">
        <v>8056</v>
      </c>
      <c r="J3999" t="s">
        <v>8057</v>
      </c>
      <c r="K3999" t="s">
        <v>8078</v>
      </c>
      <c r="L3999" t="s">
        <v>8603</v>
      </c>
      <c r="M3999">
        <v>10009</v>
      </c>
      <c r="N3999" t="s">
        <v>8640</v>
      </c>
      <c r="O3999" t="s">
        <v>8935</v>
      </c>
      <c r="P3999" t="s">
        <v>10371</v>
      </c>
      <c r="Q3999" t="s">
        <v>10381</v>
      </c>
      <c r="R3999" t="s">
        <v>10684</v>
      </c>
      <c r="S3999">
        <v>134.27199999999999</v>
      </c>
      <c r="T3999">
        <v>8</v>
      </c>
      <c r="U3999">
        <v>0.2</v>
      </c>
      <c r="V3999">
        <v>46.995199999999997</v>
      </c>
      <c r="W3999">
        <f>(Tableau1[[#This Row],[Sales]]/Tableau1[[#This Row],[Profit]])*100</f>
        <v>285.71428571428572</v>
      </c>
      <c r="X3999">
        <f>Tableau1[[#This Row],[Sales]]*(1-Tableau1[[#This Row],[Discount]])</f>
        <v>107.41759999999999</v>
      </c>
      <c r="Y3999">
        <f ca="1">SUMIF(Tableau1[Order ID],Tableau1[[#This Row],[Order ID]],Tableau1[[#This Row],[Sales]])</f>
        <v>0</v>
      </c>
    </row>
    <row r="4000" spans="1:25" x14ac:dyDescent="0.3">
      <c r="A4000">
        <v>8081</v>
      </c>
      <c r="B4000" t="s">
        <v>4019</v>
      </c>
      <c r="C4000" s="9" t="s">
        <v>5692</v>
      </c>
      <c r="D4000" s="9">
        <v>42303</v>
      </c>
      <c r="E4000" s="3" t="s">
        <v>5579</v>
      </c>
      <c r="F4000" t="s">
        <v>6465</v>
      </c>
      <c r="G4000" t="s">
        <v>6588</v>
      </c>
      <c r="H4000" t="s">
        <v>7381</v>
      </c>
      <c r="I4000" t="s">
        <v>8055</v>
      </c>
      <c r="J4000" t="s">
        <v>8057</v>
      </c>
      <c r="K4000" t="s">
        <v>8082</v>
      </c>
      <c r="L4000" t="s">
        <v>8609</v>
      </c>
      <c r="M4000">
        <v>97477</v>
      </c>
      <c r="N4000" t="s">
        <v>8638</v>
      </c>
      <c r="O4000" t="s">
        <v>9534</v>
      </c>
      <c r="P4000" t="s">
        <v>10371</v>
      </c>
      <c r="Q4000" t="s">
        <v>10375</v>
      </c>
      <c r="R4000" t="s">
        <v>11277</v>
      </c>
      <c r="S4000">
        <v>146.54400000000001</v>
      </c>
      <c r="T4000">
        <v>6</v>
      </c>
      <c r="U4000">
        <v>0.2</v>
      </c>
      <c r="V4000">
        <v>47.626800000000003</v>
      </c>
      <c r="W4000">
        <f>(Tableau1[[#This Row],[Sales]]/Tableau1[[#This Row],[Profit]])*100</f>
        <v>307.69230769230774</v>
      </c>
      <c r="X4000">
        <f>Tableau1[[#This Row],[Sales]]*(1-Tableau1[[#This Row],[Discount]])</f>
        <v>117.23520000000002</v>
      </c>
      <c r="Y4000">
        <f ca="1">SUMIF(Tableau1[Order ID],Tableau1[[#This Row],[Order ID]],Tableau1[[#This Row],[Sales]])</f>
        <v>0</v>
      </c>
    </row>
    <row r="4001" spans="1:25" x14ac:dyDescent="0.3">
      <c r="A4001">
        <v>8086</v>
      </c>
      <c r="B4001" t="s">
        <v>4020</v>
      </c>
      <c r="C4001" s="9" t="s">
        <v>5231</v>
      </c>
      <c r="D4001" s="9">
        <v>42663</v>
      </c>
      <c r="E4001" s="3" t="s">
        <v>6403</v>
      </c>
      <c r="F4001" t="s">
        <v>6465</v>
      </c>
      <c r="G4001" t="s">
        <v>7252</v>
      </c>
      <c r="H4001" t="s">
        <v>8045</v>
      </c>
      <c r="I4001" t="s">
        <v>8056</v>
      </c>
      <c r="J4001" t="s">
        <v>8057</v>
      </c>
      <c r="K4001" t="s">
        <v>8139</v>
      </c>
      <c r="L4001" t="s">
        <v>8605</v>
      </c>
      <c r="M4001">
        <v>22204</v>
      </c>
      <c r="N4001" t="s">
        <v>8637</v>
      </c>
      <c r="O4001" t="s">
        <v>9021</v>
      </c>
      <c r="P4001" t="s">
        <v>10370</v>
      </c>
      <c r="Q4001" t="s">
        <v>10378</v>
      </c>
      <c r="R4001" t="s">
        <v>10771</v>
      </c>
      <c r="S4001">
        <v>61.1</v>
      </c>
      <c r="T4001">
        <v>5</v>
      </c>
      <c r="U4001">
        <v>0</v>
      </c>
      <c r="V4001">
        <v>18.329999999999998</v>
      </c>
      <c r="W4001">
        <f>(Tableau1[[#This Row],[Sales]]/Tableau1[[#This Row],[Profit]])*100</f>
        <v>333.33333333333337</v>
      </c>
      <c r="X4001">
        <f>Tableau1[[#This Row],[Sales]]*(1-Tableau1[[#This Row],[Discount]])</f>
        <v>61.1</v>
      </c>
      <c r="Y4001">
        <f ca="1">SUMIF(Tableau1[Order ID],Tableau1[[#This Row],[Order ID]],Tableau1[[#This Row],[Sales]])</f>
        <v>0</v>
      </c>
    </row>
    <row r="4002" spans="1:25" x14ac:dyDescent="0.3">
      <c r="A4002">
        <v>8087</v>
      </c>
      <c r="B4002" t="s">
        <v>4021</v>
      </c>
      <c r="C4002" s="9" t="s">
        <v>6075</v>
      </c>
      <c r="D4002" s="9">
        <v>42853</v>
      </c>
      <c r="E4002" s="3" t="s">
        <v>5773</v>
      </c>
      <c r="F4002" t="s">
        <v>6465</v>
      </c>
      <c r="G4002" t="s">
        <v>7159</v>
      </c>
      <c r="H4002" t="s">
        <v>7952</v>
      </c>
      <c r="I4002" t="s">
        <v>8054</v>
      </c>
      <c r="J4002" t="s">
        <v>8057</v>
      </c>
      <c r="K4002" t="s">
        <v>8098</v>
      </c>
      <c r="L4002" t="s">
        <v>8592</v>
      </c>
      <c r="M4002">
        <v>28403</v>
      </c>
      <c r="N4002" t="s">
        <v>8637</v>
      </c>
      <c r="O4002" t="s">
        <v>9851</v>
      </c>
      <c r="P4002" t="s">
        <v>10371</v>
      </c>
      <c r="Q4002" t="s">
        <v>10382</v>
      </c>
      <c r="R4002" t="s">
        <v>11585</v>
      </c>
      <c r="S4002">
        <v>28.08</v>
      </c>
      <c r="T4002">
        <v>3</v>
      </c>
      <c r="U4002">
        <v>0.2</v>
      </c>
      <c r="V4002">
        <v>5.2649999999999997</v>
      </c>
      <c r="W4002">
        <f>(Tableau1[[#This Row],[Sales]]/Tableau1[[#This Row],[Profit]])*100</f>
        <v>533.33333333333326</v>
      </c>
      <c r="X4002">
        <f>Tableau1[[#This Row],[Sales]]*(1-Tableau1[[#This Row],[Discount]])</f>
        <v>22.463999999999999</v>
      </c>
      <c r="Y4002">
        <f ca="1">SUMIF(Tableau1[Order ID],Tableau1[[#This Row],[Order ID]],Tableau1[[#This Row],[Sales]])</f>
        <v>0</v>
      </c>
    </row>
    <row r="4003" spans="1:25" x14ac:dyDescent="0.3">
      <c r="A4003">
        <v>8088</v>
      </c>
      <c r="B4003" t="s">
        <v>4022</v>
      </c>
      <c r="C4003" s="9" t="s">
        <v>5351</v>
      </c>
      <c r="D4003" s="9">
        <v>42642</v>
      </c>
      <c r="E4003" s="3" t="s">
        <v>5423</v>
      </c>
      <c r="F4003" t="s">
        <v>6464</v>
      </c>
      <c r="G4003" t="s">
        <v>7146</v>
      </c>
      <c r="H4003" t="s">
        <v>7939</v>
      </c>
      <c r="I4003" t="s">
        <v>8055</v>
      </c>
      <c r="J4003" t="s">
        <v>8057</v>
      </c>
      <c r="K4003" t="s">
        <v>8478</v>
      </c>
      <c r="L4003" t="s">
        <v>8604</v>
      </c>
      <c r="M4003">
        <v>85364</v>
      </c>
      <c r="N4003" t="s">
        <v>8638</v>
      </c>
      <c r="O4003" t="s">
        <v>9444</v>
      </c>
      <c r="P4003" t="s">
        <v>10371</v>
      </c>
      <c r="Q4003" t="s">
        <v>10379</v>
      </c>
      <c r="R4003" t="s">
        <v>11189</v>
      </c>
      <c r="S4003">
        <v>10.496</v>
      </c>
      <c r="T4003">
        <v>4</v>
      </c>
      <c r="U4003">
        <v>0.2</v>
      </c>
      <c r="V4003">
        <v>1.1808000000000001</v>
      </c>
      <c r="W4003">
        <f>(Tableau1[[#This Row],[Sales]]/Tableau1[[#This Row],[Profit]])*100</f>
        <v>888.88888888888891</v>
      </c>
      <c r="X4003">
        <f>Tableau1[[#This Row],[Sales]]*(1-Tableau1[[#This Row],[Discount]])</f>
        <v>8.3968000000000007</v>
      </c>
      <c r="Y4003">
        <f ca="1">SUMIF(Tableau1[Order ID],Tableau1[[#This Row],[Order ID]],Tableau1[[#This Row],[Sales]])</f>
        <v>0</v>
      </c>
    </row>
    <row r="4004" spans="1:25" x14ac:dyDescent="0.3">
      <c r="A4004">
        <v>8089</v>
      </c>
      <c r="B4004" t="s">
        <v>4023</v>
      </c>
      <c r="C4004" s="9" t="s">
        <v>5878</v>
      </c>
      <c r="D4004" s="9">
        <v>42195</v>
      </c>
      <c r="E4004" s="3" t="s">
        <v>6207</v>
      </c>
      <c r="F4004" t="s">
        <v>6465</v>
      </c>
      <c r="G4004" t="s">
        <v>6628</v>
      </c>
      <c r="H4004" t="s">
        <v>7421</v>
      </c>
      <c r="I4004" t="s">
        <v>8054</v>
      </c>
      <c r="J4004" t="s">
        <v>8057</v>
      </c>
      <c r="K4004" t="s">
        <v>8330</v>
      </c>
      <c r="L4004" t="s">
        <v>8590</v>
      </c>
      <c r="M4004">
        <v>92404</v>
      </c>
      <c r="N4004" t="s">
        <v>8638</v>
      </c>
      <c r="O4004" t="s">
        <v>9311</v>
      </c>
      <c r="P4004" t="s">
        <v>10371</v>
      </c>
      <c r="Q4004" t="s">
        <v>10381</v>
      </c>
      <c r="R4004" t="s">
        <v>11060</v>
      </c>
      <c r="S4004">
        <v>39.92</v>
      </c>
      <c r="T4004">
        <v>2</v>
      </c>
      <c r="U4004">
        <v>0.2</v>
      </c>
      <c r="V4004">
        <v>12.974</v>
      </c>
      <c r="W4004">
        <f>(Tableau1[[#This Row],[Sales]]/Tableau1[[#This Row],[Profit]])*100</f>
        <v>307.69230769230774</v>
      </c>
      <c r="X4004">
        <f>Tableau1[[#This Row],[Sales]]*(1-Tableau1[[#This Row],[Discount]])</f>
        <v>31.936000000000003</v>
      </c>
      <c r="Y4004">
        <f ca="1">SUMIF(Tableau1[Order ID],Tableau1[[#This Row],[Order ID]],Tableau1[[#This Row],[Sales]])</f>
        <v>0</v>
      </c>
    </row>
    <row r="4005" spans="1:25" x14ac:dyDescent="0.3">
      <c r="A4005">
        <v>8090</v>
      </c>
      <c r="B4005" t="s">
        <v>4024</v>
      </c>
      <c r="C4005" s="9" t="s">
        <v>6006</v>
      </c>
      <c r="D4005" s="9">
        <v>42223</v>
      </c>
      <c r="E4005" s="3" t="s">
        <v>5131</v>
      </c>
      <c r="F4005" t="s">
        <v>6466</v>
      </c>
      <c r="G4005" t="s">
        <v>6842</v>
      </c>
      <c r="H4005" t="s">
        <v>7635</v>
      </c>
      <c r="I4005" t="s">
        <v>8055</v>
      </c>
      <c r="J4005" t="s">
        <v>8057</v>
      </c>
      <c r="K4005" t="s">
        <v>8306</v>
      </c>
      <c r="L4005" t="s">
        <v>8627</v>
      </c>
      <c r="M4005">
        <v>21215</v>
      </c>
      <c r="N4005" t="s">
        <v>8640</v>
      </c>
      <c r="O4005" t="s">
        <v>8662</v>
      </c>
      <c r="P4005" t="s">
        <v>10371</v>
      </c>
      <c r="Q4005" t="s">
        <v>10382</v>
      </c>
      <c r="R4005" t="s">
        <v>10411</v>
      </c>
      <c r="S4005">
        <v>77.58</v>
      </c>
      <c r="T4005">
        <v>9</v>
      </c>
      <c r="U4005">
        <v>0</v>
      </c>
      <c r="V4005">
        <v>20.1708</v>
      </c>
      <c r="W4005">
        <f>(Tableau1[[#This Row],[Sales]]/Tableau1[[#This Row],[Profit]])*100</f>
        <v>384.61538461538464</v>
      </c>
      <c r="X4005">
        <f>Tableau1[[#This Row],[Sales]]*(1-Tableau1[[#This Row],[Discount]])</f>
        <v>77.58</v>
      </c>
      <c r="Y4005">
        <f ca="1">SUMIF(Tableau1[Order ID],Tableau1[[#This Row],[Order ID]],Tableau1[[#This Row],[Sales]])</f>
        <v>0</v>
      </c>
    </row>
    <row r="4006" spans="1:25" x14ac:dyDescent="0.3">
      <c r="A4006">
        <v>8091</v>
      </c>
      <c r="B4006" t="s">
        <v>4025</v>
      </c>
      <c r="C4006" s="9" t="s">
        <v>6065</v>
      </c>
      <c r="D4006" s="9">
        <v>41980</v>
      </c>
      <c r="E4006" s="3" t="s">
        <v>5766</v>
      </c>
      <c r="F4006" t="s">
        <v>6465</v>
      </c>
      <c r="G4006" t="s">
        <v>6825</v>
      </c>
      <c r="H4006" t="s">
        <v>7618</v>
      </c>
      <c r="I4006" t="s">
        <v>8056</v>
      </c>
      <c r="J4006" t="s">
        <v>8057</v>
      </c>
      <c r="K4006" t="s">
        <v>8062</v>
      </c>
      <c r="L4006" t="s">
        <v>8234</v>
      </c>
      <c r="M4006">
        <v>98103</v>
      </c>
      <c r="N4006" t="s">
        <v>8638</v>
      </c>
      <c r="O4006" t="s">
        <v>9997</v>
      </c>
      <c r="P4006" t="s">
        <v>10371</v>
      </c>
      <c r="Q4006" t="s">
        <v>10377</v>
      </c>
      <c r="R4006" t="s">
        <v>11735</v>
      </c>
      <c r="S4006">
        <v>269.36</v>
      </c>
      <c r="T4006">
        <v>7</v>
      </c>
      <c r="U4006">
        <v>0</v>
      </c>
      <c r="V4006">
        <v>70.033600000000007</v>
      </c>
      <c r="W4006">
        <f>(Tableau1[[#This Row],[Sales]]/Tableau1[[#This Row],[Profit]])*100</f>
        <v>384.61538461538458</v>
      </c>
      <c r="X4006">
        <f>Tableau1[[#This Row],[Sales]]*(1-Tableau1[[#This Row],[Discount]])</f>
        <v>269.36</v>
      </c>
      <c r="Y4006">
        <f ca="1">SUMIF(Tableau1[Order ID],Tableau1[[#This Row],[Order ID]],Tableau1[[#This Row],[Sales]])</f>
        <v>0</v>
      </c>
    </row>
    <row r="4007" spans="1:25" x14ac:dyDescent="0.3">
      <c r="A4007">
        <v>8092</v>
      </c>
      <c r="B4007" t="s">
        <v>4026</v>
      </c>
      <c r="C4007" s="9" t="s">
        <v>5925</v>
      </c>
      <c r="D4007" s="9">
        <v>42348</v>
      </c>
      <c r="E4007" s="3" t="s">
        <v>5669</v>
      </c>
      <c r="F4007" t="s">
        <v>6465</v>
      </c>
      <c r="G4007" t="s">
        <v>6831</v>
      </c>
      <c r="H4007" t="s">
        <v>7624</v>
      </c>
      <c r="I4007" t="s">
        <v>8054</v>
      </c>
      <c r="J4007" t="s">
        <v>8057</v>
      </c>
      <c r="K4007" t="s">
        <v>8066</v>
      </c>
      <c r="L4007" t="s">
        <v>8590</v>
      </c>
      <c r="M4007">
        <v>94110</v>
      </c>
      <c r="N4007" t="s">
        <v>8638</v>
      </c>
      <c r="O4007" t="s">
        <v>9363</v>
      </c>
      <c r="P4007" t="s">
        <v>10371</v>
      </c>
      <c r="Q4007" t="s">
        <v>10375</v>
      </c>
      <c r="R4007" t="s">
        <v>11110</v>
      </c>
      <c r="S4007">
        <v>5.76</v>
      </c>
      <c r="T4007">
        <v>2</v>
      </c>
      <c r="U4007">
        <v>0</v>
      </c>
      <c r="V4007">
        <v>2.8224</v>
      </c>
      <c r="W4007">
        <f>(Tableau1[[#This Row],[Sales]]/Tableau1[[#This Row],[Profit]])*100</f>
        <v>204.08163265306123</v>
      </c>
      <c r="X4007">
        <f>Tableau1[[#This Row],[Sales]]*(1-Tableau1[[#This Row],[Discount]])</f>
        <v>5.76</v>
      </c>
      <c r="Y4007">
        <f ca="1">SUMIF(Tableau1[Order ID],Tableau1[[#This Row],[Order ID]],Tableau1[[#This Row],[Sales]])</f>
        <v>0</v>
      </c>
    </row>
    <row r="4008" spans="1:25" x14ac:dyDescent="0.3">
      <c r="A4008">
        <v>8093</v>
      </c>
      <c r="B4008" t="s">
        <v>4027</v>
      </c>
      <c r="C4008" s="9" t="s">
        <v>6213</v>
      </c>
      <c r="D4008" s="9">
        <v>43047</v>
      </c>
      <c r="E4008" s="3" t="s">
        <v>5068</v>
      </c>
      <c r="F4008" t="s">
        <v>6464</v>
      </c>
      <c r="G4008" t="s">
        <v>7144</v>
      </c>
      <c r="H4008" t="s">
        <v>7937</v>
      </c>
      <c r="I4008" t="s">
        <v>8056</v>
      </c>
      <c r="J4008" t="s">
        <v>8057</v>
      </c>
      <c r="K4008" t="s">
        <v>8078</v>
      </c>
      <c r="L4008" t="s">
        <v>8603</v>
      </c>
      <c r="M4008">
        <v>10035</v>
      </c>
      <c r="N4008" t="s">
        <v>8640</v>
      </c>
      <c r="O4008" t="s">
        <v>9541</v>
      </c>
      <c r="P4008" t="s">
        <v>10371</v>
      </c>
      <c r="Q4008" t="s">
        <v>10379</v>
      </c>
      <c r="R4008" t="s">
        <v>11284</v>
      </c>
      <c r="S4008">
        <v>109.9</v>
      </c>
      <c r="T4008">
        <v>5</v>
      </c>
      <c r="U4008">
        <v>0</v>
      </c>
      <c r="V4008">
        <v>32.97</v>
      </c>
      <c r="W4008">
        <f>(Tableau1[[#This Row],[Sales]]/Tableau1[[#This Row],[Profit]])*100</f>
        <v>333.33333333333337</v>
      </c>
      <c r="X4008">
        <f>Tableau1[[#This Row],[Sales]]*(1-Tableau1[[#This Row],[Discount]])</f>
        <v>109.9</v>
      </c>
      <c r="Y4008">
        <f ca="1">SUMIF(Tableau1[Order ID],Tableau1[[#This Row],[Order ID]],Tableau1[[#This Row],[Sales]])</f>
        <v>0</v>
      </c>
    </row>
    <row r="4009" spans="1:25" x14ac:dyDescent="0.3">
      <c r="A4009">
        <v>8094</v>
      </c>
      <c r="B4009" t="s">
        <v>4028</v>
      </c>
      <c r="C4009" s="9" t="s">
        <v>5974</v>
      </c>
      <c r="D4009" s="9">
        <v>42943</v>
      </c>
      <c r="E4009" s="3" t="s">
        <v>5408</v>
      </c>
      <c r="F4009" t="s">
        <v>6464</v>
      </c>
      <c r="G4009" t="s">
        <v>7057</v>
      </c>
      <c r="H4009" t="s">
        <v>7850</v>
      </c>
      <c r="I4009" t="s">
        <v>8054</v>
      </c>
      <c r="J4009" t="s">
        <v>8057</v>
      </c>
      <c r="K4009" t="s">
        <v>8062</v>
      </c>
      <c r="L4009" t="s">
        <v>8234</v>
      </c>
      <c r="M4009">
        <v>98115</v>
      </c>
      <c r="N4009" t="s">
        <v>8638</v>
      </c>
      <c r="O4009" t="s">
        <v>9359</v>
      </c>
      <c r="P4009" t="s">
        <v>10370</v>
      </c>
      <c r="Q4009" t="s">
        <v>10378</v>
      </c>
      <c r="R4009" t="s">
        <v>10608</v>
      </c>
      <c r="S4009">
        <v>23.88</v>
      </c>
      <c r="T4009">
        <v>3</v>
      </c>
      <c r="U4009">
        <v>0</v>
      </c>
      <c r="V4009">
        <v>10.507199999999999</v>
      </c>
      <c r="W4009">
        <f>(Tableau1[[#This Row],[Sales]]/Tableau1[[#This Row],[Profit]])*100</f>
        <v>227.27272727272728</v>
      </c>
      <c r="X4009">
        <f>Tableau1[[#This Row],[Sales]]*(1-Tableau1[[#This Row],[Discount]])</f>
        <v>23.88</v>
      </c>
      <c r="Y4009">
        <f ca="1">SUMIF(Tableau1[Order ID],Tableau1[[#This Row],[Order ID]],Tableau1[[#This Row],[Sales]])</f>
        <v>0</v>
      </c>
    </row>
    <row r="4010" spans="1:25" x14ac:dyDescent="0.3">
      <c r="A4010">
        <v>8098</v>
      </c>
      <c r="B4010" t="s">
        <v>4029</v>
      </c>
      <c r="C4010" s="9" t="s">
        <v>5146</v>
      </c>
      <c r="D4010" s="9">
        <v>43097</v>
      </c>
      <c r="E4010" s="3" t="s">
        <v>6311</v>
      </c>
      <c r="F4010" t="s">
        <v>6465</v>
      </c>
      <c r="G4010" t="s">
        <v>7071</v>
      </c>
      <c r="H4010" t="s">
        <v>7864</v>
      </c>
      <c r="I4010" t="s">
        <v>8054</v>
      </c>
      <c r="J4010" t="s">
        <v>8057</v>
      </c>
      <c r="K4010" t="s">
        <v>8363</v>
      </c>
      <c r="L4010" t="s">
        <v>8615</v>
      </c>
      <c r="M4010">
        <v>87105</v>
      </c>
      <c r="N4010" t="s">
        <v>8638</v>
      </c>
      <c r="O4010" t="s">
        <v>9022</v>
      </c>
      <c r="P4010" t="s">
        <v>10371</v>
      </c>
      <c r="Q4010" t="s">
        <v>10377</v>
      </c>
      <c r="R4010" t="s">
        <v>10772</v>
      </c>
      <c r="S4010">
        <v>118.25</v>
      </c>
      <c r="T4010">
        <v>5</v>
      </c>
      <c r="U4010">
        <v>0</v>
      </c>
      <c r="V4010">
        <v>34.292499999999997</v>
      </c>
      <c r="W4010">
        <f>(Tableau1[[#This Row],[Sales]]/Tableau1[[#This Row],[Profit]])*100</f>
        <v>344.82758620689657</v>
      </c>
      <c r="X4010">
        <f>Tableau1[[#This Row],[Sales]]*(1-Tableau1[[#This Row],[Discount]])</f>
        <v>118.25</v>
      </c>
      <c r="Y4010">
        <f ca="1">SUMIF(Tableau1[Order ID],Tableau1[[#This Row],[Order ID]],Tableau1[[#This Row],[Sales]])</f>
        <v>0</v>
      </c>
    </row>
    <row r="4011" spans="1:25" x14ac:dyDescent="0.3">
      <c r="A4011">
        <v>8100</v>
      </c>
      <c r="B4011" t="s">
        <v>4030</v>
      </c>
      <c r="C4011" s="9" t="s">
        <v>5642</v>
      </c>
      <c r="D4011" s="9">
        <v>42439</v>
      </c>
      <c r="E4011" s="3" t="s">
        <v>5099</v>
      </c>
      <c r="F4011" t="s">
        <v>6466</v>
      </c>
      <c r="G4011" t="s">
        <v>7031</v>
      </c>
      <c r="H4011" t="s">
        <v>7824</v>
      </c>
      <c r="I4011" t="s">
        <v>8056</v>
      </c>
      <c r="J4011" t="s">
        <v>8057</v>
      </c>
      <c r="K4011" t="s">
        <v>8059</v>
      </c>
      <c r="L4011" t="s">
        <v>8590</v>
      </c>
      <c r="M4011">
        <v>90045</v>
      </c>
      <c r="N4011" t="s">
        <v>8638</v>
      </c>
      <c r="O4011" t="s">
        <v>9638</v>
      </c>
      <c r="P4011" t="s">
        <v>10372</v>
      </c>
      <c r="Q4011" t="s">
        <v>10384</v>
      </c>
      <c r="R4011" t="s">
        <v>11376</v>
      </c>
      <c r="S4011">
        <v>26.85</v>
      </c>
      <c r="T4011">
        <v>3</v>
      </c>
      <c r="U4011">
        <v>0</v>
      </c>
      <c r="V4011">
        <v>5.1014999999999997</v>
      </c>
      <c r="W4011">
        <f>(Tableau1[[#This Row],[Sales]]/Tableau1[[#This Row],[Profit]])*100</f>
        <v>526.31578947368428</v>
      </c>
      <c r="X4011">
        <f>Tableau1[[#This Row],[Sales]]*(1-Tableau1[[#This Row],[Discount]])</f>
        <v>26.85</v>
      </c>
      <c r="Y4011">
        <f ca="1">SUMIF(Tableau1[Order ID],Tableau1[[#This Row],[Order ID]],Tableau1[[#This Row],[Sales]])</f>
        <v>0</v>
      </c>
    </row>
    <row r="4012" spans="1:25" x14ac:dyDescent="0.3">
      <c r="A4012">
        <v>8102</v>
      </c>
      <c r="B4012" t="s">
        <v>4031</v>
      </c>
      <c r="C4012" s="9" t="s">
        <v>6214</v>
      </c>
      <c r="D4012" s="9">
        <v>42146</v>
      </c>
      <c r="E4012" s="3" t="s">
        <v>6019</v>
      </c>
      <c r="F4012" t="s">
        <v>6465</v>
      </c>
      <c r="G4012" t="s">
        <v>7234</v>
      </c>
      <c r="H4012" t="s">
        <v>8027</v>
      </c>
      <c r="I4012" t="s">
        <v>8054</v>
      </c>
      <c r="J4012" t="s">
        <v>8057</v>
      </c>
      <c r="K4012" t="s">
        <v>8059</v>
      </c>
      <c r="L4012" t="s">
        <v>8590</v>
      </c>
      <c r="M4012">
        <v>90045</v>
      </c>
      <c r="N4012" t="s">
        <v>8638</v>
      </c>
      <c r="O4012" t="s">
        <v>9240</v>
      </c>
      <c r="P4012" t="s">
        <v>10371</v>
      </c>
      <c r="Q4012" t="s">
        <v>10375</v>
      </c>
      <c r="R4012" t="s">
        <v>10989</v>
      </c>
      <c r="S4012">
        <v>8.26</v>
      </c>
      <c r="T4012">
        <v>2</v>
      </c>
      <c r="U4012">
        <v>0</v>
      </c>
      <c r="V4012">
        <v>3.7995999999999999</v>
      </c>
      <c r="W4012">
        <f>(Tableau1[[#This Row],[Sales]]/Tableau1[[#This Row],[Profit]])*100</f>
        <v>217.39130434782606</v>
      </c>
      <c r="X4012">
        <f>Tableau1[[#This Row],[Sales]]*(1-Tableau1[[#This Row],[Discount]])</f>
        <v>8.26</v>
      </c>
      <c r="Y4012">
        <f ca="1">SUMIF(Tableau1[Order ID],Tableau1[[#This Row],[Order ID]],Tableau1[[#This Row],[Sales]])</f>
        <v>0</v>
      </c>
    </row>
    <row r="4013" spans="1:25" x14ac:dyDescent="0.3">
      <c r="A4013">
        <v>8106</v>
      </c>
      <c r="B4013" t="s">
        <v>4032</v>
      </c>
      <c r="C4013" s="9" t="s">
        <v>5952</v>
      </c>
      <c r="D4013" s="9">
        <v>42783</v>
      </c>
      <c r="E4013" s="3" t="s">
        <v>5630</v>
      </c>
      <c r="F4013" t="s">
        <v>6466</v>
      </c>
      <c r="G4013" t="s">
        <v>7204</v>
      </c>
      <c r="H4013" t="s">
        <v>7997</v>
      </c>
      <c r="I4013" t="s">
        <v>8056</v>
      </c>
      <c r="J4013" t="s">
        <v>8057</v>
      </c>
      <c r="K4013" t="s">
        <v>8070</v>
      </c>
      <c r="L4013" t="s">
        <v>8593</v>
      </c>
      <c r="M4013">
        <v>77041</v>
      </c>
      <c r="N4013" t="s">
        <v>8639</v>
      </c>
      <c r="O4013" t="s">
        <v>9046</v>
      </c>
      <c r="P4013" t="s">
        <v>10370</v>
      </c>
      <c r="Q4013" t="s">
        <v>10373</v>
      </c>
      <c r="R4013" t="s">
        <v>10795</v>
      </c>
      <c r="S4013">
        <v>89.066400000000002</v>
      </c>
      <c r="T4013">
        <v>1</v>
      </c>
      <c r="U4013">
        <v>0.32</v>
      </c>
      <c r="V4013">
        <v>-17.0274</v>
      </c>
      <c r="W4013">
        <f>(Tableau1[[#This Row],[Sales]]/Tableau1[[#This Row],[Profit]])*100</f>
        <v>-523.07692307692309</v>
      </c>
      <c r="X4013">
        <f>Tableau1[[#This Row],[Sales]]*(1-Tableau1[[#This Row],[Discount]])</f>
        <v>60.565151999999998</v>
      </c>
      <c r="Y4013">
        <f ca="1">SUMIF(Tableau1[Order ID],Tableau1[[#This Row],[Order ID]],Tableau1[[#This Row],[Sales]])</f>
        <v>0</v>
      </c>
    </row>
    <row r="4014" spans="1:25" x14ac:dyDescent="0.3">
      <c r="A4014">
        <v>8109</v>
      </c>
      <c r="B4014" t="s">
        <v>4033</v>
      </c>
      <c r="C4014" s="9" t="s">
        <v>5196</v>
      </c>
      <c r="D4014" s="9">
        <v>43077</v>
      </c>
      <c r="E4014" s="3" t="s">
        <v>5964</v>
      </c>
      <c r="F4014" t="s">
        <v>6465</v>
      </c>
      <c r="G4014" t="s">
        <v>6751</v>
      </c>
      <c r="H4014" t="s">
        <v>7544</v>
      </c>
      <c r="I4014" t="s">
        <v>8054</v>
      </c>
      <c r="J4014" t="s">
        <v>8057</v>
      </c>
      <c r="K4014" t="s">
        <v>8068</v>
      </c>
      <c r="L4014" t="s">
        <v>8597</v>
      </c>
      <c r="M4014">
        <v>19140</v>
      </c>
      <c r="N4014" t="s">
        <v>8640</v>
      </c>
      <c r="O4014" t="s">
        <v>9020</v>
      </c>
      <c r="P4014" t="s">
        <v>10370</v>
      </c>
      <c r="Q4014" t="s">
        <v>10374</v>
      </c>
      <c r="R4014" t="s">
        <v>10770</v>
      </c>
      <c r="S4014">
        <v>215.54400000000001</v>
      </c>
      <c r="T4014">
        <v>4</v>
      </c>
      <c r="U4014">
        <v>0.3</v>
      </c>
      <c r="V4014">
        <v>-58.504800000000003</v>
      </c>
      <c r="W4014">
        <f>(Tableau1[[#This Row],[Sales]]/Tableau1[[#This Row],[Profit]])*100</f>
        <v>-368.42105263157896</v>
      </c>
      <c r="X4014">
        <f>Tableau1[[#This Row],[Sales]]*(1-Tableau1[[#This Row],[Discount]])</f>
        <v>150.88079999999999</v>
      </c>
      <c r="Y4014">
        <f ca="1">SUMIF(Tableau1[Order ID],Tableau1[[#This Row],[Order ID]],Tableau1[[#This Row],[Sales]])</f>
        <v>0</v>
      </c>
    </row>
    <row r="4015" spans="1:25" x14ac:dyDescent="0.3">
      <c r="A4015">
        <v>8110</v>
      </c>
      <c r="B4015" t="s">
        <v>4034</v>
      </c>
      <c r="C4015" s="9" t="s">
        <v>5581</v>
      </c>
      <c r="D4015" s="9">
        <v>43057</v>
      </c>
      <c r="E4015" s="3" t="s">
        <v>5081</v>
      </c>
      <c r="F4015" t="s">
        <v>6465</v>
      </c>
      <c r="G4015" t="s">
        <v>7177</v>
      </c>
      <c r="H4015" t="s">
        <v>7970</v>
      </c>
      <c r="I4015" t="s">
        <v>8054</v>
      </c>
      <c r="J4015" t="s">
        <v>8057</v>
      </c>
      <c r="K4015" t="s">
        <v>8080</v>
      </c>
      <c r="L4015" t="s">
        <v>8598</v>
      </c>
      <c r="M4015">
        <v>60623</v>
      </c>
      <c r="N4015" t="s">
        <v>8639</v>
      </c>
      <c r="O4015" t="s">
        <v>10291</v>
      </c>
      <c r="P4015" t="s">
        <v>10371</v>
      </c>
      <c r="Q4015" t="s">
        <v>10385</v>
      </c>
      <c r="R4015" t="s">
        <v>11999</v>
      </c>
      <c r="S4015">
        <v>55.584000000000003</v>
      </c>
      <c r="T4015">
        <v>6</v>
      </c>
      <c r="U4015">
        <v>0.2</v>
      </c>
      <c r="V4015">
        <v>20.844000000000001</v>
      </c>
      <c r="W4015">
        <f>(Tableau1[[#This Row],[Sales]]/Tableau1[[#This Row],[Profit]])*100</f>
        <v>266.66666666666663</v>
      </c>
      <c r="X4015">
        <f>Tableau1[[#This Row],[Sales]]*(1-Tableau1[[#This Row],[Discount]])</f>
        <v>44.467200000000005</v>
      </c>
      <c r="Y4015">
        <f ca="1">SUMIF(Tableau1[Order ID],Tableau1[[#This Row],[Order ID]],Tableau1[[#This Row],[Sales]])</f>
        <v>0</v>
      </c>
    </row>
    <row r="4016" spans="1:25" x14ac:dyDescent="0.3">
      <c r="A4016">
        <v>8112</v>
      </c>
      <c r="B4016" t="s">
        <v>4035</v>
      </c>
      <c r="C4016" s="9" t="s">
        <v>5079</v>
      </c>
      <c r="D4016" s="9">
        <v>42705</v>
      </c>
      <c r="E4016" s="3" t="s">
        <v>5305</v>
      </c>
      <c r="F4016" t="s">
        <v>6464</v>
      </c>
      <c r="G4016" t="s">
        <v>7090</v>
      </c>
      <c r="H4016" t="s">
        <v>7883</v>
      </c>
      <c r="I4016" t="s">
        <v>8054</v>
      </c>
      <c r="J4016" t="s">
        <v>8057</v>
      </c>
      <c r="K4016" t="s">
        <v>8345</v>
      </c>
      <c r="L4016" t="s">
        <v>8593</v>
      </c>
      <c r="M4016">
        <v>76903</v>
      </c>
      <c r="N4016" t="s">
        <v>8639</v>
      </c>
      <c r="O4016" t="s">
        <v>9101</v>
      </c>
      <c r="P4016" t="s">
        <v>10370</v>
      </c>
      <c r="Q4016" t="s">
        <v>10374</v>
      </c>
      <c r="R4016" t="s">
        <v>10851</v>
      </c>
      <c r="S4016">
        <v>248.43</v>
      </c>
      <c r="T4016">
        <v>5</v>
      </c>
      <c r="U4016">
        <v>0.3</v>
      </c>
      <c r="V4016">
        <v>-17.745000000000001</v>
      </c>
      <c r="W4016">
        <f>(Tableau1[[#This Row],[Sales]]/Tableau1[[#This Row],[Profit]])*100</f>
        <v>-1400</v>
      </c>
      <c r="X4016">
        <f>Tableau1[[#This Row],[Sales]]*(1-Tableau1[[#This Row],[Discount]])</f>
        <v>173.90099999999998</v>
      </c>
      <c r="Y4016">
        <f ca="1">SUMIF(Tableau1[Order ID],Tableau1[[#This Row],[Order ID]],Tableau1[[#This Row],[Sales]])</f>
        <v>0</v>
      </c>
    </row>
    <row r="4017" spans="1:25" x14ac:dyDescent="0.3">
      <c r="A4017">
        <v>8115</v>
      </c>
      <c r="B4017" t="s">
        <v>4036</v>
      </c>
      <c r="C4017" s="9" t="s">
        <v>5651</v>
      </c>
      <c r="D4017" s="9">
        <v>43011</v>
      </c>
      <c r="E4017" s="3" t="s">
        <v>5596</v>
      </c>
      <c r="F4017" t="s">
        <v>6464</v>
      </c>
      <c r="G4017" t="s">
        <v>6897</v>
      </c>
      <c r="H4017" t="s">
        <v>7690</v>
      </c>
      <c r="I4017" t="s">
        <v>8055</v>
      </c>
      <c r="J4017" t="s">
        <v>8057</v>
      </c>
      <c r="K4017" t="s">
        <v>8103</v>
      </c>
      <c r="L4017" t="s">
        <v>8593</v>
      </c>
      <c r="M4017">
        <v>77506</v>
      </c>
      <c r="N4017" t="s">
        <v>8639</v>
      </c>
      <c r="O4017" t="s">
        <v>9525</v>
      </c>
      <c r="P4017" t="s">
        <v>10371</v>
      </c>
      <c r="Q4017" t="s">
        <v>10379</v>
      </c>
      <c r="R4017" t="s">
        <v>11267</v>
      </c>
      <c r="S4017">
        <v>20.64</v>
      </c>
      <c r="T4017">
        <v>5</v>
      </c>
      <c r="U4017">
        <v>0.2</v>
      </c>
      <c r="V4017">
        <v>2.3220000000000001</v>
      </c>
      <c r="W4017">
        <f>(Tableau1[[#This Row],[Sales]]/Tableau1[[#This Row],[Profit]])*100</f>
        <v>888.88888888888891</v>
      </c>
      <c r="X4017">
        <f>Tableau1[[#This Row],[Sales]]*(1-Tableau1[[#This Row],[Discount]])</f>
        <v>16.512</v>
      </c>
      <c r="Y4017">
        <f ca="1">SUMIF(Tableau1[Order ID],Tableau1[[#This Row],[Order ID]],Tableau1[[#This Row],[Sales]])</f>
        <v>0</v>
      </c>
    </row>
    <row r="4018" spans="1:25" x14ac:dyDescent="0.3">
      <c r="A4018">
        <v>8116</v>
      </c>
      <c r="B4018" t="s">
        <v>4037</v>
      </c>
      <c r="C4018" s="9" t="s">
        <v>5665</v>
      </c>
      <c r="D4018" s="9">
        <v>42976</v>
      </c>
      <c r="E4018" s="3" t="s">
        <v>5537</v>
      </c>
      <c r="F4018" t="s">
        <v>6465</v>
      </c>
      <c r="G4018" t="s">
        <v>6927</v>
      </c>
      <c r="H4018" t="s">
        <v>7720</v>
      </c>
      <c r="I4018" t="s">
        <v>8055</v>
      </c>
      <c r="J4018" t="s">
        <v>8057</v>
      </c>
      <c r="K4018" t="s">
        <v>8059</v>
      </c>
      <c r="L4018" t="s">
        <v>8590</v>
      </c>
      <c r="M4018">
        <v>90049</v>
      </c>
      <c r="N4018" t="s">
        <v>8638</v>
      </c>
      <c r="O4018" t="s">
        <v>10336</v>
      </c>
      <c r="P4018" t="s">
        <v>10370</v>
      </c>
      <c r="Q4018" t="s">
        <v>10378</v>
      </c>
      <c r="R4018" t="s">
        <v>12078</v>
      </c>
      <c r="S4018">
        <v>148.02000000000001</v>
      </c>
      <c r="T4018">
        <v>3</v>
      </c>
      <c r="U4018">
        <v>0</v>
      </c>
      <c r="V4018">
        <v>41.445599999999999</v>
      </c>
      <c r="W4018">
        <f>(Tableau1[[#This Row],[Sales]]/Tableau1[[#This Row],[Profit]])*100</f>
        <v>357.14285714285717</v>
      </c>
      <c r="X4018">
        <f>Tableau1[[#This Row],[Sales]]*(1-Tableau1[[#This Row],[Discount]])</f>
        <v>148.02000000000001</v>
      </c>
      <c r="Y4018">
        <f ca="1">SUMIF(Tableau1[Order ID],Tableau1[[#This Row],[Order ID]],Tableau1[[#This Row],[Sales]])</f>
        <v>0</v>
      </c>
    </row>
    <row r="4019" spans="1:25" x14ac:dyDescent="0.3">
      <c r="A4019">
        <v>8117</v>
      </c>
      <c r="B4019" t="s">
        <v>4038</v>
      </c>
      <c r="C4019" s="9" t="s">
        <v>5251</v>
      </c>
      <c r="D4019" s="9">
        <v>43063</v>
      </c>
      <c r="E4019" s="3" t="s">
        <v>5251</v>
      </c>
      <c r="F4019" t="s">
        <v>6467</v>
      </c>
      <c r="G4019" t="s">
        <v>6878</v>
      </c>
      <c r="H4019" t="s">
        <v>7671</v>
      </c>
      <c r="I4019" t="s">
        <v>8055</v>
      </c>
      <c r="J4019" t="s">
        <v>8057</v>
      </c>
      <c r="K4019" t="s">
        <v>8553</v>
      </c>
      <c r="L4019" t="s">
        <v>8629</v>
      </c>
      <c r="M4019">
        <v>67846</v>
      </c>
      <c r="N4019" t="s">
        <v>8639</v>
      </c>
      <c r="O4019" t="s">
        <v>9874</v>
      </c>
      <c r="P4019" t="s">
        <v>10371</v>
      </c>
      <c r="Q4019" t="s">
        <v>10377</v>
      </c>
      <c r="R4019" t="s">
        <v>11610</v>
      </c>
      <c r="S4019">
        <v>33.29</v>
      </c>
      <c r="T4019">
        <v>1</v>
      </c>
      <c r="U4019">
        <v>0</v>
      </c>
      <c r="V4019">
        <v>7.9896000000000003</v>
      </c>
      <c r="W4019">
        <f>(Tableau1[[#This Row],[Sales]]/Tableau1[[#This Row],[Profit]])*100</f>
        <v>416.66666666666663</v>
      </c>
      <c r="X4019">
        <f>Tableau1[[#This Row],[Sales]]*(1-Tableau1[[#This Row],[Discount]])</f>
        <v>33.29</v>
      </c>
      <c r="Y4019">
        <f ca="1">SUMIF(Tableau1[Order ID],Tableau1[[#This Row],[Order ID]],Tableau1[[#This Row],[Sales]])</f>
        <v>0</v>
      </c>
    </row>
    <row r="4020" spans="1:25" x14ac:dyDescent="0.3">
      <c r="A4020">
        <v>8118</v>
      </c>
      <c r="B4020" t="s">
        <v>4039</v>
      </c>
      <c r="C4020" s="9" t="s">
        <v>5190</v>
      </c>
      <c r="D4020" s="9">
        <v>42916</v>
      </c>
      <c r="E4020" s="3" t="s">
        <v>5987</v>
      </c>
      <c r="F4020" t="s">
        <v>6465</v>
      </c>
      <c r="G4020" t="s">
        <v>7095</v>
      </c>
      <c r="H4020" t="s">
        <v>7888</v>
      </c>
      <c r="I4020" t="s">
        <v>8054</v>
      </c>
      <c r="J4020" t="s">
        <v>8057</v>
      </c>
      <c r="K4020" t="s">
        <v>8059</v>
      </c>
      <c r="L4020" t="s">
        <v>8590</v>
      </c>
      <c r="M4020">
        <v>90045</v>
      </c>
      <c r="N4020" t="s">
        <v>8638</v>
      </c>
      <c r="O4020" t="s">
        <v>9718</v>
      </c>
      <c r="P4020" t="s">
        <v>10371</v>
      </c>
      <c r="Q4020" t="s">
        <v>10383</v>
      </c>
      <c r="R4020" t="s">
        <v>11455</v>
      </c>
      <c r="S4020">
        <v>204.95</v>
      </c>
      <c r="T4020">
        <v>5</v>
      </c>
      <c r="U4020">
        <v>0</v>
      </c>
      <c r="V4020">
        <v>100.4255</v>
      </c>
      <c r="W4020">
        <f>(Tableau1[[#This Row],[Sales]]/Tableau1[[#This Row],[Profit]])*100</f>
        <v>204.08163265306123</v>
      </c>
      <c r="X4020">
        <f>Tableau1[[#This Row],[Sales]]*(1-Tableau1[[#This Row],[Discount]])</f>
        <v>204.95</v>
      </c>
      <c r="Y4020">
        <f ca="1">SUMIF(Tableau1[Order ID],Tableau1[[#This Row],[Order ID]],Tableau1[[#This Row],[Sales]])</f>
        <v>0</v>
      </c>
    </row>
    <row r="4021" spans="1:25" x14ac:dyDescent="0.3">
      <c r="A4021">
        <v>8119</v>
      </c>
      <c r="B4021" t="s">
        <v>4040</v>
      </c>
      <c r="C4021" s="9" t="s">
        <v>5877</v>
      </c>
      <c r="D4021" s="9">
        <v>42938</v>
      </c>
      <c r="E4021" s="3" t="s">
        <v>5974</v>
      </c>
      <c r="F4021" t="s">
        <v>6465</v>
      </c>
      <c r="G4021" t="s">
        <v>6986</v>
      </c>
      <c r="H4021" t="s">
        <v>7779</v>
      </c>
      <c r="I4021" t="s">
        <v>8054</v>
      </c>
      <c r="J4021" t="s">
        <v>8057</v>
      </c>
      <c r="K4021" t="s">
        <v>8080</v>
      </c>
      <c r="L4021" t="s">
        <v>8598</v>
      </c>
      <c r="M4021">
        <v>60653</v>
      </c>
      <c r="N4021" t="s">
        <v>8639</v>
      </c>
      <c r="O4021" t="s">
        <v>9125</v>
      </c>
      <c r="P4021" t="s">
        <v>10370</v>
      </c>
      <c r="Q4021" t="s">
        <v>10374</v>
      </c>
      <c r="R4021" t="s">
        <v>10874</v>
      </c>
      <c r="S4021">
        <v>526.34400000000005</v>
      </c>
      <c r="T4021">
        <v>4</v>
      </c>
      <c r="U4021">
        <v>0.3</v>
      </c>
      <c r="V4021">
        <v>-75.191999999999993</v>
      </c>
      <c r="W4021">
        <f>(Tableau1[[#This Row],[Sales]]/Tableau1[[#This Row],[Profit]])*100</f>
        <v>-700.00000000000011</v>
      </c>
      <c r="X4021">
        <f>Tableau1[[#This Row],[Sales]]*(1-Tableau1[[#This Row],[Discount]])</f>
        <v>368.44080000000002</v>
      </c>
      <c r="Y4021">
        <f ca="1">SUMIF(Tableau1[Order ID],Tableau1[[#This Row],[Order ID]],Tableau1[[#This Row],[Sales]])</f>
        <v>0</v>
      </c>
    </row>
    <row r="4022" spans="1:25" x14ac:dyDescent="0.3">
      <c r="A4022">
        <v>8120</v>
      </c>
      <c r="B4022" t="s">
        <v>4041</v>
      </c>
      <c r="C4022" s="9" t="s">
        <v>5613</v>
      </c>
      <c r="D4022" s="9">
        <v>42685</v>
      </c>
      <c r="E4022" s="3" t="s">
        <v>5106</v>
      </c>
      <c r="F4022" t="s">
        <v>6465</v>
      </c>
      <c r="G4022" t="s">
        <v>6689</v>
      </c>
      <c r="H4022" t="s">
        <v>7482</v>
      </c>
      <c r="I4022" t="s">
        <v>8054</v>
      </c>
      <c r="J4022" t="s">
        <v>8057</v>
      </c>
      <c r="K4022" t="s">
        <v>8066</v>
      </c>
      <c r="L4022" t="s">
        <v>8590</v>
      </c>
      <c r="M4022">
        <v>94110</v>
      </c>
      <c r="N4022" t="s">
        <v>8638</v>
      </c>
      <c r="O4022" t="s">
        <v>8745</v>
      </c>
      <c r="P4022" t="s">
        <v>10370</v>
      </c>
      <c r="Q4022" t="s">
        <v>10378</v>
      </c>
      <c r="R4022" t="s">
        <v>10494</v>
      </c>
      <c r="S4022">
        <v>41.96</v>
      </c>
      <c r="T4022">
        <v>2</v>
      </c>
      <c r="U4022">
        <v>0</v>
      </c>
      <c r="V4022">
        <v>10.909599999999999</v>
      </c>
      <c r="W4022">
        <f>(Tableau1[[#This Row],[Sales]]/Tableau1[[#This Row],[Profit]])*100</f>
        <v>384.61538461538464</v>
      </c>
      <c r="X4022">
        <f>Tableau1[[#This Row],[Sales]]*(1-Tableau1[[#This Row],[Discount]])</f>
        <v>41.96</v>
      </c>
      <c r="Y4022">
        <f ca="1">SUMIF(Tableau1[Order ID],Tableau1[[#This Row],[Order ID]],Tableau1[[#This Row],[Sales]])</f>
        <v>0</v>
      </c>
    </row>
    <row r="4023" spans="1:25" x14ac:dyDescent="0.3">
      <c r="A4023">
        <v>8123</v>
      </c>
      <c r="B4023" t="s">
        <v>4042</v>
      </c>
      <c r="C4023" s="9" t="s">
        <v>5367</v>
      </c>
      <c r="D4023" s="9">
        <v>41982</v>
      </c>
      <c r="E4023" s="3" t="s">
        <v>5564</v>
      </c>
      <c r="F4023" t="s">
        <v>6465</v>
      </c>
      <c r="G4023" t="s">
        <v>6692</v>
      </c>
      <c r="H4023" t="s">
        <v>7485</v>
      </c>
      <c r="I4023" t="s">
        <v>8054</v>
      </c>
      <c r="J4023" t="s">
        <v>8057</v>
      </c>
      <c r="K4023" t="s">
        <v>8068</v>
      </c>
      <c r="L4023" t="s">
        <v>8597</v>
      </c>
      <c r="M4023">
        <v>19134</v>
      </c>
      <c r="N4023" t="s">
        <v>8640</v>
      </c>
      <c r="O4023" t="s">
        <v>8756</v>
      </c>
      <c r="P4023" t="s">
        <v>10371</v>
      </c>
      <c r="Q4023" t="s">
        <v>10385</v>
      </c>
      <c r="R4023" t="s">
        <v>10505</v>
      </c>
      <c r="S4023">
        <v>30.672000000000001</v>
      </c>
      <c r="T4023">
        <v>3</v>
      </c>
      <c r="U4023">
        <v>0.2</v>
      </c>
      <c r="V4023">
        <v>9.5850000000000009</v>
      </c>
      <c r="W4023">
        <f>(Tableau1[[#This Row],[Sales]]/Tableau1[[#This Row],[Profit]])*100</f>
        <v>320</v>
      </c>
      <c r="X4023">
        <f>Tableau1[[#This Row],[Sales]]*(1-Tableau1[[#This Row],[Discount]])</f>
        <v>24.537600000000001</v>
      </c>
      <c r="Y4023">
        <f ca="1">SUMIF(Tableau1[Order ID],Tableau1[[#This Row],[Order ID]],Tableau1[[#This Row],[Sales]])</f>
        <v>0</v>
      </c>
    </row>
    <row r="4024" spans="1:25" x14ac:dyDescent="0.3">
      <c r="A4024">
        <v>8125</v>
      </c>
      <c r="B4024" t="s">
        <v>4043</v>
      </c>
      <c r="C4024" s="9" t="s">
        <v>5240</v>
      </c>
      <c r="D4024" s="9">
        <v>42985</v>
      </c>
      <c r="E4024" s="3" t="s">
        <v>5540</v>
      </c>
      <c r="F4024" t="s">
        <v>6465</v>
      </c>
      <c r="G4024" t="s">
        <v>6818</v>
      </c>
      <c r="H4024" t="s">
        <v>7611</v>
      </c>
      <c r="I4024" t="s">
        <v>8054</v>
      </c>
      <c r="J4024" t="s">
        <v>8057</v>
      </c>
      <c r="K4024" t="s">
        <v>8552</v>
      </c>
      <c r="L4024" t="s">
        <v>8590</v>
      </c>
      <c r="M4024">
        <v>95351</v>
      </c>
      <c r="N4024" t="s">
        <v>8638</v>
      </c>
      <c r="O4024" t="s">
        <v>8848</v>
      </c>
      <c r="P4024" t="s">
        <v>10370</v>
      </c>
      <c r="Q4024" t="s">
        <v>10374</v>
      </c>
      <c r="R4024" t="s">
        <v>10598</v>
      </c>
      <c r="S4024">
        <v>161.56800000000001</v>
      </c>
      <c r="T4024">
        <v>2</v>
      </c>
      <c r="U4024">
        <v>0.2</v>
      </c>
      <c r="V4024">
        <v>-28.2744</v>
      </c>
      <c r="W4024">
        <f>(Tableau1[[#This Row],[Sales]]/Tableau1[[#This Row],[Profit]])*100</f>
        <v>-571.42857142857144</v>
      </c>
      <c r="X4024">
        <f>Tableau1[[#This Row],[Sales]]*(1-Tableau1[[#This Row],[Discount]])</f>
        <v>129.2544</v>
      </c>
      <c r="Y4024">
        <f ca="1">SUMIF(Tableau1[Order ID],Tableau1[[#This Row],[Order ID]],Tableau1[[#This Row],[Sales]])</f>
        <v>0</v>
      </c>
    </row>
    <row r="4025" spans="1:25" x14ac:dyDescent="0.3">
      <c r="A4025">
        <v>8126</v>
      </c>
      <c r="B4025" t="s">
        <v>4044</v>
      </c>
      <c r="C4025" s="9" t="s">
        <v>5555</v>
      </c>
      <c r="D4025" s="9">
        <v>42041</v>
      </c>
      <c r="E4025" s="3" t="s">
        <v>6280</v>
      </c>
      <c r="F4025" t="s">
        <v>6465</v>
      </c>
      <c r="G4025" t="s">
        <v>7240</v>
      </c>
      <c r="H4025" t="s">
        <v>8033</v>
      </c>
      <c r="I4025" t="s">
        <v>8054</v>
      </c>
      <c r="J4025" t="s">
        <v>8057</v>
      </c>
      <c r="K4025" t="s">
        <v>8070</v>
      </c>
      <c r="L4025" t="s">
        <v>8593</v>
      </c>
      <c r="M4025">
        <v>77070</v>
      </c>
      <c r="N4025" t="s">
        <v>8639</v>
      </c>
      <c r="O4025" t="s">
        <v>9380</v>
      </c>
      <c r="P4025" t="s">
        <v>10371</v>
      </c>
      <c r="Q4025" t="s">
        <v>10381</v>
      </c>
      <c r="R4025" t="s">
        <v>11128</v>
      </c>
      <c r="S4025">
        <v>2.9340000000000002</v>
      </c>
      <c r="T4025">
        <v>3</v>
      </c>
      <c r="U4025">
        <v>0.8</v>
      </c>
      <c r="V4025">
        <v>-4.9878</v>
      </c>
      <c r="W4025">
        <f>(Tableau1[[#This Row],[Sales]]/Tableau1[[#This Row],[Profit]])*100</f>
        <v>-58.82352941176471</v>
      </c>
      <c r="X4025">
        <f>Tableau1[[#This Row],[Sales]]*(1-Tableau1[[#This Row],[Discount]])</f>
        <v>0.58679999999999988</v>
      </c>
      <c r="Y4025">
        <f ca="1">SUMIF(Tableau1[Order ID],Tableau1[[#This Row],[Order ID]],Tableau1[[#This Row],[Sales]])</f>
        <v>0</v>
      </c>
    </row>
    <row r="4026" spans="1:25" x14ac:dyDescent="0.3">
      <c r="A4026">
        <v>8129</v>
      </c>
      <c r="B4026" t="s">
        <v>4045</v>
      </c>
      <c r="C4026" s="9" t="s">
        <v>5805</v>
      </c>
      <c r="D4026" s="9">
        <v>42973</v>
      </c>
      <c r="E4026" s="3" t="s">
        <v>5883</v>
      </c>
      <c r="F4026" t="s">
        <v>6465</v>
      </c>
      <c r="G4026" t="s">
        <v>6492</v>
      </c>
      <c r="H4026" t="s">
        <v>7285</v>
      </c>
      <c r="I4026" t="s">
        <v>8054</v>
      </c>
      <c r="J4026" t="s">
        <v>8057</v>
      </c>
      <c r="K4026" t="s">
        <v>8080</v>
      </c>
      <c r="L4026" t="s">
        <v>8598</v>
      </c>
      <c r="M4026">
        <v>60610</v>
      </c>
      <c r="N4026" t="s">
        <v>8639</v>
      </c>
      <c r="O4026" t="s">
        <v>9219</v>
      </c>
      <c r="P4026" t="s">
        <v>10370</v>
      </c>
      <c r="Q4026" t="s">
        <v>10378</v>
      </c>
      <c r="R4026" t="s">
        <v>10968</v>
      </c>
      <c r="S4026">
        <v>64.959999999999994</v>
      </c>
      <c r="T4026">
        <v>5</v>
      </c>
      <c r="U4026">
        <v>0.6</v>
      </c>
      <c r="V4026">
        <v>-43.847999999999999</v>
      </c>
      <c r="W4026">
        <f>(Tableau1[[#This Row],[Sales]]/Tableau1[[#This Row],[Profit]])*100</f>
        <v>-148.14814814814815</v>
      </c>
      <c r="X4026">
        <f>Tableau1[[#This Row],[Sales]]*(1-Tableau1[[#This Row],[Discount]])</f>
        <v>25.983999999999998</v>
      </c>
      <c r="Y4026">
        <f ca="1">SUMIF(Tableau1[Order ID],Tableau1[[#This Row],[Order ID]],Tableau1[[#This Row],[Sales]])</f>
        <v>0</v>
      </c>
    </row>
    <row r="4027" spans="1:25" x14ac:dyDescent="0.3">
      <c r="A4027">
        <v>8130</v>
      </c>
      <c r="B4027" t="s">
        <v>4046</v>
      </c>
      <c r="C4027" s="9" t="s">
        <v>5866</v>
      </c>
      <c r="D4027" s="9">
        <v>41840</v>
      </c>
      <c r="E4027" s="3" t="s">
        <v>5179</v>
      </c>
      <c r="F4027" t="s">
        <v>6466</v>
      </c>
      <c r="G4027" t="s">
        <v>6531</v>
      </c>
      <c r="H4027" t="s">
        <v>7324</v>
      </c>
      <c r="I4027" t="s">
        <v>8055</v>
      </c>
      <c r="J4027" t="s">
        <v>8057</v>
      </c>
      <c r="K4027" t="s">
        <v>8227</v>
      </c>
      <c r="L4027" t="s">
        <v>8590</v>
      </c>
      <c r="M4027">
        <v>92503</v>
      </c>
      <c r="N4027" t="s">
        <v>8638</v>
      </c>
      <c r="O4027" t="s">
        <v>9519</v>
      </c>
      <c r="P4027" t="s">
        <v>10372</v>
      </c>
      <c r="Q4027" t="s">
        <v>10384</v>
      </c>
      <c r="R4027" t="s">
        <v>11261</v>
      </c>
      <c r="S4027">
        <v>41.94</v>
      </c>
      <c r="T4027">
        <v>2</v>
      </c>
      <c r="U4027">
        <v>0</v>
      </c>
      <c r="V4027">
        <v>15.0984</v>
      </c>
      <c r="W4027">
        <f>(Tableau1[[#This Row],[Sales]]/Tableau1[[#This Row],[Profit]])*100</f>
        <v>277.77777777777777</v>
      </c>
      <c r="X4027">
        <f>Tableau1[[#This Row],[Sales]]*(1-Tableau1[[#This Row],[Discount]])</f>
        <v>41.94</v>
      </c>
      <c r="Y4027">
        <f ca="1">SUMIF(Tableau1[Order ID],Tableau1[[#This Row],[Order ID]],Tableau1[[#This Row],[Sales]])</f>
        <v>0</v>
      </c>
    </row>
    <row r="4028" spans="1:25" x14ac:dyDescent="0.3">
      <c r="A4028">
        <v>8134</v>
      </c>
      <c r="B4028" t="s">
        <v>4047</v>
      </c>
      <c r="C4028" s="9" t="s">
        <v>6079</v>
      </c>
      <c r="D4028" s="9">
        <v>42285</v>
      </c>
      <c r="E4028" s="3" t="s">
        <v>5343</v>
      </c>
      <c r="F4028" t="s">
        <v>6465</v>
      </c>
      <c r="G4028" t="s">
        <v>6484</v>
      </c>
      <c r="H4028" t="s">
        <v>7277</v>
      </c>
      <c r="I4028" t="s">
        <v>8055</v>
      </c>
      <c r="J4028" t="s">
        <v>8057</v>
      </c>
      <c r="K4028" t="s">
        <v>8119</v>
      </c>
      <c r="L4028" t="s">
        <v>8593</v>
      </c>
      <c r="M4028">
        <v>75081</v>
      </c>
      <c r="N4028" t="s">
        <v>8639</v>
      </c>
      <c r="O4028" t="s">
        <v>8709</v>
      </c>
      <c r="P4028" t="s">
        <v>10370</v>
      </c>
      <c r="Q4028" t="s">
        <v>10378</v>
      </c>
      <c r="R4028" t="s">
        <v>10458</v>
      </c>
      <c r="S4028">
        <v>72.78</v>
      </c>
      <c r="T4028">
        <v>3</v>
      </c>
      <c r="U4028">
        <v>0.6</v>
      </c>
      <c r="V4028">
        <v>-70.960499999999996</v>
      </c>
      <c r="W4028">
        <f>(Tableau1[[#This Row],[Sales]]/Tableau1[[#This Row],[Profit]])*100</f>
        <v>-102.56410256410258</v>
      </c>
      <c r="X4028">
        <f>Tableau1[[#This Row],[Sales]]*(1-Tableau1[[#This Row],[Discount]])</f>
        <v>29.112000000000002</v>
      </c>
      <c r="Y4028">
        <f ca="1">SUMIF(Tableau1[Order ID],Tableau1[[#This Row],[Order ID]],Tableau1[[#This Row],[Sales]])</f>
        <v>0</v>
      </c>
    </row>
    <row r="4029" spans="1:25" x14ac:dyDescent="0.3">
      <c r="A4029">
        <v>8135</v>
      </c>
      <c r="B4029" t="s">
        <v>4048</v>
      </c>
      <c r="C4029" s="9" t="s">
        <v>6160</v>
      </c>
      <c r="D4029" s="9">
        <v>42051</v>
      </c>
      <c r="E4029" s="3" t="s">
        <v>5810</v>
      </c>
      <c r="F4029" t="s">
        <v>6465</v>
      </c>
      <c r="G4029" t="s">
        <v>6829</v>
      </c>
      <c r="H4029" t="s">
        <v>7622</v>
      </c>
      <c r="I4029" t="s">
        <v>8054</v>
      </c>
      <c r="J4029" t="s">
        <v>8057</v>
      </c>
      <c r="K4029" t="s">
        <v>8059</v>
      </c>
      <c r="L4029" t="s">
        <v>8590</v>
      </c>
      <c r="M4029">
        <v>90008</v>
      </c>
      <c r="N4029" t="s">
        <v>8638</v>
      </c>
      <c r="O4029" t="s">
        <v>8948</v>
      </c>
      <c r="P4029" t="s">
        <v>10371</v>
      </c>
      <c r="Q4029" t="s">
        <v>10383</v>
      </c>
      <c r="R4029" t="s">
        <v>10697</v>
      </c>
      <c r="S4029">
        <v>36.840000000000003</v>
      </c>
      <c r="T4029">
        <v>3</v>
      </c>
      <c r="U4029">
        <v>0</v>
      </c>
      <c r="V4029">
        <v>17.314800000000002</v>
      </c>
      <c r="W4029">
        <f>(Tableau1[[#This Row],[Sales]]/Tableau1[[#This Row],[Profit]])*100</f>
        <v>212.7659574468085</v>
      </c>
      <c r="X4029">
        <f>Tableau1[[#This Row],[Sales]]*(1-Tableau1[[#This Row],[Discount]])</f>
        <v>36.840000000000003</v>
      </c>
      <c r="Y4029">
        <f ca="1">SUMIF(Tableau1[Order ID],Tableau1[[#This Row],[Order ID]],Tableau1[[#This Row],[Sales]])</f>
        <v>0</v>
      </c>
    </row>
    <row r="4030" spans="1:25" x14ac:dyDescent="0.3">
      <c r="A4030">
        <v>8137</v>
      </c>
      <c r="B4030" t="s">
        <v>4049</v>
      </c>
      <c r="C4030" s="9" t="s">
        <v>5429</v>
      </c>
      <c r="D4030" s="9">
        <v>42594</v>
      </c>
      <c r="E4030" s="3" t="s">
        <v>5795</v>
      </c>
      <c r="F4030" t="s">
        <v>6465</v>
      </c>
      <c r="G4030" t="s">
        <v>7171</v>
      </c>
      <c r="H4030" t="s">
        <v>7964</v>
      </c>
      <c r="I4030" t="s">
        <v>8055</v>
      </c>
      <c r="J4030" t="s">
        <v>8057</v>
      </c>
      <c r="K4030" t="s">
        <v>8179</v>
      </c>
      <c r="L4030" t="s">
        <v>8591</v>
      </c>
      <c r="M4030">
        <v>33801</v>
      </c>
      <c r="N4030" t="s">
        <v>8637</v>
      </c>
      <c r="O4030" t="s">
        <v>8913</v>
      </c>
      <c r="P4030" t="s">
        <v>10370</v>
      </c>
      <c r="Q4030" t="s">
        <v>10376</v>
      </c>
      <c r="R4030" t="s">
        <v>10662</v>
      </c>
      <c r="S4030">
        <v>562.29250000000002</v>
      </c>
      <c r="T4030">
        <v>7</v>
      </c>
      <c r="U4030">
        <v>0.45</v>
      </c>
      <c r="V4030">
        <v>-255.58750000000001</v>
      </c>
      <c r="W4030">
        <f>(Tableau1[[#This Row],[Sales]]/Tableau1[[#This Row],[Profit]])*100</f>
        <v>-220.00000000000003</v>
      </c>
      <c r="X4030">
        <f>Tableau1[[#This Row],[Sales]]*(1-Tableau1[[#This Row],[Discount]])</f>
        <v>309.26087500000006</v>
      </c>
      <c r="Y4030">
        <f ca="1">SUMIF(Tableau1[Order ID],Tableau1[[#This Row],[Order ID]],Tableau1[[#This Row],[Sales]])</f>
        <v>0</v>
      </c>
    </row>
    <row r="4031" spans="1:25" x14ac:dyDescent="0.3">
      <c r="A4031">
        <v>8138</v>
      </c>
      <c r="B4031" t="s">
        <v>4050</v>
      </c>
      <c r="C4031" s="9" t="s">
        <v>5217</v>
      </c>
      <c r="D4031" s="9">
        <v>41952</v>
      </c>
      <c r="E4031" s="3" t="s">
        <v>6438</v>
      </c>
      <c r="F4031" t="s">
        <v>6465</v>
      </c>
      <c r="G4031" t="s">
        <v>7150</v>
      </c>
      <c r="H4031" t="s">
        <v>7943</v>
      </c>
      <c r="I4031" t="s">
        <v>8056</v>
      </c>
      <c r="J4031" t="s">
        <v>8057</v>
      </c>
      <c r="K4031" t="s">
        <v>8078</v>
      </c>
      <c r="L4031" t="s">
        <v>8603</v>
      </c>
      <c r="M4031">
        <v>10035</v>
      </c>
      <c r="N4031" t="s">
        <v>8640</v>
      </c>
      <c r="O4031" t="s">
        <v>8903</v>
      </c>
      <c r="P4031" t="s">
        <v>10370</v>
      </c>
      <c r="Q4031" t="s">
        <v>10378</v>
      </c>
      <c r="R4031" t="s">
        <v>11311</v>
      </c>
      <c r="S4031">
        <v>56.52</v>
      </c>
      <c r="T4031">
        <v>9</v>
      </c>
      <c r="U4031">
        <v>0</v>
      </c>
      <c r="V4031">
        <v>21.477599999999999</v>
      </c>
      <c r="W4031">
        <f>(Tableau1[[#This Row],[Sales]]/Tableau1[[#This Row],[Profit]])*100</f>
        <v>263.15789473684214</v>
      </c>
      <c r="X4031">
        <f>Tableau1[[#This Row],[Sales]]*(1-Tableau1[[#This Row],[Discount]])</f>
        <v>56.52</v>
      </c>
      <c r="Y4031">
        <f ca="1">SUMIF(Tableau1[Order ID],Tableau1[[#This Row],[Order ID]],Tableau1[[#This Row],[Sales]])</f>
        <v>0</v>
      </c>
    </row>
    <row r="4032" spans="1:25" x14ac:dyDescent="0.3">
      <c r="A4032">
        <v>8139</v>
      </c>
      <c r="B4032" t="s">
        <v>4051</v>
      </c>
      <c r="C4032" s="9" t="s">
        <v>5457</v>
      </c>
      <c r="D4032" s="9">
        <v>42569</v>
      </c>
      <c r="E4032" s="3" t="s">
        <v>5435</v>
      </c>
      <c r="F4032" t="s">
        <v>6465</v>
      </c>
      <c r="G4032" t="s">
        <v>6539</v>
      </c>
      <c r="H4032" t="s">
        <v>7332</v>
      </c>
      <c r="I4032" t="s">
        <v>8056</v>
      </c>
      <c r="J4032" t="s">
        <v>8057</v>
      </c>
      <c r="K4032" t="s">
        <v>8068</v>
      </c>
      <c r="L4032" t="s">
        <v>8597</v>
      </c>
      <c r="M4032">
        <v>19140</v>
      </c>
      <c r="N4032" t="s">
        <v>8640</v>
      </c>
      <c r="O4032" t="s">
        <v>9434</v>
      </c>
      <c r="P4032" t="s">
        <v>10371</v>
      </c>
      <c r="Q4032" t="s">
        <v>10379</v>
      </c>
      <c r="R4032" t="s">
        <v>11180</v>
      </c>
      <c r="S4032">
        <v>11.263999999999999</v>
      </c>
      <c r="T4032">
        <v>8</v>
      </c>
      <c r="U4032">
        <v>0.2</v>
      </c>
      <c r="V4032">
        <v>1.2672000000000001</v>
      </c>
      <c r="W4032">
        <f>(Tableau1[[#This Row],[Sales]]/Tableau1[[#This Row],[Profit]])*100</f>
        <v>888.8888888888888</v>
      </c>
      <c r="X4032">
        <f>Tableau1[[#This Row],[Sales]]*(1-Tableau1[[#This Row],[Discount]])</f>
        <v>9.0112000000000005</v>
      </c>
      <c r="Y4032">
        <f ca="1">SUMIF(Tableau1[Order ID],Tableau1[[#This Row],[Order ID]],Tableau1[[#This Row],[Sales]])</f>
        <v>0</v>
      </c>
    </row>
    <row r="4033" spans="1:25" x14ac:dyDescent="0.3">
      <c r="A4033">
        <v>8142</v>
      </c>
      <c r="B4033" t="s">
        <v>4052</v>
      </c>
      <c r="C4033" s="9" t="s">
        <v>5503</v>
      </c>
      <c r="D4033" s="9">
        <v>42405</v>
      </c>
      <c r="E4033" s="3" t="s">
        <v>6434</v>
      </c>
      <c r="F4033" t="s">
        <v>6465</v>
      </c>
      <c r="G4033" t="s">
        <v>7084</v>
      </c>
      <c r="H4033" t="s">
        <v>7877</v>
      </c>
      <c r="I4033" t="s">
        <v>8054</v>
      </c>
      <c r="J4033" t="s">
        <v>8057</v>
      </c>
      <c r="K4033" t="s">
        <v>8128</v>
      </c>
      <c r="L4033" t="s">
        <v>8590</v>
      </c>
      <c r="M4033">
        <v>92037</v>
      </c>
      <c r="N4033" t="s">
        <v>8638</v>
      </c>
      <c r="O4033" t="s">
        <v>9230</v>
      </c>
      <c r="P4033" t="s">
        <v>10371</v>
      </c>
      <c r="Q4033" t="s">
        <v>10375</v>
      </c>
      <c r="R4033" t="s">
        <v>10979</v>
      </c>
      <c r="S4033">
        <v>14.73</v>
      </c>
      <c r="T4033">
        <v>3</v>
      </c>
      <c r="U4033">
        <v>0</v>
      </c>
      <c r="V4033">
        <v>7.2176999999999998</v>
      </c>
      <c r="W4033">
        <f>(Tableau1[[#This Row],[Sales]]/Tableau1[[#This Row],[Profit]])*100</f>
        <v>204.08163265306123</v>
      </c>
      <c r="X4033">
        <f>Tableau1[[#This Row],[Sales]]*(1-Tableau1[[#This Row],[Discount]])</f>
        <v>14.73</v>
      </c>
      <c r="Y4033">
        <f ca="1">SUMIF(Tableau1[Order ID],Tableau1[[#This Row],[Order ID]],Tableau1[[#This Row],[Sales]])</f>
        <v>0</v>
      </c>
    </row>
    <row r="4034" spans="1:25" x14ac:dyDescent="0.3">
      <c r="A4034">
        <v>8146</v>
      </c>
      <c r="B4034" t="s">
        <v>4053</v>
      </c>
      <c r="C4034" s="9" t="s">
        <v>5916</v>
      </c>
      <c r="D4034" s="9">
        <v>41810</v>
      </c>
      <c r="E4034" s="3" t="s">
        <v>5730</v>
      </c>
      <c r="F4034" t="s">
        <v>6465</v>
      </c>
      <c r="G4034" t="s">
        <v>6944</v>
      </c>
      <c r="H4034" t="s">
        <v>7737</v>
      </c>
      <c r="I4034" t="s">
        <v>8054</v>
      </c>
      <c r="J4034" t="s">
        <v>8057</v>
      </c>
      <c r="K4034" t="s">
        <v>8466</v>
      </c>
      <c r="L4034" t="s">
        <v>8614</v>
      </c>
      <c r="M4034">
        <v>73505</v>
      </c>
      <c r="N4034" t="s">
        <v>8639</v>
      </c>
      <c r="O4034" t="s">
        <v>9742</v>
      </c>
      <c r="P4034" t="s">
        <v>10371</v>
      </c>
      <c r="Q4034" t="s">
        <v>10382</v>
      </c>
      <c r="R4034" t="s">
        <v>11479</v>
      </c>
      <c r="S4034">
        <v>471.9</v>
      </c>
      <c r="T4034">
        <v>6</v>
      </c>
      <c r="U4034">
        <v>0</v>
      </c>
      <c r="V4034">
        <v>155.727</v>
      </c>
      <c r="W4034">
        <f>(Tableau1[[#This Row],[Sales]]/Tableau1[[#This Row],[Profit]])*100</f>
        <v>303.030303030303</v>
      </c>
      <c r="X4034">
        <f>Tableau1[[#This Row],[Sales]]*(1-Tableau1[[#This Row],[Discount]])</f>
        <v>471.9</v>
      </c>
      <c r="Y4034">
        <f ca="1">SUMIF(Tableau1[Order ID],Tableau1[[#This Row],[Order ID]],Tableau1[[#This Row],[Sales]])</f>
        <v>0</v>
      </c>
    </row>
    <row r="4035" spans="1:25" x14ac:dyDescent="0.3">
      <c r="A4035">
        <v>8148</v>
      </c>
      <c r="B4035" t="s">
        <v>4054</v>
      </c>
      <c r="C4035" s="9" t="s">
        <v>5285</v>
      </c>
      <c r="D4035" s="9">
        <v>42895</v>
      </c>
      <c r="E4035" s="3" t="s">
        <v>6419</v>
      </c>
      <c r="F4035" t="s">
        <v>6465</v>
      </c>
      <c r="G4035" t="s">
        <v>6633</v>
      </c>
      <c r="H4035" t="s">
        <v>7426</v>
      </c>
      <c r="I4035" t="s">
        <v>8054</v>
      </c>
      <c r="J4035" t="s">
        <v>8057</v>
      </c>
      <c r="K4035" t="s">
        <v>8185</v>
      </c>
      <c r="L4035" t="s">
        <v>8605</v>
      </c>
      <c r="M4035">
        <v>24153</v>
      </c>
      <c r="N4035" t="s">
        <v>8637</v>
      </c>
      <c r="O4035" t="s">
        <v>8673</v>
      </c>
      <c r="P4035" t="s">
        <v>10371</v>
      </c>
      <c r="Q4035" t="s">
        <v>10383</v>
      </c>
      <c r="R4035" t="s">
        <v>10422</v>
      </c>
      <c r="S4035">
        <v>49.12</v>
      </c>
      <c r="T4035">
        <v>4</v>
      </c>
      <c r="U4035">
        <v>0</v>
      </c>
      <c r="V4035">
        <v>23.086400000000001</v>
      </c>
      <c r="W4035">
        <f>(Tableau1[[#This Row],[Sales]]/Tableau1[[#This Row],[Profit]])*100</f>
        <v>212.7659574468085</v>
      </c>
      <c r="X4035">
        <f>Tableau1[[#This Row],[Sales]]*(1-Tableau1[[#This Row],[Discount]])</f>
        <v>49.12</v>
      </c>
      <c r="Y4035">
        <f ca="1">SUMIF(Tableau1[Order ID],Tableau1[[#This Row],[Order ID]],Tableau1[[#This Row],[Sales]])</f>
        <v>0</v>
      </c>
    </row>
    <row r="4036" spans="1:25" x14ac:dyDescent="0.3">
      <c r="A4036">
        <v>8149</v>
      </c>
      <c r="B4036" t="s">
        <v>4055</v>
      </c>
      <c r="C4036" s="9" t="s">
        <v>5827</v>
      </c>
      <c r="D4036" s="9">
        <v>42731</v>
      </c>
      <c r="E4036" s="3" t="s">
        <v>5443</v>
      </c>
      <c r="F4036" t="s">
        <v>6465</v>
      </c>
      <c r="G4036" t="s">
        <v>7138</v>
      </c>
      <c r="H4036" t="s">
        <v>7931</v>
      </c>
      <c r="I4036" t="s">
        <v>8056</v>
      </c>
      <c r="J4036" t="s">
        <v>8057</v>
      </c>
      <c r="K4036" t="s">
        <v>8215</v>
      </c>
      <c r="L4036" t="s">
        <v>8590</v>
      </c>
      <c r="M4036">
        <v>92704</v>
      </c>
      <c r="N4036" t="s">
        <v>8638</v>
      </c>
      <c r="O4036" t="s">
        <v>9363</v>
      </c>
      <c r="P4036" t="s">
        <v>10371</v>
      </c>
      <c r="Q4036" t="s">
        <v>10375</v>
      </c>
      <c r="R4036" t="s">
        <v>11110</v>
      </c>
      <c r="S4036">
        <v>20.16</v>
      </c>
      <c r="T4036">
        <v>7</v>
      </c>
      <c r="U4036">
        <v>0</v>
      </c>
      <c r="V4036">
        <v>9.8783999999999992</v>
      </c>
      <c r="W4036">
        <f>(Tableau1[[#This Row],[Sales]]/Tableau1[[#This Row],[Profit]])*100</f>
        <v>204.08163265306123</v>
      </c>
      <c r="X4036">
        <f>Tableau1[[#This Row],[Sales]]*(1-Tableau1[[#This Row],[Discount]])</f>
        <v>20.16</v>
      </c>
      <c r="Y4036">
        <f ca="1">SUMIF(Tableau1[Order ID],Tableau1[[#This Row],[Order ID]],Tableau1[[#This Row],[Sales]])</f>
        <v>0</v>
      </c>
    </row>
    <row r="4037" spans="1:25" x14ac:dyDescent="0.3">
      <c r="A4037">
        <v>8150</v>
      </c>
      <c r="B4037" t="s">
        <v>4056</v>
      </c>
      <c r="C4037" s="9" t="s">
        <v>5785</v>
      </c>
      <c r="D4037" s="9">
        <v>41665</v>
      </c>
      <c r="E4037" s="3" t="s">
        <v>6455</v>
      </c>
      <c r="F4037" t="s">
        <v>6466</v>
      </c>
      <c r="G4037" t="s">
        <v>7130</v>
      </c>
      <c r="H4037" t="s">
        <v>7923</v>
      </c>
      <c r="I4037" t="s">
        <v>8055</v>
      </c>
      <c r="J4037" t="s">
        <v>8057</v>
      </c>
      <c r="K4037" t="s">
        <v>8561</v>
      </c>
      <c r="L4037" t="s">
        <v>8632</v>
      </c>
      <c r="M4037">
        <v>57701</v>
      </c>
      <c r="N4037" t="s">
        <v>8639</v>
      </c>
      <c r="O4037" t="s">
        <v>9552</v>
      </c>
      <c r="P4037" t="s">
        <v>10371</v>
      </c>
      <c r="Q4037" t="s">
        <v>10381</v>
      </c>
      <c r="R4037" t="s">
        <v>11295</v>
      </c>
      <c r="S4037">
        <v>10.68</v>
      </c>
      <c r="T4037">
        <v>2</v>
      </c>
      <c r="U4037">
        <v>0</v>
      </c>
      <c r="V4037">
        <v>5.0195999999999996</v>
      </c>
      <c r="W4037">
        <f>(Tableau1[[#This Row],[Sales]]/Tableau1[[#This Row],[Profit]])*100</f>
        <v>212.7659574468085</v>
      </c>
      <c r="X4037">
        <f>Tableau1[[#This Row],[Sales]]*(1-Tableau1[[#This Row],[Discount]])</f>
        <v>10.68</v>
      </c>
      <c r="Y4037">
        <f ca="1">SUMIF(Tableau1[Order ID],Tableau1[[#This Row],[Order ID]],Tableau1[[#This Row],[Sales]])</f>
        <v>0</v>
      </c>
    </row>
    <row r="4038" spans="1:25" x14ac:dyDescent="0.3">
      <c r="A4038">
        <v>8152</v>
      </c>
      <c r="B4038" t="s">
        <v>4057</v>
      </c>
      <c r="C4038" s="9" t="s">
        <v>5751</v>
      </c>
      <c r="D4038" s="9">
        <v>42817</v>
      </c>
      <c r="E4038" s="3" t="s">
        <v>5643</v>
      </c>
      <c r="F4038" t="s">
        <v>6466</v>
      </c>
      <c r="G4038" t="s">
        <v>6649</v>
      </c>
      <c r="H4038" t="s">
        <v>7442</v>
      </c>
      <c r="I4038" t="s">
        <v>8054</v>
      </c>
      <c r="J4038" t="s">
        <v>8057</v>
      </c>
      <c r="K4038" t="s">
        <v>8062</v>
      </c>
      <c r="L4038" t="s">
        <v>8234</v>
      </c>
      <c r="M4038">
        <v>98115</v>
      </c>
      <c r="N4038" t="s">
        <v>8638</v>
      </c>
      <c r="O4038" t="s">
        <v>9339</v>
      </c>
      <c r="P4038" t="s">
        <v>10371</v>
      </c>
      <c r="Q4038" t="s">
        <v>10377</v>
      </c>
      <c r="R4038" t="s">
        <v>11087</v>
      </c>
      <c r="S4038">
        <v>32.479999999999997</v>
      </c>
      <c r="T4038">
        <v>2</v>
      </c>
      <c r="U4038">
        <v>0</v>
      </c>
      <c r="V4038">
        <v>4.8719999999999999</v>
      </c>
      <c r="W4038">
        <f>(Tableau1[[#This Row],[Sales]]/Tableau1[[#This Row],[Profit]])*100</f>
        <v>666.66666666666663</v>
      </c>
      <c r="X4038">
        <f>Tableau1[[#This Row],[Sales]]*(1-Tableau1[[#This Row],[Discount]])</f>
        <v>32.479999999999997</v>
      </c>
      <c r="Y4038">
        <f ca="1">SUMIF(Tableau1[Order ID],Tableau1[[#This Row],[Order ID]],Tableau1[[#This Row],[Sales]])</f>
        <v>0</v>
      </c>
    </row>
    <row r="4039" spans="1:25" x14ac:dyDescent="0.3">
      <c r="A4039">
        <v>8155</v>
      </c>
      <c r="B4039" t="s">
        <v>4058</v>
      </c>
      <c r="C4039" s="9" t="s">
        <v>5207</v>
      </c>
      <c r="D4039" s="9">
        <v>42814</v>
      </c>
      <c r="E4039" s="3" t="s">
        <v>5698</v>
      </c>
      <c r="F4039" t="s">
        <v>6465</v>
      </c>
      <c r="G4039" t="s">
        <v>7210</v>
      </c>
      <c r="H4039" t="s">
        <v>8003</v>
      </c>
      <c r="I4039" t="s">
        <v>8054</v>
      </c>
      <c r="J4039" t="s">
        <v>8057</v>
      </c>
      <c r="K4039" t="s">
        <v>8267</v>
      </c>
      <c r="L4039" t="s">
        <v>8617</v>
      </c>
      <c r="M4039">
        <v>6457</v>
      </c>
      <c r="N4039" t="s">
        <v>8640</v>
      </c>
      <c r="O4039" t="s">
        <v>9787</v>
      </c>
      <c r="P4039" t="s">
        <v>10372</v>
      </c>
      <c r="Q4039" t="s">
        <v>10384</v>
      </c>
      <c r="R4039" t="s">
        <v>11521</v>
      </c>
      <c r="S4039">
        <v>238</v>
      </c>
      <c r="T4039">
        <v>2</v>
      </c>
      <c r="U4039">
        <v>0</v>
      </c>
      <c r="V4039">
        <v>38.08</v>
      </c>
      <c r="W4039">
        <f>(Tableau1[[#This Row],[Sales]]/Tableau1[[#This Row],[Profit]])*100</f>
        <v>625</v>
      </c>
      <c r="X4039">
        <f>Tableau1[[#This Row],[Sales]]*(1-Tableau1[[#This Row],[Discount]])</f>
        <v>238</v>
      </c>
      <c r="Y4039">
        <f ca="1">SUMIF(Tableau1[Order ID],Tableau1[[#This Row],[Order ID]],Tableau1[[#This Row],[Sales]])</f>
        <v>0</v>
      </c>
    </row>
    <row r="4040" spans="1:25" x14ac:dyDescent="0.3">
      <c r="A4040">
        <v>8157</v>
      </c>
      <c r="B4040" t="s">
        <v>4059</v>
      </c>
      <c r="C4040" s="9" t="s">
        <v>5994</v>
      </c>
      <c r="D4040" s="9">
        <v>42647</v>
      </c>
      <c r="E4040" s="3" t="s">
        <v>5820</v>
      </c>
      <c r="F4040" t="s">
        <v>6465</v>
      </c>
      <c r="G4040" t="s">
        <v>6702</v>
      </c>
      <c r="H4040" t="s">
        <v>7495</v>
      </c>
      <c r="I4040" t="s">
        <v>8054</v>
      </c>
      <c r="J4040" t="s">
        <v>8057</v>
      </c>
      <c r="K4040" t="s">
        <v>8306</v>
      </c>
      <c r="L4040" t="s">
        <v>8627</v>
      </c>
      <c r="M4040">
        <v>21215</v>
      </c>
      <c r="N4040" t="s">
        <v>8640</v>
      </c>
      <c r="O4040" t="s">
        <v>9574</v>
      </c>
      <c r="P4040" t="s">
        <v>10370</v>
      </c>
      <c r="Q4040" t="s">
        <v>10376</v>
      </c>
      <c r="R4040" t="s">
        <v>11317</v>
      </c>
      <c r="S4040">
        <v>239.37200000000001</v>
      </c>
      <c r="T4040">
        <v>2</v>
      </c>
      <c r="U4040">
        <v>0.3</v>
      </c>
      <c r="V4040">
        <v>-23.937200000000001</v>
      </c>
      <c r="W4040">
        <f>(Tableau1[[#This Row],[Sales]]/Tableau1[[#This Row],[Profit]])*100</f>
        <v>-1000</v>
      </c>
      <c r="X4040">
        <f>Tableau1[[#This Row],[Sales]]*(1-Tableau1[[#This Row],[Discount]])</f>
        <v>167.56039999999999</v>
      </c>
      <c r="Y4040">
        <f ca="1">SUMIF(Tableau1[Order ID],Tableau1[[#This Row],[Order ID]],Tableau1[[#This Row],[Sales]])</f>
        <v>0</v>
      </c>
    </row>
    <row r="4041" spans="1:25" x14ac:dyDescent="0.3">
      <c r="A4041">
        <v>8158</v>
      </c>
      <c r="B4041" t="s">
        <v>4060</v>
      </c>
      <c r="C4041" s="9" t="s">
        <v>5771</v>
      </c>
      <c r="D4041" s="9">
        <v>42692</v>
      </c>
      <c r="E4041" s="3" t="s">
        <v>5471</v>
      </c>
      <c r="F4041" t="s">
        <v>6465</v>
      </c>
      <c r="G4041" t="s">
        <v>6778</v>
      </c>
      <c r="H4041" t="s">
        <v>7571</v>
      </c>
      <c r="I4041" t="s">
        <v>8054</v>
      </c>
      <c r="J4041" t="s">
        <v>8057</v>
      </c>
      <c r="K4041" t="s">
        <v>8128</v>
      </c>
      <c r="L4041" t="s">
        <v>8590</v>
      </c>
      <c r="M4041">
        <v>92105</v>
      </c>
      <c r="N4041" t="s">
        <v>8638</v>
      </c>
      <c r="O4041" t="s">
        <v>9787</v>
      </c>
      <c r="P4041" t="s">
        <v>10372</v>
      </c>
      <c r="Q4041" t="s">
        <v>10384</v>
      </c>
      <c r="R4041" t="s">
        <v>11521</v>
      </c>
      <c r="S4041">
        <v>595</v>
      </c>
      <c r="T4041">
        <v>5</v>
      </c>
      <c r="U4041">
        <v>0</v>
      </c>
      <c r="V4041">
        <v>95.2</v>
      </c>
      <c r="W4041">
        <f>(Tableau1[[#This Row],[Sales]]/Tableau1[[#This Row],[Profit]])*100</f>
        <v>625</v>
      </c>
      <c r="X4041">
        <f>Tableau1[[#This Row],[Sales]]*(1-Tableau1[[#This Row],[Discount]])</f>
        <v>595</v>
      </c>
      <c r="Y4041">
        <f ca="1">SUMIF(Tableau1[Order ID],Tableau1[[#This Row],[Order ID]],Tableau1[[#This Row],[Sales]])</f>
        <v>0</v>
      </c>
    </row>
    <row r="4042" spans="1:25" x14ac:dyDescent="0.3">
      <c r="A4042">
        <v>8159</v>
      </c>
      <c r="B4042" t="s">
        <v>4061</v>
      </c>
      <c r="C4042" s="9" t="s">
        <v>5407</v>
      </c>
      <c r="D4042" s="9">
        <v>43095</v>
      </c>
      <c r="E4042" s="3" t="s">
        <v>6311</v>
      </c>
      <c r="F4042" t="s">
        <v>6465</v>
      </c>
      <c r="G4042" t="s">
        <v>6676</v>
      </c>
      <c r="H4042" t="s">
        <v>7469</v>
      </c>
      <c r="I4042" t="s">
        <v>8055</v>
      </c>
      <c r="J4042" t="s">
        <v>8057</v>
      </c>
      <c r="K4042" t="s">
        <v>8430</v>
      </c>
      <c r="L4042" t="s">
        <v>8593</v>
      </c>
      <c r="M4042">
        <v>79762</v>
      </c>
      <c r="N4042" t="s">
        <v>8639</v>
      </c>
      <c r="O4042" t="s">
        <v>9867</v>
      </c>
      <c r="P4042" t="s">
        <v>10371</v>
      </c>
      <c r="Q4042" t="s">
        <v>10383</v>
      </c>
      <c r="R4042" t="s">
        <v>11602</v>
      </c>
      <c r="S4042">
        <v>16.032</v>
      </c>
      <c r="T4042">
        <v>3</v>
      </c>
      <c r="U4042">
        <v>0.2</v>
      </c>
      <c r="V4042">
        <v>5.6112000000000002</v>
      </c>
      <c r="W4042">
        <f>(Tableau1[[#This Row],[Sales]]/Tableau1[[#This Row],[Profit]])*100</f>
        <v>285.71428571428572</v>
      </c>
      <c r="X4042">
        <f>Tableau1[[#This Row],[Sales]]*(1-Tableau1[[#This Row],[Discount]])</f>
        <v>12.825600000000001</v>
      </c>
      <c r="Y4042">
        <f ca="1">SUMIF(Tableau1[Order ID],Tableau1[[#This Row],[Order ID]],Tableau1[[#This Row],[Sales]])</f>
        <v>0</v>
      </c>
    </row>
    <row r="4043" spans="1:25" x14ac:dyDescent="0.3">
      <c r="A4043">
        <v>8160</v>
      </c>
      <c r="B4043" t="s">
        <v>4062</v>
      </c>
      <c r="C4043" s="9" t="s">
        <v>6215</v>
      </c>
      <c r="D4043" s="9">
        <v>42438</v>
      </c>
      <c r="E4043" s="3" t="s">
        <v>5099</v>
      </c>
      <c r="F4043" t="s">
        <v>6465</v>
      </c>
      <c r="G4043" t="s">
        <v>6514</v>
      </c>
      <c r="H4043" t="s">
        <v>7307</v>
      </c>
      <c r="I4043" t="s">
        <v>8056</v>
      </c>
      <c r="J4043" t="s">
        <v>8057</v>
      </c>
      <c r="K4043" t="s">
        <v>8509</v>
      </c>
      <c r="L4043" t="s">
        <v>8617</v>
      </c>
      <c r="M4043">
        <v>6460</v>
      </c>
      <c r="N4043" t="s">
        <v>8640</v>
      </c>
      <c r="O4043" t="s">
        <v>8876</v>
      </c>
      <c r="P4043" t="s">
        <v>10372</v>
      </c>
      <c r="Q4043" t="s">
        <v>10384</v>
      </c>
      <c r="R4043" t="s">
        <v>10626</v>
      </c>
      <c r="S4043">
        <v>199.75</v>
      </c>
      <c r="T4043">
        <v>5</v>
      </c>
      <c r="U4043">
        <v>0</v>
      </c>
      <c r="V4043">
        <v>87.89</v>
      </c>
      <c r="W4043">
        <f>(Tableau1[[#This Row],[Sales]]/Tableau1[[#This Row],[Profit]])*100</f>
        <v>227.27272727272728</v>
      </c>
      <c r="X4043">
        <f>Tableau1[[#This Row],[Sales]]*(1-Tableau1[[#This Row],[Discount]])</f>
        <v>199.75</v>
      </c>
      <c r="Y4043">
        <f ca="1">SUMIF(Tableau1[Order ID],Tableau1[[#This Row],[Order ID]],Tableau1[[#This Row],[Sales]])</f>
        <v>0</v>
      </c>
    </row>
    <row r="4044" spans="1:25" x14ac:dyDescent="0.3">
      <c r="A4044">
        <v>8161</v>
      </c>
      <c r="B4044" t="s">
        <v>4063</v>
      </c>
      <c r="C4044" s="9" t="s">
        <v>5625</v>
      </c>
      <c r="D4044" s="9">
        <v>42416</v>
      </c>
      <c r="E4044" s="3" t="s">
        <v>5910</v>
      </c>
      <c r="F4044" t="s">
        <v>6465</v>
      </c>
      <c r="G4044" t="s">
        <v>6947</v>
      </c>
      <c r="H4044" t="s">
        <v>7740</v>
      </c>
      <c r="I4044" t="s">
        <v>8054</v>
      </c>
      <c r="J4044" t="s">
        <v>8057</v>
      </c>
      <c r="K4044" t="s">
        <v>8136</v>
      </c>
      <c r="L4044" t="s">
        <v>8618</v>
      </c>
      <c r="M4044">
        <v>7109</v>
      </c>
      <c r="N4044" t="s">
        <v>8640</v>
      </c>
      <c r="O4044" t="s">
        <v>10289</v>
      </c>
      <c r="P4044" t="s">
        <v>10370</v>
      </c>
      <c r="Q4044" t="s">
        <v>10374</v>
      </c>
      <c r="R4044" t="s">
        <v>12030</v>
      </c>
      <c r="S4044">
        <v>227.96</v>
      </c>
      <c r="T4044">
        <v>2</v>
      </c>
      <c r="U4044">
        <v>0</v>
      </c>
      <c r="V4044">
        <v>36.473599999999998</v>
      </c>
      <c r="W4044">
        <f>(Tableau1[[#This Row],[Sales]]/Tableau1[[#This Row],[Profit]])*100</f>
        <v>625.00000000000011</v>
      </c>
      <c r="X4044">
        <f>Tableau1[[#This Row],[Sales]]*(1-Tableau1[[#This Row],[Discount]])</f>
        <v>227.96</v>
      </c>
      <c r="Y4044">
        <f ca="1">SUMIF(Tableau1[Order ID],Tableau1[[#This Row],[Order ID]],Tableau1[[#This Row],[Sales]])</f>
        <v>0</v>
      </c>
    </row>
    <row r="4045" spans="1:25" x14ac:dyDescent="0.3">
      <c r="A4045">
        <v>8162</v>
      </c>
      <c r="B4045" t="s">
        <v>4064</v>
      </c>
      <c r="C4045" s="9" t="s">
        <v>5724</v>
      </c>
      <c r="D4045" s="9">
        <v>42275</v>
      </c>
      <c r="E4045" s="3" t="s">
        <v>5322</v>
      </c>
      <c r="F4045" t="s">
        <v>6464</v>
      </c>
      <c r="G4045" t="s">
        <v>6838</v>
      </c>
      <c r="H4045" t="s">
        <v>7631</v>
      </c>
      <c r="I4045" t="s">
        <v>8054</v>
      </c>
      <c r="J4045" t="s">
        <v>8057</v>
      </c>
      <c r="K4045" t="s">
        <v>8078</v>
      </c>
      <c r="L4045" t="s">
        <v>8603</v>
      </c>
      <c r="M4045">
        <v>10035</v>
      </c>
      <c r="N4045" t="s">
        <v>8640</v>
      </c>
      <c r="O4045" t="s">
        <v>9041</v>
      </c>
      <c r="P4045" t="s">
        <v>10371</v>
      </c>
      <c r="Q4045" t="s">
        <v>10382</v>
      </c>
      <c r="R4045" t="s">
        <v>10790</v>
      </c>
      <c r="S4045">
        <v>293.52</v>
      </c>
      <c r="T4045">
        <v>6</v>
      </c>
      <c r="U4045">
        <v>0</v>
      </c>
      <c r="V4045">
        <v>76.315200000000004</v>
      </c>
      <c r="W4045">
        <f>(Tableau1[[#This Row],[Sales]]/Tableau1[[#This Row],[Profit]])*100</f>
        <v>384.61538461538458</v>
      </c>
      <c r="X4045">
        <f>Tableau1[[#This Row],[Sales]]*(1-Tableau1[[#This Row],[Discount]])</f>
        <v>293.52</v>
      </c>
      <c r="Y4045">
        <f ca="1">SUMIF(Tableau1[Order ID],Tableau1[[#This Row],[Order ID]],Tableau1[[#This Row],[Sales]])</f>
        <v>0</v>
      </c>
    </row>
    <row r="4046" spans="1:25" x14ac:dyDescent="0.3">
      <c r="A4046">
        <v>8164</v>
      </c>
      <c r="B4046" t="s">
        <v>4065</v>
      </c>
      <c r="C4046" s="9" t="s">
        <v>5151</v>
      </c>
      <c r="D4046" s="9">
        <v>42310</v>
      </c>
      <c r="E4046" s="3" t="s">
        <v>5406</v>
      </c>
      <c r="F4046" t="s">
        <v>6465</v>
      </c>
      <c r="G4046" t="s">
        <v>6767</v>
      </c>
      <c r="H4046" t="s">
        <v>7560</v>
      </c>
      <c r="I4046" t="s">
        <v>8054</v>
      </c>
      <c r="J4046" t="s">
        <v>8057</v>
      </c>
      <c r="K4046" t="s">
        <v>8128</v>
      </c>
      <c r="L4046" t="s">
        <v>8590</v>
      </c>
      <c r="M4046">
        <v>92105</v>
      </c>
      <c r="N4046" t="s">
        <v>8638</v>
      </c>
      <c r="O4046" t="s">
        <v>9951</v>
      </c>
      <c r="P4046" t="s">
        <v>10370</v>
      </c>
      <c r="Q4046" t="s">
        <v>10378</v>
      </c>
      <c r="R4046" t="s">
        <v>11686</v>
      </c>
      <c r="S4046">
        <v>96.96</v>
      </c>
      <c r="T4046">
        <v>6</v>
      </c>
      <c r="U4046">
        <v>0</v>
      </c>
      <c r="V4046">
        <v>33.936</v>
      </c>
      <c r="W4046">
        <f>(Tableau1[[#This Row],[Sales]]/Tableau1[[#This Row],[Profit]])*100</f>
        <v>285.71428571428567</v>
      </c>
      <c r="X4046">
        <f>Tableau1[[#This Row],[Sales]]*(1-Tableau1[[#This Row],[Discount]])</f>
        <v>96.96</v>
      </c>
      <c r="Y4046">
        <f ca="1">SUMIF(Tableau1[Order ID],Tableau1[[#This Row],[Order ID]],Tableau1[[#This Row],[Sales]])</f>
        <v>0</v>
      </c>
    </row>
    <row r="4047" spans="1:25" x14ac:dyDescent="0.3">
      <c r="A4047">
        <v>8168</v>
      </c>
      <c r="B4047" t="s">
        <v>4066</v>
      </c>
      <c r="C4047" s="9" t="s">
        <v>6025</v>
      </c>
      <c r="D4047" s="9">
        <v>42582</v>
      </c>
      <c r="E4047" s="3" t="s">
        <v>6251</v>
      </c>
      <c r="F4047" t="s">
        <v>6465</v>
      </c>
      <c r="G4047" t="s">
        <v>7174</v>
      </c>
      <c r="H4047" t="s">
        <v>7967</v>
      </c>
      <c r="I4047" t="s">
        <v>8055</v>
      </c>
      <c r="J4047" t="s">
        <v>8057</v>
      </c>
      <c r="K4047" t="s">
        <v>8066</v>
      </c>
      <c r="L4047" t="s">
        <v>8590</v>
      </c>
      <c r="M4047">
        <v>94122</v>
      </c>
      <c r="N4047" t="s">
        <v>8638</v>
      </c>
      <c r="O4047" t="s">
        <v>9207</v>
      </c>
      <c r="P4047" t="s">
        <v>10370</v>
      </c>
      <c r="Q4047" t="s">
        <v>10376</v>
      </c>
      <c r="R4047" t="s">
        <v>10956</v>
      </c>
      <c r="S4047">
        <v>863.12800000000004</v>
      </c>
      <c r="T4047">
        <v>7</v>
      </c>
      <c r="U4047">
        <v>0.2</v>
      </c>
      <c r="V4047">
        <v>-32.3673</v>
      </c>
      <c r="W4047">
        <f>(Tableau1[[#This Row],[Sales]]/Tableau1[[#This Row],[Profit]])*100</f>
        <v>-2666.666666666667</v>
      </c>
      <c r="X4047">
        <f>Tableau1[[#This Row],[Sales]]*(1-Tableau1[[#This Row],[Discount]])</f>
        <v>690.50240000000008</v>
      </c>
      <c r="Y4047">
        <f ca="1">SUMIF(Tableau1[Order ID],Tableau1[[#This Row],[Order ID]],Tableau1[[#This Row],[Sales]])</f>
        <v>0</v>
      </c>
    </row>
    <row r="4048" spans="1:25" x14ac:dyDescent="0.3">
      <c r="A4048">
        <v>8169</v>
      </c>
      <c r="B4048" t="s">
        <v>4067</v>
      </c>
      <c r="C4048" s="9" t="s">
        <v>5074</v>
      </c>
      <c r="D4048" s="9">
        <v>43045</v>
      </c>
      <c r="E4048" s="3" t="s">
        <v>5068</v>
      </c>
      <c r="F4048" t="s">
        <v>6465</v>
      </c>
      <c r="G4048" t="s">
        <v>6612</v>
      </c>
      <c r="H4048" t="s">
        <v>7405</v>
      </c>
      <c r="I4048" t="s">
        <v>8056</v>
      </c>
      <c r="J4048" t="s">
        <v>8057</v>
      </c>
      <c r="K4048" t="s">
        <v>8062</v>
      </c>
      <c r="L4048" t="s">
        <v>8234</v>
      </c>
      <c r="M4048">
        <v>98105</v>
      </c>
      <c r="N4048" t="s">
        <v>8638</v>
      </c>
      <c r="O4048" t="s">
        <v>8943</v>
      </c>
      <c r="P4048" t="s">
        <v>10370</v>
      </c>
      <c r="Q4048" t="s">
        <v>10376</v>
      </c>
      <c r="R4048" t="s">
        <v>10692</v>
      </c>
      <c r="S4048">
        <v>2036.86</v>
      </c>
      <c r="T4048">
        <v>7</v>
      </c>
      <c r="U4048">
        <v>0</v>
      </c>
      <c r="V4048">
        <v>366.63479999999998</v>
      </c>
      <c r="W4048">
        <f>(Tableau1[[#This Row],[Sales]]/Tableau1[[#This Row],[Profit]])*100</f>
        <v>555.55555555555554</v>
      </c>
      <c r="X4048">
        <f>Tableau1[[#This Row],[Sales]]*(1-Tableau1[[#This Row],[Discount]])</f>
        <v>2036.86</v>
      </c>
      <c r="Y4048">
        <f ca="1">SUMIF(Tableau1[Order ID],Tableau1[[#This Row],[Order ID]],Tableau1[[#This Row],[Sales]])</f>
        <v>0</v>
      </c>
    </row>
    <row r="4049" spans="1:25" x14ac:dyDescent="0.3">
      <c r="A4049">
        <v>8172</v>
      </c>
      <c r="B4049" t="s">
        <v>4068</v>
      </c>
      <c r="C4049" s="9" t="s">
        <v>6203</v>
      </c>
      <c r="D4049" s="9">
        <v>42414</v>
      </c>
      <c r="E4049" s="3" t="s">
        <v>5347</v>
      </c>
      <c r="F4049" t="s">
        <v>6465</v>
      </c>
      <c r="G4049" t="s">
        <v>6716</v>
      </c>
      <c r="H4049" t="s">
        <v>7509</v>
      </c>
      <c r="I4049" t="s">
        <v>8054</v>
      </c>
      <c r="J4049" t="s">
        <v>8057</v>
      </c>
      <c r="K4049" t="s">
        <v>8083</v>
      </c>
      <c r="L4049" t="s">
        <v>8623</v>
      </c>
      <c r="M4049">
        <v>39212</v>
      </c>
      <c r="N4049" t="s">
        <v>8637</v>
      </c>
      <c r="O4049" t="s">
        <v>9577</v>
      </c>
      <c r="P4049" t="s">
        <v>10371</v>
      </c>
      <c r="Q4049" t="s">
        <v>10379</v>
      </c>
      <c r="R4049" t="s">
        <v>11319</v>
      </c>
      <c r="S4049">
        <v>264.18</v>
      </c>
      <c r="T4049">
        <v>7</v>
      </c>
      <c r="U4049">
        <v>0</v>
      </c>
      <c r="V4049">
        <v>68.686800000000005</v>
      </c>
      <c r="W4049">
        <f>(Tableau1[[#This Row],[Sales]]/Tableau1[[#This Row],[Profit]])*100</f>
        <v>384.61538461538458</v>
      </c>
      <c r="X4049">
        <f>Tableau1[[#This Row],[Sales]]*(1-Tableau1[[#This Row],[Discount]])</f>
        <v>264.18</v>
      </c>
      <c r="Y4049">
        <f ca="1">SUMIF(Tableau1[Order ID],Tableau1[[#This Row],[Order ID]],Tableau1[[#This Row],[Sales]])</f>
        <v>0</v>
      </c>
    </row>
    <row r="4050" spans="1:25" x14ac:dyDescent="0.3">
      <c r="A4050">
        <v>8173</v>
      </c>
      <c r="B4050" t="s">
        <v>4069</v>
      </c>
      <c r="C4050" s="9" t="s">
        <v>5898</v>
      </c>
      <c r="D4050" s="9">
        <v>41829</v>
      </c>
      <c r="E4050" s="3" t="s">
        <v>6015</v>
      </c>
      <c r="F4050" t="s">
        <v>6465</v>
      </c>
      <c r="G4050" t="s">
        <v>7157</v>
      </c>
      <c r="H4050" t="s">
        <v>7950</v>
      </c>
      <c r="I4050" t="s">
        <v>8056</v>
      </c>
      <c r="J4050" t="s">
        <v>8057</v>
      </c>
      <c r="K4050" t="s">
        <v>8059</v>
      </c>
      <c r="L4050" t="s">
        <v>8590</v>
      </c>
      <c r="M4050">
        <v>90049</v>
      </c>
      <c r="N4050" t="s">
        <v>8638</v>
      </c>
      <c r="O4050" t="s">
        <v>9942</v>
      </c>
      <c r="P4050" t="s">
        <v>10371</v>
      </c>
      <c r="Q4050" t="s">
        <v>10375</v>
      </c>
      <c r="R4050" t="s">
        <v>11678</v>
      </c>
      <c r="S4050">
        <v>2.88</v>
      </c>
      <c r="T4050">
        <v>1</v>
      </c>
      <c r="U4050">
        <v>0</v>
      </c>
      <c r="V4050">
        <v>1.4112</v>
      </c>
      <c r="W4050">
        <f>(Tableau1[[#This Row],[Sales]]/Tableau1[[#This Row],[Profit]])*100</f>
        <v>204.08163265306123</v>
      </c>
      <c r="X4050">
        <f>Tableau1[[#This Row],[Sales]]*(1-Tableau1[[#This Row],[Discount]])</f>
        <v>2.88</v>
      </c>
      <c r="Y4050">
        <f ca="1">SUMIF(Tableau1[Order ID],Tableau1[[#This Row],[Order ID]],Tableau1[[#This Row],[Sales]])</f>
        <v>0</v>
      </c>
    </row>
    <row r="4051" spans="1:25" x14ac:dyDescent="0.3">
      <c r="A4051">
        <v>8176</v>
      </c>
      <c r="B4051" t="s">
        <v>4070</v>
      </c>
      <c r="C4051" s="9" t="s">
        <v>5836</v>
      </c>
      <c r="D4051" s="9">
        <v>42399</v>
      </c>
      <c r="E4051" s="3" t="s">
        <v>6114</v>
      </c>
      <c r="F4051" t="s">
        <v>6465</v>
      </c>
      <c r="G4051" t="s">
        <v>7253</v>
      </c>
      <c r="H4051" t="s">
        <v>8046</v>
      </c>
      <c r="I4051" t="s">
        <v>8055</v>
      </c>
      <c r="J4051" t="s">
        <v>8057</v>
      </c>
      <c r="K4051" t="s">
        <v>8080</v>
      </c>
      <c r="L4051" t="s">
        <v>8598</v>
      </c>
      <c r="M4051">
        <v>60623</v>
      </c>
      <c r="N4051" t="s">
        <v>8639</v>
      </c>
      <c r="O4051" t="s">
        <v>8700</v>
      </c>
      <c r="P4051" t="s">
        <v>10371</v>
      </c>
      <c r="Q4051" t="s">
        <v>10383</v>
      </c>
      <c r="R4051" t="s">
        <v>10449</v>
      </c>
      <c r="S4051">
        <v>156.512</v>
      </c>
      <c r="T4051">
        <v>4</v>
      </c>
      <c r="U4051">
        <v>0.2</v>
      </c>
      <c r="V4051">
        <v>52.822800000000001</v>
      </c>
      <c r="W4051">
        <f>(Tableau1[[#This Row],[Sales]]/Tableau1[[#This Row],[Profit]])*100</f>
        <v>296.2962962962963</v>
      </c>
      <c r="X4051">
        <f>Tableau1[[#This Row],[Sales]]*(1-Tableau1[[#This Row],[Discount]])</f>
        <v>125.20960000000001</v>
      </c>
      <c r="Y4051">
        <f ca="1">SUMIF(Tableau1[Order ID],Tableau1[[#This Row],[Order ID]],Tableau1[[#This Row],[Sales]])</f>
        <v>0</v>
      </c>
    </row>
    <row r="4052" spans="1:25" x14ac:dyDescent="0.3">
      <c r="A4052">
        <v>8177</v>
      </c>
      <c r="B4052" t="s">
        <v>4071</v>
      </c>
      <c r="C4052" s="9" t="s">
        <v>5927</v>
      </c>
      <c r="D4052" s="9">
        <v>42635</v>
      </c>
      <c r="E4052" s="3" t="s">
        <v>5507</v>
      </c>
      <c r="F4052" t="s">
        <v>6466</v>
      </c>
      <c r="G4052" t="s">
        <v>6917</v>
      </c>
      <c r="H4052" t="s">
        <v>7710</v>
      </c>
      <c r="I4052" t="s">
        <v>8056</v>
      </c>
      <c r="J4052" t="s">
        <v>8057</v>
      </c>
      <c r="K4052" t="s">
        <v>8078</v>
      </c>
      <c r="L4052" t="s">
        <v>8603</v>
      </c>
      <c r="M4052">
        <v>10035</v>
      </c>
      <c r="N4052" t="s">
        <v>8640</v>
      </c>
      <c r="O4052" t="s">
        <v>8718</v>
      </c>
      <c r="P4052" t="s">
        <v>10371</v>
      </c>
      <c r="Q4052" t="s">
        <v>10377</v>
      </c>
      <c r="R4052" t="s">
        <v>10467</v>
      </c>
      <c r="S4052">
        <v>128.34</v>
      </c>
      <c r="T4052">
        <v>6</v>
      </c>
      <c r="U4052">
        <v>0</v>
      </c>
      <c r="V4052">
        <v>37.218600000000002</v>
      </c>
      <c r="W4052">
        <f>(Tableau1[[#This Row],[Sales]]/Tableau1[[#This Row],[Profit]])*100</f>
        <v>344.82758620689651</v>
      </c>
      <c r="X4052">
        <f>Tableau1[[#This Row],[Sales]]*(1-Tableau1[[#This Row],[Discount]])</f>
        <v>128.34</v>
      </c>
      <c r="Y4052">
        <f ca="1">SUMIF(Tableau1[Order ID],Tableau1[[#This Row],[Order ID]],Tableau1[[#This Row],[Sales]])</f>
        <v>0</v>
      </c>
    </row>
    <row r="4053" spans="1:25" x14ac:dyDescent="0.3">
      <c r="A4053">
        <v>8178</v>
      </c>
      <c r="B4053" t="s">
        <v>4072</v>
      </c>
      <c r="C4053" s="9" t="s">
        <v>5096</v>
      </c>
      <c r="D4053" s="9">
        <v>43091</v>
      </c>
      <c r="E4053" s="3" t="s">
        <v>5195</v>
      </c>
      <c r="F4053" t="s">
        <v>6466</v>
      </c>
      <c r="G4053" t="s">
        <v>6909</v>
      </c>
      <c r="H4053" t="s">
        <v>7702</v>
      </c>
      <c r="I4053" t="s">
        <v>8054</v>
      </c>
      <c r="J4053" t="s">
        <v>8057</v>
      </c>
      <c r="K4053" t="s">
        <v>8059</v>
      </c>
      <c r="L4053" t="s">
        <v>8590</v>
      </c>
      <c r="M4053">
        <v>90008</v>
      </c>
      <c r="N4053" t="s">
        <v>8638</v>
      </c>
      <c r="O4053" t="s">
        <v>10083</v>
      </c>
      <c r="P4053" t="s">
        <v>10372</v>
      </c>
      <c r="Q4053" t="s">
        <v>10384</v>
      </c>
      <c r="R4053" t="s">
        <v>11821</v>
      </c>
      <c r="S4053">
        <v>474.95</v>
      </c>
      <c r="T4053">
        <v>5</v>
      </c>
      <c r="U4053">
        <v>0</v>
      </c>
      <c r="V4053">
        <v>142.48500000000001</v>
      </c>
      <c r="W4053">
        <f>(Tableau1[[#This Row],[Sales]]/Tableau1[[#This Row],[Profit]])*100</f>
        <v>333.33333333333331</v>
      </c>
      <c r="X4053">
        <f>Tableau1[[#This Row],[Sales]]*(1-Tableau1[[#This Row],[Discount]])</f>
        <v>474.95</v>
      </c>
      <c r="Y4053">
        <f ca="1">SUMIF(Tableau1[Order ID],Tableau1[[#This Row],[Order ID]],Tableau1[[#This Row],[Sales]])</f>
        <v>0</v>
      </c>
    </row>
    <row r="4054" spans="1:25" x14ac:dyDescent="0.3">
      <c r="A4054">
        <v>8179</v>
      </c>
      <c r="B4054" t="s">
        <v>4073</v>
      </c>
      <c r="C4054" s="9" t="s">
        <v>5506</v>
      </c>
      <c r="D4054" s="9">
        <v>42615</v>
      </c>
      <c r="E4054" s="3" t="s">
        <v>5192</v>
      </c>
      <c r="F4054" t="s">
        <v>6465</v>
      </c>
      <c r="G4054" t="s">
        <v>7060</v>
      </c>
      <c r="H4054" t="s">
        <v>7853</v>
      </c>
      <c r="I4054" t="s">
        <v>8054</v>
      </c>
      <c r="J4054" t="s">
        <v>8057</v>
      </c>
      <c r="K4054" t="s">
        <v>8154</v>
      </c>
      <c r="L4054" t="s">
        <v>8234</v>
      </c>
      <c r="M4054">
        <v>98198</v>
      </c>
      <c r="N4054" t="s">
        <v>8638</v>
      </c>
      <c r="O4054" t="s">
        <v>9238</v>
      </c>
      <c r="P4054" t="s">
        <v>10372</v>
      </c>
      <c r="Q4054" t="s">
        <v>10389</v>
      </c>
      <c r="R4054" t="s">
        <v>10987</v>
      </c>
      <c r="S4054">
        <v>999.98</v>
      </c>
      <c r="T4054">
        <v>2</v>
      </c>
      <c r="U4054">
        <v>0</v>
      </c>
      <c r="V4054">
        <v>449.99099999999999</v>
      </c>
      <c r="W4054">
        <f>(Tableau1[[#This Row],[Sales]]/Tableau1[[#This Row],[Profit]])*100</f>
        <v>222.22222222222223</v>
      </c>
      <c r="X4054">
        <f>Tableau1[[#This Row],[Sales]]*(1-Tableau1[[#This Row],[Discount]])</f>
        <v>999.98</v>
      </c>
      <c r="Y4054">
        <f ca="1">SUMIF(Tableau1[Order ID],Tableau1[[#This Row],[Order ID]],Tableau1[[#This Row],[Sales]])</f>
        <v>0</v>
      </c>
    </row>
    <row r="4055" spans="1:25" x14ac:dyDescent="0.3">
      <c r="A4055">
        <v>8180</v>
      </c>
      <c r="B4055" t="s">
        <v>4074</v>
      </c>
      <c r="C4055" s="9" t="s">
        <v>6021</v>
      </c>
      <c r="D4055" s="9">
        <v>42218</v>
      </c>
      <c r="E4055" s="3" t="s">
        <v>5735</v>
      </c>
      <c r="F4055" t="s">
        <v>6465</v>
      </c>
      <c r="G4055" t="s">
        <v>6681</v>
      </c>
      <c r="H4055" t="s">
        <v>7474</v>
      </c>
      <c r="I4055" t="s">
        <v>8054</v>
      </c>
      <c r="J4055" t="s">
        <v>8057</v>
      </c>
      <c r="K4055" t="s">
        <v>8082</v>
      </c>
      <c r="L4055" t="s">
        <v>8609</v>
      </c>
      <c r="M4055">
        <v>97477</v>
      </c>
      <c r="N4055" t="s">
        <v>8638</v>
      </c>
      <c r="O4055" t="s">
        <v>10141</v>
      </c>
      <c r="P4055" t="s">
        <v>10370</v>
      </c>
      <c r="Q4055" t="s">
        <v>10376</v>
      </c>
      <c r="R4055" t="s">
        <v>11882</v>
      </c>
      <c r="S4055">
        <v>277.5</v>
      </c>
      <c r="T4055">
        <v>4</v>
      </c>
      <c r="U4055">
        <v>0.5</v>
      </c>
      <c r="V4055">
        <v>-188.7</v>
      </c>
      <c r="W4055">
        <f>(Tableau1[[#This Row],[Sales]]/Tableau1[[#This Row],[Profit]])*100</f>
        <v>-147.05882352941177</v>
      </c>
      <c r="X4055">
        <f>Tableau1[[#This Row],[Sales]]*(1-Tableau1[[#This Row],[Discount]])</f>
        <v>138.75</v>
      </c>
      <c r="Y4055">
        <f ca="1">SUMIF(Tableau1[Order ID],Tableau1[[#This Row],[Order ID]],Tableau1[[#This Row],[Sales]])</f>
        <v>0</v>
      </c>
    </row>
    <row r="4056" spans="1:25" x14ac:dyDescent="0.3">
      <c r="A4056">
        <v>8181</v>
      </c>
      <c r="B4056" t="s">
        <v>4075</v>
      </c>
      <c r="C4056" s="9" t="s">
        <v>5112</v>
      </c>
      <c r="D4056" s="9">
        <v>42329</v>
      </c>
      <c r="E4056" s="3" t="s">
        <v>5695</v>
      </c>
      <c r="F4056" t="s">
        <v>6465</v>
      </c>
      <c r="G4056" t="s">
        <v>7225</v>
      </c>
      <c r="H4056" t="s">
        <v>8018</v>
      </c>
      <c r="I4056" t="s">
        <v>8054</v>
      </c>
      <c r="J4056" t="s">
        <v>8057</v>
      </c>
      <c r="K4056" t="s">
        <v>8068</v>
      </c>
      <c r="L4056" t="s">
        <v>8597</v>
      </c>
      <c r="M4056">
        <v>19120</v>
      </c>
      <c r="N4056" t="s">
        <v>8640</v>
      </c>
      <c r="O4056" t="s">
        <v>9570</v>
      </c>
      <c r="P4056" t="s">
        <v>10370</v>
      </c>
      <c r="Q4056" t="s">
        <v>10376</v>
      </c>
      <c r="R4056" t="s">
        <v>11313</v>
      </c>
      <c r="S4056">
        <v>1252.704</v>
      </c>
      <c r="T4056">
        <v>8</v>
      </c>
      <c r="U4056">
        <v>0.4</v>
      </c>
      <c r="V4056">
        <v>-480.20319999999998</v>
      </c>
      <c r="W4056">
        <f>(Tableau1[[#This Row],[Sales]]/Tableau1[[#This Row],[Profit]])*100</f>
        <v>-260.86956521739131</v>
      </c>
      <c r="X4056">
        <f>Tableau1[[#This Row],[Sales]]*(1-Tableau1[[#This Row],[Discount]])</f>
        <v>751.62239999999997</v>
      </c>
      <c r="Y4056">
        <f ca="1">SUMIF(Tableau1[Order ID],Tableau1[[#This Row],[Order ID]],Tableau1[[#This Row],[Sales]])</f>
        <v>0</v>
      </c>
    </row>
    <row r="4057" spans="1:25" x14ac:dyDescent="0.3">
      <c r="A4057">
        <v>8183</v>
      </c>
      <c r="B4057" t="s">
        <v>4076</v>
      </c>
      <c r="C4057" s="9" t="s">
        <v>5826</v>
      </c>
      <c r="D4057" s="9">
        <v>42873</v>
      </c>
      <c r="E4057" s="3" t="s">
        <v>6083</v>
      </c>
      <c r="F4057" t="s">
        <v>6465</v>
      </c>
      <c r="G4057" t="s">
        <v>7074</v>
      </c>
      <c r="H4057" t="s">
        <v>7867</v>
      </c>
      <c r="I4057" t="s">
        <v>8055</v>
      </c>
      <c r="J4057" t="s">
        <v>8057</v>
      </c>
      <c r="K4057" t="s">
        <v>8080</v>
      </c>
      <c r="L4057" t="s">
        <v>8598</v>
      </c>
      <c r="M4057">
        <v>60653</v>
      </c>
      <c r="N4057" t="s">
        <v>8639</v>
      </c>
      <c r="O4057" t="s">
        <v>9745</v>
      </c>
      <c r="P4057" t="s">
        <v>10370</v>
      </c>
      <c r="Q4057" t="s">
        <v>10378</v>
      </c>
      <c r="R4057" t="s">
        <v>11482</v>
      </c>
      <c r="S4057">
        <v>22.608000000000001</v>
      </c>
      <c r="T4057">
        <v>3</v>
      </c>
      <c r="U4057">
        <v>0.6</v>
      </c>
      <c r="V4057">
        <v>-10.1736</v>
      </c>
      <c r="W4057">
        <f>(Tableau1[[#This Row],[Sales]]/Tableau1[[#This Row],[Profit]])*100</f>
        <v>-222.22222222222223</v>
      </c>
      <c r="X4057">
        <f>Tableau1[[#This Row],[Sales]]*(1-Tableau1[[#This Row],[Discount]])</f>
        <v>9.0432000000000006</v>
      </c>
      <c r="Y4057">
        <f ca="1">SUMIF(Tableau1[Order ID],Tableau1[[#This Row],[Order ID]],Tableau1[[#This Row],[Sales]])</f>
        <v>0</v>
      </c>
    </row>
    <row r="4058" spans="1:25" x14ac:dyDescent="0.3">
      <c r="A4058">
        <v>8185</v>
      </c>
      <c r="B4058" t="s">
        <v>4077</v>
      </c>
      <c r="C4058" s="9" t="s">
        <v>5313</v>
      </c>
      <c r="D4058" s="9">
        <v>42939</v>
      </c>
      <c r="E4058" s="3" t="s">
        <v>5974</v>
      </c>
      <c r="F4058" t="s">
        <v>6465</v>
      </c>
      <c r="G4058" t="s">
        <v>6667</v>
      </c>
      <c r="H4058" t="s">
        <v>7460</v>
      </c>
      <c r="I4058" t="s">
        <v>8055</v>
      </c>
      <c r="J4058" t="s">
        <v>8057</v>
      </c>
      <c r="K4058" t="s">
        <v>8080</v>
      </c>
      <c r="L4058" t="s">
        <v>8598</v>
      </c>
      <c r="M4058">
        <v>60623</v>
      </c>
      <c r="N4058" t="s">
        <v>8639</v>
      </c>
      <c r="O4058" t="s">
        <v>9555</v>
      </c>
      <c r="P4058" t="s">
        <v>10371</v>
      </c>
      <c r="Q4058" t="s">
        <v>10383</v>
      </c>
      <c r="R4058" t="s">
        <v>11298</v>
      </c>
      <c r="S4058">
        <v>63.311999999999998</v>
      </c>
      <c r="T4058">
        <v>3</v>
      </c>
      <c r="U4058">
        <v>0.2</v>
      </c>
      <c r="V4058">
        <v>20.5764</v>
      </c>
      <c r="W4058">
        <f>(Tableau1[[#This Row],[Sales]]/Tableau1[[#This Row],[Profit]])*100</f>
        <v>307.69230769230768</v>
      </c>
      <c r="X4058">
        <f>Tableau1[[#This Row],[Sales]]*(1-Tableau1[[#This Row],[Discount]])</f>
        <v>50.6496</v>
      </c>
      <c r="Y4058">
        <f ca="1">SUMIF(Tableau1[Order ID],Tableau1[[#This Row],[Order ID]],Tableau1[[#This Row],[Sales]])</f>
        <v>0</v>
      </c>
    </row>
    <row r="4059" spans="1:25" x14ac:dyDescent="0.3">
      <c r="A4059">
        <v>8186</v>
      </c>
      <c r="B4059" t="s">
        <v>4078</v>
      </c>
      <c r="C4059" s="9" t="s">
        <v>6053</v>
      </c>
      <c r="D4059" s="9">
        <v>42260</v>
      </c>
      <c r="E4059" s="3" t="s">
        <v>5044</v>
      </c>
      <c r="F4059" t="s">
        <v>6464</v>
      </c>
      <c r="G4059" t="s">
        <v>6619</v>
      </c>
      <c r="H4059" t="s">
        <v>7412</v>
      </c>
      <c r="I4059" t="s">
        <v>8054</v>
      </c>
      <c r="J4059" t="s">
        <v>8057</v>
      </c>
      <c r="K4059" t="s">
        <v>8080</v>
      </c>
      <c r="L4059" t="s">
        <v>8598</v>
      </c>
      <c r="M4059">
        <v>60623</v>
      </c>
      <c r="N4059" t="s">
        <v>8639</v>
      </c>
      <c r="O4059" t="s">
        <v>9758</v>
      </c>
      <c r="P4059" t="s">
        <v>10371</v>
      </c>
      <c r="Q4059" t="s">
        <v>10385</v>
      </c>
      <c r="R4059" t="s">
        <v>10539</v>
      </c>
      <c r="S4059">
        <v>7.8239999999999998</v>
      </c>
      <c r="T4059">
        <v>1</v>
      </c>
      <c r="U4059">
        <v>0.2</v>
      </c>
      <c r="V4059">
        <v>2.9340000000000002</v>
      </c>
      <c r="W4059">
        <f>(Tableau1[[#This Row],[Sales]]/Tableau1[[#This Row],[Profit]])*100</f>
        <v>266.66666666666663</v>
      </c>
      <c r="X4059">
        <f>Tableau1[[#This Row],[Sales]]*(1-Tableau1[[#This Row],[Discount]])</f>
        <v>6.2591999999999999</v>
      </c>
      <c r="Y4059">
        <f ca="1">SUMIF(Tableau1[Order ID],Tableau1[[#This Row],[Order ID]],Tableau1[[#This Row],[Sales]])</f>
        <v>0</v>
      </c>
    </row>
    <row r="4060" spans="1:25" x14ac:dyDescent="0.3">
      <c r="A4060">
        <v>8188</v>
      </c>
      <c r="B4060" t="s">
        <v>4079</v>
      </c>
      <c r="C4060" s="9" t="s">
        <v>5137</v>
      </c>
      <c r="D4060" s="9">
        <v>42714</v>
      </c>
      <c r="E4060" s="3" t="s">
        <v>5216</v>
      </c>
      <c r="F4060" t="s">
        <v>6465</v>
      </c>
      <c r="G4060" t="s">
        <v>6776</v>
      </c>
      <c r="H4060" t="s">
        <v>7569</v>
      </c>
      <c r="I4060" t="s">
        <v>8055</v>
      </c>
      <c r="J4060" t="s">
        <v>8057</v>
      </c>
      <c r="K4060" t="s">
        <v>8078</v>
      </c>
      <c r="L4060" t="s">
        <v>8603</v>
      </c>
      <c r="M4060">
        <v>10024</v>
      </c>
      <c r="N4060" t="s">
        <v>8640</v>
      </c>
      <c r="O4060" t="s">
        <v>8798</v>
      </c>
      <c r="P4060" t="s">
        <v>10371</v>
      </c>
      <c r="Q4060" t="s">
        <v>10383</v>
      </c>
      <c r="R4060" t="s">
        <v>10548</v>
      </c>
      <c r="S4060">
        <v>62.82</v>
      </c>
      <c r="T4060">
        <v>9</v>
      </c>
      <c r="U4060">
        <v>0</v>
      </c>
      <c r="V4060">
        <v>29.525400000000001</v>
      </c>
      <c r="W4060">
        <f>(Tableau1[[#This Row],[Sales]]/Tableau1[[#This Row],[Profit]])*100</f>
        <v>212.7659574468085</v>
      </c>
      <c r="X4060">
        <f>Tableau1[[#This Row],[Sales]]*(1-Tableau1[[#This Row],[Discount]])</f>
        <v>62.82</v>
      </c>
      <c r="Y4060">
        <f ca="1">SUMIF(Tableau1[Order ID],Tableau1[[#This Row],[Order ID]],Tableau1[[#This Row],[Sales]])</f>
        <v>0</v>
      </c>
    </row>
    <row r="4061" spans="1:25" x14ac:dyDescent="0.3">
      <c r="A4061">
        <v>8189</v>
      </c>
      <c r="B4061" t="s">
        <v>4080</v>
      </c>
      <c r="C4061" s="9" t="s">
        <v>5683</v>
      </c>
      <c r="D4061" s="9">
        <v>42279</v>
      </c>
      <c r="E4061" s="3" t="s">
        <v>5378</v>
      </c>
      <c r="F4061" t="s">
        <v>6464</v>
      </c>
      <c r="G4061" t="s">
        <v>6963</v>
      </c>
      <c r="H4061" t="s">
        <v>7756</v>
      </c>
      <c r="I4061" t="s">
        <v>8054</v>
      </c>
      <c r="J4061" t="s">
        <v>8057</v>
      </c>
      <c r="K4061" t="s">
        <v>8254</v>
      </c>
      <c r="L4061" t="s">
        <v>8627</v>
      </c>
      <c r="M4061">
        <v>20852</v>
      </c>
      <c r="N4061" t="s">
        <v>8640</v>
      </c>
      <c r="O4061" t="s">
        <v>9300</v>
      </c>
      <c r="P4061" t="s">
        <v>10371</v>
      </c>
      <c r="Q4061" t="s">
        <v>10383</v>
      </c>
      <c r="R4061" t="s">
        <v>11049</v>
      </c>
      <c r="S4061">
        <v>19.440000000000001</v>
      </c>
      <c r="T4061">
        <v>3</v>
      </c>
      <c r="U4061">
        <v>0</v>
      </c>
      <c r="V4061">
        <v>9.3312000000000008</v>
      </c>
      <c r="W4061">
        <f>(Tableau1[[#This Row],[Sales]]/Tableau1[[#This Row],[Profit]])*100</f>
        <v>208.33333333333334</v>
      </c>
      <c r="X4061">
        <f>Tableau1[[#This Row],[Sales]]*(1-Tableau1[[#This Row],[Discount]])</f>
        <v>19.440000000000001</v>
      </c>
      <c r="Y4061">
        <f ca="1">SUMIF(Tableau1[Order ID],Tableau1[[#This Row],[Order ID]],Tableau1[[#This Row],[Sales]])</f>
        <v>0</v>
      </c>
    </row>
    <row r="4062" spans="1:25" x14ac:dyDescent="0.3">
      <c r="A4062">
        <v>8191</v>
      </c>
      <c r="B4062" t="s">
        <v>4081</v>
      </c>
      <c r="C4062" s="9" t="s">
        <v>5731</v>
      </c>
      <c r="D4062" s="9">
        <v>43056</v>
      </c>
      <c r="E4062" s="3" t="s">
        <v>5640</v>
      </c>
      <c r="F4062" t="s">
        <v>6465</v>
      </c>
      <c r="G4062" t="s">
        <v>7134</v>
      </c>
      <c r="H4062" t="s">
        <v>7927</v>
      </c>
      <c r="I4062" t="s">
        <v>8054</v>
      </c>
      <c r="J4062" t="s">
        <v>8057</v>
      </c>
      <c r="K4062" t="s">
        <v>8078</v>
      </c>
      <c r="L4062" t="s">
        <v>8603</v>
      </c>
      <c r="M4062">
        <v>10011</v>
      </c>
      <c r="N4062" t="s">
        <v>8640</v>
      </c>
      <c r="O4062" t="s">
        <v>9441</v>
      </c>
      <c r="P4062" t="s">
        <v>10371</v>
      </c>
      <c r="Q4062" t="s">
        <v>10383</v>
      </c>
      <c r="R4062" t="s">
        <v>11186</v>
      </c>
      <c r="S4062">
        <v>38.880000000000003</v>
      </c>
      <c r="T4062">
        <v>6</v>
      </c>
      <c r="U4062">
        <v>0</v>
      </c>
      <c r="V4062">
        <v>18.662400000000002</v>
      </c>
      <c r="W4062">
        <f>(Tableau1[[#This Row],[Sales]]/Tableau1[[#This Row],[Profit]])*100</f>
        <v>208.33333333333334</v>
      </c>
      <c r="X4062">
        <f>Tableau1[[#This Row],[Sales]]*(1-Tableau1[[#This Row],[Discount]])</f>
        <v>38.880000000000003</v>
      </c>
      <c r="Y4062">
        <f ca="1">SUMIF(Tableau1[Order ID],Tableau1[[#This Row],[Order ID]],Tableau1[[#This Row],[Sales]])</f>
        <v>0</v>
      </c>
    </row>
    <row r="4063" spans="1:25" x14ac:dyDescent="0.3">
      <c r="A4063">
        <v>8193</v>
      </c>
      <c r="B4063" t="s">
        <v>4082</v>
      </c>
      <c r="C4063" s="9" t="s">
        <v>5702</v>
      </c>
      <c r="D4063" s="9">
        <v>42338</v>
      </c>
      <c r="E4063" s="3" t="s">
        <v>5185</v>
      </c>
      <c r="F4063" t="s">
        <v>6466</v>
      </c>
      <c r="G4063" t="s">
        <v>6703</v>
      </c>
      <c r="H4063" t="s">
        <v>7496</v>
      </c>
      <c r="I4063" t="s">
        <v>8054</v>
      </c>
      <c r="J4063" t="s">
        <v>8057</v>
      </c>
      <c r="K4063" t="s">
        <v>8086</v>
      </c>
      <c r="L4063" t="s">
        <v>8592</v>
      </c>
      <c r="M4063">
        <v>27707</v>
      </c>
      <c r="N4063" t="s">
        <v>8637</v>
      </c>
      <c r="O4063" t="s">
        <v>9237</v>
      </c>
      <c r="P4063" t="s">
        <v>10371</v>
      </c>
      <c r="Q4063" t="s">
        <v>10381</v>
      </c>
      <c r="R4063" t="s">
        <v>10986</v>
      </c>
      <c r="S4063">
        <v>6.048</v>
      </c>
      <c r="T4063">
        <v>7</v>
      </c>
      <c r="U4063">
        <v>0.7</v>
      </c>
      <c r="V4063">
        <v>-4.2336</v>
      </c>
      <c r="W4063">
        <f>(Tableau1[[#This Row],[Sales]]/Tableau1[[#This Row],[Profit]])*100</f>
        <v>-142.85714285714286</v>
      </c>
      <c r="X4063">
        <f>Tableau1[[#This Row],[Sales]]*(1-Tableau1[[#This Row],[Discount]])</f>
        <v>1.8144000000000002</v>
      </c>
      <c r="Y4063">
        <f ca="1">SUMIF(Tableau1[Order ID],Tableau1[[#This Row],[Order ID]],Tableau1[[#This Row],[Sales]])</f>
        <v>0</v>
      </c>
    </row>
    <row r="4064" spans="1:25" x14ac:dyDescent="0.3">
      <c r="A4064">
        <v>8196</v>
      </c>
      <c r="B4064" t="s">
        <v>4083</v>
      </c>
      <c r="C4064" s="9" t="s">
        <v>5431</v>
      </c>
      <c r="D4064" s="9">
        <v>42344</v>
      </c>
      <c r="E4064" s="3" t="s">
        <v>5585</v>
      </c>
      <c r="F4064" t="s">
        <v>6464</v>
      </c>
      <c r="G4064" t="s">
        <v>6574</v>
      </c>
      <c r="H4064" t="s">
        <v>7367</v>
      </c>
      <c r="I4064" t="s">
        <v>8055</v>
      </c>
      <c r="J4064" t="s">
        <v>8057</v>
      </c>
      <c r="K4064" t="s">
        <v>8501</v>
      </c>
      <c r="L4064" t="s">
        <v>8590</v>
      </c>
      <c r="M4064">
        <v>93101</v>
      </c>
      <c r="N4064" t="s">
        <v>8638</v>
      </c>
      <c r="O4064" t="s">
        <v>9650</v>
      </c>
      <c r="P4064" t="s">
        <v>10371</v>
      </c>
      <c r="Q4064" t="s">
        <v>10383</v>
      </c>
      <c r="R4064" t="s">
        <v>11388</v>
      </c>
      <c r="S4064">
        <v>8.9600000000000009</v>
      </c>
      <c r="T4064">
        <v>2</v>
      </c>
      <c r="U4064">
        <v>0</v>
      </c>
      <c r="V4064">
        <v>4.3903999999999996</v>
      </c>
      <c r="W4064">
        <f>(Tableau1[[#This Row],[Sales]]/Tableau1[[#This Row],[Profit]])*100</f>
        <v>204.08163265306126</v>
      </c>
      <c r="X4064">
        <f>Tableau1[[#This Row],[Sales]]*(1-Tableau1[[#This Row],[Discount]])</f>
        <v>8.9600000000000009</v>
      </c>
      <c r="Y4064">
        <f ca="1">SUMIF(Tableau1[Order ID],Tableau1[[#This Row],[Order ID]],Tableau1[[#This Row],[Sales]])</f>
        <v>0</v>
      </c>
    </row>
    <row r="4065" spans="1:25" x14ac:dyDescent="0.3">
      <c r="A4065">
        <v>8197</v>
      </c>
      <c r="B4065" t="s">
        <v>4084</v>
      </c>
      <c r="C4065" s="9" t="s">
        <v>5558</v>
      </c>
      <c r="D4065" s="9">
        <v>42983</v>
      </c>
      <c r="E4065" s="3" t="s">
        <v>5458</v>
      </c>
      <c r="F4065" t="s">
        <v>6465</v>
      </c>
      <c r="G4065" t="s">
        <v>6899</v>
      </c>
      <c r="H4065" t="s">
        <v>7692</v>
      </c>
      <c r="I4065" t="s">
        <v>8054</v>
      </c>
      <c r="J4065" t="s">
        <v>8057</v>
      </c>
      <c r="K4065" t="s">
        <v>8347</v>
      </c>
      <c r="L4065" t="s">
        <v>8606</v>
      </c>
      <c r="M4065">
        <v>37918</v>
      </c>
      <c r="N4065" t="s">
        <v>8637</v>
      </c>
      <c r="O4065" t="s">
        <v>9721</v>
      </c>
      <c r="P4065" t="s">
        <v>10372</v>
      </c>
      <c r="Q4065" t="s">
        <v>10384</v>
      </c>
      <c r="R4065" t="s">
        <v>11458</v>
      </c>
      <c r="S4065">
        <v>89.567999999999998</v>
      </c>
      <c r="T4065">
        <v>4</v>
      </c>
      <c r="U4065">
        <v>0.2</v>
      </c>
      <c r="V4065">
        <v>-1.1195999999999999</v>
      </c>
      <c r="W4065">
        <f>(Tableau1[[#This Row],[Sales]]/Tableau1[[#This Row],[Profit]])*100</f>
        <v>-8000</v>
      </c>
      <c r="X4065">
        <f>Tableau1[[#This Row],[Sales]]*(1-Tableau1[[#This Row],[Discount]])</f>
        <v>71.654399999999995</v>
      </c>
      <c r="Y4065">
        <f ca="1">SUMIF(Tableau1[Order ID],Tableau1[[#This Row],[Order ID]],Tableau1[[#This Row],[Sales]])</f>
        <v>0</v>
      </c>
    </row>
    <row r="4066" spans="1:25" x14ac:dyDescent="0.3">
      <c r="A4066">
        <v>8200</v>
      </c>
      <c r="B4066" t="s">
        <v>4085</v>
      </c>
      <c r="C4066" s="9" t="s">
        <v>5588</v>
      </c>
      <c r="D4066" s="9">
        <v>42849</v>
      </c>
      <c r="E4066" s="3" t="s">
        <v>5534</v>
      </c>
      <c r="F4066" t="s">
        <v>6465</v>
      </c>
      <c r="G4066" t="s">
        <v>7046</v>
      </c>
      <c r="H4066" t="s">
        <v>7839</v>
      </c>
      <c r="I4066" t="s">
        <v>8054</v>
      </c>
      <c r="J4066" t="s">
        <v>8057</v>
      </c>
      <c r="K4066" t="s">
        <v>8080</v>
      </c>
      <c r="L4066" t="s">
        <v>8598</v>
      </c>
      <c r="M4066">
        <v>60610</v>
      </c>
      <c r="N4066" t="s">
        <v>8639</v>
      </c>
      <c r="O4066" t="s">
        <v>9715</v>
      </c>
      <c r="P4066" t="s">
        <v>10371</v>
      </c>
      <c r="Q4066" t="s">
        <v>10381</v>
      </c>
      <c r="R4066" t="s">
        <v>11452</v>
      </c>
      <c r="S4066">
        <v>10.43</v>
      </c>
      <c r="T4066">
        <v>5</v>
      </c>
      <c r="U4066">
        <v>0.8</v>
      </c>
      <c r="V4066">
        <v>-18.252500000000001</v>
      </c>
      <c r="W4066">
        <f>(Tableau1[[#This Row],[Sales]]/Tableau1[[#This Row],[Profit]])*100</f>
        <v>-57.142857142857139</v>
      </c>
      <c r="X4066">
        <f>Tableau1[[#This Row],[Sales]]*(1-Tableau1[[#This Row],[Discount]])</f>
        <v>2.0859999999999994</v>
      </c>
      <c r="Y4066">
        <f ca="1">SUMIF(Tableau1[Order ID],Tableau1[[#This Row],[Order ID]],Tableau1[[#This Row],[Sales]])</f>
        <v>0</v>
      </c>
    </row>
    <row r="4067" spans="1:25" x14ac:dyDescent="0.3">
      <c r="A4067">
        <v>8202</v>
      </c>
      <c r="B4067" t="s">
        <v>4086</v>
      </c>
      <c r="C4067" s="9" t="s">
        <v>5657</v>
      </c>
      <c r="D4067" s="9">
        <v>42316</v>
      </c>
      <c r="E4067" s="3" t="s">
        <v>5657</v>
      </c>
      <c r="F4067" t="s">
        <v>6467</v>
      </c>
      <c r="G4067" t="s">
        <v>6938</v>
      </c>
      <c r="H4067" t="s">
        <v>7731</v>
      </c>
      <c r="I4067" t="s">
        <v>8055</v>
      </c>
      <c r="J4067" t="s">
        <v>8057</v>
      </c>
      <c r="K4067" t="s">
        <v>8078</v>
      </c>
      <c r="L4067" t="s">
        <v>8603</v>
      </c>
      <c r="M4067">
        <v>10024</v>
      </c>
      <c r="N4067" t="s">
        <v>8640</v>
      </c>
      <c r="O4067" t="s">
        <v>10225</v>
      </c>
      <c r="P4067" t="s">
        <v>10371</v>
      </c>
      <c r="Q4067" t="s">
        <v>10377</v>
      </c>
      <c r="R4067" t="s">
        <v>11963</v>
      </c>
      <c r="S4067">
        <v>67.150000000000006</v>
      </c>
      <c r="T4067">
        <v>5</v>
      </c>
      <c r="U4067">
        <v>0</v>
      </c>
      <c r="V4067">
        <v>16.787500000000001</v>
      </c>
      <c r="W4067">
        <f>(Tableau1[[#This Row],[Sales]]/Tableau1[[#This Row],[Profit]])*100</f>
        <v>400</v>
      </c>
      <c r="X4067">
        <f>Tableau1[[#This Row],[Sales]]*(1-Tableau1[[#This Row],[Discount]])</f>
        <v>67.150000000000006</v>
      </c>
      <c r="Y4067">
        <f ca="1">SUMIF(Tableau1[Order ID],Tableau1[[#This Row],[Order ID]],Tableau1[[#This Row],[Sales]])</f>
        <v>0</v>
      </c>
    </row>
    <row r="4068" spans="1:25" x14ac:dyDescent="0.3">
      <c r="A4068">
        <v>8207</v>
      </c>
      <c r="B4068" t="s">
        <v>4087</v>
      </c>
      <c r="C4068" s="9" t="s">
        <v>5063</v>
      </c>
      <c r="D4068" s="9">
        <v>42120</v>
      </c>
      <c r="E4068" s="3" t="s">
        <v>5058</v>
      </c>
      <c r="F4068" t="s">
        <v>6465</v>
      </c>
      <c r="G4068" t="s">
        <v>6661</v>
      </c>
      <c r="H4068" t="s">
        <v>7454</v>
      </c>
      <c r="I4068" t="s">
        <v>8054</v>
      </c>
      <c r="J4068" t="s">
        <v>8057</v>
      </c>
      <c r="K4068" t="s">
        <v>8457</v>
      </c>
      <c r="L4068" t="s">
        <v>8591</v>
      </c>
      <c r="M4068">
        <v>32114</v>
      </c>
      <c r="N4068" t="s">
        <v>8637</v>
      </c>
      <c r="O4068" t="s">
        <v>8644</v>
      </c>
      <c r="P4068" t="s">
        <v>10370</v>
      </c>
      <c r="Q4068" t="s">
        <v>10376</v>
      </c>
      <c r="R4068" t="s">
        <v>10393</v>
      </c>
      <c r="S4068">
        <v>191.5155</v>
      </c>
      <c r="T4068">
        <v>1</v>
      </c>
      <c r="U4068">
        <v>0.45</v>
      </c>
      <c r="V4068">
        <v>-76.606200000000001</v>
      </c>
      <c r="W4068">
        <f>(Tableau1[[#This Row],[Sales]]/Tableau1[[#This Row],[Profit]])*100</f>
        <v>-250</v>
      </c>
      <c r="X4068">
        <f>Tableau1[[#This Row],[Sales]]*(1-Tableau1[[#This Row],[Discount]])</f>
        <v>105.33352500000001</v>
      </c>
      <c r="Y4068">
        <f ca="1">SUMIF(Tableau1[Order ID],Tableau1[[#This Row],[Order ID]],Tableau1[[#This Row],[Sales]])</f>
        <v>0</v>
      </c>
    </row>
    <row r="4069" spans="1:25" x14ac:dyDescent="0.3">
      <c r="A4069">
        <v>8209</v>
      </c>
      <c r="B4069" t="s">
        <v>4088</v>
      </c>
      <c r="C4069" s="9" t="s">
        <v>6211</v>
      </c>
      <c r="D4069" s="9">
        <v>42267</v>
      </c>
      <c r="E4069" s="3" t="s">
        <v>5526</v>
      </c>
      <c r="F4069" t="s">
        <v>6465</v>
      </c>
      <c r="G4069" t="s">
        <v>7235</v>
      </c>
      <c r="H4069" t="s">
        <v>8028</v>
      </c>
      <c r="I4069" t="s">
        <v>8054</v>
      </c>
      <c r="J4069" t="s">
        <v>8057</v>
      </c>
      <c r="K4069" t="s">
        <v>8374</v>
      </c>
      <c r="L4069" t="s">
        <v>8606</v>
      </c>
      <c r="M4069">
        <v>37211</v>
      </c>
      <c r="N4069" t="s">
        <v>8637</v>
      </c>
      <c r="O4069" t="s">
        <v>9312</v>
      </c>
      <c r="P4069" t="s">
        <v>10371</v>
      </c>
      <c r="Q4069" t="s">
        <v>10381</v>
      </c>
      <c r="R4069" t="s">
        <v>11061</v>
      </c>
      <c r="S4069">
        <v>1369.7639999999999</v>
      </c>
      <c r="T4069">
        <v>6</v>
      </c>
      <c r="U4069">
        <v>0.7</v>
      </c>
      <c r="V4069">
        <v>-913.17600000000004</v>
      </c>
      <c r="W4069">
        <f>(Tableau1[[#This Row],[Sales]]/Tableau1[[#This Row],[Profit]])*100</f>
        <v>-149.99999999999997</v>
      </c>
      <c r="X4069">
        <f>Tableau1[[#This Row],[Sales]]*(1-Tableau1[[#This Row],[Discount]])</f>
        <v>410.92920000000004</v>
      </c>
      <c r="Y4069">
        <f ca="1">SUMIF(Tableau1[Order ID],Tableau1[[#This Row],[Order ID]],Tableau1[[#This Row],[Sales]])</f>
        <v>0</v>
      </c>
    </row>
    <row r="4070" spans="1:25" x14ac:dyDescent="0.3">
      <c r="A4070">
        <v>8211</v>
      </c>
      <c r="B4070" t="s">
        <v>4089</v>
      </c>
      <c r="C4070" s="9" t="s">
        <v>5240</v>
      </c>
      <c r="D4070" s="9">
        <v>42985</v>
      </c>
      <c r="E4070" s="3" t="s">
        <v>5540</v>
      </c>
      <c r="F4070" t="s">
        <v>6465</v>
      </c>
      <c r="G4070" t="s">
        <v>7146</v>
      </c>
      <c r="H4070" t="s">
        <v>7939</v>
      </c>
      <c r="I4070" t="s">
        <v>8055</v>
      </c>
      <c r="J4070" t="s">
        <v>8057</v>
      </c>
      <c r="K4070" t="s">
        <v>8374</v>
      </c>
      <c r="L4070" t="s">
        <v>8606</v>
      </c>
      <c r="M4070">
        <v>37211</v>
      </c>
      <c r="N4070" t="s">
        <v>8637</v>
      </c>
      <c r="O4070" t="s">
        <v>9100</v>
      </c>
      <c r="P4070" t="s">
        <v>10371</v>
      </c>
      <c r="Q4070" t="s">
        <v>10382</v>
      </c>
      <c r="R4070" t="s">
        <v>10850</v>
      </c>
      <c r="S4070">
        <v>81.567999999999998</v>
      </c>
      <c r="T4070">
        <v>2</v>
      </c>
      <c r="U4070">
        <v>0.2</v>
      </c>
      <c r="V4070">
        <v>7.1372</v>
      </c>
      <c r="W4070">
        <f>(Tableau1[[#This Row],[Sales]]/Tableau1[[#This Row],[Profit]])*100</f>
        <v>1142.8571428571429</v>
      </c>
      <c r="X4070">
        <f>Tableau1[[#This Row],[Sales]]*(1-Tableau1[[#This Row],[Discount]])</f>
        <v>65.254400000000004</v>
      </c>
      <c r="Y4070">
        <f ca="1">SUMIF(Tableau1[Order ID],Tableau1[[#This Row],[Order ID]],Tableau1[[#This Row],[Sales]])</f>
        <v>0</v>
      </c>
    </row>
    <row r="4071" spans="1:25" x14ac:dyDescent="0.3">
      <c r="A4071">
        <v>8212</v>
      </c>
      <c r="B4071" t="s">
        <v>4090</v>
      </c>
      <c r="C4071" s="9" t="s">
        <v>5107</v>
      </c>
      <c r="D4071" s="9">
        <v>42681</v>
      </c>
      <c r="E4071" s="3" t="s">
        <v>5426</v>
      </c>
      <c r="F4071" t="s">
        <v>6465</v>
      </c>
      <c r="G4071" t="s">
        <v>6734</v>
      </c>
      <c r="H4071" t="s">
        <v>7527</v>
      </c>
      <c r="I4071" t="s">
        <v>8054</v>
      </c>
      <c r="J4071" t="s">
        <v>8057</v>
      </c>
      <c r="K4071" t="s">
        <v>8119</v>
      </c>
      <c r="L4071" t="s">
        <v>8593</v>
      </c>
      <c r="M4071">
        <v>75220</v>
      </c>
      <c r="N4071" t="s">
        <v>8639</v>
      </c>
      <c r="O4071" t="s">
        <v>10350</v>
      </c>
      <c r="P4071" t="s">
        <v>10370</v>
      </c>
      <c r="Q4071" t="s">
        <v>10378</v>
      </c>
      <c r="R4071" t="s">
        <v>12090</v>
      </c>
      <c r="S4071">
        <v>44.46</v>
      </c>
      <c r="T4071">
        <v>5</v>
      </c>
      <c r="U4071">
        <v>0.6</v>
      </c>
      <c r="V4071">
        <v>-17.783999999999999</v>
      </c>
      <c r="W4071">
        <f>(Tableau1[[#This Row],[Sales]]/Tableau1[[#This Row],[Profit]])*100</f>
        <v>-250</v>
      </c>
      <c r="X4071">
        <f>Tableau1[[#This Row],[Sales]]*(1-Tableau1[[#This Row],[Discount]])</f>
        <v>17.784000000000002</v>
      </c>
      <c r="Y4071">
        <f ca="1">SUMIF(Tableau1[Order ID],Tableau1[[#This Row],[Order ID]],Tableau1[[#This Row],[Sales]])</f>
        <v>0</v>
      </c>
    </row>
    <row r="4072" spans="1:25" x14ac:dyDescent="0.3">
      <c r="A4072">
        <v>8214</v>
      </c>
      <c r="B4072" t="s">
        <v>4091</v>
      </c>
      <c r="C4072" s="9" t="s">
        <v>5042</v>
      </c>
      <c r="D4072" s="9">
        <v>42272</v>
      </c>
      <c r="E4072" s="3" t="s">
        <v>5683</v>
      </c>
      <c r="F4072" t="s">
        <v>6465</v>
      </c>
      <c r="G4072" t="s">
        <v>6972</v>
      </c>
      <c r="H4072" t="s">
        <v>7765</v>
      </c>
      <c r="I4072" t="s">
        <v>8055</v>
      </c>
      <c r="J4072" t="s">
        <v>8057</v>
      </c>
      <c r="K4072" t="s">
        <v>8145</v>
      </c>
      <c r="L4072" t="s">
        <v>8606</v>
      </c>
      <c r="M4072">
        <v>37130</v>
      </c>
      <c r="N4072" t="s">
        <v>8637</v>
      </c>
      <c r="O4072" t="s">
        <v>9679</v>
      </c>
      <c r="P4072" t="s">
        <v>10371</v>
      </c>
      <c r="Q4072" t="s">
        <v>10381</v>
      </c>
      <c r="R4072" t="s">
        <v>11418</v>
      </c>
      <c r="S4072">
        <v>6.3360000000000003</v>
      </c>
      <c r="T4072">
        <v>4</v>
      </c>
      <c r="U4072">
        <v>0.7</v>
      </c>
      <c r="V4072">
        <v>-4.6463999999999999</v>
      </c>
      <c r="W4072">
        <f>(Tableau1[[#This Row],[Sales]]/Tableau1[[#This Row],[Profit]])*100</f>
        <v>-136.36363636363637</v>
      </c>
      <c r="X4072">
        <f>Tableau1[[#This Row],[Sales]]*(1-Tableau1[[#This Row],[Discount]])</f>
        <v>1.9008000000000003</v>
      </c>
      <c r="Y4072">
        <f ca="1">SUMIF(Tableau1[Order ID],Tableau1[[#This Row],[Order ID]],Tableau1[[#This Row],[Sales]])</f>
        <v>0</v>
      </c>
    </row>
    <row r="4073" spans="1:25" x14ac:dyDescent="0.3">
      <c r="A4073">
        <v>8218</v>
      </c>
      <c r="B4073" t="s">
        <v>4092</v>
      </c>
      <c r="C4073" s="9" t="s">
        <v>5492</v>
      </c>
      <c r="D4073" s="9">
        <v>41915</v>
      </c>
      <c r="E4073" s="3" t="s">
        <v>5303</v>
      </c>
      <c r="F4073" t="s">
        <v>6465</v>
      </c>
      <c r="G4073" t="s">
        <v>7177</v>
      </c>
      <c r="H4073" t="s">
        <v>7970</v>
      </c>
      <c r="I4073" t="s">
        <v>8054</v>
      </c>
      <c r="J4073" t="s">
        <v>8057</v>
      </c>
      <c r="K4073" t="s">
        <v>8119</v>
      </c>
      <c r="L4073" t="s">
        <v>8593</v>
      </c>
      <c r="M4073">
        <v>75217</v>
      </c>
      <c r="N4073" t="s">
        <v>8639</v>
      </c>
      <c r="O4073" t="s">
        <v>9682</v>
      </c>
      <c r="P4073" t="s">
        <v>10371</v>
      </c>
      <c r="Q4073" t="s">
        <v>10386</v>
      </c>
      <c r="R4073" t="s">
        <v>11421</v>
      </c>
      <c r="S4073">
        <v>4.3440000000000003</v>
      </c>
      <c r="T4073">
        <v>3</v>
      </c>
      <c r="U4073">
        <v>0.2</v>
      </c>
      <c r="V4073">
        <v>0.86880000000000002</v>
      </c>
      <c r="W4073">
        <f>(Tableau1[[#This Row],[Sales]]/Tableau1[[#This Row],[Profit]])*100</f>
        <v>500</v>
      </c>
      <c r="X4073">
        <f>Tableau1[[#This Row],[Sales]]*(1-Tableau1[[#This Row],[Discount]])</f>
        <v>3.4752000000000005</v>
      </c>
      <c r="Y4073">
        <f ca="1">SUMIF(Tableau1[Order ID],Tableau1[[#This Row],[Order ID]],Tableau1[[#This Row],[Sales]])</f>
        <v>0</v>
      </c>
    </row>
    <row r="4074" spans="1:25" x14ac:dyDescent="0.3">
      <c r="A4074">
        <v>8223</v>
      </c>
      <c r="B4074" t="s">
        <v>4093</v>
      </c>
      <c r="C4074" s="9" t="s">
        <v>6117</v>
      </c>
      <c r="D4074" s="9">
        <v>41688</v>
      </c>
      <c r="E4074" s="3" t="s">
        <v>6080</v>
      </c>
      <c r="F4074" t="s">
        <v>6465</v>
      </c>
      <c r="G4074" t="s">
        <v>7223</v>
      </c>
      <c r="H4074" t="s">
        <v>8016</v>
      </c>
      <c r="I4074" t="s">
        <v>8054</v>
      </c>
      <c r="J4074" t="s">
        <v>8057</v>
      </c>
      <c r="K4074" t="s">
        <v>8139</v>
      </c>
      <c r="L4074" t="s">
        <v>8593</v>
      </c>
      <c r="M4074">
        <v>76017</v>
      </c>
      <c r="N4074" t="s">
        <v>8639</v>
      </c>
      <c r="O4074" t="s">
        <v>10114</v>
      </c>
      <c r="P4074" t="s">
        <v>10371</v>
      </c>
      <c r="Q4074" t="s">
        <v>10377</v>
      </c>
      <c r="R4074" t="s">
        <v>11852</v>
      </c>
      <c r="S4074">
        <v>12.624000000000001</v>
      </c>
      <c r="T4074">
        <v>2</v>
      </c>
      <c r="U4074">
        <v>0.2</v>
      </c>
      <c r="V4074">
        <v>-2.5247999999999999</v>
      </c>
      <c r="W4074">
        <f>(Tableau1[[#This Row],[Sales]]/Tableau1[[#This Row],[Profit]])*100</f>
        <v>-500</v>
      </c>
      <c r="X4074">
        <f>Tableau1[[#This Row],[Sales]]*(1-Tableau1[[#This Row],[Discount]])</f>
        <v>10.099200000000002</v>
      </c>
      <c r="Y4074">
        <f ca="1">SUMIF(Tableau1[Order ID],Tableau1[[#This Row],[Order ID]],Tableau1[[#This Row],[Sales]])</f>
        <v>0</v>
      </c>
    </row>
    <row r="4075" spans="1:25" x14ac:dyDescent="0.3">
      <c r="A4075">
        <v>8224</v>
      </c>
      <c r="B4075" t="s">
        <v>4094</v>
      </c>
      <c r="C4075" s="9" t="s">
        <v>5031</v>
      </c>
      <c r="D4075" s="9">
        <v>42533</v>
      </c>
      <c r="E4075" s="3" t="s">
        <v>5980</v>
      </c>
      <c r="F4075" t="s">
        <v>6465</v>
      </c>
      <c r="G4075" t="s">
        <v>6573</v>
      </c>
      <c r="H4075" t="s">
        <v>7366</v>
      </c>
      <c r="I4075" t="s">
        <v>8055</v>
      </c>
      <c r="J4075" t="s">
        <v>8057</v>
      </c>
      <c r="K4075" t="s">
        <v>8103</v>
      </c>
      <c r="L4075" t="s">
        <v>8590</v>
      </c>
      <c r="M4075">
        <v>91104</v>
      </c>
      <c r="N4075" t="s">
        <v>8638</v>
      </c>
      <c r="O4075" t="s">
        <v>9762</v>
      </c>
      <c r="P4075" t="s">
        <v>10371</v>
      </c>
      <c r="Q4075" t="s">
        <v>10383</v>
      </c>
      <c r="R4075" t="s">
        <v>11497</v>
      </c>
      <c r="S4075">
        <v>185.88</v>
      </c>
      <c r="T4075">
        <v>6</v>
      </c>
      <c r="U4075">
        <v>0</v>
      </c>
      <c r="V4075">
        <v>83.646000000000001</v>
      </c>
      <c r="W4075">
        <f>(Tableau1[[#This Row],[Sales]]/Tableau1[[#This Row],[Profit]])*100</f>
        <v>222.22222222222223</v>
      </c>
      <c r="X4075">
        <f>Tableau1[[#This Row],[Sales]]*(1-Tableau1[[#This Row],[Discount]])</f>
        <v>185.88</v>
      </c>
      <c r="Y4075">
        <f ca="1">SUMIF(Tableau1[Order ID],Tableau1[[#This Row],[Order ID]],Tableau1[[#This Row],[Sales]])</f>
        <v>0</v>
      </c>
    </row>
    <row r="4076" spans="1:25" x14ac:dyDescent="0.3">
      <c r="A4076">
        <v>8226</v>
      </c>
      <c r="B4076" t="s">
        <v>4095</v>
      </c>
      <c r="C4076" s="9" t="s">
        <v>5782</v>
      </c>
      <c r="D4076" s="9">
        <v>43040</v>
      </c>
      <c r="E4076" s="3" t="s">
        <v>5289</v>
      </c>
      <c r="F4076" t="s">
        <v>6464</v>
      </c>
      <c r="G4076" t="s">
        <v>6479</v>
      </c>
      <c r="H4076" t="s">
        <v>7272</v>
      </c>
      <c r="I4076" t="s">
        <v>8054</v>
      </c>
      <c r="J4076" t="s">
        <v>8057</v>
      </c>
      <c r="K4076" t="s">
        <v>8289</v>
      </c>
      <c r="L4076" t="s">
        <v>8619</v>
      </c>
      <c r="M4076">
        <v>2149</v>
      </c>
      <c r="N4076" t="s">
        <v>8640</v>
      </c>
      <c r="O4076" t="s">
        <v>8910</v>
      </c>
      <c r="P4076" t="s">
        <v>10371</v>
      </c>
      <c r="Q4076" t="s">
        <v>10383</v>
      </c>
      <c r="R4076" t="s">
        <v>10659</v>
      </c>
      <c r="S4076">
        <v>189.7</v>
      </c>
      <c r="T4076">
        <v>10</v>
      </c>
      <c r="U4076">
        <v>0</v>
      </c>
      <c r="V4076">
        <v>91.055999999999997</v>
      </c>
      <c r="W4076">
        <f>(Tableau1[[#This Row],[Sales]]/Tableau1[[#This Row],[Profit]])*100</f>
        <v>208.33333333333334</v>
      </c>
      <c r="X4076">
        <f>Tableau1[[#This Row],[Sales]]*(1-Tableau1[[#This Row],[Discount]])</f>
        <v>189.7</v>
      </c>
      <c r="Y4076">
        <f ca="1">SUMIF(Tableau1[Order ID],Tableau1[[#This Row],[Order ID]],Tableau1[[#This Row],[Sales]])</f>
        <v>0</v>
      </c>
    </row>
    <row r="4077" spans="1:25" x14ac:dyDescent="0.3">
      <c r="A4077">
        <v>8228</v>
      </c>
      <c r="B4077" t="s">
        <v>4096</v>
      </c>
      <c r="C4077" s="9" t="s">
        <v>5988</v>
      </c>
      <c r="D4077" s="9">
        <v>42464</v>
      </c>
      <c r="E4077" s="3" t="s">
        <v>5173</v>
      </c>
      <c r="F4077" t="s">
        <v>6464</v>
      </c>
      <c r="G4077" t="s">
        <v>7072</v>
      </c>
      <c r="H4077" t="s">
        <v>7865</v>
      </c>
      <c r="I4077" t="s">
        <v>8056</v>
      </c>
      <c r="J4077" t="s">
        <v>8057</v>
      </c>
      <c r="K4077" t="s">
        <v>8079</v>
      </c>
      <c r="L4077" t="s">
        <v>8603</v>
      </c>
      <c r="M4077">
        <v>12180</v>
      </c>
      <c r="N4077" t="s">
        <v>8640</v>
      </c>
      <c r="O4077" t="s">
        <v>9105</v>
      </c>
      <c r="P4077" t="s">
        <v>10370</v>
      </c>
      <c r="Q4077" t="s">
        <v>10378</v>
      </c>
      <c r="R4077" t="s">
        <v>10855</v>
      </c>
      <c r="S4077">
        <v>82.64</v>
      </c>
      <c r="T4077">
        <v>2</v>
      </c>
      <c r="U4077">
        <v>0</v>
      </c>
      <c r="V4077">
        <v>7.4375999999999998</v>
      </c>
      <c r="W4077">
        <f>(Tableau1[[#This Row],[Sales]]/Tableau1[[#This Row],[Profit]])*100</f>
        <v>1111.1111111111111</v>
      </c>
      <c r="X4077">
        <f>Tableau1[[#This Row],[Sales]]*(1-Tableau1[[#This Row],[Discount]])</f>
        <v>82.64</v>
      </c>
      <c r="Y4077">
        <f ca="1">SUMIF(Tableau1[Order ID],Tableau1[[#This Row],[Order ID]],Tableau1[[#This Row],[Sales]])</f>
        <v>0</v>
      </c>
    </row>
    <row r="4078" spans="1:25" x14ac:dyDescent="0.3">
      <c r="A4078">
        <v>8231</v>
      </c>
      <c r="B4078" t="s">
        <v>4097</v>
      </c>
      <c r="C4078" s="9" t="s">
        <v>6216</v>
      </c>
      <c r="D4078" s="9">
        <v>42551</v>
      </c>
      <c r="E4078" s="3" t="s">
        <v>5445</v>
      </c>
      <c r="F4078" t="s">
        <v>6464</v>
      </c>
      <c r="G4078" t="s">
        <v>6526</v>
      </c>
      <c r="H4078" t="s">
        <v>7319</v>
      </c>
      <c r="I4078" t="s">
        <v>8054</v>
      </c>
      <c r="J4078" t="s">
        <v>8057</v>
      </c>
      <c r="K4078" t="s">
        <v>8464</v>
      </c>
      <c r="L4078" t="s">
        <v>8620</v>
      </c>
      <c r="M4078">
        <v>30328</v>
      </c>
      <c r="N4078" t="s">
        <v>8637</v>
      </c>
      <c r="O4078" t="s">
        <v>9001</v>
      </c>
      <c r="P4078" t="s">
        <v>10371</v>
      </c>
      <c r="Q4078" t="s">
        <v>10379</v>
      </c>
      <c r="R4078" t="s">
        <v>10751</v>
      </c>
      <c r="S4078">
        <v>35.97</v>
      </c>
      <c r="T4078">
        <v>3</v>
      </c>
      <c r="U4078">
        <v>0</v>
      </c>
      <c r="V4078">
        <v>9.7119</v>
      </c>
      <c r="W4078">
        <f>(Tableau1[[#This Row],[Sales]]/Tableau1[[#This Row],[Profit]])*100</f>
        <v>370.37037037037038</v>
      </c>
      <c r="X4078">
        <f>Tableau1[[#This Row],[Sales]]*(1-Tableau1[[#This Row],[Discount]])</f>
        <v>35.97</v>
      </c>
      <c r="Y4078">
        <f ca="1">SUMIF(Tableau1[Order ID],Tableau1[[#This Row],[Order ID]],Tableau1[[#This Row],[Sales]])</f>
        <v>0</v>
      </c>
    </row>
    <row r="4079" spans="1:25" x14ac:dyDescent="0.3">
      <c r="A4079">
        <v>8233</v>
      </c>
      <c r="B4079" t="s">
        <v>4098</v>
      </c>
      <c r="C4079" s="9" t="s">
        <v>5388</v>
      </c>
      <c r="D4079" s="9">
        <v>41904</v>
      </c>
      <c r="E4079" s="3" t="s">
        <v>5480</v>
      </c>
      <c r="F4079" t="s">
        <v>6465</v>
      </c>
      <c r="G4079" t="s">
        <v>6807</v>
      </c>
      <c r="H4079" t="s">
        <v>7600</v>
      </c>
      <c r="I4079" t="s">
        <v>8054</v>
      </c>
      <c r="J4079" t="s">
        <v>8057</v>
      </c>
      <c r="K4079" t="s">
        <v>8107</v>
      </c>
      <c r="L4079" t="s">
        <v>8590</v>
      </c>
      <c r="M4079">
        <v>95123</v>
      </c>
      <c r="N4079" t="s">
        <v>8638</v>
      </c>
      <c r="O4079" t="s">
        <v>8932</v>
      </c>
      <c r="P4079" t="s">
        <v>10371</v>
      </c>
      <c r="Q4079" t="s">
        <v>10377</v>
      </c>
      <c r="R4079" t="s">
        <v>10681</v>
      </c>
      <c r="S4079">
        <v>169.45</v>
      </c>
      <c r="T4079">
        <v>5</v>
      </c>
      <c r="U4079">
        <v>0</v>
      </c>
      <c r="V4079">
        <v>42.362499999999997</v>
      </c>
      <c r="W4079">
        <f>(Tableau1[[#This Row],[Sales]]/Tableau1[[#This Row],[Profit]])*100</f>
        <v>400</v>
      </c>
      <c r="X4079">
        <f>Tableau1[[#This Row],[Sales]]*(1-Tableau1[[#This Row],[Discount]])</f>
        <v>169.45</v>
      </c>
      <c r="Y4079">
        <f ca="1">SUMIF(Tableau1[Order ID],Tableau1[[#This Row],[Order ID]],Tableau1[[#This Row],[Sales]])</f>
        <v>0</v>
      </c>
    </row>
    <row r="4080" spans="1:25" x14ac:dyDescent="0.3">
      <c r="A4080">
        <v>8235</v>
      </c>
      <c r="B4080" t="s">
        <v>4099</v>
      </c>
      <c r="C4080" s="9" t="s">
        <v>5957</v>
      </c>
      <c r="D4080" s="9">
        <v>42856</v>
      </c>
      <c r="E4080" s="3" t="s">
        <v>5666</v>
      </c>
      <c r="F4080" t="s">
        <v>6465</v>
      </c>
      <c r="G4080" t="s">
        <v>6638</v>
      </c>
      <c r="H4080" t="s">
        <v>7431</v>
      </c>
      <c r="I4080" t="s">
        <v>8054</v>
      </c>
      <c r="J4080" t="s">
        <v>8057</v>
      </c>
      <c r="K4080" t="s">
        <v>8166</v>
      </c>
      <c r="L4080" t="s">
        <v>8591</v>
      </c>
      <c r="M4080">
        <v>32216</v>
      </c>
      <c r="N4080" t="s">
        <v>8637</v>
      </c>
      <c r="O4080" t="s">
        <v>10242</v>
      </c>
      <c r="P4080" t="s">
        <v>10371</v>
      </c>
      <c r="Q4080" t="s">
        <v>10387</v>
      </c>
      <c r="R4080" t="s">
        <v>11980</v>
      </c>
      <c r="S4080">
        <v>3.3279999999999998</v>
      </c>
      <c r="T4080">
        <v>2</v>
      </c>
      <c r="U4080">
        <v>0.2</v>
      </c>
      <c r="V4080">
        <v>0.41599999999999998</v>
      </c>
      <c r="W4080">
        <f>(Tableau1[[#This Row],[Sales]]/Tableau1[[#This Row],[Profit]])*100</f>
        <v>800</v>
      </c>
      <c r="X4080">
        <f>Tableau1[[#This Row],[Sales]]*(1-Tableau1[[#This Row],[Discount]])</f>
        <v>2.6623999999999999</v>
      </c>
      <c r="Y4080">
        <f ca="1">SUMIF(Tableau1[Order ID],Tableau1[[#This Row],[Order ID]],Tableau1[[#This Row],[Sales]])</f>
        <v>0</v>
      </c>
    </row>
    <row r="4081" spans="1:25" x14ac:dyDescent="0.3">
      <c r="A4081">
        <v>8238</v>
      </c>
      <c r="B4081" t="s">
        <v>4100</v>
      </c>
      <c r="C4081" s="9" t="s">
        <v>5209</v>
      </c>
      <c r="D4081" s="9">
        <v>43028</v>
      </c>
      <c r="E4081" s="3" t="s">
        <v>5209</v>
      </c>
      <c r="F4081" t="s">
        <v>6467</v>
      </c>
      <c r="G4081" t="s">
        <v>7158</v>
      </c>
      <c r="H4081" t="s">
        <v>7951</v>
      </c>
      <c r="I4081" t="s">
        <v>8054</v>
      </c>
      <c r="J4081" t="s">
        <v>8057</v>
      </c>
      <c r="K4081" t="s">
        <v>8166</v>
      </c>
      <c r="L4081" t="s">
        <v>8591</v>
      </c>
      <c r="M4081">
        <v>32216</v>
      </c>
      <c r="N4081" t="s">
        <v>8637</v>
      </c>
      <c r="O4081" t="s">
        <v>9015</v>
      </c>
      <c r="P4081" t="s">
        <v>10371</v>
      </c>
      <c r="Q4081" t="s">
        <v>10377</v>
      </c>
      <c r="R4081" t="s">
        <v>10765</v>
      </c>
      <c r="S4081">
        <v>4.7679999999999998</v>
      </c>
      <c r="T4081">
        <v>2</v>
      </c>
      <c r="U4081">
        <v>0.2</v>
      </c>
      <c r="V4081">
        <v>-0.77480000000000004</v>
      </c>
      <c r="W4081">
        <f>(Tableau1[[#This Row],[Sales]]/Tableau1[[#This Row],[Profit]])*100</f>
        <v>-615.38461538461536</v>
      </c>
      <c r="X4081">
        <f>Tableau1[[#This Row],[Sales]]*(1-Tableau1[[#This Row],[Discount]])</f>
        <v>3.8144</v>
      </c>
      <c r="Y4081">
        <f ca="1">SUMIF(Tableau1[Order ID],Tableau1[[#This Row],[Order ID]],Tableau1[[#This Row],[Sales]])</f>
        <v>0</v>
      </c>
    </row>
    <row r="4082" spans="1:25" x14ac:dyDescent="0.3">
      <c r="A4082">
        <v>8242</v>
      </c>
      <c r="B4082" t="s">
        <v>4101</v>
      </c>
      <c r="C4082" s="9" t="s">
        <v>5446</v>
      </c>
      <c r="D4082" s="9">
        <v>41883</v>
      </c>
      <c r="E4082" s="3" t="s">
        <v>5772</v>
      </c>
      <c r="F4082" t="s">
        <v>6465</v>
      </c>
      <c r="G4082" t="s">
        <v>6491</v>
      </c>
      <c r="H4082" t="s">
        <v>7284</v>
      </c>
      <c r="I4082" t="s">
        <v>8054</v>
      </c>
      <c r="J4082" t="s">
        <v>8057</v>
      </c>
      <c r="K4082" t="s">
        <v>8078</v>
      </c>
      <c r="L4082" t="s">
        <v>8603</v>
      </c>
      <c r="M4082">
        <v>10009</v>
      </c>
      <c r="N4082" t="s">
        <v>8640</v>
      </c>
      <c r="O4082" t="s">
        <v>9328</v>
      </c>
      <c r="P4082" t="s">
        <v>10371</v>
      </c>
      <c r="Q4082" t="s">
        <v>10381</v>
      </c>
      <c r="R4082" t="s">
        <v>11076</v>
      </c>
      <c r="S4082">
        <v>23.744</v>
      </c>
      <c r="T4082">
        <v>2</v>
      </c>
      <c r="U4082">
        <v>0.2</v>
      </c>
      <c r="V4082">
        <v>8.3103999999999996</v>
      </c>
      <c r="W4082">
        <f>(Tableau1[[#This Row],[Sales]]/Tableau1[[#This Row],[Profit]])*100</f>
        <v>285.71428571428572</v>
      </c>
      <c r="X4082">
        <f>Tableau1[[#This Row],[Sales]]*(1-Tableau1[[#This Row],[Discount]])</f>
        <v>18.995200000000001</v>
      </c>
      <c r="Y4082">
        <f ca="1">SUMIF(Tableau1[Order ID],Tableau1[[#This Row],[Order ID]],Tableau1[[#This Row],[Sales]])</f>
        <v>0</v>
      </c>
    </row>
    <row r="4083" spans="1:25" x14ac:dyDescent="0.3">
      <c r="A4083">
        <v>8244</v>
      </c>
      <c r="B4083" t="s">
        <v>4102</v>
      </c>
      <c r="C4083" s="9" t="s">
        <v>6162</v>
      </c>
      <c r="D4083" s="9">
        <v>41863</v>
      </c>
      <c r="E4083" s="3" t="s">
        <v>5589</v>
      </c>
      <c r="F4083" t="s">
        <v>6465</v>
      </c>
      <c r="G4083" t="s">
        <v>7040</v>
      </c>
      <c r="H4083" t="s">
        <v>7833</v>
      </c>
      <c r="I4083" t="s">
        <v>8054</v>
      </c>
      <c r="J4083" t="s">
        <v>8057</v>
      </c>
      <c r="K4083" t="s">
        <v>8066</v>
      </c>
      <c r="L4083" t="s">
        <v>8590</v>
      </c>
      <c r="M4083">
        <v>94122</v>
      </c>
      <c r="N4083" t="s">
        <v>8638</v>
      </c>
      <c r="O4083" t="s">
        <v>9992</v>
      </c>
      <c r="P4083" t="s">
        <v>10372</v>
      </c>
      <c r="Q4083" t="s">
        <v>10380</v>
      </c>
      <c r="R4083" t="s">
        <v>11730</v>
      </c>
      <c r="S4083">
        <v>806.33600000000001</v>
      </c>
      <c r="T4083">
        <v>8</v>
      </c>
      <c r="U4083">
        <v>0.2</v>
      </c>
      <c r="V4083">
        <v>50.396000000000001</v>
      </c>
      <c r="W4083">
        <f>(Tableau1[[#This Row],[Sales]]/Tableau1[[#This Row],[Profit]])*100</f>
        <v>1600</v>
      </c>
      <c r="X4083">
        <f>Tableau1[[#This Row],[Sales]]*(1-Tableau1[[#This Row],[Discount]])</f>
        <v>645.06880000000001</v>
      </c>
      <c r="Y4083">
        <f ca="1">SUMIF(Tableau1[Order ID],Tableau1[[#This Row],[Order ID]],Tableau1[[#This Row],[Sales]])</f>
        <v>0</v>
      </c>
    </row>
    <row r="4084" spans="1:25" x14ac:dyDescent="0.3">
      <c r="A4084">
        <v>8246</v>
      </c>
      <c r="B4084" t="s">
        <v>4103</v>
      </c>
      <c r="C4084" s="9" t="s">
        <v>5740</v>
      </c>
      <c r="D4084" s="9">
        <v>41870</v>
      </c>
      <c r="E4084" s="3" t="s">
        <v>5739</v>
      </c>
      <c r="F4084" t="s">
        <v>6465</v>
      </c>
      <c r="G4084" t="s">
        <v>7208</v>
      </c>
      <c r="H4084" t="s">
        <v>8001</v>
      </c>
      <c r="I4084" t="s">
        <v>8055</v>
      </c>
      <c r="J4084" t="s">
        <v>8057</v>
      </c>
      <c r="K4084" t="s">
        <v>8096</v>
      </c>
      <c r="L4084" t="s">
        <v>8620</v>
      </c>
      <c r="M4084">
        <v>31907</v>
      </c>
      <c r="N4084" t="s">
        <v>8637</v>
      </c>
      <c r="O4084" t="s">
        <v>8793</v>
      </c>
      <c r="P4084" t="s">
        <v>10371</v>
      </c>
      <c r="Q4084" t="s">
        <v>10377</v>
      </c>
      <c r="R4084" t="s">
        <v>10543</v>
      </c>
      <c r="S4084">
        <v>344.91</v>
      </c>
      <c r="T4084">
        <v>3</v>
      </c>
      <c r="U4084">
        <v>0</v>
      </c>
      <c r="V4084">
        <v>10.347300000000001</v>
      </c>
      <c r="W4084">
        <f>(Tableau1[[#This Row],[Sales]]/Tableau1[[#This Row],[Profit]])*100</f>
        <v>3333.3333333333335</v>
      </c>
      <c r="X4084">
        <f>Tableau1[[#This Row],[Sales]]*(1-Tableau1[[#This Row],[Discount]])</f>
        <v>344.91</v>
      </c>
      <c r="Y4084">
        <f ca="1">SUMIF(Tableau1[Order ID],Tableau1[[#This Row],[Order ID]],Tableau1[[#This Row],[Sales]])</f>
        <v>0</v>
      </c>
    </row>
    <row r="4085" spans="1:25" x14ac:dyDescent="0.3">
      <c r="A4085">
        <v>8247</v>
      </c>
      <c r="B4085" t="s">
        <v>4104</v>
      </c>
      <c r="C4085" s="9" t="s">
        <v>6217</v>
      </c>
      <c r="D4085" s="9">
        <v>42134</v>
      </c>
      <c r="E4085" s="3" t="s">
        <v>6217</v>
      </c>
      <c r="F4085" t="s">
        <v>6467</v>
      </c>
      <c r="G4085" t="s">
        <v>6971</v>
      </c>
      <c r="H4085" t="s">
        <v>7764</v>
      </c>
      <c r="I4085" t="s">
        <v>8056</v>
      </c>
      <c r="J4085" t="s">
        <v>8057</v>
      </c>
      <c r="K4085" t="s">
        <v>8092</v>
      </c>
      <c r="L4085" t="s">
        <v>8598</v>
      </c>
      <c r="M4085">
        <v>60505</v>
      </c>
      <c r="N4085" t="s">
        <v>8639</v>
      </c>
      <c r="O4085" t="s">
        <v>9177</v>
      </c>
      <c r="P4085" t="s">
        <v>10371</v>
      </c>
      <c r="Q4085" t="s">
        <v>10382</v>
      </c>
      <c r="R4085" t="s">
        <v>10925</v>
      </c>
      <c r="S4085">
        <v>70.97</v>
      </c>
      <c r="T4085">
        <v>5</v>
      </c>
      <c r="U4085">
        <v>0.8</v>
      </c>
      <c r="V4085">
        <v>-191.619</v>
      </c>
      <c r="W4085">
        <f>(Tableau1[[#This Row],[Sales]]/Tableau1[[#This Row],[Profit]])*100</f>
        <v>-37.037037037037038</v>
      </c>
      <c r="X4085">
        <f>Tableau1[[#This Row],[Sales]]*(1-Tableau1[[#This Row],[Discount]])</f>
        <v>14.193999999999997</v>
      </c>
      <c r="Y4085">
        <f ca="1">SUMIF(Tableau1[Order ID],Tableau1[[#This Row],[Order ID]],Tableau1[[#This Row],[Sales]])</f>
        <v>0</v>
      </c>
    </row>
    <row r="4086" spans="1:25" x14ac:dyDescent="0.3">
      <c r="A4086">
        <v>8249</v>
      </c>
      <c r="B4086" t="s">
        <v>4105</v>
      </c>
      <c r="C4086" s="9" t="s">
        <v>6150</v>
      </c>
      <c r="D4086" s="9">
        <v>42500</v>
      </c>
      <c r="E4086" s="3" t="s">
        <v>6339</v>
      </c>
      <c r="F4086" t="s">
        <v>6464</v>
      </c>
      <c r="G4086" t="s">
        <v>6505</v>
      </c>
      <c r="H4086" t="s">
        <v>7298</v>
      </c>
      <c r="I4086" t="s">
        <v>8056</v>
      </c>
      <c r="J4086" t="s">
        <v>8057</v>
      </c>
      <c r="K4086" t="s">
        <v>8068</v>
      </c>
      <c r="L4086" t="s">
        <v>8597</v>
      </c>
      <c r="M4086">
        <v>19134</v>
      </c>
      <c r="N4086" t="s">
        <v>8640</v>
      </c>
      <c r="O4086" t="s">
        <v>9270</v>
      </c>
      <c r="P4086" t="s">
        <v>10372</v>
      </c>
      <c r="Q4086" t="s">
        <v>10380</v>
      </c>
      <c r="R4086" t="s">
        <v>11019</v>
      </c>
      <c r="S4086">
        <v>743.98800000000006</v>
      </c>
      <c r="T4086">
        <v>2</v>
      </c>
      <c r="U4086">
        <v>0.4</v>
      </c>
      <c r="V4086">
        <v>-123.998</v>
      </c>
      <c r="W4086">
        <f>(Tableau1[[#This Row],[Sales]]/Tableau1[[#This Row],[Profit]])*100</f>
        <v>-600</v>
      </c>
      <c r="X4086">
        <f>Tableau1[[#This Row],[Sales]]*(1-Tableau1[[#This Row],[Discount]])</f>
        <v>446.39280000000002</v>
      </c>
      <c r="Y4086">
        <f ca="1">SUMIF(Tableau1[Order ID],Tableau1[[#This Row],[Order ID]],Tableau1[[#This Row],[Sales]])</f>
        <v>0</v>
      </c>
    </row>
    <row r="4087" spans="1:25" x14ac:dyDescent="0.3">
      <c r="A4087">
        <v>8250</v>
      </c>
      <c r="B4087" t="s">
        <v>4106</v>
      </c>
      <c r="C4087" s="9" t="s">
        <v>5646</v>
      </c>
      <c r="D4087" s="9">
        <v>42068</v>
      </c>
      <c r="E4087" s="3" t="s">
        <v>6030</v>
      </c>
      <c r="F4087" t="s">
        <v>6464</v>
      </c>
      <c r="G4087" t="s">
        <v>6801</v>
      </c>
      <c r="H4087" t="s">
        <v>7594</v>
      </c>
      <c r="I4087" t="s">
        <v>8054</v>
      </c>
      <c r="J4087" t="s">
        <v>8057</v>
      </c>
      <c r="K4087" t="s">
        <v>8080</v>
      </c>
      <c r="L4087" t="s">
        <v>8598</v>
      </c>
      <c r="M4087">
        <v>60653</v>
      </c>
      <c r="N4087" t="s">
        <v>8639</v>
      </c>
      <c r="O4087" t="s">
        <v>9514</v>
      </c>
      <c r="P4087" t="s">
        <v>10371</v>
      </c>
      <c r="Q4087" t="s">
        <v>10381</v>
      </c>
      <c r="R4087" t="s">
        <v>11256</v>
      </c>
      <c r="S4087">
        <v>11.212</v>
      </c>
      <c r="T4087">
        <v>2</v>
      </c>
      <c r="U4087">
        <v>0.8</v>
      </c>
      <c r="V4087">
        <v>-16.818000000000001</v>
      </c>
      <c r="W4087">
        <f>(Tableau1[[#This Row],[Sales]]/Tableau1[[#This Row],[Profit]])*100</f>
        <v>-66.666666666666657</v>
      </c>
      <c r="X4087">
        <f>Tableau1[[#This Row],[Sales]]*(1-Tableau1[[#This Row],[Discount]])</f>
        <v>2.2423999999999995</v>
      </c>
      <c r="Y4087">
        <f ca="1">SUMIF(Tableau1[Order ID],Tableau1[[#This Row],[Order ID]],Tableau1[[#This Row],[Sales]])</f>
        <v>0</v>
      </c>
    </row>
    <row r="4088" spans="1:25" x14ac:dyDescent="0.3">
      <c r="A4088">
        <v>8254</v>
      </c>
      <c r="B4088" t="s">
        <v>4107</v>
      </c>
      <c r="C4088" s="9" t="s">
        <v>5831</v>
      </c>
      <c r="D4088" s="9">
        <v>42959</v>
      </c>
      <c r="E4088" s="3" t="s">
        <v>6001</v>
      </c>
      <c r="F4088" t="s">
        <v>6465</v>
      </c>
      <c r="G4088" t="s">
        <v>7197</v>
      </c>
      <c r="H4088" t="s">
        <v>7990</v>
      </c>
      <c r="I4088" t="s">
        <v>8054</v>
      </c>
      <c r="J4088" t="s">
        <v>8057</v>
      </c>
      <c r="K4088" t="s">
        <v>8062</v>
      </c>
      <c r="L4088" t="s">
        <v>8234</v>
      </c>
      <c r="M4088">
        <v>98103</v>
      </c>
      <c r="N4088" t="s">
        <v>8638</v>
      </c>
      <c r="O4088" t="s">
        <v>9907</v>
      </c>
      <c r="P4088" t="s">
        <v>10372</v>
      </c>
      <c r="Q4088" t="s">
        <v>10389</v>
      </c>
      <c r="R4088" t="s">
        <v>11643</v>
      </c>
      <c r="S4088">
        <v>299.99</v>
      </c>
      <c r="T4088">
        <v>1</v>
      </c>
      <c r="U4088">
        <v>0</v>
      </c>
      <c r="V4088">
        <v>89.997</v>
      </c>
      <c r="W4088">
        <f>(Tableau1[[#This Row],[Sales]]/Tableau1[[#This Row],[Profit]])*100</f>
        <v>333.33333333333337</v>
      </c>
      <c r="X4088">
        <f>Tableau1[[#This Row],[Sales]]*(1-Tableau1[[#This Row],[Discount]])</f>
        <v>299.99</v>
      </c>
      <c r="Y4088">
        <f ca="1">SUMIF(Tableau1[Order ID],Tableau1[[#This Row],[Order ID]],Tableau1[[#This Row],[Sales]])</f>
        <v>0</v>
      </c>
    </row>
    <row r="4089" spans="1:25" x14ac:dyDescent="0.3">
      <c r="A4089">
        <v>8260</v>
      </c>
      <c r="B4089" t="s">
        <v>4108</v>
      </c>
      <c r="C4089" s="9" t="s">
        <v>5220</v>
      </c>
      <c r="D4089" s="9">
        <v>42547</v>
      </c>
      <c r="E4089" s="3" t="s">
        <v>5220</v>
      </c>
      <c r="F4089" t="s">
        <v>6467</v>
      </c>
      <c r="G4089" t="s">
        <v>6849</v>
      </c>
      <c r="H4089" t="s">
        <v>7642</v>
      </c>
      <c r="I4089" t="s">
        <v>8056</v>
      </c>
      <c r="J4089" t="s">
        <v>8057</v>
      </c>
      <c r="K4089" t="s">
        <v>8101</v>
      </c>
      <c r="L4089" t="s">
        <v>8600</v>
      </c>
      <c r="M4089">
        <v>48066</v>
      </c>
      <c r="N4089" t="s">
        <v>8639</v>
      </c>
      <c r="O4089" t="s">
        <v>9074</v>
      </c>
      <c r="P4089" t="s">
        <v>10371</v>
      </c>
      <c r="Q4089" t="s">
        <v>10383</v>
      </c>
      <c r="R4089" t="s">
        <v>10823</v>
      </c>
      <c r="S4089">
        <v>368.91</v>
      </c>
      <c r="T4089">
        <v>9</v>
      </c>
      <c r="U4089">
        <v>0</v>
      </c>
      <c r="V4089">
        <v>180.76589999999999</v>
      </c>
      <c r="W4089">
        <f>(Tableau1[[#This Row],[Sales]]/Tableau1[[#This Row],[Profit]])*100</f>
        <v>204.08163265306126</v>
      </c>
      <c r="X4089">
        <f>Tableau1[[#This Row],[Sales]]*(1-Tableau1[[#This Row],[Discount]])</f>
        <v>368.91</v>
      </c>
      <c r="Y4089">
        <f ca="1">SUMIF(Tableau1[Order ID],Tableau1[[#This Row],[Order ID]],Tableau1[[#This Row],[Sales]])</f>
        <v>0</v>
      </c>
    </row>
    <row r="4090" spans="1:25" x14ac:dyDescent="0.3">
      <c r="A4090">
        <v>8263</v>
      </c>
      <c r="B4090" t="s">
        <v>4109</v>
      </c>
      <c r="C4090" s="9" t="s">
        <v>5302</v>
      </c>
      <c r="D4090" s="9">
        <v>42719</v>
      </c>
      <c r="E4090" s="3" t="s">
        <v>6084</v>
      </c>
      <c r="F4090" t="s">
        <v>6465</v>
      </c>
      <c r="G4090" t="s">
        <v>7147</v>
      </c>
      <c r="H4090" t="s">
        <v>7940</v>
      </c>
      <c r="I4090" t="s">
        <v>8056</v>
      </c>
      <c r="J4090" t="s">
        <v>8057</v>
      </c>
      <c r="K4090" t="s">
        <v>8173</v>
      </c>
      <c r="L4090" t="s">
        <v>8624</v>
      </c>
      <c r="M4090">
        <v>72701</v>
      </c>
      <c r="N4090" t="s">
        <v>8637</v>
      </c>
      <c r="O4090" t="s">
        <v>8987</v>
      </c>
      <c r="P4090" t="s">
        <v>10371</v>
      </c>
      <c r="Q4090" t="s">
        <v>10383</v>
      </c>
      <c r="R4090" t="s">
        <v>10736</v>
      </c>
      <c r="S4090">
        <v>19.440000000000001</v>
      </c>
      <c r="T4090">
        <v>3</v>
      </c>
      <c r="U4090">
        <v>0</v>
      </c>
      <c r="V4090">
        <v>9.3312000000000008</v>
      </c>
      <c r="W4090">
        <f>(Tableau1[[#This Row],[Sales]]/Tableau1[[#This Row],[Profit]])*100</f>
        <v>208.33333333333334</v>
      </c>
      <c r="X4090">
        <f>Tableau1[[#This Row],[Sales]]*(1-Tableau1[[#This Row],[Discount]])</f>
        <v>19.440000000000001</v>
      </c>
      <c r="Y4090">
        <f ca="1">SUMIF(Tableau1[Order ID],Tableau1[[#This Row],[Order ID]],Tableau1[[#This Row],[Sales]])</f>
        <v>0</v>
      </c>
    </row>
    <row r="4091" spans="1:25" x14ac:dyDescent="0.3">
      <c r="A4091">
        <v>8264</v>
      </c>
      <c r="B4091" t="s">
        <v>4110</v>
      </c>
      <c r="C4091" s="9" t="s">
        <v>6053</v>
      </c>
      <c r="D4091" s="9">
        <v>42260</v>
      </c>
      <c r="E4091" s="3" t="s">
        <v>5044</v>
      </c>
      <c r="F4091" t="s">
        <v>6465</v>
      </c>
      <c r="G4091" t="s">
        <v>7030</v>
      </c>
      <c r="H4091" t="s">
        <v>7823</v>
      </c>
      <c r="I4091" t="s">
        <v>8054</v>
      </c>
      <c r="J4091" t="s">
        <v>8057</v>
      </c>
      <c r="K4091" t="s">
        <v>8166</v>
      </c>
      <c r="L4091" t="s">
        <v>8592</v>
      </c>
      <c r="M4091">
        <v>28540</v>
      </c>
      <c r="N4091" t="s">
        <v>8637</v>
      </c>
      <c r="O4091" t="s">
        <v>9257</v>
      </c>
      <c r="P4091" t="s">
        <v>10371</v>
      </c>
      <c r="Q4091" t="s">
        <v>10381</v>
      </c>
      <c r="R4091" t="s">
        <v>11006</v>
      </c>
      <c r="S4091">
        <v>13.092000000000001</v>
      </c>
      <c r="T4091">
        <v>4</v>
      </c>
      <c r="U4091">
        <v>0.7</v>
      </c>
      <c r="V4091">
        <v>-10.0372</v>
      </c>
      <c r="W4091">
        <f>(Tableau1[[#This Row],[Sales]]/Tableau1[[#This Row],[Profit]])*100</f>
        <v>-130.43478260869566</v>
      </c>
      <c r="X4091">
        <f>Tableau1[[#This Row],[Sales]]*(1-Tableau1[[#This Row],[Discount]])</f>
        <v>3.9276000000000009</v>
      </c>
      <c r="Y4091">
        <f ca="1">SUMIF(Tableau1[Order ID],Tableau1[[#This Row],[Order ID]],Tableau1[[#This Row],[Sales]])</f>
        <v>0</v>
      </c>
    </row>
    <row r="4092" spans="1:25" x14ac:dyDescent="0.3">
      <c r="A4092">
        <v>8265</v>
      </c>
      <c r="B4092" t="s">
        <v>4111</v>
      </c>
      <c r="C4092" s="9" t="s">
        <v>5155</v>
      </c>
      <c r="D4092" s="9">
        <v>42003</v>
      </c>
      <c r="E4092" s="3" t="s">
        <v>6068</v>
      </c>
      <c r="F4092" t="s">
        <v>6465</v>
      </c>
      <c r="G4092" t="s">
        <v>6663</v>
      </c>
      <c r="H4092" t="s">
        <v>7456</v>
      </c>
      <c r="I4092" t="s">
        <v>8054</v>
      </c>
      <c r="J4092" t="s">
        <v>8057</v>
      </c>
      <c r="K4092" t="s">
        <v>8078</v>
      </c>
      <c r="L4092" t="s">
        <v>8603</v>
      </c>
      <c r="M4092">
        <v>10035</v>
      </c>
      <c r="N4092" t="s">
        <v>8640</v>
      </c>
      <c r="O4092" t="s">
        <v>10352</v>
      </c>
      <c r="P4092" t="s">
        <v>10371</v>
      </c>
      <c r="Q4092" t="s">
        <v>10382</v>
      </c>
      <c r="R4092" t="s">
        <v>12092</v>
      </c>
      <c r="S4092">
        <v>122.94</v>
      </c>
      <c r="T4092">
        <v>3</v>
      </c>
      <c r="U4092">
        <v>0</v>
      </c>
      <c r="V4092">
        <v>30.734999999999999</v>
      </c>
      <c r="W4092">
        <f>(Tableau1[[#This Row],[Sales]]/Tableau1[[#This Row],[Profit]])*100</f>
        <v>400</v>
      </c>
      <c r="X4092">
        <f>Tableau1[[#This Row],[Sales]]*(1-Tableau1[[#This Row],[Discount]])</f>
        <v>122.94</v>
      </c>
      <c r="Y4092">
        <f ca="1">SUMIF(Tableau1[Order ID],Tableau1[[#This Row],[Order ID]],Tableau1[[#This Row],[Sales]])</f>
        <v>0</v>
      </c>
    </row>
    <row r="4093" spans="1:25" x14ac:dyDescent="0.3">
      <c r="A4093">
        <v>8267</v>
      </c>
      <c r="B4093" t="s">
        <v>4112</v>
      </c>
      <c r="C4093" s="9" t="s">
        <v>5363</v>
      </c>
      <c r="D4093" s="9">
        <v>41758</v>
      </c>
      <c r="E4093" s="3" t="s">
        <v>5447</v>
      </c>
      <c r="F4093" t="s">
        <v>6465</v>
      </c>
      <c r="G4093" t="s">
        <v>6815</v>
      </c>
      <c r="H4093" t="s">
        <v>7608</v>
      </c>
      <c r="I4093" t="s">
        <v>8054</v>
      </c>
      <c r="J4093" t="s">
        <v>8057</v>
      </c>
      <c r="K4093" t="s">
        <v>8076</v>
      </c>
      <c r="L4093" t="s">
        <v>8601</v>
      </c>
      <c r="M4093">
        <v>19901</v>
      </c>
      <c r="N4093" t="s">
        <v>8640</v>
      </c>
      <c r="O4093" t="s">
        <v>9060</v>
      </c>
      <c r="P4093" t="s">
        <v>10372</v>
      </c>
      <c r="Q4093" t="s">
        <v>10380</v>
      </c>
      <c r="R4093" t="s">
        <v>10809</v>
      </c>
      <c r="S4093">
        <v>19.98</v>
      </c>
      <c r="T4093">
        <v>2</v>
      </c>
      <c r="U4093">
        <v>0</v>
      </c>
      <c r="V4093">
        <v>5.1947999999999999</v>
      </c>
      <c r="W4093">
        <f>(Tableau1[[#This Row],[Sales]]/Tableau1[[#This Row],[Profit]])*100</f>
        <v>384.61538461538464</v>
      </c>
      <c r="X4093">
        <f>Tableau1[[#This Row],[Sales]]*(1-Tableau1[[#This Row],[Discount]])</f>
        <v>19.98</v>
      </c>
      <c r="Y4093">
        <f ca="1">SUMIF(Tableau1[Order ID],Tableau1[[#This Row],[Order ID]],Tableau1[[#This Row],[Sales]])</f>
        <v>0</v>
      </c>
    </row>
    <row r="4094" spans="1:25" x14ac:dyDescent="0.3">
      <c r="A4094">
        <v>8268</v>
      </c>
      <c r="B4094" t="s">
        <v>4113</v>
      </c>
      <c r="C4094" s="9" t="s">
        <v>5319</v>
      </c>
      <c r="D4094" s="9">
        <v>42765</v>
      </c>
      <c r="E4094" s="3" t="s">
        <v>5725</v>
      </c>
      <c r="F4094" t="s">
        <v>6465</v>
      </c>
      <c r="G4094" t="s">
        <v>6899</v>
      </c>
      <c r="H4094" t="s">
        <v>7692</v>
      </c>
      <c r="I4094" t="s">
        <v>8054</v>
      </c>
      <c r="J4094" t="s">
        <v>8057</v>
      </c>
      <c r="K4094" t="s">
        <v>8092</v>
      </c>
      <c r="L4094" t="s">
        <v>8598</v>
      </c>
      <c r="M4094">
        <v>60505</v>
      </c>
      <c r="N4094" t="s">
        <v>8639</v>
      </c>
      <c r="O4094" t="s">
        <v>10141</v>
      </c>
      <c r="P4094" t="s">
        <v>10370</v>
      </c>
      <c r="Q4094" t="s">
        <v>10376</v>
      </c>
      <c r="R4094" t="s">
        <v>11882</v>
      </c>
      <c r="S4094">
        <v>69.375</v>
      </c>
      <c r="T4094">
        <v>1</v>
      </c>
      <c r="U4094">
        <v>0.5</v>
      </c>
      <c r="V4094">
        <v>-47.174999999999997</v>
      </c>
      <c r="W4094">
        <f>(Tableau1[[#This Row],[Sales]]/Tableau1[[#This Row],[Profit]])*100</f>
        <v>-147.05882352941177</v>
      </c>
      <c r="X4094">
        <f>Tableau1[[#This Row],[Sales]]*(1-Tableau1[[#This Row],[Discount]])</f>
        <v>34.6875</v>
      </c>
      <c r="Y4094">
        <f ca="1">SUMIF(Tableau1[Order ID],Tableau1[[#This Row],[Order ID]],Tableau1[[#This Row],[Sales]])</f>
        <v>0</v>
      </c>
    </row>
    <row r="4095" spans="1:25" x14ac:dyDescent="0.3">
      <c r="A4095">
        <v>8272</v>
      </c>
      <c r="B4095" t="s">
        <v>4114</v>
      </c>
      <c r="C4095" s="9" t="s">
        <v>5621</v>
      </c>
      <c r="D4095" s="9">
        <v>42729</v>
      </c>
      <c r="E4095" s="3" t="s">
        <v>5443</v>
      </c>
      <c r="F4095" t="s">
        <v>6465</v>
      </c>
      <c r="G4095" t="s">
        <v>7023</v>
      </c>
      <c r="H4095" t="s">
        <v>7816</v>
      </c>
      <c r="I4095" t="s">
        <v>8054</v>
      </c>
      <c r="J4095" t="s">
        <v>8057</v>
      </c>
      <c r="K4095" t="s">
        <v>8078</v>
      </c>
      <c r="L4095" t="s">
        <v>8603</v>
      </c>
      <c r="M4095">
        <v>10009</v>
      </c>
      <c r="N4095" t="s">
        <v>8640</v>
      </c>
      <c r="O4095" t="s">
        <v>9034</v>
      </c>
      <c r="P4095" t="s">
        <v>10370</v>
      </c>
      <c r="Q4095" t="s">
        <v>10374</v>
      </c>
      <c r="R4095" t="s">
        <v>10784</v>
      </c>
      <c r="S4095">
        <v>2563.056</v>
      </c>
      <c r="T4095">
        <v>8</v>
      </c>
      <c r="U4095">
        <v>0.1</v>
      </c>
      <c r="V4095">
        <v>313.26240000000001</v>
      </c>
      <c r="W4095">
        <f>(Tableau1[[#This Row],[Sales]]/Tableau1[[#This Row],[Profit]])*100</f>
        <v>818.18181818181813</v>
      </c>
      <c r="X4095">
        <f>Tableau1[[#This Row],[Sales]]*(1-Tableau1[[#This Row],[Discount]])</f>
        <v>2306.7503999999999</v>
      </c>
      <c r="Y4095">
        <f ca="1">SUMIF(Tableau1[Order ID],Tableau1[[#This Row],[Order ID]],Tableau1[[#This Row],[Sales]])</f>
        <v>0</v>
      </c>
    </row>
    <row r="4096" spans="1:25" x14ac:dyDescent="0.3">
      <c r="A4096">
        <v>8273</v>
      </c>
      <c r="B4096" t="s">
        <v>4115</v>
      </c>
      <c r="C4096" s="9" t="s">
        <v>5231</v>
      </c>
      <c r="D4096" s="9">
        <v>42663</v>
      </c>
      <c r="E4096" s="3" t="s">
        <v>5822</v>
      </c>
      <c r="F4096" t="s">
        <v>6465</v>
      </c>
      <c r="G4096" t="s">
        <v>6969</v>
      </c>
      <c r="H4096" t="s">
        <v>7762</v>
      </c>
      <c r="I4096" t="s">
        <v>8055</v>
      </c>
      <c r="J4096" t="s">
        <v>8057</v>
      </c>
      <c r="K4096" t="s">
        <v>8543</v>
      </c>
      <c r="L4096" t="s">
        <v>8590</v>
      </c>
      <c r="M4096">
        <v>92020</v>
      </c>
      <c r="N4096" t="s">
        <v>8638</v>
      </c>
      <c r="O4096" t="s">
        <v>10249</v>
      </c>
      <c r="P4096" t="s">
        <v>10370</v>
      </c>
      <c r="Q4096" t="s">
        <v>10374</v>
      </c>
      <c r="R4096" t="s">
        <v>11987</v>
      </c>
      <c r="S4096">
        <v>387.13600000000002</v>
      </c>
      <c r="T4096">
        <v>4</v>
      </c>
      <c r="U4096">
        <v>0.2</v>
      </c>
      <c r="V4096">
        <v>4.8391999999999999</v>
      </c>
      <c r="W4096">
        <f>(Tableau1[[#This Row],[Sales]]/Tableau1[[#This Row],[Profit]])*100</f>
        <v>8000</v>
      </c>
      <c r="X4096">
        <f>Tableau1[[#This Row],[Sales]]*(1-Tableau1[[#This Row],[Discount]])</f>
        <v>309.70880000000005</v>
      </c>
      <c r="Y4096">
        <f ca="1">SUMIF(Tableau1[Order ID],Tableau1[[#This Row],[Order ID]],Tableau1[[#This Row],[Sales]])</f>
        <v>0</v>
      </c>
    </row>
    <row r="4097" spans="1:25" x14ac:dyDescent="0.3">
      <c r="A4097">
        <v>8274</v>
      </c>
      <c r="B4097" t="s">
        <v>4116</v>
      </c>
      <c r="C4097" s="9" t="s">
        <v>5415</v>
      </c>
      <c r="D4097" s="9">
        <v>42168</v>
      </c>
      <c r="E4097" s="3" t="s">
        <v>5955</v>
      </c>
      <c r="F4097" t="s">
        <v>6464</v>
      </c>
      <c r="G4097" t="s">
        <v>7231</v>
      </c>
      <c r="H4097" t="s">
        <v>8024</v>
      </c>
      <c r="I4097" t="s">
        <v>8056</v>
      </c>
      <c r="J4097" t="s">
        <v>8057</v>
      </c>
      <c r="K4097" t="s">
        <v>8082</v>
      </c>
      <c r="L4097" t="s">
        <v>8612</v>
      </c>
      <c r="M4097">
        <v>45503</v>
      </c>
      <c r="N4097" t="s">
        <v>8640</v>
      </c>
      <c r="O4097" t="s">
        <v>9600</v>
      </c>
      <c r="P4097" t="s">
        <v>10371</v>
      </c>
      <c r="Q4097" t="s">
        <v>10379</v>
      </c>
      <c r="R4097" t="s">
        <v>11341</v>
      </c>
      <c r="S4097">
        <v>3.4239999999999999</v>
      </c>
      <c r="T4097">
        <v>1</v>
      </c>
      <c r="U4097">
        <v>0.2</v>
      </c>
      <c r="V4097">
        <v>0.29959999999999998</v>
      </c>
      <c r="W4097">
        <f>(Tableau1[[#This Row],[Sales]]/Tableau1[[#This Row],[Profit]])*100</f>
        <v>1142.8571428571429</v>
      </c>
      <c r="X4097">
        <f>Tableau1[[#This Row],[Sales]]*(1-Tableau1[[#This Row],[Discount]])</f>
        <v>2.7392000000000003</v>
      </c>
      <c r="Y4097">
        <f ca="1">SUMIF(Tableau1[Order ID],Tableau1[[#This Row],[Order ID]],Tableau1[[#This Row],[Sales]])</f>
        <v>0</v>
      </c>
    </row>
    <row r="4098" spans="1:25" x14ac:dyDescent="0.3">
      <c r="A4098">
        <v>8275</v>
      </c>
      <c r="B4098" t="s">
        <v>4117</v>
      </c>
      <c r="C4098" s="9" t="s">
        <v>5190</v>
      </c>
      <c r="D4098" s="9">
        <v>42916</v>
      </c>
      <c r="E4098" s="3" t="s">
        <v>6317</v>
      </c>
      <c r="F4098" t="s">
        <v>6465</v>
      </c>
      <c r="G4098" t="s">
        <v>7008</v>
      </c>
      <c r="H4098" t="s">
        <v>7801</v>
      </c>
      <c r="I4098" t="s">
        <v>8055</v>
      </c>
      <c r="J4098" t="s">
        <v>8057</v>
      </c>
      <c r="K4098" t="s">
        <v>8203</v>
      </c>
      <c r="L4098" t="s">
        <v>8603</v>
      </c>
      <c r="M4098">
        <v>10550</v>
      </c>
      <c r="N4098" t="s">
        <v>8640</v>
      </c>
      <c r="O4098" t="s">
        <v>10020</v>
      </c>
      <c r="P4098" t="s">
        <v>10371</v>
      </c>
      <c r="Q4098" t="s">
        <v>10377</v>
      </c>
      <c r="R4098" t="s">
        <v>11758</v>
      </c>
      <c r="S4098">
        <v>1085.42</v>
      </c>
      <c r="T4098">
        <v>7</v>
      </c>
      <c r="U4098">
        <v>0</v>
      </c>
      <c r="V4098">
        <v>282.20920000000001</v>
      </c>
      <c r="W4098">
        <f>(Tableau1[[#This Row],[Sales]]/Tableau1[[#This Row],[Profit]])*100</f>
        <v>384.61538461538464</v>
      </c>
      <c r="X4098">
        <f>Tableau1[[#This Row],[Sales]]*(1-Tableau1[[#This Row],[Discount]])</f>
        <v>1085.42</v>
      </c>
      <c r="Y4098">
        <f ca="1">SUMIF(Tableau1[Order ID],Tableau1[[#This Row],[Order ID]],Tableau1[[#This Row],[Sales]])</f>
        <v>0</v>
      </c>
    </row>
    <row r="4099" spans="1:25" x14ac:dyDescent="0.3">
      <c r="A4099">
        <v>8276</v>
      </c>
      <c r="B4099" t="s">
        <v>4118</v>
      </c>
      <c r="C4099" s="9" t="s">
        <v>5183</v>
      </c>
      <c r="D4099" s="9">
        <v>42181</v>
      </c>
      <c r="E4099" s="3" t="s">
        <v>6303</v>
      </c>
      <c r="F4099" t="s">
        <v>6465</v>
      </c>
      <c r="G4099" t="s">
        <v>7216</v>
      </c>
      <c r="H4099" t="s">
        <v>8009</v>
      </c>
      <c r="I4099" t="s">
        <v>8056</v>
      </c>
      <c r="J4099" t="s">
        <v>8057</v>
      </c>
      <c r="K4099" t="s">
        <v>8138</v>
      </c>
      <c r="L4099" t="s">
        <v>8612</v>
      </c>
      <c r="M4099">
        <v>44107</v>
      </c>
      <c r="N4099" t="s">
        <v>8640</v>
      </c>
      <c r="O4099" t="s">
        <v>8737</v>
      </c>
      <c r="P4099" t="s">
        <v>10371</v>
      </c>
      <c r="Q4099" t="s">
        <v>10383</v>
      </c>
      <c r="R4099" t="s">
        <v>10486</v>
      </c>
      <c r="S4099">
        <v>43.055999999999997</v>
      </c>
      <c r="T4099">
        <v>9</v>
      </c>
      <c r="U4099">
        <v>0.2</v>
      </c>
      <c r="V4099">
        <v>15.607799999999999</v>
      </c>
      <c r="W4099">
        <f>(Tableau1[[#This Row],[Sales]]/Tableau1[[#This Row],[Profit]])*100</f>
        <v>275.86206896551727</v>
      </c>
      <c r="X4099">
        <f>Tableau1[[#This Row],[Sales]]*(1-Tableau1[[#This Row],[Discount]])</f>
        <v>34.444800000000001</v>
      </c>
      <c r="Y4099">
        <f ca="1">SUMIF(Tableau1[Order ID],Tableau1[[#This Row],[Order ID]],Tableau1[[#This Row],[Sales]])</f>
        <v>0</v>
      </c>
    </row>
    <row r="4100" spans="1:25" x14ac:dyDescent="0.3">
      <c r="A4100">
        <v>8277</v>
      </c>
      <c r="B4100" t="s">
        <v>4119</v>
      </c>
      <c r="C4100" s="9" t="s">
        <v>5853</v>
      </c>
      <c r="D4100" s="9">
        <v>42421</v>
      </c>
      <c r="E4100" s="3" t="s">
        <v>5811</v>
      </c>
      <c r="F4100" t="s">
        <v>6465</v>
      </c>
      <c r="G4100" t="s">
        <v>7252</v>
      </c>
      <c r="H4100" t="s">
        <v>8045</v>
      </c>
      <c r="I4100" t="s">
        <v>8056</v>
      </c>
      <c r="J4100" t="s">
        <v>8057</v>
      </c>
      <c r="K4100" t="s">
        <v>8125</v>
      </c>
      <c r="L4100" t="s">
        <v>8591</v>
      </c>
      <c r="M4100">
        <v>33614</v>
      </c>
      <c r="N4100" t="s">
        <v>8637</v>
      </c>
      <c r="O4100" t="s">
        <v>9418</v>
      </c>
      <c r="P4100" t="s">
        <v>10371</v>
      </c>
      <c r="Q4100" t="s">
        <v>10381</v>
      </c>
      <c r="R4100" t="s">
        <v>11166</v>
      </c>
      <c r="S4100">
        <v>3.762</v>
      </c>
      <c r="T4100">
        <v>3</v>
      </c>
      <c r="U4100">
        <v>0.7</v>
      </c>
      <c r="V4100">
        <v>-2.7587999999999999</v>
      </c>
      <c r="W4100">
        <f>(Tableau1[[#This Row],[Sales]]/Tableau1[[#This Row],[Profit]])*100</f>
        <v>-136.36363636363637</v>
      </c>
      <c r="X4100">
        <f>Tableau1[[#This Row],[Sales]]*(1-Tableau1[[#This Row],[Discount]])</f>
        <v>1.1286000000000003</v>
      </c>
      <c r="Y4100">
        <f ca="1">SUMIF(Tableau1[Order ID],Tableau1[[#This Row],[Order ID]],Tableau1[[#This Row],[Sales]])</f>
        <v>0</v>
      </c>
    </row>
    <row r="4101" spans="1:25" x14ac:dyDescent="0.3">
      <c r="A4101">
        <v>8280</v>
      </c>
      <c r="B4101" t="s">
        <v>4120</v>
      </c>
      <c r="C4101" s="9" t="s">
        <v>5330</v>
      </c>
      <c r="D4101" s="9">
        <v>42847</v>
      </c>
      <c r="E4101" s="3" t="s">
        <v>5496</v>
      </c>
      <c r="F4101" t="s">
        <v>6465</v>
      </c>
      <c r="G4101" t="s">
        <v>6700</v>
      </c>
      <c r="H4101" t="s">
        <v>7493</v>
      </c>
      <c r="I4101" t="s">
        <v>8054</v>
      </c>
      <c r="J4101" t="s">
        <v>8057</v>
      </c>
      <c r="K4101" t="s">
        <v>8096</v>
      </c>
      <c r="L4101" t="s">
        <v>8620</v>
      </c>
      <c r="M4101">
        <v>31907</v>
      </c>
      <c r="N4101" t="s">
        <v>8637</v>
      </c>
      <c r="O4101" t="s">
        <v>9508</v>
      </c>
      <c r="P4101" t="s">
        <v>10371</v>
      </c>
      <c r="Q4101" t="s">
        <v>10377</v>
      </c>
      <c r="R4101" t="s">
        <v>11250</v>
      </c>
      <c r="S4101">
        <v>675.06</v>
      </c>
      <c r="T4101">
        <v>3</v>
      </c>
      <c r="U4101">
        <v>0</v>
      </c>
      <c r="V4101">
        <v>87.757800000000003</v>
      </c>
      <c r="W4101">
        <f>(Tableau1[[#This Row],[Sales]]/Tableau1[[#This Row],[Profit]])*100</f>
        <v>769.23076923076917</v>
      </c>
      <c r="X4101">
        <f>Tableau1[[#This Row],[Sales]]*(1-Tableau1[[#This Row],[Discount]])</f>
        <v>675.06</v>
      </c>
      <c r="Y4101">
        <f ca="1">SUMIF(Tableau1[Order ID],Tableau1[[#This Row],[Order ID]],Tableau1[[#This Row],[Sales]])</f>
        <v>0</v>
      </c>
    </row>
    <row r="4102" spans="1:25" x14ac:dyDescent="0.3">
      <c r="A4102">
        <v>8281</v>
      </c>
      <c r="B4102" t="s">
        <v>4121</v>
      </c>
      <c r="C4102" s="9" t="s">
        <v>6218</v>
      </c>
      <c r="D4102" s="9">
        <v>42864</v>
      </c>
      <c r="E4102" s="3" t="s">
        <v>6441</v>
      </c>
      <c r="F4102" t="s">
        <v>6466</v>
      </c>
      <c r="G4102" t="s">
        <v>6672</v>
      </c>
      <c r="H4102" t="s">
        <v>7465</v>
      </c>
      <c r="I4102" t="s">
        <v>8055</v>
      </c>
      <c r="J4102" t="s">
        <v>8057</v>
      </c>
      <c r="K4102" t="s">
        <v>8166</v>
      </c>
      <c r="L4102" t="s">
        <v>8592</v>
      </c>
      <c r="M4102">
        <v>28540</v>
      </c>
      <c r="N4102" t="s">
        <v>8637</v>
      </c>
      <c r="O4102" t="s">
        <v>8751</v>
      </c>
      <c r="P4102" t="s">
        <v>10371</v>
      </c>
      <c r="Q4102" t="s">
        <v>10385</v>
      </c>
      <c r="R4102" t="s">
        <v>10500</v>
      </c>
      <c r="S4102">
        <v>65.231999999999999</v>
      </c>
      <c r="T4102">
        <v>3</v>
      </c>
      <c r="U4102">
        <v>0.2</v>
      </c>
      <c r="V4102">
        <v>22.015799999999999</v>
      </c>
      <c r="W4102">
        <f>(Tableau1[[#This Row],[Sales]]/Tableau1[[#This Row],[Profit]])*100</f>
        <v>296.2962962962963</v>
      </c>
      <c r="X4102">
        <f>Tableau1[[#This Row],[Sales]]*(1-Tableau1[[#This Row],[Discount]])</f>
        <v>52.185600000000001</v>
      </c>
      <c r="Y4102">
        <f ca="1">SUMIF(Tableau1[Order ID],Tableau1[[#This Row],[Order ID]],Tableau1[[#This Row],[Sales]])</f>
        <v>0</v>
      </c>
    </row>
    <row r="4103" spans="1:25" x14ac:dyDescent="0.3">
      <c r="A4103">
        <v>8283</v>
      </c>
      <c r="B4103" t="s">
        <v>4122</v>
      </c>
      <c r="C4103" s="9" t="s">
        <v>5409</v>
      </c>
      <c r="D4103" s="9">
        <v>42359</v>
      </c>
      <c r="E4103" s="3" t="s">
        <v>5237</v>
      </c>
      <c r="F4103" t="s">
        <v>6464</v>
      </c>
      <c r="G4103" t="s">
        <v>6917</v>
      </c>
      <c r="H4103" t="s">
        <v>7710</v>
      </c>
      <c r="I4103" t="s">
        <v>8056</v>
      </c>
      <c r="J4103" t="s">
        <v>8057</v>
      </c>
      <c r="K4103" t="s">
        <v>8548</v>
      </c>
      <c r="L4103" t="s">
        <v>8598</v>
      </c>
      <c r="M4103">
        <v>60174</v>
      </c>
      <c r="N4103" t="s">
        <v>8639</v>
      </c>
      <c r="O4103" t="s">
        <v>9452</v>
      </c>
      <c r="P4103" t="s">
        <v>10372</v>
      </c>
      <c r="Q4103" t="s">
        <v>10388</v>
      </c>
      <c r="R4103" t="s">
        <v>11196</v>
      </c>
      <c r="S4103">
        <v>600.53</v>
      </c>
      <c r="T4103">
        <v>2</v>
      </c>
      <c r="U4103">
        <v>0.3</v>
      </c>
      <c r="V4103">
        <v>137.26400000000001</v>
      </c>
      <c r="W4103">
        <f>(Tableau1[[#This Row],[Sales]]/Tableau1[[#This Row],[Profit]])*100</f>
        <v>437.49999999999989</v>
      </c>
      <c r="X4103">
        <f>Tableau1[[#This Row],[Sales]]*(1-Tableau1[[#This Row],[Discount]])</f>
        <v>420.37099999999998</v>
      </c>
      <c r="Y4103">
        <f ca="1">SUMIF(Tableau1[Order ID],Tableau1[[#This Row],[Order ID]],Tableau1[[#This Row],[Sales]])</f>
        <v>0</v>
      </c>
    </row>
    <row r="4104" spans="1:25" x14ac:dyDescent="0.3">
      <c r="A4104">
        <v>8287</v>
      </c>
      <c r="B4104" t="s">
        <v>4123</v>
      </c>
      <c r="C4104" s="9" t="s">
        <v>6162</v>
      </c>
      <c r="D4104" s="9">
        <v>41863</v>
      </c>
      <c r="E4104" s="3" t="s">
        <v>5589</v>
      </c>
      <c r="F4104" t="s">
        <v>6465</v>
      </c>
      <c r="G4104" t="s">
        <v>7191</v>
      </c>
      <c r="H4104" t="s">
        <v>7984</v>
      </c>
      <c r="I4104" t="s">
        <v>8056</v>
      </c>
      <c r="J4104" t="s">
        <v>8057</v>
      </c>
      <c r="K4104" t="s">
        <v>8158</v>
      </c>
      <c r="L4104" t="s">
        <v>8591</v>
      </c>
      <c r="M4104">
        <v>33180</v>
      </c>
      <c r="N4104" t="s">
        <v>8637</v>
      </c>
      <c r="O4104" t="s">
        <v>10320</v>
      </c>
      <c r="P4104" t="s">
        <v>10371</v>
      </c>
      <c r="Q4104" t="s">
        <v>10383</v>
      </c>
      <c r="R4104" t="s">
        <v>12062</v>
      </c>
      <c r="S4104">
        <v>31.103999999999999</v>
      </c>
      <c r="T4104">
        <v>6</v>
      </c>
      <c r="U4104">
        <v>0.2</v>
      </c>
      <c r="V4104">
        <v>10.8864</v>
      </c>
      <c r="W4104">
        <f>(Tableau1[[#This Row],[Sales]]/Tableau1[[#This Row],[Profit]])*100</f>
        <v>285.71428571428572</v>
      </c>
      <c r="X4104">
        <f>Tableau1[[#This Row],[Sales]]*(1-Tableau1[[#This Row],[Discount]])</f>
        <v>24.883200000000002</v>
      </c>
      <c r="Y4104">
        <f ca="1">SUMIF(Tableau1[Order ID],Tableau1[[#This Row],[Order ID]],Tableau1[[#This Row],[Sales]])</f>
        <v>0</v>
      </c>
    </row>
    <row r="4105" spans="1:25" x14ac:dyDescent="0.3">
      <c r="A4105">
        <v>8293</v>
      </c>
      <c r="B4105" t="s">
        <v>4124</v>
      </c>
      <c r="C4105" s="9" t="s">
        <v>5585</v>
      </c>
      <c r="D4105" s="9">
        <v>42349</v>
      </c>
      <c r="E4105" s="3" t="s">
        <v>5113</v>
      </c>
      <c r="F4105" t="s">
        <v>6465</v>
      </c>
      <c r="G4105" t="s">
        <v>6530</v>
      </c>
      <c r="H4105" t="s">
        <v>7323</v>
      </c>
      <c r="I4105" t="s">
        <v>8054</v>
      </c>
      <c r="J4105" t="s">
        <v>8057</v>
      </c>
      <c r="K4105" t="s">
        <v>8079</v>
      </c>
      <c r="L4105" t="s">
        <v>8612</v>
      </c>
      <c r="M4105">
        <v>45373</v>
      </c>
      <c r="N4105" t="s">
        <v>8640</v>
      </c>
      <c r="O4105" t="s">
        <v>9999</v>
      </c>
      <c r="P4105" t="s">
        <v>10371</v>
      </c>
      <c r="Q4105" t="s">
        <v>10381</v>
      </c>
      <c r="R4105" t="s">
        <v>11737</v>
      </c>
      <c r="S4105">
        <v>10.332000000000001</v>
      </c>
      <c r="T4105">
        <v>3</v>
      </c>
      <c r="U4105">
        <v>0.7</v>
      </c>
      <c r="V4105">
        <v>-7.5768000000000004</v>
      </c>
      <c r="W4105">
        <f>(Tableau1[[#This Row],[Sales]]/Tableau1[[#This Row],[Profit]])*100</f>
        <v>-136.36363636363637</v>
      </c>
      <c r="X4105">
        <f>Tableau1[[#This Row],[Sales]]*(1-Tableau1[[#This Row],[Discount]])</f>
        <v>3.0996000000000006</v>
      </c>
      <c r="Y4105">
        <f ca="1">SUMIF(Tableau1[Order ID],Tableau1[[#This Row],[Order ID]],Tableau1[[#This Row],[Sales]])</f>
        <v>0</v>
      </c>
    </row>
    <row r="4106" spans="1:25" x14ac:dyDescent="0.3">
      <c r="A4106">
        <v>8294</v>
      </c>
      <c r="B4106" t="s">
        <v>4125</v>
      </c>
      <c r="C4106" s="9" t="s">
        <v>5162</v>
      </c>
      <c r="D4106" s="9">
        <v>43042</v>
      </c>
      <c r="E4106" s="3" t="s">
        <v>5689</v>
      </c>
      <c r="F4106" t="s">
        <v>6465</v>
      </c>
      <c r="G4106" t="s">
        <v>7173</v>
      </c>
      <c r="H4106" t="s">
        <v>7966</v>
      </c>
      <c r="I4106" t="s">
        <v>8055</v>
      </c>
      <c r="J4106" t="s">
        <v>8057</v>
      </c>
      <c r="K4106" t="s">
        <v>8062</v>
      </c>
      <c r="L4106" t="s">
        <v>8234</v>
      </c>
      <c r="M4106">
        <v>98103</v>
      </c>
      <c r="N4106" t="s">
        <v>8638</v>
      </c>
      <c r="O4106" t="s">
        <v>9798</v>
      </c>
      <c r="P4106" t="s">
        <v>10371</v>
      </c>
      <c r="Q4106" t="s">
        <v>10381</v>
      </c>
      <c r="R4106" t="s">
        <v>11532</v>
      </c>
      <c r="S4106">
        <v>18.367999999999999</v>
      </c>
      <c r="T4106">
        <v>4</v>
      </c>
      <c r="U4106">
        <v>0.2</v>
      </c>
      <c r="V4106">
        <v>5.9695999999999998</v>
      </c>
      <c r="W4106">
        <f>(Tableau1[[#This Row],[Sales]]/Tableau1[[#This Row],[Profit]])*100</f>
        <v>307.69230769230768</v>
      </c>
      <c r="X4106">
        <f>Tableau1[[#This Row],[Sales]]*(1-Tableau1[[#This Row],[Discount]])</f>
        <v>14.6944</v>
      </c>
      <c r="Y4106">
        <f ca="1">SUMIF(Tableau1[Order ID],Tableau1[[#This Row],[Order ID]],Tableau1[[#This Row],[Sales]])</f>
        <v>0</v>
      </c>
    </row>
    <row r="4107" spans="1:25" x14ac:dyDescent="0.3">
      <c r="A4107">
        <v>8295</v>
      </c>
      <c r="B4107" t="s">
        <v>4126</v>
      </c>
      <c r="C4107" s="9" t="s">
        <v>5707</v>
      </c>
      <c r="D4107" s="9">
        <v>42807</v>
      </c>
      <c r="E4107" s="3" t="s">
        <v>5324</v>
      </c>
      <c r="F4107" t="s">
        <v>6465</v>
      </c>
      <c r="G4107" t="s">
        <v>6831</v>
      </c>
      <c r="H4107" t="s">
        <v>7624</v>
      </c>
      <c r="I4107" t="s">
        <v>8054</v>
      </c>
      <c r="J4107" t="s">
        <v>8057</v>
      </c>
      <c r="K4107" t="s">
        <v>8078</v>
      </c>
      <c r="L4107" t="s">
        <v>8603</v>
      </c>
      <c r="M4107">
        <v>10011</v>
      </c>
      <c r="N4107" t="s">
        <v>8640</v>
      </c>
      <c r="O4107" t="s">
        <v>9774</v>
      </c>
      <c r="P4107" t="s">
        <v>10372</v>
      </c>
      <c r="Q4107" t="s">
        <v>10380</v>
      </c>
      <c r="R4107" t="s">
        <v>11509</v>
      </c>
      <c r="S4107">
        <v>299.89999999999998</v>
      </c>
      <c r="T4107">
        <v>2</v>
      </c>
      <c r="U4107">
        <v>0</v>
      </c>
      <c r="V4107">
        <v>74.974999999999994</v>
      </c>
      <c r="W4107">
        <f>(Tableau1[[#This Row],[Sales]]/Tableau1[[#This Row],[Profit]])*100</f>
        <v>400</v>
      </c>
      <c r="X4107">
        <f>Tableau1[[#This Row],[Sales]]*(1-Tableau1[[#This Row],[Discount]])</f>
        <v>299.89999999999998</v>
      </c>
      <c r="Y4107">
        <f ca="1">SUMIF(Tableau1[Order ID],Tableau1[[#This Row],[Order ID]],Tableau1[[#This Row],[Sales]])</f>
        <v>0</v>
      </c>
    </row>
    <row r="4108" spans="1:25" x14ac:dyDescent="0.3">
      <c r="A4108">
        <v>8296</v>
      </c>
      <c r="B4108" t="s">
        <v>4127</v>
      </c>
      <c r="C4108" s="9" t="s">
        <v>5228</v>
      </c>
      <c r="D4108" s="9">
        <v>42520</v>
      </c>
      <c r="E4108" s="3" t="s">
        <v>6264</v>
      </c>
      <c r="F4108" t="s">
        <v>6465</v>
      </c>
      <c r="G4108" t="s">
        <v>6962</v>
      </c>
      <c r="H4108" t="s">
        <v>7755</v>
      </c>
      <c r="I4108" t="s">
        <v>8055</v>
      </c>
      <c r="J4108" t="s">
        <v>8057</v>
      </c>
      <c r="K4108" t="s">
        <v>8139</v>
      </c>
      <c r="L4108" t="s">
        <v>8605</v>
      </c>
      <c r="M4108">
        <v>22204</v>
      </c>
      <c r="N4108" t="s">
        <v>8637</v>
      </c>
      <c r="O4108" t="s">
        <v>8749</v>
      </c>
      <c r="P4108" t="s">
        <v>10371</v>
      </c>
      <c r="Q4108" t="s">
        <v>10385</v>
      </c>
      <c r="R4108" t="s">
        <v>10498</v>
      </c>
      <c r="S4108">
        <v>26.55</v>
      </c>
      <c r="T4108">
        <v>9</v>
      </c>
      <c r="U4108">
        <v>0</v>
      </c>
      <c r="V4108">
        <v>12.744</v>
      </c>
      <c r="W4108">
        <f>(Tableau1[[#This Row],[Sales]]/Tableau1[[#This Row],[Profit]])*100</f>
        <v>208.33333333333334</v>
      </c>
      <c r="X4108">
        <f>Tableau1[[#This Row],[Sales]]*(1-Tableau1[[#This Row],[Discount]])</f>
        <v>26.55</v>
      </c>
      <c r="Y4108">
        <f ca="1">SUMIF(Tableau1[Order ID],Tableau1[[#This Row],[Order ID]],Tableau1[[#This Row],[Sales]])</f>
        <v>0</v>
      </c>
    </row>
    <row r="4109" spans="1:25" x14ac:dyDescent="0.3">
      <c r="A4109">
        <v>8298</v>
      </c>
      <c r="B4109" t="s">
        <v>4128</v>
      </c>
      <c r="C4109" s="9" t="s">
        <v>5791</v>
      </c>
      <c r="D4109" s="9">
        <v>42190</v>
      </c>
      <c r="E4109" s="3" t="s">
        <v>5685</v>
      </c>
      <c r="F4109" t="s">
        <v>6465</v>
      </c>
      <c r="G4109" t="s">
        <v>6744</v>
      </c>
      <c r="H4109" t="s">
        <v>7537</v>
      </c>
      <c r="I4109" t="s">
        <v>8055</v>
      </c>
      <c r="J4109" t="s">
        <v>8057</v>
      </c>
      <c r="K4109" t="s">
        <v>8093</v>
      </c>
      <c r="L4109" t="s">
        <v>8592</v>
      </c>
      <c r="M4109">
        <v>28205</v>
      </c>
      <c r="N4109" t="s">
        <v>8637</v>
      </c>
      <c r="O4109" t="s">
        <v>9969</v>
      </c>
      <c r="P4109" t="s">
        <v>10370</v>
      </c>
      <c r="Q4109" t="s">
        <v>10378</v>
      </c>
      <c r="R4109" t="s">
        <v>11705</v>
      </c>
      <c r="S4109">
        <v>4.9279999999999999</v>
      </c>
      <c r="T4109">
        <v>2</v>
      </c>
      <c r="U4109">
        <v>0.2</v>
      </c>
      <c r="V4109">
        <v>0.73919999999999997</v>
      </c>
      <c r="W4109">
        <f>(Tableau1[[#This Row],[Sales]]/Tableau1[[#This Row],[Profit]])*100</f>
        <v>666.66666666666674</v>
      </c>
      <c r="X4109">
        <f>Tableau1[[#This Row],[Sales]]*(1-Tableau1[[#This Row],[Discount]])</f>
        <v>3.9424000000000001</v>
      </c>
      <c r="Y4109">
        <f ca="1">SUMIF(Tableau1[Order ID],Tableau1[[#This Row],[Order ID]],Tableau1[[#This Row],[Sales]])</f>
        <v>0</v>
      </c>
    </row>
    <row r="4110" spans="1:25" x14ac:dyDescent="0.3">
      <c r="A4110">
        <v>8300</v>
      </c>
      <c r="B4110" t="s">
        <v>4129</v>
      </c>
      <c r="C4110" s="9" t="s">
        <v>5548</v>
      </c>
      <c r="D4110" s="9">
        <v>41709</v>
      </c>
      <c r="E4110" s="3" t="s">
        <v>5264</v>
      </c>
      <c r="F4110" t="s">
        <v>6465</v>
      </c>
      <c r="G4110" t="s">
        <v>7047</v>
      </c>
      <c r="H4110" t="s">
        <v>7840</v>
      </c>
      <c r="I4110" t="s">
        <v>8054</v>
      </c>
      <c r="J4110" t="s">
        <v>8057</v>
      </c>
      <c r="K4110" t="s">
        <v>8101</v>
      </c>
      <c r="L4110" t="s">
        <v>8590</v>
      </c>
      <c r="M4110">
        <v>95661</v>
      </c>
      <c r="N4110" t="s">
        <v>8638</v>
      </c>
      <c r="O4110" t="s">
        <v>10154</v>
      </c>
      <c r="P4110" t="s">
        <v>10371</v>
      </c>
      <c r="Q4110" t="s">
        <v>10379</v>
      </c>
      <c r="R4110" t="s">
        <v>11896</v>
      </c>
      <c r="S4110">
        <v>7.98</v>
      </c>
      <c r="T4110">
        <v>3</v>
      </c>
      <c r="U4110">
        <v>0</v>
      </c>
      <c r="V4110">
        <v>2.0748000000000002</v>
      </c>
      <c r="W4110">
        <f>(Tableau1[[#This Row],[Sales]]/Tableau1[[#This Row],[Profit]])*100</f>
        <v>384.61538461538458</v>
      </c>
      <c r="X4110">
        <f>Tableau1[[#This Row],[Sales]]*(1-Tableau1[[#This Row],[Discount]])</f>
        <v>7.98</v>
      </c>
      <c r="Y4110">
        <f ca="1">SUMIF(Tableau1[Order ID],Tableau1[[#This Row],[Order ID]],Tableau1[[#This Row],[Sales]])</f>
        <v>0</v>
      </c>
    </row>
    <row r="4111" spans="1:25" x14ac:dyDescent="0.3">
      <c r="A4111">
        <v>8301</v>
      </c>
      <c r="B4111" t="s">
        <v>4130</v>
      </c>
      <c r="C4111" s="9" t="s">
        <v>5734</v>
      </c>
      <c r="D4111" s="9">
        <v>42114</v>
      </c>
      <c r="E4111" s="3" t="s">
        <v>6029</v>
      </c>
      <c r="F4111" t="s">
        <v>6465</v>
      </c>
      <c r="G4111" t="s">
        <v>6688</v>
      </c>
      <c r="H4111" t="s">
        <v>7481</v>
      </c>
      <c r="I4111" t="s">
        <v>8054</v>
      </c>
      <c r="J4111" t="s">
        <v>8057</v>
      </c>
      <c r="K4111" t="s">
        <v>8124</v>
      </c>
      <c r="L4111" t="s">
        <v>8600</v>
      </c>
      <c r="M4111">
        <v>48234</v>
      </c>
      <c r="N4111" t="s">
        <v>8639</v>
      </c>
      <c r="O4111" t="s">
        <v>8868</v>
      </c>
      <c r="P4111" t="s">
        <v>10371</v>
      </c>
      <c r="Q4111" t="s">
        <v>10385</v>
      </c>
      <c r="R4111" t="s">
        <v>10618</v>
      </c>
      <c r="S4111">
        <v>180.96</v>
      </c>
      <c r="T4111">
        <v>2</v>
      </c>
      <c r="U4111">
        <v>0</v>
      </c>
      <c r="V4111">
        <v>81.432000000000002</v>
      </c>
      <c r="W4111">
        <f>(Tableau1[[#This Row],[Sales]]/Tableau1[[#This Row],[Profit]])*100</f>
        <v>222.22222222222223</v>
      </c>
      <c r="X4111">
        <f>Tableau1[[#This Row],[Sales]]*(1-Tableau1[[#This Row],[Discount]])</f>
        <v>180.96</v>
      </c>
      <c r="Y4111">
        <f ca="1">SUMIF(Tableau1[Order ID],Tableau1[[#This Row],[Order ID]],Tableau1[[#This Row],[Sales]])</f>
        <v>0</v>
      </c>
    </row>
    <row r="4112" spans="1:25" x14ac:dyDescent="0.3">
      <c r="A4112">
        <v>8302</v>
      </c>
      <c r="B4112" t="s">
        <v>4131</v>
      </c>
      <c r="C4112" s="9" t="s">
        <v>6219</v>
      </c>
      <c r="D4112" s="9">
        <v>42942</v>
      </c>
      <c r="E4112" s="3" t="s">
        <v>5408</v>
      </c>
      <c r="F4112" t="s">
        <v>6465</v>
      </c>
      <c r="G4112" t="s">
        <v>6901</v>
      </c>
      <c r="H4112" t="s">
        <v>7694</v>
      </c>
      <c r="I4112" t="s">
        <v>8055</v>
      </c>
      <c r="J4112" t="s">
        <v>8057</v>
      </c>
      <c r="K4112" t="s">
        <v>8059</v>
      </c>
      <c r="L4112" t="s">
        <v>8590</v>
      </c>
      <c r="M4112">
        <v>90036</v>
      </c>
      <c r="N4112" t="s">
        <v>8638</v>
      </c>
      <c r="O4112" t="s">
        <v>10273</v>
      </c>
      <c r="P4112" t="s">
        <v>10372</v>
      </c>
      <c r="Q4112" t="s">
        <v>10384</v>
      </c>
      <c r="R4112" t="s">
        <v>12013</v>
      </c>
      <c r="S4112">
        <v>1649.95</v>
      </c>
      <c r="T4112">
        <v>5</v>
      </c>
      <c r="U4112">
        <v>0</v>
      </c>
      <c r="V4112">
        <v>659.98</v>
      </c>
      <c r="W4112">
        <f>(Tableau1[[#This Row],[Sales]]/Tableau1[[#This Row],[Profit]])*100</f>
        <v>250</v>
      </c>
      <c r="X4112">
        <f>Tableau1[[#This Row],[Sales]]*(1-Tableau1[[#This Row],[Discount]])</f>
        <v>1649.95</v>
      </c>
      <c r="Y4112">
        <f ca="1">SUMIF(Tableau1[Order ID],Tableau1[[#This Row],[Order ID]],Tableau1[[#This Row],[Sales]])</f>
        <v>0</v>
      </c>
    </row>
    <row r="4113" spans="1:25" x14ac:dyDescent="0.3">
      <c r="A4113">
        <v>8304</v>
      </c>
      <c r="B4113" t="s">
        <v>4132</v>
      </c>
      <c r="C4113" s="9" t="s">
        <v>5686</v>
      </c>
      <c r="D4113" s="9">
        <v>41943</v>
      </c>
      <c r="E4113" s="3" t="s">
        <v>6011</v>
      </c>
      <c r="F4113" t="s">
        <v>6464</v>
      </c>
      <c r="G4113" t="s">
        <v>7112</v>
      </c>
      <c r="H4113" t="s">
        <v>7905</v>
      </c>
      <c r="I4113" t="s">
        <v>8056</v>
      </c>
      <c r="J4113" t="s">
        <v>8057</v>
      </c>
      <c r="K4113" t="s">
        <v>8066</v>
      </c>
      <c r="L4113" t="s">
        <v>8590</v>
      </c>
      <c r="M4113">
        <v>94110</v>
      </c>
      <c r="N4113" t="s">
        <v>8638</v>
      </c>
      <c r="O4113" t="s">
        <v>9145</v>
      </c>
      <c r="P4113" t="s">
        <v>10372</v>
      </c>
      <c r="Q4113" t="s">
        <v>10380</v>
      </c>
      <c r="R4113" t="s">
        <v>10894</v>
      </c>
      <c r="S4113">
        <v>73.584000000000003</v>
      </c>
      <c r="T4113">
        <v>2</v>
      </c>
      <c r="U4113">
        <v>0.2</v>
      </c>
      <c r="V4113">
        <v>8.2782</v>
      </c>
      <c r="W4113">
        <f>(Tableau1[[#This Row],[Sales]]/Tableau1[[#This Row],[Profit]])*100</f>
        <v>888.88888888888891</v>
      </c>
      <c r="X4113">
        <f>Tableau1[[#This Row],[Sales]]*(1-Tableau1[[#This Row],[Discount]])</f>
        <v>58.867200000000004</v>
      </c>
      <c r="Y4113">
        <f ca="1">SUMIF(Tableau1[Order ID],Tableau1[[#This Row],[Order ID]],Tableau1[[#This Row],[Sales]])</f>
        <v>0</v>
      </c>
    </row>
    <row r="4114" spans="1:25" x14ac:dyDescent="0.3">
      <c r="A4114">
        <v>8305</v>
      </c>
      <c r="B4114" t="s">
        <v>4133</v>
      </c>
      <c r="C4114" s="9" t="s">
        <v>5162</v>
      </c>
      <c r="D4114" s="9">
        <v>43042</v>
      </c>
      <c r="E4114" s="3" t="s">
        <v>5075</v>
      </c>
      <c r="F4114" t="s">
        <v>6465</v>
      </c>
      <c r="G4114" t="s">
        <v>7164</v>
      </c>
      <c r="H4114" t="s">
        <v>7957</v>
      </c>
      <c r="I4114" t="s">
        <v>8054</v>
      </c>
      <c r="J4114" t="s">
        <v>8057</v>
      </c>
      <c r="K4114" t="s">
        <v>8387</v>
      </c>
      <c r="L4114" t="s">
        <v>8590</v>
      </c>
      <c r="M4114">
        <v>93309</v>
      </c>
      <c r="N4114" t="s">
        <v>8638</v>
      </c>
      <c r="O4114" t="s">
        <v>10281</v>
      </c>
      <c r="P4114" t="s">
        <v>10370</v>
      </c>
      <c r="Q4114" t="s">
        <v>10376</v>
      </c>
      <c r="R4114" t="s">
        <v>12022</v>
      </c>
      <c r="S4114">
        <v>486.36799999999999</v>
      </c>
      <c r="T4114">
        <v>4</v>
      </c>
      <c r="U4114">
        <v>0.2</v>
      </c>
      <c r="V4114">
        <v>36.477600000000002</v>
      </c>
      <c r="W4114">
        <f>(Tableau1[[#This Row],[Sales]]/Tableau1[[#This Row],[Profit]])*100</f>
        <v>1333.3333333333333</v>
      </c>
      <c r="X4114">
        <f>Tableau1[[#This Row],[Sales]]*(1-Tableau1[[#This Row],[Discount]])</f>
        <v>389.09440000000001</v>
      </c>
      <c r="Y4114">
        <f ca="1">SUMIF(Tableau1[Order ID],Tableau1[[#This Row],[Order ID]],Tableau1[[#This Row],[Sales]])</f>
        <v>0</v>
      </c>
    </row>
    <row r="4115" spans="1:25" x14ac:dyDescent="0.3">
      <c r="A4115">
        <v>8306</v>
      </c>
      <c r="B4115" t="s">
        <v>4134</v>
      </c>
      <c r="C4115" s="9" t="s">
        <v>6220</v>
      </c>
      <c r="D4115" s="9">
        <v>42593</v>
      </c>
      <c r="E4115" s="3" t="s">
        <v>5795</v>
      </c>
      <c r="F4115" t="s">
        <v>6465</v>
      </c>
      <c r="G4115" t="s">
        <v>6660</v>
      </c>
      <c r="H4115" t="s">
        <v>7453</v>
      </c>
      <c r="I4115" t="s">
        <v>8056</v>
      </c>
      <c r="J4115" t="s">
        <v>8057</v>
      </c>
      <c r="K4115" t="s">
        <v>8309</v>
      </c>
      <c r="L4115" t="s">
        <v>8614</v>
      </c>
      <c r="M4115">
        <v>74133</v>
      </c>
      <c r="N4115" t="s">
        <v>8639</v>
      </c>
      <c r="O4115" t="s">
        <v>9300</v>
      </c>
      <c r="P4115" t="s">
        <v>10371</v>
      </c>
      <c r="Q4115" t="s">
        <v>10383</v>
      </c>
      <c r="R4115" t="s">
        <v>11049</v>
      </c>
      <c r="S4115">
        <v>32.4</v>
      </c>
      <c r="T4115">
        <v>5</v>
      </c>
      <c r="U4115">
        <v>0</v>
      </c>
      <c r="V4115">
        <v>15.552</v>
      </c>
      <c r="W4115">
        <f>(Tableau1[[#This Row],[Sales]]/Tableau1[[#This Row],[Profit]])*100</f>
        <v>208.33333333333334</v>
      </c>
      <c r="X4115">
        <f>Tableau1[[#This Row],[Sales]]*(1-Tableau1[[#This Row],[Discount]])</f>
        <v>32.4</v>
      </c>
      <c r="Y4115">
        <f ca="1">SUMIF(Tableau1[Order ID],Tableau1[[#This Row],[Order ID]],Tableau1[[#This Row],[Sales]])</f>
        <v>0</v>
      </c>
    </row>
    <row r="4116" spans="1:25" x14ac:dyDescent="0.3">
      <c r="A4116">
        <v>8309</v>
      </c>
      <c r="B4116" t="s">
        <v>4135</v>
      </c>
      <c r="C4116" s="9" t="s">
        <v>5227</v>
      </c>
      <c r="D4116" s="9">
        <v>42576</v>
      </c>
      <c r="E4116" s="3" t="s">
        <v>5227</v>
      </c>
      <c r="F4116" t="s">
        <v>6467</v>
      </c>
      <c r="G4116" t="s">
        <v>7072</v>
      </c>
      <c r="H4116" t="s">
        <v>7865</v>
      </c>
      <c r="I4116" t="s">
        <v>8056</v>
      </c>
      <c r="J4116" t="s">
        <v>8057</v>
      </c>
      <c r="K4116" t="s">
        <v>8066</v>
      </c>
      <c r="L4116" t="s">
        <v>8590</v>
      </c>
      <c r="M4116">
        <v>94122</v>
      </c>
      <c r="N4116" t="s">
        <v>8638</v>
      </c>
      <c r="O4116" t="s">
        <v>9619</v>
      </c>
      <c r="P4116" t="s">
        <v>10371</v>
      </c>
      <c r="Q4116" t="s">
        <v>10379</v>
      </c>
      <c r="R4116" t="s">
        <v>11359</v>
      </c>
      <c r="S4116">
        <v>37.17</v>
      </c>
      <c r="T4116">
        <v>9</v>
      </c>
      <c r="U4116">
        <v>0</v>
      </c>
      <c r="V4116">
        <v>11.151</v>
      </c>
      <c r="W4116">
        <f>(Tableau1[[#This Row],[Sales]]/Tableau1[[#This Row],[Profit]])*100</f>
        <v>333.33333333333337</v>
      </c>
      <c r="X4116">
        <f>Tableau1[[#This Row],[Sales]]*(1-Tableau1[[#This Row],[Discount]])</f>
        <v>37.17</v>
      </c>
      <c r="Y4116">
        <f ca="1">SUMIF(Tableau1[Order ID],Tableau1[[#This Row],[Order ID]],Tableau1[[#This Row],[Sales]])</f>
        <v>0</v>
      </c>
    </row>
    <row r="4117" spans="1:25" x14ac:dyDescent="0.3">
      <c r="A4117">
        <v>8310</v>
      </c>
      <c r="B4117" t="s">
        <v>4136</v>
      </c>
      <c r="C4117" s="9" t="s">
        <v>5102</v>
      </c>
      <c r="D4117" s="9">
        <v>41699</v>
      </c>
      <c r="E4117" s="3" t="s">
        <v>6039</v>
      </c>
      <c r="F4117" t="s">
        <v>6465</v>
      </c>
      <c r="G4117" t="s">
        <v>7011</v>
      </c>
      <c r="H4117" t="s">
        <v>7804</v>
      </c>
      <c r="I4117" t="s">
        <v>8054</v>
      </c>
      <c r="J4117" t="s">
        <v>8057</v>
      </c>
      <c r="K4117" t="s">
        <v>8070</v>
      </c>
      <c r="L4117" t="s">
        <v>8593</v>
      </c>
      <c r="M4117">
        <v>77036</v>
      </c>
      <c r="N4117" t="s">
        <v>8639</v>
      </c>
      <c r="O4117" t="s">
        <v>9861</v>
      </c>
      <c r="P4117" t="s">
        <v>10371</v>
      </c>
      <c r="Q4117" t="s">
        <v>10377</v>
      </c>
      <c r="R4117" t="s">
        <v>11596</v>
      </c>
      <c r="S4117">
        <v>137.352</v>
      </c>
      <c r="T4117">
        <v>3</v>
      </c>
      <c r="U4117">
        <v>0.2</v>
      </c>
      <c r="V4117">
        <v>8.5845000000000002</v>
      </c>
      <c r="W4117">
        <f>(Tableau1[[#This Row],[Sales]]/Tableau1[[#This Row],[Profit]])*100</f>
        <v>1600</v>
      </c>
      <c r="X4117">
        <f>Tableau1[[#This Row],[Sales]]*(1-Tableau1[[#This Row],[Discount]])</f>
        <v>109.88160000000001</v>
      </c>
      <c r="Y4117">
        <f ca="1">SUMIF(Tableau1[Order ID],Tableau1[[#This Row],[Order ID]],Tableau1[[#This Row],[Sales]])</f>
        <v>0</v>
      </c>
    </row>
    <row r="4118" spans="1:25" x14ac:dyDescent="0.3">
      <c r="A4118">
        <v>8312</v>
      </c>
      <c r="B4118" t="s">
        <v>4137</v>
      </c>
      <c r="C4118" s="9" t="s">
        <v>5825</v>
      </c>
      <c r="D4118" s="9">
        <v>42761</v>
      </c>
      <c r="E4118" s="3" t="s">
        <v>6328</v>
      </c>
      <c r="F4118" t="s">
        <v>6465</v>
      </c>
      <c r="G4118" t="s">
        <v>6682</v>
      </c>
      <c r="H4118" t="s">
        <v>7475</v>
      </c>
      <c r="I4118" t="s">
        <v>8054</v>
      </c>
      <c r="J4118" t="s">
        <v>8057</v>
      </c>
      <c r="K4118" t="s">
        <v>8096</v>
      </c>
      <c r="L4118" t="s">
        <v>8620</v>
      </c>
      <c r="M4118">
        <v>31907</v>
      </c>
      <c r="N4118" t="s">
        <v>8637</v>
      </c>
      <c r="O4118" t="s">
        <v>8754</v>
      </c>
      <c r="P4118" t="s">
        <v>10370</v>
      </c>
      <c r="Q4118" t="s">
        <v>10378</v>
      </c>
      <c r="R4118" t="s">
        <v>10503</v>
      </c>
      <c r="S4118">
        <v>62.72</v>
      </c>
      <c r="T4118">
        <v>4</v>
      </c>
      <c r="U4118">
        <v>0</v>
      </c>
      <c r="V4118">
        <v>24.460799999999999</v>
      </c>
      <c r="W4118">
        <f>(Tableau1[[#This Row],[Sales]]/Tableau1[[#This Row],[Profit]])*100</f>
        <v>256.41025641025641</v>
      </c>
      <c r="X4118">
        <f>Tableau1[[#This Row],[Sales]]*(1-Tableau1[[#This Row],[Discount]])</f>
        <v>62.72</v>
      </c>
      <c r="Y4118">
        <f ca="1">SUMIF(Tableau1[Order ID],Tableau1[[#This Row],[Order ID]],Tableau1[[#This Row],[Sales]])</f>
        <v>0</v>
      </c>
    </row>
    <row r="4119" spans="1:25" x14ac:dyDescent="0.3">
      <c r="A4119">
        <v>8314</v>
      </c>
      <c r="B4119" t="s">
        <v>4138</v>
      </c>
      <c r="C4119" s="9" t="s">
        <v>5166</v>
      </c>
      <c r="D4119" s="9">
        <v>41832</v>
      </c>
      <c r="E4119" s="3" t="s">
        <v>6319</v>
      </c>
      <c r="F4119" t="s">
        <v>6465</v>
      </c>
      <c r="G4119" t="s">
        <v>6859</v>
      </c>
      <c r="H4119" t="s">
        <v>7652</v>
      </c>
      <c r="I4119" t="s">
        <v>8056</v>
      </c>
      <c r="J4119" t="s">
        <v>8057</v>
      </c>
      <c r="K4119" t="s">
        <v>8483</v>
      </c>
      <c r="L4119" t="s">
        <v>8593</v>
      </c>
      <c r="M4119">
        <v>77573</v>
      </c>
      <c r="N4119" t="s">
        <v>8639</v>
      </c>
      <c r="O4119" t="s">
        <v>9461</v>
      </c>
      <c r="P4119" t="s">
        <v>10370</v>
      </c>
      <c r="Q4119" t="s">
        <v>10374</v>
      </c>
      <c r="R4119" t="s">
        <v>11204</v>
      </c>
      <c r="S4119">
        <v>512.35799999999995</v>
      </c>
      <c r="T4119">
        <v>3</v>
      </c>
      <c r="U4119">
        <v>0.3</v>
      </c>
      <c r="V4119">
        <v>-14.6388</v>
      </c>
      <c r="W4119">
        <f>(Tableau1[[#This Row],[Sales]]/Tableau1[[#This Row],[Profit]])*100</f>
        <v>-3500</v>
      </c>
      <c r="X4119">
        <f>Tableau1[[#This Row],[Sales]]*(1-Tableau1[[#This Row],[Discount]])</f>
        <v>358.65059999999994</v>
      </c>
      <c r="Y4119">
        <f ca="1">SUMIF(Tableau1[Order ID],Tableau1[[#This Row],[Order ID]],Tableau1[[#This Row],[Sales]])</f>
        <v>0</v>
      </c>
    </row>
    <row r="4120" spans="1:25" x14ac:dyDescent="0.3">
      <c r="A4120">
        <v>8318</v>
      </c>
      <c r="B4120" t="s">
        <v>4139</v>
      </c>
      <c r="C4120" s="9" t="s">
        <v>5675</v>
      </c>
      <c r="D4120" s="9">
        <v>42836</v>
      </c>
      <c r="E4120" s="3" t="s">
        <v>5543</v>
      </c>
      <c r="F4120" t="s">
        <v>6465</v>
      </c>
      <c r="G4120" t="s">
        <v>6499</v>
      </c>
      <c r="H4120" t="s">
        <v>7292</v>
      </c>
      <c r="I4120" t="s">
        <v>8054</v>
      </c>
      <c r="J4120" t="s">
        <v>8057</v>
      </c>
      <c r="K4120" t="s">
        <v>8198</v>
      </c>
      <c r="L4120" t="s">
        <v>8592</v>
      </c>
      <c r="M4120">
        <v>27217</v>
      </c>
      <c r="N4120" t="s">
        <v>8637</v>
      </c>
      <c r="O4120" t="s">
        <v>9511</v>
      </c>
      <c r="P4120" t="s">
        <v>10371</v>
      </c>
      <c r="Q4120" t="s">
        <v>10379</v>
      </c>
      <c r="R4120" t="s">
        <v>11253</v>
      </c>
      <c r="S4120">
        <v>1.752</v>
      </c>
      <c r="T4120">
        <v>1</v>
      </c>
      <c r="U4120">
        <v>0.2</v>
      </c>
      <c r="V4120">
        <v>0.15329999999999999</v>
      </c>
      <c r="W4120">
        <f>(Tableau1[[#This Row],[Sales]]/Tableau1[[#This Row],[Profit]])*100</f>
        <v>1142.8571428571429</v>
      </c>
      <c r="X4120">
        <f>Tableau1[[#This Row],[Sales]]*(1-Tableau1[[#This Row],[Discount]])</f>
        <v>1.4016000000000002</v>
      </c>
      <c r="Y4120">
        <f ca="1">SUMIF(Tableau1[Order ID],Tableau1[[#This Row],[Order ID]],Tableau1[[#This Row],[Sales]])</f>
        <v>0</v>
      </c>
    </row>
    <row r="4121" spans="1:25" x14ac:dyDescent="0.3">
      <c r="A4121">
        <v>8320</v>
      </c>
      <c r="B4121" t="s">
        <v>4140</v>
      </c>
      <c r="C4121" s="9" t="s">
        <v>5068</v>
      </c>
      <c r="D4121" s="9">
        <v>43052</v>
      </c>
      <c r="E4121" s="3" t="s">
        <v>5581</v>
      </c>
      <c r="F4121" t="s">
        <v>6465</v>
      </c>
      <c r="G4121" t="s">
        <v>6659</v>
      </c>
      <c r="H4121" t="s">
        <v>7452</v>
      </c>
      <c r="I4121" t="s">
        <v>8054</v>
      </c>
      <c r="J4121" t="s">
        <v>8057</v>
      </c>
      <c r="K4121" t="s">
        <v>8078</v>
      </c>
      <c r="L4121" t="s">
        <v>8603</v>
      </c>
      <c r="M4121">
        <v>10009</v>
      </c>
      <c r="N4121" t="s">
        <v>8640</v>
      </c>
      <c r="O4121" t="s">
        <v>9225</v>
      </c>
      <c r="P4121" t="s">
        <v>10371</v>
      </c>
      <c r="Q4121" t="s">
        <v>10377</v>
      </c>
      <c r="R4121" t="s">
        <v>10974</v>
      </c>
      <c r="S4121">
        <v>11.21</v>
      </c>
      <c r="T4121">
        <v>1</v>
      </c>
      <c r="U4121">
        <v>0</v>
      </c>
      <c r="V4121">
        <v>3.363</v>
      </c>
      <c r="W4121">
        <f>(Tableau1[[#This Row],[Sales]]/Tableau1[[#This Row],[Profit]])*100</f>
        <v>333.33333333333337</v>
      </c>
      <c r="X4121">
        <f>Tableau1[[#This Row],[Sales]]*(1-Tableau1[[#This Row],[Discount]])</f>
        <v>11.21</v>
      </c>
      <c r="Y4121">
        <f ca="1">SUMIF(Tableau1[Order ID],Tableau1[[#This Row],[Order ID]],Tableau1[[#This Row],[Sales]])</f>
        <v>0</v>
      </c>
    </row>
    <row r="4122" spans="1:25" x14ac:dyDescent="0.3">
      <c r="A4122">
        <v>8321</v>
      </c>
      <c r="B4122" t="s">
        <v>4141</v>
      </c>
      <c r="C4122" s="9" t="s">
        <v>5931</v>
      </c>
      <c r="D4122" s="9">
        <v>42343</v>
      </c>
      <c r="E4122" s="3" t="s">
        <v>5431</v>
      </c>
      <c r="F4122" t="s">
        <v>6466</v>
      </c>
      <c r="G4122" t="s">
        <v>6479</v>
      </c>
      <c r="H4122" t="s">
        <v>7272</v>
      </c>
      <c r="I4122" t="s">
        <v>8054</v>
      </c>
      <c r="J4122" t="s">
        <v>8057</v>
      </c>
      <c r="K4122" t="s">
        <v>8119</v>
      </c>
      <c r="L4122" t="s">
        <v>8593</v>
      </c>
      <c r="M4122">
        <v>75220</v>
      </c>
      <c r="N4122" t="s">
        <v>8639</v>
      </c>
      <c r="O4122" t="s">
        <v>10040</v>
      </c>
      <c r="P4122" t="s">
        <v>10371</v>
      </c>
      <c r="Q4122" t="s">
        <v>10379</v>
      </c>
      <c r="R4122" t="s">
        <v>11778</v>
      </c>
      <c r="S4122">
        <v>45.04</v>
      </c>
      <c r="T4122">
        <v>2</v>
      </c>
      <c r="U4122">
        <v>0.2</v>
      </c>
      <c r="V4122">
        <v>4.5039999999999996</v>
      </c>
      <c r="W4122">
        <f>(Tableau1[[#This Row],[Sales]]/Tableau1[[#This Row],[Profit]])*100</f>
        <v>1000</v>
      </c>
      <c r="X4122">
        <f>Tableau1[[#This Row],[Sales]]*(1-Tableau1[[#This Row],[Discount]])</f>
        <v>36.032000000000004</v>
      </c>
      <c r="Y4122">
        <f ca="1">SUMIF(Tableau1[Order ID],Tableau1[[#This Row],[Order ID]],Tableau1[[#This Row],[Sales]])</f>
        <v>0</v>
      </c>
    </row>
    <row r="4123" spans="1:25" x14ac:dyDescent="0.3">
      <c r="A4123">
        <v>8322</v>
      </c>
      <c r="B4123" t="s">
        <v>4142</v>
      </c>
      <c r="C4123" s="9" t="s">
        <v>5212</v>
      </c>
      <c r="D4123" s="9">
        <v>42639</v>
      </c>
      <c r="E4123" s="3" t="s">
        <v>5423</v>
      </c>
      <c r="F4123" t="s">
        <v>6465</v>
      </c>
      <c r="G4123" t="s">
        <v>7086</v>
      </c>
      <c r="H4123" t="s">
        <v>7879</v>
      </c>
      <c r="I4123" t="s">
        <v>8054</v>
      </c>
      <c r="J4123" t="s">
        <v>8057</v>
      </c>
      <c r="K4123" t="s">
        <v>8070</v>
      </c>
      <c r="L4123" t="s">
        <v>8593</v>
      </c>
      <c r="M4123">
        <v>77095</v>
      </c>
      <c r="N4123" t="s">
        <v>8639</v>
      </c>
      <c r="O4123" t="s">
        <v>9522</v>
      </c>
      <c r="P4123" t="s">
        <v>10371</v>
      </c>
      <c r="Q4123" t="s">
        <v>10381</v>
      </c>
      <c r="R4123" t="s">
        <v>12042</v>
      </c>
      <c r="S4123">
        <v>15.624000000000001</v>
      </c>
      <c r="T4123">
        <v>2</v>
      </c>
      <c r="U4123">
        <v>0.8</v>
      </c>
      <c r="V4123">
        <v>-24.9984</v>
      </c>
      <c r="W4123">
        <f>(Tableau1[[#This Row],[Sales]]/Tableau1[[#This Row],[Profit]])*100</f>
        <v>-62.5</v>
      </c>
      <c r="X4123">
        <f>Tableau1[[#This Row],[Sales]]*(1-Tableau1[[#This Row],[Discount]])</f>
        <v>3.1247999999999996</v>
      </c>
      <c r="Y4123">
        <f ca="1">SUMIF(Tableau1[Order ID],Tableau1[[#This Row],[Order ID]],Tableau1[[#This Row],[Sales]])</f>
        <v>0</v>
      </c>
    </row>
    <row r="4124" spans="1:25" x14ac:dyDescent="0.3">
      <c r="A4124">
        <v>8323</v>
      </c>
      <c r="B4124" t="s">
        <v>4143</v>
      </c>
      <c r="C4124" s="9" t="s">
        <v>5288</v>
      </c>
      <c r="D4124" s="9">
        <v>42693</v>
      </c>
      <c r="E4124" s="3" t="s">
        <v>5911</v>
      </c>
      <c r="F4124" t="s">
        <v>6465</v>
      </c>
      <c r="G4124" t="s">
        <v>6912</v>
      </c>
      <c r="H4124" t="s">
        <v>7705</v>
      </c>
      <c r="I4124" t="s">
        <v>8054</v>
      </c>
      <c r="J4124" t="s">
        <v>8057</v>
      </c>
      <c r="K4124" t="s">
        <v>8143</v>
      </c>
      <c r="L4124" t="s">
        <v>8603</v>
      </c>
      <c r="M4124">
        <v>11561</v>
      </c>
      <c r="N4124" t="s">
        <v>8640</v>
      </c>
      <c r="O4124" t="s">
        <v>10078</v>
      </c>
      <c r="P4124" t="s">
        <v>10371</v>
      </c>
      <c r="Q4124" t="s">
        <v>10382</v>
      </c>
      <c r="R4124" t="s">
        <v>11816</v>
      </c>
      <c r="S4124">
        <v>8.74</v>
      </c>
      <c r="T4124">
        <v>2</v>
      </c>
      <c r="U4124">
        <v>0</v>
      </c>
      <c r="V4124">
        <v>2.2724000000000002</v>
      </c>
      <c r="W4124">
        <f>(Tableau1[[#This Row],[Sales]]/Tableau1[[#This Row],[Profit]])*100</f>
        <v>384.61538461538458</v>
      </c>
      <c r="X4124">
        <f>Tableau1[[#This Row],[Sales]]*(1-Tableau1[[#This Row],[Discount]])</f>
        <v>8.74</v>
      </c>
      <c r="Y4124">
        <f ca="1">SUMIF(Tableau1[Order ID],Tableau1[[#This Row],[Order ID]],Tableau1[[#This Row],[Sales]])</f>
        <v>0</v>
      </c>
    </row>
    <row r="4125" spans="1:25" x14ac:dyDescent="0.3">
      <c r="A4125">
        <v>8325</v>
      </c>
      <c r="B4125" t="s">
        <v>4144</v>
      </c>
      <c r="C4125" s="9" t="s">
        <v>5595</v>
      </c>
      <c r="D4125" s="9">
        <v>42986</v>
      </c>
      <c r="E4125" s="3" t="s">
        <v>5458</v>
      </c>
      <c r="F4125" t="s">
        <v>6466</v>
      </c>
      <c r="G4125" t="s">
        <v>7231</v>
      </c>
      <c r="H4125" t="s">
        <v>8024</v>
      </c>
      <c r="I4125" t="s">
        <v>8056</v>
      </c>
      <c r="J4125" t="s">
        <v>8057</v>
      </c>
      <c r="K4125" t="s">
        <v>8204</v>
      </c>
      <c r="L4125" t="s">
        <v>8591</v>
      </c>
      <c r="M4125">
        <v>33012</v>
      </c>
      <c r="N4125" t="s">
        <v>8637</v>
      </c>
      <c r="O4125" t="s">
        <v>9048</v>
      </c>
      <c r="P4125" t="s">
        <v>10371</v>
      </c>
      <c r="Q4125" t="s">
        <v>10377</v>
      </c>
      <c r="R4125" t="s">
        <v>10797</v>
      </c>
      <c r="S4125">
        <v>61.68</v>
      </c>
      <c r="T4125">
        <v>5</v>
      </c>
      <c r="U4125">
        <v>0.2</v>
      </c>
      <c r="V4125">
        <v>5.3970000000000002</v>
      </c>
      <c r="W4125">
        <f>(Tableau1[[#This Row],[Sales]]/Tableau1[[#This Row],[Profit]])*100</f>
        <v>1142.8571428571429</v>
      </c>
      <c r="X4125">
        <f>Tableau1[[#This Row],[Sales]]*(1-Tableau1[[#This Row],[Discount]])</f>
        <v>49.344000000000001</v>
      </c>
      <c r="Y4125">
        <f ca="1">SUMIF(Tableau1[Order ID],Tableau1[[#This Row],[Order ID]],Tableau1[[#This Row],[Sales]])</f>
        <v>0</v>
      </c>
    </row>
    <row r="4126" spans="1:25" x14ac:dyDescent="0.3">
      <c r="A4126">
        <v>8327</v>
      </c>
      <c r="B4126" t="s">
        <v>4145</v>
      </c>
      <c r="C4126" s="9" t="s">
        <v>5276</v>
      </c>
      <c r="D4126" s="9">
        <v>42937</v>
      </c>
      <c r="E4126" s="3" t="s">
        <v>6168</v>
      </c>
      <c r="F4126" t="s">
        <v>6464</v>
      </c>
      <c r="G4126" t="s">
        <v>6594</v>
      </c>
      <c r="H4126" t="s">
        <v>7387</v>
      </c>
      <c r="I4126" t="s">
        <v>8055</v>
      </c>
      <c r="J4126" t="s">
        <v>8057</v>
      </c>
      <c r="K4126" t="s">
        <v>8092</v>
      </c>
      <c r="L4126" t="s">
        <v>8598</v>
      </c>
      <c r="M4126">
        <v>60505</v>
      </c>
      <c r="N4126" t="s">
        <v>8639</v>
      </c>
      <c r="O4126" t="s">
        <v>8812</v>
      </c>
      <c r="P4126" t="s">
        <v>10371</v>
      </c>
      <c r="Q4126" t="s">
        <v>10381</v>
      </c>
      <c r="R4126" t="s">
        <v>10562</v>
      </c>
      <c r="S4126">
        <v>2.8639999999999999</v>
      </c>
      <c r="T4126">
        <v>4</v>
      </c>
      <c r="U4126">
        <v>0.8</v>
      </c>
      <c r="V4126">
        <v>-4.5823999999999998</v>
      </c>
      <c r="W4126">
        <f>(Tableau1[[#This Row],[Sales]]/Tableau1[[#This Row],[Profit]])*100</f>
        <v>-62.5</v>
      </c>
      <c r="X4126">
        <f>Tableau1[[#This Row],[Sales]]*(1-Tableau1[[#This Row],[Discount]])</f>
        <v>0.57279999999999986</v>
      </c>
      <c r="Y4126">
        <f ca="1">SUMIF(Tableau1[Order ID],Tableau1[[#This Row],[Order ID]],Tableau1[[#This Row],[Sales]])</f>
        <v>0</v>
      </c>
    </row>
    <row r="4127" spans="1:25" x14ac:dyDescent="0.3">
      <c r="A4127">
        <v>8329</v>
      </c>
      <c r="B4127" t="s">
        <v>4146</v>
      </c>
      <c r="C4127" s="9" t="s">
        <v>5863</v>
      </c>
      <c r="D4127" s="9">
        <v>43014</v>
      </c>
      <c r="E4127" s="3" t="s">
        <v>6374</v>
      </c>
      <c r="F4127" t="s">
        <v>6465</v>
      </c>
      <c r="G4127" t="s">
        <v>6658</v>
      </c>
      <c r="H4127" t="s">
        <v>7451</v>
      </c>
      <c r="I4127" t="s">
        <v>8054</v>
      </c>
      <c r="J4127" t="s">
        <v>8057</v>
      </c>
      <c r="K4127" t="s">
        <v>8136</v>
      </c>
      <c r="L4127" t="s">
        <v>8618</v>
      </c>
      <c r="M4127">
        <v>7109</v>
      </c>
      <c r="N4127" t="s">
        <v>8640</v>
      </c>
      <c r="O4127" t="s">
        <v>9646</v>
      </c>
      <c r="P4127" t="s">
        <v>10371</v>
      </c>
      <c r="Q4127" t="s">
        <v>10383</v>
      </c>
      <c r="R4127" t="s">
        <v>11384</v>
      </c>
      <c r="S4127">
        <v>143.69999999999999</v>
      </c>
      <c r="T4127">
        <v>3</v>
      </c>
      <c r="U4127">
        <v>0</v>
      </c>
      <c r="V4127">
        <v>68.975999999999999</v>
      </c>
      <c r="W4127">
        <f>(Tableau1[[#This Row],[Sales]]/Tableau1[[#This Row],[Profit]])*100</f>
        <v>208.33333333333331</v>
      </c>
      <c r="X4127">
        <f>Tableau1[[#This Row],[Sales]]*(1-Tableau1[[#This Row],[Discount]])</f>
        <v>143.69999999999999</v>
      </c>
      <c r="Y4127">
        <f ca="1">SUMIF(Tableau1[Order ID],Tableau1[[#This Row],[Order ID]],Tableau1[[#This Row],[Sales]])</f>
        <v>0</v>
      </c>
    </row>
    <row r="4128" spans="1:25" x14ac:dyDescent="0.3">
      <c r="A4128">
        <v>8331</v>
      </c>
      <c r="B4128" t="s">
        <v>4147</v>
      </c>
      <c r="C4128" s="9" t="s">
        <v>5689</v>
      </c>
      <c r="D4128" s="9">
        <v>43046</v>
      </c>
      <c r="E4128" s="3" t="s">
        <v>5373</v>
      </c>
      <c r="F4128" t="s">
        <v>6465</v>
      </c>
      <c r="G4128" t="s">
        <v>6692</v>
      </c>
      <c r="H4128" t="s">
        <v>7485</v>
      </c>
      <c r="I4128" t="s">
        <v>8054</v>
      </c>
      <c r="J4128" t="s">
        <v>8057</v>
      </c>
      <c r="K4128" t="s">
        <v>8078</v>
      </c>
      <c r="L4128" t="s">
        <v>8603</v>
      </c>
      <c r="M4128">
        <v>10024</v>
      </c>
      <c r="N4128" t="s">
        <v>8640</v>
      </c>
      <c r="O4128" t="s">
        <v>10353</v>
      </c>
      <c r="P4128" t="s">
        <v>10372</v>
      </c>
      <c r="Q4128" t="s">
        <v>10384</v>
      </c>
      <c r="R4128" t="s">
        <v>12093</v>
      </c>
      <c r="S4128">
        <v>7.88</v>
      </c>
      <c r="T4128">
        <v>4</v>
      </c>
      <c r="U4128">
        <v>0</v>
      </c>
      <c r="V4128">
        <v>2.5215999999999998</v>
      </c>
      <c r="W4128">
        <f>(Tableau1[[#This Row],[Sales]]/Tableau1[[#This Row],[Profit]])*100</f>
        <v>312.5</v>
      </c>
      <c r="X4128">
        <f>Tableau1[[#This Row],[Sales]]*(1-Tableau1[[#This Row],[Discount]])</f>
        <v>7.88</v>
      </c>
      <c r="Y4128">
        <f ca="1">SUMIF(Tableau1[Order ID],Tableau1[[#This Row],[Order ID]],Tableau1[[#This Row],[Sales]])</f>
        <v>0</v>
      </c>
    </row>
    <row r="4129" spans="1:25" x14ac:dyDescent="0.3">
      <c r="A4129">
        <v>8332</v>
      </c>
      <c r="B4129" t="s">
        <v>4148</v>
      </c>
      <c r="C4129" s="9" t="s">
        <v>6215</v>
      </c>
      <c r="D4129" s="9">
        <v>42438</v>
      </c>
      <c r="E4129" s="3" t="s">
        <v>5329</v>
      </c>
      <c r="F4129" t="s">
        <v>6466</v>
      </c>
      <c r="G4129" t="s">
        <v>6987</v>
      </c>
      <c r="H4129" t="s">
        <v>7780</v>
      </c>
      <c r="I4129" t="s">
        <v>8054</v>
      </c>
      <c r="J4129" t="s">
        <v>8057</v>
      </c>
      <c r="K4129" t="s">
        <v>8562</v>
      </c>
      <c r="L4129" t="s">
        <v>8619</v>
      </c>
      <c r="M4129">
        <v>1810</v>
      </c>
      <c r="N4129" t="s">
        <v>8640</v>
      </c>
      <c r="O4129" t="s">
        <v>9225</v>
      </c>
      <c r="P4129" t="s">
        <v>10371</v>
      </c>
      <c r="Q4129" t="s">
        <v>10377</v>
      </c>
      <c r="R4129" t="s">
        <v>10974</v>
      </c>
      <c r="S4129">
        <v>11.21</v>
      </c>
      <c r="T4129">
        <v>1</v>
      </c>
      <c r="U4129">
        <v>0</v>
      </c>
      <c r="V4129">
        <v>3.363</v>
      </c>
      <c r="W4129">
        <f>(Tableau1[[#This Row],[Sales]]/Tableau1[[#This Row],[Profit]])*100</f>
        <v>333.33333333333337</v>
      </c>
      <c r="X4129">
        <f>Tableau1[[#This Row],[Sales]]*(1-Tableau1[[#This Row],[Discount]])</f>
        <v>11.21</v>
      </c>
      <c r="Y4129">
        <f ca="1">SUMIF(Tableau1[Order ID],Tableau1[[#This Row],[Order ID]],Tableau1[[#This Row],[Sales]])</f>
        <v>0</v>
      </c>
    </row>
    <row r="4130" spans="1:25" x14ac:dyDescent="0.3">
      <c r="A4130">
        <v>8336</v>
      </c>
      <c r="B4130" t="s">
        <v>4149</v>
      </c>
      <c r="C4130" s="9" t="s">
        <v>5756</v>
      </c>
      <c r="D4130" s="9">
        <v>42868</v>
      </c>
      <c r="E4130" s="3" t="s">
        <v>5826</v>
      </c>
      <c r="F4130" t="s">
        <v>6464</v>
      </c>
      <c r="G4130" t="s">
        <v>6662</v>
      </c>
      <c r="H4130" t="s">
        <v>7455</v>
      </c>
      <c r="I4130" t="s">
        <v>8056</v>
      </c>
      <c r="J4130" t="s">
        <v>8057</v>
      </c>
      <c r="K4130" t="s">
        <v>8104</v>
      </c>
      <c r="L4130" t="s">
        <v>8601</v>
      </c>
      <c r="M4130">
        <v>19711</v>
      </c>
      <c r="N4130" t="s">
        <v>8640</v>
      </c>
      <c r="O4130" t="s">
        <v>9784</v>
      </c>
      <c r="P4130" t="s">
        <v>10371</v>
      </c>
      <c r="Q4130" t="s">
        <v>10381</v>
      </c>
      <c r="R4130" t="s">
        <v>11518</v>
      </c>
      <c r="S4130">
        <v>299.52</v>
      </c>
      <c r="T4130">
        <v>9</v>
      </c>
      <c r="U4130">
        <v>0</v>
      </c>
      <c r="V4130">
        <v>149.76</v>
      </c>
      <c r="W4130">
        <f>(Tableau1[[#This Row],[Sales]]/Tableau1[[#This Row],[Profit]])*100</f>
        <v>200</v>
      </c>
      <c r="X4130">
        <f>Tableau1[[#This Row],[Sales]]*(1-Tableau1[[#This Row],[Discount]])</f>
        <v>299.52</v>
      </c>
      <c r="Y4130">
        <f ca="1">SUMIF(Tableau1[Order ID],Tableau1[[#This Row],[Order ID]],Tableau1[[#This Row],[Sales]])</f>
        <v>0</v>
      </c>
    </row>
    <row r="4131" spans="1:25" x14ac:dyDescent="0.3">
      <c r="A4131">
        <v>8337</v>
      </c>
      <c r="B4131" t="s">
        <v>4150</v>
      </c>
      <c r="C4131" s="9" t="s">
        <v>5445</v>
      </c>
      <c r="D4131" s="9">
        <v>42553</v>
      </c>
      <c r="E4131" s="3" t="s">
        <v>5660</v>
      </c>
      <c r="F4131" t="s">
        <v>6465</v>
      </c>
      <c r="G4131" t="s">
        <v>6815</v>
      </c>
      <c r="H4131" t="s">
        <v>7608</v>
      </c>
      <c r="I4131" t="s">
        <v>8054</v>
      </c>
      <c r="J4131" t="s">
        <v>8057</v>
      </c>
      <c r="K4131" t="s">
        <v>8139</v>
      </c>
      <c r="L4131" t="s">
        <v>8605</v>
      </c>
      <c r="M4131">
        <v>22204</v>
      </c>
      <c r="N4131" t="s">
        <v>8637</v>
      </c>
      <c r="O4131" t="s">
        <v>10354</v>
      </c>
      <c r="P4131" t="s">
        <v>10371</v>
      </c>
      <c r="Q4131" t="s">
        <v>10379</v>
      </c>
      <c r="R4131" t="s">
        <v>12094</v>
      </c>
      <c r="S4131">
        <v>7.7</v>
      </c>
      <c r="T4131">
        <v>2</v>
      </c>
      <c r="U4131">
        <v>0</v>
      </c>
      <c r="V4131">
        <v>3.157</v>
      </c>
      <c r="W4131">
        <f>(Tableau1[[#This Row],[Sales]]/Tableau1[[#This Row],[Profit]])*100</f>
        <v>243.90243902439025</v>
      </c>
      <c r="X4131">
        <f>Tableau1[[#This Row],[Sales]]*(1-Tableau1[[#This Row],[Discount]])</f>
        <v>7.7</v>
      </c>
      <c r="Y4131">
        <f ca="1">SUMIF(Tableau1[Order ID],Tableau1[[#This Row],[Order ID]],Tableau1[[#This Row],[Sales]])</f>
        <v>0</v>
      </c>
    </row>
    <row r="4132" spans="1:25" x14ac:dyDescent="0.3">
      <c r="A4132">
        <v>8338</v>
      </c>
      <c r="B4132" t="s">
        <v>4151</v>
      </c>
      <c r="C4132" s="9" t="s">
        <v>5452</v>
      </c>
      <c r="D4132" s="9">
        <v>42000</v>
      </c>
      <c r="E4132" s="3" t="s">
        <v>5958</v>
      </c>
      <c r="F4132" t="s">
        <v>6465</v>
      </c>
      <c r="G4132" t="s">
        <v>7036</v>
      </c>
      <c r="H4132" t="s">
        <v>7829</v>
      </c>
      <c r="I4132" t="s">
        <v>8055</v>
      </c>
      <c r="J4132" t="s">
        <v>8057</v>
      </c>
      <c r="K4132" t="s">
        <v>8085</v>
      </c>
      <c r="L4132" t="s">
        <v>8607</v>
      </c>
      <c r="M4132">
        <v>35601</v>
      </c>
      <c r="N4132" t="s">
        <v>8637</v>
      </c>
      <c r="O4132" t="s">
        <v>10332</v>
      </c>
      <c r="P4132" t="s">
        <v>10371</v>
      </c>
      <c r="Q4132" t="s">
        <v>10383</v>
      </c>
      <c r="R4132" t="s">
        <v>12074</v>
      </c>
      <c r="S4132">
        <v>23.92</v>
      </c>
      <c r="T4132">
        <v>4</v>
      </c>
      <c r="U4132">
        <v>0</v>
      </c>
      <c r="V4132">
        <v>11.720800000000001</v>
      </c>
      <c r="W4132">
        <f>(Tableau1[[#This Row],[Sales]]/Tableau1[[#This Row],[Profit]])*100</f>
        <v>204.08163265306123</v>
      </c>
      <c r="X4132">
        <f>Tableau1[[#This Row],[Sales]]*(1-Tableau1[[#This Row],[Discount]])</f>
        <v>23.92</v>
      </c>
      <c r="Y4132">
        <f ca="1">SUMIF(Tableau1[Order ID],Tableau1[[#This Row],[Order ID]],Tableau1[[#This Row],[Sales]])</f>
        <v>0</v>
      </c>
    </row>
    <row r="4133" spans="1:25" x14ac:dyDescent="0.3">
      <c r="A4133">
        <v>8340</v>
      </c>
      <c r="B4133" t="s">
        <v>4152</v>
      </c>
      <c r="C4133" s="9" t="s">
        <v>5699</v>
      </c>
      <c r="D4133" s="9">
        <v>42838</v>
      </c>
      <c r="E4133" s="3" t="s">
        <v>5857</v>
      </c>
      <c r="F4133" t="s">
        <v>6465</v>
      </c>
      <c r="G4133" t="s">
        <v>6921</v>
      </c>
      <c r="H4133" t="s">
        <v>7714</v>
      </c>
      <c r="I4133" t="s">
        <v>8055</v>
      </c>
      <c r="J4133" t="s">
        <v>8057</v>
      </c>
      <c r="K4133" t="s">
        <v>8144</v>
      </c>
      <c r="L4133" t="s">
        <v>8590</v>
      </c>
      <c r="M4133">
        <v>92345</v>
      </c>
      <c r="N4133" t="s">
        <v>8638</v>
      </c>
      <c r="O4133" t="s">
        <v>9795</v>
      </c>
      <c r="P4133" t="s">
        <v>10370</v>
      </c>
      <c r="Q4133" t="s">
        <v>10374</v>
      </c>
      <c r="R4133" t="s">
        <v>11529</v>
      </c>
      <c r="S4133">
        <v>436.70400000000001</v>
      </c>
      <c r="T4133">
        <v>6</v>
      </c>
      <c r="U4133">
        <v>0.2</v>
      </c>
      <c r="V4133">
        <v>-38.211599999999997</v>
      </c>
      <c r="W4133">
        <f>(Tableau1[[#This Row],[Sales]]/Tableau1[[#This Row],[Profit]])*100</f>
        <v>-1142.8571428571429</v>
      </c>
      <c r="X4133">
        <f>Tableau1[[#This Row],[Sales]]*(1-Tableau1[[#This Row],[Discount]])</f>
        <v>349.36320000000001</v>
      </c>
      <c r="Y4133">
        <f ca="1">SUMIF(Tableau1[Order ID],Tableau1[[#This Row],[Order ID]],Tableau1[[#This Row],[Sales]])</f>
        <v>0</v>
      </c>
    </row>
    <row r="4134" spans="1:25" x14ac:dyDescent="0.3">
      <c r="A4134">
        <v>8341</v>
      </c>
      <c r="B4134" t="s">
        <v>4153</v>
      </c>
      <c r="C4134" s="9" t="s">
        <v>5717</v>
      </c>
      <c r="D4134" s="9">
        <v>41957</v>
      </c>
      <c r="E4134" s="3" t="s">
        <v>6194</v>
      </c>
      <c r="F4134" t="s">
        <v>6465</v>
      </c>
      <c r="G4134" t="s">
        <v>6885</v>
      </c>
      <c r="H4134" t="s">
        <v>7678</v>
      </c>
      <c r="I4134" t="s">
        <v>8054</v>
      </c>
      <c r="J4134" t="s">
        <v>8057</v>
      </c>
      <c r="K4134" t="s">
        <v>8327</v>
      </c>
      <c r="L4134" t="s">
        <v>8605</v>
      </c>
      <c r="M4134">
        <v>23320</v>
      </c>
      <c r="N4134" t="s">
        <v>8637</v>
      </c>
      <c r="O4134" t="s">
        <v>9604</v>
      </c>
      <c r="P4134" t="s">
        <v>10371</v>
      </c>
      <c r="Q4134" t="s">
        <v>10383</v>
      </c>
      <c r="R4134" t="s">
        <v>11345</v>
      </c>
      <c r="S4134">
        <v>32.4</v>
      </c>
      <c r="T4134">
        <v>5</v>
      </c>
      <c r="U4134">
        <v>0</v>
      </c>
      <c r="V4134">
        <v>15.552</v>
      </c>
      <c r="W4134">
        <f>(Tableau1[[#This Row],[Sales]]/Tableau1[[#This Row],[Profit]])*100</f>
        <v>208.33333333333334</v>
      </c>
      <c r="X4134">
        <f>Tableau1[[#This Row],[Sales]]*(1-Tableau1[[#This Row],[Discount]])</f>
        <v>32.4</v>
      </c>
      <c r="Y4134">
        <f ca="1">SUMIF(Tableau1[Order ID],Tableau1[[#This Row],[Order ID]],Tableau1[[#This Row],[Sales]])</f>
        <v>0</v>
      </c>
    </row>
    <row r="4135" spans="1:25" x14ac:dyDescent="0.3">
      <c r="A4135">
        <v>8342</v>
      </c>
      <c r="B4135" t="s">
        <v>4154</v>
      </c>
      <c r="C4135" s="9" t="s">
        <v>5562</v>
      </c>
      <c r="D4135" s="9">
        <v>42897</v>
      </c>
      <c r="E4135" s="3" t="s">
        <v>6419</v>
      </c>
      <c r="F4135" t="s">
        <v>6466</v>
      </c>
      <c r="G4135" t="s">
        <v>6477</v>
      </c>
      <c r="H4135" t="s">
        <v>7270</v>
      </c>
      <c r="I4135" t="s">
        <v>8054</v>
      </c>
      <c r="J4135" t="s">
        <v>8057</v>
      </c>
      <c r="K4135" t="s">
        <v>8059</v>
      </c>
      <c r="L4135" t="s">
        <v>8590</v>
      </c>
      <c r="M4135">
        <v>90036</v>
      </c>
      <c r="N4135" t="s">
        <v>8638</v>
      </c>
      <c r="O4135" t="s">
        <v>9187</v>
      </c>
      <c r="P4135" t="s">
        <v>10371</v>
      </c>
      <c r="Q4135" t="s">
        <v>10382</v>
      </c>
      <c r="R4135" t="s">
        <v>10936</v>
      </c>
      <c r="S4135">
        <v>61.44</v>
      </c>
      <c r="T4135">
        <v>3</v>
      </c>
      <c r="U4135">
        <v>0</v>
      </c>
      <c r="V4135">
        <v>16.588799999999999</v>
      </c>
      <c r="W4135">
        <f>(Tableau1[[#This Row],[Sales]]/Tableau1[[#This Row],[Profit]])*100</f>
        <v>370.37037037037038</v>
      </c>
      <c r="X4135">
        <f>Tableau1[[#This Row],[Sales]]*(1-Tableau1[[#This Row],[Discount]])</f>
        <v>61.44</v>
      </c>
      <c r="Y4135">
        <f ca="1">SUMIF(Tableau1[Order ID],Tableau1[[#This Row],[Order ID]],Tableau1[[#This Row],[Sales]])</f>
        <v>0</v>
      </c>
    </row>
    <row r="4136" spans="1:25" x14ac:dyDescent="0.3">
      <c r="A4136">
        <v>8343</v>
      </c>
      <c r="B4136" t="s">
        <v>4155</v>
      </c>
      <c r="C4136" s="9" t="s">
        <v>5911</v>
      </c>
      <c r="D4136" s="9">
        <v>42699</v>
      </c>
      <c r="E4136" s="3" t="s">
        <v>5915</v>
      </c>
      <c r="F4136" t="s">
        <v>6465</v>
      </c>
      <c r="G4136" t="s">
        <v>6739</v>
      </c>
      <c r="H4136" t="s">
        <v>7532</v>
      </c>
      <c r="I4136" t="s">
        <v>8054</v>
      </c>
      <c r="J4136" t="s">
        <v>8057</v>
      </c>
      <c r="K4136" t="s">
        <v>8172</v>
      </c>
      <c r="L4136" t="s">
        <v>8607</v>
      </c>
      <c r="M4136">
        <v>35810</v>
      </c>
      <c r="N4136" t="s">
        <v>8637</v>
      </c>
      <c r="O4136" t="s">
        <v>9097</v>
      </c>
      <c r="P4136" t="s">
        <v>10371</v>
      </c>
      <c r="Q4136" t="s">
        <v>10377</v>
      </c>
      <c r="R4136" t="s">
        <v>10847</v>
      </c>
      <c r="S4136">
        <v>73.36</v>
      </c>
      <c r="T4136">
        <v>7</v>
      </c>
      <c r="U4136">
        <v>0</v>
      </c>
      <c r="V4136">
        <v>19.807200000000002</v>
      </c>
      <c r="W4136">
        <f>(Tableau1[[#This Row],[Sales]]/Tableau1[[#This Row],[Profit]])*100</f>
        <v>370.37037037037032</v>
      </c>
      <c r="X4136">
        <f>Tableau1[[#This Row],[Sales]]*(1-Tableau1[[#This Row],[Discount]])</f>
        <v>73.36</v>
      </c>
      <c r="Y4136">
        <f ca="1">SUMIF(Tableau1[Order ID],Tableau1[[#This Row],[Order ID]],Tableau1[[#This Row],[Sales]])</f>
        <v>0</v>
      </c>
    </row>
    <row r="4137" spans="1:25" x14ac:dyDescent="0.3">
      <c r="A4137">
        <v>8344</v>
      </c>
      <c r="B4137" t="s">
        <v>4156</v>
      </c>
      <c r="C4137" s="9" t="s">
        <v>5120</v>
      </c>
      <c r="D4137" s="9">
        <v>41719</v>
      </c>
      <c r="E4137" s="3" t="s">
        <v>5757</v>
      </c>
      <c r="F4137" t="s">
        <v>6465</v>
      </c>
      <c r="G4137" t="s">
        <v>6774</v>
      </c>
      <c r="H4137" t="s">
        <v>7567</v>
      </c>
      <c r="I4137" t="s">
        <v>8054</v>
      </c>
      <c r="J4137" t="s">
        <v>8057</v>
      </c>
      <c r="K4137" t="s">
        <v>8347</v>
      </c>
      <c r="L4137" t="s">
        <v>8606</v>
      </c>
      <c r="M4137">
        <v>37918</v>
      </c>
      <c r="N4137" t="s">
        <v>8637</v>
      </c>
      <c r="O4137" t="s">
        <v>8835</v>
      </c>
      <c r="P4137" t="s">
        <v>10371</v>
      </c>
      <c r="Q4137" t="s">
        <v>10375</v>
      </c>
      <c r="R4137" t="s">
        <v>10585</v>
      </c>
      <c r="S4137">
        <v>59.2</v>
      </c>
      <c r="T4137">
        <v>5</v>
      </c>
      <c r="U4137">
        <v>0.2</v>
      </c>
      <c r="V4137">
        <v>22.2</v>
      </c>
      <c r="W4137">
        <f>(Tableau1[[#This Row],[Sales]]/Tableau1[[#This Row],[Profit]])*100</f>
        <v>266.66666666666669</v>
      </c>
      <c r="X4137">
        <f>Tableau1[[#This Row],[Sales]]*(1-Tableau1[[#This Row],[Discount]])</f>
        <v>47.360000000000007</v>
      </c>
      <c r="Y4137">
        <f ca="1">SUMIF(Tableau1[Order ID],Tableau1[[#This Row],[Order ID]],Tableau1[[#This Row],[Sales]])</f>
        <v>0</v>
      </c>
    </row>
    <row r="4138" spans="1:25" x14ac:dyDescent="0.3">
      <c r="A4138">
        <v>8347</v>
      </c>
      <c r="B4138" t="s">
        <v>4157</v>
      </c>
      <c r="C4138" s="9" t="s">
        <v>5058</v>
      </c>
      <c r="D4138" s="9">
        <v>42124</v>
      </c>
      <c r="E4138" s="3" t="s">
        <v>5154</v>
      </c>
      <c r="F4138" t="s">
        <v>6465</v>
      </c>
      <c r="G4138" t="s">
        <v>6946</v>
      </c>
      <c r="H4138" t="s">
        <v>7739</v>
      </c>
      <c r="I4138" t="s">
        <v>8055</v>
      </c>
      <c r="J4138" t="s">
        <v>8057</v>
      </c>
      <c r="K4138" t="s">
        <v>8162</v>
      </c>
      <c r="L4138" t="s">
        <v>8619</v>
      </c>
      <c r="M4138">
        <v>1841</v>
      </c>
      <c r="N4138" t="s">
        <v>8640</v>
      </c>
      <c r="O4138" t="s">
        <v>8828</v>
      </c>
      <c r="P4138" t="s">
        <v>10370</v>
      </c>
      <c r="Q4138" t="s">
        <v>10378</v>
      </c>
      <c r="R4138" t="s">
        <v>10578</v>
      </c>
      <c r="S4138">
        <v>31.4</v>
      </c>
      <c r="T4138">
        <v>5</v>
      </c>
      <c r="U4138">
        <v>0</v>
      </c>
      <c r="V4138">
        <v>13.188000000000001</v>
      </c>
      <c r="W4138">
        <f>(Tableau1[[#This Row],[Sales]]/Tableau1[[#This Row],[Profit]])*100</f>
        <v>238.0952380952381</v>
      </c>
      <c r="X4138">
        <f>Tableau1[[#This Row],[Sales]]*(1-Tableau1[[#This Row],[Discount]])</f>
        <v>31.4</v>
      </c>
      <c r="Y4138">
        <f ca="1">SUMIF(Tableau1[Order ID],Tableau1[[#This Row],[Order ID]],Tableau1[[#This Row],[Sales]])</f>
        <v>0</v>
      </c>
    </row>
    <row r="4139" spans="1:25" x14ac:dyDescent="0.3">
      <c r="A4139">
        <v>8352</v>
      </c>
      <c r="B4139" t="s">
        <v>4158</v>
      </c>
      <c r="C4139" s="9" t="s">
        <v>5928</v>
      </c>
      <c r="D4139" s="9">
        <v>42858</v>
      </c>
      <c r="E4139" s="3" t="s">
        <v>5570</v>
      </c>
      <c r="F4139" t="s">
        <v>6465</v>
      </c>
      <c r="G4139" t="s">
        <v>7103</v>
      </c>
      <c r="H4139" t="s">
        <v>7896</v>
      </c>
      <c r="I4139" t="s">
        <v>8055</v>
      </c>
      <c r="J4139" t="s">
        <v>8057</v>
      </c>
      <c r="K4139" t="s">
        <v>8068</v>
      </c>
      <c r="L4139" t="s">
        <v>8597</v>
      </c>
      <c r="M4139">
        <v>19134</v>
      </c>
      <c r="N4139" t="s">
        <v>8640</v>
      </c>
      <c r="O4139" t="s">
        <v>10290</v>
      </c>
      <c r="P4139" t="s">
        <v>10370</v>
      </c>
      <c r="Q4139" t="s">
        <v>10378</v>
      </c>
      <c r="R4139" t="s">
        <v>12031</v>
      </c>
      <c r="S4139">
        <v>32.448</v>
      </c>
      <c r="T4139">
        <v>2</v>
      </c>
      <c r="U4139">
        <v>0.2</v>
      </c>
      <c r="V4139">
        <v>7.3007999999999997</v>
      </c>
      <c r="W4139">
        <f>(Tableau1[[#This Row],[Sales]]/Tableau1[[#This Row],[Profit]])*100</f>
        <v>444.44444444444446</v>
      </c>
      <c r="X4139">
        <f>Tableau1[[#This Row],[Sales]]*(1-Tableau1[[#This Row],[Discount]])</f>
        <v>25.958400000000001</v>
      </c>
      <c r="Y4139">
        <f ca="1">SUMIF(Tableau1[Order ID],Tableau1[[#This Row],[Order ID]],Tableau1[[#This Row],[Sales]])</f>
        <v>0</v>
      </c>
    </row>
    <row r="4140" spans="1:25" x14ac:dyDescent="0.3">
      <c r="A4140">
        <v>8357</v>
      </c>
      <c r="B4140" t="s">
        <v>4159</v>
      </c>
      <c r="C4140" s="9" t="s">
        <v>5400</v>
      </c>
      <c r="D4140" s="9">
        <v>42608</v>
      </c>
      <c r="E4140" s="3" t="s">
        <v>5163</v>
      </c>
      <c r="F4140" t="s">
        <v>6465</v>
      </c>
      <c r="G4140" t="s">
        <v>6658</v>
      </c>
      <c r="H4140" t="s">
        <v>7451</v>
      </c>
      <c r="I4140" t="s">
        <v>8054</v>
      </c>
      <c r="J4140" t="s">
        <v>8057</v>
      </c>
      <c r="K4140" t="s">
        <v>8475</v>
      </c>
      <c r="L4140" t="s">
        <v>8620</v>
      </c>
      <c r="M4140">
        <v>30605</v>
      </c>
      <c r="N4140" t="s">
        <v>8637</v>
      </c>
      <c r="O4140" t="s">
        <v>9875</v>
      </c>
      <c r="P4140" t="s">
        <v>10370</v>
      </c>
      <c r="Q4140" t="s">
        <v>10378</v>
      </c>
      <c r="R4140" t="s">
        <v>11611</v>
      </c>
      <c r="S4140">
        <v>186.54</v>
      </c>
      <c r="T4140">
        <v>3</v>
      </c>
      <c r="U4140">
        <v>0</v>
      </c>
      <c r="V4140">
        <v>41.038800000000002</v>
      </c>
      <c r="W4140">
        <f>(Tableau1[[#This Row],[Sales]]/Tableau1[[#This Row],[Profit]])*100</f>
        <v>454.5454545454545</v>
      </c>
      <c r="X4140">
        <f>Tableau1[[#This Row],[Sales]]*(1-Tableau1[[#This Row],[Discount]])</f>
        <v>186.54</v>
      </c>
      <c r="Y4140">
        <f ca="1">SUMIF(Tableau1[Order ID],Tableau1[[#This Row],[Order ID]],Tableau1[[#This Row],[Sales]])</f>
        <v>0</v>
      </c>
    </row>
    <row r="4141" spans="1:25" x14ac:dyDescent="0.3">
      <c r="A4141">
        <v>8358</v>
      </c>
      <c r="B4141" t="s">
        <v>4160</v>
      </c>
      <c r="C4141" s="9" t="s">
        <v>5939</v>
      </c>
      <c r="D4141" s="9">
        <v>41740</v>
      </c>
      <c r="E4141" s="3" t="s">
        <v>5921</v>
      </c>
      <c r="F4141" t="s">
        <v>6465</v>
      </c>
      <c r="G4141" t="s">
        <v>6982</v>
      </c>
      <c r="H4141" t="s">
        <v>7775</v>
      </c>
      <c r="I4141" t="s">
        <v>8054</v>
      </c>
      <c r="J4141" t="s">
        <v>8057</v>
      </c>
      <c r="K4141" t="s">
        <v>8178</v>
      </c>
      <c r="L4141" t="s">
        <v>8625</v>
      </c>
      <c r="M4141">
        <v>59405</v>
      </c>
      <c r="N4141" t="s">
        <v>8638</v>
      </c>
      <c r="O4141" t="s">
        <v>8889</v>
      </c>
      <c r="P4141" t="s">
        <v>10371</v>
      </c>
      <c r="Q4141" t="s">
        <v>10377</v>
      </c>
      <c r="R4141" t="s">
        <v>10639</v>
      </c>
      <c r="S4141">
        <v>87.08</v>
      </c>
      <c r="T4141">
        <v>7</v>
      </c>
      <c r="U4141">
        <v>0</v>
      </c>
      <c r="V4141">
        <v>24.382400000000001</v>
      </c>
      <c r="W4141">
        <f>(Tableau1[[#This Row],[Sales]]/Tableau1[[#This Row],[Profit]])*100</f>
        <v>357.14285714285711</v>
      </c>
      <c r="X4141">
        <f>Tableau1[[#This Row],[Sales]]*(1-Tableau1[[#This Row],[Discount]])</f>
        <v>87.08</v>
      </c>
      <c r="Y4141">
        <f ca="1">SUMIF(Tableau1[Order ID],Tableau1[[#This Row],[Order ID]],Tableau1[[#This Row],[Sales]])</f>
        <v>0</v>
      </c>
    </row>
    <row r="4142" spans="1:25" x14ac:dyDescent="0.3">
      <c r="A4142">
        <v>8361</v>
      </c>
      <c r="B4142" t="s">
        <v>4161</v>
      </c>
      <c r="C4142" s="9" t="s">
        <v>5490</v>
      </c>
      <c r="D4142" s="9">
        <v>42737</v>
      </c>
      <c r="E4142" s="3" t="s">
        <v>6325</v>
      </c>
      <c r="F4142" t="s">
        <v>6464</v>
      </c>
      <c r="G4142" t="s">
        <v>7240</v>
      </c>
      <c r="H4142" t="s">
        <v>8033</v>
      </c>
      <c r="I4142" t="s">
        <v>8054</v>
      </c>
      <c r="J4142" t="s">
        <v>8057</v>
      </c>
      <c r="K4142" t="s">
        <v>8294</v>
      </c>
      <c r="L4142" t="s">
        <v>8593</v>
      </c>
      <c r="M4142">
        <v>79907</v>
      </c>
      <c r="N4142" t="s">
        <v>8639</v>
      </c>
      <c r="O4142" t="s">
        <v>9635</v>
      </c>
      <c r="P4142" t="s">
        <v>10371</v>
      </c>
      <c r="Q4142" t="s">
        <v>10379</v>
      </c>
      <c r="R4142" t="s">
        <v>11373</v>
      </c>
      <c r="S4142">
        <v>31.744</v>
      </c>
      <c r="T4142">
        <v>2</v>
      </c>
      <c r="U4142">
        <v>0.2</v>
      </c>
      <c r="V4142">
        <v>3.968</v>
      </c>
      <c r="W4142">
        <f>(Tableau1[[#This Row],[Sales]]/Tableau1[[#This Row],[Profit]])*100</f>
        <v>800</v>
      </c>
      <c r="X4142">
        <f>Tableau1[[#This Row],[Sales]]*(1-Tableau1[[#This Row],[Discount]])</f>
        <v>25.395200000000003</v>
      </c>
      <c r="Y4142">
        <f ca="1">SUMIF(Tableau1[Order ID],Tableau1[[#This Row],[Order ID]],Tableau1[[#This Row],[Sales]])</f>
        <v>0</v>
      </c>
    </row>
    <row r="4143" spans="1:25" x14ac:dyDescent="0.3">
      <c r="A4143">
        <v>8365</v>
      </c>
      <c r="B4143" t="s">
        <v>4162</v>
      </c>
      <c r="C4143" s="9" t="s">
        <v>6075</v>
      </c>
      <c r="D4143" s="9">
        <v>42853</v>
      </c>
      <c r="E4143" s="3" t="s">
        <v>5773</v>
      </c>
      <c r="F4143" t="s">
        <v>6465</v>
      </c>
      <c r="G4143" t="s">
        <v>7006</v>
      </c>
      <c r="H4143" t="s">
        <v>7799</v>
      </c>
      <c r="I4143" t="s">
        <v>8054</v>
      </c>
      <c r="J4143" t="s">
        <v>8057</v>
      </c>
      <c r="K4143" t="s">
        <v>8563</v>
      </c>
      <c r="L4143" t="s">
        <v>8591</v>
      </c>
      <c r="M4143">
        <v>34741</v>
      </c>
      <c r="N4143" t="s">
        <v>8637</v>
      </c>
      <c r="O4143" t="s">
        <v>9737</v>
      </c>
      <c r="P4143" t="s">
        <v>10372</v>
      </c>
      <c r="Q4143" t="s">
        <v>10380</v>
      </c>
      <c r="R4143" t="s">
        <v>11474</v>
      </c>
      <c r="S4143">
        <v>751.98400000000004</v>
      </c>
      <c r="T4143">
        <v>2</v>
      </c>
      <c r="U4143">
        <v>0.2</v>
      </c>
      <c r="V4143">
        <v>84.598200000000006</v>
      </c>
      <c r="W4143">
        <f>(Tableau1[[#This Row],[Sales]]/Tableau1[[#This Row],[Profit]])*100</f>
        <v>888.88888888888891</v>
      </c>
      <c r="X4143">
        <f>Tableau1[[#This Row],[Sales]]*(1-Tableau1[[#This Row],[Discount]])</f>
        <v>601.58720000000005</v>
      </c>
      <c r="Y4143">
        <f ca="1">SUMIF(Tableau1[Order ID],Tableau1[[#This Row],[Order ID]],Tableau1[[#This Row],[Sales]])</f>
        <v>0</v>
      </c>
    </row>
    <row r="4144" spans="1:25" x14ac:dyDescent="0.3">
      <c r="A4144">
        <v>8366</v>
      </c>
      <c r="B4144" t="s">
        <v>4163</v>
      </c>
      <c r="C4144" s="9" t="s">
        <v>5319</v>
      </c>
      <c r="D4144" s="9">
        <v>42765</v>
      </c>
      <c r="E4144" s="3" t="s">
        <v>5092</v>
      </c>
      <c r="F4144" t="s">
        <v>6466</v>
      </c>
      <c r="G4144" t="s">
        <v>6917</v>
      </c>
      <c r="H4144" t="s">
        <v>7710</v>
      </c>
      <c r="I4144" t="s">
        <v>8056</v>
      </c>
      <c r="J4144" t="s">
        <v>8057</v>
      </c>
      <c r="K4144" t="s">
        <v>8062</v>
      </c>
      <c r="L4144" t="s">
        <v>8234</v>
      </c>
      <c r="M4144">
        <v>98105</v>
      </c>
      <c r="N4144" t="s">
        <v>8638</v>
      </c>
      <c r="O4144" t="s">
        <v>8648</v>
      </c>
      <c r="P4144" t="s">
        <v>10372</v>
      </c>
      <c r="Q4144" t="s">
        <v>10380</v>
      </c>
      <c r="R4144" t="s">
        <v>10397</v>
      </c>
      <c r="S4144">
        <v>604.76800000000003</v>
      </c>
      <c r="T4144">
        <v>4</v>
      </c>
      <c r="U4144">
        <v>0.2</v>
      </c>
      <c r="V4144">
        <v>60.476799999999997</v>
      </c>
      <c r="W4144">
        <f>(Tableau1[[#This Row],[Sales]]/Tableau1[[#This Row],[Profit]])*100</f>
        <v>1000.0000000000002</v>
      </c>
      <c r="X4144">
        <f>Tableau1[[#This Row],[Sales]]*(1-Tableau1[[#This Row],[Discount]])</f>
        <v>483.81440000000003</v>
      </c>
      <c r="Y4144">
        <f ca="1">SUMIF(Tableau1[Order ID],Tableau1[[#This Row],[Order ID]],Tableau1[[#This Row],[Sales]])</f>
        <v>0</v>
      </c>
    </row>
    <row r="4145" spans="1:25" x14ac:dyDescent="0.3">
      <c r="A4145">
        <v>8367</v>
      </c>
      <c r="B4145" t="s">
        <v>4164</v>
      </c>
      <c r="C4145" s="9" t="s">
        <v>5587</v>
      </c>
      <c r="D4145" s="9">
        <v>41889</v>
      </c>
      <c r="E4145" s="3" t="s">
        <v>5201</v>
      </c>
      <c r="F4145" t="s">
        <v>6464</v>
      </c>
      <c r="G4145" t="s">
        <v>7224</v>
      </c>
      <c r="H4145" t="s">
        <v>8017</v>
      </c>
      <c r="I4145" t="s">
        <v>8055</v>
      </c>
      <c r="J4145" t="s">
        <v>8057</v>
      </c>
      <c r="K4145" t="s">
        <v>8126</v>
      </c>
      <c r="L4145" t="s">
        <v>8590</v>
      </c>
      <c r="M4145">
        <v>95051</v>
      </c>
      <c r="N4145" t="s">
        <v>8638</v>
      </c>
      <c r="O4145" t="s">
        <v>10355</v>
      </c>
      <c r="P4145" t="s">
        <v>10371</v>
      </c>
      <c r="Q4145" t="s">
        <v>10387</v>
      </c>
      <c r="R4145" t="s">
        <v>12095</v>
      </c>
      <c r="S4145">
        <v>27.36</v>
      </c>
      <c r="T4145">
        <v>4</v>
      </c>
      <c r="U4145">
        <v>0</v>
      </c>
      <c r="V4145">
        <v>7.3872</v>
      </c>
      <c r="W4145">
        <f>(Tableau1[[#This Row],[Sales]]/Tableau1[[#This Row],[Profit]])*100</f>
        <v>370.37037037037038</v>
      </c>
      <c r="X4145">
        <f>Tableau1[[#This Row],[Sales]]*(1-Tableau1[[#This Row],[Discount]])</f>
        <v>27.36</v>
      </c>
      <c r="Y4145">
        <f ca="1">SUMIF(Tableau1[Order ID],Tableau1[[#This Row],[Order ID]],Tableau1[[#This Row],[Sales]])</f>
        <v>0</v>
      </c>
    </row>
    <row r="4146" spans="1:25" x14ac:dyDescent="0.3">
      <c r="A4146">
        <v>8370</v>
      </c>
      <c r="B4146" t="s">
        <v>4165</v>
      </c>
      <c r="C4146" s="9" t="s">
        <v>5755</v>
      </c>
      <c r="D4146" s="9">
        <v>42532</v>
      </c>
      <c r="E4146" s="3" t="s">
        <v>5980</v>
      </c>
      <c r="F4146" t="s">
        <v>6465</v>
      </c>
      <c r="G4146" t="s">
        <v>6745</v>
      </c>
      <c r="H4146" t="s">
        <v>7538</v>
      </c>
      <c r="I4146" t="s">
        <v>8054</v>
      </c>
      <c r="J4146" t="s">
        <v>8057</v>
      </c>
      <c r="K4146" t="s">
        <v>8059</v>
      </c>
      <c r="L4146" t="s">
        <v>8590</v>
      </c>
      <c r="M4146">
        <v>90049</v>
      </c>
      <c r="N4146" t="s">
        <v>8638</v>
      </c>
      <c r="O4146" t="s">
        <v>8852</v>
      </c>
      <c r="P4146" t="s">
        <v>10370</v>
      </c>
      <c r="Q4146" t="s">
        <v>10376</v>
      </c>
      <c r="R4146" t="s">
        <v>10602</v>
      </c>
      <c r="S4146">
        <v>902.71199999999999</v>
      </c>
      <c r="T4146">
        <v>3</v>
      </c>
      <c r="U4146">
        <v>0.2</v>
      </c>
      <c r="V4146">
        <v>33.851700000000001</v>
      </c>
      <c r="W4146">
        <f>(Tableau1[[#This Row],[Sales]]/Tableau1[[#This Row],[Profit]])*100</f>
        <v>2666.6666666666665</v>
      </c>
      <c r="X4146">
        <f>Tableau1[[#This Row],[Sales]]*(1-Tableau1[[#This Row],[Discount]])</f>
        <v>722.16960000000006</v>
      </c>
      <c r="Y4146">
        <f ca="1">SUMIF(Tableau1[Order ID],Tableau1[[#This Row],[Order ID]],Tableau1[[#This Row],[Sales]])</f>
        <v>0</v>
      </c>
    </row>
    <row r="4147" spans="1:25" x14ac:dyDescent="0.3">
      <c r="A4147">
        <v>8371</v>
      </c>
      <c r="B4147" t="s">
        <v>4166</v>
      </c>
      <c r="C4147" s="9" t="s">
        <v>5538</v>
      </c>
      <c r="D4147" s="9">
        <v>42660</v>
      </c>
      <c r="E4147" s="3" t="s">
        <v>5177</v>
      </c>
      <c r="F4147" t="s">
        <v>6465</v>
      </c>
      <c r="G4147" t="s">
        <v>6918</v>
      </c>
      <c r="H4147" t="s">
        <v>7711</v>
      </c>
      <c r="I4147" t="s">
        <v>8056</v>
      </c>
      <c r="J4147" t="s">
        <v>8057</v>
      </c>
      <c r="K4147" t="s">
        <v>8259</v>
      </c>
      <c r="L4147" t="s">
        <v>8590</v>
      </c>
      <c r="M4147">
        <v>93727</v>
      </c>
      <c r="N4147" t="s">
        <v>8638</v>
      </c>
      <c r="O4147" t="s">
        <v>10189</v>
      </c>
      <c r="P4147" t="s">
        <v>10370</v>
      </c>
      <c r="Q4147" t="s">
        <v>10373</v>
      </c>
      <c r="R4147" t="s">
        <v>11929</v>
      </c>
      <c r="S4147">
        <v>120.666</v>
      </c>
      <c r="T4147">
        <v>2</v>
      </c>
      <c r="U4147">
        <v>0.15</v>
      </c>
      <c r="V4147">
        <v>21.294</v>
      </c>
      <c r="W4147">
        <f>(Tableau1[[#This Row],[Sales]]/Tableau1[[#This Row],[Profit]])*100</f>
        <v>566.66666666666663</v>
      </c>
      <c r="X4147">
        <f>Tableau1[[#This Row],[Sales]]*(1-Tableau1[[#This Row],[Discount]])</f>
        <v>102.56609999999999</v>
      </c>
      <c r="Y4147">
        <f ca="1">SUMIF(Tableau1[Order ID],Tableau1[[#This Row],[Order ID]],Tableau1[[#This Row],[Sales]])</f>
        <v>0</v>
      </c>
    </row>
    <row r="4148" spans="1:25" x14ac:dyDescent="0.3">
      <c r="A4148">
        <v>8372</v>
      </c>
      <c r="B4148" t="s">
        <v>4167</v>
      </c>
      <c r="C4148" s="9" t="s">
        <v>5452</v>
      </c>
      <c r="D4148" s="9">
        <v>42000</v>
      </c>
      <c r="E4148" s="3" t="s">
        <v>5155</v>
      </c>
      <c r="F4148" t="s">
        <v>6466</v>
      </c>
      <c r="G4148" t="s">
        <v>7188</v>
      </c>
      <c r="H4148" t="s">
        <v>7981</v>
      </c>
      <c r="I4148" t="s">
        <v>8054</v>
      </c>
      <c r="J4148" t="s">
        <v>8057</v>
      </c>
      <c r="K4148" t="s">
        <v>8063</v>
      </c>
      <c r="L4148" t="s">
        <v>8593</v>
      </c>
      <c r="M4148">
        <v>76106</v>
      </c>
      <c r="N4148" t="s">
        <v>8639</v>
      </c>
      <c r="O4148" t="s">
        <v>9071</v>
      </c>
      <c r="P4148" t="s">
        <v>10371</v>
      </c>
      <c r="Q4148" t="s">
        <v>10381</v>
      </c>
      <c r="R4148" t="s">
        <v>10820</v>
      </c>
      <c r="S4148">
        <v>4.984</v>
      </c>
      <c r="T4148">
        <v>1</v>
      </c>
      <c r="U4148">
        <v>0.8</v>
      </c>
      <c r="V4148">
        <v>-8.4727999999999994</v>
      </c>
      <c r="W4148">
        <f>(Tableau1[[#This Row],[Sales]]/Tableau1[[#This Row],[Profit]])*100</f>
        <v>-58.82352941176471</v>
      </c>
      <c r="X4148">
        <f>Tableau1[[#This Row],[Sales]]*(1-Tableau1[[#This Row],[Discount]])</f>
        <v>0.9967999999999998</v>
      </c>
      <c r="Y4148">
        <f ca="1">SUMIF(Tableau1[Order ID],Tableau1[[#This Row],[Order ID]],Tableau1[[#This Row],[Sales]])</f>
        <v>0</v>
      </c>
    </row>
    <row r="4149" spans="1:25" x14ac:dyDescent="0.3">
      <c r="A4149">
        <v>8373</v>
      </c>
      <c r="B4149" t="s">
        <v>4168</v>
      </c>
      <c r="C4149" s="9" t="s">
        <v>5420</v>
      </c>
      <c r="D4149" s="9">
        <v>42698</v>
      </c>
      <c r="E4149" s="3" t="s">
        <v>5079</v>
      </c>
      <c r="F4149" t="s">
        <v>6465</v>
      </c>
      <c r="G4149" t="s">
        <v>7117</v>
      </c>
      <c r="H4149" t="s">
        <v>7910</v>
      </c>
      <c r="I4149" t="s">
        <v>8056</v>
      </c>
      <c r="J4149" t="s">
        <v>8057</v>
      </c>
      <c r="K4149" t="s">
        <v>8062</v>
      </c>
      <c r="L4149" t="s">
        <v>8234</v>
      </c>
      <c r="M4149">
        <v>98105</v>
      </c>
      <c r="N4149" t="s">
        <v>8638</v>
      </c>
      <c r="O4149" t="s">
        <v>9507</v>
      </c>
      <c r="P4149" t="s">
        <v>10370</v>
      </c>
      <c r="Q4149" t="s">
        <v>10378</v>
      </c>
      <c r="R4149" t="s">
        <v>11249</v>
      </c>
      <c r="S4149">
        <v>82.26</v>
      </c>
      <c r="T4149">
        <v>3</v>
      </c>
      <c r="U4149">
        <v>0</v>
      </c>
      <c r="V4149">
        <v>33.726599999999998</v>
      </c>
      <c r="W4149">
        <f>(Tableau1[[#This Row],[Sales]]/Tableau1[[#This Row],[Profit]])*100</f>
        <v>243.90243902439028</v>
      </c>
      <c r="X4149">
        <f>Tableau1[[#This Row],[Sales]]*(1-Tableau1[[#This Row],[Discount]])</f>
        <v>82.26</v>
      </c>
      <c r="Y4149">
        <f ca="1">SUMIF(Tableau1[Order ID],Tableau1[[#This Row],[Order ID]],Tableau1[[#This Row],[Sales]])</f>
        <v>0</v>
      </c>
    </row>
    <row r="4150" spans="1:25" x14ac:dyDescent="0.3">
      <c r="A4150">
        <v>8374</v>
      </c>
      <c r="B4150" t="s">
        <v>4169</v>
      </c>
      <c r="C4150" s="9" t="s">
        <v>5368</v>
      </c>
      <c r="D4150" s="9">
        <v>42684</v>
      </c>
      <c r="E4150" s="3" t="s">
        <v>5403</v>
      </c>
      <c r="F4150" t="s">
        <v>6466</v>
      </c>
      <c r="G4150" t="s">
        <v>6665</v>
      </c>
      <c r="H4150" t="s">
        <v>7458</v>
      </c>
      <c r="I4150" t="s">
        <v>8054</v>
      </c>
      <c r="J4150" t="s">
        <v>8057</v>
      </c>
      <c r="K4150" t="s">
        <v>8066</v>
      </c>
      <c r="L4150" t="s">
        <v>8590</v>
      </c>
      <c r="M4150">
        <v>94110</v>
      </c>
      <c r="N4150" t="s">
        <v>8638</v>
      </c>
      <c r="O4150" t="s">
        <v>9663</v>
      </c>
      <c r="P4150" t="s">
        <v>10371</v>
      </c>
      <c r="Q4150" t="s">
        <v>10377</v>
      </c>
      <c r="R4150" t="s">
        <v>11401</v>
      </c>
      <c r="S4150">
        <v>29.74</v>
      </c>
      <c r="T4150">
        <v>1</v>
      </c>
      <c r="U4150">
        <v>0</v>
      </c>
      <c r="V4150">
        <v>4.4610000000000003</v>
      </c>
      <c r="W4150">
        <f>(Tableau1[[#This Row],[Sales]]/Tableau1[[#This Row],[Profit]])*100</f>
        <v>666.66666666666663</v>
      </c>
      <c r="X4150">
        <f>Tableau1[[#This Row],[Sales]]*(1-Tableau1[[#This Row],[Discount]])</f>
        <v>29.74</v>
      </c>
      <c r="Y4150">
        <f ca="1">SUMIF(Tableau1[Order ID],Tableau1[[#This Row],[Order ID]],Tableau1[[#This Row],[Sales]])</f>
        <v>0</v>
      </c>
    </row>
    <row r="4151" spans="1:25" x14ac:dyDescent="0.3">
      <c r="A4151">
        <v>8375</v>
      </c>
      <c r="B4151" t="s">
        <v>4170</v>
      </c>
      <c r="C4151" s="9" t="s">
        <v>5986</v>
      </c>
      <c r="D4151" s="9">
        <v>42009</v>
      </c>
      <c r="E4151" s="3" t="s">
        <v>5583</v>
      </c>
      <c r="F4151" t="s">
        <v>6465</v>
      </c>
      <c r="G4151" t="s">
        <v>6779</v>
      </c>
      <c r="H4151" t="s">
        <v>7572</v>
      </c>
      <c r="I4151" t="s">
        <v>8056</v>
      </c>
      <c r="J4151" t="s">
        <v>8057</v>
      </c>
      <c r="K4151" t="s">
        <v>8066</v>
      </c>
      <c r="L4151" t="s">
        <v>8590</v>
      </c>
      <c r="M4151">
        <v>94110</v>
      </c>
      <c r="N4151" t="s">
        <v>8638</v>
      </c>
      <c r="O4151" t="s">
        <v>9538</v>
      </c>
      <c r="P4151" t="s">
        <v>10371</v>
      </c>
      <c r="Q4151" t="s">
        <v>10382</v>
      </c>
      <c r="R4151" t="s">
        <v>11281</v>
      </c>
      <c r="S4151">
        <v>87.36</v>
      </c>
      <c r="T4151">
        <v>6</v>
      </c>
      <c r="U4151">
        <v>0</v>
      </c>
      <c r="V4151">
        <v>23.587199999999999</v>
      </c>
      <c r="W4151">
        <f>(Tableau1[[#This Row],[Sales]]/Tableau1[[#This Row],[Profit]])*100</f>
        <v>370.37037037037038</v>
      </c>
      <c r="X4151">
        <f>Tableau1[[#This Row],[Sales]]*(1-Tableau1[[#This Row],[Discount]])</f>
        <v>87.36</v>
      </c>
      <c r="Y4151">
        <f ca="1">SUMIF(Tableau1[Order ID],Tableau1[[#This Row],[Order ID]],Tableau1[[#This Row],[Sales]])</f>
        <v>0</v>
      </c>
    </row>
    <row r="4152" spans="1:25" x14ac:dyDescent="0.3">
      <c r="A4152">
        <v>8377</v>
      </c>
      <c r="B4152" t="s">
        <v>4171</v>
      </c>
      <c r="C4152" s="9" t="s">
        <v>5738</v>
      </c>
      <c r="D4152" s="9">
        <v>42815</v>
      </c>
      <c r="E4152" s="3" t="s">
        <v>6026</v>
      </c>
      <c r="F4152" t="s">
        <v>6465</v>
      </c>
      <c r="G4152" t="s">
        <v>6931</v>
      </c>
      <c r="H4152" t="s">
        <v>7724</v>
      </c>
      <c r="I4152" t="s">
        <v>8055</v>
      </c>
      <c r="J4152" t="s">
        <v>8057</v>
      </c>
      <c r="K4152" t="s">
        <v>8388</v>
      </c>
      <c r="L4152" t="s">
        <v>8591</v>
      </c>
      <c r="M4152">
        <v>33068</v>
      </c>
      <c r="N4152" t="s">
        <v>8637</v>
      </c>
      <c r="O4152" t="s">
        <v>10002</v>
      </c>
      <c r="P4152" t="s">
        <v>10371</v>
      </c>
      <c r="Q4152" t="s">
        <v>10382</v>
      </c>
      <c r="R4152" t="s">
        <v>11740</v>
      </c>
      <c r="S4152">
        <v>64.384</v>
      </c>
      <c r="T4152">
        <v>1</v>
      </c>
      <c r="U4152">
        <v>0.2</v>
      </c>
      <c r="V4152">
        <v>8.048</v>
      </c>
      <c r="W4152">
        <f>(Tableau1[[#This Row],[Sales]]/Tableau1[[#This Row],[Profit]])*100</f>
        <v>800</v>
      </c>
      <c r="X4152">
        <f>Tableau1[[#This Row],[Sales]]*(1-Tableau1[[#This Row],[Discount]])</f>
        <v>51.507200000000005</v>
      </c>
      <c r="Y4152">
        <f ca="1">SUMIF(Tableau1[Order ID],Tableau1[[#This Row],[Order ID]],Tableau1[[#This Row],[Sales]])</f>
        <v>0</v>
      </c>
    </row>
    <row r="4153" spans="1:25" x14ac:dyDescent="0.3">
      <c r="A4153">
        <v>8378</v>
      </c>
      <c r="B4153" t="s">
        <v>4172</v>
      </c>
      <c r="C4153" s="9" t="s">
        <v>5798</v>
      </c>
      <c r="D4153" s="9">
        <v>42320</v>
      </c>
      <c r="E4153" s="3" t="s">
        <v>6383</v>
      </c>
      <c r="F4153" t="s">
        <v>6465</v>
      </c>
      <c r="G4153" t="s">
        <v>7219</v>
      </c>
      <c r="H4153" t="s">
        <v>8012</v>
      </c>
      <c r="I4153" t="s">
        <v>8055</v>
      </c>
      <c r="J4153" t="s">
        <v>8057</v>
      </c>
      <c r="K4153" t="s">
        <v>8070</v>
      </c>
      <c r="L4153" t="s">
        <v>8593</v>
      </c>
      <c r="M4153">
        <v>77095</v>
      </c>
      <c r="N4153" t="s">
        <v>8639</v>
      </c>
      <c r="O4153" t="s">
        <v>9476</v>
      </c>
      <c r="P4153" t="s">
        <v>10371</v>
      </c>
      <c r="Q4153" t="s">
        <v>10377</v>
      </c>
      <c r="R4153" t="s">
        <v>11220</v>
      </c>
      <c r="S4153">
        <v>64.784000000000006</v>
      </c>
      <c r="T4153">
        <v>1</v>
      </c>
      <c r="U4153">
        <v>0.2</v>
      </c>
      <c r="V4153">
        <v>-14.5764</v>
      </c>
      <c r="W4153">
        <f>(Tableau1[[#This Row],[Sales]]/Tableau1[[#This Row],[Profit]])*100</f>
        <v>-444.44444444444446</v>
      </c>
      <c r="X4153">
        <f>Tableau1[[#This Row],[Sales]]*(1-Tableau1[[#This Row],[Discount]])</f>
        <v>51.827200000000005</v>
      </c>
      <c r="Y4153">
        <f ca="1">SUMIF(Tableau1[Order ID],Tableau1[[#This Row],[Order ID]],Tableau1[[#This Row],[Sales]])</f>
        <v>0</v>
      </c>
    </row>
    <row r="4154" spans="1:25" x14ac:dyDescent="0.3">
      <c r="A4154">
        <v>8381</v>
      </c>
      <c r="B4154" t="s">
        <v>4173</v>
      </c>
      <c r="C4154" s="9" t="s">
        <v>5370</v>
      </c>
      <c r="D4154" s="9">
        <v>41891</v>
      </c>
      <c r="E4154" s="3" t="s">
        <v>5110</v>
      </c>
      <c r="F4154" t="s">
        <v>6464</v>
      </c>
      <c r="G4154" t="s">
        <v>6885</v>
      </c>
      <c r="H4154" t="s">
        <v>7678</v>
      </c>
      <c r="I4154" t="s">
        <v>8054</v>
      </c>
      <c r="J4154" t="s">
        <v>8057</v>
      </c>
      <c r="K4154" t="s">
        <v>8080</v>
      </c>
      <c r="L4154" t="s">
        <v>8598</v>
      </c>
      <c r="M4154">
        <v>60653</v>
      </c>
      <c r="N4154" t="s">
        <v>8639</v>
      </c>
      <c r="O4154" t="s">
        <v>9322</v>
      </c>
      <c r="P4154" t="s">
        <v>10371</v>
      </c>
      <c r="Q4154" t="s">
        <v>10383</v>
      </c>
      <c r="R4154" t="s">
        <v>11071</v>
      </c>
      <c r="S4154">
        <v>10.896000000000001</v>
      </c>
      <c r="T4154">
        <v>3</v>
      </c>
      <c r="U4154">
        <v>0.2</v>
      </c>
      <c r="V4154">
        <v>3.4049999999999998</v>
      </c>
      <c r="W4154">
        <f>(Tableau1[[#This Row],[Sales]]/Tableau1[[#This Row],[Profit]])*100</f>
        <v>320.00000000000006</v>
      </c>
      <c r="X4154">
        <f>Tableau1[[#This Row],[Sales]]*(1-Tableau1[[#This Row],[Discount]])</f>
        <v>8.716800000000001</v>
      </c>
      <c r="Y4154">
        <f ca="1">SUMIF(Tableau1[Order ID],Tableau1[[#This Row],[Order ID]],Tableau1[[#This Row],[Sales]])</f>
        <v>0</v>
      </c>
    </row>
    <row r="4155" spans="1:25" x14ac:dyDescent="0.3">
      <c r="A4155">
        <v>8382</v>
      </c>
      <c r="B4155" t="s">
        <v>4174</v>
      </c>
      <c r="C4155" s="9" t="s">
        <v>5746</v>
      </c>
      <c r="D4155" s="9">
        <v>42446</v>
      </c>
      <c r="E4155" s="3" t="s">
        <v>5720</v>
      </c>
      <c r="F4155" t="s">
        <v>6464</v>
      </c>
      <c r="G4155" t="s">
        <v>7131</v>
      </c>
      <c r="H4155" t="s">
        <v>7924</v>
      </c>
      <c r="I4155" t="s">
        <v>8054</v>
      </c>
      <c r="J4155" t="s">
        <v>8057</v>
      </c>
      <c r="K4155" t="s">
        <v>8066</v>
      </c>
      <c r="L4155" t="s">
        <v>8590</v>
      </c>
      <c r="M4155">
        <v>94109</v>
      </c>
      <c r="N4155" t="s">
        <v>8638</v>
      </c>
      <c r="O4155" t="s">
        <v>9134</v>
      </c>
      <c r="P4155" t="s">
        <v>10372</v>
      </c>
      <c r="Q4155" t="s">
        <v>10380</v>
      </c>
      <c r="R4155" t="s">
        <v>10883</v>
      </c>
      <c r="S4155">
        <v>84.784000000000006</v>
      </c>
      <c r="T4155">
        <v>2</v>
      </c>
      <c r="U4155">
        <v>0.2</v>
      </c>
      <c r="V4155">
        <v>-20.136199999999999</v>
      </c>
      <c r="W4155">
        <f>(Tableau1[[#This Row],[Sales]]/Tableau1[[#This Row],[Profit]])*100</f>
        <v>-421.05263157894746</v>
      </c>
      <c r="X4155">
        <f>Tableau1[[#This Row],[Sales]]*(1-Tableau1[[#This Row],[Discount]])</f>
        <v>67.827200000000005</v>
      </c>
      <c r="Y4155">
        <f ca="1">SUMIF(Tableau1[Order ID],Tableau1[[#This Row],[Order ID]],Tableau1[[#This Row],[Sales]])</f>
        <v>0</v>
      </c>
    </row>
    <row r="4156" spans="1:25" x14ac:dyDescent="0.3">
      <c r="A4156">
        <v>8383</v>
      </c>
      <c r="B4156" t="s">
        <v>4175</v>
      </c>
      <c r="C4156" s="9" t="s">
        <v>5627</v>
      </c>
      <c r="D4156" s="9">
        <v>42408</v>
      </c>
      <c r="E4156" s="3" t="s">
        <v>5461</v>
      </c>
      <c r="F4156" t="s">
        <v>6465</v>
      </c>
      <c r="G4156" t="s">
        <v>7243</v>
      </c>
      <c r="H4156" t="s">
        <v>8036</v>
      </c>
      <c r="I4156" t="s">
        <v>8055</v>
      </c>
      <c r="J4156" t="s">
        <v>8057</v>
      </c>
      <c r="K4156" t="s">
        <v>8070</v>
      </c>
      <c r="L4156" t="s">
        <v>8593</v>
      </c>
      <c r="M4156">
        <v>77036</v>
      </c>
      <c r="N4156" t="s">
        <v>8639</v>
      </c>
      <c r="O4156" t="s">
        <v>9471</v>
      </c>
      <c r="P4156" t="s">
        <v>10370</v>
      </c>
      <c r="Q4156" t="s">
        <v>10374</v>
      </c>
      <c r="R4156" t="s">
        <v>11215</v>
      </c>
      <c r="S4156">
        <v>241.5</v>
      </c>
      <c r="T4156">
        <v>4</v>
      </c>
      <c r="U4156">
        <v>0.3</v>
      </c>
      <c r="V4156">
        <v>0</v>
      </c>
      <c r="W4156" t="e">
        <f>(Tableau1[[#This Row],[Sales]]/Tableau1[[#This Row],[Profit]])*100</f>
        <v>#DIV/0!</v>
      </c>
      <c r="X4156">
        <f>Tableau1[[#This Row],[Sales]]*(1-Tableau1[[#This Row],[Discount]])</f>
        <v>169.04999999999998</v>
      </c>
      <c r="Y4156">
        <f ca="1">SUMIF(Tableau1[Order ID],Tableau1[[#This Row],[Order ID]],Tableau1[[#This Row],[Sales]])</f>
        <v>0</v>
      </c>
    </row>
    <row r="4157" spans="1:25" x14ac:dyDescent="0.3">
      <c r="A4157">
        <v>8384</v>
      </c>
      <c r="B4157" t="s">
        <v>4176</v>
      </c>
      <c r="C4157" s="9" t="s">
        <v>5521</v>
      </c>
      <c r="D4157" s="9">
        <v>42700</v>
      </c>
      <c r="E4157" s="3" t="s">
        <v>5115</v>
      </c>
      <c r="F4157" t="s">
        <v>6466</v>
      </c>
      <c r="G4157" t="s">
        <v>6990</v>
      </c>
      <c r="H4157" t="s">
        <v>7783</v>
      </c>
      <c r="I4157" t="s">
        <v>8056</v>
      </c>
      <c r="J4157" t="s">
        <v>8057</v>
      </c>
      <c r="K4157" t="s">
        <v>8564</v>
      </c>
      <c r="L4157" t="s">
        <v>8617</v>
      </c>
      <c r="M4157">
        <v>6484</v>
      </c>
      <c r="N4157" t="s">
        <v>8640</v>
      </c>
      <c r="O4157" t="s">
        <v>9419</v>
      </c>
      <c r="P4157" t="s">
        <v>10372</v>
      </c>
      <c r="Q4157" t="s">
        <v>10384</v>
      </c>
      <c r="R4157" t="s">
        <v>11167</v>
      </c>
      <c r="S4157">
        <v>59.97</v>
      </c>
      <c r="T4157">
        <v>3</v>
      </c>
      <c r="U4157">
        <v>0</v>
      </c>
      <c r="V4157">
        <v>14.9925</v>
      </c>
      <c r="W4157">
        <f>(Tableau1[[#This Row],[Sales]]/Tableau1[[#This Row],[Profit]])*100</f>
        <v>400</v>
      </c>
      <c r="X4157">
        <f>Tableau1[[#This Row],[Sales]]*(1-Tableau1[[#This Row],[Discount]])</f>
        <v>59.97</v>
      </c>
      <c r="Y4157">
        <f ca="1">SUMIF(Tableau1[Order ID],Tableau1[[#This Row],[Order ID]],Tableau1[[#This Row],[Sales]])</f>
        <v>0</v>
      </c>
    </row>
    <row r="4158" spans="1:25" x14ac:dyDescent="0.3">
      <c r="A4158">
        <v>8386</v>
      </c>
      <c r="B4158" t="s">
        <v>4177</v>
      </c>
      <c r="C4158" s="9" t="s">
        <v>5537</v>
      </c>
      <c r="D4158" s="9">
        <v>42982</v>
      </c>
      <c r="E4158" s="3" t="s">
        <v>5595</v>
      </c>
      <c r="F4158" t="s">
        <v>6465</v>
      </c>
      <c r="G4158" t="s">
        <v>6519</v>
      </c>
      <c r="H4158" t="s">
        <v>7312</v>
      </c>
      <c r="I4158" t="s">
        <v>8055</v>
      </c>
      <c r="J4158" t="s">
        <v>8057</v>
      </c>
      <c r="K4158" t="s">
        <v>8240</v>
      </c>
      <c r="L4158" t="s">
        <v>8590</v>
      </c>
      <c r="M4158">
        <v>94601</v>
      </c>
      <c r="N4158" t="s">
        <v>8638</v>
      </c>
      <c r="O4158" t="s">
        <v>9769</v>
      </c>
      <c r="P4158" t="s">
        <v>10371</v>
      </c>
      <c r="Q4158" t="s">
        <v>10381</v>
      </c>
      <c r="R4158" t="s">
        <v>11504</v>
      </c>
      <c r="S4158">
        <v>11.808</v>
      </c>
      <c r="T4158">
        <v>3</v>
      </c>
      <c r="U4158">
        <v>0.2</v>
      </c>
      <c r="V4158">
        <v>4.1327999999999996</v>
      </c>
      <c r="W4158">
        <f>(Tableau1[[#This Row],[Sales]]/Tableau1[[#This Row],[Profit]])*100</f>
        <v>285.71428571428572</v>
      </c>
      <c r="X4158">
        <f>Tableau1[[#This Row],[Sales]]*(1-Tableau1[[#This Row],[Discount]])</f>
        <v>9.4464000000000006</v>
      </c>
      <c r="Y4158">
        <f ca="1">SUMIF(Tableau1[Order ID],Tableau1[[#This Row],[Order ID]],Tableau1[[#This Row],[Sales]])</f>
        <v>0</v>
      </c>
    </row>
    <row r="4159" spans="1:25" x14ac:dyDescent="0.3">
      <c r="A4159">
        <v>8387</v>
      </c>
      <c r="B4159" t="s">
        <v>4178</v>
      </c>
      <c r="C4159" s="9" t="s">
        <v>5101</v>
      </c>
      <c r="D4159" s="9">
        <v>42152</v>
      </c>
      <c r="E4159" s="3" t="s">
        <v>6276</v>
      </c>
      <c r="F4159" t="s">
        <v>6465</v>
      </c>
      <c r="G4159" t="s">
        <v>7045</v>
      </c>
      <c r="H4159" t="s">
        <v>7838</v>
      </c>
      <c r="I4159" t="s">
        <v>8054</v>
      </c>
      <c r="J4159" t="s">
        <v>8057</v>
      </c>
      <c r="K4159" t="s">
        <v>8149</v>
      </c>
      <c r="L4159" t="s">
        <v>8617</v>
      </c>
      <c r="M4159">
        <v>6040</v>
      </c>
      <c r="N4159" t="s">
        <v>8640</v>
      </c>
      <c r="O4159" t="s">
        <v>9339</v>
      </c>
      <c r="P4159" t="s">
        <v>10371</v>
      </c>
      <c r="Q4159" t="s">
        <v>10377</v>
      </c>
      <c r="R4159" t="s">
        <v>11087</v>
      </c>
      <c r="S4159">
        <v>16.239999999999998</v>
      </c>
      <c r="T4159">
        <v>1</v>
      </c>
      <c r="U4159">
        <v>0</v>
      </c>
      <c r="V4159">
        <v>2.4359999999999999</v>
      </c>
      <c r="W4159">
        <f>(Tableau1[[#This Row],[Sales]]/Tableau1[[#This Row],[Profit]])*100</f>
        <v>666.66666666666663</v>
      </c>
      <c r="X4159">
        <f>Tableau1[[#This Row],[Sales]]*(1-Tableau1[[#This Row],[Discount]])</f>
        <v>16.239999999999998</v>
      </c>
      <c r="Y4159">
        <f ca="1">SUMIF(Tableau1[Order ID],Tableau1[[#This Row],[Order ID]],Tableau1[[#This Row],[Sales]])</f>
        <v>0</v>
      </c>
    </row>
    <row r="4160" spans="1:25" x14ac:dyDescent="0.3">
      <c r="A4160">
        <v>8389</v>
      </c>
      <c r="B4160" t="s">
        <v>4179</v>
      </c>
      <c r="C4160" s="9" t="s">
        <v>5331</v>
      </c>
      <c r="D4160" s="9">
        <v>41944</v>
      </c>
      <c r="E4160" s="3" t="s">
        <v>6157</v>
      </c>
      <c r="F4160" t="s">
        <v>6465</v>
      </c>
      <c r="G4160" t="s">
        <v>6843</v>
      </c>
      <c r="H4160" t="s">
        <v>7636</v>
      </c>
      <c r="I4160" t="s">
        <v>8055</v>
      </c>
      <c r="J4160" t="s">
        <v>8057</v>
      </c>
      <c r="K4160" t="s">
        <v>8392</v>
      </c>
      <c r="L4160" t="s">
        <v>8618</v>
      </c>
      <c r="M4160">
        <v>7050</v>
      </c>
      <c r="N4160" t="s">
        <v>8640</v>
      </c>
      <c r="O4160" t="s">
        <v>9138</v>
      </c>
      <c r="P4160" t="s">
        <v>10371</v>
      </c>
      <c r="Q4160" t="s">
        <v>10382</v>
      </c>
      <c r="R4160" t="s">
        <v>10887</v>
      </c>
      <c r="S4160">
        <v>76.12</v>
      </c>
      <c r="T4160">
        <v>2</v>
      </c>
      <c r="U4160">
        <v>0</v>
      </c>
      <c r="V4160">
        <v>22.0748</v>
      </c>
      <c r="W4160">
        <f>(Tableau1[[#This Row],[Sales]]/Tableau1[[#This Row],[Profit]])*100</f>
        <v>344.82758620689657</v>
      </c>
      <c r="X4160">
        <f>Tableau1[[#This Row],[Sales]]*(1-Tableau1[[#This Row],[Discount]])</f>
        <v>76.12</v>
      </c>
      <c r="Y4160">
        <f ca="1">SUMIF(Tableau1[Order ID],Tableau1[[#This Row],[Order ID]],Tableau1[[#This Row],[Sales]])</f>
        <v>0</v>
      </c>
    </row>
    <row r="4161" spans="1:25" x14ac:dyDescent="0.3">
      <c r="A4161">
        <v>8390</v>
      </c>
      <c r="B4161" t="s">
        <v>4180</v>
      </c>
      <c r="C4161" s="9" t="s">
        <v>5827</v>
      </c>
      <c r="D4161" s="9">
        <v>42731</v>
      </c>
      <c r="E4161" s="3" t="s">
        <v>5975</v>
      </c>
      <c r="F4161" t="s">
        <v>6466</v>
      </c>
      <c r="G4161" t="s">
        <v>6747</v>
      </c>
      <c r="H4161" t="s">
        <v>7540</v>
      </c>
      <c r="I4161" t="s">
        <v>8056</v>
      </c>
      <c r="J4161" t="s">
        <v>8057</v>
      </c>
      <c r="K4161" t="s">
        <v>8117</v>
      </c>
      <c r="L4161" t="s">
        <v>8612</v>
      </c>
      <c r="M4161">
        <v>44312</v>
      </c>
      <c r="N4161" t="s">
        <v>8640</v>
      </c>
      <c r="O4161" t="s">
        <v>8748</v>
      </c>
      <c r="P4161" t="s">
        <v>10371</v>
      </c>
      <c r="Q4161" t="s">
        <v>10386</v>
      </c>
      <c r="R4161" t="s">
        <v>10497</v>
      </c>
      <c r="S4161">
        <v>17.184000000000001</v>
      </c>
      <c r="T4161">
        <v>6</v>
      </c>
      <c r="U4161">
        <v>0.2</v>
      </c>
      <c r="V4161">
        <v>6.2291999999999996</v>
      </c>
      <c r="W4161">
        <f>(Tableau1[[#This Row],[Sales]]/Tableau1[[#This Row],[Profit]])*100</f>
        <v>275.86206896551727</v>
      </c>
      <c r="X4161">
        <f>Tableau1[[#This Row],[Sales]]*(1-Tableau1[[#This Row],[Discount]])</f>
        <v>13.747200000000001</v>
      </c>
      <c r="Y4161">
        <f ca="1">SUMIF(Tableau1[Order ID],Tableau1[[#This Row],[Order ID]],Tableau1[[#This Row],[Sales]])</f>
        <v>0</v>
      </c>
    </row>
    <row r="4162" spans="1:25" x14ac:dyDescent="0.3">
      <c r="A4162">
        <v>8391</v>
      </c>
      <c r="B4162" t="s">
        <v>4181</v>
      </c>
      <c r="C4162" s="9" t="s">
        <v>5799</v>
      </c>
      <c r="D4162" s="9">
        <v>43073</v>
      </c>
      <c r="E4162" s="3" t="s">
        <v>6169</v>
      </c>
      <c r="F4162" t="s">
        <v>6466</v>
      </c>
      <c r="G4162" t="s">
        <v>6762</v>
      </c>
      <c r="H4162" t="s">
        <v>7555</v>
      </c>
      <c r="I4162" t="s">
        <v>8055</v>
      </c>
      <c r="J4162" t="s">
        <v>8057</v>
      </c>
      <c r="K4162" t="s">
        <v>8059</v>
      </c>
      <c r="L4162" t="s">
        <v>8590</v>
      </c>
      <c r="M4162">
        <v>90032</v>
      </c>
      <c r="N4162" t="s">
        <v>8638</v>
      </c>
      <c r="O4162" t="s">
        <v>9612</v>
      </c>
      <c r="P4162" t="s">
        <v>10371</v>
      </c>
      <c r="Q4162" t="s">
        <v>10383</v>
      </c>
      <c r="R4162" t="s">
        <v>11352</v>
      </c>
      <c r="S4162">
        <v>11.76</v>
      </c>
      <c r="T4162">
        <v>2</v>
      </c>
      <c r="U4162">
        <v>0</v>
      </c>
      <c r="V4162">
        <v>5.7624000000000004</v>
      </c>
      <c r="W4162">
        <f>(Tableau1[[#This Row],[Sales]]/Tableau1[[#This Row],[Profit]])*100</f>
        <v>204.08163265306118</v>
      </c>
      <c r="X4162">
        <f>Tableau1[[#This Row],[Sales]]*(1-Tableau1[[#This Row],[Discount]])</f>
        <v>11.76</v>
      </c>
      <c r="Y4162">
        <f ca="1">SUMIF(Tableau1[Order ID],Tableau1[[#This Row],[Order ID]],Tableau1[[#This Row],[Sales]])</f>
        <v>0</v>
      </c>
    </row>
    <row r="4163" spans="1:25" x14ac:dyDescent="0.3">
      <c r="A4163">
        <v>8392</v>
      </c>
      <c r="B4163" t="s">
        <v>4182</v>
      </c>
      <c r="C4163" s="9" t="s">
        <v>5361</v>
      </c>
      <c r="D4163" s="9">
        <v>43092</v>
      </c>
      <c r="E4163" s="3" t="s">
        <v>5277</v>
      </c>
      <c r="F4163" t="s">
        <v>6465</v>
      </c>
      <c r="G4163" t="s">
        <v>7142</v>
      </c>
      <c r="H4163" t="s">
        <v>7935</v>
      </c>
      <c r="I4163" t="s">
        <v>8056</v>
      </c>
      <c r="J4163" t="s">
        <v>8057</v>
      </c>
      <c r="K4163" t="s">
        <v>8565</v>
      </c>
      <c r="L4163" t="s">
        <v>8617</v>
      </c>
      <c r="M4163">
        <v>6810</v>
      </c>
      <c r="N4163" t="s">
        <v>8640</v>
      </c>
      <c r="O4163" t="s">
        <v>9597</v>
      </c>
      <c r="P4163" t="s">
        <v>10370</v>
      </c>
      <c r="Q4163" t="s">
        <v>10378</v>
      </c>
      <c r="R4163" t="s">
        <v>11338</v>
      </c>
      <c r="S4163">
        <v>27.46</v>
      </c>
      <c r="T4163">
        <v>2</v>
      </c>
      <c r="U4163">
        <v>0</v>
      </c>
      <c r="V4163">
        <v>9.8856000000000002</v>
      </c>
      <c r="W4163">
        <f>(Tableau1[[#This Row],[Sales]]/Tableau1[[#This Row],[Profit]])*100</f>
        <v>277.77777777777777</v>
      </c>
      <c r="X4163">
        <f>Tableau1[[#This Row],[Sales]]*(1-Tableau1[[#This Row],[Discount]])</f>
        <v>27.46</v>
      </c>
      <c r="Y4163">
        <f ca="1">SUMIF(Tableau1[Order ID],Tableau1[[#This Row],[Order ID]],Tableau1[[#This Row],[Sales]])</f>
        <v>0</v>
      </c>
    </row>
    <row r="4164" spans="1:25" x14ac:dyDescent="0.3">
      <c r="A4164">
        <v>8393</v>
      </c>
      <c r="B4164" t="s">
        <v>4183</v>
      </c>
      <c r="C4164" s="9" t="s">
        <v>5079</v>
      </c>
      <c r="D4164" s="9">
        <v>42705</v>
      </c>
      <c r="E4164" s="3" t="s">
        <v>5439</v>
      </c>
      <c r="F4164" t="s">
        <v>6464</v>
      </c>
      <c r="G4164" t="s">
        <v>6880</v>
      </c>
      <c r="H4164" t="s">
        <v>7673</v>
      </c>
      <c r="I4164" t="s">
        <v>8054</v>
      </c>
      <c r="J4164" t="s">
        <v>8057</v>
      </c>
      <c r="K4164" t="s">
        <v>8105</v>
      </c>
      <c r="L4164" t="s">
        <v>8619</v>
      </c>
      <c r="M4164">
        <v>2038</v>
      </c>
      <c r="N4164" t="s">
        <v>8640</v>
      </c>
      <c r="O4164" t="s">
        <v>10223</v>
      </c>
      <c r="P4164" t="s">
        <v>10372</v>
      </c>
      <c r="Q4164" t="s">
        <v>10380</v>
      </c>
      <c r="R4164" t="s">
        <v>11961</v>
      </c>
      <c r="S4164">
        <v>137.94</v>
      </c>
      <c r="T4164">
        <v>3</v>
      </c>
      <c r="U4164">
        <v>0</v>
      </c>
      <c r="V4164">
        <v>35.864400000000003</v>
      </c>
      <c r="W4164">
        <f>(Tableau1[[#This Row],[Sales]]/Tableau1[[#This Row],[Profit]])*100</f>
        <v>384.61538461538458</v>
      </c>
      <c r="X4164">
        <f>Tableau1[[#This Row],[Sales]]*(1-Tableau1[[#This Row],[Discount]])</f>
        <v>137.94</v>
      </c>
      <c r="Y4164">
        <f ca="1">SUMIF(Tableau1[Order ID],Tableau1[[#This Row],[Order ID]],Tableau1[[#This Row],[Sales]])</f>
        <v>0</v>
      </c>
    </row>
    <row r="4165" spans="1:25" x14ac:dyDescent="0.3">
      <c r="A4165">
        <v>8397</v>
      </c>
      <c r="B4165" t="s">
        <v>4184</v>
      </c>
      <c r="C4165" s="9" t="s">
        <v>5509</v>
      </c>
      <c r="D4165" s="9">
        <v>41820</v>
      </c>
      <c r="E4165" s="3" t="s">
        <v>5509</v>
      </c>
      <c r="F4165" t="s">
        <v>6467</v>
      </c>
      <c r="G4165" t="s">
        <v>6847</v>
      </c>
      <c r="H4165" t="s">
        <v>7640</v>
      </c>
      <c r="I4165" t="s">
        <v>8054</v>
      </c>
      <c r="J4165" t="s">
        <v>8057</v>
      </c>
      <c r="K4165" t="s">
        <v>8098</v>
      </c>
      <c r="L4165" t="s">
        <v>8592</v>
      </c>
      <c r="M4165">
        <v>28403</v>
      </c>
      <c r="N4165" t="s">
        <v>8637</v>
      </c>
      <c r="O4165" t="s">
        <v>8799</v>
      </c>
      <c r="P4165" t="s">
        <v>10371</v>
      </c>
      <c r="Q4165" t="s">
        <v>10383</v>
      </c>
      <c r="R4165" t="s">
        <v>10549</v>
      </c>
      <c r="S4165">
        <v>310.68799999999999</v>
      </c>
      <c r="T4165">
        <v>7</v>
      </c>
      <c r="U4165">
        <v>0.2</v>
      </c>
      <c r="V4165">
        <v>108.74079999999999</v>
      </c>
      <c r="W4165">
        <f>(Tableau1[[#This Row],[Sales]]/Tableau1[[#This Row],[Profit]])*100</f>
        <v>285.71428571428572</v>
      </c>
      <c r="X4165">
        <f>Tableau1[[#This Row],[Sales]]*(1-Tableau1[[#This Row],[Discount]])</f>
        <v>248.5504</v>
      </c>
      <c r="Y4165">
        <f ca="1">SUMIF(Tableau1[Order ID],Tableau1[[#This Row],[Order ID]],Tableau1[[#This Row],[Sales]])</f>
        <v>0</v>
      </c>
    </row>
    <row r="4166" spans="1:25" x14ac:dyDescent="0.3">
      <c r="A4166">
        <v>8398</v>
      </c>
      <c r="B4166" t="s">
        <v>4185</v>
      </c>
      <c r="C4166" s="9" t="s">
        <v>6040</v>
      </c>
      <c r="D4166" s="9">
        <v>41885</v>
      </c>
      <c r="E4166" s="3" t="s">
        <v>6396</v>
      </c>
      <c r="F4166" t="s">
        <v>6466</v>
      </c>
      <c r="G4166" t="s">
        <v>6748</v>
      </c>
      <c r="H4166" t="s">
        <v>7541</v>
      </c>
      <c r="I4166" t="s">
        <v>8056</v>
      </c>
      <c r="J4166" t="s">
        <v>8057</v>
      </c>
      <c r="K4166" t="s">
        <v>8070</v>
      </c>
      <c r="L4166" t="s">
        <v>8593</v>
      </c>
      <c r="M4166">
        <v>77095</v>
      </c>
      <c r="N4166" t="s">
        <v>8639</v>
      </c>
      <c r="O4166" t="s">
        <v>10271</v>
      </c>
      <c r="P4166" t="s">
        <v>10371</v>
      </c>
      <c r="Q4166" t="s">
        <v>10381</v>
      </c>
      <c r="R4166" t="s">
        <v>12011</v>
      </c>
      <c r="S4166">
        <v>7.68</v>
      </c>
      <c r="T4166">
        <v>5</v>
      </c>
      <c r="U4166">
        <v>0.8</v>
      </c>
      <c r="V4166">
        <v>-11.52</v>
      </c>
      <c r="W4166">
        <f>(Tableau1[[#This Row],[Sales]]/Tableau1[[#This Row],[Profit]])*100</f>
        <v>-66.666666666666657</v>
      </c>
      <c r="X4166">
        <f>Tableau1[[#This Row],[Sales]]*(1-Tableau1[[#This Row],[Discount]])</f>
        <v>1.5359999999999996</v>
      </c>
      <c r="Y4166">
        <f ca="1">SUMIF(Tableau1[Order ID],Tableau1[[#This Row],[Order ID]],Tableau1[[#This Row],[Sales]])</f>
        <v>0</v>
      </c>
    </row>
    <row r="4167" spans="1:25" x14ac:dyDescent="0.3">
      <c r="A4167">
        <v>8399</v>
      </c>
      <c r="B4167" t="s">
        <v>4186</v>
      </c>
      <c r="C4167" s="9" t="s">
        <v>5838</v>
      </c>
      <c r="D4167" s="9">
        <v>43041</v>
      </c>
      <c r="E4167" s="3" t="s">
        <v>5689</v>
      </c>
      <c r="F4167" t="s">
        <v>6464</v>
      </c>
      <c r="G4167" t="s">
        <v>7144</v>
      </c>
      <c r="H4167" t="s">
        <v>7937</v>
      </c>
      <c r="I4167" t="s">
        <v>8056</v>
      </c>
      <c r="J4167" t="s">
        <v>8057</v>
      </c>
      <c r="K4167" t="s">
        <v>8082</v>
      </c>
      <c r="L4167" t="s">
        <v>8612</v>
      </c>
      <c r="M4167">
        <v>45503</v>
      </c>
      <c r="N4167" t="s">
        <v>8640</v>
      </c>
      <c r="O4167" t="s">
        <v>9515</v>
      </c>
      <c r="P4167" t="s">
        <v>10370</v>
      </c>
      <c r="Q4167" t="s">
        <v>10374</v>
      </c>
      <c r="R4167" t="s">
        <v>11257</v>
      </c>
      <c r="S4167">
        <v>155.37200000000001</v>
      </c>
      <c r="T4167">
        <v>2</v>
      </c>
      <c r="U4167">
        <v>0.3</v>
      </c>
      <c r="V4167">
        <v>-35.513599999999997</v>
      </c>
      <c r="W4167">
        <f>(Tableau1[[#This Row],[Sales]]/Tableau1[[#This Row],[Profit]])*100</f>
        <v>-437.50000000000011</v>
      </c>
      <c r="X4167">
        <f>Tableau1[[#This Row],[Sales]]*(1-Tableau1[[#This Row],[Discount]])</f>
        <v>108.7604</v>
      </c>
      <c r="Y4167">
        <f ca="1">SUMIF(Tableau1[Order ID],Tableau1[[#This Row],[Order ID]],Tableau1[[#This Row],[Sales]])</f>
        <v>0</v>
      </c>
    </row>
    <row r="4168" spans="1:25" x14ac:dyDescent="0.3">
      <c r="A4168">
        <v>8400</v>
      </c>
      <c r="B4168" t="s">
        <v>4187</v>
      </c>
      <c r="C4168" s="9" t="s">
        <v>5687</v>
      </c>
      <c r="D4168" s="9">
        <v>42107</v>
      </c>
      <c r="E4168" s="3" t="s">
        <v>5054</v>
      </c>
      <c r="F4168" t="s">
        <v>6465</v>
      </c>
      <c r="G4168" t="s">
        <v>6981</v>
      </c>
      <c r="H4168" t="s">
        <v>7774</v>
      </c>
      <c r="I4168" t="s">
        <v>8054</v>
      </c>
      <c r="J4168" t="s">
        <v>8057</v>
      </c>
      <c r="K4168" t="s">
        <v>8278</v>
      </c>
      <c r="L4168" t="s">
        <v>8604</v>
      </c>
      <c r="M4168">
        <v>85301</v>
      </c>
      <c r="N4168" t="s">
        <v>8638</v>
      </c>
      <c r="O4168" t="s">
        <v>9625</v>
      </c>
      <c r="P4168" t="s">
        <v>10371</v>
      </c>
      <c r="Q4168" t="s">
        <v>10377</v>
      </c>
      <c r="R4168" t="s">
        <v>11365</v>
      </c>
      <c r="S4168">
        <v>10.744</v>
      </c>
      <c r="T4168">
        <v>1</v>
      </c>
      <c r="U4168">
        <v>0.2</v>
      </c>
      <c r="V4168">
        <v>0.80579999999999996</v>
      </c>
      <c r="W4168">
        <f>(Tableau1[[#This Row],[Sales]]/Tableau1[[#This Row],[Profit]])*100</f>
        <v>1333.3333333333335</v>
      </c>
      <c r="X4168">
        <f>Tableau1[[#This Row],[Sales]]*(1-Tableau1[[#This Row],[Discount]])</f>
        <v>8.5952000000000002</v>
      </c>
      <c r="Y4168">
        <f ca="1">SUMIF(Tableau1[Order ID],Tableau1[[#This Row],[Order ID]],Tableau1[[#This Row],[Sales]])</f>
        <v>0</v>
      </c>
    </row>
    <row r="4169" spans="1:25" x14ac:dyDescent="0.3">
      <c r="A4169">
        <v>8401</v>
      </c>
      <c r="B4169" t="s">
        <v>4188</v>
      </c>
      <c r="C4169" s="9" t="s">
        <v>5931</v>
      </c>
      <c r="D4169" s="9">
        <v>42343</v>
      </c>
      <c r="E4169" s="3" t="s">
        <v>5394</v>
      </c>
      <c r="F4169" t="s">
        <v>6464</v>
      </c>
      <c r="G4169" t="s">
        <v>7099</v>
      </c>
      <c r="H4169" t="s">
        <v>7892</v>
      </c>
      <c r="I4169" t="s">
        <v>8054</v>
      </c>
      <c r="J4169" t="s">
        <v>8057</v>
      </c>
      <c r="K4169" t="s">
        <v>8078</v>
      </c>
      <c r="L4169" t="s">
        <v>8603</v>
      </c>
      <c r="M4169">
        <v>10009</v>
      </c>
      <c r="N4169" t="s">
        <v>8640</v>
      </c>
      <c r="O4169" t="s">
        <v>9522</v>
      </c>
      <c r="P4169" t="s">
        <v>10371</v>
      </c>
      <c r="Q4169" t="s">
        <v>10381</v>
      </c>
      <c r="R4169" t="s">
        <v>11264</v>
      </c>
      <c r="S4169">
        <v>232.4</v>
      </c>
      <c r="T4169">
        <v>5</v>
      </c>
      <c r="U4169">
        <v>0.2</v>
      </c>
      <c r="V4169">
        <v>78.435000000000002</v>
      </c>
      <c r="W4169">
        <f>(Tableau1[[#This Row],[Sales]]/Tableau1[[#This Row],[Profit]])*100</f>
        <v>296.2962962962963</v>
      </c>
      <c r="X4169">
        <f>Tableau1[[#This Row],[Sales]]*(1-Tableau1[[#This Row],[Discount]])</f>
        <v>185.92000000000002</v>
      </c>
      <c r="Y4169">
        <f ca="1">SUMIF(Tableau1[Order ID],Tableau1[[#This Row],[Order ID]],Tableau1[[#This Row],[Sales]])</f>
        <v>0</v>
      </c>
    </row>
    <row r="4170" spans="1:25" x14ac:dyDescent="0.3">
      <c r="A4170">
        <v>8404</v>
      </c>
      <c r="B4170" t="s">
        <v>4189</v>
      </c>
      <c r="C4170" s="9" t="s">
        <v>5884</v>
      </c>
      <c r="D4170" s="9">
        <v>42401</v>
      </c>
      <c r="E4170" s="3" t="s">
        <v>5599</v>
      </c>
      <c r="F4170" t="s">
        <v>6465</v>
      </c>
      <c r="G4170" t="s">
        <v>6884</v>
      </c>
      <c r="H4170" t="s">
        <v>7677</v>
      </c>
      <c r="I4170" t="s">
        <v>8055</v>
      </c>
      <c r="J4170" t="s">
        <v>8057</v>
      </c>
      <c r="K4170" t="s">
        <v>8059</v>
      </c>
      <c r="L4170" t="s">
        <v>8590</v>
      </c>
      <c r="M4170">
        <v>90036</v>
      </c>
      <c r="N4170" t="s">
        <v>8638</v>
      </c>
      <c r="O4170" t="s">
        <v>8782</v>
      </c>
      <c r="P4170" t="s">
        <v>10371</v>
      </c>
      <c r="Q4170" t="s">
        <v>10383</v>
      </c>
      <c r="R4170" t="s">
        <v>10532</v>
      </c>
      <c r="S4170">
        <v>105.52</v>
      </c>
      <c r="T4170">
        <v>4</v>
      </c>
      <c r="U4170">
        <v>0</v>
      </c>
      <c r="V4170">
        <v>48.539200000000001</v>
      </c>
      <c r="W4170">
        <f>(Tableau1[[#This Row],[Sales]]/Tableau1[[#This Row],[Profit]])*100</f>
        <v>217.39130434782606</v>
      </c>
      <c r="X4170">
        <f>Tableau1[[#This Row],[Sales]]*(1-Tableau1[[#This Row],[Discount]])</f>
        <v>105.52</v>
      </c>
      <c r="Y4170">
        <f ca="1">SUMIF(Tableau1[Order ID],Tableau1[[#This Row],[Order ID]],Tableau1[[#This Row],[Sales]])</f>
        <v>0</v>
      </c>
    </row>
    <row r="4171" spans="1:25" x14ac:dyDescent="0.3">
      <c r="A4171">
        <v>8405</v>
      </c>
      <c r="B4171" t="s">
        <v>4190</v>
      </c>
      <c r="C4171" s="9" t="s">
        <v>5171</v>
      </c>
      <c r="D4171" s="9">
        <v>42924</v>
      </c>
      <c r="E4171" s="3" t="s">
        <v>6239</v>
      </c>
      <c r="F4171" t="s">
        <v>6465</v>
      </c>
      <c r="G4171" t="s">
        <v>7253</v>
      </c>
      <c r="H4171" t="s">
        <v>8046</v>
      </c>
      <c r="I4171" t="s">
        <v>8055</v>
      </c>
      <c r="J4171" t="s">
        <v>8057</v>
      </c>
      <c r="K4171" t="s">
        <v>8104</v>
      </c>
      <c r="L4171" t="s">
        <v>8601</v>
      </c>
      <c r="M4171">
        <v>19711</v>
      </c>
      <c r="N4171" t="s">
        <v>8640</v>
      </c>
      <c r="O4171" t="s">
        <v>10044</v>
      </c>
      <c r="P4171" t="s">
        <v>10370</v>
      </c>
      <c r="Q4171" t="s">
        <v>10378</v>
      </c>
      <c r="R4171" t="s">
        <v>11782</v>
      </c>
      <c r="S4171">
        <v>83.92</v>
      </c>
      <c r="T4171">
        <v>4</v>
      </c>
      <c r="U4171">
        <v>0</v>
      </c>
      <c r="V4171">
        <v>5.8743999999999996</v>
      </c>
      <c r="W4171">
        <f>(Tableau1[[#This Row],[Sales]]/Tableau1[[#This Row],[Profit]])*100</f>
        <v>1428.5714285714287</v>
      </c>
      <c r="X4171">
        <f>Tableau1[[#This Row],[Sales]]*(1-Tableau1[[#This Row],[Discount]])</f>
        <v>83.92</v>
      </c>
      <c r="Y4171">
        <f ca="1">SUMIF(Tableau1[Order ID],Tableau1[[#This Row],[Order ID]],Tableau1[[#This Row],[Sales]])</f>
        <v>0</v>
      </c>
    </row>
    <row r="4172" spans="1:25" x14ac:dyDescent="0.3">
      <c r="A4172">
        <v>8410</v>
      </c>
      <c r="B4172" t="s">
        <v>4191</v>
      </c>
      <c r="C4172" s="9" t="s">
        <v>5585</v>
      </c>
      <c r="D4172" s="9">
        <v>42349</v>
      </c>
      <c r="E4172" s="3" t="s">
        <v>6027</v>
      </c>
      <c r="F4172" t="s">
        <v>6465</v>
      </c>
      <c r="G4172" t="s">
        <v>6550</v>
      </c>
      <c r="H4172" t="s">
        <v>7343</v>
      </c>
      <c r="I4172" t="s">
        <v>8056</v>
      </c>
      <c r="J4172" t="s">
        <v>8057</v>
      </c>
      <c r="K4172" t="s">
        <v>8330</v>
      </c>
      <c r="L4172" t="s">
        <v>8590</v>
      </c>
      <c r="M4172">
        <v>92404</v>
      </c>
      <c r="N4172" t="s">
        <v>8638</v>
      </c>
      <c r="O4172" t="s">
        <v>9278</v>
      </c>
      <c r="P4172" t="s">
        <v>10371</v>
      </c>
      <c r="Q4172" t="s">
        <v>10381</v>
      </c>
      <c r="R4172" t="s">
        <v>11027</v>
      </c>
      <c r="S4172">
        <v>110.52800000000001</v>
      </c>
      <c r="T4172">
        <v>4</v>
      </c>
      <c r="U4172">
        <v>0.2</v>
      </c>
      <c r="V4172">
        <v>38.684800000000003</v>
      </c>
      <c r="W4172">
        <f>(Tableau1[[#This Row],[Sales]]/Tableau1[[#This Row],[Profit]])*100</f>
        <v>285.71428571428572</v>
      </c>
      <c r="X4172">
        <f>Tableau1[[#This Row],[Sales]]*(1-Tableau1[[#This Row],[Discount]])</f>
        <v>88.42240000000001</v>
      </c>
      <c r="Y4172">
        <f ca="1">SUMIF(Tableau1[Order ID],Tableau1[[#This Row],[Order ID]],Tableau1[[#This Row],[Sales]])</f>
        <v>0</v>
      </c>
    </row>
    <row r="4173" spans="1:25" x14ac:dyDescent="0.3">
      <c r="A4173">
        <v>8411</v>
      </c>
      <c r="B4173" t="s">
        <v>4192</v>
      </c>
      <c r="C4173" s="9" t="s">
        <v>5655</v>
      </c>
      <c r="D4173" s="9">
        <v>42689</v>
      </c>
      <c r="E4173" s="3" t="s">
        <v>5655</v>
      </c>
      <c r="F4173" t="s">
        <v>6467</v>
      </c>
      <c r="G4173" t="s">
        <v>6489</v>
      </c>
      <c r="H4173" t="s">
        <v>7282</v>
      </c>
      <c r="I4173" t="s">
        <v>8055</v>
      </c>
      <c r="J4173" t="s">
        <v>8057</v>
      </c>
      <c r="K4173" t="s">
        <v>8198</v>
      </c>
      <c r="L4173" t="s">
        <v>8592</v>
      </c>
      <c r="M4173">
        <v>27217</v>
      </c>
      <c r="N4173" t="s">
        <v>8637</v>
      </c>
      <c r="O4173" t="s">
        <v>8752</v>
      </c>
      <c r="P4173" t="s">
        <v>10370</v>
      </c>
      <c r="Q4173" t="s">
        <v>10376</v>
      </c>
      <c r="R4173" t="s">
        <v>10501</v>
      </c>
      <c r="S4173">
        <v>630.024</v>
      </c>
      <c r="T4173">
        <v>4</v>
      </c>
      <c r="U4173">
        <v>0.4</v>
      </c>
      <c r="V4173">
        <v>-199.5076</v>
      </c>
      <c r="W4173">
        <f>(Tableau1[[#This Row],[Sales]]/Tableau1[[#This Row],[Profit]])*100</f>
        <v>-315.78947368421052</v>
      </c>
      <c r="X4173">
        <f>Tableau1[[#This Row],[Sales]]*(1-Tableau1[[#This Row],[Discount]])</f>
        <v>378.01439999999997</v>
      </c>
      <c r="Y4173">
        <f ca="1">SUMIF(Tableau1[Order ID],Tableau1[[#This Row],[Order ID]],Tableau1[[#This Row],[Sales]])</f>
        <v>0</v>
      </c>
    </row>
    <row r="4174" spans="1:25" x14ac:dyDescent="0.3">
      <c r="A4174">
        <v>8412</v>
      </c>
      <c r="B4174" t="s">
        <v>4193</v>
      </c>
      <c r="C4174" s="9" t="s">
        <v>5225</v>
      </c>
      <c r="D4174" s="9">
        <v>42499</v>
      </c>
      <c r="E4174" s="3" t="s">
        <v>5566</v>
      </c>
      <c r="F4174" t="s">
        <v>6464</v>
      </c>
      <c r="G4174" t="s">
        <v>6981</v>
      </c>
      <c r="H4174" t="s">
        <v>7774</v>
      </c>
      <c r="I4174" t="s">
        <v>8054</v>
      </c>
      <c r="J4174" t="s">
        <v>8057</v>
      </c>
      <c r="K4174" t="s">
        <v>8185</v>
      </c>
      <c r="L4174" t="s">
        <v>8605</v>
      </c>
      <c r="M4174">
        <v>24153</v>
      </c>
      <c r="N4174" t="s">
        <v>8637</v>
      </c>
      <c r="O4174" t="s">
        <v>8818</v>
      </c>
      <c r="P4174" t="s">
        <v>10371</v>
      </c>
      <c r="Q4174" t="s">
        <v>10379</v>
      </c>
      <c r="R4174" t="s">
        <v>10568</v>
      </c>
      <c r="S4174">
        <v>27.86</v>
      </c>
      <c r="T4174">
        <v>7</v>
      </c>
      <c r="U4174">
        <v>0</v>
      </c>
      <c r="V4174">
        <v>9.1937999999999995</v>
      </c>
      <c r="W4174">
        <f>(Tableau1[[#This Row],[Sales]]/Tableau1[[#This Row],[Profit]])*100</f>
        <v>303.030303030303</v>
      </c>
      <c r="X4174">
        <f>Tableau1[[#This Row],[Sales]]*(1-Tableau1[[#This Row],[Discount]])</f>
        <v>27.86</v>
      </c>
      <c r="Y4174">
        <f ca="1">SUMIF(Tableau1[Order ID],Tableau1[[#This Row],[Order ID]],Tableau1[[#This Row],[Sales]])</f>
        <v>0</v>
      </c>
    </row>
    <row r="4175" spans="1:25" x14ac:dyDescent="0.3">
      <c r="A4175">
        <v>8413</v>
      </c>
      <c r="B4175" t="s">
        <v>4194</v>
      </c>
      <c r="C4175" s="9" t="s">
        <v>5464</v>
      </c>
      <c r="D4175" s="9">
        <v>42804</v>
      </c>
      <c r="E4175" s="3" t="s">
        <v>6222</v>
      </c>
      <c r="F4175" t="s">
        <v>6465</v>
      </c>
      <c r="G4175" t="s">
        <v>6666</v>
      </c>
      <c r="H4175" t="s">
        <v>7459</v>
      </c>
      <c r="I4175" t="s">
        <v>8054</v>
      </c>
      <c r="J4175" t="s">
        <v>8057</v>
      </c>
      <c r="K4175" t="s">
        <v>8119</v>
      </c>
      <c r="L4175" t="s">
        <v>8593</v>
      </c>
      <c r="M4175">
        <v>75217</v>
      </c>
      <c r="N4175" t="s">
        <v>8639</v>
      </c>
      <c r="O4175" t="s">
        <v>9224</v>
      </c>
      <c r="P4175" t="s">
        <v>10370</v>
      </c>
      <c r="Q4175" t="s">
        <v>10376</v>
      </c>
      <c r="R4175" t="s">
        <v>10973</v>
      </c>
      <c r="S4175">
        <v>933.40800000000002</v>
      </c>
      <c r="T4175">
        <v>4</v>
      </c>
      <c r="U4175">
        <v>0.3</v>
      </c>
      <c r="V4175">
        <v>-173.34719999999999</v>
      </c>
      <c r="W4175">
        <f>(Tableau1[[#This Row],[Sales]]/Tableau1[[#This Row],[Profit]])*100</f>
        <v>-538.46153846153845</v>
      </c>
      <c r="X4175">
        <f>Tableau1[[#This Row],[Sales]]*(1-Tableau1[[#This Row],[Discount]])</f>
        <v>653.38559999999995</v>
      </c>
      <c r="Y4175">
        <f ca="1">SUMIF(Tableau1[Order ID],Tableau1[[#This Row],[Order ID]],Tableau1[[#This Row],[Sales]])</f>
        <v>0</v>
      </c>
    </row>
    <row r="4176" spans="1:25" x14ac:dyDescent="0.3">
      <c r="A4176">
        <v>8414</v>
      </c>
      <c r="B4176" t="s">
        <v>4195</v>
      </c>
      <c r="C4176" s="9" t="s">
        <v>5937</v>
      </c>
      <c r="D4176" s="9">
        <v>42721</v>
      </c>
      <c r="E4176" s="3" t="s">
        <v>6405</v>
      </c>
      <c r="F4176" t="s">
        <v>6465</v>
      </c>
      <c r="G4176" t="s">
        <v>6808</v>
      </c>
      <c r="H4176" t="s">
        <v>7601</v>
      </c>
      <c r="I4176" t="s">
        <v>8055</v>
      </c>
      <c r="J4176" t="s">
        <v>8057</v>
      </c>
      <c r="K4176" t="s">
        <v>8139</v>
      </c>
      <c r="L4176" t="s">
        <v>8593</v>
      </c>
      <c r="M4176">
        <v>76017</v>
      </c>
      <c r="N4176" t="s">
        <v>8639</v>
      </c>
      <c r="O4176" t="s">
        <v>9780</v>
      </c>
      <c r="P4176" t="s">
        <v>10371</v>
      </c>
      <c r="Q4176" t="s">
        <v>10383</v>
      </c>
      <c r="R4176" t="s">
        <v>11514</v>
      </c>
      <c r="S4176">
        <v>51.84</v>
      </c>
      <c r="T4176">
        <v>10</v>
      </c>
      <c r="U4176">
        <v>0.2</v>
      </c>
      <c r="V4176">
        <v>18.143999999999998</v>
      </c>
      <c r="W4176">
        <f>(Tableau1[[#This Row],[Sales]]/Tableau1[[#This Row],[Profit]])*100</f>
        <v>285.71428571428578</v>
      </c>
      <c r="X4176">
        <f>Tableau1[[#This Row],[Sales]]*(1-Tableau1[[#This Row],[Discount]])</f>
        <v>41.472000000000008</v>
      </c>
      <c r="Y4176">
        <f ca="1">SUMIF(Tableau1[Order ID],Tableau1[[#This Row],[Order ID]],Tableau1[[#This Row],[Sales]])</f>
        <v>0</v>
      </c>
    </row>
    <row r="4177" spans="1:25" x14ac:dyDescent="0.3">
      <c r="A4177">
        <v>8416</v>
      </c>
      <c r="B4177" t="s">
        <v>4196</v>
      </c>
      <c r="C4177" s="9" t="s">
        <v>6221</v>
      </c>
      <c r="D4177" s="9">
        <v>42831</v>
      </c>
      <c r="E4177" s="3" t="s">
        <v>5513</v>
      </c>
      <c r="F4177" t="s">
        <v>6465</v>
      </c>
      <c r="G4177" t="s">
        <v>6997</v>
      </c>
      <c r="H4177" t="s">
        <v>7790</v>
      </c>
      <c r="I4177" t="s">
        <v>8056</v>
      </c>
      <c r="J4177" t="s">
        <v>8057</v>
      </c>
      <c r="K4177" t="s">
        <v>8350</v>
      </c>
      <c r="L4177" t="s">
        <v>8611</v>
      </c>
      <c r="M4177">
        <v>52302</v>
      </c>
      <c r="N4177" t="s">
        <v>8639</v>
      </c>
      <c r="O4177" t="s">
        <v>8894</v>
      </c>
      <c r="P4177" t="s">
        <v>10371</v>
      </c>
      <c r="Q4177" t="s">
        <v>10383</v>
      </c>
      <c r="R4177" t="s">
        <v>10422</v>
      </c>
      <c r="S4177">
        <v>106.32</v>
      </c>
      <c r="T4177">
        <v>3</v>
      </c>
      <c r="U4177">
        <v>0</v>
      </c>
      <c r="V4177">
        <v>49.970399999999998</v>
      </c>
      <c r="W4177">
        <f>(Tableau1[[#This Row],[Sales]]/Tableau1[[#This Row],[Profit]])*100</f>
        <v>212.7659574468085</v>
      </c>
      <c r="X4177">
        <f>Tableau1[[#This Row],[Sales]]*(1-Tableau1[[#This Row],[Discount]])</f>
        <v>106.32</v>
      </c>
      <c r="Y4177">
        <f ca="1">SUMIF(Tableau1[Order ID],Tableau1[[#This Row],[Order ID]],Tableau1[[#This Row],[Sales]])</f>
        <v>0</v>
      </c>
    </row>
    <row r="4178" spans="1:25" x14ac:dyDescent="0.3">
      <c r="A4178">
        <v>8417</v>
      </c>
      <c r="B4178" t="s">
        <v>4197</v>
      </c>
      <c r="C4178" s="9" t="s">
        <v>6218</v>
      </c>
      <c r="D4178" s="9">
        <v>42864</v>
      </c>
      <c r="E4178" s="3" t="s">
        <v>5973</v>
      </c>
      <c r="F4178" t="s">
        <v>6466</v>
      </c>
      <c r="G4178" t="s">
        <v>7165</v>
      </c>
      <c r="H4178" t="s">
        <v>7958</v>
      </c>
      <c r="I4178" t="s">
        <v>8056</v>
      </c>
      <c r="J4178" t="s">
        <v>8057</v>
      </c>
      <c r="K4178" t="s">
        <v>8062</v>
      </c>
      <c r="L4178" t="s">
        <v>8234</v>
      </c>
      <c r="M4178">
        <v>98105</v>
      </c>
      <c r="N4178" t="s">
        <v>8638</v>
      </c>
      <c r="O4178" t="s">
        <v>9416</v>
      </c>
      <c r="P4178" t="s">
        <v>10371</v>
      </c>
      <c r="Q4178" t="s">
        <v>10381</v>
      </c>
      <c r="R4178" t="s">
        <v>11164</v>
      </c>
      <c r="S4178">
        <v>147.91999999999999</v>
      </c>
      <c r="T4178">
        <v>5</v>
      </c>
      <c r="U4178">
        <v>0.2</v>
      </c>
      <c r="V4178">
        <v>46.225000000000001</v>
      </c>
      <c r="W4178">
        <f>(Tableau1[[#This Row],[Sales]]/Tableau1[[#This Row],[Profit]])*100</f>
        <v>320</v>
      </c>
      <c r="X4178">
        <f>Tableau1[[#This Row],[Sales]]*(1-Tableau1[[#This Row],[Discount]])</f>
        <v>118.336</v>
      </c>
      <c r="Y4178">
        <f ca="1">SUMIF(Tableau1[Order ID],Tableau1[[#This Row],[Order ID]],Tableau1[[#This Row],[Sales]])</f>
        <v>0</v>
      </c>
    </row>
    <row r="4179" spans="1:25" x14ac:dyDescent="0.3">
      <c r="A4179">
        <v>8422</v>
      </c>
      <c r="B4179" t="s">
        <v>4198</v>
      </c>
      <c r="C4179" s="9" t="s">
        <v>5416</v>
      </c>
      <c r="D4179" s="9">
        <v>43020</v>
      </c>
      <c r="E4179" s="3" t="s">
        <v>5554</v>
      </c>
      <c r="F4179" t="s">
        <v>6465</v>
      </c>
      <c r="G4179" t="s">
        <v>6541</v>
      </c>
      <c r="H4179" t="s">
        <v>7334</v>
      </c>
      <c r="I4179" t="s">
        <v>8054</v>
      </c>
      <c r="J4179" t="s">
        <v>8057</v>
      </c>
      <c r="K4179" t="s">
        <v>8138</v>
      </c>
      <c r="L4179" t="s">
        <v>8618</v>
      </c>
      <c r="M4179">
        <v>8701</v>
      </c>
      <c r="N4179" t="s">
        <v>8640</v>
      </c>
      <c r="O4179" t="s">
        <v>8686</v>
      </c>
      <c r="P4179" t="s">
        <v>10372</v>
      </c>
      <c r="Q4179" t="s">
        <v>10384</v>
      </c>
      <c r="R4179" t="s">
        <v>10435</v>
      </c>
      <c r="S4179">
        <v>45</v>
      </c>
      <c r="T4179">
        <v>3</v>
      </c>
      <c r="U4179">
        <v>0</v>
      </c>
      <c r="V4179">
        <v>4.95</v>
      </c>
      <c r="W4179">
        <f>(Tableau1[[#This Row],[Sales]]/Tableau1[[#This Row],[Profit]])*100</f>
        <v>909.09090909090901</v>
      </c>
      <c r="X4179">
        <f>Tableau1[[#This Row],[Sales]]*(1-Tableau1[[#This Row],[Discount]])</f>
        <v>45</v>
      </c>
      <c r="Y4179">
        <f ca="1">SUMIF(Tableau1[Order ID],Tableau1[[#This Row],[Order ID]],Tableau1[[#This Row],[Sales]])</f>
        <v>0</v>
      </c>
    </row>
    <row r="4180" spans="1:25" x14ac:dyDescent="0.3">
      <c r="A4180">
        <v>8426</v>
      </c>
      <c r="B4180" t="s">
        <v>4199</v>
      </c>
      <c r="C4180" s="9" t="s">
        <v>5800</v>
      </c>
      <c r="D4180" s="9">
        <v>42610</v>
      </c>
      <c r="E4180" s="3" t="s">
        <v>5163</v>
      </c>
      <c r="F4180" t="s">
        <v>6466</v>
      </c>
      <c r="G4180" t="s">
        <v>6962</v>
      </c>
      <c r="H4180" t="s">
        <v>7755</v>
      </c>
      <c r="I4180" t="s">
        <v>8055</v>
      </c>
      <c r="J4180" t="s">
        <v>8057</v>
      </c>
      <c r="K4180" t="s">
        <v>8132</v>
      </c>
      <c r="L4180" t="s">
        <v>8612</v>
      </c>
      <c r="M4180">
        <v>45231</v>
      </c>
      <c r="N4180" t="s">
        <v>8640</v>
      </c>
      <c r="O4180" t="s">
        <v>10271</v>
      </c>
      <c r="P4180" t="s">
        <v>10371</v>
      </c>
      <c r="Q4180" t="s">
        <v>10381</v>
      </c>
      <c r="R4180" t="s">
        <v>12011</v>
      </c>
      <c r="S4180">
        <v>18.431999999999999</v>
      </c>
      <c r="T4180">
        <v>8</v>
      </c>
      <c r="U4180">
        <v>0.7</v>
      </c>
      <c r="V4180">
        <v>-12.288</v>
      </c>
      <c r="W4180">
        <f>(Tableau1[[#This Row],[Sales]]/Tableau1[[#This Row],[Profit]])*100</f>
        <v>-149.99999999999997</v>
      </c>
      <c r="X4180">
        <f>Tableau1[[#This Row],[Sales]]*(1-Tableau1[[#This Row],[Discount]])</f>
        <v>5.5296000000000003</v>
      </c>
      <c r="Y4180">
        <f ca="1">SUMIF(Tableau1[Order ID],Tableau1[[#This Row],[Order ID]],Tableau1[[#This Row],[Sales]])</f>
        <v>0</v>
      </c>
    </row>
    <row r="4181" spans="1:25" x14ac:dyDescent="0.3">
      <c r="A4181">
        <v>8427</v>
      </c>
      <c r="B4181" t="s">
        <v>4200</v>
      </c>
      <c r="C4181" s="9" t="s">
        <v>5683</v>
      </c>
      <c r="D4181" s="9">
        <v>42279</v>
      </c>
      <c r="E4181" s="3" t="s">
        <v>6322</v>
      </c>
      <c r="F4181" t="s">
        <v>6465</v>
      </c>
      <c r="G4181" t="s">
        <v>6729</v>
      </c>
      <c r="H4181" t="s">
        <v>7522</v>
      </c>
      <c r="I4181" t="s">
        <v>8054</v>
      </c>
      <c r="J4181" t="s">
        <v>8057</v>
      </c>
      <c r="K4181" t="s">
        <v>8435</v>
      </c>
      <c r="L4181" t="s">
        <v>8610</v>
      </c>
      <c r="M4181">
        <v>80229</v>
      </c>
      <c r="N4181" t="s">
        <v>8638</v>
      </c>
      <c r="O4181" t="s">
        <v>10355</v>
      </c>
      <c r="P4181" t="s">
        <v>10371</v>
      </c>
      <c r="Q4181" t="s">
        <v>10387</v>
      </c>
      <c r="R4181" t="s">
        <v>12095</v>
      </c>
      <c r="S4181">
        <v>10.944000000000001</v>
      </c>
      <c r="T4181">
        <v>2</v>
      </c>
      <c r="U4181">
        <v>0.2</v>
      </c>
      <c r="V4181">
        <v>0.95760000000000001</v>
      </c>
      <c r="W4181">
        <f>(Tableau1[[#This Row],[Sales]]/Tableau1[[#This Row],[Profit]])*100</f>
        <v>1142.8571428571429</v>
      </c>
      <c r="X4181">
        <f>Tableau1[[#This Row],[Sales]]*(1-Tableau1[[#This Row],[Discount]])</f>
        <v>8.7552000000000003</v>
      </c>
      <c r="Y4181">
        <f ca="1">SUMIF(Tableau1[Order ID],Tableau1[[#This Row],[Order ID]],Tableau1[[#This Row],[Sales]])</f>
        <v>0</v>
      </c>
    </row>
    <row r="4182" spans="1:25" x14ac:dyDescent="0.3">
      <c r="A4182">
        <v>8428</v>
      </c>
      <c r="B4182" t="s">
        <v>4201</v>
      </c>
      <c r="C4182" s="9" t="s">
        <v>5081</v>
      </c>
      <c r="D4182" s="9">
        <v>43062</v>
      </c>
      <c r="E4182" s="3" t="s">
        <v>5950</v>
      </c>
      <c r="F4182" t="s">
        <v>6466</v>
      </c>
      <c r="G4182" t="s">
        <v>6887</v>
      </c>
      <c r="H4182" t="s">
        <v>7680</v>
      </c>
      <c r="I4182" t="s">
        <v>8054</v>
      </c>
      <c r="J4182" t="s">
        <v>8057</v>
      </c>
      <c r="K4182" t="s">
        <v>8101</v>
      </c>
      <c r="L4182" t="s">
        <v>8600</v>
      </c>
      <c r="M4182">
        <v>48066</v>
      </c>
      <c r="N4182" t="s">
        <v>8639</v>
      </c>
      <c r="O4182" t="s">
        <v>9108</v>
      </c>
      <c r="P4182" t="s">
        <v>10371</v>
      </c>
      <c r="Q4182" t="s">
        <v>10387</v>
      </c>
      <c r="R4182" t="s">
        <v>10710</v>
      </c>
      <c r="S4182">
        <v>4.3600000000000003</v>
      </c>
      <c r="T4182">
        <v>2</v>
      </c>
      <c r="U4182">
        <v>0</v>
      </c>
      <c r="V4182">
        <v>0.1744</v>
      </c>
      <c r="W4182">
        <f>(Tableau1[[#This Row],[Sales]]/Tableau1[[#This Row],[Profit]])*100</f>
        <v>2500.0000000000005</v>
      </c>
      <c r="X4182">
        <f>Tableau1[[#This Row],[Sales]]*(1-Tableau1[[#This Row],[Discount]])</f>
        <v>4.3600000000000003</v>
      </c>
      <c r="Y4182">
        <f ca="1">SUMIF(Tableau1[Order ID],Tableau1[[#This Row],[Order ID]],Tableau1[[#This Row],[Sales]])</f>
        <v>0</v>
      </c>
    </row>
    <row r="4183" spans="1:25" x14ac:dyDescent="0.3">
      <c r="A4183">
        <v>8429</v>
      </c>
      <c r="B4183" t="s">
        <v>4202</v>
      </c>
      <c r="C4183" s="9" t="s">
        <v>5135</v>
      </c>
      <c r="D4183" s="9">
        <v>43051</v>
      </c>
      <c r="E4183" s="3" t="s">
        <v>5703</v>
      </c>
      <c r="F4183" t="s">
        <v>6465</v>
      </c>
      <c r="G4183" t="s">
        <v>6605</v>
      </c>
      <c r="H4183" t="s">
        <v>7398</v>
      </c>
      <c r="I4183" t="s">
        <v>8055</v>
      </c>
      <c r="J4183" t="s">
        <v>8057</v>
      </c>
      <c r="K4183" t="s">
        <v>8286</v>
      </c>
      <c r="L4183" t="s">
        <v>8604</v>
      </c>
      <c r="M4183">
        <v>85281</v>
      </c>
      <c r="N4183" t="s">
        <v>8638</v>
      </c>
      <c r="O4183" t="s">
        <v>9994</v>
      </c>
      <c r="P4183" t="s">
        <v>10372</v>
      </c>
      <c r="Q4183" t="s">
        <v>10384</v>
      </c>
      <c r="R4183" t="s">
        <v>11732</v>
      </c>
      <c r="S4183">
        <v>62.351999999999997</v>
      </c>
      <c r="T4183">
        <v>6</v>
      </c>
      <c r="U4183">
        <v>0.2</v>
      </c>
      <c r="V4183">
        <v>-10.9116</v>
      </c>
      <c r="W4183">
        <f>(Tableau1[[#This Row],[Sales]]/Tableau1[[#This Row],[Profit]])*100</f>
        <v>-571.42857142857144</v>
      </c>
      <c r="X4183">
        <f>Tableau1[[#This Row],[Sales]]*(1-Tableau1[[#This Row],[Discount]])</f>
        <v>49.881599999999999</v>
      </c>
      <c r="Y4183">
        <f ca="1">SUMIF(Tableau1[Order ID],Tableau1[[#This Row],[Order ID]],Tableau1[[#This Row],[Sales]])</f>
        <v>0</v>
      </c>
    </row>
    <row r="4184" spans="1:25" x14ac:dyDescent="0.3">
      <c r="A4184">
        <v>8430</v>
      </c>
      <c r="B4184" t="s">
        <v>4203</v>
      </c>
      <c r="C4184" s="9" t="s">
        <v>6084</v>
      </c>
      <c r="D4184" s="9">
        <v>42723</v>
      </c>
      <c r="E4184" s="3" t="s">
        <v>6405</v>
      </c>
      <c r="F4184" t="s">
        <v>6464</v>
      </c>
      <c r="G4184" t="s">
        <v>6520</v>
      </c>
      <c r="H4184" t="s">
        <v>7313</v>
      </c>
      <c r="I4184" t="s">
        <v>8054</v>
      </c>
      <c r="J4184" t="s">
        <v>8057</v>
      </c>
      <c r="K4184" t="s">
        <v>8323</v>
      </c>
      <c r="L4184" t="s">
        <v>8597</v>
      </c>
      <c r="M4184">
        <v>19601</v>
      </c>
      <c r="N4184" t="s">
        <v>8640</v>
      </c>
      <c r="O4184" t="s">
        <v>10155</v>
      </c>
      <c r="P4184" t="s">
        <v>10370</v>
      </c>
      <c r="Q4184" t="s">
        <v>10378</v>
      </c>
      <c r="R4184" t="s">
        <v>11897</v>
      </c>
      <c r="S4184">
        <v>303.92</v>
      </c>
      <c r="T4184">
        <v>5</v>
      </c>
      <c r="U4184">
        <v>0.2</v>
      </c>
      <c r="V4184">
        <v>-30.391999999999999</v>
      </c>
      <c r="W4184">
        <f>(Tableau1[[#This Row],[Sales]]/Tableau1[[#This Row],[Profit]])*100</f>
        <v>-1000</v>
      </c>
      <c r="X4184">
        <f>Tableau1[[#This Row],[Sales]]*(1-Tableau1[[#This Row],[Discount]])</f>
        <v>243.13600000000002</v>
      </c>
      <c r="Y4184">
        <f ca="1">SUMIF(Tableau1[Order ID],Tableau1[[#This Row],[Order ID]],Tableau1[[#This Row],[Sales]])</f>
        <v>0</v>
      </c>
    </row>
    <row r="4185" spans="1:25" x14ac:dyDescent="0.3">
      <c r="A4185">
        <v>8431</v>
      </c>
      <c r="B4185" t="s">
        <v>4204</v>
      </c>
      <c r="C4185" s="9" t="s">
        <v>5839</v>
      </c>
      <c r="D4185" s="9">
        <v>41728</v>
      </c>
      <c r="E4185" s="3" t="s">
        <v>5297</v>
      </c>
      <c r="F4185" t="s">
        <v>6465</v>
      </c>
      <c r="G4185" t="s">
        <v>6864</v>
      </c>
      <c r="H4185" t="s">
        <v>7657</v>
      </c>
      <c r="I4185" t="s">
        <v>8054</v>
      </c>
      <c r="J4185" t="s">
        <v>8057</v>
      </c>
      <c r="K4185" t="s">
        <v>8397</v>
      </c>
      <c r="L4185" t="s">
        <v>8599</v>
      </c>
      <c r="M4185">
        <v>55124</v>
      </c>
      <c r="N4185" t="s">
        <v>8639</v>
      </c>
      <c r="O4185" t="s">
        <v>9180</v>
      </c>
      <c r="P4185" t="s">
        <v>10371</v>
      </c>
      <c r="Q4185" t="s">
        <v>10377</v>
      </c>
      <c r="R4185" t="s">
        <v>10928</v>
      </c>
      <c r="S4185">
        <v>129.30000000000001</v>
      </c>
      <c r="T4185">
        <v>2</v>
      </c>
      <c r="U4185">
        <v>0</v>
      </c>
      <c r="V4185">
        <v>6.4649999999999999</v>
      </c>
      <c r="W4185">
        <f>(Tableau1[[#This Row],[Sales]]/Tableau1[[#This Row],[Profit]])*100</f>
        <v>2000.0000000000005</v>
      </c>
      <c r="X4185">
        <f>Tableau1[[#This Row],[Sales]]*(1-Tableau1[[#This Row],[Discount]])</f>
        <v>129.30000000000001</v>
      </c>
      <c r="Y4185">
        <f ca="1">SUMIF(Tableau1[Order ID],Tableau1[[#This Row],[Order ID]],Tableau1[[#This Row],[Sales]])</f>
        <v>0</v>
      </c>
    </row>
    <row r="4186" spans="1:25" x14ac:dyDescent="0.3">
      <c r="A4186">
        <v>8432</v>
      </c>
      <c r="B4186" t="s">
        <v>4205</v>
      </c>
      <c r="C4186" s="9" t="s">
        <v>6213</v>
      </c>
      <c r="D4186" s="9">
        <v>43047</v>
      </c>
      <c r="E4186" s="3" t="s">
        <v>5068</v>
      </c>
      <c r="F4186" t="s">
        <v>6465</v>
      </c>
      <c r="G4186" t="s">
        <v>7102</v>
      </c>
      <c r="H4186" t="s">
        <v>7895</v>
      </c>
      <c r="I4186" t="s">
        <v>8055</v>
      </c>
      <c r="J4186" t="s">
        <v>8057</v>
      </c>
      <c r="K4186" t="s">
        <v>8306</v>
      </c>
      <c r="L4186" t="s">
        <v>8627</v>
      </c>
      <c r="M4186">
        <v>21215</v>
      </c>
      <c r="N4186" t="s">
        <v>8640</v>
      </c>
      <c r="O4186" t="s">
        <v>9507</v>
      </c>
      <c r="P4186" t="s">
        <v>10370</v>
      </c>
      <c r="Q4186" t="s">
        <v>10378</v>
      </c>
      <c r="R4186" t="s">
        <v>11249</v>
      </c>
      <c r="S4186">
        <v>274.2</v>
      </c>
      <c r="T4186">
        <v>10</v>
      </c>
      <c r="U4186">
        <v>0</v>
      </c>
      <c r="V4186">
        <v>112.422</v>
      </c>
      <c r="W4186">
        <f>(Tableau1[[#This Row],[Sales]]/Tableau1[[#This Row],[Profit]])*100</f>
        <v>243.90243902439025</v>
      </c>
      <c r="X4186">
        <f>Tableau1[[#This Row],[Sales]]*(1-Tableau1[[#This Row],[Discount]])</f>
        <v>274.2</v>
      </c>
      <c r="Y4186">
        <f ca="1">SUMIF(Tableau1[Order ID],Tableau1[[#This Row],[Order ID]],Tableau1[[#This Row],[Sales]])</f>
        <v>0</v>
      </c>
    </row>
    <row r="4187" spans="1:25" x14ac:dyDescent="0.3">
      <c r="A4187">
        <v>8433</v>
      </c>
      <c r="B4187" t="s">
        <v>4206</v>
      </c>
      <c r="C4187" s="9" t="s">
        <v>5110</v>
      </c>
      <c r="D4187" s="9">
        <v>41896</v>
      </c>
      <c r="E4187" s="3" t="s">
        <v>6295</v>
      </c>
      <c r="F4187" t="s">
        <v>6464</v>
      </c>
      <c r="G4187" t="s">
        <v>7077</v>
      </c>
      <c r="H4187" t="s">
        <v>7870</v>
      </c>
      <c r="I4187" t="s">
        <v>8055</v>
      </c>
      <c r="J4187" t="s">
        <v>8057</v>
      </c>
      <c r="K4187" t="s">
        <v>8389</v>
      </c>
      <c r="L4187" t="s">
        <v>8593</v>
      </c>
      <c r="M4187">
        <v>78415</v>
      </c>
      <c r="N4187" t="s">
        <v>8639</v>
      </c>
      <c r="O4187" t="s">
        <v>9568</v>
      </c>
      <c r="P4187" t="s">
        <v>10371</v>
      </c>
      <c r="Q4187" t="s">
        <v>10386</v>
      </c>
      <c r="R4187" t="s">
        <v>11310</v>
      </c>
      <c r="S4187">
        <v>6.048</v>
      </c>
      <c r="T4187">
        <v>4</v>
      </c>
      <c r="U4187">
        <v>0.2</v>
      </c>
      <c r="V4187">
        <v>-1.3608</v>
      </c>
      <c r="W4187">
        <f>(Tableau1[[#This Row],[Sales]]/Tableau1[[#This Row],[Profit]])*100</f>
        <v>-444.44444444444446</v>
      </c>
      <c r="X4187">
        <f>Tableau1[[#This Row],[Sales]]*(1-Tableau1[[#This Row],[Discount]])</f>
        <v>4.8384</v>
      </c>
      <c r="Y4187">
        <f ca="1">SUMIF(Tableau1[Order ID],Tableau1[[#This Row],[Order ID]],Tableau1[[#This Row],[Sales]])</f>
        <v>0</v>
      </c>
    </row>
    <row r="4188" spans="1:25" x14ac:dyDescent="0.3">
      <c r="A4188">
        <v>8437</v>
      </c>
      <c r="B4188" t="s">
        <v>4207</v>
      </c>
      <c r="C4188" s="9" t="s">
        <v>6211</v>
      </c>
      <c r="D4188" s="9">
        <v>42267</v>
      </c>
      <c r="E4188" s="3" t="s">
        <v>5150</v>
      </c>
      <c r="F4188" t="s">
        <v>6465</v>
      </c>
      <c r="G4188" t="s">
        <v>7030</v>
      </c>
      <c r="H4188" t="s">
        <v>7823</v>
      </c>
      <c r="I4188" t="s">
        <v>8054</v>
      </c>
      <c r="J4188" t="s">
        <v>8057</v>
      </c>
      <c r="K4188" t="s">
        <v>8156</v>
      </c>
      <c r="L4188" t="s">
        <v>8621</v>
      </c>
      <c r="M4188">
        <v>89115</v>
      </c>
      <c r="N4188" t="s">
        <v>8638</v>
      </c>
      <c r="O4188" t="s">
        <v>10060</v>
      </c>
      <c r="P4188" t="s">
        <v>10371</v>
      </c>
      <c r="Q4188" t="s">
        <v>10381</v>
      </c>
      <c r="R4188" t="s">
        <v>11799</v>
      </c>
      <c r="S4188">
        <v>45.584000000000003</v>
      </c>
      <c r="T4188">
        <v>11</v>
      </c>
      <c r="U4188">
        <v>0.2</v>
      </c>
      <c r="V4188">
        <v>16.5242</v>
      </c>
      <c r="W4188">
        <f>(Tableau1[[#This Row],[Sales]]/Tableau1[[#This Row],[Profit]])*100</f>
        <v>275.86206896551727</v>
      </c>
      <c r="X4188">
        <f>Tableau1[[#This Row],[Sales]]*(1-Tableau1[[#This Row],[Discount]])</f>
        <v>36.467200000000005</v>
      </c>
      <c r="Y4188">
        <f ca="1">SUMIF(Tableau1[Order ID],Tableau1[[#This Row],[Order ID]],Tableau1[[#This Row],[Sales]])</f>
        <v>0</v>
      </c>
    </row>
    <row r="4189" spans="1:25" x14ac:dyDescent="0.3">
      <c r="A4189">
        <v>8438</v>
      </c>
      <c r="B4189" t="s">
        <v>4208</v>
      </c>
      <c r="C4189" s="9" t="s">
        <v>5925</v>
      </c>
      <c r="D4189" s="9">
        <v>42348</v>
      </c>
      <c r="E4189" s="3" t="s">
        <v>6165</v>
      </c>
      <c r="F4189" t="s">
        <v>6465</v>
      </c>
      <c r="G4189" t="s">
        <v>6830</v>
      </c>
      <c r="H4189" t="s">
        <v>7623</v>
      </c>
      <c r="I4189" t="s">
        <v>8054</v>
      </c>
      <c r="J4189" t="s">
        <v>8057</v>
      </c>
      <c r="K4189" t="s">
        <v>8196</v>
      </c>
      <c r="L4189" t="s">
        <v>8612</v>
      </c>
      <c r="M4189">
        <v>44105</v>
      </c>
      <c r="N4189" t="s">
        <v>8640</v>
      </c>
      <c r="O4189" t="s">
        <v>9944</v>
      </c>
      <c r="P4189" t="s">
        <v>10372</v>
      </c>
      <c r="Q4189" t="s">
        <v>10384</v>
      </c>
      <c r="R4189" t="s">
        <v>11680</v>
      </c>
      <c r="S4189">
        <v>25.488</v>
      </c>
      <c r="T4189">
        <v>2</v>
      </c>
      <c r="U4189">
        <v>0.2</v>
      </c>
      <c r="V4189">
        <v>4.4603999999999999</v>
      </c>
      <c r="W4189">
        <f>(Tableau1[[#This Row],[Sales]]/Tableau1[[#This Row],[Profit]])*100</f>
        <v>571.42857142857144</v>
      </c>
      <c r="X4189">
        <f>Tableau1[[#This Row],[Sales]]*(1-Tableau1[[#This Row],[Discount]])</f>
        <v>20.3904</v>
      </c>
      <c r="Y4189">
        <f ca="1">SUMIF(Tableau1[Order ID],Tableau1[[#This Row],[Order ID]],Tableau1[[#This Row],[Sales]])</f>
        <v>0</v>
      </c>
    </row>
    <row r="4190" spans="1:25" x14ac:dyDescent="0.3">
      <c r="A4190">
        <v>8439</v>
      </c>
      <c r="B4190" t="s">
        <v>4209</v>
      </c>
      <c r="C4190" s="9" t="s">
        <v>6091</v>
      </c>
      <c r="D4190" s="9">
        <v>41787</v>
      </c>
      <c r="E4190" s="3" t="s">
        <v>5136</v>
      </c>
      <c r="F4190" t="s">
        <v>6465</v>
      </c>
      <c r="G4190" t="s">
        <v>7038</v>
      </c>
      <c r="H4190" t="s">
        <v>7831</v>
      </c>
      <c r="I4190" t="s">
        <v>8054</v>
      </c>
      <c r="J4190" t="s">
        <v>8057</v>
      </c>
      <c r="K4190" t="s">
        <v>8062</v>
      </c>
      <c r="L4190" t="s">
        <v>8234</v>
      </c>
      <c r="M4190">
        <v>98105</v>
      </c>
      <c r="N4190" t="s">
        <v>8638</v>
      </c>
      <c r="O4190" t="s">
        <v>10187</v>
      </c>
      <c r="P4190" t="s">
        <v>10371</v>
      </c>
      <c r="Q4190" t="s">
        <v>10381</v>
      </c>
      <c r="R4190" t="s">
        <v>11927</v>
      </c>
      <c r="S4190">
        <v>136.96</v>
      </c>
      <c r="T4190">
        <v>4</v>
      </c>
      <c r="U4190">
        <v>0.2</v>
      </c>
      <c r="V4190">
        <v>51.36</v>
      </c>
      <c r="W4190">
        <f>(Tableau1[[#This Row],[Sales]]/Tableau1[[#This Row],[Profit]])*100</f>
        <v>266.66666666666669</v>
      </c>
      <c r="X4190">
        <f>Tableau1[[#This Row],[Sales]]*(1-Tableau1[[#This Row],[Discount]])</f>
        <v>109.56800000000001</v>
      </c>
      <c r="Y4190">
        <f ca="1">SUMIF(Tableau1[Order ID],Tableau1[[#This Row],[Order ID]],Tableau1[[#This Row],[Sales]])</f>
        <v>0</v>
      </c>
    </row>
    <row r="4191" spans="1:25" x14ac:dyDescent="0.3">
      <c r="A4191">
        <v>8440</v>
      </c>
      <c r="B4191" t="s">
        <v>4210</v>
      </c>
      <c r="C4191" s="9" t="s">
        <v>6222</v>
      </c>
      <c r="D4191" s="9">
        <v>42808</v>
      </c>
      <c r="E4191" s="3" t="s">
        <v>5324</v>
      </c>
      <c r="F4191" t="s">
        <v>6464</v>
      </c>
      <c r="G4191" t="s">
        <v>6740</v>
      </c>
      <c r="H4191" t="s">
        <v>7533</v>
      </c>
      <c r="I4191" t="s">
        <v>8055</v>
      </c>
      <c r="J4191" t="s">
        <v>8057</v>
      </c>
      <c r="K4191" t="s">
        <v>8080</v>
      </c>
      <c r="L4191" t="s">
        <v>8598</v>
      </c>
      <c r="M4191">
        <v>60623</v>
      </c>
      <c r="N4191" t="s">
        <v>8639</v>
      </c>
      <c r="O4191" t="s">
        <v>10217</v>
      </c>
      <c r="P4191" t="s">
        <v>10372</v>
      </c>
      <c r="Q4191" t="s">
        <v>10380</v>
      </c>
      <c r="R4191" t="s">
        <v>11955</v>
      </c>
      <c r="S4191">
        <v>49.616</v>
      </c>
      <c r="T4191">
        <v>2</v>
      </c>
      <c r="U4191">
        <v>0.2</v>
      </c>
      <c r="V4191">
        <v>4.9615999999999998</v>
      </c>
      <c r="W4191">
        <f>(Tableau1[[#This Row],[Sales]]/Tableau1[[#This Row],[Profit]])*100</f>
        <v>1000</v>
      </c>
      <c r="X4191">
        <f>Tableau1[[#This Row],[Sales]]*(1-Tableau1[[#This Row],[Discount]])</f>
        <v>39.692800000000005</v>
      </c>
      <c r="Y4191">
        <f ca="1">SUMIF(Tableau1[Order ID],Tableau1[[#This Row],[Order ID]],Tableau1[[#This Row],[Sales]])</f>
        <v>0</v>
      </c>
    </row>
    <row r="4192" spans="1:25" x14ac:dyDescent="0.3">
      <c r="A4192">
        <v>8441</v>
      </c>
      <c r="B4192" t="s">
        <v>4211</v>
      </c>
      <c r="C4192" s="9" t="s">
        <v>5046</v>
      </c>
      <c r="D4192" s="9">
        <v>42712</v>
      </c>
      <c r="E4192" s="3" t="s">
        <v>5969</v>
      </c>
      <c r="F4192" t="s">
        <v>6464</v>
      </c>
      <c r="G4192" t="s">
        <v>7142</v>
      </c>
      <c r="H4192" t="s">
        <v>7935</v>
      </c>
      <c r="I4192" t="s">
        <v>8056</v>
      </c>
      <c r="J4192" t="s">
        <v>8057</v>
      </c>
      <c r="K4192" t="s">
        <v>8096</v>
      </c>
      <c r="L4192" t="s">
        <v>8612</v>
      </c>
      <c r="M4192">
        <v>43229</v>
      </c>
      <c r="N4192" t="s">
        <v>8640</v>
      </c>
      <c r="O4192" t="s">
        <v>8885</v>
      </c>
      <c r="P4192" t="s">
        <v>10371</v>
      </c>
      <c r="Q4192" t="s">
        <v>10383</v>
      </c>
      <c r="R4192" t="s">
        <v>10635</v>
      </c>
      <c r="S4192">
        <v>10.584</v>
      </c>
      <c r="T4192">
        <v>3</v>
      </c>
      <c r="U4192">
        <v>0.2</v>
      </c>
      <c r="V4192">
        <v>3.4398</v>
      </c>
      <c r="W4192">
        <f>(Tableau1[[#This Row],[Sales]]/Tableau1[[#This Row],[Profit]])*100</f>
        <v>307.69230769230768</v>
      </c>
      <c r="X4192">
        <f>Tableau1[[#This Row],[Sales]]*(1-Tableau1[[#This Row],[Discount]])</f>
        <v>8.4672000000000001</v>
      </c>
      <c r="Y4192">
        <f ca="1">SUMIF(Tableau1[Order ID],Tableau1[[#This Row],[Order ID]],Tableau1[[#This Row],[Sales]])</f>
        <v>0</v>
      </c>
    </row>
    <row r="4193" spans="1:25" x14ac:dyDescent="0.3">
      <c r="A4193">
        <v>8442</v>
      </c>
      <c r="B4193" t="s">
        <v>4212</v>
      </c>
      <c r="C4193" s="9" t="s">
        <v>5666</v>
      </c>
      <c r="D4193" s="9">
        <v>42861</v>
      </c>
      <c r="E4193" s="3" t="s">
        <v>6441</v>
      </c>
      <c r="F4193" t="s">
        <v>6465</v>
      </c>
      <c r="G4193" t="s">
        <v>6608</v>
      </c>
      <c r="H4193" t="s">
        <v>7401</v>
      </c>
      <c r="I4193" t="s">
        <v>8054</v>
      </c>
      <c r="J4193" t="s">
        <v>8057</v>
      </c>
      <c r="K4193" t="s">
        <v>8151</v>
      </c>
      <c r="L4193" t="s">
        <v>8604</v>
      </c>
      <c r="M4193">
        <v>85705</v>
      </c>
      <c r="N4193" t="s">
        <v>8638</v>
      </c>
      <c r="O4193" t="s">
        <v>8782</v>
      </c>
      <c r="P4193" t="s">
        <v>10371</v>
      </c>
      <c r="Q4193" t="s">
        <v>10383</v>
      </c>
      <c r="R4193" t="s">
        <v>10532</v>
      </c>
      <c r="S4193">
        <v>84.415999999999997</v>
      </c>
      <c r="T4193">
        <v>4</v>
      </c>
      <c r="U4193">
        <v>0.2</v>
      </c>
      <c r="V4193">
        <v>27.435199999999998</v>
      </c>
      <c r="W4193">
        <f>(Tableau1[[#This Row],[Sales]]/Tableau1[[#This Row],[Profit]])*100</f>
        <v>307.69230769230774</v>
      </c>
      <c r="X4193">
        <f>Tableau1[[#This Row],[Sales]]*(1-Tableau1[[#This Row],[Discount]])</f>
        <v>67.532799999999995</v>
      </c>
      <c r="Y4193">
        <f ca="1">SUMIF(Tableau1[Order ID],Tableau1[[#This Row],[Order ID]],Tableau1[[#This Row],[Sales]])</f>
        <v>0</v>
      </c>
    </row>
    <row r="4194" spans="1:25" x14ac:dyDescent="0.3">
      <c r="A4194">
        <v>8443</v>
      </c>
      <c r="B4194" t="s">
        <v>4213</v>
      </c>
      <c r="C4194" s="9" t="s">
        <v>6223</v>
      </c>
      <c r="D4194" s="9">
        <v>42435</v>
      </c>
      <c r="E4194" s="3" t="s">
        <v>5642</v>
      </c>
      <c r="F4194" t="s">
        <v>6465</v>
      </c>
      <c r="G4194" t="s">
        <v>7142</v>
      </c>
      <c r="H4194" t="s">
        <v>7935</v>
      </c>
      <c r="I4194" t="s">
        <v>8056</v>
      </c>
      <c r="J4194" t="s">
        <v>8057</v>
      </c>
      <c r="K4194" t="s">
        <v>8068</v>
      </c>
      <c r="L4194" t="s">
        <v>8597</v>
      </c>
      <c r="M4194">
        <v>19120</v>
      </c>
      <c r="N4194" t="s">
        <v>8640</v>
      </c>
      <c r="O4194" t="s">
        <v>9509</v>
      </c>
      <c r="P4194" t="s">
        <v>10372</v>
      </c>
      <c r="Q4194" t="s">
        <v>10380</v>
      </c>
      <c r="R4194" t="s">
        <v>11251</v>
      </c>
      <c r="S4194">
        <v>431.94</v>
      </c>
      <c r="T4194">
        <v>2</v>
      </c>
      <c r="U4194">
        <v>0.4</v>
      </c>
      <c r="V4194">
        <v>-71.989999999999995</v>
      </c>
      <c r="W4194">
        <f>(Tableau1[[#This Row],[Sales]]/Tableau1[[#This Row],[Profit]])*100</f>
        <v>-600</v>
      </c>
      <c r="X4194">
        <f>Tableau1[[#This Row],[Sales]]*(1-Tableau1[[#This Row],[Discount]])</f>
        <v>259.16399999999999</v>
      </c>
      <c r="Y4194">
        <f ca="1">SUMIF(Tableau1[Order ID],Tableau1[[#This Row],[Order ID]],Tableau1[[#This Row],[Sales]])</f>
        <v>0</v>
      </c>
    </row>
    <row r="4195" spans="1:25" x14ac:dyDescent="0.3">
      <c r="A4195">
        <v>8446</v>
      </c>
      <c r="B4195" t="s">
        <v>4214</v>
      </c>
      <c r="C4195" s="9" t="s">
        <v>5466</v>
      </c>
      <c r="D4195" s="9">
        <v>43031</v>
      </c>
      <c r="E4195" s="3" t="s">
        <v>6230</v>
      </c>
      <c r="F4195" t="s">
        <v>6466</v>
      </c>
      <c r="G4195" t="s">
        <v>6808</v>
      </c>
      <c r="H4195" t="s">
        <v>7601</v>
      </c>
      <c r="I4195" t="s">
        <v>8055</v>
      </c>
      <c r="J4195" t="s">
        <v>8057</v>
      </c>
      <c r="K4195" t="s">
        <v>8453</v>
      </c>
      <c r="L4195" t="s">
        <v>8622</v>
      </c>
      <c r="M4195">
        <v>2920</v>
      </c>
      <c r="N4195" t="s">
        <v>8640</v>
      </c>
      <c r="O4195" t="s">
        <v>9576</v>
      </c>
      <c r="P4195" t="s">
        <v>10370</v>
      </c>
      <c r="Q4195" t="s">
        <v>10376</v>
      </c>
      <c r="R4195" t="s">
        <v>11190</v>
      </c>
      <c r="S4195">
        <v>240.744</v>
      </c>
      <c r="T4195">
        <v>4</v>
      </c>
      <c r="U4195">
        <v>0.3</v>
      </c>
      <c r="V4195">
        <v>-13.7568</v>
      </c>
      <c r="W4195">
        <f>(Tableau1[[#This Row],[Sales]]/Tableau1[[#This Row],[Profit]])*100</f>
        <v>-1750</v>
      </c>
      <c r="X4195">
        <f>Tableau1[[#This Row],[Sales]]*(1-Tableau1[[#This Row],[Discount]])</f>
        <v>168.52079999999998</v>
      </c>
      <c r="Y4195">
        <f ca="1">SUMIF(Tableau1[Order ID],Tableau1[[#This Row],[Order ID]],Tableau1[[#This Row],[Sales]])</f>
        <v>0</v>
      </c>
    </row>
    <row r="4196" spans="1:25" x14ac:dyDescent="0.3">
      <c r="A4196">
        <v>8452</v>
      </c>
      <c r="B4196" t="s">
        <v>4215</v>
      </c>
      <c r="C4196" s="9" t="s">
        <v>5612</v>
      </c>
      <c r="D4196" s="9">
        <v>41757</v>
      </c>
      <c r="E4196" s="3" t="s">
        <v>6043</v>
      </c>
      <c r="F4196" t="s">
        <v>6466</v>
      </c>
      <c r="G4196" t="s">
        <v>6950</v>
      </c>
      <c r="H4196" t="s">
        <v>7743</v>
      </c>
      <c r="I4196" t="s">
        <v>8054</v>
      </c>
      <c r="J4196" t="s">
        <v>8057</v>
      </c>
      <c r="K4196" t="s">
        <v>8066</v>
      </c>
      <c r="L4196" t="s">
        <v>8590</v>
      </c>
      <c r="M4196">
        <v>94122</v>
      </c>
      <c r="N4196" t="s">
        <v>8638</v>
      </c>
      <c r="O4196" t="s">
        <v>10030</v>
      </c>
      <c r="P4196" t="s">
        <v>10372</v>
      </c>
      <c r="Q4196" t="s">
        <v>10380</v>
      </c>
      <c r="R4196" t="s">
        <v>11767</v>
      </c>
      <c r="S4196">
        <v>1679.96</v>
      </c>
      <c r="T4196">
        <v>5</v>
      </c>
      <c r="U4196">
        <v>0.2</v>
      </c>
      <c r="V4196">
        <v>125.997</v>
      </c>
      <c r="W4196">
        <f>(Tableau1[[#This Row],[Sales]]/Tableau1[[#This Row],[Profit]])*100</f>
        <v>1333.3333333333335</v>
      </c>
      <c r="X4196">
        <f>Tableau1[[#This Row],[Sales]]*(1-Tableau1[[#This Row],[Discount]])</f>
        <v>1343.9680000000001</v>
      </c>
      <c r="Y4196">
        <f ca="1">SUMIF(Tableau1[Order ID],Tableau1[[#This Row],[Order ID]],Tableau1[[#This Row],[Sales]])</f>
        <v>0</v>
      </c>
    </row>
    <row r="4197" spans="1:25" x14ac:dyDescent="0.3">
      <c r="A4197">
        <v>8453</v>
      </c>
      <c r="B4197" t="s">
        <v>4216</v>
      </c>
      <c r="C4197" s="9" t="s">
        <v>5754</v>
      </c>
      <c r="D4197" s="9">
        <v>42478</v>
      </c>
      <c r="E4197" s="3" t="s">
        <v>5161</v>
      </c>
      <c r="F4197" t="s">
        <v>6465</v>
      </c>
      <c r="G4197" t="s">
        <v>7232</v>
      </c>
      <c r="H4197" t="s">
        <v>8025</v>
      </c>
      <c r="I4197" t="s">
        <v>8055</v>
      </c>
      <c r="J4197" t="s">
        <v>8057</v>
      </c>
      <c r="K4197" t="s">
        <v>8070</v>
      </c>
      <c r="L4197" t="s">
        <v>8593</v>
      </c>
      <c r="M4197">
        <v>77070</v>
      </c>
      <c r="N4197" t="s">
        <v>8639</v>
      </c>
      <c r="O4197" t="s">
        <v>9423</v>
      </c>
      <c r="P4197" t="s">
        <v>10370</v>
      </c>
      <c r="Q4197" t="s">
        <v>10374</v>
      </c>
      <c r="R4197" t="s">
        <v>11170</v>
      </c>
      <c r="S4197">
        <v>344.37200000000001</v>
      </c>
      <c r="T4197">
        <v>4</v>
      </c>
      <c r="U4197">
        <v>0.3</v>
      </c>
      <c r="V4197">
        <v>-93.472399999999993</v>
      </c>
      <c r="W4197">
        <f>(Tableau1[[#This Row],[Sales]]/Tableau1[[#This Row],[Profit]])*100</f>
        <v>-368.42105263157896</v>
      </c>
      <c r="X4197">
        <f>Tableau1[[#This Row],[Sales]]*(1-Tableau1[[#This Row],[Discount]])</f>
        <v>241.06039999999999</v>
      </c>
      <c r="Y4197">
        <f ca="1">SUMIF(Tableau1[Order ID],Tableau1[[#This Row],[Order ID]],Tableau1[[#This Row],[Sales]])</f>
        <v>0</v>
      </c>
    </row>
    <row r="4198" spans="1:25" x14ac:dyDescent="0.3">
      <c r="A4198">
        <v>8456</v>
      </c>
      <c r="B4198" t="s">
        <v>4217</v>
      </c>
      <c r="C4198" s="9" t="s">
        <v>5760</v>
      </c>
      <c r="D4198" s="9">
        <v>42512</v>
      </c>
      <c r="E4198" s="3" t="s">
        <v>5241</v>
      </c>
      <c r="F4198" t="s">
        <v>6465</v>
      </c>
      <c r="G4198" t="s">
        <v>6999</v>
      </c>
      <c r="H4198" t="s">
        <v>7792</v>
      </c>
      <c r="I4198" t="s">
        <v>8055</v>
      </c>
      <c r="J4198" t="s">
        <v>8057</v>
      </c>
      <c r="K4198" t="s">
        <v>8059</v>
      </c>
      <c r="L4198" t="s">
        <v>8590</v>
      </c>
      <c r="M4198">
        <v>90049</v>
      </c>
      <c r="N4198" t="s">
        <v>8638</v>
      </c>
      <c r="O4198" t="s">
        <v>8829</v>
      </c>
      <c r="P4198" t="s">
        <v>10372</v>
      </c>
      <c r="Q4198" t="s">
        <v>10380</v>
      </c>
      <c r="R4198" t="s">
        <v>10579</v>
      </c>
      <c r="S4198">
        <v>222.38399999999999</v>
      </c>
      <c r="T4198">
        <v>2</v>
      </c>
      <c r="U4198">
        <v>0.2</v>
      </c>
      <c r="V4198">
        <v>22.238399999999999</v>
      </c>
      <c r="W4198">
        <f>(Tableau1[[#This Row],[Sales]]/Tableau1[[#This Row],[Profit]])*100</f>
        <v>1000</v>
      </c>
      <c r="X4198">
        <f>Tableau1[[#This Row],[Sales]]*(1-Tableau1[[#This Row],[Discount]])</f>
        <v>177.90719999999999</v>
      </c>
      <c r="Y4198">
        <f ca="1">SUMIF(Tableau1[Order ID],Tableau1[[#This Row],[Order ID]],Tableau1[[#This Row],[Sales]])</f>
        <v>0</v>
      </c>
    </row>
    <row r="4199" spans="1:25" x14ac:dyDescent="0.3">
      <c r="A4199">
        <v>8457</v>
      </c>
      <c r="B4199" t="s">
        <v>4218</v>
      </c>
      <c r="C4199" s="9" t="s">
        <v>5069</v>
      </c>
      <c r="D4199" s="9">
        <v>42883</v>
      </c>
      <c r="E4199" s="3" t="s">
        <v>5485</v>
      </c>
      <c r="F4199" t="s">
        <v>6464</v>
      </c>
      <c r="G4199" t="s">
        <v>6728</v>
      </c>
      <c r="H4199" t="s">
        <v>7521</v>
      </c>
      <c r="I4199" t="s">
        <v>8055</v>
      </c>
      <c r="J4199" t="s">
        <v>8057</v>
      </c>
      <c r="K4199" t="s">
        <v>8080</v>
      </c>
      <c r="L4199" t="s">
        <v>8598</v>
      </c>
      <c r="M4199">
        <v>60653</v>
      </c>
      <c r="N4199" t="s">
        <v>8639</v>
      </c>
      <c r="O4199" t="s">
        <v>8702</v>
      </c>
      <c r="P4199" t="s">
        <v>10370</v>
      </c>
      <c r="Q4199" t="s">
        <v>10374</v>
      </c>
      <c r="R4199" t="s">
        <v>10511</v>
      </c>
      <c r="S4199">
        <v>106.869</v>
      </c>
      <c r="T4199">
        <v>3</v>
      </c>
      <c r="U4199">
        <v>0.3</v>
      </c>
      <c r="V4199">
        <v>-29.007300000000001</v>
      </c>
      <c r="W4199">
        <f>(Tableau1[[#This Row],[Sales]]/Tableau1[[#This Row],[Profit]])*100</f>
        <v>-368.42105263157896</v>
      </c>
      <c r="X4199">
        <f>Tableau1[[#This Row],[Sales]]*(1-Tableau1[[#This Row],[Discount]])</f>
        <v>74.808299999999988</v>
      </c>
      <c r="Y4199">
        <f ca="1">SUMIF(Tableau1[Order ID],Tableau1[[#This Row],[Order ID]],Tableau1[[#This Row],[Sales]])</f>
        <v>0</v>
      </c>
    </row>
    <row r="4200" spans="1:25" x14ac:dyDescent="0.3">
      <c r="A4200">
        <v>8459</v>
      </c>
      <c r="B4200" t="s">
        <v>4219</v>
      </c>
      <c r="C4200" s="9" t="s">
        <v>5085</v>
      </c>
      <c r="D4200" s="9">
        <v>41876</v>
      </c>
      <c r="E4200" s="3" t="s">
        <v>5580</v>
      </c>
      <c r="F4200" t="s">
        <v>6465</v>
      </c>
      <c r="G4200" t="s">
        <v>7023</v>
      </c>
      <c r="H4200" t="s">
        <v>7816</v>
      </c>
      <c r="I4200" t="s">
        <v>8054</v>
      </c>
      <c r="J4200" t="s">
        <v>8057</v>
      </c>
      <c r="K4200" t="s">
        <v>8070</v>
      </c>
      <c r="L4200" t="s">
        <v>8593</v>
      </c>
      <c r="M4200">
        <v>77070</v>
      </c>
      <c r="N4200" t="s">
        <v>8639</v>
      </c>
      <c r="O4200" t="s">
        <v>9750</v>
      </c>
      <c r="P4200" t="s">
        <v>10371</v>
      </c>
      <c r="Q4200" t="s">
        <v>10381</v>
      </c>
      <c r="R4200" t="s">
        <v>11486</v>
      </c>
      <c r="S4200">
        <v>25.68</v>
      </c>
      <c r="T4200">
        <v>3</v>
      </c>
      <c r="U4200">
        <v>0.8</v>
      </c>
      <c r="V4200">
        <v>-39.804000000000002</v>
      </c>
      <c r="W4200">
        <f>(Tableau1[[#This Row],[Sales]]/Tableau1[[#This Row],[Profit]])*100</f>
        <v>-64.516129032258064</v>
      </c>
      <c r="X4200">
        <f>Tableau1[[#This Row],[Sales]]*(1-Tableau1[[#This Row],[Discount]])</f>
        <v>5.1359999999999992</v>
      </c>
      <c r="Y4200">
        <f ca="1">SUMIF(Tableau1[Order ID],Tableau1[[#This Row],[Order ID]],Tableau1[[#This Row],[Sales]])</f>
        <v>0</v>
      </c>
    </row>
    <row r="4201" spans="1:25" x14ac:dyDescent="0.3">
      <c r="A4201">
        <v>8461</v>
      </c>
      <c r="B4201" t="s">
        <v>4220</v>
      </c>
      <c r="C4201" s="9" t="s">
        <v>6224</v>
      </c>
      <c r="D4201" s="9">
        <v>41881</v>
      </c>
      <c r="E4201" s="3" t="s">
        <v>6396</v>
      </c>
      <c r="F4201" t="s">
        <v>6465</v>
      </c>
      <c r="G4201" t="s">
        <v>6715</v>
      </c>
      <c r="H4201" t="s">
        <v>7508</v>
      </c>
      <c r="I4201" t="s">
        <v>8054</v>
      </c>
      <c r="J4201" t="s">
        <v>8057</v>
      </c>
      <c r="K4201" t="s">
        <v>8097</v>
      </c>
      <c r="L4201" t="s">
        <v>8617</v>
      </c>
      <c r="M4201">
        <v>6010</v>
      </c>
      <c r="N4201" t="s">
        <v>8640</v>
      </c>
      <c r="O4201" t="s">
        <v>9484</v>
      </c>
      <c r="P4201" t="s">
        <v>10371</v>
      </c>
      <c r="Q4201" t="s">
        <v>10381</v>
      </c>
      <c r="R4201" t="s">
        <v>11228</v>
      </c>
      <c r="S4201">
        <v>25.3</v>
      </c>
      <c r="T4201">
        <v>5</v>
      </c>
      <c r="U4201">
        <v>0</v>
      </c>
      <c r="V4201">
        <v>11.891</v>
      </c>
      <c r="W4201">
        <f>(Tableau1[[#This Row],[Sales]]/Tableau1[[#This Row],[Profit]])*100</f>
        <v>212.7659574468085</v>
      </c>
      <c r="X4201">
        <f>Tableau1[[#This Row],[Sales]]*(1-Tableau1[[#This Row],[Discount]])</f>
        <v>25.3</v>
      </c>
      <c r="Y4201">
        <f ca="1">SUMIF(Tableau1[Order ID],Tableau1[[#This Row],[Order ID]],Tableau1[[#This Row],[Sales]])</f>
        <v>0</v>
      </c>
    </row>
    <row r="4202" spans="1:25" x14ac:dyDescent="0.3">
      <c r="A4202">
        <v>8463</v>
      </c>
      <c r="B4202" t="s">
        <v>4221</v>
      </c>
      <c r="C4202" s="9" t="s">
        <v>5067</v>
      </c>
      <c r="D4202" s="9">
        <v>42250</v>
      </c>
      <c r="E4202" s="3" t="s">
        <v>5097</v>
      </c>
      <c r="F4202" t="s">
        <v>6464</v>
      </c>
      <c r="G4202" t="s">
        <v>7049</v>
      </c>
      <c r="H4202" t="s">
        <v>7842</v>
      </c>
      <c r="I4202" t="s">
        <v>8054</v>
      </c>
      <c r="J4202" t="s">
        <v>8057</v>
      </c>
      <c r="K4202" t="s">
        <v>8508</v>
      </c>
      <c r="L4202" t="s">
        <v>8600</v>
      </c>
      <c r="M4202">
        <v>49423</v>
      </c>
      <c r="N4202" t="s">
        <v>8639</v>
      </c>
      <c r="O4202" t="s">
        <v>10109</v>
      </c>
      <c r="P4202" t="s">
        <v>10371</v>
      </c>
      <c r="Q4202" t="s">
        <v>10375</v>
      </c>
      <c r="R4202" t="s">
        <v>11848</v>
      </c>
      <c r="S4202">
        <v>7.5</v>
      </c>
      <c r="T4202">
        <v>2</v>
      </c>
      <c r="U4202">
        <v>0</v>
      </c>
      <c r="V4202">
        <v>3.6</v>
      </c>
      <c r="W4202">
        <f>(Tableau1[[#This Row],[Sales]]/Tableau1[[#This Row],[Profit]])*100</f>
        <v>208.33333333333334</v>
      </c>
      <c r="X4202">
        <f>Tableau1[[#This Row],[Sales]]*(1-Tableau1[[#This Row],[Discount]])</f>
        <v>7.5</v>
      </c>
      <c r="Y4202">
        <f ca="1">SUMIF(Tableau1[Order ID],Tableau1[[#This Row],[Order ID]],Tableau1[[#This Row],[Sales]])</f>
        <v>0</v>
      </c>
    </row>
    <row r="4203" spans="1:25" x14ac:dyDescent="0.3">
      <c r="A4203">
        <v>8464</v>
      </c>
      <c r="B4203" t="s">
        <v>4222</v>
      </c>
      <c r="C4203" s="9" t="s">
        <v>6206</v>
      </c>
      <c r="D4203" s="9">
        <v>41726</v>
      </c>
      <c r="E4203" s="3" t="s">
        <v>5500</v>
      </c>
      <c r="F4203" t="s">
        <v>6465</v>
      </c>
      <c r="G4203" t="s">
        <v>7128</v>
      </c>
      <c r="H4203" t="s">
        <v>7921</v>
      </c>
      <c r="I4203" t="s">
        <v>8056</v>
      </c>
      <c r="J4203" t="s">
        <v>8057</v>
      </c>
      <c r="K4203" t="s">
        <v>8363</v>
      </c>
      <c r="L4203" t="s">
        <v>8615</v>
      </c>
      <c r="M4203">
        <v>87105</v>
      </c>
      <c r="N4203" t="s">
        <v>8638</v>
      </c>
      <c r="O4203" t="s">
        <v>8809</v>
      </c>
      <c r="P4203" t="s">
        <v>10372</v>
      </c>
      <c r="Q4203" t="s">
        <v>10380</v>
      </c>
      <c r="R4203" t="s">
        <v>10559</v>
      </c>
      <c r="S4203">
        <v>302.37599999999998</v>
      </c>
      <c r="T4203">
        <v>3</v>
      </c>
      <c r="U4203">
        <v>0.2</v>
      </c>
      <c r="V4203">
        <v>22.6782</v>
      </c>
      <c r="W4203">
        <f>(Tableau1[[#This Row],[Sales]]/Tableau1[[#This Row],[Profit]])*100</f>
        <v>1333.3333333333333</v>
      </c>
      <c r="X4203">
        <f>Tableau1[[#This Row],[Sales]]*(1-Tableau1[[#This Row],[Discount]])</f>
        <v>241.9008</v>
      </c>
      <c r="Y4203">
        <f ca="1">SUMIF(Tableau1[Order ID],Tableau1[[#This Row],[Order ID]],Tableau1[[#This Row],[Sales]])</f>
        <v>0</v>
      </c>
    </row>
    <row r="4204" spans="1:25" x14ac:dyDescent="0.3">
      <c r="A4204">
        <v>8465</v>
      </c>
      <c r="B4204" t="s">
        <v>4223</v>
      </c>
      <c r="C4204" s="9" t="s">
        <v>6217</v>
      </c>
      <c r="D4204" s="9">
        <v>42134</v>
      </c>
      <c r="E4204" s="3" t="s">
        <v>6090</v>
      </c>
      <c r="F4204" t="s">
        <v>6465</v>
      </c>
      <c r="G4204" t="s">
        <v>6737</v>
      </c>
      <c r="H4204" t="s">
        <v>7530</v>
      </c>
      <c r="I4204" t="s">
        <v>8054</v>
      </c>
      <c r="J4204" t="s">
        <v>8057</v>
      </c>
      <c r="K4204" t="s">
        <v>8161</v>
      </c>
      <c r="L4204" t="s">
        <v>8610</v>
      </c>
      <c r="M4204">
        <v>80027</v>
      </c>
      <c r="N4204" t="s">
        <v>8638</v>
      </c>
      <c r="O4204" t="s">
        <v>9794</v>
      </c>
      <c r="P4204" t="s">
        <v>10372</v>
      </c>
      <c r="Q4204" t="s">
        <v>10384</v>
      </c>
      <c r="R4204" t="s">
        <v>11528</v>
      </c>
      <c r="S4204">
        <v>46.688000000000002</v>
      </c>
      <c r="T4204">
        <v>4</v>
      </c>
      <c r="U4204">
        <v>0.2</v>
      </c>
      <c r="V4204">
        <v>-2.9180000000000001</v>
      </c>
      <c r="W4204">
        <f>(Tableau1[[#This Row],[Sales]]/Tableau1[[#This Row],[Profit]])*100</f>
        <v>-1600</v>
      </c>
      <c r="X4204">
        <f>Tableau1[[#This Row],[Sales]]*(1-Tableau1[[#This Row],[Discount]])</f>
        <v>37.3504</v>
      </c>
      <c r="Y4204">
        <f ca="1">SUMIF(Tableau1[Order ID],Tableau1[[#This Row],[Order ID]],Tableau1[[#This Row],[Sales]])</f>
        <v>0</v>
      </c>
    </row>
    <row r="4205" spans="1:25" x14ac:dyDescent="0.3">
      <c r="A4205">
        <v>8466</v>
      </c>
      <c r="B4205" t="s">
        <v>4224</v>
      </c>
      <c r="C4205" s="9" t="s">
        <v>5295</v>
      </c>
      <c r="D4205" s="9">
        <v>42103</v>
      </c>
      <c r="E4205" s="3" t="s">
        <v>6254</v>
      </c>
      <c r="F4205" t="s">
        <v>6465</v>
      </c>
      <c r="G4205" t="s">
        <v>6966</v>
      </c>
      <c r="H4205" t="s">
        <v>7759</v>
      </c>
      <c r="I4205" t="s">
        <v>8054</v>
      </c>
      <c r="J4205" t="s">
        <v>8057</v>
      </c>
      <c r="K4205" t="s">
        <v>8078</v>
      </c>
      <c r="L4205" t="s">
        <v>8603</v>
      </c>
      <c r="M4205">
        <v>10024</v>
      </c>
      <c r="N4205" t="s">
        <v>8640</v>
      </c>
      <c r="O4205" t="s">
        <v>9785</v>
      </c>
      <c r="P4205" t="s">
        <v>10371</v>
      </c>
      <c r="Q4205" t="s">
        <v>10377</v>
      </c>
      <c r="R4205" t="s">
        <v>11519</v>
      </c>
      <c r="S4205">
        <v>17.940000000000001</v>
      </c>
      <c r="T4205">
        <v>3</v>
      </c>
      <c r="U4205">
        <v>0</v>
      </c>
      <c r="V4205">
        <v>3.0497999999999998</v>
      </c>
      <c r="W4205">
        <f>(Tableau1[[#This Row],[Sales]]/Tableau1[[#This Row],[Profit]])*100</f>
        <v>588.23529411764707</v>
      </c>
      <c r="X4205">
        <f>Tableau1[[#This Row],[Sales]]*(1-Tableau1[[#This Row],[Discount]])</f>
        <v>17.940000000000001</v>
      </c>
      <c r="Y4205">
        <f ca="1">SUMIF(Tableau1[Order ID],Tableau1[[#This Row],[Order ID]],Tableau1[[#This Row],[Sales]])</f>
        <v>0</v>
      </c>
    </row>
    <row r="4206" spans="1:25" x14ac:dyDescent="0.3">
      <c r="A4206">
        <v>8467</v>
      </c>
      <c r="B4206" t="s">
        <v>4225</v>
      </c>
      <c r="C4206" s="9" t="s">
        <v>5295</v>
      </c>
      <c r="D4206" s="9">
        <v>42103</v>
      </c>
      <c r="E4206" s="3" t="s">
        <v>6254</v>
      </c>
      <c r="F4206" t="s">
        <v>6465</v>
      </c>
      <c r="G4206" t="s">
        <v>6958</v>
      </c>
      <c r="H4206" t="s">
        <v>7751</v>
      </c>
      <c r="I4206" t="s">
        <v>8054</v>
      </c>
      <c r="J4206" t="s">
        <v>8057</v>
      </c>
      <c r="K4206" t="s">
        <v>8223</v>
      </c>
      <c r="L4206" t="s">
        <v>8617</v>
      </c>
      <c r="M4206">
        <v>6360</v>
      </c>
      <c r="N4206" t="s">
        <v>8640</v>
      </c>
      <c r="O4206" t="s">
        <v>9156</v>
      </c>
      <c r="P4206" t="s">
        <v>10371</v>
      </c>
      <c r="Q4206" t="s">
        <v>10382</v>
      </c>
      <c r="R4206" t="s">
        <v>10905</v>
      </c>
      <c r="S4206">
        <v>370.14</v>
      </c>
      <c r="T4206">
        <v>3</v>
      </c>
      <c r="U4206">
        <v>0</v>
      </c>
      <c r="V4206">
        <v>144.3546</v>
      </c>
      <c r="W4206">
        <f>(Tableau1[[#This Row],[Sales]]/Tableau1[[#This Row],[Profit]])*100</f>
        <v>256.41025641025641</v>
      </c>
      <c r="X4206">
        <f>Tableau1[[#This Row],[Sales]]*(1-Tableau1[[#This Row],[Discount]])</f>
        <v>370.14</v>
      </c>
      <c r="Y4206">
        <f ca="1">SUMIF(Tableau1[Order ID],Tableau1[[#This Row],[Order ID]],Tableau1[[#This Row],[Sales]])</f>
        <v>0</v>
      </c>
    </row>
    <row r="4207" spans="1:25" x14ac:dyDescent="0.3">
      <c r="A4207">
        <v>8468</v>
      </c>
      <c r="B4207" t="s">
        <v>4226</v>
      </c>
      <c r="C4207" s="9" t="s">
        <v>5281</v>
      </c>
      <c r="D4207" s="9">
        <v>42632</v>
      </c>
      <c r="E4207" s="3" t="s">
        <v>5743</v>
      </c>
      <c r="F4207" t="s">
        <v>6465</v>
      </c>
      <c r="G4207" t="s">
        <v>6863</v>
      </c>
      <c r="H4207" t="s">
        <v>7656</v>
      </c>
      <c r="I4207" t="s">
        <v>8055</v>
      </c>
      <c r="J4207" t="s">
        <v>8057</v>
      </c>
      <c r="K4207" t="s">
        <v>8066</v>
      </c>
      <c r="L4207" t="s">
        <v>8590</v>
      </c>
      <c r="M4207">
        <v>94122</v>
      </c>
      <c r="N4207" t="s">
        <v>8638</v>
      </c>
      <c r="O4207" t="s">
        <v>8716</v>
      </c>
      <c r="P4207" t="s">
        <v>10371</v>
      </c>
      <c r="Q4207" t="s">
        <v>10381</v>
      </c>
      <c r="R4207" t="s">
        <v>10465</v>
      </c>
      <c r="S4207">
        <v>8.9280000000000008</v>
      </c>
      <c r="T4207">
        <v>2</v>
      </c>
      <c r="U4207">
        <v>0.2</v>
      </c>
      <c r="V4207">
        <v>3.1248</v>
      </c>
      <c r="W4207">
        <f>(Tableau1[[#This Row],[Sales]]/Tableau1[[#This Row],[Profit]])*100</f>
        <v>285.71428571428572</v>
      </c>
      <c r="X4207">
        <f>Tableau1[[#This Row],[Sales]]*(1-Tableau1[[#This Row],[Discount]])</f>
        <v>7.1424000000000012</v>
      </c>
      <c r="Y4207">
        <f ca="1">SUMIF(Tableau1[Order ID],Tableau1[[#This Row],[Order ID]],Tableau1[[#This Row],[Sales]])</f>
        <v>0</v>
      </c>
    </row>
    <row r="4208" spans="1:25" x14ac:dyDescent="0.3">
      <c r="A4208">
        <v>8469</v>
      </c>
      <c r="B4208" t="s">
        <v>4227</v>
      </c>
      <c r="C4208" s="9" t="s">
        <v>5613</v>
      </c>
      <c r="D4208" s="9">
        <v>42685</v>
      </c>
      <c r="E4208" s="3" t="s">
        <v>6049</v>
      </c>
      <c r="F4208" t="s">
        <v>6465</v>
      </c>
      <c r="G4208" t="s">
        <v>6623</v>
      </c>
      <c r="H4208" t="s">
        <v>7416</v>
      </c>
      <c r="I4208" t="s">
        <v>8055</v>
      </c>
      <c r="J4208" t="s">
        <v>8057</v>
      </c>
      <c r="K4208" t="s">
        <v>8396</v>
      </c>
      <c r="L4208" t="s">
        <v>8602</v>
      </c>
      <c r="M4208">
        <v>46060</v>
      </c>
      <c r="N4208" t="s">
        <v>8639</v>
      </c>
      <c r="O4208" t="s">
        <v>9881</v>
      </c>
      <c r="P4208" t="s">
        <v>10370</v>
      </c>
      <c r="Q4208" t="s">
        <v>10376</v>
      </c>
      <c r="R4208" t="s">
        <v>11616</v>
      </c>
      <c r="S4208">
        <v>2678.94</v>
      </c>
      <c r="T4208">
        <v>6</v>
      </c>
      <c r="U4208">
        <v>0</v>
      </c>
      <c r="V4208">
        <v>241.1046</v>
      </c>
      <c r="W4208">
        <f>(Tableau1[[#This Row],[Sales]]/Tableau1[[#This Row],[Profit]])*100</f>
        <v>1111.1111111111111</v>
      </c>
      <c r="X4208">
        <f>Tableau1[[#This Row],[Sales]]*(1-Tableau1[[#This Row],[Discount]])</f>
        <v>2678.94</v>
      </c>
      <c r="Y4208">
        <f ca="1">SUMIF(Tableau1[Order ID],Tableau1[[#This Row],[Order ID]],Tableau1[[#This Row],[Sales]])</f>
        <v>0</v>
      </c>
    </row>
    <row r="4209" spans="1:25" x14ac:dyDescent="0.3">
      <c r="A4209">
        <v>8470</v>
      </c>
      <c r="B4209" t="s">
        <v>4228</v>
      </c>
      <c r="C4209" s="9" t="s">
        <v>5786</v>
      </c>
      <c r="D4209" s="9">
        <v>42848</v>
      </c>
      <c r="E4209" s="3" t="s">
        <v>5872</v>
      </c>
      <c r="F4209" t="s">
        <v>6465</v>
      </c>
      <c r="G4209" t="s">
        <v>6511</v>
      </c>
      <c r="H4209" t="s">
        <v>7304</v>
      </c>
      <c r="I4209" t="s">
        <v>8056</v>
      </c>
      <c r="J4209" t="s">
        <v>8057</v>
      </c>
      <c r="K4209" t="s">
        <v>8358</v>
      </c>
      <c r="L4209" t="s">
        <v>8606</v>
      </c>
      <c r="M4209">
        <v>37042</v>
      </c>
      <c r="N4209" t="s">
        <v>8637</v>
      </c>
      <c r="O4209" t="s">
        <v>8998</v>
      </c>
      <c r="P4209" t="s">
        <v>10370</v>
      </c>
      <c r="Q4209" t="s">
        <v>10373</v>
      </c>
      <c r="R4209" t="s">
        <v>10748</v>
      </c>
      <c r="S4209">
        <v>387.13600000000002</v>
      </c>
      <c r="T4209">
        <v>4</v>
      </c>
      <c r="U4209">
        <v>0.2</v>
      </c>
      <c r="V4209">
        <v>-14.5176</v>
      </c>
      <c r="W4209">
        <f>(Tableau1[[#This Row],[Sales]]/Tableau1[[#This Row],[Profit]])*100</f>
        <v>-2666.666666666667</v>
      </c>
      <c r="X4209">
        <f>Tableau1[[#This Row],[Sales]]*(1-Tableau1[[#This Row],[Discount]])</f>
        <v>309.70880000000005</v>
      </c>
      <c r="Y4209">
        <f ca="1">SUMIF(Tableau1[Order ID],Tableau1[[#This Row],[Order ID]],Tableau1[[#This Row],[Sales]])</f>
        <v>0</v>
      </c>
    </row>
    <row r="4210" spans="1:25" x14ac:dyDescent="0.3">
      <c r="A4210">
        <v>8474</v>
      </c>
      <c r="B4210" t="s">
        <v>4229</v>
      </c>
      <c r="C4210" s="9" t="s">
        <v>5450</v>
      </c>
      <c r="D4210" s="9">
        <v>42299</v>
      </c>
      <c r="E4210" s="3" t="s">
        <v>5692</v>
      </c>
      <c r="F4210" t="s">
        <v>6464</v>
      </c>
      <c r="G4210" t="s">
        <v>6889</v>
      </c>
      <c r="H4210" t="s">
        <v>7682</v>
      </c>
      <c r="I4210" t="s">
        <v>8054</v>
      </c>
      <c r="J4210" t="s">
        <v>8057</v>
      </c>
      <c r="K4210" t="s">
        <v>8447</v>
      </c>
      <c r="L4210" t="s">
        <v>8591</v>
      </c>
      <c r="M4210">
        <v>33021</v>
      </c>
      <c r="N4210" t="s">
        <v>8637</v>
      </c>
      <c r="O4210" t="s">
        <v>8889</v>
      </c>
      <c r="P4210" t="s">
        <v>10371</v>
      </c>
      <c r="Q4210" t="s">
        <v>10377</v>
      </c>
      <c r="R4210" t="s">
        <v>10639</v>
      </c>
      <c r="S4210">
        <v>9.952</v>
      </c>
      <c r="T4210">
        <v>1</v>
      </c>
      <c r="U4210">
        <v>0.2</v>
      </c>
      <c r="V4210">
        <v>0.99519999999999997</v>
      </c>
      <c r="W4210">
        <f>(Tableau1[[#This Row],[Sales]]/Tableau1[[#This Row],[Profit]])*100</f>
        <v>1000</v>
      </c>
      <c r="X4210">
        <f>Tableau1[[#This Row],[Sales]]*(1-Tableau1[[#This Row],[Discount]])</f>
        <v>7.9616000000000007</v>
      </c>
      <c r="Y4210">
        <f ca="1">SUMIF(Tableau1[Order ID],Tableau1[[#This Row],[Order ID]],Tableau1[[#This Row],[Sales]])</f>
        <v>0</v>
      </c>
    </row>
    <row r="4211" spans="1:25" x14ac:dyDescent="0.3">
      <c r="A4211">
        <v>8475</v>
      </c>
      <c r="B4211" t="s">
        <v>4230</v>
      </c>
      <c r="C4211" s="9" t="s">
        <v>5389</v>
      </c>
      <c r="D4211" s="9">
        <v>42834</v>
      </c>
      <c r="E4211" s="3" t="s">
        <v>5379</v>
      </c>
      <c r="F4211" t="s">
        <v>6465</v>
      </c>
      <c r="G4211" t="s">
        <v>7012</v>
      </c>
      <c r="H4211" t="s">
        <v>7805</v>
      </c>
      <c r="I4211" t="s">
        <v>8055</v>
      </c>
      <c r="J4211" t="s">
        <v>8057</v>
      </c>
      <c r="K4211" t="s">
        <v>8341</v>
      </c>
      <c r="L4211" t="s">
        <v>8597</v>
      </c>
      <c r="M4211">
        <v>17403</v>
      </c>
      <c r="N4211" t="s">
        <v>8640</v>
      </c>
      <c r="O4211" t="s">
        <v>8985</v>
      </c>
      <c r="P4211" t="s">
        <v>10371</v>
      </c>
      <c r="Q4211" t="s">
        <v>10381</v>
      </c>
      <c r="R4211" t="s">
        <v>10734</v>
      </c>
      <c r="S4211">
        <v>37.896000000000001</v>
      </c>
      <c r="T4211">
        <v>4</v>
      </c>
      <c r="U4211">
        <v>0.7</v>
      </c>
      <c r="V4211">
        <v>-29.053599999999999</v>
      </c>
      <c r="W4211">
        <f>(Tableau1[[#This Row],[Sales]]/Tableau1[[#This Row],[Profit]])*100</f>
        <v>-130.43478260869566</v>
      </c>
      <c r="X4211">
        <f>Tableau1[[#This Row],[Sales]]*(1-Tableau1[[#This Row],[Discount]])</f>
        <v>11.368800000000002</v>
      </c>
      <c r="Y4211">
        <f ca="1">SUMIF(Tableau1[Order ID],Tableau1[[#This Row],[Order ID]],Tableau1[[#This Row],[Sales]])</f>
        <v>0</v>
      </c>
    </row>
    <row r="4212" spans="1:25" x14ac:dyDescent="0.3">
      <c r="A4212">
        <v>8477</v>
      </c>
      <c r="B4212" t="s">
        <v>4231</v>
      </c>
      <c r="C4212" s="9" t="s">
        <v>5885</v>
      </c>
      <c r="D4212" s="9">
        <v>43035</v>
      </c>
      <c r="E4212" s="3" t="s">
        <v>5782</v>
      </c>
      <c r="F4212" t="s">
        <v>6465</v>
      </c>
      <c r="G4212" t="s">
        <v>6537</v>
      </c>
      <c r="H4212" t="s">
        <v>7330</v>
      </c>
      <c r="I4212" t="s">
        <v>8056</v>
      </c>
      <c r="J4212" t="s">
        <v>8057</v>
      </c>
      <c r="K4212" t="s">
        <v>8181</v>
      </c>
      <c r="L4212" t="s">
        <v>8604</v>
      </c>
      <c r="M4212">
        <v>85204</v>
      </c>
      <c r="N4212" t="s">
        <v>8638</v>
      </c>
      <c r="O4212" t="s">
        <v>10117</v>
      </c>
      <c r="P4212" t="s">
        <v>10371</v>
      </c>
      <c r="Q4212" t="s">
        <v>10383</v>
      </c>
      <c r="R4212" t="s">
        <v>11856</v>
      </c>
      <c r="S4212">
        <v>44.783999999999999</v>
      </c>
      <c r="T4212">
        <v>1</v>
      </c>
      <c r="U4212">
        <v>0.2</v>
      </c>
      <c r="V4212">
        <v>16.234200000000001</v>
      </c>
      <c r="W4212">
        <f>(Tableau1[[#This Row],[Sales]]/Tableau1[[#This Row],[Profit]])*100</f>
        <v>275.86206896551721</v>
      </c>
      <c r="X4212">
        <f>Tableau1[[#This Row],[Sales]]*(1-Tableau1[[#This Row],[Discount]])</f>
        <v>35.827199999999998</v>
      </c>
      <c r="Y4212">
        <f ca="1">SUMIF(Tableau1[Order ID],Tableau1[[#This Row],[Order ID]],Tableau1[[#This Row],[Sales]])</f>
        <v>0</v>
      </c>
    </row>
    <row r="4213" spans="1:25" x14ac:dyDescent="0.3">
      <c r="A4213">
        <v>8478</v>
      </c>
      <c r="B4213" t="s">
        <v>4232</v>
      </c>
      <c r="C4213" s="9" t="s">
        <v>5658</v>
      </c>
      <c r="D4213" s="9">
        <v>42307</v>
      </c>
      <c r="E4213" s="3" t="s">
        <v>5658</v>
      </c>
      <c r="F4213" t="s">
        <v>6467</v>
      </c>
      <c r="G4213" t="s">
        <v>6760</v>
      </c>
      <c r="H4213" t="s">
        <v>7553</v>
      </c>
      <c r="I4213" t="s">
        <v>8055</v>
      </c>
      <c r="J4213" t="s">
        <v>8057</v>
      </c>
      <c r="K4213" t="s">
        <v>8078</v>
      </c>
      <c r="L4213" t="s">
        <v>8603</v>
      </c>
      <c r="M4213">
        <v>10024</v>
      </c>
      <c r="N4213" t="s">
        <v>8640</v>
      </c>
      <c r="O4213" t="s">
        <v>10356</v>
      </c>
      <c r="P4213" t="s">
        <v>10372</v>
      </c>
      <c r="Q4213" t="s">
        <v>10388</v>
      </c>
      <c r="R4213" t="s">
        <v>12096</v>
      </c>
      <c r="S4213">
        <v>1035.8</v>
      </c>
      <c r="T4213">
        <v>4</v>
      </c>
      <c r="U4213">
        <v>0</v>
      </c>
      <c r="V4213">
        <v>269.30799999999999</v>
      </c>
      <c r="W4213">
        <f>(Tableau1[[#This Row],[Sales]]/Tableau1[[#This Row],[Profit]])*100</f>
        <v>384.61538461538464</v>
      </c>
      <c r="X4213">
        <f>Tableau1[[#This Row],[Sales]]*(1-Tableau1[[#This Row],[Discount]])</f>
        <v>1035.8</v>
      </c>
      <c r="Y4213">
        <f ca="1">SUMIF(Tableau1[Order ID],Tableau1[[#This Row],[Order ID]],Tableau1[[#This Row],[Sales]])</f>
        <v>0</v>
      </c>
    </row>
    <row r="4214" spans="1:25" x14ac:dyDescent="0.3">
      <c r="A4214">
        <v>8479</v>
      </c>
      <c r="B4214" t="s">
        <v>4233</v>
      </c>
      <c r="C4214" s="9" t="s">
        <v>5434</v>
      </c>
      <c r="D4214" s="9">
        <v>43087</v>
      </c>
      <c r="E4214" s="3" t="s">
        <v>5195</v>
      </c>
      <c r="F4214" t="s">
        <v>6465</v>
      </c>
      <c r="G4214" t="s">
        <v>6967</v>
      </c>
      <c r="H4214" t="s">
        <v>7760</v>
      </c>
      <c r="I4214" t="s">
        <v>8056</v>
      </c>
      <c r="J4214" t="s">
        <v>8057</v>
      </c>
      <c r="K4214" t="s">
        <v>8066</v>
      </c>
      <c r="L4214" t="s">
        <v>8590</v>
      </c>
      <c r="M4214">
        <v>94110</v>
      </c>
      <c r="N4214" t="s">
        <v>8638</v>
      </c>
      <c r="O4214" t="s">
        <v>9292</v>
      </c>
      <c r="P4214" t="s">
        <v>10371</v>
      </c>
      <c r="Q4214" t="s">
        <v>10379</v>
      </c>
      <c r="R4214" t="s">
        <v>11041</v>
      </c>
      <c r="S4214">
        <v>5.76</v>
      </c>
      <c r="T4214">
        <v>2</v>
      </c>
      <c r="U4214">
        <v>0</v>
      </c>
      <c r="V4214">
        <v>1.6704000000000001</v>
      </c>
      <c r="W4214">
        <f>(Tableau1[[#This Row],[Sales]]/Tableau1[[#This Row],[Profit]])*100</f>
        <v>344.82758620689651</v>
      </c>
      <c r="X4214">
        <f>Tableau1[[#This Row],[Sales]]*(1-Tableau1[[#This Row],[Discount]])</f>
        <v>5.76</v>
      </c>
      <c r="Y4214">
        <f ca="1">SUMIF(Tableau1[Order ID],Tableau1[[#This Row],[Order ID]],Tableau1[[#This Row],[Sales]])</f>
        <v>0</v>
      </c>
    </row>
    <row r="4215" spans="1:25" x14ac:dyDescent="0.3">
      <c r="A4215">
        <v>8480</v>
      </c>
      <c r="B4215" t="s">
        <v>4234</v>
      </c>
      <c r="C4215" s="9" t="s">
        <v>5329</v>
      </c>
      <c r="D4215" s="9">
        <v>42441</v>
      </c>
      <c r="E4215" s="3" t="s">
        <v>6274</v>
      </c>
      <c r="F4215" t="s">
        <v>6465</v>
      </c>
      <c r="G4215" t="s">
        <v>7041</v>
      </c>
      <c r="H4215" t="s">
        <v>7834</v>
      </c>
      <c r="I4215" t="s">
        <v>8054</v>
      </c>
      <c r="J4215" t="s">
        <v>8057</v>
      </c>
      <c r="K4215" t="s">
        <v>8059</v>
      </c>
      <c r="L4215" t="s">
        <v>8590</v>
      </c>
      <c r="M4215">
        <v>90036</v>
      </c>
      <c r="N4215" t="s">
        <v>8638</v>
      </c>
      <c r="O4215" t="s">
        <v>10184</v>
      </c>
      <c r="P4215" t="s">
        <v>10371</v>
      </c>
      <c r="Q4215" t="s">
        <v>10383</v>
      </c>
      <c r="R4215" t="s">
        <v>11924</v>
      </c>
      <c r="S4215">
        <v>19.98</v>
      </c>
      <c r="T4215">
        <v>2</v>
      </c>
      <c r="U4215">
        <v>0</v>
      </c>
      <c r="V4215">
        <v>8.9909999999999997</v>
      </c>
      <c r="W4215">
        <f>(Tableau1[[#This Row],[Sales]]/Tableau1[[#This Row],[Profit]])*100</f>
        <v>222.22222222222223</v>
      </c>
      <c r="X4215">
        <f>Tableau1[[#This Row],[Sales]]*(1-Tableau1[[#This Row],[Discount]])</f>
        <v>19.98</v>
      </c>
      <c r="Y4215">
        <f ca="1">SUMIF(Tableau1[Order ID],Tableau1[[#This Row],[Order ID]],Tableau1[[#This Row],[Sales]])</f>
        <v>0</v>
      </c>
    </row>
    <row r="4216" spans="1:25" x14ac:dyDescent="0.3">
      <c r="A4216">
        <v>8481</v>
      </c>
      <c r="B4216" t="s">
        <v>4235</v>
      </c>
      <c r="C4216" s="9" t="s">
        <v>5639</v>
      </c>
      <c r="D4216" s="9">
        <v>41841</v>
      </c>
      <c r="E4216" s="3" t="s">
        <v>5953</v>
      </c>
      <c r="F4216" t="s">
        <v>6465</v>
      </c>
      <c r="G4216" t="s">
        <v>6778</v>
      </c>
      <c r="H4216" t="s">
        <v>7571</v>
      </c>
      <c r="I4216" t="s">
        <v>8054</v>
      </c>
      <c r="J4216" t="s">
        <v>8057</v>
      </c>
      <c r="K4216" t="s">
        <v>8213</v>
      </c>
      <c r="L4216" t="s">
        <v>8596</v>
      </c>
      <c r="M4216">
        <v>68104</v>
      </c>
      <c r="N4216" t="s">
        <v>8639</v>
      </c>
      <c r="O4216" t="s">
        <v>10296</v>
      </c>
      <c r="P4216" t="s">
        <v>10372</v>
      </c>
      <c r="Q4216" t="s">
        <v>10380</v>
      </c>
      <c r="R4216" t="s">
        <v>12036</v>
      </c>
      <c r="S4216">
        <v>35.979999999999997</v>
      </c>
      <c r="T4216">
        <v>2</v>
      </c>
      <c r="U4216">
        <v>0</v>
      </c>
      <c r="V4216">
        <v>10.074400000000001</v>
      </c>
      <c r="W4216">
        <f>(Tableau1[[#This Row],[Sales]]/Tableau1[[#This Row],[Profit]])*100</f>
        <v>357.14285714285705</v>
      </c>
      <c r="X4216">
        <f>Tableau1[[#This Row],[Sales]]*(1-Tableau1[[#This Row],[Discount]])</f>
        <v>35.979999999999997</v>
      </c>
      <c r="Y4216">
        <f ca="1">SUMIF(Tableau1[Order ID],Tableau1[[#This Row],[Order ID]],Tableau1[[#This Row],[Sales]])</f>
        <v>0</v>
      </c>
    </row>
    <row r="4217" spans="1:25" x14ac:dyDescent="0.3">
      <c r="A4217">
        <v>8482</v>
      </c>
      <c r="B4217" t="s">
        <v>4236</v>
      </c>
      <c r="C4217" s="9" t="s">
        <v>6042</v>
      </c>
      <c r="D4217" s="9">
        <v>42514</v>
      </c>
      <c r="E4217" s="3" t="s">
        <v>5346</v>
      </c>
      <c r="F4217" t="s">
        <v>6465</v>
      </c>
      <c r="G4217" t="s">
        <v>6971</v>
      </c>
      <c r="H4217" t="s">
        <v>7764</v>
      </c>
      <c r="I4217" t="s">
        <v>8056</v>
      </c>
      <c r="J4217" t="s">
        <v>8057</v>
      </c>
      <c r="K4217" t="s">
        <v>8068</v>
      </c>
      <c r="L4217" t="s">
        <v>8597</v>
      </c>
      <c r="M4217">
        <v>19120</v>
      </c>
      <c r="N4217" t="s">
        <v>8640</v>
      </c>
      <c r="O4217" t="s">
        <v>9526</v>
      </c>
      <c r="P4217" t="s">
        <v>10371</v>
      </c>
      <c r="Q4217" t="s">
        <v>10379</v>
      </c>
      <c r="R4217" t="s">
        <v>11268</v>
      </c>
      <c r="S4217">
        <v>16.655999999999999</v>
      </c>
      <c r="T4217">
        <v>3</v>
      </c>
      <c r="U4217">
        <v>0.2</v>
      </c>
      <c r="V4217">
        <v>3.3311999999999999</v>
      </c>
      <c r="W4217">
        <f>(Tableau1[[#This Row],[Sales]]/Tableau1[[#This Row],[Profit]])*100</f>
        <v>500</v>
      </c>
      <c r="X4217">
        <f>Tableau1[[#This Row],[Sales]]*(1-Tableau1[[#This Row],[Discount]])</f>
        <v>13.3248</v>
      </c>
      <c r="Y4217">
        <f ca="1">SUMIF(Tableau1[Order ID],Tableau1[[#This Row],[Order ID]],Tableau1[[#This Row],[Sales]])</f>
        <v>0</v>
      </c>
    </row>
    <row r="4218" spans="1:25" x14ac:dyDescent="0.3">
      <c r="A4218">
        <v>8483</v>
      </c>
      <c r="B4218" t="s">
        <v>4237</v>
      </c>
      <c r="C4218" s="9" t="s">
        <v>5542</v>
      </c>
      <c r="D4218" s="9">
        <v>42777</v>
      </c>
      <c r="E4218" s="3" t="s">
        <v>6456</v>
      </c>
      <c r="F4218" t="s">
        <v>6465</v>
      </c>
      <c r="G4218" t="s">
        <v>6605</v>
      </c>
      <c r="H4218" t="s">
        <v>7398</v>
      </c>
      <c r="I4218" t="s">
        <v>8055</v>
      </c>
      <c r="J4218" t="s">
        <v>8057</v>
      </c>
      <c r="K4218" t="s">
        <v>8078</v>
      </c>
      <c r="L4218" t="s">
        <v>8603</v>
      </c>
      <c r="M4218">
        <v>10024</v>
      </c>
      <c r="N4218" t="s">
        <v>8640</v>
      </c>
      <c r="O4218" t="s">
        <v>9114</v>
      </c>
      <c r="P4218" t="s">
        <v>10371</v>
      </c>
      <c r="Q4218" t="s">
        <v>10375</v>
      </c>
      <c r="R4218" t="s">
        <v>10863</v>
      </c>
      <c r="S4218">
        <v>20.7</v>
      </c>
      <c r="T4218">
        <v>2</v>
      </c>
      <c r="U4218">
        <v>0</v>
      </c>
      <c r="V4218">
        <v>9.9359999999999999</v>
      </c>
      <c r="W4218">
        <f>(Tableau1[[#This Row],[Sales]]/Tableau1[[#This Row],[Profit]])*100</f>
        <v>208.33333333333334</v>
      </c>
      <c r="X4218">
        <f>Tableau1[[#This Row],[Sales]]*(1-Tableau1[[#This Row],[Discount]])</f>
        <v>20.7</v>
      </c>
      <c r="Y4218">
        <f ca="1">SUMIF(Tableau1[Order ID],Tableau1[[#This Row],[Order ID]],Tableau1[[#This Row],[Sales]])</f>
        <v>0</v>
      </c>
    </row>
    <row r="4219" spans="1:25" x14ac:dyDescent="0.3">
      <c r="A4219">
        <v>8484</v>
      </c>
      <c r="B4219" t="s">
        <v>4238</v>
      </c>
      <c r="C4219" s="9" t="s">
        <v>5903</v>
      </c>
      <c r="D4219" s="9">
        <v>42633</v>
      </c>
      <c r="E4219" s="3" t="s">
        <v>5476</v>
      </c>
      <c r="F4219" t="s">
        <v>6465</v>
      </c>
      <c r="G4219" t="s">
        <v>7101</v>
      </c>
      <c r="H4219" t="s">
        <v>7894</v>
      </c>
      <c r="I4219" t="s">
        <v>8054</v>
      </c>
      <c r="J4219" t="s">
        <v>8057</v>
      </c>
      <c r="K4219" t="s">
        <v>8412</v>
      </c>
      <c r="L4219" t="s">
        <v>8600</v>
      </c>
      <c r="M4219">
        <v>49505</v>
      </c>
      <c r="N4219" t="s">
        <v>8639</v>
      </c>
      <c r="O4219" t="s">
        <v>10153</v>
      </c>
      <c r="P4219" t="s">
        <v>10371</v>
      </c>
      <c r="Q4219" t="s">
        <v>10381</v>
      </c>
      <c r="R4219" t="s">
        <v>11895</v>
      </c>
      <c r="S4219">
        <v>83.7</v>
      </c>
      <c r="T4219">
        <v>5</v>
      </c>
      <c r="U4219">
        <v>0</v>
      </c>
      <c r="V4219">
        <v>41.012999999999998</v>
      </c>
      <c r="W4219">
        <f>(Tableau1[[#This Row],[Sales]]/Tableau1[[#This Row],[Profit]])*100</f>
        <v>204.08163265306123</v>
      </c>
      <c r="X4219">
        <f>Tableau1[[#This Row],[Sales]]*(1-Tableau1[[#This Row],[Discount]])</f>
        <v>83.7</v>
      </c>
      <c r="Y4219">
        <f ca="1">SUMIF(Tableau1[Order ID],Tableau1[[#This Row],[Order ID]],Tableau1[[#This Row],[Sales]])</f>
        <v>0</v>
      </c>
    </row>
    <row r="4220" spans="1:25" x14ac:dyDescent="0.3">
      <c r="A4220">
        <v>8485</v>
      </c>
      <c r="B4220" t="s">
        <v>4239</v>
      </c>
      <c r="C4220" s="9" t="s">
        <v>5271</v>
      </c>
      <c r="D4220" s="9">
        <v>43002</v>
      </c>
      <c r="E4220" s="3" t="s">
        <v>5271</v>
      </c>
      <c r="F4220" t="s">
        <v>6467</v>
      </c>
      <c r="G4220" t="s">
        <v>6639</v>
      </c>
      <c r="H4220" t="s">
        <v>7432</v>
      </c>
      <c r="I4220" t="s">
        <v>8054</v>
      </c>
      <c r="J4220" t="s">
        <v>8057</v>
      </c>
      <c r="K4220" t="s">
        <v>8062</v>
      </c>
      <c r="L4220" t="s">
        <v>8234</v>
      </c>
      <c r="M4220">
        <v>98115</v>
      </c>
      <c r="N4220" t="s">
        <v>8638</v>
      </c>
      <c r="O4220" t="s">
        <v>9184</v>
      </c>
      <c r="P4220" t="s">
        <v>10370</v>
      </c>
      <c r="Q4220" t="s">
        <v>10378</v>
      </c>
      <c r="R4220" t="s">
        <v>10932</v>
      </c>
      <c r="S4220">
        <v>199.8</v>
      </c>
      <c r="T4220">
        <v>10</v>
      </c>
      <c r="U4220">
        <v>0</v>
      </c>
      <c r="V4220">
        <v>71.927999999999997</v>
      </c>
      <c r="W4220">
        <f>(Tableau1[[#This Row],[Sales]]/Tableau1[[#This Row],[Profit]])*100</f>
        <v>277.77777777777783</v>
      </c>
      <c r="X4220">
        <f>Tableau1[[#This Row],[Sales]]*(1-Tableau1[[#This Row],[Discount]])</f>
        <v>199.8</v>
      </c>
      <c r="Y4220">
        <f ca="1">SUMIF(Tableau1[Order ID],Tableau1[[#This Row],[Order ID]],Tableau1[[#This Row],[Sales]])</f>
        <v>0</v>
      </c>
    </row>
    <row r="4221" spans="1:25" x14ac:dyDescent="0.3">
      <c r="A4221">
        <v>8486</v>
      </c>
      <c r="B4221" t="s">
        <v>4240</v>
      </c>
      <c r="C4221" s="9" t="s">
        <v>6026</v>
      </c>
      <c r="D4221" s="9">
        <v>42821</v>
      </c>
      <c r="E4221" s="3" t="s">
        <v>5215</v>
      </c>
      <c r="F4221" t="s">
        <v>6465</v>
      </c>
      <c r="G4221" t="s">
        <v>7254</v>
      </c>
      <c r="H4221" t="s">
        <v>8047</v>
      </c>
      <c r="I4221" t="s">
        <v>8056</v>
      </c>
      <c r="J4221" t="s">
        <v>8057</v>
      </c>
      <c r="K4221" t="s">
        <v>8259</v>
      </c>
      <c r="L4221" t="s">
        <v>8590</v>
      </c>
      <c r="M4221">
        <v>93727</v>
      </c>
      <c r="N4221" t="s">
        <v>8638</v>
      </c>
      <c r="O4221" t="s">
        <v>9849</v>
      </c>
      <c r="P4221" t="s">
        <v>10371</v>
      </c>
      <c r="Q4221" t="s">
        <v>10383</v>
      </c>
      <c r="R4221" t="s">
        <v>11583</v>
      </c>
      <c r="S4221">
        <v>45.68</v>
      </c>
      <c r="T4221">
        <v>2</v>
      </c>
      <c r="U4221">
        <v>0</v>
      </c>
      <c r="V4221">
        <v>21.012799999999999</v>
      </c>
      <c r="W4221">
        <f>(Tableau1[[#This Row],[Sales]]/Tableau1[[#This Row],[Profit]])*100</f>
        <v>217.39130434782612</v>
      </c>
      <c r="X4221">
        <f>Tableau1[[#This Row],[Sales]]*(1-Tableau1[[#This Row],[Discount]])</f>
        <v>45.68</v>
      </c>
      <c r="Y4221">
        <f ca="1">SUMIF(Tableau1[Order ID],Tableau1[[#This Row],[Order ID]],Tableau1[[#This Row],[Sales]])</f>
        <v>0</v>
      </c>
    </row>
    <row r="4222" spans="1:25" x14ac:dyDescent="0.3">
      <c r="A4222">
        <v>8489</v>
      </c>
      <c r="B4222" t="s">
        <v>4241</v>
      </c>
      <c r="C4222" s="9" t="s">
        <v>6086</v>
      </c>
      <c r="D4222" s="9">
        <v>42402</v>
      </c>
      <c r="E4222" s="3" t="s">
        <v>6114</v>
      </c>
      <c r="F4222" t="s">
        <v>6464</v>
      </c>
      <c r="G4222" t="s">
        <v>6807</v>
      </c>
      <c r="H4222" t="s">
        <v>7600</v>
      </c>
      <c r="I4222" t="s">
        <v>8054</v>
      </c>
      <c r="J4222" t="s">
        <v>8057</v>
      </c>
      <c r="K4222" t="s">
        <v>8139</v>
      </c>
      <c r="L4222" t="s">
        <v>8605</v>
      </c>
      <c r="M4222">
        <v>22204</v>
      </c>
      <c r="N4222" t="s">
        <v>8637</v>
      </c>
      <c r="O4222" t="s">
        <v>10182</v>
      </c>
      <c r="P4222" t="s">
        <v>10372</v>
      </c>
      <c r="Q4222" t="s">
        <v>10388</v>
      </c>
      <c r="R4222" t="s">
        <v>11922</v>
      </c>
      <c r="S4222">
        <v>8749.9500000000007</v>
      </c>
      <c r="T4222">
        <v>5</v>
      </c>
      <c r="U4222">
        <v>0</v>
      </c>
      <c r="V4222">
        <v>2799.9839999999999</v>
      </c>
      <c r="W4222">
        <f>(Tableau1[[#This Row],[Sales]]/Tableau1[[#This Row],[Profit]])*100</f>
        <v>312.50000000000006</v>
      </c>
      <c r="X4222">
        <f>Tableau1[[#This Row],[Sales]]*(1-Tableau1[[#This Row],[Discount]])</f>
        <v>8749.9500000000007</v>
      </c>
      <c r="Y4222">
        <f ca="1">SUMIF(Tableau1[Order ID],Tableau1[[#This Row],[Order ID]],Tableau1[[#This Row],[Sales]])</f>
        <v>0</v>
      </c>
    </row>
    <row r="4223" spans="1:25" x14ac:dyDescent="0.3">
      <c r="A4223">
        <v>8492</v>
      </c>
      <c r="B4223" t="s">
        <v>4242</v>
      </c>
      <c r="C4223" s="9" t="s">
        <v>5467</v>
      </c>
      <c r="D4223" s="9">
        <v>42923</v>
      </c>
      <c r="E4223" s="3" t="s">
        <v>5527</v>
      </c>
      <c r="F4223" t="s">
        <v>6465</v>
      </c>
      <c r="G4223" t="s">
        <v>6715</v>
      </c>
      <c r="H4223" t="s">
        <v>7508</v>
      </c>
      <c r="I4223" t="s">
        <v>8054</v>
      </c>
      <c r="J4223" t="s">
        <v>8057</v>
      </c>
      <c r="K4223" t="s">
        <v>8059</v>
      </c>
      <c r="L4223" t="s">
        <v>8590</v>
      </c>
      <c r="M4223">
        <v>90049</v>
      </c>
      <c r="N4223" t="s">
        <v>8638</v>
      </c>
      <c r="O4223" t="s">
        <v>9673</v>
      </c>
      <c r="P4223" t="s">
        <v>10371</v>
      </c>
      <c r="Q4223" t="s">
        <v>10386</v>
      </c>
      <c r="R4223" t="s">
        <v>11412</v>
      </c>
      <c r="S4223">
        <v>5.94</v>
      </c>
      <c r="T4223">
        <v>3</v>
      </c>
      <c r="U4223">
        <v>0</v>
      </c>
      <c r="V4223">
        <v>0.1188</v>
      </c>
      <c r="W4223">
        <f>(Tableau1[[#This Row],[Sales]]/Tableau1[[#This Row],[Profit]])*100</f>
        <v>5000</v>
      </c>
      <c r="X4223">
        <f>Tableau1[[#This Row],[Sales]]*(1-Tableau1[[#This Row],[Discount]])</f>
        <v>5.94</v>
      </c>
      <c r="Y4223">
        <f ca="1">SUMIF(Tableau1[Order ID],Tableau1[[#This Row],[Order ID]],Tableau1[[#This Row],[Sales]])</f>
        <v>0</v>
      </c>
    </row>
    <row r="4224" spans="1:25" x14ac:dyDescent="0.3">
      <c r="A4224">
        <v>8493</v>
      </c>
      <c r="B4224" t="s">
        <v>4243</v>
      </c>
      <c r="C4224" s="9" t="s">
        <v>5954</v>
      </c>
      <c r="D4224" s="9">
        <v>42300</v>
      </c>
      <c r="E4224" s="3" t="s">
        <v>5402</v>
      </c>
      <c r="F4224" t="s">
        <v>6465</v>
      </c>
      <c r="G4224" t="s">
        <v>6998</v>
      </c>
      <c r="H4224" t="s">
        <v>7791</v>
      </c>
      <c r="I4224" t="s">
        <v>8054</v>
      </c>
      <c r="J4224" t="s">
        <v>8057</v>
      </c>
      <c r="K4224" t="s">
        <v>8328</v>
      </c>
      <c r="L4224" t="s">
        <v>8593</v>
      </c>
      <c r="M4224">
        <v>79424</v>
      </c>
      <c r="N4224" t="s">
        <v>8639</v>
      </c>
      <c r="O4224" t="s">
        <v>10146</v>
      </c>
      <c r="P4224" t="s">
        <v>10371</v>
      </c>
      <c r="Q4224" t="s">
        <v>10383</v>
      </c>
      <c r="R4224" t="s">
        <v>11887</v>
      </c>
      <c r="S4224">
        <v>60.735999999999997</v>
      </c>
      <c r="T4224">
        <v>8</v>
      </c>
      <c r="U4224">
        <v>0.2</v>
      </c>
      <c r="V4224">
        <v>20.4984</v>
      </c>
      <c r="W4224">
        <f>(Tableau1[[#This Row],[Sales]]/Tableau1[[#This Row],[Profit]])*100</f>
        <v>296.2962962962963</v>
      </c>
      <c r="X4224">
        <f>Tableau1[[#This Row],[Sales]]*(1-Tableau1[[#This Row],[Discount]])</f>
        <v>48.588799999999999</v>
      </c>
      <c r="Y4224">
        <f ca="1">SUMIF(Tableau1[Order ID],Tableau1[[#This Row],[Order ID]],Tableau1[[#This Row],[Sales]])</f>
        <v>0</v>
      </c>
    </row>
    <row r="4225" spans="1:25" x14ac:dyDescent="0.3">
      <c r="A4225">
        <v>8496</v>
      </c>
      <c r="B4225" t="s">
        <v>4244</v>
      </c>
      <c r="C4225" s="9" t="s">
        <v>5529</v>
      </c>
      <c r="D4225" s="9">
        <v>42706</v>
      </c>
      <c r="E4225" s="3" t="s">
        <v>5046</v>
      </c>
      <c r="F4225" t="s">
        <v>6465</v>
      </c>
      <c r="G4225" t="s">
        <v>6595</v>
      </c>
      <c r="H4225" t="s">
        <v>7388</v>
      </c>
      <c r="I4225" t="s">
        <v>8055</v>
      </c>
      <c r="J4225" t="s">
        <v>8057</v>
      </c>
      <c r="K4225" t="s">
        <v>8555</v>
      </c>
      <c r="L4225" t="s">
        <v>8610</v>
      </c>
      <c r="M4225">
        <v>80501</v>
      </c>
      <c r="N4225" t="s">
        <v>8638</v>
      </c>
      <c r="O4225" t="s">
        <v>10171</v>
      </c>
      <c r="P4225" t="s">
        <v>10372</v>
      </c>
      <c r="Q4225" t="s">
        <v>10384</v>
      </c>
      <c r="R4225" t="s">
        <v>11912</v>
      </c>
      <c r="S4225">
        <v>165.6</v>
      </c>
      <c r="T4225">
        <v>3</v>
      </c>
      <c r="U4225">
        <v>0.2</v>
      </c>
      <c r="V4225">
        <v>-6.21</v>
      </c>
      <c r="W4225">
        <f>(Tableau1[[#This Row],[Sales]]/Tableau1[[#This Row],[Profit]])*100</f>
        <v>-2666.6666666666665</v>
      </c>
      <c r="X4225">
        <f>Tableau1[[#This Row],[Sales]]*(1-Tableau1[[#This Row],[Discount]])</f>
        <v>132.47999999999999</v>
      </c>
      <c r="Y4225">
        <f ca="1">SUMIF(Tableau1[Order ID],Tableau1[[#This Row],[Order ID]],Tableau1[[#This Row],[Sales]])</f>
        <v>0</v>
      </c>
    </row>
    <row r="4226" spans="1:25" x14ac:dyDescent="0.3">
      <c r="A4226">
        <v>8497</v>
      </c>
      <c r="B4226" t="s">
        <v>4245</v>
      </c>
      <c r="C4226" s="9" t="s">
        <v>6225</v>
      </c>
      <c r="D4226" s="9">
        <v>41703</v>
      </c>
      <c r="E4226" s="3" t="s">
        <v>6318</v>
      </c>
      <c r="F4226" t="s">
        <v>6464</v>
      </c>
      <c r="G4226" t="s">
        <v>6960</v>
      </c>
      <c r="H4226" t="s">
        <v>7753</v>
      </c>
      <c r="I4226" t="s">
        <v>8054</v>
      </c>
      <c r="J4226" t="s">
        <v>8057</v>
      </c>
      <c r="K4226" t="s">
        <v>8239</v>
      </c>
      <c r="L4226" t="s">
        <v>8603</v>
      </c>
      <c r="M4226">
        <v>10701</v>
      </c>
      <c r="N4226" t="s">
        <v>8640</v>
      </c>
      <c r="O4226" t="s">
        <v>9026</v>
      </c>
      <c r="P4226" t="s">
        <v>10371</v>
      </c>
      <c r="Q4226" t="s">
        <v>10379</v>
      </c>
      <c r="R4226" t="s">
        <v>10776</v>
      </c>
      <c r="S4226">
        <v>59.52</v>
      </c>
      <c r="T4226">
        <v>3</v>
      </c>
      <c r="U4226">
        <v>0</v>
      </c>
      <c r="V4226">
        <v>15.475199999999999</v>
      </c>
      <c r="W4226">
        <f>(Tableau1[[#This Row],[Sales]]/Tableau1[[#This Row],[Profit]])*100</f>
        <v>384.61538461538464</v>
      </c>
      <c r="X4226">
        <f>Tableau1[[#This Row],[Sales]]*(1-Tableau1[[#This Row],[Discount]])</f>
        <v>59.52</v>
      </c>
      <c r="Y4226">
        <f ca="1">SUMIF(Tableau1[Order ID],Tableau1[[#This Row],[Order ID]],Tableau1[[#This Row],[Sales]])</f>
        <v>0</v>
      </c>
    </row>
    <row r="4227" spans="1:25" x14ac:dyDescent="0.3">
      <c r="A4227">
        <v>8502</v>
      </c>
      <c r="B4227" t="s">
        <v>4246</v>
      </c>
      <c r="C4227" s="9" t="s">
        <v>5909</v>
      </c>
      <c r="D4227" s="9">
        <v>42064</v>
      </c>
      <c r="E4227" s="3" t="s">
        <v>6457</v>
      </c>
      <c r="F4227" t="s">
        <v>6464</v>
      </c>
      <c r="G4227" t="s">
        <v>7172</v>
      </c>
      <c r="H4227" t="s">
        <v>7965</v>
      </c>
      <c r="I4227" t="s">
        <v>8055</v>
      </c>
      <c r="J4227" t="s">
        <v>8057</v>
      </c>
      <c r="K4227" t="s">
        <v>8059</v>
      </c>
      <c r="L4227" t="s">
        <v>8590</v>
      </c>
      <c r="M4227">
        <v>90045</v>
      </c>
      <c r="N4227" t="s">
        <v>8638</v>
      </c>
      <c r="O4227" t="s">
        <v>9060</v>
      </c>
      <c r="P4227" t="s">
        <v>10372</v>
      </c>
      <c r="Q4227" t="s">
        <v>10380</v>
      </c>
      <c r="R4227" t="s">
        <v>10809</v>
      </c>
      <c r="S4227">
        <v>15.984</v>
      </c>
      <c r="T4227">
        <v>2</v>
      </c>
      <c r="U4227">
        <v>0.2</v>
      </c>
      <c r="V4227">
        <v>1.1988000000000001</v>
      </c>
      <c r="W4227">
        <f>(Tableau1[[#This Row],[Sales]]/Tableau1[[#This Row],[Profit]])*100</f>
        <v>1333.3333333333333</v>
      </c>
      <c r="X4227">
        <f>Tableau1[[#This Row],[Sales]]*(1-Tableau1[[#This Row],[Discount]])</f>
        <v>12.7872</v>
      </c>
      <c r="Y4227">
        <f ca="1">SUMIF(Tableau1[Order ID],Tableau1[[#This Row],[Order ID]],Tableau1[[#This Row],[Sales]])</f>
        <v>0</v>
      </c>
    </row>
    <row r="4228" spans="1:25" x14ac:dyDescent="0.3">
      <c r="A4228">
        <v>8504</v>
      </c>
      <c r="B4228" t="s">
        <v>4247</v>
      </c>
      <c r="C4228" s="9" t="s">
        <v>6010</v>
      </c>
      <c r="D4228" s="9">
        <v>41690</v>
      </c>
      <c r="E4228" s="3" t="s">
        <v>6080</v>
      </c>
      <c r="F4228" t="s">
        <v>6465</v>
      </c>
      <c r="G4228" t="s">
        <v>6724</v>
      </c>
      <c r="H4228" t="s">
        <v>7517</v>
      </c>
      <c r="I4228" t="s">
        <v>8056</v>
      </c>
      <c r="J4228" t="s">
        <v>8057</v>
      </c>
      <c r="K4228" t="s">
        <v>8059</v>
      </c>
      <c r="L4228" t="s">
        <v>8590</v>
      </c>
      <c r="M4228">
        <v>90049</v>
      </c>
      <c r="N4228" t="s">
        <v>8638</v>
      </c>
      <c r="O4228" t="s">
        <v>10100</v>
      </c>
      <c r="P4228" t="s">
        <v>10371</v>
      </c>
      <c r="Q4228" t="s">
        <v>10383</v>
      </c>
      <c r="R4228" t="s">
        <v>11839</v>
      </c>
      <c r="S4228">
        <v>12.96</v>
      </c>
      <c r="T4228">
        <v>2</v>
      </c>
      <c r="U4228">
        <v>0</v>
      </c>
      <c r="V4228">
        <v>6.2207999999999997</v>
      </c>
      <c r="W4228">
        <f>(Tableau1[[#This Row],[Sales]]/Tableau1[[#This Row],[Profit]])*100</f>
        <v>208.33333333333334</v>
      </c>
      <c r="X4228">
        <f>Tableau1[[#This Row],[Sales]]*(1-Tableau1[[#This Row],[Discount]])</f>
        <v>12.96</v>
      </c>
      <c r="Y4228">
        <f ca="1">SUMIF(Tableau1[Order ID],Tableau1[[#This Row],[Order ID]],Tableau1[[#This Row],[Sales]])</f>
        <v>0</v>
      </c>
    </row>
    <row r="4229" spans="1:25" x14ac:dyDescent="0.3">
      <c r="A4229">
        <v>8505</v>
      </c>
      <c r="B4229" t="s">
        <v>4248</v>
      </c>
      <c r="C4229" s="9" t="s">
        <v>5470</v>
      </c>
      <c r="D4229" s="9">
        <v>42492</v>
      </c>
      <c r="E4229" s="3" t="s">
        <v>5745</v>
      </c>
      <c r="F4229" t="s">
        <v>6465</v>
      </c>
      <c r="G4229" t="s">
        <v>7217</v>
      </c>
      <c r="H4229" t="s">
        <v>8010</v>
      </c>
      <c r="I4229" t="s">
        <v>8054</v>
      </c>
      <c r="J4229" t="s">
        <v>8057</v>
      </c>
      <c r="K4229" t="s">
        <v>8170</v>
      </c>
      <c r="L4229" t="s">
        <v>8593</v>
      </c>
      <c r="M4229">
        <v>79109</v>
      </c>
      <c r="N4229" t="s">
        <v>8639</v>
      </c>
      <c r="O4229" t="s">
        <v>10144</v>
      </c>
      <c r="P4229" t="s">
        <v>10370</v>
      </c>
      <c r="Q4229" t="s">
        <v>10374</v>
      </c>
      <c r="R4229" t="s">
        <v>11885</v>
      </c>
      <c r="S4229">
        <v>366.74400000000003</v>
      </c>
      <c r="T4229">
        <v>4</v>
      </c>
      <c r="U4229">
        <v>0.3</v>
      </c>
      <c r="V4229">
        <v>-110.0232</v>
      </c>
      <c r="W4229">
        <f>(Tableau1[[#This Row],[Sales]]/Tableau1[[#This Row],[Profit]])*100</f>
        <v>-333.33333333333337</v>
      </c>
      <c r="X4229">
        <f>Tableau1[[#This Row],[Sales]]*(1-Tableau1[[#This Row],[Discount]])</f>
        <v>256.7208</v>
      </c>
      <c r="Y4229">
        <f ca="1">SUMIF(Tableau1[Order ID],Tableau1[[#This Row],[Order ID]],Tableau1[[#This Row],[Sales]])</f>
        <v>0</v>
      </c>
    </row>
    <row r="4230" spans="1:25" x14ac:dyDescent="0.3">
      <c r="A4230">
        <v>8506</v>
      </c>
      <c r="B4230" t="s">
        <v>4249</v>
      </c>
      <c r="C4230" s="9" t="s">
        <v>5417</v>
      </c>
      <c r="D4230" s="9">
        <v>42437</v>
      </c>
      <c r="E4230" s="3" t="s">
        <v>5329</v>
      </c>
      <c r="F4230" t="s">
        <v>6465</v>
      </c>
      <c r="G4230" t="s">
        <v>6787</v>
      </c>
      <c r="H4230" t="s">
        <v>7580</v>
      </c>
      <c r="I4230" t="s">
        <v>8056</v>
      </c>
      <c r="J4230" t="s">
        <v>8057</v>
      </c>
      <c r="K4230" t="s">
        <v>8119</v>
      </c>
      <c r="L4230" t="s">
        <v>8593</v>
      </c>
      <c r="M4230">
        <v>75217</v>
      </c>
      <c r="N4230" t="s">
        <v>8639</v>
      </c>
      <c r="O4230" t="s">
        <v>9769</v>
      </c>
      <c r="P4230" t="s">
        <v>10371</v>
      </c>
      <c r="Q4230" t="s">
        <v>10381</v>
      </c>
      <c r="R4230" t="s">
        <v>11504</v>
      </c>
      <c r="S4230">
        <v>8.8559999999999999</v>
      </c>
      <c r="T4230">
        <v>9</v>
      </c>
      <c r="U4230">
        <v>0.8</v>
      </c>
      <c r="V4230">
        <v>-14.169600000000001</v>
      </c>
      <c r="W4230">
        <f>(Tableau1[[#This Row],[Sales]]/Tableau1[[#This Row],[Profit]])*100</f>
        <v>-62.5</v>
      </c>
      <c r="X4230">
        <f>Tableau1[[#This Row],[Sales]]*(1-Tableau1[[#This Row],[Discount]])</f>
        <v>1.7711999999999997</v>
      </c>
      <c r="Y4230">
        <f ca="1">SUMIF(Tableau1[Order ID],Tableau1[[#This Row],[Order ID]],Tableau1[[#This Row],[Sales]])</f>
        <v>0</v>
      </c>
    </row>
    <row r="4231" spans="1:25" x14ac:dyDescent="0.3">
      <c r="A4231">
        <v>8509</v>
      </c>
      <c r="B4231" t="s">
        <v>4250</v>
      </c>
      <c r="C4231" s="9" t="s">
        <v>5585</v>
      </c>
      <c r="D4231" s="9">
        <v>42349</v>
      </c>
      <c r="E4231" s="3" t="s">
        <v>5669</v>
      </c>
      <c r="F4231" t="s">
        <v>6466</v>
      </c>
      <c r="G4231" t="s">
        <v>6690</v>
      </c>
      <c r="H4231" t="s">
        <v>7483</v>
      </c>
      <c r="I4231" t="s">
        <v>8054</v>
      </c>
      <c r="J4231" t="s">
        <v>8057</v>
      </c>
      <c r="K4231" t="s">
        <v>8124</v>
      </c>
      <c r="L4231" t="s">
        <v>8600</v>
      </c>
      <c r="M4231">
        <v>48205</v>
      </c>
      <c r="N4231" t="s">
        <v>8639</v>
      </c>
      <c r="O4231" t="s">
        <v>9400</v>
      </c>
      <c r="P4231" t="s">
        <v>10372</v>
      </c>
      <c r="Q4231" t="s">
        <v>10384</v>
      </c>
      <c r="R4231" t="s">
        <v>11148</v>
      </c>
      <c r="S4231">
        <v>175.23</v>
      </c>
      <c r="T4231">
        <v>11</v>
      </c>
      <c r="U4231">
        <v>0</v>
      </c>
      <c r="V4231">
        <v>61.330500000000001</v>
      </c>
      <c r="W4231">
        <f>(Tableau1[[#This Row],[Sales]]/Tableau1[[#This Row],[Profit]])*100</f>
        <v>285.71428571428567</v>
      </c>
      <c r="X4231">
        <f>Tableau1[[#This Row],[Sales]]*(1-Tableau1[[#This Row],[Discount]])</f>
        <v>175.23</v>
      </c>
      <c r="Y4231">
        <f ca="1">SUMIF(Tableau1[Order ID],Tableau1[[#This Row],[Order ID]],Tableau1[[#This Row],[Sales]])</f>
        <v>0</v>
      </c>
    </row>
    <row r="4232" spans="1:25" x14ac:dyDescent="0.3">
      <c r="A4232">
        <v>8512</v>
      </c>
      <c r="B4232" t="s">
        <v>4251</v>
      </c>
      <c r="C4232" s="9" t="s">
        <v>5626</v>
      </c>
      <c r="D4232" s="9">
        <v>42726</v>
      </c>
      <c r="E4232" s="3" t="s">
        <v>5512</v>
      </c>
      <c r="F4232" t="s">
        <v>6465</v>
      </c>
      <c r="G4232" t="s">
        <v>6530</v>
      </c>
      <c r="H4232" t="s">
        <v>7323</v>
      </c>
      <c r="I4232" t="s">
        <v>8054</v>
      </c>
      <c r="J4232" t="s">
        <v>8057</v>
      </c>
      <c r="K4232" t="s">
        <v>8078</v>
      </c>
      <c r="L4232" t="s">
        <v>8603</v>
      </c>
      <c r="M4232">
        <v>10035</v>
      </c>
      <c r="N4232" t="s">
        <v>8640</v>
      </c>
      <c r="O4232" t="s">
        <v>9974</v>
      </c>
      <c r="P4232" t="s">
        <v>10371</v>
      </c>
      <c r="Q4232" t="s">
        <v>10381</v>
      </c>
      <c r="R4232" t="s">
        <v>11711</v>
      </c>
      <c r="S4232">
        <v>25.584</v>
      </c>
      <c r="T4232">
        <v>2</v>
      </c>
      <c r="U4232">
        <v>0.2</v>
      </c>
      <c r="V4232">
        <v>8.9543999999999997</v>
      </c>
      <c r="W4232">
        <f>(Tableau1[[#This Row],[Sales]]/Tableau1[[#This Row],[Profit]])*100</f>
        <v>285.71428571428572</v>
      </c>
      <c r="X4232">
        <f>Tableau1[[#This Row],[Sales]]*(1-Tableau1[[#This Row],[Discount]])</f>
        <v>20.467200000000002</v>
      </c>
      <c r="Y4232">
        <f ca="1">SUMIF(Tableau1[Order ID],Tableau1[[#This Row],[Order ID]],Tableau1[[#This Row],[Sales]])</f>
        <v>0</v>
      </c>
    </row>
    <row r="4233" spans="1:25" x14ac:dyDescent="0.3">
      <c r="A4233">
        <v>8513</v>
      </c>
      <c r="B4233" t="s">
        <v>4252</v>
      </c>
      <c r="C4233" s="9" t="s">
        <v>6086</v>
      </c>
      <c r="D4233" s="9">
        <v>42402</v>
      </c>
      <c r="E4233" s="3" t="s">
        <v>5627</v>
      </c>
      <c r="F4233" t="s">
        <v>6465</v>
      </c>
      <c r="G4233" t="s">
        <v>6842</v>
      </c>
      <c r="H4233" t="s">
        <v>7635</v>
      </c>
      <c r="I4233" t="s">
        <v>8055</v>
      </c>
      <c r="J4233" t="s">
        <v>8057</v>
      </c>
      <c r="K4233" t="s">
        <v>8070</v>
      </c>
      <c r="L4233" t="s">
        <v>8593</v>
      </c>
      <c r="M4233">
        <v>77041</v>
      </c>
      <c r="N4233" t="s">
        <v>8639</v>
      </c>
      <c r="O4233" t="s">
        <v>9356</v>
      </c>
      <c r="P4233" t="s">
        <v>10370</v>
      </c>
      <c r="Q4233" t="s">
        <v>10378</v>
      </c>
      <c r="R4233" t="s">
        <v>11104</v>
      </c>
      <c r="S4233">
        <v>73.784000000000006</v>
      </c>
      <c r="T4233">
        <v>2</v>
      </c>
      <c r="U4233">
        <v>0.6</v>
      </c>
      <c r="V4233">
        <v>-77.473200000000006</v>
      </c>
      <c r="W4233">
        <f>(Tableau1[[#This Row],[Sales]]/Tableau1[[#This Row],[Profit]])*100</f>
        <v>-95.238095238095241</v>
      </c>
      <c r="X4233">
        <f>Tableau1[[#This Row],[Sales]]*(1-Tableau1[[#This Row],[Discount]])</f>
        <v>29.513600000000004</v>
      </c>
      <c r="Y4233">
        <f ca="1">SUMIF(Tableau1[Order ID],Tableau1[[#This Row],[Order ID]],Tableau1[[#This Row],[Sales]])</f>
        <v>0</v>
      </c>
    </row>
    <row r="4234" spans="1:25" x14ac:dyDescent="0.3">
      <c r="A4234">
        <v>8514</v>
      </c>
      <c r="B4234" t="s">
        <v>4253</v>
      </c>
      <c r="C4234" s="9" t="s">
        <v>5959</v>
      </c>
      <c r="D4234" s="9">
        <v>42891</v>
      </c>
      <c r="E4234" s="3" t="s">
        <v>5285</v>
      </c>
      <c r="F4234" t="s">
        <v>6465</v>
      </c>
      <c r="G4234" t="s">
        <v>6842</v>
      </c>
      <c r="H4234" t="s">
        <v>7635</v>
      </c>
      <c r="I4234" t="s">
        <v>8055</v>
      </c>
      <c r="J4234" t="s">
        <v>8057</v>
      </c>
      <c r="K4234" t="s">
        <v>8391</v>
      </c>
      <c r="L4234" t="s">
        <v>8591</v>
      </c>
      <c r="M4234">
        <v>32839</v>
      </c>
      <c r="N4234" t="s">
        <v>8637</v>
      </c>
      <c r="O4234" t="s">
        <v>9873</v>
      </c>
      <c r="P4234" t="s">
        <v>10371</v>
      </c>
      <c r="Q4234" t="s">
        <v>10383</v>
      </c>
      <c r="R4234" t="s">
        <v>11609</v>
      </c>
      <c r="S4234">
        <v>20.736000000000001</v>
      </c>
      <c r="T4234">
        <v>4</v>
      </c>
      <c r="U4234">
        <v>0.2</v>
      </c>
      <c r="V4234">
        <v>7.2576000000000001</v>
      </c>
      <c r="W4234">
        <f>(Tableau1[[#This Row],[Sales]]/Tableau1[[#This Row],[Profit]])*100</f>
        <v>285.71428571428572</v>
      </c>
      <c r="X4234">
        <f>Tableau1[[#This Row],[Sales]]*(1-Tableau1[[#This Row],[Discount]])</f>
        <v>16.588800000000003</v>
      </c>
      <c r="Y4234">
        <f ca="1">SUMIF(Tableau1[Order ID],Tableau1[[#This Row],[Order ID]],Tableau1[[#This Row],[Sales]])</f>
        <v>0</v>
      </c>
    </row>
    <row r="4235" spans="1:25" x14ac:dyDescent="0.3">
      <c r="A4235">
        <v>8515</v>
      </c>
      <c r="B4235" t="s">
        <v>4254</v>
      </c>
      <c r="C4235" s="9" t="s">
        <v>5321</v>
      </c>
      <c r="D4235" s="9">
        <v>42237</v>
      </c>
      <c r="E4235" s="3" t="s">
        <v>6367</v>
      </c>
      <c r="F4235" t="s">
        <v>6465</v>
      </c>
      <c r="G4235" t="s">
        <v>6896</v>
      </c>
      <c r="H4235" t="s">
        <v>7689</v>
      </c>
      <c r="I4235" t="s">
        <v>8055</v>
      </c>
      <c r="J4235" t="s">
        <v>8057</v>
      </c>
      <c r="K4235" t="s">
        <v>8217</v>
      </c>
      <c r="L4235" t="s">
        <v>8589</v>
      </c>
      <c r="M4235">
        <v>41042</v>
      </c>
      <c r="N4235" t="s">
        <v>8637</v>
      </c>
      <c r="O4235" t="s">
        <v>8877</v>
      </c>
      <c r="P4235" t="s">
        <v>10371</v>
      </c>
      <c r="Q4235" t="s">
        <v>10379</v>
      </c>
      <c r="R4235" t="s">
        <v>10627</v>
      </c>
      <c r="S4235">
        <v>17.52</v>
      </c>
      <c r="T4235">
        <v>3</v>
      </c>
      <c r="U4235">
        <v>0</v>
      </c>
      <c r="V4235">
        <v>8.2344000000000008</v>
      </c>
      <c r="W4235">
        <f>(Tableau1[[#This Row],[Sales]]/Tableau1[[#This Row],[Profit]])*100</f>
        <v>212.76595744680847</v>
      </c>
      <c r="X4235">
        <f>Tableau1[[#This Row],[Sales]]*(1-Tableau1[[#This Row],[Discount]])</f>
        <v>17.52</v>
      </c>
      <c r="Y4235">
        <f ca="1">SUMIF(Tableau1[Order ID],Tableau1[[#This Row],[Order ID]],Tableau1[[#This Row],[Sales]])</f>
        <v>0</v>
      </c>
    </row>
    <row r="4236" spans="1:25" x14ac:dyDescent="0.3">
      <c r="A4236">
        <v>8517</v>
      </c>
      <c r="B4236" t="s">
        <v>4255</v>
      </c>
      <c r="C4236" s="9" t="s">
        <v>5311</v>
      </c>
      <c r="D4236" s="9">
        <v>42467</v>
      </c>
      <c r="E4236" s="3" t="s">
        <v>6439</v>
      </c>
      <c r="F4236" t="s">
        <v>6465</v>
      </c>
      <c r="G4236" t="s">
        <v>6695</v>
      </c>
      <c r="H4236" t="s">
        <v>7488</v>
      </c>
      <c r="I4236" t="s">
        <v>8054</v>
      </c>
      <c r="J4236" t="s">
        <v>8057</v>
      </c>
      <c r="K4236" t="s">
        <v>8078</v>
      </c>
      <c r="L4236" t="s">
        <v>8603</v>
      </c>
      <c r="M4236">
        <v>10009</v>
      </c>
      <c r="N4236" t="s">
        <v>8640</v>
      </c>
      <c r="O4236" t="s">
        <v>8647</v>
      </c>
      <c r="P4236" t="s">
        <v>10371</v>
      </c>
      <c r="Q4236" t="s">
        <v>10379</v>
      </c>
      <c r="R4236" t="s">
        <v>10396</v>
      </c>
      <c r="S4236">
        <v>3.64</v>
      </c>
      <c r="T4236">
        <v>2</v>
      </c>
      <c r="U4236">
        <v>0</v>
      </c>
      <c r="V4236">
        <v>0.98280000000000001</v>
      </c>
      <c r="W4236">
        <f>(Tableau1[[#This Row],[Sales]]/Tableau1[[#This Row],[Profit]])*100</f>
        <v>370.37037037037038</v>
      </c>
      <c r="X4236">
        <f>Tableau1[[#This Row],[Sales]]*(1-Tableau1[[#This Row],[Discount]])</f>
        <v>3.64</v>
      </c>
      <c r="Y4236">
        <f ca="1">SUMIF(Tableau1[Order ID],Tableau1[[#This Row],[Order ID]],Tableau1[[#This Row],[Sales]])</f>
        <v>0</v>
      </c>
    </row>
    <row r="4237" spans="1:25" x14ac:dyDescent="0.3">
      <c r="A4237">
        <v>8518</v>
      </c>
      <c r="B4237" t="s">
        <v>4256</v>
      </c>
      <c r="C4237" s="9" t="s">
        <v>5430</v>
      </c>
      <c r="D4237" s="9">
        <v>42890</v>
      </c>
      <c r="E4237" s="3" t="s">
        <v>6279</v>
      </c>
      <c r="F4237" t="s">
        <v>6464</v>
      </c>
      <c r="G4237" t="s">
        <v>6659</v>
      </c>
      <c r="H4237" t="s">
        <v>7452</v>
      </c>
      <c r="I4237" t="s">
        <v>8054</v>
      </c>
      <c r="J4237" t="s">
        <v>8057</v>
      </c>
      <c r="K4237" t="s">
        <v>8384</v>
      </c>
      <c r="L4237" t="s">
        <v>8593</v>
      </c>
      <c r="M4237">
        <v>75034</v>
      </c>
      <c r="N4237" t="s">
        <v>8639</v>
      </c>
      <c r="O4237" t="s">
        <v>9890</v>
      </c>
      <c r="P4237" t="s">
        <v>10370</v>
      </c>
      <c r="Q4237" t="s">
        <v>10378</v>
      </c>
      <c r="R4237" t="s">
        <v>11625</v>
      </c>
      <c r="S4237">
        <v>30.335999999999999</v>
      </c>
      <c r="T4237">
        <v>6</v>
      </c>
      <c r="U4237">
        <v>0.6</v>
      </c>
      <c r="V4237">
        <v>-17.443200000000001</v>
      </c>
      <c r="W4237">
        <f>(Tableau1[[#This Row],[Sales]]/Tableau1[[#This Row],[Profit]])*100</f>
        <v>-173.91304347826085</v>
      </c>
      <c r="X4237">
        <f>Tableau1[[#This Row],[Sales]]*(1-Tableau1[[#This Row],[Discount]])</f>
        <v>12.134399999999999</v>
      </c>
      <c r="Y4237">
        <f ca="1">SUMIF(Tableau1[Order ID],Tableau1[[#This Row],[Order ID]],Tableau1[[#This Row],[Sales]])</f>
        <v>0</v>
      </c>
    </row>
    <row r="4238" spans="1:25" x14ac:dyDescent="0.3">
      <c r="A4238">
        <v>8519</v>
      </c>
      <c r="B4238" t="s">
        <v>4257</v>
      </c>
      <c r="C4238" s="9" t="s">
        <v>5799</v>
      </c>
      <c r="D4238" s="9">
        <v>43073</v>
      </c>
      <c r="E4238" s="3" t="s">
        <v>5419</v>
      </c>
      <c r="F4238" t="s">
        <v>6465</v>
      </c>
      <c r="G4238" t="s">
        <v>7238</v>
      </c>
      <c r="H4238" t="s">
        <v>8031</v>
      </c>
      <c r="I4238" t="s">
        <v>8054</v>
      </c>
      <c r="J4238" t="s">
        <v>8057</v>
      </c>
      <c r="K4238" t="s">
        <v>8325</v>
      </c>
      <c r="L4238" t="s">
        <v>8618</v>
      </c>
      <c r="M4238">
        <v>7501</v>
      </c>
      <c r="N4238" t="s">
        <v>8640</v>
      </c>
      <c r="O4238" t="s">
        <v>10340</v>
      </c>
      <c r="P4238" t="s">
        <v>10370</v>
      </c>
      <c r="Q4238" t="s">
        <v>10378</v>
      </c>
      <c r="R4238" t="s">
        <v>12080</v>
      </c>
      <c r="S4238">
        <v>12.99</v>
      </c>
      <c r="T4238">
        <v>1</v>
      </c>
      <c r="U4238">
        <v>0</v>
      </c>
      <c r="V4238">
        <v>1.5588</v>
      </c>
      <c r="W4238">
        <f>(Tableau1[[#This Row],[Sales]]/Tableau1[[#This Row],[Profit]])*100</f>
        <v>833.33333333333337</v>
      </c>
      <c r="X4238">
        <f>Tableau1[[#This Row],[Sales]]*(1-Tableau1[[#This Row],[Discount]])</f>
        <v>12.99</v>
      </c>
      <c r="Y4238">
        <f ca="1">SUMIF(Tableau1[Order ID],Tableau1[[#This Row],[Order ID]],Tableau1[[#This Row],[Sales]])</f>
        <v>0</v>
      </c>
    </row>
    <row r="4239" spans="1:25" x14ac:dyDescent="0.3">
      <c r="A4239">
        <v>8522</v>
      </c>
      <c r="B4239" t="s">
        <v>4258</v>
      </c>
      <c r="C4239" s="9" t="s">
        <v>5413</v>
      </c>
      <c r="D4239" s="9">
        <v>42380</v>
      </c>
      <c r="E4239" s="3" t="s">
        <v>5834</v>
      </c>
      <c r="F4239" t="s">
        <v>6465</v>
      </c>
      <c r="G4239" t="s">
        <v>6556</v>
      </c>
      <c r="H4239" t="s">
        <v>7349</v>
      </c>
      <c r="I4239" t="s">
        <v>8056</v>
      </c>
      <c r="J4239" t="s">
        <v>8057</v>
      </c>
      <c r="K4239" t="s">
        <v>8096</v>
      </c>
      <c r="L4239" t="s">
        <v>8612</v>
      </c>
      <c r="M4239">
        <v>43229</v>
      </c>
      <c r="N4239" t="s">
        <v>8640</v>
      </c>
      <c r="O4239" t="s">
        <v>9479</v>
      </c>
      <c r="P4239" t="s">
        <v>10370</v>
      </c>
      <c r="Q4239" t="s">
        <v>10378</v>
      </c>
      <c r="R4239" t="s">
        <v>11223</v>
      </c>
      <c r="S4239">
        <v>54.991999999999997</v>
      </c>
      <c r="T4239">
        <v>14</v>
      </c>
      <c r="U4239">
        <v>0.2</v>
      </c>
      <c r="V4239">
        <v>8.9361999999999995</v>
      </c>
      <c r="W4239">
        <f>(Tableau1[[#This Row],[Sales]]/Tableau1[[#This Row],[Profit]])*100</f>
        <v>615.38461538461547</v>
      </c>
      <c r="X4239">
        <f>Tableau1[[#This Row],[Sales]]*(1-Tableau1[[#This Row],[Discount]])</f>
        <v>43.993600000000001</v>
      </c>
      <c r="Y4239">
        <f ca="1">SUMIF(Tableau1[Order ID],Tableau1[[#This Row],[Order ID]],Tableau1[[#This Row],[Sales]])</f>
        <v>0</v>
      </c>
    </row>
    <row r="4240" spans="1:25" x14ac:dyDescent="0.3">
      <c r="A4240">
        <v>8523</v>
      </c>
      <c r="B4240" t="s">
        <v>4259</v>
      </c>
      <c r="C4240" s="9" t="s">
        <v>5208</v>
      </c>
      <c r="D4240" s="9">
        <v>42461</v>
      </c>
      <c r="E4240" s="3" t="s">
        <v>5311</v>
      </c>
      <c r="F4240" t="s">
        <v>6465</v>
      </c>
      <c r="G4240" t="s">
        <v>6969</v>
      </c>
      <c r="H4240" t="s">
        <v>7762</v>
      </c>
      <c r="I4240" t="s">
        <v>8055</v>
      </c>
      <c r="J4240" t="s">
        <v>8057</v>
      </c>
      <c r="K4240" t="s">
        <v>8216</v>
      </c>
      <c r="L4240" t="s">
        <v>8594</v>
      </c>
      <c r="M4240">
        <v>53209</v>
      </c>
      <c r="N4240" t="s">
        <v>8639</v>
      </c>
      <c r="O4240" t="s">
        <v>9393</v>
      </c>
      <c r="P4240" t="s">
        <v>10372</v>
      </c>
      <c r="Q4240" t="s">
        <v>10380</v>
      </c>
      <c r="R4240" t="s">
        <v>11141</v>
      </c>
      <c r="S4240">
        <v>12.99</v>
      </c>
      <c r="T4240">
        <v>1</v>
      </c>
      <c r="U4240">
        <v>0</v>
      </c>
      <c r="V4240">
        <v>0.25979999999999998</v>
      </c>
      <c r="W4240">
        <f>(Tableau1[[#This Row],[Sales]]/Tableau1[[#This Row],[Profit]])*100</f>
        <v>5000.0000000000009</v>
      </c>
      <c r="X4240">
        <f>Tableau1[[#This Row],[Sales]]*(1-Tableau1[[#This Row],[Discount]])</f>
        <v>12.99</v>
      </c>
      <c r="Y4240">
        <f ca="1">SUMIF(Tableau1[Order ID],Tableau1[[#This Row],[Order ID]],Tableau1[[#This Row],[Sales]])</f>
        <v>0</v>
      </c>
    </row>
    <row r="4241" spans="1:25" x14ac:dyDescent="0.3">
      <c r="A4241">
        <v>8524</v>
      </c>
      <c r="B4241" t="s">
        <v>4260</v>
      </c>
      <c r="C4241" s="9" t="s">
        <v>5326</v>
      </c>
      <c r="D4241" s="9">
        <v>42999</v>
      </c>
      <c r="E4241" s="3" t="s">
        <v>5175</v>
      </c>
      <c r="F4241" t="s">
        <v>6465</v>
      </c>
      <c r="G4241" t="s">
        <v>6608</v>
      </c>
      <c r="H4241" t="s">
        <v>7401</v>
      </c>
      <c r="I4241" t="s">
        <v>8054</v>
      </c>
      <c r="J4241" t="s">
        <v>8057</v>
      </c>
      <c r="K4241" t="s">
        <v>8066</v>
      </c>
      <c r="L4241" t="s">
        <v>8590</v>
      </c>
      <c r="M4241">
        <v>94109</v>
      </c>
      <c r="N4241" t="s">
        <v>8638</v>
      </c>
      <c r="O4241" t="s">
        <v>8863</v>
      </c>
      <c r="P4241" t="s">
        <v>10371</v>
      </c>
      <c r="Q4241" t="s">
        <v>10383</v>
      </c>
      <c r="R4241" t="s">
        <v>10613</v>
      </c>
      <c r="S4241">
        <v>55.86</v>
      </c>
      <c r="T4241">
        <v>7</v>
      </c>
      <c r="U4241">
        <v>0</v>
      </c>
      <c r="V4241">
        <v>27.93</v>
      </c>
      <c r="W4241">
        <f>(Tableau1[[#This Row],[Sales]]/Tableau1[[#This Row],[Profit]])*100</f>
        <v>200</v>
      </c>
      <c r="X4241">
        <f>Tableau1[[#This Row],[Sales]]*(1-Tableau1[[#This Row],[Discount]])</f>
        <v>55.86</v>
      </c>
      <c r="Y4241">
        <f ca="1">SUMIF(Tableau1[Order ID],Tableau1[[#This Row],[Order ID]],Tableau1[[#This Row],[Sales]])</f>
        <v>0</v>
      </c>
    </row>
    <row r="4242" spans="1:25" x14ac:dyDescent="0.3">
      <c r="A4242">
        <v>8525</v>
      </c>
      <c r="B4242" t="s">
        <v>4261</v>
      </c>
      <c r="C4242" s="9" t="s">
        <v>5663</v>
      </c>
      <c r="D4242" s="9">
        <v>42810</v>
      </c>
      <c r="E4242" s="3" t="s">
        <v>5663</v>
      </c>
      <c r="F4242" t="s">
        <v>6467</v>
      </c>
      <c r="G4242" t="s">
        <v>7195</v>
      </c>
      <c r="H4242" t="s">
        <v>7988</v>
      </c>
      <c r="I4242" t="s">
        <v>8054</v>
      </c>
      <c r="J4242" t="s">
        <v>8057</v>
      </c>
      <c r="K4242" t="s">
        <v>8096</v>
      </c>
      <c r="L4242" t="s">
        <v>8612</v>
      </c>
      <c r="M4242">
        <v>43229</v>
      </c>
      <c r="N4242" t="s">
        <v>8640</v>
      </c>
      <c r="O4242" t="s">
        <v>9592</v>
      </c>
      <c r="P4242" t="s">
        <v>10372</v>
      </c>
      <c r="Q4242" t="s">
        <v>10380</v>
      </c>
      <c r="R4242" t="s">
        <v>11333</v>
      </c>
      <c r="S4242">
        <v>44.375999999999998</v>
      </c>
      <c r="T4242">
        <v>2</v>
      </c>
      <c r="U4242">
        <v>0.4</v>
      </c>
      <c r="V4242">
        <v>-7.3959999999999999</v>
      </c>
      <c r="W4242">
        <f>(Tableau1[[#This Row],[Sales]]/Tableau1[[#This Row],[Profit]])*100</f>
        <v>-600</v>
      </c>
      <c r="X4242">
        <f>Tableau1[[#This Row],[Sales]]*(1-Tableau1[[#This Row],[Discount]])</f>
        <v>26.625599999999999</v>
      </c>
      <c r="Y4242">
        <f ca="1">SUMIF(Tableau1[Order ID],Tableau1[[#This Row],[Order ID]],Tableau1[[#This Row],[Sales]])</f>
        <v>0</v>
      </c>
    </row>
    <row r="4243" spans="1:25" x14ac:dyDescent="0.3">
      <c r="A4243">
        <v>8530</v>
      </c>
      <c r="B4243" t="s">
        <v>4262</v>
      </c>
      <c r="C4243" s="9" t="s">
        <v>5498</v>
      </c>
      <c r="D4243" s="9">
        <v>43049</v>
      </c>
      <c r="E4243" s="3" t="s">
        <v>5731</v>
      </c>
      <c r="F4243" t="s">
        <v>6465</v>
      </c>
      <c r="G4243" t="s">
        <v>6935</v>
      </c>
      <c r="H4243" t="s">
        <v>7728</v>
      </c>
      <c r="I4243" t="s">
        <v>8056</v>
      </c>
      <c r="J4243" t="s">
        <v>8057</v>
      </c>
      <c r="K4243" t="s">
        <v>8059</v>
      </c>
      <c r="L4243" t="s">
        <v>8590</v>
      </c>
      <c r="M4243">
        <v>90008</v>
      </c>
      <c r="N4243" t="s">
        <v>8638</v>
      </c>
      <c r="O4243" t="s">
        <v>9898</v>
      </c>
      <c r="P4243" t="s">
        <v>10370</v>
      </c>
      <c r="Q4243" t="s">
        <v>10374</v>
      </c>
      <c r="R4243" t="s">
        <v>11634</v>
      </c>
      <c r="S4243">
        <v>241.42400000000001</v>
      </c>
      <c r="T4243">
        <v>2</v>
      </c>
      <c r="U4243">
        <v>0.2</v>
      </c>
      <c r="V4243">
        <v>-36.2136</v>
      </c>
      <c r="W4243">
        <f>(Tableau1[[#This Row],[Sales]]/Tableau1[[#This Row],[Profit]])*100</f>
        <v>-666.66666666666674</v>
      </c>
      <c r="X4243">
        <f>Tableau1[[#This Row],[Sales]]*(1-Tableau1[[#This Row],[Discount]])</f>
        <v>193.13920000000002</v>
      </c>
      <c r="Y4243">
        <f ca="1">SUMIF(Tableau1[Order ID],Tableau1[[#This Row],[Order ID]],Tableau1[[#This Row],[Sales]])</f>
        <v>0</v>
      </c>
    </row>
    <row r="4244" spans="1:25" x14ac:dyDescent="0.3">
      <c r="A4244">
        <v>8531</v>
      </c>
      <c r="B4244" t="s">
        <v>4263</v>
      </c>
      <c r="C4244" s="9" t="s">
        <v>5915</v>
      </c>
      <c r="D4244" s="9">
        <v>42704</v>
      </c>
      <c r="E4244" s="3" t="s">
        <v>5439</v>
      </c>
      <c r="F4244" t="s">
        <v>6465</v>
      </c>
      <c r="G4244" t="s">
        <v>6562</v>
      </c>
      <c r="H4244" t="s">
        <v>7355</v>
      </c>
      <c r="I4244" t="s">
        <v>8054</v>
      </c>
      <c r="J4244" t="s">
        <v>8057</v>
      </c>
      <c r="K4244" t="s">
        <v>8124</v>
      </c>
      <c r="L4244" t="s">
        <v>8600</v>
      </c>
      <c r="M4244">
        <v>48227</v>
      </c>
      <c r="N4244" t="s">
        <v>8639</v>
      </c>
      <c r="O4244" t="s">
        <v>9887</v>
      </c>
      <c r="P4244" t="s">
        <v>10371</v>
      </c>
      <c r="Q4244" t="s">
        <v>10383</v>
      </c>
      <c r="R4244" t="s">
        <v>11622</v>
      </c>
      <c r="S4244">
        <v>33.36</v>
      </c>
      <c r="T4244">
        <v>4</v>
      </c>
      <c r="U4244">
        <v>0</v>
      </c>
      <c r="V4244">
        <v>16.68</v>
      </c>
      <c r="W4244">
        <f>(Tableau1[[#This Row],[Sales]]/Tableau1[[#This Row],[Profit]])*100</f>
        <v>200</v>
      </c>
      <c r="X4244">
        <f>Tableau1[[#This Row],[Sales]]*(1-Tableau1[[#This Row],[Discount]])</f>
        <v>33.36</v>
      </c>
      <c r="Y4244">
        <f ca="1">SUMIF(Tableau1[Order ID],Tableau1[[#This Row],[Order ID]],Tableau1[[#This Row],[Sales]])</f>
        <v>0</v>
      </c>
    </row>
    <row r="4245" spans="1:25" x14ac:dyDescent="0.3">
      <c r="A4245">
        <v>8535</v>
      </c>
      <c r="B4245" t="s">
        <v>4264</v>
      </c>
      <c r="C4245" s="9" t="s">
        <v>6034</v>
      </c>
      <c r="D4245" s="9">
        <v>42017</v>
      </c>
      <c r="E4245" s="3" t="s">
        <v>6341</v>
      </c>
      <c r="F4245" t="s">
        <v>6464</v>
      </c>
      <c r="G4245" t="s">
        <v>7222</v>
      </c>
      <c r="H4245" t="s">
        <v>8015</v>
      </c>
      <c r="I4245" t="s">
        <v>8055</v>
      </c>
      <c r="J4245" t="s">
        <v>8057</v>
      </c>
      <c r="K4245" t="s">
        <v>8096</v>
      </c>
      <c r="L4245" t="s">
        <v>8620</v>
      </c>
      <c r="M4245">
        <v>31907</v>
      </c>
      <c r="N4245" t="s">
        <v>8637</v>
      </c>
      <c r="O4245" t="s">
        <v>9230</v>
      </c>
      <c r="P4245" t="s">
        <v>10371</v>
      </c>
      <c r="Q4245" t="s">
        <v>10375</v>
      </c>
      <c r="R4245" t="s">
        <v>10979</v>
      </c>
      <c r="S4245">
        <v>9.82</v>
      </c>
      <c r="T4245">
        <v>2</v>
      </c>
      <c r="U4245">
        <v>0</v>
      </c>
      <c r="V4245">
        <v>4.8117999999999999</v>
      </c>
      <c r="W4245">
        <f>(Tableau1[[#This Row],[Sales]]/Tableau1[[#This Row],[Profit]])*100</f>
        <v>204.08163265306123</v>
      </c>
      <c r="X4245">
        <f>Tableau1[[#This Row],[Sales]]*(1-Tableau1[[#This Row],[Discount]])</f>
        <v>9.82</v>
      </c>
      <c r="Y4245">
        <f ca="1">SUMIF(Tableau1[Order ID],Tableau1[[#This Row],[Order ID]],Tableau1[[#This Row],[Sales]])</f>
        <v>0</v>
      </c>
    </row>
    <row r="4246" spans="1:25" x14ac:dyDescent="0.3">
      <c r="A4246">
        <v>8536</v>
      </c>
      <c r="B4246" t="s">
        <v>4265</v>
      </c>
      <c r="C4246" s="9" t="s">
        <v>6204</v>
      </c>
      <c r="D4246" s="9">
        <v>41775</v>
      </c>
      <c r="E4246" s="3" t="s">
        <v>5701</v>
      </c>
      <c r="F4246" t="s">
        <v>6465</v>
      </c>
      <c r="G4246" t="s">
        <v>7161</v>
      </c>
      <c r="H4246" t="s">
        <v>7954</v>
      </c>
      <c r="I4246" t="s">
        <v>8054</v>
      </c>
      <c r="J4246" t="s">
        <v>8057</v>
      </c>
      <c r="K4246" t="s">
        <v>8066</v>
      </c>
      <c r="L4246" t="s">
        <v>8590</v>
      </c>
      <c r="M4246">
        <v>94122</v>
      </c>
      <c r="N4246" t="s">
        <v>8638</v>
      </c>
      <c r="O4246" t="s">
        <v>9789</v>
      </c>
      <c r="P4246" t="s">
        <v>10372</v>
      </c>
      <c r="Q4246" t="s">
        <v>10384</v>
      </c>
      <c r="R4246" t="s">
        <v>11523</v>
      </c>
      <c r="S4246">
        <v>56.4</v>
      </c>
      <c r="T4246">
        <v>3</v>
      </c>
      <c r="U4246">
        <v>0</v>
      </c>
      <c r="V4246">
        <v>3.3839999999999999</v>
      </c>
      <c r="W4246">
        <f>(Tableau1[[#This Row],[Sales]]/Tableau1[[#This Row],[Profit]])*100</f>
        <v>1666.6666666666667</v>
      </c>
      <c r="X4246">
        <f>Tableau1[[#This Row],[Sales]]*(1-Tableau1[[#This Row],[Discount]])</f>
        <v>56.4</v>
      </c>
      <c r="Y4246">
        <f ca="1">SUMIF(Tableau1[Order ID],Tableau1[[#This Row],[Order ID]],Tableau1[[#This Row],[Sales]])</f>
        <v>0</v>
      </c>
    </row>
    <row r="4247" spans="1:25" x14ac:dyDescent="0.3">
      <c r="A4247">
        <v>8537</v>
      </c>
      <c r="B4247" t="s">
        <v>4266</v>
      </c>
      <c r="C4247" s="9" t="s">
        <v>5752</v>
      </c>
      <c r="D4247" s="9">
        <v>42162</v>
      </c>
      <c r="E4247" s="3" t="s">
        <v>5862</v>
      </c>
      <c r="F4247" t="s">
        <v>6465</v>
      </c>
      <c r="G4247" t="s">
        <v>7255</v>
      </c>
      <c r="H4247" t="s">
        <v>8048</v>
      </c>
      <c r="I4247" t="s">
        <v>8056</v>
      </c>
      <c r="J4247" t="s">
        <v>8057</v>
      </c>
      <c r="K4247" t="s">
        <v>8068</v>
      </c>
      <c r="L4247" t="s">
        <v>8597</v>
      </c>
      <c r="M4247">
        <v>19143</v>
      </c>
      <c r="N4247" t="s">
        <v>8640</v>
      </c>
      <c r="O4247" t="s">
        <v>9398</v>
      </c>
      <c r="P4247" t="s">
        <v>10371</v>
      </c>
      <c r="Q4247" t="s">
        <v>10381</v>
      </c>
      <c r="R4247" t="s">
        <v>11146</v>
      </c>
      <c r="S4247">
        <v>18.312000000000001</v>
      </c>
      <c r="T4247">
        <v>4</v>
      </c>
      <c r="U4247">
        <v>0.7</v>
      </c>
      <c r="V4247">
        <v>-12.208</v>
      </c>
      <c r="W4247">
        <f>(Tableau1[[#This Row],[Sales]]/Tableau1[[#This Row],[Profit]])*100</f>
        <v>-150</v>
      </c>
      <c r="X4247">
        <f>Tableau1[[#This Row],[Sales]]*(1-Tableau1[[#This Row],[Discount]])</f>
        <v>5.4936000000000016</v>
      </c>
      <c r="Y4247">
        <f ca="1">SUMIF(Tableau1[Order ID],Tableau1[[#This Row],[Order ID]],Tableau1[[#This Row],[Sales]])</f>
        <v>0</v>
      </c>
    </row>
    <row r="4248" spans="1:25" x14ac:dyDescent="0.3">
      <c r="A4248">
        <v>8540</v>
      </c>
      <c r="B4248" t="s">
        <v>4267</v>
      </c>
      <c r="C4248" s="9" t="s">
        <v>5661</v>
      </c>
      <c r="D4248" s="9">
        <v>42803</v>
      </c>
      <c r="E4248" s="3" t="s">
        <v>5707</v>
      </c>
      <c r="F4248" t="s">
        <v>6465</v>
      </c>
      <c r="G4248" t="s">
        <v>6509</v>
      </c>
      <c r="H4248" t="s">
        <v>7302</v>
      </c>
      <c r="I4248" t="s">
        <v>8054</v>
      </c>
      <c r="J4248" t="s">
        <v>8057</v>
      </c>
      <c r="K4248" t="s">
        <v>8059</v>
      </c>
      <c r="L4248" t="s">
        <v>8590</v>
      </c>
      <c r="M4248">
        <v>90008</v>
      </c>
      <c r="N4248" t="s">
        <v>8638</v>
      </c>
      <c r="O4248" t="s">
        <v>9907</v>
      </c>
      <c r="P4248" t="s">
        <v>10372</v>
      </c>
      <c r="Q4248" t="s">
        <v>10389</v>
      </c>
      <c r="R4248" t="s">
        <v>11643</v>
      </c>
      <c r="S4248">
        <v>479.98399999999998</v>
      </c>
      <c r="T4248">
        <v>2</v>
      </c>
      <c r="U4248">
        <v>0.2</v>
      </c>
      <c r="V4248">
        <v>59.997999999999998</v>
      </c>
      <c r="W4248">
        <f>(Tableau1[[#This Row],[Sales]]/Tableau1[[#This Row],[Profit]])*100</f>
        <v>800</v>
      </c>
      <c r="X4248">
        <f>Tableau1[[#This Row],[Sales]]*(1-Tableau1[[#This Row],[Discount]])</f>
        <v>383.98720000000003</v>
      </c>
      <c r="Y4248">
        <f ca="1">SUMIF(Tableau1[Order ID],Tableau1[[#This Row],[Order ID]],Tableau1[[#This Row],[Sales]])</f>
        <v>0</v>
      </c>
    </row>
    <row r="4249" spans="1:25" x14ac:dyDescent="0.3">
      <c r="A4249">
        <v>8542</v>
      </c>
      <c r="B4249" t="s">
        <v>4268</v>
      </c>
      <c r="C4249" s="9" t="s">
        <v>5967</v>
      </c>
      <c r="D4249" s="9">
        <v>42360</v>
      </c>
      <c r="E4249" s="3" t="s">
        <v>5736</v>
      </c>
      <c r="F4249" t="s">
        <v>6466</v>
      </c>
      <c r="G4249" t="s">
        <v>6871</v>
      </c>
      <c r="H4249" t="s">
        <v>7664</v>
      </c>
      <c r="I4249" t="s">
        <v>8055</v>
      </c>
      <c r="J4249" t="s">
        <v>8057</v>
      </c>
      <c r="K4249" t="s">
        <v>8068</v>
      </c>
      <c r="L4249" t="s">
        <v>8597</v>
      </c>
      <c r="M4249">
        <v>19140</v>
      </c>
      <c r="N4249" t="s">
        <v>8640</v>
      </c>
      <c r="O4249" t="s">
        <v>9807</v>
      </c>
      <c r="P4249" t="s">
        <v>10371</v>
      </c>
      <c r="Q4249" t="s">
        <v>10377</v>
      </c>
      <c r="R4249" t="s">
        <v>11541</v>
      </c>
      <c r="S4249">
        <v>33.567999999999998</v>
      </c>
      <c r="T4249">
        <v>2</v>
      </c>
      <c r="U4249">
        <v>0.2</v>
      </c>
      <c r="V4249">
        <v>1.6783999999999999</v>
      </c>
      <c r="W4249">
        <f>(Tableau1[[#This Row],[Sales]]/Tableau1[[#This Row],[Profit]])*100</f>
        <v>2000</v>
      </c>
      <c r="X4249">
        <f>Tableau1[[#This Row],[Sales]]*(1-Tableau1[[#This Row],[Discount]])</f>
        <v>26.854399999999998</v>
      </c>
      <c r="Y4249">
        <f ca="1">SUMIF(Tableau1[Order ID],Tableau1[[#This Row],[Order ID]],Tableau1[[#This Row],[Sales]])</f>
        <v>0</v>
      </c>
    </row>
    <row r="4250" spans="1:25" x14ac:dyDescent="0.3">
      <c r="A4250">
        <v>8544</v>
      </c>
      <c r="B4250" t="s">
        <v>4269</v>
      </c>
      <c r="C4250" s="9" t="s">
        <v>5938</v>
      </c>
      <c r="D4250" s="9">
        <v>41857</v>
      </c>
      <c r="E4250" s="3" t="s">
        <v>5460</v>
      </c>
      <c r="F4250" t="s">
        <v>6465</v>
      </c>
      <c r="G4250" t="s">
        <v>7045</v>
      </c>
      <c r="H4250" t="s">
        <v>7838</v>
      </c>
      <c r="I4250" t="s">
        <v>8054</v>
      </c>
      <c r="J4250" t="s">
        <v>8057</v>
      </c>
      <c r="K4250" t="s">
        <v>8078</v>
      </c>
      <c r="L4250" t="s">
        <v>8603</v>
      </c>
      <c r="M4250">
        <v>10035</v>
      </c>
      <c r="N4250" t="s">
        <v>8640</v>
      </c>
      <c r="O4250" t="s">
        <v>9037</v>
      </c>
      <c r="P4250" t="s">
        <v>10372</v>
      </c>
      <c r="Q4250" t="s">
        <v>10384</v>
      </c>
      <c r="R4250" t="s">
        <v>10786</v>
      </c>
      <c r="S4250">
        <v>199.98</v>
      </c>
      <c r="T4250">
        <v>2</v>
      </c>
      <c r="U4250">
        <v>0</v>
      </c>
      <c r="V4250">
        <v>83.991600000000005</v>
      </c>
      <c r="W4250">
        <f>(Tableau1[[#This Row],[Sales]]/Tableau1[[#This Row],[Profit]])*100</f>
        <v>238.09523809523805</v>
      </c>
      <c r="X4250">
        <f>Tableau1[[#This Row],[Sales]]*(1-Tableau1[[#This Row],[Discount]])</f>
        <v>199.98</v>
      </c>
      <c r="Y4250">
        <f ca="1">SUMIF(Tableau1[Order ID],Tableau1[[#This Row],[Order ID]],Tableau1[[#This Row],[Sales]])</f>
        <v>0</v>
      </c>
    </row>
    <row r="4251" spans="1:25" x14ac:dyDescent="0.3">
      <c r="A4251">
        <v>8545</v>
      </c>
      <c r="B4251" t="s">
        <v>4270</v>
      </c>
      <c r="C4251" s="9" t="s">
        <v>6226</v>
      </c>
      <c r="D4251" s="9">
        <v>42456</v>
      </c>
      <c r="E4251" s="3" t="s">
        <v>6074</v>
      </c>
      <c r="F4251" t="s">
        <v>6465</v>
      </c>
      <c r="G4251" t="s">
        <v>6571</v>
      </c>
      <c r="H4251" t="s">
        <v>7364</v>
      </c>
      <c r="I4251" t="s">
        <v>8055</v>
      </c>
      <c r="J4251" t="s">
        <v>8057</v>
      </c>
      <c r="K4251" t="s">
        <v>8096</v>
      </c>
      <c r="L4251" t="s">
        <v>8620</v>
      </c>
      <c r="M4251">
        <v>31907</v>
      </c>
      <c r="N4251" t="s">
        <v>8637</v>
      </c>
      <c r="O4251" t="s">
        <v>10202</v>
      </c>
      <c r="P4251" t="s">
        <v>10370</v>
      </c>
      <c r="Q4251" t="s">
        <v>10378</v>
      </c>
      <c r="R4251" t="s">
        <v>11941</v>
      </c>
      <c r="S4251">
        <v>20.239999999999998</v>
      </c>
      <c r="T4251">
        <v>1</v>
      </c>
      <c r="U4251">
        <v>0</v>
      </c>
      <c r="V4251">
        <v>8.7032000000000007</v>
      </c>
      <c r="W4251">
        <f>(Tableau1[[#This Row],[Sales]]/Tableau1[[#This Row],[Profit]])*100</f>
        <v>232.55813953488368</v>
      </c>
      <c r="X4251">
        <f>Tableau1[[#This Row],[Sales]]*(1-Tableau1[[#This Row],[Discount]])</f>
        <v>20.239999999999998</v>
      </c>
      <c r="Y4251">
        <f ca="1">SUMIF(Tableau1[Order ID],Tableau1[[#This Row],[Order ID]],Tableau1[[#This Row],[Sales]])</f>
        <v>0</v>
      </c>
    </row>
    <row r="4252" spans="1:25" x14ac:dyDescent="0.3">
      <c r="A4252">
        <v>8548</v>
      </c>
      <c r="B4252" t="s">
        <v>4271</v>
      </c>
      <c r="C4252" s="9" t="s">
        <v>5931</v>
      </c>
      <c r="D4252" s="9">
        <v>42343</v>
      </c>
      <c r="E4252" s="3" t="s">
        <v>5925</v>
      </c>
      <c r="F4252" t="s">
        <v>6465</v>
      </c>
      <c r="G4252" t="s">
        <v>6802</v>
      </c>
      <c r="H4252" t="s">
        <v>7595</v>
      </c>
      <c r="I4252" t="s">
        <v>8055</v>
      </c>
      <c r="J4252" t="s">
        <v>8057</v>
      </c>
      <c r="K4252" t="s">
        <v>8059</v>
      </c>
      <c r="L4252" t="s">
        <v>8590</v>
      </c>
      <c r="M4252">
        <v>90049</v>
      </c>
      <c r="N4252" t="s">
        <v>8638</v>
      </c>
      <c r="O4252" t="s">
        <v>8834</v>
      </c>
      <c r="P4252" t="s">
        <v>10372</v>
      </c>
      <c r="Q4252" t="s">
        <v>10384</v>
      </c>
      <c r="R4252" t="s">
        <v>10584</v>
      </c>
      <c r="S4252">
        <v>39</v>
      </c>
      <c r="T4252">
        <v>3</v>
      </c>
      <c r="U4252">
        <v>0</v>
      </c>
      <c r="V4252">
        <v>17.55</v>
      </c>
      <c r="W4252">
        <f>(Tableau1[[#This Row],[Sales]]/Tableau1[[#This Row],[Profit]])*100</f>
        <v>222.22222222222223</v>
      </c>
      <c r="X4252">
        <f>Tableau1[[#This Row],[Sales]]*(1-Tableau1[[#This Row],[Discount]])</f>
        <v>39</v>
      </c>
      <c r="Y4252">
        <f ca="1">SUMIF(Tableau1[Order ID],Tableau1[[#This Row],[Order ID]],Tableau1[[#This Row],[Sales]])</f>
        <v>0</v>
      </c>
    </row>
    <row r="4253" spans="1:25" x14ac:dyDescent="0.3">
      <c r="A4253">
        <v>8550</v>
      </c>
      <c r="B4253" t="s">
        <v>4272</v>
      </c>
      <c r="C4253" s="9" t="s">
        <v>5891</v>
      </c>
      <c r="D4253" s="9">
        <v>42258</v>
      </c>
      <c r="E4253" s="3" t="s">
        <v>5841</v>
      </c>
      <c r="F4253" t="s">
        <v>6466</v>
      </c>
      <c r="G4253" t="s">
        <v>6802</v>
      </c>
      <c r="H4253" t="s">
        <v>7595</v>
      </c>
      <c r="I4253" t="s">
        <v>8055</v>
      </c>
      <c r="J4253" t="s">
        <v>8057</v>
      </c>
      <c r="K4253" t="s">
        <v>8092</v>
      </c>
      <c r="L4253" t="s">
        <v>8610</v>
      </c>
      <c r="M4253">
        <v>80013</v>
      </c>
      <c r="N4253" t="s">
        <v>8638</v>
      </c>
      <c r="O4253" t="s">
        <v>9069</v>
      </c>
      <c r="P4253" t="s">
        <v>10370</v>
      </c>
      <c r="Q4253" t="s">
        <v>10378</v>
      </c>
      <c r="R4253" t="s">
        <v>10818</v>
      </c>
      <c r="S4253">
        <v>24.64</v>
      </c>
      <c r="T4253">
        <v>4</v>
      </c>
      <c r="U4253">
        <v>0.2</v>
      </c>
      <c r="V4253">
        <v>4.0039999999999996</v>
      </c>
      <c r="W4253">
        <f>(Tableau1[[#This Row],[Sales]]/Tableau1[[#This Row],[Profit]])*100</f>
        <v>615.38461538461547</v>
      </c>
      <c r="X4253">
        <f>Tableau1[[#This Row],[Sales]]*(1-Tableau1[[#This Row],[Discount]])</f>
        <v>19.712000000000003</v>
      </c>
      <c r="Y4253">
        <f ca="1">SUMIF(Tableau1[Order ID],Tableau1[[#This Row],[Order ID]],Tableau1[[#This Row],[Sales]])</f>
        <v>0</v>
      </c>
    </row>
    <row r="4254" spans="1:25" x14ac:dyDescent="0.3">
      <c r="A4254">
        <v>8551</v>
      </c>
      <c r="B4254" t="s">
        <v>4273</v>
      </c>
      <c r="C4254" s="9" t="s">
        <v>5819</v>
      </c>
      <c r="D4254" s="9">
        <v>42202</v>
      </c>
      <c r="E4254" s="3" t="s">
        <v>6145</v>
      </c>
      <c r="F4254" t="s">
        <v>6465</v>
      </c>
      <c r="G4254" t="s">
        <v>6614</v>
      </c>
      <c r="H4254" t="s">
        <v>7407</v>
      </c>
      <c r="I4254" t="s">
        <v>8055</v>
      </c>
      <c r="J4254" t="s">
        <v>8057</v>
      </c>
      <c r="K4254" t="s">
        <v>8070</v>
      </c>
      <c r="L4254" t="s">
        <v>8593</v>
      </c>
      <c r="M4254">
        <v>77041</v>
      </c>
      <c r="N4254" t="s">
        <v>8639</v>
      </c>
      <c r="O4254" t="s">
        <v>10319</v>
      </c>
      <c r="P4254" t="s">
        <v>10371</v>
      </c>
      <c r="Q4254" t="s">
        <v>10375</v>
      </c>
      <c r="R4254" t="s">
        <v>12060</v>
      </c>
      <c r="S4254">
        <v>6.2640000000000002</v>
      </c>
      <c r="T4254">
        <v>3</v>
      </c>
      <c r="U4254">
        <v>0.2</v>
      </c>
      <c r="V4254">
        <v>2.0358000000000001</v>
      </c>
      <c r="W4254">
        <f>(Tableau1[[#This Row],[Sales]]/Tableau1[[#This Row],[Profit]])*100</f>
        <v>307.69230769230774</v>
      </c>
      <c r="X4254">
        <f>Tableau1[[#This Row],[Sales]]*(1-Tableau1[[#This Row],[Discount]])</f>
        <v>5.0112000000000005</v>
      </c>
      <c r="Y4254">
        <f ca="1">SUMIF(Tableau1[Order ID],Tableau1[[#This Row],[Order ID]],Tableau1[[#This Row],[Sales]])</f>
        <v>0</v>
      </c>
    </row>
    <row r="4255" spans="1:25" x14ac:dyDescent="0.3">
      <c r="A4255">
        <v>8553</v>
      </c>
      <c r="B4255" t="s">
        <v>4274</v>
      </c>
      <c r="C4255" s="9" t="s">
        <v>6022</v>
      </c>
      <c r="D4255" s="9">
        <v>41789</v>
      </c>
      <c r="E4255" s="3" t="s">
        <v>5591</v>
      </c>
      <c r="F4255" t="s">
        <v>6465</v>
      </c>
      <c r="G4255" t="s">
        <v>6934</v>
      </c>
      <c r="H4255" t="s">
        <v>7727</v>
      </c>
      <c r="I4255" t="s">
        <v>8055</v>
      </c>
      <c r="J4255" t="s">
        <v>8057</v>
      </c>
      <c r="K4255" t="s">
        <v>8080</v>
      </c>
      <c r="L4255" t="s">
        <v>8598</v>
      </c>
      <c r="M4255">
        <v>60623</v>
      </c>
      <c r="N4255" t="s">
        <v>8639</v>
      </c>
      <c r="O4255" t="s">
        <v>9456</v>
      </c>
      <c r="P4255" t="s">
        <v>10372</v>
      </c>
      <c r="Q4255" t="s">
        <v>10389</v>
      </c>
      <c r="R4255" t="s">
        <v>11199</v>
      </c>
      <c r="S4255">
        <v>719.976</v>
      </c>
      <c r="T4255">
        <v>3</v>
      </c>
      <c r="U4255">
        <v>0.2</v>
      </c>
      <c r="V4255">
        <v>134.99549999999999</v>
      </c>
      <c r="W4255">
        <f>(Tableau1[[#This Row],[Sales]]/Tableau1[[#This Row],[Profit]])*100</f>
        <v>533.33333333333337</v>
      </c>
      <c r="X4255">
        <f>Tableau1[[#This Row],[Sales]]*(1-Tableau1[[#This Row],[Discount]])</f>
        <v>575.98080000000004</v>
      </c>
      <c r="Y4255">
        <f ca="1">SUMIF(Tableau1[Order ID],Tableau1[[#This Row],[Order ID]],Tableau1[[#This Row],[Sales]])</f>
        <v>0</v>
      </c>
    </row>
    <row r="4256" spans="1:25" x14ac:dyDescent="0.3">
      <c r="A4256">
        <v>8554</v>
      </c>
      <c r="B4256" t="s">
        <v>4275</v>
      </c>
      <c r="C4256" s="9" t="s">
        <v>5068</v>
      </c>
      <c r="D4256" s="9">
        <v>43052</v>
      </c>
      <c r="E4256" s="3" t="s">
        <v>5255</v>
      </c>
      <c r="F4256" t="s">
        <v>6465</v>
      </c>
      <c r="G4256" t="s">
        <v>6558</v>
      </c>
      <c r="H4256" t="s">
        <v>7351</v>
      </c>
      <c r="I4256" t="s">
        <v>8054</v>
      </c>
      <c r="J4256" t="s">
        <v>8057</v>
      </c>
      <c r="K4256" t="s">
        <v>8085</v>
      </c>
      <c r="L4256" t="s">
        <v>8607</v>
      </c>
      <c r="M4256">
        <v>35601</v>
      </c>
      <c r="N4256" t="s">
        <v>8637</v>
      </c>
      <c r="O4256" t="s">
        <v>9321</v>
      </c>
      <c r="P4256" t="s">
        <v>10372</v>
      </c>
      <c r="Q4256" t="s">
        <v>10384</v>
      </c>
      <c r="R4256" t="s">
        <v>11070</v>
      </c>
      <c r="S4256">
        <v>239.92</v>
      </c>
      <c r="T4256">
        <v>8</v>
      </c>
      <c r="U4256">
        <v>0</v>
      </c>
      <c r="V4256">
        <v>23.992000000000001</v>
      </c>
      <c r="W4256">
        <f>(Tableau1[[#This Row],[Sales]]/Tableau1[[#This Row],[Profit]])*100</f>
        <v>1000</v>
      </c>
      <c r="X4256">
        <f>Tableau1[[#This Row],[Sales]]*(1-Tableau1[[#This Row],[Discount]])</f>
        <v>239.92</v>
      </c>
      <c r="Y4256">
        <f ca="1">SUMIF(Tableau1[Order ID],Tableau1[[#This Row],[Order ID]],Tableau1[[#This Row],[Sales]])</f>
        <v>0</v>
      </c>
    </row>
    <row r="4257" spans="1:25" x14ac:dyDescent="0.3">
      <c r="A4257">
        <v>8555</v>
      </c>
      <c r="B4257" t="s">
        <v>4276</v>
      </c>
      <c r="C4257" s="9" t="s">
        <v>5040</v>
      </c>
      <c r="D4257" s="9">
        <v>42713</v>
      </c>
      <c r="E4257" s="3" t="s">
        <v>5055</v>
      </c>
      <c r="F4257" t="s">
        <v>6466</v>
      </c>
      <c r="G4257" t="s">
        <v>6868</v>
      </c>
      <c r="H4257" t="s">
        <v>7661</v>
      </c>
      <c r="I4257" t="s">
        <v>8054</v>
      </c>
      <c r="J4257" t="s">
        <v>8057</v>
      </c>
      <c r="K4257" t="s">
        <v>8082</v>
      </c>
      <c r="L4257" t="s">
        <v>8605</v>
      </c>
      <c r="M4257">
        <v>22153</v>
      </c>
      <c r="N4257" t="s">
        <v>8637</v>
      </c>
      <c r="O4257" t="s">
        <v>9596</v>
      </c>
      <c r="P4257" t="s">
        <v>10370</v>
      </c>
      <c r="Q4257" t="s">
        <v>10376</v>
      </c>
      <c r="R4257" t="s">
        <v>11337</v>
      </c>
      <c r="S4257">
        <v>1056.8599999999999</v>
      </c>
      <c r="T4257">
        <v>7</v>
      </c>
      <c r="U4257">
        <v>0</v>
      </c>
      <c r="V4257">
        <v>158.529</v>
      </c>
      <c r="W4257">
        <f>(Tableau1[[#This Row],[Sales]]/Tableau1[[#This Row],[Profit]])*100</f>
        <v>666.66666666666663</v>
      </c>
      <c r="X4257">
        <f>Tableau1[[#This Row],[Sales]]*(1-Tableau1[[#This Row],[Discount]])</f>
        <v>1056.8599999999999</v>
      </c>
      <c r="Y4257">
        <f ca="1">SUMIF(Tableau1[Order ID],Tableau1[[#This Row],[Order ID]],Tableau1[[#This Row],[Sales]])</f>
        <v>0</v>
      </c>
    </row>
    <row r="4258" spans="1:25" x14ac:dyDescent="0.3">
      <c r="A4258">
        <v>8556</v>
      </c>
      <c r="B4258" t="s">
        <v>4277</v>
      </c>
      <c r="C4258" s="9" t="s">
        <v>5234</v>
      </c>
      <c r="D4258" s="9">
        <v>42085</v>
      </c>
      <c r="E4258" s="3" t="s">
        <v>5234</v>
      </c>
      <c r="F4258" t="s">
        <v>6467</v>
      </c>
      <c r="G4258" t="s">
        <v>6758</v>
      </c>
      <c r="H4258" t="s">
        <v>7551</v>
      </c>
      <c r="I4258" t="s">
        <v>8054</v>
      </c>
      <c r="J4258" t="s">
        <v>8057</v>
      </c>
      <c r="K4258" t="s">
        <v>8427</v>
      </c>
      <c r="L4258" t="s">
        <v>8591</v>
      </c>
      <c r="M4258">
        <v>33317</v>
      </c>
      <c r="N4258" t="s">
        <v>8637</v>
      </c>
      <c r="O4258" t="s">
        <v>9055</v>
      </c>
      <c r="P4258" t="s">
        <v>10372</v>
      </c>
      <c r="Q4258" t="s">
        <v>10384</v>
      </c>
      <c r="R4258" t="s">
        <v>10804</v>
      </c>
      <c r="S4258">
        <v>447.94400000000002</v>
      </c>
      <c r="T4258">
        <v>7</v>
      </c>
      <c r="U4258">
        <v>0.2</v>
      </c>
      <c r="V4258">
        <v>89.588800000000006</v>
      </c>
      <c r="W4258">
        <f>(Tableau1[[#This Row],[Sales]]/Tableau1[[#This Row],[Profit]])*100</f>
        <v>500</v>
      </c>
      <c r="X4258">
        <f>Tableau1[[#This Row],[Sales]]*(1-Tableau1[[#This Row],[Discount]])</f>
        <v>358.35520000000002</v>
      </c>
      <c r="Y4258">
        <f ca="1">SUMIF(Tableau1[Order ID],Tableau1[[#This Row],[Order ID]],Tableau1[[#This Row],[Sales]])</f>
        <v>0</v>
      </c>
    </row>
    <row r="4259" spans="1:25" x14ac:dyDescent="0.3">
      <c r="A4259">
        <v>8558</v>
      </c>
      <c r="B4259" t="s">
        <v>4278</v>
      </c>
      <c r="C4259" s="9" t="s">
        <v>5473</v>
      </c>
      <c r="D4259" s="9">
        <v>42727</v>
      </c>
      <c r="E4259" s="3" t="s">
        <v>5512</v>
      </c>
      <c r="F4259" t="s">
        <v>6464</v>
      </c>
      <c r="G4259" t="s">
        <v>6624</v>
      </c>
      <c r="H4259" t="s">
        <v>7417</v>
      </c>
      <c r="I4259" t="s">
        <v>8055</v>
      </c>
      <c r="J4259" t="s">
        <v>8057</v>
      </c>
      <c r="K4259" t="s">
        <v>8070</v>
      </c>
      <c r="L4259" t="s">
        <v>8593</v>
      </c>
      <c r="M4259">
        <v>77041</v>
      </c>
      <c r="N4259" t="s">
        <v>8639</v>
      </c>
      <c r="O4259" t="s">
        <v>9472</v>
      </c>
      <c r="P4259" t="s">
        <v>10372</v>
      </c>
      <c r="Q4259" t="s">
        <v>10380</v>
      </c>
      <c r="R4259" t="s">
        <v>11216</v>
      </c>
      <c r="S4259">
        <v>453.57600000000002</v>
      </c>
      <c r="T4259">
        <v>3</v>
      </c>
      <c r="U4259">
        <v>0.2</v>
      </c>
      <c r="V4259">
        <v>39.687899999999999</v>
      </c>
      <c r="W4259">
        <f>(Tableau1[[#This Row],[Sales]]/Tableau1[[#This Row],[Profit]])*100</f>
        <v>1142.8571428571429</v>
      </c>
      <c r="X4259">
        <f>Tableau1[[#This Row],[Sales]]*(1-Tableau1[[#This Row],[Discount]])</f>
        <v>362.86080000000004</v>
      </c>
      <c r="Y4259">
        <f ca="1">SUMIF(Tableau1[Order ID],Tableau1[[#This Row],[Order ID]],Tableau1[[#This Row],[Sales]])</f>
        <v>0</v>
      </c>
    </row>
    <row r="4260" spans="1:25" x14ac:dyDescent="0.3">
      <c r="A4260">
        <v>8563</v>
      </c>
      <c r="B4260" t="s">
        <v>4279</v>
      </c>
      <c r="C4260" s="9" t="s">
        <v>6227</v>
      </c>
      <c r="D4260" s="9">
        <v>42462</v>
      </c>
      <c r="E4260" s="3" t="s">
        <v>6233</v>
      </c>
      <c r="F4260" t="s">
        <v>6464</v>
      </c>
      <c r="G4260" t="s">
        <v>6717</v>
      </c>
      <c r="H4260" t="s">
        <v>7510</v>
      </c>
      <c r="I4260" t="s">
        <v>8055</v>
      </c>
      <c r="J4260" t="s">
        <v>8057</v>
      </c>
      <c r="K4260" t="s">
        <v>8216</v>
      </c>
      <c r="L4260" t="s">
        <v>8594</v>
      </c>
      <c r="M4260">
        <v>53209</v>
      </c>
      <c r="N4260" t="s">
        <v>8639</v>
      </c>
      <c r="O4260" t="s">
        <v>9599</v>
      </c>
      <c r="P4260" t="s">
        <v>10370</v>
      </c>
      <c r="Q4260" t="s">
        <v>10374</v>
      </c>
      <c r="R4260" t="s">
        <v>11340</v>
      </c>
      <c r="S4260">
        <v>1454.9</v>
      </c>
      <c r="T4260">
        <v>5</v>
      </c>
      <c r="U4260">
        <v>0</v>
      </c>
      <c r="V4260">
        <v>378.274</v>
      </c>
      <c r="W4260">
        <f>(Tableau1[[#This Row],[Sales]]/Tableau1[[#This Row],[Profit]])*100</f>
        <v>384.61538461538464</v>
      </c>
      <c r="X4260">
        <f>Tableau1[[#This Row],[Sales]]*(1-Tableau1[[#This Row],[Discount]])</f>
        <v>1454.9</v>
      </c>
      <c r="Y4260">
        <f ca="1">SUMIF(Tableau1[Order ID],Tableau1[[#This Row],[Order ID]],Tableau1[[#This Row],[Sales]])</f>
        <v>0</v>
      </c>
    </row>
    <row r="4261" spans="1:25" x14ac:dyDescent="0.3">
      <c r="A4261">
        <v>8564</v>
      </c>
      <c r="B4261" t="s">
        <v>4280</v>
      </c>
      <c r="C4261" s="9" t="s">
        <v>5534</v>
      </c>
      <c r="D4261" s="9">
        <v>42855</v>
      </c>
      <c r="E4261" s="3" t="s">
        <v>5494</v>
      </c>
      <c r="F4261" t="s">
        <v>6465</v>
      </c>
      <c r="G4261" t="s">
        <v>6882</v>
      </c>
      <c r="H4261" t="s">
        <v>7675</v>
      </c>
      <c r="I4261" t="s">
        <v>8056</v>
      </c>
      <c r="J4261" t="s">
        <v>8057</v>
      </c>
      <c r="K4261" t="s">
        <v>8566</v>
      </c>
      <c r="L4261" t="s">
        <v>8591</v>
      </c>
      <c r="M4261">
        <v>32771</v>
      </c>
      <c r="N4261" t="s">
        <v>8637</v>
      </c>
      <c r="O4261" t="s">
        <v>9572</v>
      </c>
      <c r="P4261" t="s">
        <v>10371</v>
      </c>
      <c r="Q4261" t="s">
        <v>10381</v>
      </c>
      <c r="R4261" t="s">
        <v>11315</v>
      </c>
      <c r="S4261">
        <v>4.8419999999999996</v>
      </c>
      <c r="T4261">
        <v>3</v>
      </c>
      <c r="U4261">
        <v>0.7</v>
      </c>
      <c r="V4261">
        <v>-3.5508000000000002</v>
      </c>
      <c r="W4261">
        <f>(Tableau1[[#This Row],[Sales]]/Tableau1[[#This Row],[Profit]])*100</f>
        <v>-136.36363636363635</v>
      </c>
      <c r="X4261">
        <f>Tableau1[[#This Row],[Sales]]*(1-Tableau1[[#This Row],[Discount]])</f>
        <v>1.4526000000000001</v>
      </c>
      <c r="Y4261">
        <f ca="1">SUMIF(Tableau1[Order ID],Tableau1[[#This Row],[Order ID]],Tableau1[[#This Row],[Sales]])</f>
        <v>0</v>
      </c>
    </row>
    <row r="4262" spans="1:25" x14ac:dyDescent="0.3">
      <c r="A4262">
        <v>8566</v>
      </c>
      <c r="B4262" t="s">
        <v>4281</v>
      </c>
      <c r="C4262" s="9" t="s">
        <v>6049</v>
      </c>
      <c r="D4262" s="9">
        <v>42691</v>
      </c>
      <c r="E4262" s="3" t="s">
        <v>5771</v>
      </c>
      <c r="F4262" t="s">
        <v>6466</v>
      </c>
      <c r="G4262" t="s">
        <v>7235</v>
      </c>
      <c r="H4262" t="s">
        <v>8028</v>
      </c>
      <c r="I4262" t="s">
        <v>8054</v>
      </c>
      <c r="J4262" t="s">
        <v>8057</v>
      </c>
      <c r="K4262" t="s">
        <v>8456</v>
      </c>
      <c r="L4262" t="s">
        <v>8593</v>
      </c>
      <c r="M4262">
        <v>75056</v>
      </c>
      <c r="N4262" t="s">
        <v>8639</v>
      </c>
      <c r="O4262" t="s">
        <v>10045</v>
      </c>
      <c r="P4262" t="s">
        <v>10372</v>
      </c>
      <c r="Q4262" t="s">
        <v>10380</v>
      </c>
      <c r="R4262" t="s">
        <v>11783</v>
      </c>
      <c r="S4262">
        <v>67.176000000000002</v>
      </c>
      <c r="T4262">
        <v>3</v>
      </c>
      <c r="U4262">
        <v>0.2</v>
      </c>
      <c r="V4262">
        <v>6.7176</v>
      </c>
      <c r="W4262">
        <f>(Tableau1[[#This Row],[Sales]]/Tableau1[[#This Row],[Profit]])*100</f>
        <v>1000</v>
      </c>
      <c r="X4262">
        <f>Tableau1[[#This Row],[Sales]]*(1-Tableau1[[#This Row],[Discount]])</f>
        <v>53.740800000000007</v>
      </c>
      <c r="Y4262">
        <f ca="1">SUMIF(Tableau1[Order ID],Tableau1[[#This Row],[Order ID]],Tableau1[[#This Row],[Sales]])</f>
        <v>0</v>
      </c>
    </row>
    <row r="4263" spans="1:25" x14ac:dyDescent="0.3">
      <c r="A4263">
        <v>8568</v>
      </c>
      <c r="B4263" t="s">
        <v>4282</v>
      </c>
      <c r="C4263" s="9" t="s">
        <v>5368</v>
      </c>
      <c r="D4263" s="9">
        <v>42684</v>
      </c>
      <c r="E4263" s="3" t="s">
        <v>5426</v>
      </c>
      <c r="F4263" t="s">
        <v>6466</v>
      </c>
      <c r="G4263" t="s">
        <v>6745</v>
      </c>
      <c r="H4263" t="s">
        <v>7538</v>
      </c>
      <c r="I4263" t="s">
        <v>8054</v>
      </c>
      <c r="J4263" t="s">
        <v>8057</v>
      </c>
      <c r="K4263" t="s">
        <v>8079</v>
      </c>
      <c r="L4263" t="s">
        <v>8612</v>
      </c>
      <c r="M4263">
        <v>45373</v>
      </c>
      <c r="N4263" t="s">
        <v>8640</v>
      </c>
      <c r="O4263" t="s">
        <v>9873</v>
      </c>
      <c r="P4263" t="s">
        <v>10371</v>
      </c>
      <c r="Q4263" t="s">
        <v>10383</v>
      </c>
      <c r="R4263" t="s">
        <v>11609</v>
      </c>
      <c r="S4263">
        <v>31.103999999999999</v>
      </c>
      <c r="T4263">
        <v>6</v>
      </c>
      <c r="U4263">
        <v>0.2</v>
      </c>
      <c r="V4263">
        <v>10.8864</v>
      </c>
      <c r="W4263">
        <f>(Tableau1[[#This Row],[Sales]]/Tableau1[[#This Row],[Profit]])*100</f>
        <v>285.71428571428572</v>
      </c>
      <c r="X4263">
        <f>Tableau1[[#This Row],[Sales]]*(1-Tableau1[[#This Row],[Discount]])</f>
        <v>24.883200000000002</v>
      </c>
      <c r="Y4263">
        <f ca="1">SUMIF(Tableau1[Order ID],Tableau1[[#This Row],[Order ID]],Tableau1[[#This Row],[Sales]])</f>
        <v>0</v>
      </c>
    </row>
    <row r="4264" spans="1:25" x14ac:dyDescent="0.3">
      <c r="A4264">
        <v>8569</v>
      </c>
      <c r="B4264" t="s">
        <v>4283</v>
      </c>
      <c r="C4264" s="9" t="s">
        <v>5439</v>
      </c>
      <c r="D4264" s="9">
        <v>42710</v>
      </c>
      <c r="E4264" s="3" t="s">
        <v>5969</v>
      </c>
      <c r="F4264" t="s">
        <v>6465</v>
      </c>
      <c r="G4264" t="s">
        <v>6785</v>
      </c>
      <c r="H4264" t="s">
        <v>7578</v>
      </c>
      <c r="I4264" t="s">
        <v>8055</v>
      </c>
      <c r="J4264" t="s">
        <v>8057</v>
      </c>
      <c r="K4264" t="s">
        <v>8395</v>
      </c>
      <c r="L4264" t="s">
        <v>8603</v>
      </c>
      <c r="M4264">
        <v>11550</v>
      </c>
      <c r="N4264" t="s">
        <v>8640</v>
      </c>
      <c r="O4264" t="s">
        <v>10149</v>
      </c>
      <c r="P4264" t="s">
        <v>10371</v>
      </c>
      <c r="Q4264" t="s">
        <v>10381</v>
      </c>
      <c r="R4264" t="s">
        <v>11891</v>
      </c>
      <c r="S4264">
        <v>968.74400000000003</v>
      </c>
      <c r="T4264">
        <v>7</v>
      </c>
      <c r="U4264">
        <v>0.2</v>
      </c>
      <c r="V4264">
        <v>314.84179999999998</v>
      </c>
      <c r="W4264">
        <f>(Tableau1[[#This Row],[Sales]]/Tableau1[[#This Row],[Profit]])*100</f>
        <v>307.69230769230774</v>
      </c>
      <c r="X4264">
        <f>Tableau1[[#This Row],[Sales]]*(1-Tableau1[[#This Row],[Discount]])</f>
        <v>774.99520000000007</v>
      </c>
      <c r="Y4264">
        <f ca="1">SUMIF(Tableau1[Order ID],Tableau1[[#This Row],[Order ID]],Tableau1[[#This Row],[Sales]])</f>
        <v>0</v>
      </c>
    </row>
    <row r="4265" spans="1:25" x14ac:dyDescent="0.3">
      <c r="A4265">
        <v>8572</v>
      </c>
      <c r="B4265" t="s">
        <v>4284</v>
      </c>
      <c r="C4265" s="9" t="s">
        <v>6045</v>
      </c>
      <c r="D4265" s="9">
        <v>42463</v>
      </c>
      <c r="E4265" s="3" t="s">
        <v>6045</v>
      </c>
      <c r="F4265" t="s">
        <v>6467</v>
      </c>
      <c r="G4265" t="s">
        <v>6724</v>
      </c>
      <c r="H4265" t="s">
        <v>7517</v>
      </c>
      <c r="I4265" t="s">
        <v>8056</v>
      </c>
      <c r="J4265" t="s">
        <v>8057</v>
      </c>
      <c r="K4265" t="s">
        <v>8119</v>
      </c>
      <c r="L4265" t="s">
        <v>8593</v>
      </c>
      <c r="M4265">
        <v>75081</v>
      </c>
      <c r="N4265" t="s">
        <v>8639</v>
      </c>
      <c r="O4265" t="s">
        <v>9709</v>
      </c>
      <c r="P4265" t="s">
        <v>10371</v>
      </c>
      <c r="Q4265" t="s">
        <v>10383</v>
      </c>
      <c r="R4265" t="s">
        <v>11446</v>
      </c>
      <c r="S4265">
        <v>10.272</v>
      </c>
      <c r="T4265">
        <v>3</v>
      </c>
      <c r="U4265">
        <v>0.2</v>
      </c>
      <c r="V4265">
        <v>3.21</v>
      </c>
      <c r="W4265">
        <f>(Tableau1[[#This Row],[Sales]]/Tableau1[[#This Row],[Profit]])*100</f>
        <v>320</v>
      </c>
      <c r="X4265">
        <f>Tableau1[[#This Row],[Sales]]*(1-Tableau1[[#This Row],[Discount]])</f>
        <v>8.2176000000000009</v>
      </c>
      <c r="Y4265">
        <f ca="1">SUMIF(Tableau1[Order ID],Tableau1[[#This Row],[Order ID]],Tableau1[[#This Row],[Sales]])</f>
        <v>0</v>
      </c>
    </row>
    <row r="4266" spans="1:25" x14ac:dyDescent="0.3">
      <c r="A4266">
        <v>8573</v>
      </c>
      <c r="B4266" t="s">
        <v>4285</v>
      </c>
      <c r="C4266" s="9" t="s">
        <v>5713</v>
      </c>
      <c r="D4266" s="9">
        <v>41971</v>
      </c>
      <c r="E4266" s="3" t="s">
        <v>5296</v>
      </c>
      <c r="F4266" t="s">
        <v>6465</v>
      </c>
      <c r="G4266" t="s">
        <v>7005</v>
      </c>
      <c r="H4266" t="s">
        <v>7798</v>
      </c>
      <c r="I4266" t="s">
        <v>8054</v>
      </c>
      <c r="J4266" t="s">
        <v>8057</v>
      </c>
      <c r="K4266" t="s">
        <v>8070</v>
      </c>
      <c r="L4266" t="s">
        <v>8593</v>
      </c>
      <c r="M4266">
        <v>77041</v>
      </c>
      <c r="N4266" t="s">
        <v>8639</v>
      </c>
      <c r="O4266" t="s">
        <v>9687</v>
      </c>
      <c r="P4266" t="s">
        <v>10372</v>
      </c>
      <c r="Q4266" t="s">
        <v>10388</v>
      </c>
      <c r="R4266" t="s">
        <v>11426</v>
      </c>
      <c r="S4266">
        <v>998.85</v>
      </c>
      <c r="T4266">
        <v>5</v>
      </c>
      <c r="U4266">
        <v>0.4</v>
      </c>
      <c r="V4266">
        <v>-199.77</v>
      </c>
      <c r="W4266">
        <f>(Tableau1[[#This Row],[Sales]]/Tableau1[[#This Row],[Profit]])*100</f>
        <v>-500</v>
      </c>
      <c r="X4266">
        <f>Tableau1[[#This Row],[Sales]]*(1-Tableau1[[#This Row],[Discount]])</f>
        <v>599.30999999999995</v>
      </c>
      <c r="Y4266">
        <f ca="1">SUMIF(Tableau1[Order ID],Tableau1[[#This Row],[Order ID]],Tableau1[[#This Row],[Sales]])</f>
        <v>0</v>
      </c>
    </row>
    <row r="4267" spans="1:25" x14ac:dyDescent="0.3">
      <c r="A4267">
        <v>8574</v>
      </c>
      <c r="B4267" t="s">
        <v>4286</v>
      </c>
      <c r="C4267" s="9" t="s">
        <v>6212</v>
      </c>
      <c r="D4267" s="9">
        <v>42297</v>
      </c>
      <c r="E4267" s="3" t="s">
        <v>5450</v>
      </c>
      <c r="F4267" t="s">
        <v>6466</v>
      </c>
      <c r="G4267" t="s">
        <v>6942</v>
      </c>
      <c r="H4267" t="s">
        <v>7735</v>
      </c>
      <c r="I4267" t="s">
        <v>8054</v>
      </c>
      <c r="J4267" t="s">
        <v>8057</v>
      </c>
      <c r="K4267" t="s">
        <v>8078</v>
      </c>
      <c r="L4267" t="s">
        <v>8603</v>
      </c>
      <c r="M4267">
        <v>10035</v>
      </c>
      <c r="N4267" t="s">
        <v>8640</v>
      </c>
      <c r="O4267" t="s">
        <v>8673</v>
      </c>
      <c r="P4267" t="s">
        <v>10371</v>
      </c>
      <c r="Q4267" t="s">
        <v>10383</v>
      </c>
      <c r="R4267" t="s">
        <v>10422</v>
      </c>
      <c r="S4267">
        <v>24.56</v>
      </c>
      <c r="T4267">
        <v>2</v>
      </c>
      <c r="U4267">
        <v>0</v>
      </c>
      <c r="V4267">
        <v>11.543200000000001</v>
      </c>
      <c r="W4267">
        <f>(Tableau1[[#This Row],[Sales]]/Tableau1[[#This Row],[Profit]])*100</f>
        <v>212.7659574468085</v>
      </c>
      <c r="X4267">
        <f>Tableau1[[#This Row],[Sales]]*(1-Tableau1[[#This Row],[Discount]])</f>
        <v>24.56</v>
      </c>
      <c r="Y4267">
        <f ca="1">SUMIF(Tableau1[Order ID],Tableau1[[#This Row],[Order ID]],Tableau1[[#This Row],[Sales]])</f>
        <v>0</v>
      </c>
    </row>
    <row r="4268" spans="1:25" x14ac:dyDescent="0.3">
      <c r="A4268">
        <v>8575</v>
      </c>
      <c r="B4268" t="s">
        <v>4287</v>
      </c>
      <c r="C4268" s="9" t="s">
        <v>5141</v>
      </c>
      <c r="D4268" s="9">
        <v>41901</v>
      </c>
      <c r="E4268" s="3" t="s">
        <v>5141</v>
      </c>
      <c r="F4268" t="s">
        <v>6467</v>
      </c>
      <c r="G4268" t="s">
        <v>6550</v>
      </c>
      <c r="H4268" t="s">
        <v>7343</v>
      </c>
      <c r="I4268" t="s">
        <v>8056</v>
      </c>
      <c r="J4268" t="s">
        <v>8057</v>
      </c>
      <c r="K4268" t="s">
        <v>8066</v>
      </c>
      <c r="L4268" t="s">
        <v>8590</v>
      </c>
      <c r="M4268">
        <v>94110</v>
      </c>
      <c r="N4268" t="s">
        <v>8638</v>
      </c>
      <c r="O4268" t="s">
        <v>9568</v>
      </c>
      <c r="P4268" t="s">
        <v>10371</v>
      </c>
      <c r="Q4268" t="s">
        <v>10386</v>
      </c>
      <c r="R4268" t="s">
        <v>11310</v>
      </c>
      <c r="S4268">
        <v>5.67</v>
      </c>
      <c r="T4268">
        <v>3</v>
      </c>
      <c r="U4268">
        <v>0</v>
      </c>
      <c r="V4268">
        <v>0.1134</v>
      </c>
      <c r="W4268">
        <f>(Tableau1[[#This Row],[Sales]]/Tableau1[[#This Row],[Profit]])*100</f>
        <v>5000</v>
      </c>
      <c r="X4268">
        <f>Tableau1[[#This Row],[Sales]]*(1-Tableau1[[#This Row],[Discount]])</f>
        <v>5.67</v>
      </c>
      <c r="Y4268">
        <f ca="1">SUMIF(Tableau1[Order ID],Tableau1[[#This Row],[Order ID]],Tableau1[[#This Row],[Sales]])</f>
        <v>0</v>
      </c>
    </row>
    <row r="4269" spans="1:25" x14ac:dyDescent="0.3">
      <c r="A4269">
        <v>8576</v>
      </c>
      <c r="B4269" t="s">
        <v>4288</v>
      </c>
      <c r="C4269" s="9" t="s">
        <v>5181</v>
      </c>
      <c r="D4269" s="9">
        <v>42974</v>
      </c>
      <c r="E4269" s="3" t="s">
        <v>6348</v>
      </c>
      <c r="F4269" t="s">
        <v>6464</v>
      </c>
      <c r="G4269" t="s">
        <v>6929</v>
      </c>
      <c r="H4269" t="s">
        <v>7722</v>
      </c>
      <c r="I4269" t="s">
        <v>8054</v>
      </c>
      <c r="J4269" t="s">
        <v>8057</v>
      </c>
      <c r="K4269" t="s">
        <v>8428</v>
      </c>
      <c r="L4269" t="s">
        <v>8591</v>
      </c>
      <c r="M4269">
        <v>34952</v>
      </c>
      <c r="N4269" t="s">
        <v>8637</v>
      </c>
      <c r="O4269" t="s">
        <v>9189</v>
      </c>
      <c r="P4269" t="s">
        <v>10371</v>
      </c>
      <c r="Q4269" t="s">
        <v>10382</v>
      </c>
      <c r="R4269" t="s">
        <v>10938</v>
      </c>
      <c r="S4269">
        <v>14.336</v>
      </c>
      <c r="T4269">
        <v>4</v>
      </c>
      <c r="U4269">
        <v>0.2</v>
      </c>
      <c r="V4269">
        <v>0.89600000000000002</v>
      </c>
      <c r="W4269">
        <f>(Tableau1[[#This Row],[Sales]]/Tableau1[[#This Row],[Profit]])*100</f>
        <v>1600</v>
      </c>
      <c r="X4269">
        <f>Tableau1[[#This Row],[Sales]]*(1-Tableau1[[#This Row],[Discount]])</f>
        <v>11.468800000000002</v>
      </c>
      <c r="Y4269">
        <f ca="1">SUMIF(Tableau1[Order ID],Tableau1[[#This Row],[Order ID]],Tableau1[[#This Row],[Sales]])</f>
        <v>0</v>
      </c>
    </row>
    <row r="4270" spans="1:25" x14ac:dyDescent="0.3">
      <c r="A4270">
        <v>8577</v>
      </c>
      <c r="B4270" t="s">
        <v>4289</v>
      </c>
      <c r="C4270" s="9" t="s">
        <v>5475</v>
      </c>
      <c r="D4270" s="9">
        <v>42919</v>
      </c>
      <c r="E4270" s="3" t="s">
        <v>6317</v>
      </c>
      <c r="F4270" t="s">
        <v>6466</v>
      </c>
      <c r="G4270" t="s">
        <v>7168</v>
      </c>
      <c r="H4270" t="s">
        <v>7961</v>
      </c>
      <c r="I4270" t="s">
        <v>8054</v>
      </c>
      <c r="J4270" t="s">
        <v>8057</v>
      </c>
      <c r="K4270" t="s">
        <v>8061</v>
      </c>
      <c r="L4270" t="s">
        <v>8626</v>
      </c>
      <c r="M4270">
        <v>3301</v>
      </c>
      <c r="N4270" t="s">
        <v>8640</v>
      </c>
      <c r="O4270" t="s">
        <v>9361</v>
      </c>
      <c r="P4270" t="s">
        <v>10370</v>
      </c>
      <c r="Q4270" t="s">
        <v>10378</v>
      </c>
      <c r="R4270" t="s">
        <v>11108</v>
      </c>
      <c r="S4270">
        <v>102.3</v>
      </c>
      <c r="T4270">
        <v>1</v>
      </c>
      <c r="U4270">
        <v>0</v>
      </c>
      <c r="V4270">
        <v>26.597999999999999</v>
      </c>
      <c r="W4270">
        <f>(Tableau1[[#This Row],[Sales]]/Tableau1[[#This Row],[Profit]])*100</f>
        <v>384.61538461538464</v>
      </c>
      <c r="X4270">
        <f>Tableau1[[#This Row],[Sales]]*(1-Tableau1[[#This Row],[Discount]])</f>
        <v>102.3</v>
      </c>
      <c r="Y4270">
        <f ca="1">SUMIF(Tableau1[Order ID],Tableau1[[#This Row],[Order ID]],Tableau1[[#This Row],[Sales]])</f>
        <v>0</v>
      </c>
    </row>
    <row r="4271" spans="1:25" x14ac:dyDescent="0.3">
      <c r="A4271">
        <v>8578</v>
      </c>
      <c r="B4271" t="s">
        <v>4290</v>
      </c>
      <c r="C4271" s="9" t="s">
        <v>5096</v>
      </c>
      <c r="D4271" s="9">
        <v>43091</v>
      </c>
      <c r="E4271" s="3" t="s">
        <v>5407</v>
      </c>
      <c r="F4271" t="s">
        <v>6465</v>
      </c>
      <c r="G4271" t="s">
        <v>6964</v>
      </c>
      <c r="H4271" t="s">
        <v>7757</v>
      </c>
      <c r="I4271" t="s">
        <v>8054</v>
      </c>
      <c r="J4271" t="s">
        <v>8057</v>
      </c>
      <c r="K4271" t="s">
        <v>8088</v>
      </c>
      <c r="L4271" t="s">
        <v>8599</v>
      </c>
      <c r="M4271">
        <v>55901</v>
      </c>
      <c r="N4271" t="s">
        <v>8639</v>
      </c>
      <c r="O4271" t="s">
        <v>8969</v>
      </c>
      <c r="P4271" t="s">
        <v>10370</v>
      </c>
      <c r="Q4271" t="s">
        <v>10376</v>
      </c>
      <c r="R4271" t="s">
        <v>10718</v>
      </c>
      <c r="S4271">
        <v>607.52</v>
      </c>
      <c r="T4271">
        <v>2</v>
      </c>
      <c r="U4271">
        <v>0</v>
      </c>
      <c r="V4271">
        <v>97.203199999999995</v>
      </c>
      <c r="W4271">
        <f>(Tableau1[[#This Row],[Sales]]/Tableau1[[#This Row],[Profit]])*100</f>
        <v>625</v>
      </c>
      <c r="X4271">
        <f>Tableau1[[#This Row],[Sales]]*(1-Tableau1[[#This Row],[Discount]])</f>
        <v>607.52</v>
      </c>
      <c r="Y4271">
        <f ca="1">SUMIF(Tableau1[Order ID],Tableau1[[#This Row],[Order ID]],Tableau1[[#This Row],[Sales]])</f>
        <v>0</v>
      </c>
    </row>
    <row r="4272" spans="1:25" x14ac:dyDescent="0.3">
      <c r="A4272">
        <v>8580</v>
      </c>
      <c r="B4272" t="s">
        <v>4291</v>
      </c>
      <c r="C4272" s="9" t="s">
        <v>5827</v>
      </c>
      <c r="D4272" s="9">
        <v>42731</v>
      </c>
      <c r="E4272" s="3" t="s">
        <v>5490</v>
      </c>
      <c r="F4272" t="s">
        <v>6465</v>
      </c>
      <c r="G4272" t="s">
        <v>6995</v>
      </c>
      <c r="H4272" t="s">
        <v>7788</v>
      </c>
      <c r="I4272" t="s">
        <v>8054</v>
      </c>
      <c r="J4272" t="s">
        <v>8057</v>
      </c>
      <c r="K4272" t="s">
        <v>8161</v>
      </c>
      <c r="L4272" t="s">
        <v>8589</v>
      </c>
      <c r="M4272">
        <v>40214</v>
      </c>
      <c r="N4272" t="s">
        <v>8637</v>
      </c>
      <c r="O4272" t="s">
        <v>10319</v>
      </c>
      <c r="P4272" t="s">
        <v>10371</v>
      </c>
      <c r="Q4272" t="s">
        <v>10375</v>
      </c>
      <c r="R4272" t="s">
        <v>12060</v>
      </c>
      <c r="S4272">
        <v>2.61</v>
      </c>
      <c r="T4272">
        <v>1</v>
      </c>
      <c r="U4272">
        <v>0</v>
      </c>
      <c r="V4272">
        <v>1.2005999999999999</v>
      </c>
      <c r="W4272">
        <f>(Tableau1[[#This Row],[Sales]]/Tableau1[[#This Row],[Profit]])*100</f>
        <v>217.39130434782606</v>
      </c>
      <c r="X4272">
        <f>Tableau1[[#This Row],[Sales]]*(1-Tableau1[[#This Row],[Discount]])</f>
        <v>2.61</v>
      </c>
      <c r="Y4272">
        <f ca="1">SUMIF(Tableau1[Order ID],Tableau1[[#This Row],[Order ID]],Tableau1[[#This Row],[Sales]])</f>
        <v>0</v>
      </c>
    </row>
    <row r="4273" spans="1:25" x14ac:dyDescent="0.3">
      <c r="A4273">
        <v>8581</v>
      </c>
      <c r="B4273" t="s">
        <v>4292</v>
      </c>
      <c r="C4273" s="9" t="s">
        <v>5701</v>
      </c>
      <c r="D4273" s="9">
        <v>41779</v>
      </c>
      <c r="E4273" s="3" t="s">
        <v>5887</v>
      </c>
      <c r="F4273" t="s">
        <v>6464</v>
      </c>
      <c r="G4273" t="s">
        <v>7033</v>
      </c>
      <c r="H4273" t="s">
        <v>7826</v>
      </c>
      <c r="I4273" t="s">
        <v>8055</v>
      </c>
      <c r="J4273" t="s">
        <v>8057</v>
      </c>
      <c r="K4273" t="s">
        <v>8567</v>
      </c>
      <c r="L4273" t="s">
        <v>8593</v>
      </c>
      <c r="M4273">
        <v>78666</v>
      </c>
      <c r="N4273" t="s">
        <v>8639</v>
      </c>
      <c r="O4273" t="s">
        <v>10309</v>
      </c>
      <c r="P4273" t="s">
        <v>10370</v>
      </c>
      <c r="Q4273" t="s">
        <v>10378</v>
      </c>
      <c r="R4273" t="s">
        <v>12050</v>
      </c>
      <c r="S4273">
        <v>10.332000000000001</v>
      </c>
      <c r="T4273">
        <v>3</v>
      </c>
      <c r="U4273">
        <v>0.6</v>
      </c>
      <c r="V4273">
        <v>-5.9409000000000001</v>
      </c>
      <c r="W4273">
        <f>(Tableau1[[#This Row],[Sales]]/Tableau1[[#This Row],[Profit]])*100</f>
        <v>-173.91304347826087</v>
      </c>
      <c r="X4273">
        <f>Tableau1[[#This Row],[Sales]]*(1-Tableau1[[#This Row],[Discount]])</f>
        <v>4.1328000000000005</v>
      </c>
      <c r="Y4273">
        <f ca="1">SUMIF(Tableau1[Order ID],Tableau1[[#This Row],[Order ID]],Tableau1[[#This Row],[Sales]])</f>
        <v>0</v>
      </c>
    </row>
    <row r="4274" spans="1:25" x14ac:dyDescent="0.3">
      <c r="A4274">
        <v>8585</v>
      </c>
      <c r="B4274" t="s">
        <v>4293</v>
      </c>
      <c r="C4274" s="9" t="s">
        <v>5549</v>
      </c>
      <c r="D4274" s="9">
        <v>41674</v>
      </c>
      <c r="E4274" s="3" t="s">
        <v>6244</v>
      </c>
      <c r="F4274" t="s">
        <v>6464</v>
      </c>
      <c r="G4274" t="s">
        <v>7243</v>
      </c>
      <c r="H4274" t="s">
        <v>8036</v>
      </c>
      <c r="I4274" t="s">
        <v>8055</v>
      </c>
      <c r="J4274" t="s">
        <v>8057</v>
      </c>
      <c r="K4274" t="s">
        <v>8252</v>
      </c>
      <c r="L4274" t="s">
        <v>8590</v>
      </c>
      <c r="M4274">
        <v>92025</v>
      </c>
      <c r="N4274" t="s">
        <v>8638</v>
      </c>
      <c r="O4274" t="s">
        <v>9438</v>
      </c>
      <c r="P4274" t="s">
        <v>10371</v>
      </c>
      <c r="Q4274" t="s">
        <v>10381</v>
      </c>
      <c r="R4274" t="s">
        <v>11184</v>
      </c>
      <c r="S4274">
        <v>17.248000000000001</v>
      </c>
      <c r="T4274">
        <v>2</v>
      </c>
      <c r="U4274">
        <v>0.2</v>
      </c>
      <c r="V4274">
        <v>6.0368000000000004</v>
      </c>
      <c r="W4274">
        <f>(Tableau1[[#This Row],[Sales]]/Tableau1[[#This Row],[Profit]])*100</f>
        <v>285.71428571428572</v>
      </c>
      <c r="X4274">
        <f>Tableau1[[#This Row],[Sales]]*(1-Tableau1[[#This Row],[Discount]])</f>
        <v>13.798400000000001</v>
      </c>
      <c r="Y4274">
        <f ca="1">SUMIF(Tableau1[Order ID],Tableau1[[#This Row],[Order ID]],Tableau1[[#This Row],[Sales]])</f>
        <v>0</v>
      </c>
    </row>
    <row r="4275" spans="1:25" x14ac:dyDescent="0.3">
      <c r="A4275">
        <v>8586</v>
      </c>
      <c r="B4275" t="s">
        <v>4294</v>
      </c>
      <c r="C4275" s="9" t="s">
        <v>5064</v>
      </c>
      <c r="D4275" s="9">
        <v>43078</v>
      </c>
      <c r="E4275" s="3" t="s">
        <v>5964</v>
      </c>
      <c r="F4275" t="s">
        <v>6465</v>
      </c>
      <c r="G4275" t="s">
        <v>7210</v>
      </c>
      <c r="H4275" t="s">
        <v>8003</v>
      </c>
      <c r="I4275" t="s">
        <v>8054</v>
      </c>
      <c r="J4275" t="s">
        <v>8057</v>
      </c>
      <c r="K4275" t="s">
        <v>8068</v>
      </c>
      <c r="L4275" t="s">
        <v>8597</v>
      </c>
      <c r="M4275">
        <v>19134</v>
      </c>
      <c r="N4275" t="s">
        <v>8640</v>
      </c>
      <c r="O4275" t="s">
        <v>9679</v>
      </c>
      <c r="P4275" t="s">
        <v>10371</v>
      </c>
      <c r="Q4275" t="s">
        <v>10381</v>
      </c>
      <c r="R4275" t="s">
        <v>11418</v>
      </c>
      <c r="S4275">
        <v>11.087999999999999</v>
      </c>
      <c r="T4275">
        <v>7</v>
      </c>
      <c r="U4275">
        <v>0.7</v>
      </c>
      <c r="V4275">
        <v>-8.1311999999999998</v>
      </c>
      <c r="W4275">
        <f>(Tableau1[[#This Row],[Sales]]/Tableau1[[#This Row],[Profit]])*100</f>
        <v>-136.36363636363635</v>
      </c>
      <c r="X4275">
        <f>Tableau1[[#This Row],[Sales]]*(1-Tableau1[[#This Row],[Discount]])</f>
        <v>3.3264000000000005</v>
      </c>
      <c r="Y4275">
        <f ca="1">SUMIF(Tableau1[Order ID],Tableau1[[#This Row],[Order ID]],Tableau1[[#This Row],[Sales]])</f>
        <v>0</v>
      </c>
    </row>
    <row r="4276" spans="1:25" x14ac:dyDescent="0.3">
      <c r="A4276">
        <v>8587</v>
      </c>
      <c r="B4276" t="s">
        <v>4295</v>
      </c>
      <c r="C4276" s="9" t="s">
        <v>5527</v>
      </c>
      <c r="D4276" s="9">
        <v>42927</v>
      </c>
      <c r="E4276" s="3" t="s">
        <v>5960</v>
      </c>
      <c r="F4276" t="s">
        <v>6465</v>
      </c>
      <c r="G4276" t="s">
        <v>6676</v>
      </c>
      <c r="H4276" t="s">
        <v>7469</v>
      </c>
      <c r="I4276" t="s">
        <v>8055</v>
      </c>
      <c r="J4276" t="s">
        <v>8057</v>
      </c>
      <c r="K4276" t="s">
        <v>8059</v>
      </c>
      <c r="L4276" t="s">
        <v>8590</v>
      </c>
      <c r="M4276">
        <v>90049</v>
      </c>
      <c r="N4276" t="s">
        <v>8638</v>
      </c>
      <c r="O4276" t="s">
        <v>8854</v>
      </c>
      <c r="P4276" t="s">
        <v>10372</v>
      </c>
      <c r="Q4276" t="s">
        <v>10384</v>
      </c>
      <c r="R4276" t="s">
        <v>10604</v>
      </c>
      <c r="S4276">
        <v>1287.45</v>
      </c>
      <c r="T4276">
        <v>5</v>
      </c>
      <c r="U4276">
        <v>0</v>
      </c>
      <c r="V4276">
        <v>244.6155</v>
      </c>
      <c r="W4276">
        <f>(Tableau1[[#This Row],[Sales]]/Tableau1[[#This Row],[Profit]])*100</f>
        <v>526.31578947368428</v>
      </c>
      <c r="X4276">
        <f>Tableau1[[#This Row],[Sales]]*(1-Tableau1[[#This Row],[Discount]])</f>
        <v>1287.45</v>
      </c>
      <c r="Y4276">
        <f ca="1">SUMIF(Tableau1[Order ID],Tableau1[[#This Row],[Order ID]],Tableau1[[#This Row],[Sales]])</f>
        <v>0</v>
      </c>
    </row>
    <row r="4277" spans="1:25" x14ac:dyDescent="0.3">
      <c r="A4277">
        <v>8589</v>
      </c>
      <c r="B4277" t="s">
        <v>4296</v>
      </c>
      <c r="C4277" s="9" t="s">
        <v>6090</v>
      </c>
      <c r="D4277" s="9">
        <v>42139</v>
      </c>
      <c r="E4277" s="3" t="s">
        <v>6214</v>
      </c>
      <c r="F4277" t="s">
        <v>6465</v>
      </c>
      <c r="G4277" t="s">
        <v>7180</v>
      </c>
      <c r="H4277" t="s">
        <v>7973</v>
      </c>
      <c r="I4277" t="s">
        <v>8055</v>
      </c>
      <c r="J4277" t="s">
        <v>8057</v>
      </c>
      <c r="K4277" t="s">
        <v>8068</v>
      </c>
      <c r="L4277" t="s">
        <v>8597</v>
      </c>
      <c r="M4277">
        <v>19140</v>
      </c>
      <c r="N4277" t="s">
        <v>8640</v>
      </c>
      <c r="O4277" t="s">
        <v>9194</v>
      </c>
      <c r="P4277" t="s">
        <v>10371</v>
      </c>
      <c r="Q4277" t="s">
        <v>10377</v>
      </c>
      <c r="R4277" t="s">
        <v>10943</v>
      </c>
      <c r="S4277">
        <v>51.968000000000004</v>
      </c>
      <c r="T4277">
        <v>2</v>
      </c>
      <c r="U4277">
        <v>0.2</v>
      </c>
      <c r="V4277">
        <v>-10.393599999999999</v>
      </c>
      <c r="W4277">
        <f>(Tableau1[[#This Row],[Sales]]/Tableau1[[#This Row],[Profit]])*100</f>
        <v>-500.00000000000011</v>
      </c>
      <c r="X4277">
        <f>Tableau1[[#This Row],[Sales]]*(1-Tableau1[[#This Row],[Discount]])</f>
        <v>41.574400000000004</v>
      </c>
      <c r="Y4277">
        <f ca="1">SUMIF(Tableau1[Order ID],Tableau1[[#This Row],[Order ID]],Tableau1[[#This Row],[Sales]])</f>
        <v>0</v>
      </c>
    </row>
    <row r="4278" spans="1:25" x14ac:dyDescent="0.3">
      <c r="A4278">
        <v>8590</v>
      </c>
      <c r="B4278" t="s">
        <v>4297</v>
      </c>
      <c r="C4278" s="9" t="s">
        <v>5956</v>
      </c>
      <c r="D4278" s="9">
        <v>42764</v>
      </c>
      <c r="E4278" s="3" t="s">
        <v>6424</v>
      </c>
      <c r="F4278" t="s">
        <v>6466</v>
      </c>
      <c r="G4278" t="s">
        <v>6888</v>
      </c>
      <c r="H4278" t="s">
        <v>7681</v>
      </c>
      <c r="I4278" t="s">
        <v>8054</v>
      </c>
      <c r="J4278" t="s">
        <v>8057</v>
      </c>
      <c r="K4278" t="s">
        <v>8068</v>
      </c>
      <c r="L4278" t="s">
        <v>8597</v>
      </c>
      <c r="M4278">
        <v>19120</v>
      </c>
      <c r="N4278" t="s">
        <v>8640</v>
      </c>
      <c r="O4278" t="s">
        <v>8717</v>
      </c>
      <c r="P4278" t="s">
        <v>10371</v>
      </c>
      <c r="Q4278" t="s">
        <v>10379</v>
      </c>
      <c r="R4278" t="s">
        <v>10466</v>
      </c>
      <c r="S4278">
        <v>4.7679999999999998</v>
      </c>
      <c r="T4278">
        <v>2</v>
      </c>
      <c r="U4278">
        <v>0.2</v>
      </c>
      <c r="V4278">
        <v>0.4768</v>
      </c>
      <c r="W4278">
        <f>(Tableau1[[#This Row],[Sales]]/Tableau1[[#This Row],[Profit]])*100</f>
        <v>1000</v>
      </c>
      <c r="X4278">
        <f>Tableau1[[#This Row],[Sales]]*(1-Tableau1[[#This Row],[Discount]])</f>
        <v>3.8144</v>
      </c>
      <c r="Y4278">
        <f ca="1">SUMIF(Tableau1[Order ID],Tableau1[[#This Row],[Order ID]],Tableau1[[#This Row],[Sales]])</f>
        <v>0</v>
      </c>
    </row>
    <row r="4279" spans="1:25" x14ac:dyDescent="0.3">
      <c r="A4279">
        <v>8591</v>
      </c>
      <c r="B4279" t="s">
        <v>4298</v>
      </c>
      <c r="C4279" s="9" t="s">
        <v>5395</v>
      </c>
      <c r="D4279" s="9">
        <v>43007</v>
      </c>
      <c r="E4279" s="3" t="s">
        <v>5202</v>
      </c>
      <c r="F4279" t="s">
        <v>6466</v>
      </c>
      <c r="G4279" t="s">
        <v>6560</v>
      </c>
      <c r="H4279" t="s">
        <v>7353</v>
      </c>
      <c r="I4279" t="s">
        <v>8055</v>
      </c>
      <c r="J4279" t="s">
        <v>8057</v>
      </c>
      <c r="K4279" t="s">
        <v>8395</v>
      </c>
      <c r="L4279" t="s">
        <v>8603</v>
      </c>
      <c r="M4279">
        <v>11550</v>
      </c>
      <c r="N4279" t="s">
        <v>8640</v>
      </c>
      <c r="O4279" t="s">
        <v>10070</v>
      </c>
      <c r="P4279" t="s">
        <v>10371</v>
      </c>
      <c r="Q4279" t="s">
        <v>10385</v>
      </c>
      <c r="R4279" t="s">
        <v>11808</v>
      </c>
      <c r="S4279">
        <v>7.98</v>
      </c>
      <c r="T4279">
        <v>3</v>
      </c>
      <c r="U4279">
        <v>0</v>
      </c>
      <c r="V4279">
        <v>3.9102000000000001</v>
      </c>
      <c r="W4279">
        <f>(Tableau1[[#This Row],[Sales]]/Tableau1[[#This Row],[Profit]])*100</f>
        <v>204.08163265306123</v>
      </c>
      <c r="X4279">
        <f>Tableau1[[#This Row],[Sales]]*(1-Tableau1[[#This Row],[Discount]])</f>
        <v>7.98</v>
      </c>
      <c r="Y4279">
        <f ca="1">SUMIF(Tableau1[Order ID],Tableau1[[#This Row],[Order ID]],Tableau1[[#This Row],[Sales]])</f>
        <v>0</v>
      </c>
    </row>
    <row r="4280" spans="1:25" x14ac:dyDescent="0.3">
      <c r="A4280">
        <v>8592</v>
      </c>
      <c r="B4280" t="s">
        <v>4299</v>
      </c>
      <c r="C4280" s="9" t="s">
        <v>5786</v>
      </c>
      <c r="D4280" s="9">
        <v>42848</v>
      </c>
      <c r="E4280" s="3" t="s">
        <v>5496</v>
      </c>
      <c r="F4280" t="s">
        <v>6466</v>
      </c>
      <c r="G4280" t="s">
        <v>6470</v>
      </c>
      <c r="H4280" t="s">
        <v>7263</v>
      </c>
      <c r="I4280" t="s">
        <v>8054</v>
      </c>
      <c r="J4280" t="s">
        <v>8057</v>
      </c>
      <c r="K4280" t="s">
        <v>8568</v>
      </c>
      <c r="L4280" t="s">
        <v>8610</v>
      </c>
      <c r="M4280">
        <v>80634</v>
      </c>
      <c r="N4280" t="s">
        <v>8638</v>
      </c>
      <c r="O4280" t="s">
        <v>9634</v>
      </c>
      <c r="P4280" t="s">
        <v>10371</v>
      </c>
      <c r="Q4280" t="s">
        <v>10385</v>
      </c>
      <c r="R4280" t="s">
        <v>10539</v>
      </c>
      <c r="S4280">
        <v>18.687999999999999</v>
      </c>
      <c r="T4280">
        <v>2</v>
      </c>
      <c r="U4280">
        <v>0.2</v>
      </c>
      <c r="V4280">
        <v>7.008</v>
      </c>
      <c r="W4280">
        <f>(Tableau1[[#This Row],[Sales]]/Tableau1[[#This Row],[Profit]])*100</f>
        <v>266.66666666666663</v>
      </c>
      <c r="X4280">
        <f>Tableau1[[#This Row],[Sales]]*(1-Tableau1[[#This Row],[Discount]])</f>
        <v>14.9504</v>
      </c>
      <c r="Y4280">
        <f ca="1">SUMIF(Tableau1[Order ID],Tableau1[[#This Row],[Order ID]],Tableau1[[#This Row],[Sales]])</f>
        <v>0</v>
      </c>
    </row>
    <row r="4281" spans="1:25" x14ac:dyDescent="0.3">
      <c r="A4281">
        <v>8594</v>
      </c>
      <c r="B4281" t="s">
        <v>4300</v>
      </c>
      <c r="C4281" s="9" t="s">
        <v>5075</v>
      </c>
      <c r="D4281" s="9">
        <v>43048</v>
      </c>
      <c r="E4281" s="3" t="s">
        <v>5068</v>
      </c>
      <c r="F4281" t="s">
        <v>6465</v>
      </c>
      <c r="G4281" t="s">
        <v>6795</v>
      </c>
      <c r="H4281" t="s">
        <v>7588</v>
      </c>
      <c r="I4281" t="s">
        <v>8056</v>
      </c>
      <c r="J4281" t="s">
        <v>8057</v>
      </c>
      <c r="K4281" t="s">
        <v>8166</v>
      </c>
      <c r="L4281" t="s">
        <v>8591</v>
      </c>
      <c r="M4281">
        <v>32216</v>
      </c>
      <c r="N4281" t="s">
        <v>8637</v>
      </c>
      <c r="O4281" t="s">
        <v>9055</v>
      </c>
      <c r="P4281" t="s">
        <v>10372</v>
      </c>
      <c r="Q4281" t="s">
        <v>10384</v>
      </c>
      <c r="R4281" t="s">
        <v>10804</v>
      </c>
      <c r="S4281">
        <v>191.976</v>
      </c>
      <c r="T4281">
        <v>3</v>
      </c>
      <c r="U4281">
        <v>0.2</v>
      </c>
      <c r="V4281">
        <v>38.395200000000003</v>
      </c>
      <c r="W4281">
        <f>(Tableau1[[#This Row],[Sales]]/Tableau1[[#This Row],[Profit]])*100</f>
        <v>500</v>
      </c>
      <c r="X4281">
        <f>Tableau1[[#This Row],[Sales]]*(1-Tableau1[[#This Row],[Discount]])</f>
        <v>153.58080000000001</v>
      </c>
      <c r="Y4281">
        <f ca="1">SUMIF(Tableau1[Order ID],Tableau1[[#This Row],[Order ID]],Tableau1[[#This Row],[Sales]])</f>
        <v>0</v>
      </c>
    </row>
    <row r="4282" spans="1:25" x14ac:dyDescent="0.3">
      <c r="A4282">
        <v>8596</v>
      </c>
      <c r="B4282" t="s">
        <v>4301</v>
      </c>
      <c r="C4282" s="9" t="s">
        <v>5982</v>
      </c>
      <c r="D4282" s="9">
        <v>41764</v>
      </c>
      <c r="E4282" s="3" t="s">
        <v>6148</v>
      </c>
      <c r="F4282" t="s">
        <v>6466</v>
      </c>
      <c r="G4282" t="s">
        <v>6709</v>
      </c>
      <c r="H4282" t="s">
        <v>7502</v>
      </c>
      <c r="I4282" t="s">
        <v>8055</v>
      </c>
      <c r="J4282" t="s">
        <v>8057</v>
      </c>
      <c r="K4282" t="s">
        <v>8139</v>
      </c>
      <c r="L4282" t="s">
        <v>8605</v>
      </c>
      <c r="M4282">
        <v>22204</v>
      </c>
      <c r="N4282" t="s">
        <v>8637</v>
      </c>
      <c r="O4282" t="s">
        <v>9588</v>
      </c>
      <c r="P4282" t="s">
        <v>10371</v>
      </c>
      <c r="Q4282" t="s">
        <v>10381</v>
      </c>
      <c r="R4282" t="s">
        <v>10688</v>
      </c>
      <c r="S4282">
        <v>11.88</v>
      </c>
      <c r="T4282">
        <v>2</v>
      </c>
      <c r="U4282">
        <v>0</v>
      </c>
      <c r="V4282">
        <v>5.3460000000000001</v>
      </c>
      <c r="W4282">
        <f>(Tableau1[[#This Row],[Sales]]/Tableau1[[#This Row],[Profit]])*100</f>
        <v>222.22222222222223</v>
      </c>
      <c r="X4282">
        <f>Tableau1[[#This Row],[Sales]]*(1-Tableau1[[#This Row],[Discount]])</f>
        <v>11.88</v>
      </c>
      <c r="Y4282">
        <f ca="1">SUMIF(Tableau1[Order ID],Tableau1[[#This Row],[Order ID]],Tableau1[[#This Row],[Sales]])</f>
        <v>0</v>
      </c>
    </row>
    <row r="4283" spans="1:25" x14ac:dyDescent="0.3">
      <c r="A4283">
        <v>8598</v>
      </c>
      <c r="B4283" t="s">
        <v>4302</v>
      </c>
      <c r="C4283" s="9" t="s">
        <v>5219</v>
      </c>
      <c r="D4283" s="9">
        <v>42670</v>
      </c>
      <c r="E4283" s="3" t="s">
        <v>5761</v>
      </c>
      <c r="F4283" t="s">
        <v>6465</v>
      </c>
      <c r="G4283" t="s">
        <v>6518</v>
      </c>
      <c r="H4283" t="s">
        <v>7311</v>
      </c>
      <c r="I4283" t="s">
        <v>8056</v>
      </c>
      <c r="J4283" t="s">
        <v>8057</v>
      </c>
      <c r="K4283" t="s">
        <v>8066</v>
      </c>
      <c r="L4283" t="s">
        <v>8590</v>
      </c>
      <c r="M4283">
        <v>94122</v>
      </c>
      <c r="N4283" t="s">
        <v>8638</v>
      </c>
      <c r="O4283" t="s">
        <v>10313</v>
      </c>
      <c r="P4283" t="s">
        <v>10371</v>
      </c>
      <c r="Q4283" t="s">
        <v>10381</v>
      </c>
      <c r="R4283" t="s">
        <v>12054</v>
      </c>
      <c r="S4283">
        <v>67.135999999999996</v>
      </c>
      <c r="T4283">
        <v>4</v>
      </c>
      <c r="U4283">
        <v>0.2</v>
      </c>
      <c r="V4283">
        <v>25.175999999999998</v>
      </c>
      <c r="W4283">
        <f>(Tableau1[[#This Row],[Sales]]/Tableau1[[#This Row],[Profit]])*100</f>
        <v>266.66666666666663</v>
      </c>
      <c r="X4283">
        <f>Tableau1[[#This Row],[Sales]]*(1-Tableau1[[#This Row],[Discount]])</f>
        <v>53.708799999999997</v>
      </c>
      <c r="Y4283">
        <f ca="1">SUMIF(Tableau1[Order ID],Tableau1[[#This Row],[Order ID]],Tableau1[[#This Row],[Sales]])</f>
        <v>0</v>
      </c>
    </row>
    <row r="4284" spans="1:25" x14ac:dyDescent="0.3">
      <c r="A4284">
        <v>8599</v>
      </c>
      <c r="B4284" t="s">
        <v>4303</v>
      </c>
      <c r="C4284" s="9" t="s">
        <v>5065</v>
      </c>
      <c r="D4284" s="9">
        <v>41969</v>
      </c>
      <c r="E4284" s="3" t="s">
        <v>5618</v>
      </c>
      <c r="F4284" t="s">
        <v>6465</v>
      </c>
      <c r="G4284" t="s">
        <v>7092</v>
      </c>
      <c r="H4284" t="s">
        <v>7885</v>
      </c>
      <c r="I4284" t="s">
        <v>8055</v>
      </c>
      <c r="J4284" t="s">
        <v>8057</v>
      </c>
      <c r="K4284" t="s">
        <v>8259</v>
      </c>
      <c r="L4284" t="s">
        <v>8590</v>
      </c>
      <c r="M4284">
        <v>93727</v>
      </c>
      <c r="N4284" t="s">
        <v>8638</v>
      </c>
      <c r="O4284" t="s">
        <v>9368</v>
      </c>
      <c r="P4284" t="s">
        <v>10371</v>
      </c>
      <c r="Q4284" t="s">
        <v>10381</v>
      </c>
      <c r="R4284" t="s">
        <v>11115</v>
      </c>
      <c r="S4284">
        <v>4.32</v>
      </c>
      <c r="T4284">
        <v>3</v>
      </c>
      <c r="U4284">
        <v>0.2</v>
      </c>
      <c r="V4284">
        <v>1.512</v>
      </c>
      <c r="W4284">
        <f>(Tableau1[[#This Row],[Sales]]/Tableau1[[#This Row],[Profit]])*100</f>
        <v>285.71428571428572</v>
      </c>
      <c r="X4284">
        <f>Tableau1[[#This Row],[Sales]]*(1-Tableau1[[#This Row],[Discount]])</f>
        <v>3.4560000000000004</v>
      </c>
      <c r="Y4284">
        <f ca="1">SUMIF(Tableau1[Order ID],Tableau1[[#This Row],[Order ID]],Tableau1[[#This Row],[Sales]])</f>
        <v>0</v>
      </c>
    </row>
    <row r="4285" spans="1:25" x14ac:dyDescent="0.3">
      <c r="A4285">
        <v>8603</v>
      </c>
      <c r="B4285" t="s">
        <v>4304</v>
      </c>
      <c r="C4285" s="9" t="s">
        <v>5550</v>
      </c>
      <c r="D4285" s="9">
        <v>42004</v>
      </c>
      <c r="E4285" s="3" t="s">
        <v>5550</v>
      </c>
      <c r="F4285" t="s">
        <v>6467</v>
      </c>
      <c r="G4285" t="s">
        <v>6779</v>
      </c>
      <c r="H4285" t="s">
        <v>7572</v>
      </c>
      <c r="I4285" t="s">
        <v>8056</v>
      </c>
      <c r="J4285" t="s">
        <v>8057</v>
      </c>
      <c r="K4285" t="s">
        <v>8250</v>
      </c>
      <c r="L4285" t="s">
        <v>8621</v>
      </c>
      <c r="M4285">
        <v>89502</v>
      </c>
      <c r="N4285" t="s">
        <v>8638</v>
      </c>
      <c r="O4285" t="s">
        <v>10057</v>
      </c>
      <c r="P4285" t="s">
        <v>10372</v>
      </c>
      <c r="Q4285" t="s">
        <v>10380</v>
      </c>
      <c r="R4285" t="s">
        <v>11796</v>
      </c>
      <c r="S4285">
        <v>475.94400000000002</v>
      </c>
      <c r="T4285">
        <v>7</v>
      </c>
      <c r="U4285">
        <v>0.2</v>
      </c>
      <c r="V4285">
        <v>59.493000000000002</v>
      </c>
      <c r="W4285">
        <f>(Tableau1[[#This Row],[Sales]]/Tableau1[[#This Row],[Profit]])*100</f>
        <v>800</v>
      </c>
      <c r="X4285">
        <f>Tableau1[[#This Row],[Sales]]*(1-Tableau1[[#This Row],[Discount]])</f>
        <v>380.75520000000006</v>
      </c>
      <c r="Y4285">
        <f ca="1">SUMIF(Tableau1[Order ID],Tableau1[[#This Row],[Order ID]],Tableau1[[#This Row],[Sales]])</f>
        <v>0</v>
      </c>
    </row>
    <row r="4286" spans="1:25" x14ac:dyDescent="0.3">
      <c r="A4286">
        <v>8604</v>
      </c>
      <c r="B4286" t="s">
        <v>4305</v>
      </c>
      <c r="C4286" s="9" t="s">
        <v>5865</v>
      </c>
      <c r="D4286" s="9">
        <v>42372</v>
      </c>
      <c r="E4286" s="3" t="s">
        <v>6164</v>
      </c>
      <c r="F4286" t="s">
        <v>6465</v>
      </c>
      <c r="G4286" t="s">
        <v>6587</v>
      </c>
      <c r="H4286" t="s">
        <v>7380</v>
      </c>
      <c r="I4286" t="s">
        <v>8055</v>
      </c>
      <c r="J4286" t="s">
        <v>8057</v>
      </c>
      <c r="K4286" t="s">
        <v>8110</v>
      </c>
      <c r="L4286" t="s">
        <v>8593</v>
      </c>
      <c r="M4286">
        <v>78207</v>
      </c>
      <c r="N4286" t="s">
        <v>8639</v>
      </c>
      <c r="O4286" t="s">
        <v>9789</v>
      </c>
      <c r="P4286" t="s">
        <v>10372</v>
      </c>
      <c r="Q4286" t="s">
        <v>10384</v>
      </c>
      <c r="R4286" t="s">
        <v>11523</v>
      </c>
      <c r="S4286">
        <v>30.08</v>
      </c>
      <c r="T4286">
        <v>2</v>
      </c>
      <c r="U4286">
        <v>0.2</v>
      </c>
      <c r="V4286">
        <v>-5.2640000000000002</v>
      </c>
      <c r="W4286">
        <f>(Tableau1[[#This Row],[Sales]]/Tableau1[[#This Row],[Profit]])*100</f>
        <v>-571.42857142857133</v>
      </c>
      <c r="X4286">
        <f>Tableau1[[#This Row],[Sales]]*(1-Tableau1[[#This Row],[Discount]])</f>
        <v>24.064</v>
      </c>
      <c r="Y4286">
        <f ca="1">SUMIF(Tableau1[Order ID],Tableau1[[#This Row],[Order ID]],Tableau1[[#This Row],[Sales]])</f>
        <v>0</v>
      </c>
    </row>
    <row r="4287" spans="1:25" x14ac:dyDescent="0.3">
      <c r="A4287">
        <v>8607</v>
      </c>
      <c r="B4287" t="s">
        <v>4306</v>
      </c>
      <c r="C4287" s="9" t="s">
        <v>5268</v>
      </c>
      <c r="D4287" s="9">
        <v>42965</v>
      </c>
      <c r="E4287" s="3" t="s">
        <v>6059</v>
      </c>
      <c r="F4287" t="s">
        <v>6465</v>
      </c>
      <c r="G4287" t="s">
        <v>6848</v>
      </c>
      <c r="H4287" t="s">
        <v>7641</v>
      </c>
      <c r="I4287" t="s">
        <v>8054</v>
      </c>
      <c r="J4287" t="s">
        <v>8057</v>
      </c>
      <c r="K4287" t="s">
        <v>8275</v>
      </c>
      <c r="L4287" t="s">
        <v>8619</v>
      </c>
      <c r="M4287">
        <v>2740</v>
      </c>
      <c r="N4287" t="s">
        <v>8640</v>
      </c>
      <c r="O4287" t="s">
        <v>9190</v>
      </c>
      <c r="P4287" t="s">
        <v>10372</v>
      </c>
      <c r="Q4287" t="s">
        <v>10384</v>
      </c>
      <c r="R4287" t="s">
        <v>10939</v>
      </c>
      <c r="S4287">
        <v>23.18</v>
      </c>
      <c r="T4287">
        <v>2</v>
      </c>
      <c r="U4287">
        <v>0</v>
      </c>
      <c r="V4287">
        <v>7.6494</v>
      </c>
      <c r="W4287">
        <f>(Tableau1[[#This Row],[Sales]]/Tableau1[[#This Row],[Profit]])*100</f>
        <v>303.030303030303</v>
      </c>
      <c r="X4287">
        <f>Tableau1[[#This Row],[Sales]]*(1-Tableau1[[#This Row],[Discount]])</f>
        <v>23.18</v>
      </c>
      <c r="Y4287">
        <f ca="1">SUMIF(Tableau1[Order ID],Tableau1[[#This Row],[Order ID]],Tableau1[[#This Row],[Sales]])</f>
        <v>0</v>
      </c>
    </row>
    <row r="4288" spans="1:25" x14ac:dyDescent="0.3">
      <c r="A4288">
        <v>8608</v>
      </c>
      <c r="B4288" t="s">
        <v>4307</v>
      </c>
      <c r="C4288" s="9" t="s">
        <v>5641</v>
      </c>
      <c r="D4288" s="9">
        <v>41794</v>
      </c>
      <c r="E4288" s="3" t="s">
        <v>5033</v>
      </c>
      <c r="F4288" t="s">
        <v>6465</v>
      </c>
      <c r="G4288" t="s">
        <v>7058</v>
      </c>
      <c r="H4288" t="s">
        <v>7851</v>
      </c>
      <c r="I4288" t="s">
        <v>8054</v>
      </c>
      <c r="J4288" t="s">
        <v>8057</v>
      </c>
      <c r="K4288" t="s">
        <v>8078</v>
      </c>
      <c r="L4288" t="s">
        <v>8603</v>
      </c>
      <c r="M4288">
        <v>10035</v>
      </c>
      <c r="N4288" t="s">
        <v>8640</v>
      </c>
      <c r="O4288" t="s">
        <v>9736</v>
      </c>
      <c r="P4288" t="s">
        <v>10370</v>
      </c>
      <c r="Q4288" t="s">
        <v>10378</v>
      </c>
      <c r="R4288" t="s">
        <v>11473</v>
      </c>
      <c r="S4288">
        <v>56.96</v>
      </c>
      <c r="T4288">
        <v>2</v>
      </c>
      <c r="U4288">
        <v>0</v>
      </c>
      <c r="V4288">
        <v>21.075199999999999</v>
      </c>
      <c r="W4288">
        <f>(Tableau1[[#This Row],[Sales]]/Tableau1[[#This Row],[Profit]])*100</f>
        <v>270.27027027027032</v>
      </c>
      <c r="X4288">
        <f>Tableau1[[#This Row],[Sales]]*(1-Tableau1[[#This Row],[Discount]])</f>
        <v>56.96</v>
      </c>
      <c r="Y4288">
        <f ca="1">SUMIF(Tableau1[Order ID],Tableau1[[#This Row],[Order ID]],Tableau1[[#This Row],[Sales]])</f>
        <v>0</v>
      </c>
    </row>
    <row r="4289" spans="1:25" x14ac:dyDescent="0.3">
      <c r="A4289">
        <v>8612</v>
      </c>
      <c r="B4289" t="s">
        <v>4308</v>
      </c>
      <c r="C4289" s="9" t="s">
        <v>5068</v>
      </c>
      <c r="D4289" s="9">
        <v>43052</v>
      </c>
      <c r="E4289" s="3" t="s">
        <v>5731</v>
      </c>
      <c r="F4289" t="s">
        <v>6464</v>
      </c>
      <c r="G4289" t="s">
        <v>6807</v>
      </c>
      <c r="H4289" t="s">
        <v>7600</v>
      </c>
      <c r="I4289" t="s">
        <v>8054</v>
      </c>
      <c r="J4289" t="s">
        <v>8057</v>
      </c>
      <c r="K4289" t="s">
        <v>8533</v>
      </c>
      <c r="L4289" t="s">
        <v>8590</v>
      </c>
      <c r="M4289">
        <v>93030</v>
      </c>
      <c r="N4289" t="s">
        <v>8638</v>
      </c>
      <c r="O4289" t="s">
        <v>9929</v>
      </c>
      <c r="P4289" t="s">
        <v>10372</v>
      </c>
      <c r="Q4289" t="s">
        <v>10384</v>
      </c>
      <c r="R4289" t="s">
        <v>11665</v>
      </c>
      <c r="S4289">
        <v>82.95</v>
      </c>
      <c r="T4289">
        <v>5</v>
      </c>
      <c r="U4289">
        <v>0</v>
      </c>
      <c r="V4289">
        <v>29.032499999999999</v>
      </c>
      <c r="W4289">
        <f>(Tableau1[[#This Row],[Sales]]/Tableau1[[#This Row],[Profit]])*100</f>
        <v>285.71428571428572</v>
      </c>
      <c r="X4289">
        <f>Tableau1[[#This Row],[Sales]]*(1-Tableau1[[#This Row],[Discount]])</f>
        <v>82.95</v>
      </c>
      <c r="Y4289">
        <f ca="1">SUMIF(Tableau1[Order ID],Tableau1[[#This Row],[Order ID]],Tableau1[[#This Row],[Sales]])</f>
        <v>0</v>
      </c>
    </row>
    <row r="4290" spans="1:25" x14ac:dyDescent="0.3">
      <c r="A4290">
        <v>8613</v>
      </c>
      <c r="B4290" t="s">
        <v>4309</v>
      </c>
      <c r="C4290" s="9" t="s">
        <v>6228</v>
      </c>
      <c r="D4290" s="9">
        <v>42397</v>
      </c>
      <c r="E4290" s="3" t="s">
        <v>5884</v>
      </c>
      <c r="F4290" t="s">
        <v>6464</v>
      </c>
      <c r="G4290" t="s">
        <v>6896</v>
      </c>
      <c r="H4290" t="s">
        <v>7689</v>
      </c>
      <c r="I4290" t="s">
        <v>8055</v>
      </c>
      <c r="J4290" t="s">
        <v>8057</v>
      </c>
      <c r="K4290" t="s">
        <v>8059</v>
      </c>
      <c r="L4290" t="s">
        <v>8590</v>
      </c>
      <c r="M4290">
        <v>90036</v>
      </c>
      <c r="N4290" t="s">
        <v>8638</v>
      </c>
      <c r="O4290" t="s">
        <v>9026</v>
      </c>
      <c r="P4290" t="s">
        <v>10371</v>
      </c>
      <c r="Q4290" t="s">
        <v>10379</v>
      </c>
      <c r="R4290" t="s">
        <v>10776</v>
      </c>
      <c r="S4290">
        <v>39.68</v>
      </c>
      <c r="T4290">
        <v>2</v>
      </c>
      <c r="U4290">
        <v>0</v>
      </c>
      <c r="V4290">
        <v>10.316800000000001</v>
      </c>
      <c r="W4290">
        <f>(Tableau1[[#This Row],[Sales]]/Tableau1[[#This Row],[Profit]])*100</f>
        <v>384.61538461538458</v>
      </c>
      <c r="X4290">
        <f>Tableau1[[#This Row],[Sales]]*(1-Tableau1[[#This Row],[Discount]])</f>
        <v>39.68</v>
      </c>
      <c r="Y4290">
        <f ca="1">SUMIF(Tableau1[Order ID],Tableau1[[#This Row],[Order ID]],Tableau1[[#This Row],[Sales]])</f>
        <v>0</v>
      </c>
    </row>
    <row r="4291" spans="1:25" x14ac:dyDescent="0.3">
      <c r="A4291">
        <v>8614</v>
      </c>
      <c r="B4291" t="s">
        <v>4310</v>
      </c>
      <c r="C4291" s="9" t="s">
        <v>6229</v>
      </c>
      <c r="D4291" s="9">
        <v>42683</v>
      </c>
      <c r="E4291" s="3" t="s">
        <v>5726</v>
      </c>
      <c r="F4291" t="s">
        <v>6465</v>
      </c>
      <c r="G4291" t="s">
        <v>6526</v>
      </c>
      <c r="H4291" t="s">
        <v>7319</v>
      </c>
      <c r="I4291" t="s">
        <v>8054</v>
      </c>
      <c r="J4291" t="s">
        <v>8057</v>
      </c>
      <c r="K4291" t="s">
        <v>8240</v>
      </c>
      <c r="L4291" t="s">
        <v>8590</v>
      </c>
      <c r="M4291">
        <v>94601</v>
      </c>
      <c r="N4291" t="s">
        <v>8638</v>
      </c>
      <c r="O4291" t="s">
        <v>8901</v>
      </c>
      <c r="P4291" t="s">
        <v>10372</v>
      </c>
      <c r="Q4291" t="s">
        <v>10384</v>
      </c>
      <c r="R4291" t="s">
        <v>10650</v>
      </c>
      <c r="S4291">
        <v>479.97</v>
      </c>
      <c r="T4291">
        <v>3</v>
      </c>
      <c r="U4291">
        <v>0</v>
      </c>
      <c r="V4291">
        <v>177.5889</v>
      </c>
      <c r="W4291">
        <f>(Tableau1[[#This Row],[Sales]]/Tableau1[[#This Row],[Profit]])*100</f>
        <v>270.27027027027032</v>
      </c>
      <c r="X4291">
        <f>Tableau1[[#This Row],[Sales]]*(1-Tableau1[[#This Row],[Discount]])</f>
        <v>479.97</v>
      </c>
      <c r="Y4291">
        <f ca="1">SUMIF(Tableau1[Order ID],Tableau1[[#This Row],[Order ID]],Tableau1[[#This Row],[Sales]])</f>
        <v>0</v>
      </c>
    </row>
    <row r="4292" spans="1:25" x14ac:dyDescent="0.3">
      <c r="A4292">
        <v>8615</v>
      </c>
      <c r="B4292" t="s">
        <v>4311</v>
      </c>
      <c r="C4292" s="9" t="s">
        <v>5575</v>
      </c>
      <c r="D4292" s="9">
        <v>42623</v>
      </c>
      <c r="E4292" s="3" t="s">
        <v>5779</v>
      </c>
      <c r="F4292" t="s">
        <v>6465</v>
      </c>
      <c r="G4292" t="s">
        <v>6888</v>
      </c>
      <c r="H4292" t="s">
        <v>7681</v>
      </c>
      <c r="I4292" t="s">
        <v>8054</v>
      </c>
      <c r="J4292" t="s">
        <v>8057</v>
      </c>
      <c r="K4292" t="s">
        <v>8214</v>
      </c>
      <c r="L4292" t="s">
        <v>8234</v>
      </c>
      <c r="M4292">
        <v>98026</v>
      </c>
      <c r="N4292" t="s">
        <v>8638</v>
      </c>
      <c r="O4292" t="s">
        <v>10197</v>
      </c>
      <c r="P4292" t="s">
        <v>10371</v>
      </c>
      <c r="Q4292" t="s">
        <v>10375</v>
      </c>
      <c r="R4292" t="s">
        <v>11936</v>
      </c>
      <c r="S4292">
        <v>7.38</v>
      </c>
      <c r="T4292">
        <v>2</v>
      </c>
      <c r="U4292">
        <v>0</v>
      </c>
      <c r="V4292">
        <v>3.4685999999999999</v>
      </c>
      <c r="W4292">
        <f>(Tableau1[[#This Row],[Sales]]/Tableau1[[#This Row],[Profit]])*100</f>
        <v>212.7659574468085</v>
      </c>
      <c r="X4292">
        <f>Tableau1[[#This Row],[Sales]]*(1-Tableau1[[#This Row],[Discount]])</f>
        <v>7.38</v>
      </c>
      <c r="Y4292">
        <f ca="1">SUMIF(Tableau1[Order ID],Tableau1[[#This Row],[Order ID]],Tableau1[[#This Row],[Sales]])</f>
        <v>0</v>
      </c>
    </row>
    <row r="4293" spans="1:25" x14ac:dyDescent="0.3">
      <c r="A4293">
        <v>8619</v>
      </c>
      <c r="B4293" t="s">
        <v>4312</v>
      </c>
      <c r="C4293" s="9" t="s">
        <v>5478</v>
      </c>
      <c r="D4293" s="9">
        <v>42797</v>
      </c>
      <c r="E4293" s="3" t="s">
        <v>5174</v>
      </c>
      <c r="F4293" t="s">
        <v>6465</v>
      </c>
      <c r="G4293" t="s">
        <v>6855</v>
      </c>
      <c r="H4293" t="s">
        <v>7648</v>
      </c>
      <c r="I4293" t="s">
        <v>8055</v>
      </c>
      <c r="J4293" t="s">
        <v>8057</v>
      </c>
      <c r="K4293" t="s">
        <v>8059</v>
      </c>
      <c r="L4293" t="s">
        <v>8590</v>
      </c>
      <c r="M4293">
        <v>90004</v>
      </c>
      <c r="N4293" t="s">
        <v>8638</v>
      </c>
      <c r="O4293" t="s">
        <v>9338</v>
      </c>
      <c r="P4293" t="s">
        <v>10370</v>
      </c>
      <c r="Q4293" t="s">
        <v>10376</v>
      </c>
      <c r="R4293" t="s">
        <v>11086</v>
      </c>
      <c r="S4293">
        <v>399.67200000000003</v>
      </c>
      <c r="T4293">
        <v>7</v>
      </c>
      <c r="U4293">
        <v>0.2</v>
      </c>
      <c r="V4293">
        <v>-14.9877</v>
      </c>
      <c r="W4293">
        <f>(Tableau1[[#This Row],[Sales]]/Tableau1[[#This Row],[Profit]])*100</f>
        <v>-2666.666666666667</v>
      </c>
      <c r="X4293">
        <f>Tableau1[[#This Row],[Sales]]*(1-Tableau1[[#This Row],[Discount]])</f>
        <v>319.73760000000004</v>
      </c>
      <c r="Y4293">
        <f ca="1">SUMIF(Tableau1[Order ID],Tableau1[[#This Row],[Order ID]],Tableau1[[#This Row],[Sales]])</f>
        <v>0</v>
      </c>
    </row>
    <row r="4294" spans="1:25" x14ac:dyDescent="0.3">
      <c r="A4294">
        <v>8620</v>
      </c>
      <c r="B4294" t="s">
        <v>4313</v>
      </c>
      <c r="C4294" s="9" t="s">
        <v>5595</v>
      </c>
      <c r="D4294" s="9">
        <v>42986</v>
      </c>
      <c r="E4294" s="3" t="s">
        <v>6198</v>
      </c>
      <c r="F4294" t="s">
        <v>6464</v>
      </c>
      <c r="G4294" t="s">
        <v>6781</v>
      </c>
      <c r="H4294" t="s">
        <v>7574</v>
      </c>
      <c r="I4294" t="s">
        <v>8055</v>
      </c>
      <c r="J4294" t="s">
        <v>8057</v>
      </c>
      <c r="K4294" t="s">
        <v>8078</v>
      </c>
      <c r="L4294" t="s">
        <v>8603</v>
      </c>
      <c r="M4294">
        <v>10024</v>
      </c>
      <c r="N4294" t="s">
        <v>8640</v>
      </c>
      <c r="O4294" t="s">
        <v>10128</v>
      </c>
      <c r="P4294" t="s">
        <v>10371</v>
      </c>
      <c r="Q4294" t="s">
        <v>10377</v>
      </c>
      <c r="R4294" t="s">
        <v>11869</v>
      </c>
      <c r="S4294">
        <v>65.12</v>
      </c>
      <c r="T4294">
        <v>4</v>
      </c>
      <c r="U4294">
        <v>0</v>
      </c>
      <c r="V4294">
        <v>16.9312</v>
      </c>
      <c r="W4294">
        <f>(Tableau1[[#This Row],[Sales]]/Tableau1[[#This Row],[Profit]])*100</f>
        <v>384.61538461538464</v>
      </c>
      <c r="X4294">
        <f>Tableau1[[#This Row],[Sales]]*(1-Tableau1[[#This Row],[Discount]])</f>
        <v>65.12</v>
      </c>
      <c r="Y4294">
        <f ca="1">SUMIF(Tableau1[Order ID],Tableau1[[#This Row],[Order ID]],Tableau1[[#This Row],[Sales]])</f>
        <v>0</v>
      </c>
    </row>
    <row r="4295" spans="1:25" x14ac:dyDescent="0.3">
      <c r="A4295">
        <v>8621</v>
      </c>
      <c r="B4295" t="s">
        <v>4314</v>
      </c>
      <c r="C4295" s="9" t="s">
        <v>5074</v>
      </c>
      <c r="D4295" s="9">
        <v>43045</v>
      </c>
      <c r="E4295" s="3" t="s">
        <v>5075</v>
      </c>
      <c r="F4295" t="s">
        <v>6464</v>
      </c>
      <c r="G4295" t="s">
        <v>7170</v>
      </c>
      <c r="H4295" t="s">
        <v>7963</v>
      </c>
      <c r="I4295" t="s">
        <v>8054</v>
      </c>
      <c r="J4295" t="s">
        <v>8057</v>
      </c>
      <c r="K4295" t="s">
        <v>8119</v>
      </c>
      <c r="L4295" t="s">
        <v>8593</v>
      </c>
      <c r="M4295">
        <v>75217</v>
      </c>
      <c r="N4295" t="s">
        <v>8639</v>
      </c>
      <c r="O4295" t="s">
        <v>9297</v>
      </c>
      <c r="P4295" t="s">
        <v>10370</v>
      </c>
      <c r="Q4295" t="s">
        <v>10378</v>
      </c>
      <c r="R4295" t="s">
        <v>11046</v>
      </c>
      <c r="S4295">
        <v>30.56</v>
      </c>
      <c r="T4295">
        <v>5</v>
      </c>
      <c r="U4295">
        <v>0.6</v>
      </c>
      <c r="V4295">
        <v>-19.864000000000001</v>
      </c>
      <c r="W4295">
        <f>(Tableau1[[#This Row],[Sales]]/Tableau1[[#This Row],[Profit]])*100</f>
        <v>-153.84615384615384</v>
      </c>
      <c r="X4295">
        <f>Tableau1[[#This Row],[Sales]]*(1-Tableau1[[#This Row],[Discount]])</f>
        <v>12.224</v>
      </c>
      <c r="Y4295">
        <f ca="1">SUMIF(Tableau1[Order ID],Tableau1[[#This Row],[Order ID]],Tableau1[[#This Row],[Sales]])</f>
        <v>0</v>
      </c>
    </row>
    <row r="4296" spans="1:25" x14ac:dyDescent="0.3">
      <c r="A4296">
        <v>8622</v>
      </c>
      <c r="B4296" t="s">
        <v>4315</v>
      </c>
      <c r="C4296" s="9" t="s">
        <v>5756</v>
      </c>
      <c r="D4296" s="9">
        <v>42868</v>
      </c>
      <c r="E4296" s="3" t="s">
        <v>5826</v>
      </c>
      <c r="F4296" t="s">
        <v>6465</v>
      </c>
      <c r="G4296" t="s">
        <v>6863</v>
      </c>
      <c r="H4296" t="s">
        <v>7656</v>
      </c>
      <c r="I4296" t="s">
        <v>8055</v>
      </c>
      <c r="J4296" t="s">
        <v>8057</v>
      </c>
      <c r="K4296" t="s">
        <v>8105</v>
      </c>
      <c r="L4296" t="s">
        <v>8606</v>
      </c>
      <c r="M4296">
        <v>37064</v>
      </c>
      <c r="N4296" t="s">
        <v>8637</v>
      </c>
      <c r="O4296" t="s">
        <v>8733</v>
      </c>
      <c r="P4296" t="s">
        <v>10371</v>
      </c>
      <c r="Q4296" t="s">
        <v>10382</v>
      </c>
      <c r="R4296" t="s">
        <v>10482</v>
      </c>
      <c r="S4296">
        <v>20.768000000000001</v>
      </c>
      <c r="T4296">
        <v>2</v>
      </c>
      <c r="U4296">
        <v>0.2</v>
      </c>
      <c r="V4296">
        <v>2.3363999999999998</v>
      </c>
      <c r="W4296">
        <f>(Tableau1[[#This Row],[Sales]]/Tableau1[[#This Row],[Profit]])*100</f>
        <v>888.88888888888891</v>
      </c>
      <c r="X4296">
        <f>Tableau1[[#This Row],[Sales]]*(1-Tableau1[[#This Row],[Discount]])</f>
        <v>16.6144</v>
      </c>
      <c r="Y4296">
        <f ca="1">SUMIF(Tableau1[Order ID],Tableau1[[#This Row],[Order ID]],Tableau1[[#This Row],[Sales]])</f>
        <v>0</v>
      </c>
    </row>
    <row r="4297" spans="1:25" x14ac:dyDescent="0.3">
      <c r="A4297">
        <v>8623</v>
      </c>
      <c r="B4297" t="s">
        <v>4316</v>
      </c>
      <c r="C4297" s="9" t="s">
        <v>5611</v>
      </c>
      <c r="D4297" s="9">
        <v>42701</v>
      </c>
      <c r="E4297" s="3" t="s">
        <v>5079</v>
      </c>
      <c r="F4297" t="s">
        <v>6465</v>
      </c>
      <c r="G4297" t="s">
        <v>7100</v>
      </c>
      <c r="H4297" t="s">
        <v>7893</v>
      </c>
      <c r="I4297" t="s">
        <v>8054</v>
      </c>
      <c r="J4297" t="s">
        <v>8057</v>
      </c>
      <c r="K4297" t="s">
        <v>8100</v>
      </c>
      <c r="L4297" t="s">
        <v>8604</v>
      </c>
      <c r="M4297">
        <v>85023</v>
      </c>
      <c r="N4297" t="s">
        <v>8638</v>
      </c>
      <c r="O4297" t="s">
        <v>8889</v>
      </c>
      <c r="P4297" t="s">
        <v>10371</v>
      </c>
      <c r="Q4297" t="s">
        <v>10377</v>
      </c>
      <c r="R4297" t="s">
        <v>10639</v>
      </c>
      <c r="S4297">
        <v>39.808</v>
      </c>
      <c r="T4297">
        <v>4</v>
      </c>
      <c r="U4297">
        <v>0.2</v>
      </c>
      <c r="V4297">
        <v>3.9807999999999999</v>
      </c>
      <c r="W4297">
        <f>(Tableau1[[#This Row],[Sales]]/Tableau1[[#This Row],[Profit]])*100</f>
        <v>1000</v>
      </c>
      <c r="X4297">
        <f>Tableau1[[#This Row],[Sales]]*(1-Tableau1[[#This Row],[Discount]])</f>
        <v>31.846400000000003</v>
      </c>
      <c r="Y4297">
        <f ca="1">SUMIF(Tableau1[Order ID],Tableau1[[#This Row],[Order ID]],Tableau1[[#This Row],[Sales]])</f>
        <v>0</v>
      </c>
    </row>
    <row r="4298" spans="1:25" x14ac:dyDescent="0.3">
      <c r="A4298">
        <v>8624</v>
      </c>
      <c r="B4298" t="s">
        <v>4317</v>
      </c>
      <c r="C4298" s="9" t="s">
        <v>5080</v>
      </c>
      <c r="D4298" s="9">
        <v>42321</v>
      </c>
      <c r="E4298" s="3" t="s">
        <v>6383</v>
      </c>
      <c r="F4298" t="s">
        <v>6465</v>
      </c>
      <c r="G4298" t="s">
        <v>6716</v>
      </c>
      <c r="H4298" t="s">
        <v>7509</v>
      </c>
      <c r="I4298" t="s">
        <v>8054</v>
      </c>
      <c r="J4298" t="s">
        <v>8057</v>
      </c>
      <c r="K4298" t="s">
        <v>8158</v>
      </c>
      <c r="L4298" t="s">
        <v>8591</v>
      </c>
      <c r="M4298">
        <v>33178</v>
      </c>
      <c r="N4298" t="s">
        <v>8637</v>
      </c>
      <c r="O4298" t="s">
        <v>9674</v>
      </c>
      <c r="P4298" t="s">
        <v>10371</v>
      </c>
      <c r="Q4298" t="s">
        <v>10381</v>
      </c>
      <c r="R4298" t="s">
        <v>11413</v>
      </c>
      <c r="S4298">
        <v>121.104</v>
      </c>
      <c r="T4298">
        <v>6</v>
      </c>
      <c r="U4298">
        <v>0.7</v>
      </c>
      <c r="V4298">
        <v>-100.92</v>
      </c>
      <c r="W4298">
        <f>(Tableau1[[#This Row],[Sales]]/Tableau1[[#This Row],[Profit]])*100</f>
        <v>-120</v>
      </c>
      <c r="X4298">
        <f>Tableau1[[#This Row],[Sales]]*(1-Tableau1[[#This Row],[Discount]])</f>
        <v>36.331200000000003</v>
      </c>
      <c r="Y4298">
        <f ca="1">SUMIF(Tableau1[Order ID],Tableau1[[#This Row],[Order ID]],Tableau1[[#This Row],[Sales]])</f>
        <v>0</v>
      </c>
    </row>
    <row r="4299" spans="1:25" x14ac:dyDescent="0.3">
      <c r="A4299">
        <v>8626</v>
      </c>
      <c r="B4299" t="s">
        <v>4318</v>
      </c>
      <c r="C4299" s="9" t="s">
        <v>5605</v>
      </c>
      <c r="D4299" s="9">
        <v>42346</v>
      </c>
      <c r="E4299" s="3" t="s">
        <v>5325</v>
      </c>
      <c r="F4299" t="s">
        <v>6465</v>
      </c>
      <c r="G4299" t="s">
        <v>6896</v>
      </c>
      <c r="H4299" t="s">
        <v>7689</v>
      </c>
      <c r="I4299" t="s">
        <v>8055</v>
      </c>
      <c r="J4299" t="s">
        <v>8057</v>
      </c>
      <c r="K4299" t="s">
        <v>8135</v>
      </c>
      <c r="L4299" t="s">
        <v>8610</v>
      </c>
      <c r="M4299">
        <v>80906</v>
      </c>
      <c r="N4299" t="s">
        <v>8638</v>
      </c>
      <c r="O4299" t="s">
        <v>9806</v>
      </c>
      <c r="P4299" t="s">
        <v>10371</v>
      </c>
      <c r="Q4299" t="s">
        <v>10383</v>
      </c>
      <c r="R4299" t="s">
        <v>11540</v>
      </c>
      <c r="S4299">
        <v>15.696</v>
      </c>
      <c r="T4299">
        <v>3</v>
      </c>
      <c r="U4299">
        <v>0.2</v>
      </c>
      <c r="V4299">
        <v>5.1012000000000004</v>
      </c>
      <c r="W4299">
        <f>(Tableau1[[#This Row],[Sales]]/Tableau1[[#This Row],[Profit]])*100</f>
        <v>307.69230769230768</v>
      </c>
      <c r="X4299">
        <f>Tableau1[[#This Row],[Sales]]*(1-Tableau1[[#This Row],[Discount]])</f>
        <v>12.556800000000001</v>
      </c>
      <c r="Y4299">
        <f ca="1">SUMIF(Tableau1[Order ID],Tableau1[[#This Row],[Order ID]],Tableau1[[#This Row],[Sales]])</f>
        <v>0</v>
      </c>
    </row>
    <row r="4300" spans="1:25" x14ac:dyDescent="0.3">
      <c r="A4300">
        <v>8627</v>
      </c>
      <c r="B4300" t="s">
        <v>4319</v>
      </c>
      <c r="C4300" s="9" t="s">
        <v>5097</v>
      </c>
      <c r="D4300" s="9">
        <v>42254</v>
      </c>
      <c r="E4300" s="3" t="s">
        <v>5841</v>
      </c>
      <c r="F4300" t="s">
        <v>6465</v>
      </c>
      <c r="G4300" t="s">
        <v>6600</v>
      </c>
      <c r="H4300" t="s">
        <v>7393</v>
      </c>
      <c r="I4300" t="s">
        <v>8055</v>
      </c>
      <c r="J4300" t="s">
        <v>8057</v>
      </c>
      <c r="K4300" t="s">
        <v>8078</v>
      </c>
      <c r="L4300" t="s">
        <v>8603</v>
      </c>
      <c r="M4300">
        <v>10011</v>
      </c>
      <c r="N4300" t="s">
        <v>8640</v>
      </c>
      <c r="O4300" t="s">
        <v>9832</v>
      </c>
      <c r="P4300" t="s">
        <v>10371</v>
      </c>
      <c r="Q4300" t="s">
        <v>10377</v>
      </c>
      <c r="R4300" t="s">
        <v>11566</v>
      </c>
      <c r="S4300">
        <v>70.260000000000005</v>
      </c>
      <c r="T4300">
        <v>3</v>
      </c>
      <c r="U4300">
        <v>0</v>
      </c>
      <c r="V4300">
        <v>18.970199999999998</v>
      </c>
      <c r="W4300">
        <f>(Tableau1[[#This Row],[Sales]]/Tableau1[[#This Row],[Profit]])*100</f>
        <v>370.37037037037044</v>
      </c>
      <c r="X4300">
        <f>Tableau1[[#This Row],[Sales]]*(1-Tableau1[[#This Row],[Discount]])</f>
        <v>70.260000000000005</v>
      </c>
      <c r="Y4300">
        <f ca="1">SUMIF(Tableau1[Order ID],Tableau1[[#This Row],[Order ID]],Tableau1[[#This Row],[Sales]])</f>
        <v>0</v>
      </c>
    </row>
    <row r="4301" spans="1:25" x14ac:dyDescent="0.3">
      <c r="A4301">
        <v>8632</v>
      </c>
      <c r="B4301" t="s">
        <v>4320</v>
      </c>
      <c r="C4301" s="9" t="s">
        <v>6092</v>
      </c>
      <c r="D4301" s="9">
        <v>42579</v>
      </c>
      <c r="E4301" s="3" t="s">
        <v>5905</v>
      </c>
      <c r="F4301" t="s">
        <v>6466</v>
      </c>
      <c r="G4301" t="s">
        <v>6688</v>
      </c>
      <c r="H4301" t="s">
        <v>7481</v>
      </c>
      <c r="I4301" t="s">
        <v>8054</v>
      </c>
      <c r="J4301" t="s">
        <v>8057</v>
      </c>
      <c r="K4301" t="s">
        <v>8495</v>
      </c>
      <c r="L4301" t="s">
        <v>8597</v>
      </c>
      <c r="M4301">
        <v>18018</v>
      </c>
      <c r="N4301" t="s">
        <v>8640</v>
      </c>
      <c r="O4301" t="s">
        <v>9254</v>
      </c>
      <c r="P4301" t="s">
        <v>10370</v>
      </c>
      <c r="Q4301" t="s">
        <v>10373</v>
      </c>
      <c r="R4301" t="s">
        <v>11003</v>
      </c>
      <c r="S4301">
        <v>177.45</v>
      </c>
      <c r="T4301">
        <v>5</v>
      </c>
      <c r="U4301">
        <v>0.5</v>
      </c>
      <c r="V4301">
        <v>-78.078000000000003</v>
      </c>
      <c r="W4301">
        <f>(Tableau1[[#This Row],[Sales]]/Tableau1[[#This Row],[Profit]])*100</f>
        <v>-227.27272727272725</v>
      </c>
      <c r="X4301">
        <f>Tableau1[[#This Row],[Sales]]*(1-Tableau1[[#This Row],[Discount]])</f>
        <v>88.724999999999994</v>
      </c>
      <c r="Y4301">
        <f ca="1">SUMIF(Tableau1[Order ID],Tableau1[[#This Row],[Order ID]],Tableau1[[#This Row],[Sales]])</f>
        <v>0</v>
      </c>
    </row>
    <row r="4302" spans="1:25" x14ac:dyDescent="0.3">
      <c r="A4302">
        <v>8635</v>
      </c>
      <c r="B4302" t="s">
        <v>4321</v>
      </c>
      <c r="C4302" s="9" t="s">
        <v>5356</v>
      </c>
      <c r="D4302" s="9">
        <v>42972</v>
      </c>
      <c r="E4302" s="3" t="s">
        <v>5665</v>
      </c>
      <c r="F4302" t="s">
        <v>6465</v>
      </c>
      <c r="G4302" t="s">
        <v>6745</v>
      </c>
      <c r="H4302" t="s">
        <v>7538</v>
      </c>
      <c r="I4302" t="s">
        <v>8054</v>
      </c>
      <c r="J4302" t="s">
        <v>8057</v>
      </c>
      <c r="K4302" t="s">
        <v>8068</v>
      </c>
      <c r="L4302" t="s">
        <v>8597</v>
      </c>
      <c r="M4302">
        <v>19140</v>
      </c>
      <c r="N4302" t="s">
        <v>8640</v>
      </c>
      <c r="O4302" t="s">
        <v>8641</v>
      </c>
      <c r="P4302" t="s">
        <v>10370</v>
      </c>
      <c r="Q4302" t="s">
        <v>10373</v>
      </c>
      <c r="R4302" t="s">
        <v>10390</v>
      </c>
      <c r="S4302">
        <v>130.97999999999999</v>
      </c>
      <c r="T4302">
        <v>2</v>
      </c>
      <c r="U4302">
        <v>0.5</v>
      </c>
      <c r="V4302">
        <v>-89.066400000000002</v>
      </c>
      <c r="W4302">
        <f>(Tableau1[[#This Row],[Sales]]/Tableau1[[#This Row],[Profit]])*100</f>
        <v>-147.05882352941174</v>
      </c>
      <c r="X4302">
        <f>Tableau1[[#This Row],[Sales]]*(1-Tableau1[[#This Row],[Discount]])</f>
        <v>65.489999999999995</v>
      </c>
      <c r="Y4302">
        <f ca="1">SUMIF(Tableau1[Order ID],Tableau1[[#This Row],[Order ID]],Tableau1[[#This Row],[Sales]])</f>
        <v>0</v>
      </c>
    </row>
    <row r="4303" spans="1:25" x14ac:dyDescent="0.3">
      <c r="A4303">
        <v>8636</v>
      </c>
      <c r="B4303" t="s">
        <v>4322</v>
      </c>
      <c r="C4303" s="9" t="s">
        <v>6043</v>
      </c>
      <c r="D4303" s="9">
        <v>41759</v>
      </c>
      <c r="E4303" s="3" t="s">
        <v>6103</v>
      </c>
      <c r="F4303" t="s">
        <v>6466</v>
      </c>
      <c r="G4303" t="s">
        <v>7062</v>
      </c>
      <c r="H4303" t="s">
        <v>7855</v>
      </c>
      <c r="I4303" t="s">
        <v>8054</v>
      </c>
      <c r="J4303" t="s">
        <v>8057</v>
      </c>
      <c r="K4303" t="s">
        <v>8161</v>
      </c>
      <c r="L4303" t="s">
        <v>8589</v>
      </c>
      <c r="M4303">
        <v>40214</v>
      </c>
      <c r="N4303" t="s">
        <v>8637</v>
      </c>
      <c r="O4303" t="s">
        <v>10286</v>
      </c>
      <c r="P4303" t="s">
        <v>10371</v>
      </c>
      <c r="Q4303" t="s">
        <v>10379</v>
      </c>
      <c r="R4303" t="s">
        <v>12027</v>
      </c>
      <c r="S4303">
        <v>174.95</v>
      </c>
      <c r="T4303">
        <v>5</v>
      </c>
      <c r="U4303">
        <v>0</v>
      </c>
      <c r="V4303">
        <v>45.487000000000002</v>
      </c>
      <c r="W4303">
        <f>(Tableau1[[#This Row],[Sales]]/Tableau1[[#This Row],[Profit]])*100</f>
        <v>384.61538461538458</v>
      </c>
      <c r="X4303">
        <f>Tableau1[[#This Row],[Sales]]*(1-Tableau1[[#This Row],[Discount]])</f>
        <v>174.95</v>
      </c>
      <c r="Y4303">
        <f ca="1">SUMIF(Tableau1[Order ID],Tableau1[[#This Row],[Order ID]],Tableau1[[#This Row],[Sales]])</f>
        <v>0</v>
      </c>
    </row>
    <row r="4304" spans="1:25" x14ac:dyDescent="0.3">
      <c r="A4304">
        <v>8638</v>
      </c>
      <c r="B4304" t="s">
        <v>4323</v>
      </c>
      <c r="C4304" s="9" t="s">
        <v>5872</v>
      </c>
      <c r="D4304" s="9">
        <v>42852</v>
      </c>
      <c r="E4304" s="3" t="s">
        <v>5773</v>
      </c>
      <c r="F4304" t="s">
        <v>6465</v>
      </c>
      <c r="G4304" t="s">
        <v>6499</v>
      </c>
      <c r="H4304" t="s">
        <v>7292</v>
      </c>
      <c r="I4304" t="s">
        <v>8054</v>
      </c>
      <c r="J4304" t="s">
        <v>8057</v>
      </c>
      <c r="K4304" t="s">
        <v>8062</v>
      </c>
      <c r="L4304" t="s">
        <v>8234</v>
      </c>
      <c r="M4304">
        <v>98105</v>
      </c>
      <c r="N4304" t="s">
        <v>8638</v>
      </c>
      <c r="O4304" t="s">
        <v>8701</v>
      </c>
      <c r="P4304" t="s">
        <v>10370</v>
      </c>
      <c r="Q4304" t="s">
        <v>10378</v>
      </c>
      <c r="R4304" t="s">
        <v>10450</v>
      </c>
      <c r="S4304">
        <v>139.58000000000001</v>
      </c>
      <c r="T4304">
        <v>7</v>
      </c>
      <c r="U4304">
        <v>0</v>
      </c>
      <c r="V4304">
        <v>39.0824</v>
      </c>
      <c r="W4304">
        <f>(Tableau1[[#This Row],[Sales]]/Tableau1[[#This Row],[Profit]])*100</f>
        <v>357.14285714285717</v>
      </c>
      <c r="X4304">
        <f>Tableau1[[#This Row],[Sales]]*(1-Tableau1[[#This Row],[Discount]])</f>
        <v>139.58000000000001</v>
      </c>
      <c r="Y4304">
        <f ca="1">SUMIF(Tableau1[Order ID],Tableau1[[#This Row],[Order ID]],Tableau1[[#This Row],[Sales]])</f>
        <v>0</v>
      </c>
    </row>
    <row r="4305" spans="1:25" x14ac:dyDescent="0.3">
      <c r="A4305">
        <v>8639</v>
      </c>
      <c r="B4305" t="s">
        <v>4324</v>
      </c>
      <c r="C4305" s="9" t="s">
        <v>5313</v>
      </c>
      <c r="D4305" s="9">
        <v>42939</v>
      </c>
      <c r="E4305" s="3" t="s">
        <v>6168</v>
      </c>
      <c r="F4305" t="s">
        <v>6466</v>
      </c>
      <c r="G4305" t="s">
        <v>6646</v>
      </c>
      <c r="H4305" t="s">
        <v>7439</v>
      </c>
      <c r="I4305" t="s">
        <v>8056</v>
      </c>
      <c r="J4305" t="s">
        <v>8057</v>
      </c>
      <c r="K4305" t="s">
        <v>8307</v>
      </c>
      <c r="L4305" t="s">
        <v>8594</v>
      </c>
      <c r="M4305">
        <v>53142</v>
      </c>
      <c r="N4305" t="s">
        <v>8639</v>
      </c>
      <c r="O4305" t="s">
        <v>9698</v>
      </c>
      <c r="P4305" t="s">
        <v>10372</v>
      </c>
      <c r="Q4305" t="s">
        <v>10384</v>
      </c>
      <c r="R4305" t="s">
        <v>11436</v>
      </c>
      <c r="S4305">
        <v>399.95</v>
      </c>
      <c r="T4305">
        <v>5</v>
      </c>
      <c r="U4305">
        <v>0</v>
      </c>
      <c r="V4305">
        <v>143.982</v>
      </c>
      <c r="W4305">
        <f>(Tableau1[[#This Row],[Sales]]/Tableau1[[#This Row],[Profit]])*100</f>
        <v>277.77777777777777</v>
      </c>
      <c r="X4305">
        <f>Tableau1[[#This Row],[Sales]]*(1-Tableau1[[#This Row],[Discount]])</f>
        <v>399.95</v>
      </c>
      <c r="Y4305">
        <f ca="1">SUMIF(Tableau1[Order ID],Tableau1[[#This Row],[Order ID]],Tableau1[[#This Row],[Sales]])</f>
        <v>0</v>
      </c>
    </row>
    <row r="4306" spans="1:25" x14ac:dyDescent="0.3">
      <c r="A4306">
        <v>8640</v>
      </c>
      <c r="B4306" t="s">
        <v>4325</v>
      </c>
      <c r="C4306" s="9" t="s">
        <v>5766</v>
      </c>
      <c r="D4306" s="9">
        <v>41986</v>
      </c>
      <c r="E4306" s="3" t="s">
        <v>5564</v>
      </c>
      <c r="F4306" t="s">
        <v>6464</v>
      </c>
      <c r="G4306" t="s">
        <v>6637</v>
      </c>
      <c r="H4306" t="s">
        <v>7430</v>
      </c>
      <c r="I4306" t="s">
        <v>8055</v>
      </c>
      <c r="J4306" t="s">
        <v>8057</v>
      </c>
      <c r="K4306" t="s">
        <v>8058</v>
      </c>
      <c r="L4306" t="s">
        <v>8589</v>
      </c>
      <c r="M4306">
        <v>42420</v>
      </c>
      <c r="N4306" t="s">
        <v>8637</v>
      </c>
      <c r="O4306" t="s">
        <v>9527</v>
      </c>
      <c r="P4306" t="s">
        <v>10371</v>
      </c>
      <c r="Q4306" t="s">
        <v>10381</v>
      </c>
      <c r="R4306" t="s">
        <v>11269</v>
      </c>
      <c r="S4306">
        <v>12.39</v>
      </c>
      <c r="T4306">
        <v>3</v>
      </c>
      <c r="U4306">
        <v>0</v>
      </c>
      <c r="V4306">
        <v>5.8232999999999997</v>
      </c>
      <c r="W4306">
        <f>(Tableau1[[#This Row],[Sales]]/Tableau1[[#This Row],[Profit]])*100</f>
        <v>212.76595744680856</v>
      </c>
      <c r="X4306">
        <f>Tableau1[[#This Row],[Sales]]*(1-Tableau1[[#This Row],[Discount]])</f>
        <v>12.39</v>
      </c>
      <c r="Y4306">
        <f ca="1">SUMIF(Tableau1[Order ID],Tableau1[[#This Row],[Order ID]],Tableau1[[#This Row],[Sales]])</f>
        <v>0</v>
      </c>
    </row>
    <row r="4307" spans="1:25" x14ac:dyDescent="0.3">
      <c r="A4307">
        <v>8641</v>
      </c>
      <c r="B4307" t="s">
        <v>4326</v>
      </c>
      <c r="C4307" s="9" t="s">
        <v>5632</v>
      </c>
      <c r="D4307" s="9">
        <v>42747</v>
      </c>
      <c r="E4307" s="3" t="s">
        <v>6064</v>
      </c>
      <c r="F4307" t="s">
        <v>6465</v>
      </c>
      <c r="G4307" t="s">
        <v>6574</v>
      </c>
      <c r="H4307" t="s">
        <v>7367</v>
      </c>
      <c r="I4307" t="s">
        <v>8055</v>
      </c>
      <c r="J4307" t="s">
        <v>8057</v>
      </c>
      <c r="K4307" t="s">
        <v>8119</v>
      </c>
      <c r="L4307" t="s">
        <v>8593</v>
      </c>
      <c r="M4307">
        <v>75217</v>
      </c>
      <c r="N4307" t="s">
        <v>8639</v>
      </c>
      <c r="O4307" t="s">
        <v>9312</v>
      </c>
      <c r="P4307" t="s">
        <v>10371</v>
      </c>
      <c r="Q4307" t="s">
        <v>10381</v>
      </c>
      <c r="R4307" t="s">
        <v>11061</v>
      </c>
      <c r="S4307">
        <v>760.98</v>
      </c>
      <c r="T4307">
        <v>5</v>
      </c>
      <c r="U4307">
        <v>0.8</v>
      </c>
      <c r="V4307">
        <v>-1141.47</v>
      </c>
      <c r="W4307">
        <f>(Tableau1[[#This Row],[Sales]]/Tableau1[[#This Row],[Profit]])*100</f>
        <v>-66.666666666666657</v>
      </c>
      <c r="X4307">
        <f>Tableau1[[#This Row],[Sales]]*(1-Tableau1[[#This Row],[Discount]])</f>
        <v>152.19599999999997</v>
      </c>
      <c r="Y4307">
        <f ca="1">SUMIF(Tableau1[Order ID],Tableau1[[#This Row],[Order ID]],Tableau1[[#This Row],[Sales]])</f>
        <v>0</v>
      </c>
    </row>
    <row r="4308" spans="1:25" x14ac:dyDescent="0.3">
      <c r="A4308">
        <v>8642</v>
      </c>
      <c r="B4308" t="s">
        <v>4327</v>
      </c>
      <c r="C4308" s="9" t="s">
        <v>5604</v>
      </c>
      <c r="D4308" s="9">
        <v>43071</v>
      </c>
      <c r="E4308" s="3" t="s">
        <v>5604</v>
      </c>
      <c r="F4308" t="s">
        <v>6467</v>
      </c>
      <c r="G4308" t="s">
        <v>7071</v>
      </c>
      <c r="H4308" t="s">
        <v>7864</v>
      </c>
      <c r="I4308" t="s">
        <v>8054</v>
      </c>
      <c r="J4308" t="s">
        <v>8057</v>
      </c>
      <c r="K4308" t="s">
        <v>8155</v>
      </c>
      <c r="L4308" t="s">
        <v>8604</v>
      </c>
      <c r="M4308">
        <v>85345</v>
      </c>
      <c r="N4308" t="s">
        <v>8638</v>
      </c>
      <c r="O4308" t="s">
        <v>9070</v>
      </c>
      <c r="P4308" t="s">
        <v>10371</v>
      </c>
      <c r="Q4308" t="s">
        <v>10381</v>
      </c>
      <c r="R4308" t="s">
        <v>10819</v>
      </c>
      <c r="S4308">
        <v>67.86</v>
      </c>
      <c r="T4308">
        <v>6</v>
      </c>
      <c r="U4308">
        <v>0.7</v>
      </c>
      <c r="V4308">
        <v>-45.24</v>
      </c>
      <c r="W4308">
        <f>(Tableau1[[#This Row],[Sales]]/Tableau1[[#This Row],[Profit]])*100</f>
        <v>-150</v>
      </c>
      <c r="X4308">
        <f>Tableau1[[#This Row],[Sales]]*(1-Tableau1[[#This Row],[Discount]])</f>
        <v>20.358000000000004</v>
      </c>
      <c r="Y4308">
        <f ca="1">SUMIF(Tableau1[Order ID],Tableau1[[#This Row],[Order ID]],Tableau1[[#This Row],[Sales]])</f>
        <v>0</v>
      </c>
    </row>
    <row r="4309" spans="1:25" x14ac:dyDescent="0.3">
      <c r="A4309">
        <v>8643</v>
      </c>
      <c r="B4309" t="s">
        <v>4328</v>
      </c>
      <c r="C4309" s="9" t="s">
        <v>5657</v>
      </c>
      <c r="D4309" s="9">
        <v>42316</v>
      </c>
      <c r="E4309" s="3" t="s">
        <v>5249</v>
      </c>
      <c r="F4309" t="s">
        <v>6465</v>
      </c>
      <c r="G4309" t="s">
        <v>6842</v>
      </c>
      <c r="H4309" t="s">
        <v>7635</v>
      </c>
      <c r="I4309" t="s">
        <v>8055</v>
      </c>
      <c r="J4309" t="s">
        <v>8057</v>
      </c>
      <c r="K4309" t="s">
        <v>8166</v>
      </c>
      <c r="L4309" t="s">
        <v>8592</v>
      </c>
      <c r="M4309">
        <v>28540</v>
      </c>
      <c r="N4309" t="s">
        <v>8637</v>
      </c>
      <c r="O4309" t="s">
        <v>8928</v>
      </c>
      <c r="P4309" t="s">
        <v>10371</v>
      </c>
      <c r="Q4309" t="s">
        <v>10386</v>
      </c>
      <c r="R4309" t="s">
        <v>10677</v>
      </c>
      <c r="S4309">
        <v>31.504000000000001</v>
      </c>
      <c r="T4309">
        <v>11</v>
      </c>
      <c r="U4309">
        <v>0.2</v>
      </c>
      <c r="V4309">
        <v>11.814</v>
      </c>
      <c r="W4309">
        <f>(Tableau1[[#This Row],[Sales]]/Tableau1[[#This Row],[Profit]])*100</f>
        <v>266.66666666666669</v>
      </c>
      <c r="X4309">
        <f>Tableau1[[#This Row],[Sales]]*(1-Tableau1[[#This Row],[Discount]])</f>
        <v>25.203200000000002</v>
      </c>
      <c r="Y4309">
        <f ca="1">SUMIF(Tableau1[Order ID],Tableau1[[#This Row],[Order ID]],Tableau1[[#This Row],[Sales]])</f>
        <v>0</v>
      </c>
    </row>
    <row r="4310" spans="1:25" x14ac:dyDescent="0.3">
      <c r="A4310">
        <v>8647</v>
      </c>
      <c r="B4310" t="s">
        <v>4329</v>
      </c>
      <c r="C4310" s="9" t="s">
        <v>5911</v>
      </c>
      <c r="D4310" s="9">
        <v>42699</v>
      </c>
      <c r="E4310" s="3" t="s">
        <v>5926</v>
      </c>
      <c r="F4310" t="s">
        <v>6465</v>
      </c>
      <c r="G4310" t="s">
        <v>7176</v>
      </c>
      <c r="H4310" t="s">
        <v>7969</v>
      </c>
      <c r="I4310" t="s">
        <v>8054</v>
      </c>
      <c r="J4310" t="s">
        <v>8057</v>
      </c>
      <c r="K4310" t="s">
        <v>8059</v>
      </c>
      <c r="L4310" t="s">
        <v>8590</v>
      </c>
      <c r="M4310">
        <v>90032</v>
      </c>
      <c r="N4310" t="s">
        <v>8638</v>
      </c>
      <c r="O4310" t="s">
        <v>8804</v>
      </c>
      <c r="P4310" t="s">
        <v>10370</v>
      </c>
      <c r="Q4310" t="s">
        <v>10374</v>
      </c>
      <c r="R4310" t="s">
        <v>10554</v>
      </c>
      <c r="S4310">
        <v>194.352</v>
      </c>
      <c r="T4310">
        <v>3</v>
      </c>
      <c r="U4310">
        <v>0.2</v>
      </c>
      <c r="V4310">
        <v>19.435199999999998</v>
      </c>
      <c r="W4310">
        <f>(Tableau1[[#This Row],[Sales]]/Tableau1[[#This Row],[Profit]])*100</f>
        <v>1000.0000000000002</v>
      </c>
      <c r="X4310">
        <f>Tableau1[[#This Row],[Sales]]*(1-Tableau1[[#This Row],[Discount]])</f>
        <v>155.48160000000001</v>
      </c>
      <c r="Y4310">
        <f ca="1">SUMIF(Tableau1[Order ID],Tableau1[[#This Row],[Order ID]],Tableau1[[#This Row],[Sales]])</f>
        <v>0</v>
      </c>
    </row>
    <row r="4311" spans="1:25" x14ac:dyDescent="0.3">
      <c r="A4311">
        <v>8648</v>
      </c>
      <c r="B4311" t="s">
        <v>4330</v>
      </c>
      <c r="C4311" s="9" t="s">
        <v>5931</v>
      </c>
      <c r="D4311" s="9">
        <v>42343</v>
      </c>
      <c r="E4311" s="3" t="s">
        <v>5605</v>
      </c>
      <c r="F4311" t="s">
        <v>6466</v>
      </c>
      <c r="G4311" t="s">
        <v>7113</v>
      </c>
      <c r="H4311" t="s">
        <v>7906</v>
      </c>
      <c r="I4311" t="s">
        <v>8055</v>
      </c>
      <c r="J4311" t="s">
        <v>8057</v>
      </c>
      <c r="K4311" t="s">
        <v>8374</v>
      </c>
      <c r="L4311" t="s">
        <v>8606</v>
      </c>
      <c r="M4311">
        <v>37211</v>
      </c>
      <c r="N4311" t="s">
        <v>8637</v>
      </c>
      <c r="O4311" t="s">
        <v>8849</v>
      </c>
      <c r="P4311" t="s">
        <v>10370</v>
      </c>
      <c r="Q4311" t="s">
        <v>10374</v>
      </c>
      <c r="R4311" t="s">
        <v>10599</v>
      </c>
      <c r="S4311">
        <v>97.424000000000007</v>
      </c>
      <c r="T4311">
        <v>2</v>
      </c>
      <c r="U4311">
        <v>0.2</v>
      </c>
      <c r="V4311">
        <v>10.9602</v>
      </c>
      <c r="W4311">
        <f>(Tableau1[[#This Row],[Sales]]/Tableau1[[#This Row],[Profit]])*100</f>
        <v>888.88888888888891</v>
      </c>
      <c r="X4311">
        <f>Tableau1[[#This Row],[Sales]]*(1-Tableau1[[#This Row],[Discount]])</f>
        <v>77.939200000000014</v>
      </c>
      <c r="Y4311">
        <f ca="1">SUMIF(Tableau1[Order ID],Tableau1[[#This Row],[Order ID]],Tableau1[[#This Row],[Sales]])</f>
        <v>0</v>
      </c>
    </row>
    <row r="4312" spans="1:25" x14ac:dyDescent="0.3">
      <c r="A4312">
        <v>8649</v>
      </c>
      <c r="B4312" t="s">
        <v>4331</v>
      </c>
      <c r="C4312" s="9" t="s">
        <v>5905</v>
      </c>
      <c r="D4312" s="9">
        <v>42580</v>
      </c>
      <c r="E4312" s="3" t="s">
        <v>6122</v>
      </c>
      <c r="F4312" t="s">
        <v>6465</v>
      </c>
      <c r="G4312" t="s">
        <v>7121</v>
      </c>
      <c r="H4312" t="s">
        <v>7914</v>
      </c>
      <c r="I4312" t="s">
        <v>8054</v>
      </c>
      <c r="J4312" t="s">
        <v>8057</v>
      </c>
      <c r="K4312" t="s">
        <v>8093</v>
      </c>
      <c r="L4312" t="s">
        <v>8592</v>
      </c>
      <c r="M4312">
        <v>28205</v>
      </c>
      <c r="N4312" t="s">
        <v>8637</v>
      </c>
      <c r="O4312" t="s">
        <v>9337</v>
      </c>
      <c r="P4312" t="s">
        <v>10371</v>
      </c>
      <c r="Q4312" t="s">
        <v>10377</v>
      </c>
      <c r="R4312" t="s">
        <v>11085</v>
      </c>
      <c r="S4312">
        <v>704.76</v>
      </c>
      <c r="T4312">
        <v>5</v>
      </c>
      <c r="U4312">
        <v>0.2</v>
      </c>
      <c r="V4312">
        <v>26.4285</v>
      </c>
      <c r="W4312">
        <f>(Tableau1[[#This Row],[Sales]]/Tableau1[[#This Row],[Profit]])*100</f>
        <v>2666.666666666667</v>
      </c>
      <c r="X4312">
        <f>Tableau1[[#This Row],[Sales]]*(1-Tableau1[[#This Row],[Discount]])</f>
        <v>563.80799999999999</v>
      </c>
      <c r="Y4312">
        <f ca="1">SUMIF(Tableau1[Order ID],Tableau1[[#This Row],[Order ID]],Tableau1[[#This Row],[Sales]])</f>
        <v>0</v>
      </c>
    </row>
    <row r="4313" spans="1:25" x14ac:dyDescent="0.3">
      <c r="A4313">
        <v>8651</v>
      </c>
      <c r="B4313" t="s">
        <v>4332</v>
      </c>
      <c r="C4313" s="9" t="s">
        <v>5133</v>
      </c>
      <c r="D4313" s="9">
        <v>41895</v>
      </c>
      <c r="E4313" s="3" t="s">
        <v>5133</v>
      </c>
      <c r="F4313" t="s">
        <v>6467</v>
      </c>
      <c r="G4313" t="s">
        <v>6729</v>
      </c>
      <c r="H4313" t="s">
        <v>7522</v>
      </c>
      <c r="I4313" t="s">
        <v>8054</v>
      </c>
      <c r="J4313" t="s">
        <v>8057</v>
      </c>
      <c r="K4313" t="s">
        <v>8062</v>
      </c>
      <c r="L4313" t="s">
        <v>8234</v>
      </c>
      <c r="M4313">
        <v>98103</v>
      </c>
      <c r="N4313" t="s">
        <v>8638</v>
      </c>
      <c r="O4313" t="s">
        <v>10247</v>
      </c>
      <c r="P4313" t="s">
        <v>10371</v>
      </c>
      <c r="Q4313" t="s">
        <v>10386</v>
      </c>
      <c r="R4313" t="s">
        <v>11985</v>
      </c>
      <c r="S4313">
        <v>5.7</v>
      </c>
      <c r="T4313">
        <v>5</v>
      </c>
      <c r="U4313">
        <v>0</v>
      </c>
      <c r="V4313">
        <v>2.6789999999999998</v>
      </c>
      <c r="W4313">
        <f>(Tableau1[[#This Row],[Sales]]/Tableau1[[#This Row],[Profit]])*100</f>
        <v>212.76595744680856</v>
      </c>
      <c r="X4313">
        <f>Tableau1[[#This Row],[Sales]]*(1-Tableau1[[#This Row],[Discount]])</f>
        <v>5.7</v>
      </c>
      <c r="Y4313">
        <f ca="1">SUMIF(Tableau1[Order ID],Tableau1[[#This Row],[Order ID]],Tableau1[[#This Row],[Sales]])</f>
        <v>0</v>
      </c>
    </row>
    <row r="4314" spans="1:25" x14ac:dyDescent="0.3">
      <c r="A4314">
        <v>8659</v>
      </c>
      <c r="B4314" t="s">
        <v>4333</v>
      </c>
      <c r="C4314" s="9" t="s">
        <v>6058</v>
      </c>
      <c r="D4314" s="9">
        <v>42542</v>
      </c>
      <c r="E4314" s="3" t="s">
        <v>5704</v>
      </c>
      <c r="F4314" t="s">
        <v>6465</v>
      </c>
      <c r="G4314" t="s">
        <v>6501</v>
      </c>
      <c r="H4314" t="s">
        <v>7294</v>
      </c>
      <c r="I4314" t="s">
        <v>8055</v>
      </c>
      <c r="J4314" t="s">
        <v>8057</v>
      </c>
      <c r="K4314" t="s">
        <v>8080</v>
      </c>
      <c r="L4314" t="s">
        <v>8598</v>
      </c>
      <c r="M4314">
        <v>60623</v>
      </c>
      <c r="N4314" t="s">
        <v>8639</v>
      </c>
      <c r="O4314" t="s">
        <v>9418</v>
      </c>
      <c r="P4314" t="s">
        <v>10371</v>
      </c>
      <c r="Q4314" t="s">
        <v>10381</v>
      </c>
      <c r="R4314" t="s">
        <v>11166</v>
      </c>
      <c r="S4314">
        <v>0.83599999999999997</v>
      </c>
      <c r="T4314">
        <v>1</v>
      </c>
      <c r="U4314">
        <v>0.8</v>
      </c>
      <c r="V4314">
        <v>-1.3375999999999999</v>
      </c>
      <c r="W4314">
        <f>(Tableau1[[#This Row],[Sales]]/Tableau1[[#This Row],[Profit]])*100</f>
        <v>-62.5</v>
      </c>
      <c r="X4314">
        <f>Tableau1[[#This Row],[Sales]]*(1-Tableau1[[#This Row],[Discount]])</f>
        <v>0.16719999999999996</v>
      </c>
      <c r="Y4314">
        <f ca="1">SUMIF(Tableau1[Order ID],Tableau1[[#This Row],[Order ID]],Tableau1[[#This Row],[Sales]])</f>
        <v>0</v>
      </c>
    </row>
    <row r="4315" spans="1:25" x14ac:dyDescent="0.3">
      <c r="A4315">
        <v>8660</v>
      </c>
      <c r="B4315" t="s">
        <v>4334</v>
      </c>
      <c r="C4315" s="9" t="s">
        <v>5353</v>
      </c>
      <c r="D4315" s="9">
        <v>42616</v>
      </c>
      <c r="E4315" s="3" t="s">
        <v>5192</v>
      </c>
      <c r="F4315" t="s">
        <v>6465</v>
      </c>
      <c r="G4315" t="s">
        <v>7056</v>
      </c>
      <c r="H4315" t="s">
        <v>7849</v>
      </c>
      <c r="I4315" t="s">
        <v>8055</v>
      </c>
      <c r="J4315" t="s">
        <v>8057</v>
      </c>
      <c r="K4315" t="s">
        <v>8132</v>
      </c>
      <c r="L4315" t="s">
        <v>8612</v>
      </c>
      <c r="M4315">
        <v>45231</v>
      </c>
      <c r="N4315" t="s">
        <v>8640</v>
      </c>
      <c r="O4315" t="s">
        <v>9982</v>
      </c>
      <c r="P4315" t="s">
        <v>10371</v>
      </c>
      <c r="Q4315" t="s">
        <v>10383</v>
      </c>
      <c r="R4315" t="s">
        <v>11719</v>
      </c>
      <c r="S4315">
        <v>30.96</v>
      </c>
      <c r="T4315">
        <v>6</v>
      </c>
      <c r="U4315">
        <v>0.2</v>
      </c>
      <c r="V4315">
        <v>11.223000000000001</v>
      </c>
      <c r="W4315">
        <f>(Tableau1[[#This Row],[Sales]]/Tableau1[[#This Row],[Profit]])*100</f>
        <v>275.86206896551721</v>
      </c>
      <c r="X4315">
        <f>Tableau1[[#This Row],[Sales]]*(1-Tableau1[[#This Row],[Discount]])</f>
        <v>24.768000000000001</v>
      </c>
      <c r="Y4315">
        <f ca="1">SUMIF(Tableau1[Order ID],Tableau1[[#This Row],[Order ID]],Tableau1[[#This Row],[Sales]])</f>
        <v>0</v>
      </c>
    </row>
    <row r="4316" spans="1:25" x14ac:dyDescent="0.3">
      <c r="A4316">
        <v>8661</v>
      </c>
      <c r="B4316" t="s">
        <v>4335</v>
      </c>
      <c r="C4316" s="9" t="s">
        <v>5950</v>
      </c>
      <c r="D4316" s="9">
        <v>43064</v>
      </c>
      <c r="E4316" s="3" t="s">
        <v>5359</v>
      </c>
      <c r="F4316" t="s">
        <v>6465</v>
      </c>
      <c r="G4316" t="s">
        <v>6989</v>
      </c>
      <c r="H4316" t="s">
        <v>7782</v>
      </c>
      <c r="I4316" t="s">
        <v>8054</v>
      </c>
      <c r="J4316" t="s">
        <v>8057</v>
      </c>
      <c r="K4316" t="s">
        <v>8060</v>
      </c>
      <c r="L4316" t="s">
        <v>8591</v>
      </c>
      <c r="M4316">
        <v>33311</v>
      </c>
      <c r="N4316" t="s">
        <v>8637</v>
      </c>
      <c r="O4316" t="s">
        <v>9696</v>
      </c>
      <c r="P4316" t="s">
        <v>10370</v>
      </c>
      <c r="Q4316" t="s">
        <v>10373</v>
      </c>
      <c r="R4316" t="s">
        <v>11434</v>
      </c>
      <c r="S4316">
        <v>723.92</v>
      </c>
      <c r="T4316">
        <v>5</v>
      </c>
      <c r="U4316">
        <v>0.2</v>
      </c>
      <c r="V4316">
        <v>-81.441000000000003</v>
      </c>
      <c r="W4316">
        <f>(Tableau1[[#This Row],[Sales]]/Tableau1[[#This Row],[Profit]])*100</f>
        <v>-888.8888888888888</v>
      </c>
      <c r="X4316">
        <f>Tableau1[[#This Row],[Sales]]*(1-Tableau1[[#This Row],[Discount]])</f>
        <v>579.13599999999997</v>
      </c>
      <c r="Y4316">
        <f ca="1">SUMIF(Tableau1[Order ID],Tableau1[[#This Row],[Order ID]],Tableau1[[#This Row],[Sales]])</f>
        <v>0</v>
      </c>
    </row>
    <row r="4317" spans="1:25" x14ac:dyDescent="0.3">
      <c r="A4317">
        <v>8662</v>
      </c>
      <c r="B4317" t="s">
        <v>4336</v>
      </c>
      <c r="C4317" s="9" t="s">
        <v>5823</v>
      </c>
      <c r="D4317" s="9">
        <v>42136</v>
      </c>
      <c r="E4317" s="3" t="s">
        <v>5991</v>
      </c>
      <c r="F4317" t="s">
        <v>6465</v>
      </c>
      <c r="G4317" t="s">
        <v>6974</v>
      </c>
      <c r="H4317" t="s">
        <v>7767</v>
      </c>
      <c r="I4317" t="s">
        <v>8054</v>
      </c>
      <c r="J4317" t="s">
        <v>8057</v>
      </c>
      <c r="K4317" t="s">
        <v>8070</v>
      </c>
      <c r="L4317" t="s">
        <v>8593</v>
      </c>
      <c r="M4317">
        <v>77041</v>
      </c>
      <c r="N4317" t="s">
        <v>8639</v>
      </c>
      <c r="O4317" t="s">
        <v>10198</v>
      </c>
      <c r="P4317" t="s">
        <v>10370</v>
      </c>
      <c r="Q4317" t="s">
        <v>10378</v>
      </c>
      <c r="R4317" t="s">
        <v>11937</v>
      </c>
      <c r="S4317">
        <v>21.968</v>
      </c>
      <c r="T4317">
        <v>4</v>
      </c>
      <c r="U4317">
        <v>0.6</v>
      </c>
      <c r="V4317">
        <v>-15.9268</v>
      </c>
      <c r="W4317">
        <f>(Tableau1[[#This Row],[Sales]]/Tableau1[[#This Row],[Profit]])*100</f>
        <v>-137.93103448275863</v>
      </c>
      <c r="X4317">
        <f>Tableau1[[#This Row],[Sales]]*(1-Tableau1[[#This Row],[Discount]])</f>
        <v>8.7872000000000003</v>
      </c>
      <c r="Y4317">
        <f ca="1">SUMIF(Tableau1[Order ID],Tableau1[[#This Row],[Order ID]],Tableau1[[#This Row],[Sales]])</f>
        <v>0</v>
      </c>
    </row>
    <row r="4318" spans="1:25" x14ac:dyDescent="0.3">
      <c r="A4318">
        <v>8665</v>
      </c>
      <c r="B4318" t="s">
        <v>4337</v>
      </c>
      <c r="C4318" s="9" t="s">
        <v>6013</v>
      </c>
      <c r="D4318" s="9">
        <v>42824</v>
      </c>
      <c r="E4318" s="3" t="s">
        <v>5749</v>
      </c>
      <c r="F4318" t="s">
        <v>6464</v>
      </c>
      <c r="G4318" t="s">
        <v>6737</v>
      </c>
      <c r="H4318" t="s">
        <v>7530</v>
      </c>
      <c r="I4318" t="s">
        <v>8054</v>
      </c>
      <c r="J4318" t="s">
        <v>8057</v>
      </c>
      <c r="K4318" t="s">
        <v>8138</v>
      </c>
      <c r="L4318" t="s">
        <v>8590</v>
      </c>
      <c r="M4318">
        <v>90712</v>
      </c>
      <c r="N4318" t="s">
        <v>8638</v>
      </c>
      <c r="O4318" t="s">
        <v>9745</v>
      </c>
      <c r="P4318" t="s">
        <v>10370</v>
      </c>
      <c r="Q4318" t="s">
        <v>10378</v>
      </c>
      <c r="R4318" t="s">
        <v>11482</v>
      </c>
      <c r="S4318">
        <v>94.2</v>
      </c>
      <c r="T4318">
        <v>5</v>
      </c>
      <c r="U4318">
        <v>0</v>
      </c>
      <c r="V4318">
        <v>39.564</v>
      </c>
      <c r="W4318">
        <f>(Tableau1[[#This Row],[Sales]]/Tableau1[[#This Row],[Profit]])*100</f>
        <v>238.0952380952381</v>
      </c>
      <c r="X4318">
        <f>Tableau1[[#This Row],[Sales]]*(1-Tableau1[[#This Row],[Discount]])</f>
        <v>94.2</v>
      </c>
      <c r="Y4318">
        <f ca="1">SUMIF(Tableau1[Order ID],Tableau1[[#This Row],[Order ID]],Tableau1[[#This Row],[Sales]])</f>
        <v>0</v>
      </c>
    </row>
    <row r="4319" spans="1:25" x14ac:dyDescent="0.3">
      <c r="A4319">
        <v>8666</v>
      </c>
      <c r="B4319" t="s">
        <v>4338</v>
      </c>
      <c r="C4319" s="9" t="s">
        <v>6049</v>
      </c>
      <c r="D4319" s="9">
        <v>42691</v>
      </c>
      <c r="E4319" s="3" t="s">
        <v>5771</v>
      </c>
      <c r="F4319" t="s">
        <v>6466</v>
      </c>
      <c r="G4319" t="s">
        <v>7175</v>
      </c>
      <c r="H4319" t="s">
        <v>7968</v>
      </c>
      <c r="I4319" t="s">
        <v>8056</v>
      </c>
      <c r="J4319" t="s">
        <v>8057</v>
      </c>
      <c r="K4319" t="s">
        <v>8066</v>
      </c>
      <c r="L4319" t="s">
        <v>8590</v>
      </c>
      <c r="M4319">
        <v>94122</v>
      </c>
      <c r="N4319" t="s">
        <v>8638</v>
      </c>
      <c r="O4319" t="s">
        <v>9181</v>
      </c>
      <c r="P4319" t="s">
        <v>10371</v>
      </c>
      <c r="Q4319" t="s">
        <v>10387</v>
      </c>
      <c r="R4319" t="s">
        <v>10929</v>
      </c>
      <c r="S4319">
        <v>49.5</v>
      </c>
      <c r="T4319">
        <v>5</v>
      </c>
      <c r="U4319">
        <v>0</v>
      </c>
      <c r="V4319">
        <v>13.365</v>
      </c>
      <c r="W4319">
        <f>(Tableau1[[#This Row],[Sales]]/Tableau1[[#This Row],[Profit]])*100</f>
        <v>370.37037037037038</v>
      </c>
      <c r="X4319">
        <f>Tableau1[[#This Row],[Sales]]*(1-Tableau1[[#This Row],[Discount]])</f>
        <v>49.5</v>
      </c>
      <c r="Y4319">
        <f ca="1">SUMIF(Tableau1[Order ID],Tableau1[[#This Row],[Order ID]],Tableau1[[#This Row],[Sales]])</f>
        <v>0</v>
      </c>
    </row>
    <row r="4320" spans="1:25" x14ac:dyDescent="0.3">
      <c r="A4320">
        <v>8667</v>
      </c>
      <c r="B4320" t="s">
        <v>4339</v>
      </c>
      <c r="C4320" s="9" t="s">
        <v>5975</v>
      </c>
      <c r="D4320" s="9">
        <v>42734</v>
      </c>
      <c r="E4320" s="3" t="s">
        <v>5490</v>
      </c>
      <c r="F4320" t="s">
        <v>6466</v>
      </c>
      <c r="G4320" t="s">
        <v>7256</v>
      </c>
      <c r="H4320" t="s">
        <v>8049</v>
      </c>
      <c r="I4320" t="s">
        <v>8055</v>
      </c>
      <c r="J4320" t="s">
        <v>8057</v>
      </c>
      <c r="K4320" t="s">
        <v>8068</v>
      </c>
      <c r="L4320" t="s">
        <v>8597</v>
      </c>
      <c r="M4320">
        <v>19140</v>
      </c>
      <c r="N4320" t="s">
        <v>8640</v>
      </c>
      <c r="O4320" t="s">
        <v>10119</v>
      </c>
      <c r="P4320" t="s">
        <v>10371</v>
      </c>
      <c r="Q4320" t="s">
        <v>10379</v>
      </c>
      <c r="R4320" t="s">
        <v>11859</v>
      </c>
      <c r="S4320">
        <v>16.52</v>
      </c>
      <c r="T4320">
        <v>5</v>
      </c>
      <c r="U4320">
        <v>0.2</v>
      </c>
      <c r="V4320">
        <v>1.6519999999999999</v>
      </c>
      <c r="W4320">
        <f>(Tableau1[[#This Row],[Sales]]/Tableau1[[#This Row],[Profit]])*100</f>
        <v>1000</v>
      </c>
      <c r="X4320">
        <f>Tableau1[[#This Row],[Sales]]*(1-Tableau1[[#This Row],[Discount]])</f>
        <v>13.216000000000001</v>
      </c>
      <c r="Y4320">
        <f ca="1">SUMIF(Tableau1[Order ID],Tableau1[[#This Row],[Order ID]],Tableau1[[#This Row],[Sales]])</f>
        <v>0</v>
      </c>
    </row>
    <row r="4321" spans="1:25" x14ac:dyDescent="0.3">
      <c r="A4321">
        <v>8668</v>
      </c>
      <c r="B4321" t="s">
        <v>4340</v>
      </c>
      <c r="C4321" s="9" t="s">
        <v>5626</v>
      </c>
      <c r="D4321" s="9">
        <v>42726</v>
      </c>
      <c r="E4321" s="3" t="s">
        <v>5465</v>
      </c>
      <c r="F4321" t="s">
        <v>6464</v>
      </c>
      <c r="G4321" t="s">
        <v>6993</v>
      </c>
      <c r="H4321" t="s">
        <v>7786</v>
      </c>
      <c r="I4321" t="s">
        <v>8056</v>
      </c>
      <c r="J4321" t="s">
        <v>8057</v>
      </c>
      <c r="K4321" t="s">
        <v>8062</v>
      </c>
      <c r="L4321" t="s">
        <v>8234</v>
      </c>
      <c r="M4321">
        <v>98115</v>
      </c>
      <c r="N4321" t="s">
        <v>8638</v>
      </c>
      <c r="O4321" t="s">
        <v>8790</v>
      </c>
      <c r="P4321" t="s">
        <v>10371</v>
      </c>
      <c r="Q4321" t="s">
        <v>10381</v>
      </c>
      <c r="R4321" t="s">
        <v>10540</v>
      </c>
      <c r="S4321">
        <v>55.36</v>
      </c>
      <c r="T4321">
        <v>4</v>
      </c>
      <c r="U4321">
        <v>0.2</v>
      </c>
      <c r="V4321">
        <v>19.376000000000001</v>
      </c>
      <c r="W4321">
        <f>(Tableau1[[#This Row],[Sales]]/Tableau1[[#This Row],[Profit]])*100</f>
        <v>285.71428571428567</v>
      </c>
      <c r="X4321">
        <f>Tableau1[[#This Row],[Sales]]*(1-Tableau1[[#This Row],[Discount]])</f>
        <v>44.288000000000004</v>
      </c>
      <c r="Y4321">
        <f ca="1">SUMIF(Tableau1[Order ID],Tableau1[[#This Row],[Order ID]],Tableau1[[#This Row],[Sales]])</f>
        <v>0</v>
      </c>
    </row>
    <row r="4322" spans="1:25" x14ac:dyDescent="0.3">
      <c r="A4322">
        <v>8670</v>
      </c>
      <c r="B4322" t="s">
        <v>4341</v>
      </c>
      <c r="C4322" s="9" t="s">
        <v>5169</v>
      </c>
      <c r="D4322" s="9">
        <v>42358</v>
      </c>
      <c r="E4322" s="3" t="s">
        <v>5737</v>
      </c>
      <c r="F4322" t="s">
        <v>6464</v>
      </c>
      <c r="G4322" t="s">
        <v>6950</v>
      </c>
      <c r="H4322" t="s">
        <v>7743</v>
      </c>
      <c r="I4322" t="s">
        <v>8054</v>
      </c>
      <c r="J4322" t="s">
        <v>8057</v>
      </c>
      <c r="K4322" t="s">
        <v>8059</v>
      </c>
      <c r="L4322" t="s">
        <v>8590</v>
      </c>
      <c r="M4322">
        <v>90036</v>
      </c>
      <c r="N4322" t="s">
        <v>8638</v>
      </c>
      <c r="O4322" t="s">
        <v>9707</v>
      </c>
      <c r="P4322" t="s">
        <v>10371</v>
      </c>
      <c r="Q4322" t="s">
        <v>10383</v>
      </c>
      <c r="R4322" t="s">
        <v>10422</v>
      </c>
      <c r="S4322">
        <v>17.12</v>
      </c>
      <c r="T4322">
        <v>4</v>
      </c>
      <c r="U4322">
        <v>0</v>
      </c>
      <c r="V4322">
        <v>7.7039999999999997</v>
      </c>
      <c r="W4322">
        <f>(Tableau1[[#This Row],[Sales]]/Tableau1[[#This Row],[Profit]])*100</f>
        <v>222.22222222222223</v>
      </c>
      <c r="X4322">
        <f>Tableau1[[#This Row],[Sales]]*(1-Tableau1[[#This Row],[Discount]])</f>
        <v>17.12</v>
      </c>
      <c r="Y4322">
        <f ca="1">SUMIF(Tableau1[Order ID],Tableau1[[#This Row],[Order ID]],Tableau1[[#This Row],[Sales]])</f>
        <v>0</v>
      </c>
    </row>
    <row r="4323" spans="1:25" x14ac:dyDescent="0.3">
      <c r="A4323">
        <v>8671</v>
      </c>
      <c r="B4323" t="s">
        <v>4342</v>
      </c>
      <c r="C4323" s="9" t="s">
        <v>5452</v>
      </c>
      <c r="D4323" s="9">
        <v>42000</v>
      </c>
      <c r="E4323" s="3" t="s">
        <v>6399</v>
      </c>
      <c r="F4323" t="s">
        <v>6464</v>
      </c>
      <c r="G4323" t="s">
        <v>6509</v>
      </c>
      <c r="H4323" t="s">
        <v>7302</v>
      </c>
      <c r="I4323" t="s">
        <v>8054</v>
      </c>
      <c r="J4323" t="s">
        <v>8057</v>
      </c>
      <c r="K4323" t="s">
        <v>8196</v>
      </c>
      <c r="L4323" t="s">
        <v>8612</v>
      </c>
      <c r="M4323">
        <v>44105</v>
      </c>
      <c r="N4323" t="s">
        <v>8640</v>
      </c>
      <c r="O4323" t="s">
        <v>10155</v>
      </c>
      <c r="P4323" t="s">
        <v>10370</v>
      </c>
      <c r="Q4323" t="s">
        <v>10378</v>
      </c>
      <c r="R4323" t="s">
        <v>11897</v>
      </c>
      <c r="S4323">
        <v>182.352</v>
      </c>
      <c r="T4323">
        <v>3</v>
      </c>
      <c r="U4323">
        <v>0.2</v>
      </c>
      <c r="V4323">
        <v>-18.235199999999999</v>
      </c>
      <c r="W4323">
        <f>(Tableau1[[#This Row],[Sales]]/Tableau1[[#This Row],[Profit]])*100</f>
        <v>-1000</v>
      </c>
      <c r="X4323">
        <f>Tableau1[[#This Row],[Sales]]*(1-Tableau1[[#This Row],[Discount]])</f>
        <v>145.88160000000002</v>
      </c>
      <c r="Y4323">
        <f ca="1">SUMIF(Tableau1[Order ID],Tableau1[[#This Row],[Order ID]],Tableau1[[#This Row],[Sales]])</f>
        <v>0</v>
      </c>
    </row>
    <row r="4324" spans="1:25" x14ac:dyDescent="0.3">
      <c r="A4324">
        <v>8673</v>
      </c>
      <c r="B4324" t="s">
        <v>4343</v>
      </c>
      <c r="C4324" s="9" t="s">
        <v>5941</v>
      </c>
      <c r="D4324" s="9">
        <v>42782</v>
      </c>
      <c r="E4324" s="3" t="s">
        <v>6246</v>
      </c>
      <c r="F4324" t="s">
        <v>6465</v>
      </c>
      <c r="G4324" t="s">
        <v>7027</v>
      </c>
      <c r="H4324" t="s">
        <v>7820</v>
      </c>
      <c r="I4324" t="s">
        <v>8054</v>
      </c>
      <c r="J4324" t="s">
        <v>8057</v>
      </c>
      <c r="K4324" t="s">
        <v>8085</v>
      </c>
      <c r="L4324" t="s">
        <v>8598</v>
      </c>
      <c r="M4324">
        <v>62521</v>
      </c>
      <c r="N4324" t="s">
        <v>8639</v>
      </c>
      <c r="O4324" t="s">
        <v>8907</v>
      </c>
      <c r="P4324" t="s">
        <v>10371</v>
      </c>
      <c r="Q4324" t="s">
        <v>10386</v>
      </c>
      <c r="R4324" t="s">
        <v>10656</v>
      </c>
      <c r="S4324">
        <v>18.367999999999999</v>
      </c>
      <c r="T4324">
        <v>2</v>
      </c>
      <c r="U4324">
        <v>0.2</v>
      </c>
      <c r="V4324">
        <v>6.1992000000000003</v>
      </c>
      <c r="W4324">
        <f>(Tableau1[[#This Row],[Sales]]/Tableau1[[#This Row],[Profit]])*100</f>
        <v>296.2962962962963</v>
      </c>
      <c r="X4324">
        <f>Tableau1[[#This Row],[Sales]]*(1-Tableau1[[#This Row],[Discount]])</f>
        <v>14.6944</v>
      </c>
      <c r="Y4324">
        <f ca="1">SUMIF(Tableau1[Order ID],Tableau1[[#This Row],[Order ID]],Tableau1[[#This Row],[Sales]])</f>
        <v>0</v>
      </c>
    </row>
    <row r="4325" spans="1:25" x14ac:dyDescent="0.3">
      <c r="A4325">
        <v>8678</v>
      </c>
      <c r="B4325" t="s">
        <v>4344</v>
      </c>
      <c r="C4325" s="9" t="s">
        <v>6230</v>
      </c>
      <c r="D4325" s="9">
        <v>43032</v>
      </c>
      <c r="E4325" s="3" t="s">
        <v>5070</v>
      </c>
      <c r="F4325" t="s">
        <v>6466</v>
      </c>
      <c r="G4325" t="s">
        <v>6606</v>
      </c>
      <c r="H4325" t="s">
        <v>7399</v>
      </c>
      <c r="I4325" t="s">
        <v>8054</v>
      </c>
      <c r="J4325" t="s">
        <v>8057</v>
      </c>
      <c r="K4325" t="s">
        <v>8569</v>
      </c>
      <c r="L4325" t="s">
        <v>8593</v>
      </c>
      <c r="M4325">
        <v>76063</v>
      </c>
      <c r="N4325" t="s">
        <v>8639</v>
      </c>
      <c r="O4325" t="s">
        <v>9708</v>
      </c>
      <c r="P4325" t="s">
        <v>10370</v>
      </c>
      <c r="Q4325" t="s">
        <v>10376</v>
      </c>
      <c r="R4325" t="s">
        <v>11445</v>
      </c>
      <c r="S4325">
        <v>517.40499999999997</v>
      </c>
      <c r="T4325">
        <v>5</v>
      </c>
      <c r="U4325">
        <v>0.3</v>
      </c>
      <c r="V4325">
        <v>-81.3065</v>
      </c>
      <c r="W4325">
        <f>(Tableau1[[#This Row],[Sales]]/Tableau1[[#This Row],[Profit]])*100</f>
        <v>-636.36363636363637</v>
      </c>
      <c r="X4325">
        <f>Tableau1[[#This Row],[Sales]]*(1-Tableau1[[#This Row],[Discount]])</f>
        <v>362.18349999999998</v>
      </c>
      <c r="Y4325">
        <f ca="1">SUMIF(Tableau1[Order ID],Tableau1[[#This Row],[Order ID]],Tableau1[[#This Row],[Sales]])</f>
        <v>0</v>
      </c>
    </row>
    <row r="4326" spans="1:25" x14ac:dyDescent="0.3">
      <c r="A4326">
        <v>8679</v>
      </c>
      <c r="B4326" t="s">
        <v>4345</v>
      </c>
      <c r="C4326" s="9" t="s">
        <v>5506</v>
      </c>
      <c r="D4326" s="9">
        <v>42615</v>
      </c>
      <c r="E4326" s="3" t="s">
        <v>6273</v>
      </c>
      <c r="F4326" t="s">
        <v>6464</v>
      </c>
      <c r="G4326" t="s">
        <v>6747</v>
      </c>
      <c r="H4326" t="s">
        <v>7540</v>
      </c>
      <c r="I4326" t="s">
        <v>8056</v>
      </c>
      <c r="J4326" t="s">
        <v>8057</v>
      </c>
      <c r="K4326" t="s">
        <v>8070</v>
      </c>
      <c r="L4326" t="s">
        <v>8593</v>
      </c>
      <c r="M4326">
        <v>77070</v>
      </c>
      <c r="N4326" t="s">
        <v>8639</v>
      </c>
      <c r="O4326" t="s">
        <v>9259</v>
      </c>
      <c r="P4326" t="s">
        <v>10371</v>
      </c>
      <c r="Q4326" t="s">
        <v>10381</v>
      </c>
      <c r="R4326" t="s">
        <v>11008</v>
      </c>
      <c r="S4326">
        <v>8.6080000000000005</v>
      </c>
      <c r="T4326">
        <v>8</v>
      </c>
      <c r="U4326">
        <v>0.8</v>
      </c>
      <c r="V4326">
        <v>-13.3424</v>
      </c>
      <c r="W4326">
        <f>(Tableau1[[#This Row],[Sales]]/Tableau1[[#This Row],[Profit]])*100</f>
        <v>-64.516129032258078</v>
      </c>
      <c r="X4326">
        <f>Tableau1[[#This Row],[Sales]]*(1-Tableau1[[#This Row],[Discount]])</f>
        <v>1.7215999999999998</v>
      </c>
      <c r="Y4326">
        <f ca="1">SUMIF(Tableau1[Order ID],Tableau1[[#This Row],[Order ID]],Tableau1[[#This Row],[Sales]])</f>
        <v>0</v>
      </c>
    </row>
    <row r="4327" spans="1:25" x14ac:dyDescent="0.3">
      <c r="A4327">
        <v>8681</v>
      </c>
      <c r="B4327" t="s">
        <v>4346</v>
      </c>
      <c r="C4327" s="9" t="s">
        <v>5079</v>
      </c>
      <c r="D4327" s="9">
        <v>42705</v>
      </c>
      <c r="E4327" s="3" t="s">
        <v>5305</v>
      </c>
      <c r="F4327" t="s">
        <v>6464</v>
      </c>
      <c r="G4327" t="s">
        <v>6531</v>
      </c>
      <c r="H4327" t="s">
        <v>7324</v>
      </c>
      <c r="I4327" t="s">
        <v>8055</v>
      </c>
      <c r="J4327" t="s">
        <v>8057</v>
      </c>
      <c r="K4327" t="s">
        <v>8160</v>
      </c>
      <c r="L4327" t="s">
        <v>8605</v>
      </c>
      <c r="M4327">
        <v>23223</v>
      </c>
      <c r="N4327" t="s">
        <v>8637</v>
      </c>
      <c r="O4327" t="s">
        <v>8864</v>
      </c>
      <c r="P4327" t="s">
        <v>10371</v>
      </c>
      <c r="Q4327" t="s">
        <v>10382</v>
      </c>
      <c r="R4327" t="s">
        <v>10614</v>
      </c>
      <c r="S4327">
        <v>2104.5500000000002</v>
      </c>
      <c r="T4327">
        <v>7</v>
      </c>
      <c r="U4327">
        <v>0</v>
      </c>
      <c r="V4327">
        <v>694.50149999999996</v>
      </c>
      <c r="W4327">
        <f>(Tableau1[[#This Row],[Sales]]/Tableau1[[#This Row],[Profit]])*100</f>
        <v>303.03030303030306</v>
      </c>
      <c r="X4327">
        <f>Tableau1[[#This Row],[Sales]]*(1-Tableau1[[#This Row],[Discount]])</f>
        <v>2104.5500000000002</v>
      </c>
      <c r="Y4327">
        <f ca="1">SUMIF(Tableau1[Order ID],Tableau1[[#This Row],[Order ID]],Tableau1[[#This Row],[Sales]])</f>
        <v>0</v>
      </c>
    </row>
    <row r="4328" spans="1:25" x14ac:dyDescent="0.3">
      <c r="A4328">
        <v>8683</v>
      </c>
      <c r="B4328" t="s">
        <v>4347</v>
      </c>
      <c r="C4328" s="9" t="s">
        <v>6157</v>
      </c>
      <c r="D4328" s="9">
        <v>41948</v>
      </c>
      <c r="E4328" s="3" t="s">
        <v>5879</v>
      </c>
      <c r="F4328" t="s">
        <v>6465</v>
      </c>
      <c r="G4328" t="s">
        <v>6724</v>
      </c>
      <c r="H4328" t="s">
        <v>7517</v>
      </c>
      <c r="I4328" t="s">
        <v>8056</v>
      </c>
      <c r="J4328" t="s">
        <v>8057</v>
      </c>
      <c r="K4328" t="s">
        <v>8139</v>
      </c>
      <c r="L4328" t="s">
        <v>8605</v>
      </c>
      <c r="M4328">
        <v>22204</v>
      </c>
      <c r="N4328" t="s">
        <v>8637</v>
      </c>
      <c r="O4328" t="s">
        <v>9944</v>
      </c>
      <c r="P4328" t="s">
        <v>10372</v>
      </c>
      <c r="Q4328" t="s">
        <v>10384</v>
      </c>
      <c r="R4328" t="s">
        <v>11680</v>
      </c>
      <c r="S4328">
        <v>47.79</v>
      </c>
      <c r="T4328">
        <v>3</v>
      </c>
      <c r="U4328">
        <v>0</v>
      </c>
      <c r="V4328">
        <v>16.2486</v>
      </c>
      <c r="W4328">
        <f>(Tableau1[[#This Row],[Sales]]/Tableau1[[#This Row],[Profit]])*100</f>
        <v>294.11764705882354</v>
      </c>
      <c r="X4328">
        <f>Tableau1[[#This Row],[Sales]]*(1-Tableau1[[#This Row],[Discount]])</f>
        <v>47.79</v>
      </c>
      <c r="Y4328">
        <f ca="1">SUMIF(Tableau1[Order ID],Tableau1[[#This Row],[Order ID]],Tableau1[[#This Row],[Sales]])</f>
        <v>0</v>
      </c>
    </row>
    <row r="4329" spans="1:25" x14ac:dyDescent="0.3">
      <c r="A4329">
        <v>8684</v>
      </c>
      <c r="B4329" t="s">
        <v>4348</v>
      </c>
      <c r="C4329" s="9" t="s">
        <v>5950</v>
      </c>
      <c r="D4329" s="9">
        <v>43064</v>
      </c>
      <c r="E4329" s="3" t="s">
        <v>5126</v>
      </c>
      <c r="F4329" t="s">
        <v>6465</v>
      </c>
      <c r="G4329" t="s">
        <v>6824</v>
      </c>
      <c r="H4329" t="s">
        <v>7617</v>
      </c>
      <c r="I4329" t="s">
        <v>8054</v>
      </c>
      <c r="J4329" t="s">
        <v>8057</v>
      </c>
      <c r="K4329" t="s">
        <v>8066</v>
      </c>
      <c r="L4329" t="s">
        <v>8590</v>
      </c>
      <c r="M4329">
        <v>94122</v>
      </c>
      <c r="N4329" t="s">
        <v>8638</v>
      </c>
      <c r="O4329" t="s">
        <v>9299</v>
      </c>
      <c r="P4329" t="s">
        <v>10371</v>
      </c>
      <c r="Q4329" t="s">
        <v>10379</v>
      </c>
      <c r="R4329" t="s">
        <v>11048</v>
      </c>
      <c r="S4329">
        <v>5.16</v>
      </c>
      <c r="T4329">
        <v>2</v>
      </c>
      <c r="U4329">
        <v>0</v>
      </c>
      <c r="V4329">
        <v>1.3415999999999999</v>
      </c>
      <c r="W4329">
        <f>(Tableau1[[#This Row],[Sales]]/Tableau1[[#This Row],[Profit]])*100</f>
        <v>384.61538461538464</v>
      </c>
      <c r="X4329">
        <f>Tableau1[[#This Row],[Sales]]*(1-Tableau1[[#This Row],[Discount]])</f>
        <v>5.16</v>
      </c>
      <c r="Y4329">
        <f ca="1">SUMIF(Tableau1[Order ID],Tableau1[[#This Row],[Order ID]],Tableau1[[#This Row],[Sales]])</f>
        <v>0</v>
      </c>
    </row>
    <row r="4330" spans="1:25" x14ac:dyDescent="0.3">
      <c r="A4330">
        <v>8685</v>
      </c>
      <c r="B4330" t="s">
        <v>4349</v>
      </c>
      <c r="C4330" s="9" t="s">
        <v>5216</v>
      </c>
      <c r="D4330" s="9">
        <v>42720</v>
      </c>
      <c r="E4330" s="3" t="s">
        <v>5473</v>
      </c>
      <c r="F4330" t="s">
        <v>6465</v>
      </c>
      <c r="G4330" t="s">
        <v>6652</v>
      </c>
      <c r="H4330" t="s">
        <v>7445</v>
      </c>
      <c r="I4330" t="s">
        <v>8056</v>
      </c>
      <c r="J4330" t="s">
        <v>8057</v>
      </c>
      <c r="K4330" t="s">
        <v>8128</v>
      </c>
      <c r="L4330" t="s">
        <v>8590</v>
      </c>
      <c r="M4330">
        <v>92024</v>
      </c>
      <c r="N4330" t="s">
        <v>8638</v>
      </c>
      <c r="O4330" t="s">
        <v>9054</v>
      </c>
      <c r="P4330" t="s">
        <v>10372</v>
      </c>
      <c r="Q4330" t="s">
        <v>10384</v>
      </c>
      <c r="R4330" t="s">
        <v>10803</v>
      </c>
      <c r="S4330">
        <v>21.21</v>
      </c>
      <c r="T4330">
        <v>7</v>
      </c>
      <c r="U4330">
        <v>0</v>
      </c>
      <c r="V4330">
        <v>4.4541000000000004</v>
      </c>
      <c r="W4330">
        <f>(Tableau1[[#This Row],[Sales]]/Tableau1[[#This Row],[Profit]])*100</f>
        <v>476.1904761904762</v>
      </c>
      <c r="X4330">
        <f>Tableau1[[#This Row],[Sales]]*(1-Tableau1[[#This Row],[Discount]])</f>
        <v>21.21</v>
      </c>
      <c r="Y4330">
        <f ca="1">SUMIF(Tableau1[Order ID],Tableau1[[#This Row],[Order ID]],Tableau1[[#This Row],[Sales]])</f>
        <v>0</v>
      </c>
    </row>
    <row r="4331" spans="1:25" x14ac:dyDescent="0.3">
      <c r="A4331">
        <v>8686</v>
      </c>
      <c r="B4331" t="s">
        <v>4350</v>
      </c>
      <c r="C4331" s="9" t="s">
        <v>5267</v>
      </c>
      <c r="D4331" s="9">
        <v>43053</v>
      </c>
      <c r="E4331" s="3" t="s">
        <v>5581</v>
      </c>
      <c r="F4331" t="s">
        <v>6464</v>
      </c>
      <c r="G4331" t="s">
        <v>6931</v>
      </c>
      <c r="H4331" t="s">
        <v>7724</v>
      </c>
      <c r="I4331" t="s">
        <v>8055</v>
      </c>
      <c r="J4331" t="s">
        <v>8057</v>
      </c>
      <c r="K4331" t="s">
        <v>8290</v>
      </c>
      <c r="L4331" t="s">
        <v>8603</v>
      </c>
      <c r="M4331">
        <v>13601</v>
      </c>
      <c r="N4331" t="s">
        <v>8640</v>
      </c>
      <c r="O4331" t="s">
        <v>9814</v>
      </c>
      <c r="P4331" t="s">
        <v>10371</v>
      </c>
      <c r="Q4331" t="s">
        <v>10377</v>
      </c>
      <c r="R4331" t="s">
        <v>11547</v>
      </c>
      <c r="S4331">
        <v>96.36</v>
      </c>
      <c r="T4331">
        <v>6</v>
      </c>
      <c r="U4331">
        <v>0</v>
      </c>
      <c r="V4331">
        <v>25.053599999999999</v>
      </c>
      <c r="W4331">
        <f>(Tableau1[[#This Row],[Sales]]/Tableau1[[#This Row],[Profit]])*100</f>
        <v>384.61538461538464</v>
      </c>
      <c r="X4331">
        <f>Tableau1[[#This Row],[Sales]]*(1-Tableau1[[#This Row],[Discount]])</f>
        <v>96.36</v>
      </c>
      <c r="Y4331">
        <f ca="1">SUMIF(Tableau1[Order ID],Tableau1[[#This Row],[Order ID]],Tableau1[[#This Row],[Sales]])</f>
        <v>0</v>
      </c>
    </row>
    <row r="4332" spans="1:25" x14ac:dyDescent="0.3">
      <c r="A4332">
        <v>8687</v>
      </c>
      <c r="B4332" t="s">
        <v>4351</v>
      </c>
      <c r="C4332" s="9" t="s">
        <v>5220</v>
      </c>
      <c r="D4332" s="9">
        <v>42547</v>
      </c>
      <c r="E4332" s="3" t="s">
        <v>5220</v>
      </c>
      <c r="F4332" t="s">
        <v>6467</v>
      </c>
      <c r="G4332" t="s">
        <v>6808</v>
      </c>
      <c r="H4332" t="s">
        <v>7601</v>
      </c>
      <c r="I4332" t="s">
        <v>8055</v>
      </c>
      <c r="J4332" t="s">
        <v>8057</v>
      </c>
      <c r="K4332" t="s">
        <v>8059</v>
      </c>
      <c r="L4332" t="s">
        <v>8590</v>
      </c>
      <c r="M4332">
        <v>90036</v>
      </c>
      <c r="N4332" t="s">
        <v>8638</v>
      </c>
      <c r="O4332" t="s">
        <v>9040</v>
      </c>
      <c r="P4332" t="s">
        <v>10371</v>
      </c>
      <c r="Q4332" t="s">
        <v>10387</v>
      </c>
      <c r="R4332" t="s">
        <v>10789</v>
      </c>
      <c r="S4332">
        <v>231.72</v>
      </c>
      <c r="T4332">
        <v>2</v>
      </c>
      <c r="U4332">
        <v>0</v>
      </c>
      <c r="V4332">
        <v>11.586</v>
      </c>
      <c r="W4332">
        <f>(Tableau1[[#This Row],[Sales]]/Tableau1[[#This Row],[Profit]])*100</f>
        <v>2000</v>
      </c>
      <c r="X4332">
        <f>Tableau1[[#This Row],[Sales]]*(1-Tableau1[[#This Row],[Discount]])</f>
        <v>231.72</v>
      </c>
      <c r="Y4332">
        <f ca="1">SUMIF(Tableau1[Order ID],Tableau1[[#This Row],[Order ID]],Tableau1[[#This Row],[Sales]])</f>
        <v>0</v>
      </c>
    </row>
    <row r="4333" spans="1:25" x14ac:dyDescent="0.3">
      <c r="A4333">
        <v>8690</v>
      </c>
      <c r="B4333" t="s">
        <v>4352</v>
      </c>
      <c r="C4333" s="9" t="s">
        <v>5088</v>
      </c>
      <c r="D4333" s="9">
        <v>41999</v>
      </c>
      <c r="E4333" s="3" t="s">
        <v>5155</v>
      </c>
      <c r="F4333" t="s">
        <v>6465</v>
      </c>
      <c r="G4333" t="s">
        <v>7140</v>
      </c>
      <c r="H4333" t="s">
        <v>7933</v>
      </c>
      <c r="I4333" t="s">
        <v>8055</v>
      </c>
      <c r="J4333" t="s">
        <v>8057</v>
      </c>
      <c r="K4333" t="s">
        <v>8068</v>
      </c>
      <c r="L4333" t="s">
        <v>8597</v>
      </c>
      <c r="M4333">
        <v>19140</v>
      </c>
      <c r="N4333" t="s">
        <v>8640</v>
      </c>
      <c r="O4333" t="s">
        <v>9801</v>
      </c>
      <c r="P4333" t="s">
        <v>10371</v>
      </c>
      <c r="Q4333" t="s">
        <v>10379</v>
      </c>
      <c r="R4333" t="s">
        <v>11535</v>
      </c>
      <c r="S4333">
        <v>8.016</v>
      </c>
      <c r="T4333">
        <v>3</v>
      </c>
      <c r="U4333">
        <v>0.2</v>
      </c>
      <c r="V4333">
        <v>1.1022000000000001</v>
      </c>
      <c r="W4333">
        <f>(Tableau1[[#This Row],[Sales]]/Tableau1[[#This Row],[Profit]])*100</f>
        <v>727.27272727272725</v>
      </c>
      <c r="X4333">
        <f>Tableau1[[#This Row],[Sales]]*(1-Tableau1[[#This Row],[Discount]])</f>
        <v>6.4128000000000007</v>
      </c>
      <c r="Y4333">
        <f ca="1">SUMIF(Tableau1[Order ID],Tableau1[[#This Row],[Order ID]],Tableau1[[#This Row],[Sales]])</f>
        <v>0</v>
      </c>
    </row>
    <row r="4334" spans="1:25" x14ac:dyDescent="0.3">
      <c r="A4334">
        <v>8691</v>
      </c>
      <c r="B4334" t="s">
        <v>4353</v>
      </c>
      <c r="C4334" s="9" t="s">
        <v>6071</v>
      </c>
      <c r="D4334" s="9">
        <v>42596</v>
      </c>
      <c r="E4334" s="3" t="s">
        <v>5328</v>
      </c>
      <c r="F4334" t="s">
        <v>6465</v>
      </c>
      <c r="G4334" t="s">
        <v>6538</v>
      </c>
      <c r="H4334" t="s">
        <v>7331</v>
      </c>
      <c r="I4334" t="s">
        <v>8055</v>
      </c>
      <c r="J4334" t="s">
        <v>8057</v>
      </c>
      <c r="K4334" t="s">
        <v>8117</v>
      </c>
      <c r="L4334" t="s">
        <v>8612</v>
      </c>
      <c r="M4334">
        <v>44312</v>
      </c>
      <c r="N4334" t="s">
        <v>8640</v>
      </c>
      <c r="O4334" t="s">
        <v>9610</v>
      </c>
      <c r="P4334" t="s">
        <v>10372</v>
      </c>
      <c r="Q4334" t="s">
        <v>10380</v>
      </c>
      <c r="R4334" t="s">
        <v>11350</v>
      </c>
      <c r="S4334">
        <v>259.89600000000002</v>
      </c>
      <c r="T4334">
        <v>2</v>
      </c>
      <c r="U4334">
        <v>0.4</v>
      </c>
      <c r="V4334">
        <v>-56.3108</v>
      </c>
      <c r="W4334">
        <f>(Tableau1[[#This Row],[Sales]]/Tableau1[[#This Row],[Profit]])*100</f>
        <v>-461.5384615384616</v>
      </c>
      <c r="X4334">
        <f>Tableau1[[#This Row],[Sales]]*(1-Tableau1[[#This Row],[Discount]])</f>
        <v>155.9376</v>
      </c>
      <c r="Y4334">
        <f ca="1">SUMIF(Tableau1[Order ID],Tableau1[[#This Row],[Order ID]],Tableau1[[#This Row],[Sales]])</f>
        <v>0</v>
      </c>
    </row>
    <row r="4335" spans="1:25" x14ac:dyDescent="0.3">
      <c r="A4335">
        <v>8694</v>
      </c>
      <c r="B4335" t="s">
        <v>4354</v>
      </c>
      <c r="C4335" s="9" t="s">
        <v>6087</v>
      </c>
      <c r="D4335" s="9">
        <v>42667</v>
      </c>
      <c r="E4335" s="3" t="s">
        <v>5129</v>
      </c>
      <c r="F4335" t="s">
        <v>6465</v>
      </c>
      <c r="G4335" t="s">
        <v>6993</v>
      </c>
      <c r="H4335" t="s">
        <v>7786</v>
      </c>
      <c r="I4335" t="s">
        <v>8056</v>
      </c>
      <c r="J4335" t="s">
        <v>8057</v>
      </c>
      <c r="K4335" t="s">
        <v>8066</v>
      </c>
      <c r="L4335" t="s">
        <v>8590</v>
      </c>
      <c r="M4335">
        <v>94110</v>
      </c>
      <c r="N4335" t="s">
        <v>8638</v>
      </c>
      <c r="O4335" t="s">
        <v>8927</v>
      </c>
      <c r="P4335" t="s">
        <v>10372</v>
      </c>
      <c r="Q4335" t="s">
        <v>10384</v>
      </c>
      <c r="R4335" t="s">
        <v>10676</v>
      </c>
      <c r="S4335">
        <v>450</v>
      </c>
      <c r="T4335">
        <v>5</v>
      </c>
      <c r="U4335">
        <v>0</v>
      </c>
      <c r="V4335">
        <v>162</v>
      </c>
      <c r="W4335">
        <f>(Tableau1[[#This Row],[Sales]]/Tableau1[[#This Row],[Profit]])*100</f>
        <v>277.77777777777777</v>
      </c>
      <c r="X4335">
        <f>Tableau1[[#This Row],[Sales]]*(1-Tableau1[[#This Row],[Discount]])</f>
        <v>450</v>
      </c>
      <c r="Y4335">
        <f ca="1">SUMIF(Tableau1[Order ID],Tableau1[[#This Row],[Order ID]],Tableau1[[#This Row],[Sales]])</f>
        <v>0</v>
      </c>
    </row>
    <row r="4336" spans="1:25" x14ac:dyDescent="0.3">
      <c r="A4336">
        <v>8695</v>
      </c>
      <c r="B4336" t="s">
        <v>4355</v>
      </c>
      <c r="C4336" s="9" t="s">
        <v>5739</v>
      </c>
      <c r="D4336" s="9">
        <v>41874</v>
      </c>
      <c r="E4336" s="3" t="s">
        <v>6458</v>
      </c>
      <c r="F4336" t="s">
        <v>6464</v>
      </c>
      <c r="G4336" t="s">
        <v>6596</v>
      </c>
      <c r="H4336" t="s">
        <v>7389</v>
      </c>
      <c r="I4336" t="s">
        <v>8056</v>
      </c>
      <c r="J4336" t="s">
        <v>8057</v>
      </c>
      <c r="K4336" t="s">
        <v>8412</v>
      </c>
      <c r="L4336" t="s">
        <v>8600</v>
      </c>
      <c r="M4336">
        <v>49505</v>
      </c>
      <c r="N4336" t="s">
        <v>8639</v>
      </c>
      <c r="O4336" t="s">
        <v>9172</v>
      </c>
      <c r="P4336" t="s">
        <v>10371</v>
      </c>
      <c r="Q4336" t="s">
        <v>10383</v>
      </c>
      <c r="R4336" t="s">
        <v>10921</v>
      </c>
      <c r="S4336">
        <v>19.440000000000001</v>
      </c>
      <c r="T4336">
        <v>3</v>
      </c>
      <c r="U4336">
        <v>0</v>
      </c>
      <c r="V4336">
        <v>9.5256000000000007</v>
      </c>
      <c r="W4336">
        <f>(Tableau1[[#This Row],[Sales]]/Tableau1[[#This Row],[Profit]])*100</f>
        <v>204.08163265306123</v>
      </c>
      <c r="X4336">
        <f>Tableau1[[#This Row],[Sales]]*(1-Tableau1[[#This Row],[Discount]])</f>
        <v>19.440000000000001</v>
      </c>
      <c r="Y4336">
        <f ca="1">SUMIF(Tableau1[Order ID],Tableau1[[#This Row],[Order ID]],Tableau1[[#This Row],[Sales]])</f>
        <v>0</v>
      </c>
    </row>
    <row r="4337" spans="1:25" x14ac:dyDescent="0.3">
      <c r="A4337">
        <v>8696</v>
      </c>
      <c r="B4337" t="s">
        <v>4356</v>
      </c>
      <c r="C4337" s="9" t="s">
        <v>5205</v>
      </c>
      <c r="D4337" s="9">
        <v>42993</v>
      </c>
      <c r="E4337" s="3" t="s">
        <v>5727</v>
      </c>
      <c r="F4337" t="s">
        <v>6464</v>
      </c>
      <c r="G4337" t="s">
        <v>6505</v>
      </c>
      <c r="H4337" t="s">
        <v>7298</v>
      </c>
      <c r="I4337" t="s">
        <v>8056</v>
      </c>
      <c r="J4337" t="s">
        <v>8057</v>
      </c>
      <c r="K4337" t="s">
        <v>8066</v>
      </c>
      <c r="L4337" t="s">
        <v>8590</v>
      </c>
      <c r="M4337">
        <v>94109</v>
      </c>
      <c r="N4337" t="s">
        <v>8638</v>
      </c>
      <c r="O4337" t="s">
        <v>8852</v>
      </c>
      <c r="P4337" t="s">
        <v>10370</v>
      </c>
      <c r="Q4337" t="s">
        <v>10376</v>
      </c>
      <c r="R4337" t="s">
        <v>10602</v>
      </c>
      <c r="S4337">
        <v>300.904</v>
      </c>
      <c r="T4337">
        <v>1</v>
      </c>
      <c r="U4337">
        <v>0.2</v>
      </c>
      <c r="V4337">
        <v>11.283899999999999</v>
      </c>
      <c r="W4337">
        <f>(Tableau1[[#This Row],[Sales]]/Tableau1[[#This Row],[Profit]])*100</f>
        <v>2666.666666666667</v>
      </c>
      <c r="X4337">
        <f>Tableau1[[#This Row],[Sales]]*(1-Tableau1[[#This Row],[Discount]])</f>
        <v>240.72320000000002</v>
      </c>
      <c r="Y4337">
        <f ca="1">SUMIF(Tableau1[Order ID],Tableau1[[#This Row],[Order ID]],Tableau1[[#This Row],[Sales]])</f>
        <v>0</v>
      </c>
    </row>
    <row r="4338" spans="1:25" x14ac:dyDescent="0.3">
      <c r="A4338">
        <v>8697</v>
      </c>
      <c r="B4338" t="s">
        <v>4357</v>
      </c>
      <c r="C4338" s="9" t="s">
        <v>5170</v>
      </c>
      <c r="D4338" s="9">
        <v>42901</v>
      </c>
      <c r="E4338" s="3" t="s">
        <v>5338</v>
      </c>
      <c r="F4338" t="s">
        <v>6465</v>
      </c>
      <c r="G4338" t="s">
        <v>6599</v>
      </c>
      <c r="H4338" t="s">
        <v>7392</v>
      </c>
      <c r="I4338" t="s">
        <v>8055</v>
      </c>
      <c r="J4338" t="s">
        <v>8057</v>
      </c>
      <c r="K4338" t="s">
        <v>8374</v>
      </c>
      <c r="L4338" t="s">
        <v>8606</v>
      </c>
      <c r="M4338">
        <v>37211</v>
      </c>
      <c r="N4338" t="s">
        <v>8637</v>
      </c>
      <c r="O4338" t="s">
        <v>9862</v>
      </c>
      <c r="P4338" t="s">
        <v>10372</v>
      </c>
      <c r="Q4338" t="s">
        <v>10380</v>
      </c>
      <c r="R4338" t="s">
        <v>11597</v>
      </c>
      <c r="S4338">
        <v>239.976</v>
      </c>
      <c r="T4338">
        <v>3</v>
      </c>
      <c r="U4338">
        <v>0.2</v>
      </c>
      <c r="V4338">
        <v>26.997299999999999</v>
      </c>
      <c r="W4338">
        <f>(Tableau1[[#This Row],[Sales]]/Tableau1[[#This Row],[Profit]])*100</f>
        <v>888.88888888888891</v>
      </c>
      <c r="X4338">
        <f>Tableau1[[#This Row],[Sales]]*(1-Tableau1[[#This Row],[Discount]])</f>
        <v>191.98080000000002</v>
      </c>
      <c r="Y4338">
        <f ca="1">SUMIF(Tableau1[Order ID],Tableau1[[#This Row],[Order ID]],Tableau1[[#This Row],[Sales]])</f>
        <v>0</v>
      </c>
    </row>
    <row r="4339" spans="1:25" x14ac:dyDescent="0.3">
      <c r="A4339">
        <v>8704</v>
      </c>
      <c r="B4339" t="s">
        <v>4358</v>
      </c>
      <c r="C4339" s="9" t="s">
        <v>5909</v>
      </c>
      <c r="D4339" s="9">
        <v>42064</v>
      </c>
      <c r="E4339" s="3" t="s">
        <v>5646</v>
      </c>
      <c r="F4339" t="s">
        <v>6465</v>
      </c>
      <c r="G4339" t="s">
        <v>6729</v>
      </c>
      <c r="H4339" t="s">
        <v>7522</v>
      </c>
      <c r="I4339" t="s">
        <v>8054</v>
      </c>
      <c r="J4339" t="s">
        <v>8057</v>
      </c>
      <c r="K4339" t="s">
        <v>8068</v>
      </c>
      <c r="L4339" t="s">
        <v>8597</v>
      </c>
      <c r="M4339">
        <v>19120</v>
      </c>
      <c r="N4339" t="s">
        <v>8640</v>
      </c>
      <c r="O4339" t="s">
        <v>9701</v>
      </c>
      <c r="P4339" t="s">
        <v>10371</v>
      </c>
      <c r="Q4339" t="s">
        <v>10382</v>
      </c>
      <c r="R4339" t="s">
        <v>11439</v>
      </c>
      <c r="S4339">
        <v>3.552</v>
      </c>
      <c r="T4339">
        <v>2</v>
      </c>
      <c r="U4339">
        <v>0.2</v>
      </c>
      <c r="V4339">
        <v>0.44400000000000001</v>
      </c>
      <c r="W4339">
        <f>(Tableau1[[#This Row],[Sales]]/Tableau1[[#This Row],[Profit]])*100</f>
        <v>800</v>
      </c>
      <c r="X4339">
        <f>Tableau1[[#This Row],[Sales]]*(1-Tableau1[[#This Row],[Discount]])</f>
        <v>2.8416000000000001</v>
      </c>
      <c r="Y4339">
        <f ca="1">SUMIF(Tableau1[Order ID],Tableau1[[#This Row],[Order ID]],Tableau1[[#This Row],[Sales]])</f>
        <v>0</v>
      </c>
    </row>
    <row r="4340" spans="1:25" x14ac:dyDescent="0.3">
      <c r="A4340">
        <v>8705</v>
      </c>
      <c r="B4340" t="s">
        <v>4359</v>
      </c>
      <c r="C4340" s="9" t="s">
        <v>5340</v>
      </c>
      <c r="D4340" s="9">
        <v>42574</v>
      </c>
      <c r="E4340" s="3" t="s">
        <v>6418</v>
      </c>
      <c r="F4340" t="s">
        <v>6466</v>
      </c>
      <c r="G4340" t="s">
        <v>7050</v>
      </c>
      <c r="H4340" t="s">
        <v>7843</v>
      </c>
      <c r="I4340" t="s">
        <v>8054</v>
      </c>
      <c r="J4340" t="s">
        <v>8057</v>
      </c>
      <c r="K4340" t="s">
        <v>8070</v>
      </c>
      <c r="L4340" t="s">
        <v>8593</v>
      </c>
      <c r="M4340">
        <v>77041</v>
      </c>
      <c r="N4340" t="s">
        <v>8639</v>
      </c>
      <c r="O4340" t="s">
        <v>10296</v>
      </c>
      <c r="P4340" t="s">
        <v>10372</v>
      </c>
      <c r="Q4340" t="s">
        <v>10380</v>
      </c>
      <c r="R4340" t="s">
        <v>12036</v>
      </c>
      <c r="S4340">
        <v>115.136</v>
      </c>
      <c r="T4340">
        <v>8</v>
      </c>
      <c r="U4340">
        <v>0.2</v>
      </c>
      <c r="V4340">
        <v>11.5136</v>
      </c>
      <c r="W4340">
        <f>(Tableau1[[#This Row],[Sales]]/Tableau1[[#This Row],[Profit]])*100</f>
        <v>1000</v>
      </c>
      <c r="X4340">
        <f>Tableau1[[#This Row],[Sales]]*(1-Tableau1[[#This Row],[Discount]])</f>
        <v>92.108800000000002</v>
      </c>
      <c r="Y4340">
        <f ca="1">SUMIF(Tableau1[Order ID],Tableau1[[#This Row],[Order ID]],Tableau1[[#This Row],[Sales]])</f>
        <v>0</v>
      </c>
    </row>
    <row r="4341" spans="1:25" x14ac:dyDescent="0.3">
      <c r="A4341">
        <v>8706</v>
      </c>
      <c r="B4341" t="s">
        <v>4360</v>
      </c>
      <c r="C4341" s="9" t="s">
        <v>6231</v>
      </c>
      <c r="D4341" s="9">
        <v>41913</v>
      </c>
      <c r="E4341" s="3" t="s">
        <v>6112</v>
      </c>
      <c r="F4341" t="s">
        <v>6465</v>
      </c>
      <c r="G4341" t="s">
        <v>7207</v>
      </c>
      <c r="H4341" t="s">
        <v>8000</v>
      </c>
      <c r="I4341" t="s">
        <v>8056</v>
      </c>
      <c r="J4341" t="s">
        <v>8057</v>
      </c>
      <c r="K4341" t="s">
        <v>8250</v>
      </c>
      <c r="L4341" t="s">
        <v>8621</v>
      </c>
      <c r="M4341">
        <v>89502</v>
      </c>
      <c r="N4341" t="s">
        <v>8638</v>
      </c>
      <c r="O4341" t="s">
        <v>10351</v>
      </c>
      <c r="P4341" t="s">
        <v>10371</v>
      </c>
      <c r="Q4341" t="s">
        <v>10386</v>
      </c>
      <c r="R4341" t="s">
        <v>12091</v>
      </c>
      <c r="S4341">
        <v>4.71</v>
      </c>
      <c r="T4341">
        <v>1</v>
      </c>
      <c r="U4341">
        <v>0</v>
      </c>
      <c r="V4341">
        <v>0</v>
      </c>
      <c r="W4341" t="e">
        <f>(Tableau1[[#This Row],[Sales]]/Tableau1[[#This Row],[Profit]])*100</f>
        <v>#DIV/0!</v>
      </c>
      <c r="X4341">
        <f>Tableau1[[#This Row],[Sales]]*(1-Tableau1[[#This Row],[Discount]])</f>
        <v>4.71</v>
      </c>
      <c r="Y4341">
        <f ca="1">SUMIF(Tableau1[Order ID],Tableau1[[#This Row],[Order ID]],Tableau1[[#This Row],[Sales]])</f>
        <v>0</v>
      </c>
    </row>
    <row r="4342" spans="1:25" x14ac:dyDescent="0.3">
      <c r="A4342">
        <v>8707</v>
      </c>
      <c r="B4342" t="s">
        <v>4361</v>
      </c>
      <c r="C4342" s="9" t="s">
        <v>5108</v>
      </c>
      <c r="D4342" s="9">
        <v>41890</v>
      </c>
      <c r="E4342" s="3" t="s">
        <v>5133</v>
      </c>
      <c r="F4342" t="s">
        <v>6465</v>
      </c>
      <c r="G4342" t="s">
        <v>6920</v>
      </c>
      <c r="H4342" t="s">
        <v>7713</v>
      </c>
      <c r="I4342" t="s">
        <v>8056</v>
      </c>
      <c r="J4342" t="s">
        <v>8057</v>
      </c>
      <c r="K4342" t="s">
        <v>8078</v>
      </c>
      <c r="L4342" t="s">
        <v>8603</v>
      </c>
      <c r="M4342">
        <v>10009</v>
      </c>
      <c r="N4342" t="s">
        <v>8640</v>
      </c>
      <c r="O4342" t="s">
        <v>9589</v>
      </c>
      <c r="P4342" t="s">
        <v>10370</v>
      </c>
      <c r="Q4342" t="s">
        <v>10374</v>
      </c>
      <c r="R4342" t="s">
        <v>11330</v>
      </c>
      <c r="S4342">
        <v>172.76400000000001</v>
      </c>
      <c r="T4342">
        <v>2</v>
      </c>
      <c r="U4342">
        <v>0.1</v>
      </c>
      <c r="V4342">
        <v>13.437200000000001</v>
      </c>
      <c r="W4342">
        <f>(Tableau1[[#This Row],[Sales]]/Tableau1[[#This Row],[Profit]])*100</f>
        <v>1285.7142857142858</v>
      </c>
      <c r="X4342">
        <f>Tableau1[[#This Row],[Sales]]*(1-Tableau1[[#This Row],[Discount]])</f>
        <v>155.48760000000001</v>
      </c>
      <c r="Y4342">
        <f ca="1">SUMIF(Tableau1[Order ID],Tableau1[[#This Row],[Order ID]],Tableau1[[#This Row],[Sales]])</f>
        <v>0</v>
      </c>
    </row>
    <row r="4343" spans="1:25" x14ac:dyDescent="0.3">
      <c r="A4343">
        <v>8709</v>
      </c>
      <c r="B4343" t="s">
        <v>4362</v>
      </c>
      <c r="C4343" s="9" t="s">
        <v>5942</v>
      </c>
      <c r="D4343" s="9">
        <v>41959</v>
      </c>
      <c r="E4343" s="3" t="s">
        <v>5758</v>
      </c>
      <c r="F4343" t="s">
        <v>6466</v>
      </c>
      <c r="G4343" t="s">
        <v>6719</v>
      </c>
      <c r="H4343" t="s">
        <v>7512</v>
      </c>
      <c r="I4343" t="s">
        <v>8055</v>
      </c>
      <c r="J4343" t="s">
        <v>8057</v>
      </c>
      <c r="K4343" t="s">
        <v>8059</v>
      </c>
      <c r="L4343" t="s">
        <v>8590</v>
      </c>
      <c r="M4343">
        <v>90008</v>
      </c>
      <c r="N4343" t="s">
        <v>8638</v>
      </c>
      <c r="O4343" t="s">
        <v>9385</v>
      </c>
      <c r="P4343" t="s">
        <v>10372</v>
      </c>
      <c r="Q4343" t="s">
        <v>10380</v>
      </c>
      <c r="R4343" t="s">
        <v>11133</v>
      </c>
      <c r="S4343">
        <v>79.968000000000004</v>
      </c>
      <c r="T4343">
        <v>4</v>
      </c>
      <c r="U4343">
        <v>0.2</v>
      </c>
      <c r="V4343">
        <v>-17.992799999999999</v>
      </c>
      <c r="W4343">
        <f>(Tableau1[[#This Row],[Sales]]/Tableau1[[#This Row],[Profit]])*100</f>
        <v>-444.44444444444446</v>
      </c>
      <c r="X4343">
        <f>Tableau1[[#This Row],[Sales]]*(1-Tableau1[[#This Row],[Discount]])</f>
        <v>63.974400000000003</v>
      </c>
      <c r="Y4343">
        <f ca="1">SUMIF(Tableau1[Order ID],Tableau1[[#This Row],[Order ID]],Tableau1[[#This Row],[Sales]])</f>
        <v>0</v>
      </c>
    </row>
    <row r="4344" spans="1:25" x14ac:dyDescent="0.3">
      <c r="A4344">
        <v>8712</v>
      </c>
      <c r="B4344" t="s">
        <v>4363</v>
      </c>
      <c r="C4344" s="9" t="s">
        <v>5253</v>
      </c>
      <c r="D4344" s="9">
        <v>41701</v>
      </c>
      <c r="E4344" s="3" t="s">
        <v>6039</v>
      </c>
      <c r="F4344" t="s">
        <v>6465</v>
      </c>
      <c r="G4344" t="s">
        <v>6880</v>
      </c>
      <c r="H4344" t="s">
        <v>7673</v>
      </c>
      <c r="I4344" t="s">
        <v>8054</v>
      </c>
      <c r="J4344" t="s">
        <v>8057</v>
      </c>
      <c r="K4344" t="s">
        <v>8128</v>
      </c>
      <c r="L4344" t="s">
        <v>8590</v>
      </c>
      <c r="M4344">
        <v>92037</v>
      </c>
      <c r="N4344" t="s">
        <v>8638</v>
      </c>
      <c r="O4344" t="s">
        <v>9570</v>
      </c>
      <c r="P4344" t="s">
        <v>10370</v>
      </c>
      <c r="Q4344" t="s">
        <v>10376</v>
      </c>
      <c r="R4344" t="s">
        <v>11313</v>
      </c>
      <c r="S4344">
        <v>626.35199999999998</v>
      </c>
      <c r="T4344">
        <v>3</v>
      </c>
      <c r="U4344">
        <v>0.2</v>
      </c>
      <c r="V4344">
        <v>-23.488199999999999</v>
      </c>
      <c r="W4344">
        <f>(Tableau1[[#This Row],[Sales]]/Tableau1[[#This Row],[Profit]])*100</f>
        <v>-2666.666666666667</v>
      </c>
      <c r="X4344">
        <f>Tableau1[[#This Row],[Sales]]*(1-Tableau1[[#This Row],[Discount]])</f>
        <v>501.08159999999998</v>
      </c>
      <c r="Y4344">
        <f ca="1">SUMIF(Tableau1[Order ID],Tableau1[[#This Row],[Order ID]],Tableau1[[#This Row],[Sales]])</f>
        <v>0</v>
      </c>
    </row>
    <row r="4345" spans="1:25" x14ac:dyDescent="0.3">
      <c r="A4345">
        <v>8713</v>
      </c>
      <c r="B4345" t="s">
        <v>4364</v>
      </c>
      <c r="C4345" s="9" t="s">
        <v>5185</v>
      </c>
      <c r="D4345" s="9">
        <v>42341</v>
      </c>
      <c r="E4345" s="3" t="s">
        <v>5244</v>
      </c>
      <c r="F4345" t="s">
        <v>6465</v>
      </c>
      <c r="G4345" t="s">
        <v>7085</v>
      </c>
      <c r="H4345" t="s">
        <v>7878</v>
      </c>
      <c r="I4345" t="s">
        <v>8054</v>
      </c>
      <c r="J4345" t="s">
        <v>8057</v>
      </c>
      <c r="K4345" t="s">
        <v>8066</v>
      </c>
      <c r="L4345" t="s">
        <v>8590</v>
      </c>
      <c r="M4345">
        <v>94110</v>
      </c>
      <c r="N4345" t="s">
        <v>8638</v>
      </c>
      <c r="O4345" t="s">
        <v>9833</v>
      </c>
      <c r="P4345" t="s">
        <v>10370</v>
      </c>
      <c r="Q4345" t="s">
        <v>10373</v>
      </c>
      <c r="R4345" t="s">
        <v>11663</v>
      </c>
      <c r="S4345">
        <v>359.49900000000002</v>
      </c>
      <c r="T4345">
        <v>3</v>
      </c>
      <c r="U4345">
        <v>0.15</v>
      </c>
      <c r="V4345">
        <v>-29.605799999999999</v>
      </c>
      <c r="W4345">
        <f>(Tableau1[[#This Row],[Sales]]/Tableau1[[#This Row],[Profit]])*100</f>
        <v>-1214.2857142857144</v>
      </c>
      <c r="X4345">
        <f>Tableau1[[#This Row],[Sales]]*(1-Tableau1[[#This Row],[Discount]])</f>
        <v>305.57415000000003</v>
      </c>
      <c r="Y4345">
        <f ca="1">SUMIF(Tableau1[Order ID],Tableau1[[#This Row],[Order ID]],Tableau1[[#This Row],[Sales]])</f>
        <v>0</v>
      </c>
    </row>
    <row r="4346" spans="1:25" x14ac:dyDescent="0.3">
      <c r="A4346">
        <v>8714</v>
      </c>
      <c r="B4346" t="s">
        <v>4365</v>
      </c>
      <c r="C4346" s="9" t="s">
        <v>5527</v>
      </c>
      <c r="D4346" s="9">
        <v>42927</v>
      </c>
      <c r="E4346" s="3" t="s">
        <v>5041</v>
      </c>
      <c r="F4346" t="s">
        <v>6465</v>
      </c>
      <c r="G4346" t="s">
        <v>7215</v>
      </c>
      <c r="H4346" t="s">
        <v>8008</v>
      </c>
      <c r="I4346" t="s">
        <v>8055</v>
      </c>
      <c r="J4346" t="s">
        <v>8057</v>
      </c>
      <c r="K4346" t="s">
        <v>8128</v>
      </c>
      <c r="L4346" t="s">
        <v>8590</v>
      </c>
      <c r="M4346">
        <v>92105</v>
      </c>
      <c r="N4346" t="s">
        <v>8638</v>
      </c>
      <c r="O4346" t="s">
        <v>9234</v>
      </c>
      <c r="P4346" t="s">
        <v>10372</v>
      </c>
      <c r="Q4346" t="s">
        <v>10380</v>
      </c>
      <c r="R4346" t="s">
        <v>10983</v>
      </c>
      <c r="S4346">
        <v>71.951999999999998</v>
      </c>
      <c r="T4346">
        <v>6</v>
      </c>
      <c r="U4346">
        <v>0.2</v>
      </c>
      <c r="V4346">
        <v>5.3963999999999999</v>
      </c>
      <c r="W4346">
        <f>(Tableau1[[#This Row],[Sales]]/Tableau1[[#This Row],[Profit]])*100</f>
        <v>1333.3333333333335</v>
      </c>
      <c r="X4346">
        <f>Tableau1[[#This Row],[Sales]]*(1-Tableau1[[#This Row],[Discount]])</f>
        <v>57.561599999999999</v>
      </c>
      <c r="Y4346">
        <f ca="1">SUMIF(Tableau1[Order ID],Tableau1[[#This Row],[Order ID]],Tableau1[[#This Row],[Sales]])</f>
        <v>0</v>
      </c>
    </row>
    <row r="4347" spans="1:25" x14ac:dyDescent="0.3">
      <c r="A4347">
        <v>8716</v>
      </c>
      <c r="B4347" t="s">
        <v>4366</v>
      </c>
      <c r="C4347" s="9" t="s">
        <v>5703</v>
      </c>
      <c r="D4347" s="9">
        <v>43055</v>
      </c>
      <c r="E4347" s="3" t="s">
        <v>5255</v>
      </c>
      <c r="F4347" t="s">
        <v>6464</v>
      </c>
      <c r="G4347" t="s">
        <v>6780</v>
      </c>
      <c r="H4347" t="s">
        <v>7573</v>
      </c>
      <c r="I4347" t="s">
        <v>8055</v>
      </c>
      <c r="J4347" t="s">
        <v>8057</v>
      </c>
      <c r="K4347" t="s">
        <v>8570</v>
      </c>
      <c r="L4347" t="s">
        <v>8612</v>
      </c>
      <c r="M4347">
        <v>44035</v>
      </c>
      <c r="N4347" t="s">
        <v>8640</v>
      </c>
      <c r="O4347" t="s">
        <v>9149</v>
      </c>
      <c r="P4347" t="s">
        <v>10371</v>
      </c>
      <c r="Q4347" t="s">
        <v>10381</v>
      </c>
      <c r="R4347" t="s">
        <v>10898</v>
      </c>
      <c r="S4347">
        <v>1.8240000000000001</v>
      </c>
      <c r="T4347">
        <v>1</v>
      </c>
      <c r="U4347">
        <v>0.7</v>
      </c>
      <c r="V4347">
        <v>-1.3984000000000001</v>
      </c>
      <c r="W4347">
        <f>(Tableau1[[#This Row],[Sales]]/Tableau1[[#This Row],[Profit]])*100</f>
        <v>-130.43478260869566</v>
      </c>
      <c r="X4347">
        <f>Tableau1[[#This Row],[Sales]]*(1-Tableau1[[#This Row],[Discount]])</f>
        <v>0.54720000000000013</v>
      </c>
      <c r="Y4347">
        <f ca="1">SUMIF(Tableau1[Order ID],Tableau1[[#This Row],[Order ID]],Tableau1[[#This Row],[Sales]])</f>
        <v>0</v>
      </c>
    </row>
    <row r="4348" spans="1:25" x14ac:dyDescent="0.3">
      <c r="A4348">
        <v>8717</v>
      </c>
      <c r="B4348" t="s">
        <v>4367</v>
      </c>
      <c r="C4348" s="9" t="s">
        <v>5031</v>
      </c>
      <c r="D4348" s="9">
        <v>42533</v>
      </c>
      <c r="E4348" s="3" t="s">
        <v>5980</v>
      </c>
      <c r="F4348" t="s">
        <v>6464</v>
      </c>
      <c r="G4348" t="s">
        <v>7053</v>
      </c>
      <c r="H4348" t="s">
        <v>7846</v>
      </c>
      <c r="I4348" t="s">
        <v>8056</v>
      </c>
      <c r="J4348" t="s">
        <v>8057</v>
      </c>
      <c r="K4348" t="s">
        <v>8070</v>
      </c>
      <c r="L4348" t="s">
        <v>8593</v>
      </c>
      <c r="M4348">
        <v>77070</v>
      </c>
      <c r="N4348" t="s">
        <v>8639</v>
      </c>
      <c r="O4348" t="s">
        <v>10002</v>
      </c>
      <c r="P4348" t="s">
        <v>10371</v>
      </c>
      <c r="Q4348" t="s">
        <v>10382</v>
      </c>
      <c r="R4348" t="s">
        <v>11740</v>
      </c>
      <c r="S4348">
        <v>64.384</v>
      </c>
      <c r="T4348">
        <v>4</v>
      </c>
      <c r="U4348">
        <v>0.8</v>
      </c>
      <c r="V4348">
        <v>-160.96</v>
      </c>
      <c r="W4348">
        <f>(Tableau1[[#This Row],[Sales]]/Tableau1[[#This Row],[Profit]])*100</f>
        <v>-40</v>
      </c>
      <c r="X4348">
        <f>Tableau1[[#This Row],[Sales]]*(1-Tableau1[[#This Row],[Discount]])</f>
        <v>12.876799999999998</v>
      </c>
      <c r="Y4348">
        <f ca="1">SUMIF(Tableau1[Order ID],Tableau1[[#This Row],[Order ID]],Tableau1[[#This Row],[Sales]])</f>
        <v>0</v>
      </c>
    </row>
    <row r="4349" spans="1:25" x14ac:dyDescent="0.3">
      <c r="A4349">
        <v>8724</v>
      </c>
      <c r="B4349" t="s">
        <v>4368</v>
      </c>
      <c r="C4349" s="9" t="s">
        <v>5753</v>
      </c>
      <c r="D4349" s="9">
        <v>42733</v>
      </c>
      <c r="E4349" s="3" t="s">
        <v>5443</v>
      </c>
      <c r="F4349" t="s">
        <v>6464</v>
      </c>
      <c r="G4349" t="s">
        <v>7230</v>
      </c>
      <c r="H4349" t="s">
        <v>8023</v>
      </c>
      <c r="I4349" t="s">
        <v>8056</v>
      </c>
      <c r="J4349" t="s">
        <v>8057</v>
      </c>
      <c r="K4349" t="s">
        <v>8158</v>
      </c>
      <c r="L4349" t="s">
        <v>8591</v>
      </c>
      <c r="M4349">
        <v>33178</v>
      </c>
      <c r="N4349" t="s">
        <v>8637</v>
      </c>
      <c r="O4349" t="s">
        <v>9107</v>
      </c>
      <c r="P4349" t="s">
        <v>10371</v>
      </c>
      <c r="Q4349" t="s">
        <v>10383</v>
      </c>
      <c r="R4349" t="s">
        <v>10857</v>
      </c>
      <c r="S4349">
        <v>37.408000000000001</v>
      </c>
      <c r="T4349">
        <v>7</v>
      </c>
      <c r="U4349">
        <v>0.2</v>
      </c>
      <c r="V4349">
        <v>13.0928</v>
      </c>
      <c r="W4349">
        <f>(Tableau1[[#This Row],[Sales]]/Tableau1[[#This Row],[Profit]])*100</f>
        <v>285.71428571428572</v>
      </c>
      <c r="X4349">
        <f>Tableau1[[#This Row],[Sales]]*(1-Tableau1[[#This Row],[Discount]])</f>
        <v>29.926400000000001</v>
      </c>
      <c r="Y4349">
        <f ca="1">SUMIF(Tableau1[Order ID],Tableau1[[#This Row],[Order ID]],Tableau1[[#This Row],[Sales]])</f>
        <v>0</v>
      </c>
    </row>
    <row r="4350" spans="1:25" x14ac:dyDescent="0.3">
      <c r="A4350">
        <v>8726</v>
      </c>
      <c r="B4350" t="s">
        <v>4369</v>
      </c>
      <c r="C4350" s="9" t="s">
        <v>5287</v>
      </c>
      <c r="D4350" s="9">
        <v>42812</v>
      </c>
      <c r="E4350" s="3" t="s">
        <v>5751</v>
      </c>
      <c r="F4350" t="s">
        <v>6465</v>
      </c>
      <c r="G4350" t="s">
        <v>6817</v>
      </c>
      <c r="H4350" t="s">
        <v>7610</v>
      </c>
      <c r="I4350" t="s">
        <v>8054</v>
      </c>
      <c r="J4350" t="s">
        <v>8057</v>
      </c>
      <c r="K4350" t="s">
        <v>8062</v>
      </c>
      <c r="L4350" t="s">
        <v>8234</v>
      </c>
      <c r="M4350">
        <v>98115</v>
      </c>
      <c r="N4350" t="s">
        <v>8638</v>
      </c>
      <c r="O4350" t="s">
        <v>9304</v>
      </c>
      <c r="P4350" t="s">
        <v>10371</v>
      </c>
      <c r="Q4350" t="s">
        <v>10379</v>
      </c>
      <c r="R4350" t="s">
        <v>11053</v>
      </c>
      <c r="S4350">
        <v>46.2</v>
      </c>
      <c r="T4350">
        <v>4</v>
      </c>
      <c r="U4350">
        <v>0</v>
      </c>
      <c r="V4350">
        <v>21.251999999999999</v>
      </c>
      <c r="W4350">
        <f>(Tableau1[[#This Row],[Sales]]/Tableau1[[#This Row],[Profit]])*100</f>
        <v>217.39130434782612</v>
      </c>
      <c r="X4350">
        <f>Tableau1[[#This Row],[Sales]]*(1-Tableau1[[#This Row],[Discount]])</f>
        <v>46.2</v>
      </c>
      <c r="Y4350">
        <f ca="1">SUMIF(Tableau1[Order ID],Tableau1[[#This Row],[Order ID]],Tableau1[[#This Row],[Sales]])</f>
        <v>0</v>
      </c>
    </row>
    <row r="4351" spans="1:25" x14ac:dyDescent="0.3">
      <c r="A4351">
        <v>8727</v>
      </c>
      <c r="B4351" t="s">
        <v>4370</v>
      </c>
      <c r="C4351" s="9" t="s">
        <v>5047</v>
      </c>
      <c r="D4351" s="9">
        <v>42365</v>
      </c>
      <c r="E4351" s="3" t="s">
        <v>5650</v>
      </c>
      <c r="F4351" t="s">
        <v>6465</v>
      </c>
      <c r="G4351" t="s">
        <v>6601</v>
      </c>
      <c r="H4351" t="s">
        <v>7394</v>
      </c>
      <c r="I4351" t="s">
        <v>8055</v>
      </c>
      <c r="J4351" t="s">
        <v>8057</v>
      </c>
      <c r="K4351" t="s">
        <v>8145</v>
      </c>
      <c r="L4351" t="s">
        <v>8606</v>
      </c>
      <c r="M4351">
        <v>37130</v>
      </c>
      <c r="N4351" t="s">
        <v>8637</v>
      </c>
      <c r="O4351" t="s">
        <v>10353</v>
      </c>
      <c r="P4351" t="s">
        <v>10372</v>
      </c>
      <c r="Q4351" t="s">
        <v>10384</v>
      </c>
      <c r="R4351" t="s">
        <v>12093</v>
      </c>
      <c r="S4351">
        <v>4.7279999999999998</v>
      </c>
      <c r="T4351">
        <v>3</v>
      </c>
      <c r="U4351">
        <v>0.2</v>
      </c>
      <c r="V4351">
        <v>0.70920000000000005</v>
      </c>
      <c r="W4351">
        <f>(Tableau1[[#This Row],[Sales]]/Tableau1[[#This Row],[Profit]])*100</f>
        <v>666.66666666666663</v>
      </c>
      <c r="X4351">
        <f>Tableau1[[#This Row],[Sales]]*(1-Tableau1[[#This Row],[Discount]])</f>
        <v>3.7824</v>
      </c>
      <c r="Y4351">
        <f ca="1">SUMIF(Tableau1[Order ID],Tableau1[[#This Row],[Order ID]],Tableau1[[#This Row],[Sales]])</f>
        <v>0</v>
      </c>
    </row>
    <row r="4352" spans="1:25" x14ac:dyDescent="0.3">
      <c r="A4352">
        <v>8732</v>
      </c>
      <c r="B4352" t="s">
        <v>4371</v>
      </c>
      <c r="C4352" s="9" t="s">
        <v>5404</v>
      </c>
      <c r="D4352" s="9">
        <v>42216</v>
      </c>
      <c r="E4352" s="3" t="s">
        <v>5735</v>
      </c>
      <c r="F4352" t="s">
        <v>6465</v>
      </c>
      <c r="G4352" t="s">
        <v>6749</v>
      </c>
      <c r="H4352" t="s">
        <v>7542</v>
      </c>
      <c r="I4352" t="s">
        <v>8055</v>
      </c>
      <c r="J4352" t="s">
        <v>8057</v>
      </c>
      <c r="K4352" t="s">
        <v>8343</v>
      </c>
      <c r="L4352" t="s">
        <v>8613</v>
      </c>
      <c r="M4352">
        <v>63116</v>
      </c>
      <c r="N4352" t="s">
        <v>8639</v>
      </c>
      <c r="O4352" t="s">
        <v>8988</v>
      </c>
      <c r="P4352" t="s">
        <v>10371</v>
      </c>
      <c r="Q4352" t="s">
        <v>10387</v>
      </c>
      <c r="R4352" t="s">
        <v>10737</v>
      </c>
      <c r="S4352">
        <v>52.59</v>
      </c>
      <c r="T4352">
        <v>3</v>
      </c>
      <c r="U4352">
        <v>0</v>
      </c>
      <c r="V4352">
        <v>15.776999999999999</v>
      </c>
      <c r="W4352">
        <f>(Tableau1[[#This Row],[Sales]]/Tableau1[[#This Row],[Profit]])*100</f>
        <v>333.33333333333337</v>
      </c>
      <c r="X4352">
        <f>Tableau1[[#This Row],[Sales]]*(1-Tableau1[[#This Row],[Discount]])</f>
        <v>52.59</v>
      </c>
      <c r="Y4352">
        <f ca="1">SUMIF(Tableau1[Order ID],Tableau1[[#This Row],[Order ID]],Tableau1[[#This Row],[Sales]])</f>
        <v>0</v>
      </c>
    </row>
    <row r="4353" spans="1:25" x14ac:dyDescent="0.3">
      <c r="A4353">
        <v>8733</v>
      </c>
      <c r="B4353" t="s">
        <v>4372</v>
      </c>
      <c r="C4353" s="9" t="s">
        <v>5848</v>
      </c>
      <c r="D4353" s="9">
        <v>42913</v>
      </c>
      <c r="E4353" s="3" t="s">
        <v>5252</v>
      </c>
      <c r="F4353" t="s">
        <v>6464</v>
      </c>
      <c r="G4353" t="s">
        <v>6931</v>
      </c>
      <c r="H4353" t="s">
        <v>7724</v>
      </c>
      <c r="I4353" t="s">
        <v>8055</v>
      </c>
      <c r="J4353" t="s">
        <v>8057</v>
      </c>
      <c r="K4353" t="s">
        <v>8062</v>
      </c>
      <c r="L4353" t="s">
        <v>8234</v>
      </c>
      <c r="M4353">
        <v>98105</v>
      </c>
      <c r="N4353" t="s">
        <v>8638</v>
      </c>
      <c r="O4353" t="s">
        <v>10033</v>
      </c>
      <c r="P4353" t="s">
        <v>10371</v>
      </c>
      <c r="Q4353" t="s">
        <v>10383</v>
      </c>
      <c r="R4353" t="s">
        <v>11770</v>
      </c>
      <c r="S4353">
        <v>19.440000000000001</v>
      </c>
      <c r="T4353">
        <v>3</v>
      </c>
      <c r="U4353">
        <v>0</v>
      </c>
      <c r="V4353">
        <v>9.3312000000000008</v>
      </c>
      <c r="W4353">
        <f>(Tableau1[[#This Row],[Sales]]/Tableau1[[#This Row],[Profit]])*100</f>
        <v>208.33333333333334</v>
      </c>
      <c r="X4353">
        <f>Tableau1[[#This Row],[Sales]]*(1-Tableau1[[#This Row],[Discount]])</f>
        <v>19.440000000000001</v>
      </c>
      <c r="Y4353">
        <f ca="1">SUMIF(Tableau1[Order ID],Tableau1[[#This Row],[Order ID]],Tableau1[[#This Row],[Sales]])</f>
        <v>0</v>
      </c>
    </row>
    <row r="4354" spans="1:25" x14ac:dyDescent="0.3">
      <c r="A4354">
        <v>8736</v>
      </c>
      <c r="B4354" t="s">
        <v>4373</v>
      </c>
      <c r="C4354" s="9" t="s">
        <v>5345</v>
      </c>
      <c r="D4354" s="9">
        <v>41677</v>
      </c>
      <c r="E4354" s="3" t="s">
        <v>6459</v>
      </c>
      <c r="F4354" t="s">
        <v>6464</v>
      </c>
      <c r="G4354" t="s">
        <v>6762</v>
      </c>
      <c r="H4354" t="s">
        <v>7555</v>
      </c>
      <c r="I4354" t="s">
        <v>8055</v>
      </c>
      <c r="J4354" t="s">
        <v>8057</v>
      </c>
      <c r="K4354" t="s">
        <v>8078</v>
      </c>
      <c r="L4354" t="s">
        <v>8603</v>
      </c>
      <c r="M4354">
        <v>10024</v>
      </c>
      <c r="N4354" t="s">
        <v>8640</v>
      </c>
      <c r="O4354" t="s">
        <v>9339</v>
      </c>
      <c r="P4354" t="s">
        <v>10371</v>
      </c>
      <c r="Q4354" t="s">
        <v>10377</v>
      </c>
      <c r="R4354" t="s">
        <v>11087</v>
      </c>
      <c r="S4354">
        <v>64.959999999999994</v>
      </c>
      <c r="T4354">
        <v>4</v>
      </c>
      <c r="U4354">
        <v>0</v>
      </c>
      <c r="V4354">
        <v>9.7439999999999998</v>
      </c>
      <c r="W4354">
        <f>(Tableau1[[#This Row],[Sales]]/Tableau1[[#This Row],[Profit]])*100</f>
        <v>666.66666666666663</v>
      </c>
      <c r="X4354">
        <f>Tableau1[[#This Row],[Sales]]*(1-Tableau1[[#This Row],[Discount]])</f>
        <v>64.959999999999994</v>
      </c>
      <c r="Y4354">
        <f ca="1">SUMIF(Tableau1[Order ID],Tableau1[[#This Row],[Order ID]],Tableau1[[#This Row],[Sales]])</f>
        <v>0</v>
      </c>
    </row>
    <row r="4355" spans="1:25" x14ac:dyDescent="0.3">
      <c r="A4355">
        <v>8737</v>
      </c>
      <c r="B4355" t="s">
        <v>4374</v>
      </c>
      <c r="C4355" s="9" t="s">
        <v>5943</v>
      </c>
      <c r="D4355" s="9">
        <v>42617</v>
      </c>
      <c r="E4355" s="3" t="s">
        <v>5399</v>
      </c>
      <c r="F4355" t="s">
        <v>6465</v>
      </c>
      <c r="G4355" t="s">
        <v>7000</v>
      </c>
      <c r="H4355" t="s">
        <v>7793</v>
      </c>
      <c r="I4355" t="s">
        <v>8055</v>
      </c>
      <c r="J4355" t="s">
        <v>8057</v>
      </c>
      <c r="K4355" t="s">
        <v>8497</v>
      </c>
      <c r="L4355" t="s">
        <v>8599</v>
      </c>
      <c r="M4355">
        <v>55125</v>
      </c>
      <c r="N4355" t="s">
        <v>8639</v>
      </c>
      <c r="O4355" t="s">
        <v>9142</v>
      </c>
      <c r="P4355" t="s">
        <v>10371</v>
      </c>
      <c r="Q4355" t="s">
        <v>10377</v>
      </c>
      <c r="R4355" t="s">
        <v>10891</v>
      </c>
      <c r="S4355">
        <v>535.41</v>
      </c>
      <c r="T4355">
        <v>3</v>
      </c>
      <c r="U4355">
        <v>0</v>
      </c>
      <c r="V4355">
        <v>160.62299999999999</v>
      </c>
      <c r="W4355">
        <f>(Tableau1[[#This Row],[Sales]]/Tableau1[[#This Row],[Profit]])*100</f>
        <v>333.33333333333337</v>
      </c>
      <c r="X4355">
        <f>Tableau1[[#This Row],[Sales]]*(1-Tableau1[[#This Row],[Discount]])</f>
        <v>535.41</v>
      </c>
      <c r="Y4355">
        <f ca="1">SUMIF(Tableau1[Order ID],Tableau1[[#This Row],[Order ID]],Tableau1[[#This Row],[Sales]])</f>
        <v>0</v>
      </c>
    </row>
    <row r="4356" spans="1:25" x14ac:dyDescent="0.3">
      <c r="A4356">
        <v>8738</v>
      </c>
      <c r="B4356" t="s">
        <v>4375</v>
      </c>
      <c r="C4356" s="9" t="s">
        <v>6221</v>
      </c>
      <c r="D4356" s="9">
        <v>42831</v>
      </c>
      <c r="E4356" s="3" t="s">
        <v>5348</v>
      </c>
      <c r="F4356" t="s">
        <v>6465</v>
      </c>
      <c r="G4356" t="s">
        <v>7196</v>
      </c>
      <c r="H4356" t="s">
        <v>7989</v>
      </c>
      <c r="I4356" t="s">
        <v>8055</v>
      </c>
      <c r="J4356" t="s">
        <v>8057</v>
      </c>
      <c r="K4356" t="s">
        <v>8404</v>
      </c>
      <c r="L4356" t="s">
        <v>8606</v>
      </c>
      <c r="M4356">
        <v>37421</v>
      </c>
      <c r="N4356" t="s">
        <v>8637</v>
      </c>
      <c r="O4356" t="s">
        <v>9417</v>
      </c>
      <c r="P4356" t="s">
        <v>10371</v>
      </c>
      <c r="Q4356" t="s">
        <v>10381</v>
      </c>
      <c r="R4356" t="s">
        <v>11165</v>
      </c>
      <c r="S4356">
        <v>8.1</v>
      </c>
      <c r="T4356">
        <v>5</v>
      </c>
      <c r="U4356">
        <v>0.7</v>
      </c>
      <c r="V4356">
        <v>-5.94</v>
      </c>
      <c r="W4356">
        <f>(Tableau1[[#This Row],[Sales]]/Tableau1[[#This Row],[Profit]])*100</f>
        <v>-136.36363636363635</v>
      </c>
      <c r="X4356">
        <f>Tableau1[[#This Row],[Sales]]*(1-Tableau1[[#This Row],[Discount]])</f>
        <v>2.4300000000000002</v>
      </c>
      <c r="Y4356">
        <f ca="1">SUMIF(Tableau1[Order ID],Tableau1[[#This Row],[Order ID]],Tableau1[[#This Row],[Sales]])</f>
        <v>0</v>
      </c>
    </row>
    <row r="4357" spans="1:25" x14ac:dyDescent="0.3">
      <c r="A4357">
        <v>8739</v>
      </c>
      <c r="B4357" t="s">
        <v>4376</v>
      </c>
      <c r="C4357" s="9" t="s">
        <v>5196</v>
      </c>
      <c r="D4357" s="9">
        <v>43077</v>
      </c>
      <c r="E4357" s="3" t="s">
        <v>5187</v>
      </c>
      <c r="F4357" t="s">
        <v>6466</v>
      </c>
      <c r="G4357" t="s">
        <v>6545</v>
      </c>
      <c r="H4357" t="s">
        <v>7338</v>
      </c>
      <c r="I4357" t="s">
        <v>8054</v>
      </c>
      <c r="J4357" t="s">
        <v>8057</v>
      </c>
      <c r="K4357" t="s">
        <v>8068</v>
      </c>
      <c r="L4357" t="s">
        <v>8597</v>
      </c>
      <c r="M4357">
        <v>19140</v>
      </c>
      <c r="N4357" t="s">
        <v>8640</v>
      </c>
      <c r="O4357" t="s">
        <v>8791</v>
      </c>
      <c r="P4357" t="s">
        <v>10371</v>
      </c>
      <c r="Q4357" t="s">
        <v>10379</v>
      </c>
      <c r="R4357" t="s">
        <v>10541</v>
      </c>
      <c r="S4357">
        <v>13.247999999999999</v>
      </c>
      <c r="T4357">
        <v>4</v>
      </c>
      <c r="U4357">
        <v>0.2</v>
      </c>
      <c r="V4357">
        <v>3.6432000000000002</v>
      </c>
      <c r="W4357">
        <f>(Tableau1[[#This Row],[Sales]]/Tableau1[[#This Row],[Profit]])*100</f>
        <v>363.63636363636357</v>
      </c>
      <c r="X4357">
        <f>Tableau1[[#This Row],[Sales]]*(1-Tableau1[[#This Row],[Discount]])</f>
        <v>10.5984</v>
      </c>
      <c r="Y4357">
        <f ca="1">SUMIF(Tableau1[Order ID],Tableau1[[#This Row],[Order ID]],Tableau1[[#This Row],[Sales]])</f>
        <v>0</v>
      </c>
    </row>
    <row r="4358" spans="1:25" x14ac:dyDescent="0.3">
      <c r="A4358">
        <v>8741</v>
      </c>
      <c r="B4358" t="s">
        <v>4377</v>
      </c>
      <c r="C4358" s="9" t="s">
        <v>6161</v>
      </c>
      <c r="D4358" s="9">
        <v>42575</v>
      </c>
      <c r="E4358" s="3" t="s">
        <v>5227</v>
      </c>
      <c r="F4358" t="s">
        <v>6466</v>
      </c>
      <c r="G4358" t="s">
        <v>6974</v>
      </c>
      <c r="H4358" t="s">
        <v>7767</v>
      </c>
      <c r="I4358" t="s">
        <v>8054</v>
      </c>
      <c r="J4358" t="s">
        <v>8057</v>
      </c>
      <c r="K4358" t="s">
        <v>8298</v>
      </c>
      <c r="L4358" t="s">
        <v>8616</v>
      </c>
      <c r="M4358">
        <v>70506</v>
      </c>
      <c r="N4358" t="s">
        <v>8637</v>
      </c>
      <c r="O4358" t="s">
        <v>9658</v>
      </c>
      <c r="P4358" t="s">
        <v>10371</v>
      </c>
      <c r="Q4358" t="s">
        <v>10379</v>
      </c>
      <c r="R4358" t="s">
        <v>11396</v>
      </c>
      <c r="S4358">
        <v>73.2</v>
      </c>
      <c r="T4358">
        <v>5</v>
      </c>
      <c r="U4358">
        <v>0</v>
      </c>
      <c r="V4358">
        <v>21.228000000000002</v>
      </c>
      <c r="W4358">
        <f>(Tableau1[[#This Row],[Sales]]/Tableau1[[#This Row],[Profit]])*100</f>
        <v>344.82758620689651</v>
      </c>
      <c r="X4358">
        <f>Tableau1[[#This Row],[Sales]]*(1-Tableau1[[#This Row],[Discount]])</f>
        <v>73.2</v>
      </c>
      <c r="Y4358">
        <f ca="1">SUMIF(Tableau1[Order ID],Tableau1[[#This Row],[Order ID]],Tableau1[[#This Row],[Sales]])</f>
        <v>0</v>
      </c>
    </row>
    <row r="4359" spans="1:25" x14ac:dyDescent="0.3">
      <c r="A4359">
        <v>8742</v>
      </c>
      <c r="B4359" t="s">
        <v>4378</v>
      </c>
      <c r="C4359" s="9" t="s">
        <v>5559</v>
      </c>
      <c r="D4359" s="9">
        <v>42317</v>
      </c>
      <c r="E4359" s="3" t="s">
        <v>5559</v>
      </c>
      <c r="F4359" t="s">
        <v>6467</v>
      </c>
      <c r="G4359" t="s">
        <v>6794</v>
      </c>
      <c r="H4359" t="s">
        <v>7587</v>
      </c>
      <c r="I4359" t="s">
        <v>8056</v>
      </c>
      <c r="J4359" t="s">
        <v>8057</v>
      </c>
      <c r="K4359" t="s">
        <v>8162</v>
      </c>
      <c r="L4359" t="s">
        <v>8602</v>
      </c>
      <c r="M4359">
        <v>46226</v>
      </c>
      <c r="N4359" t="s">
        <v>8639</v>
      </c>
      <c r="O4359" t="s">
        <v>8812</v>
      </c>
      <c r="P4359" t="s">
        <v>10371</v>
      </c>
      <c r="Q4359" t="s">
        <v>10381</v>
      </c>
      <c r="R4359" t="s">
        <v>10562</v>
      </c>
      <c r="S4359">
        <v>10.74</v>
      </c>
      <c r="T4359">
        <v>3</v>
      </c>
      <c r="U4359">
        <v>0</v>
      </c>
      <c r="V4359">
        <v>5.1551999999999998</v>
      </c>
      <c r="W4359">
        <f>(Tableau1[[#This Row],[Sales]]/Tableau1[[#This Row],[Profit]])*100</f>
        <v>208.33333333333334</v>
      </c>
      <c r="X4359">
        <f>Tableau1[[#This Row],[Sales]]*(1-Tableau1[[#This Row],[Discount]])</f>
        <v>10.74</v>
      </c>
      <c r="Y4359">
        <f ca="1">SUMIF(Tableau1[Order ID],Tableau1[[#This Row],[Order ID]],Tableau1[[#This Row],[Sales]])</f>
        <v>0</v>
      </c>
    </row>
    <row r="4360" spans="1:25" x14ac:dyDescent="0.3">
      <c r="A4360">
        <v>8743</v>
      </c>
      <c r="B4360" t="s">
        <v>4379</v>
      </c>
      <c r="C4360" s="9" t="s">
        <v>5683</v>
      </c>
      <c r="D4360" s="9">
        <v>42279</v>
      </c>
      <c r="E4360" s="3" t="s">
        <v>5272</v>
      </c>
      <c r="F4360" t="s">
        <v>6466</v>
      </c>
      <c r="G4360" t="s">
        <v>6705</v>
      </c>
      <c r="H4360" t="s">
        <v>7498</v>
      </c>
      <c r="I4360" t="s">
        <v>8054</v>
      </c>
      <c r="J4360" t="s">
        <v>8057</v>
      </c>
      <c r="K4360" t="s">
        <v>8550</v>
      </c>
      <c r="L4360" t="s">
        <v>8609</v>
      </c>
      <c r="M4360">
        <v>97123</v>
      </c>
      <c r="N4360" t="s">
        <v>8638</v>
      </c>
      <c r="O4360" t="s">
        <v>8731</v>
      </c>
      <c r="P4360" t="s">
        <v>10370</v>
      </c>
      <c r="Q4360" t="s">
        <v>10378</v>
      </c>
      <c r="R4360" t="s">
        <v>10480</v>
      </c>
      <c r="S4360">
        <v>11.032</v>
      </c>
      <c r="T4360">
        <v>1</v>
      </c>
      <c r="U4360">
        <v>0.2</v>
      </c>
      <c r="V4360">
        <v>3.0337999999999998</v>
      </c>
      <c r="W4360">
        <f>(Tableau1[[#This Row],[Sales]]/Tableau1[[#This Row],[Profit]])*100</f>
        <v>363.63636363636368</v>
      </c>
      <c r="X4360">
        <f>Tableau1[[#This Row],[Sales]]*(1-Tableau1[[#This Row],[Discount]])</f>
        <v>8.8255999999999997</v>
      </c>
      <c r="Y4360">
        <f ca="1">SUMIF(Tableau1[Order ID],Tableau1[[#This Row],[Order ID]],Tableau1[[#This Row],[Sales]])</f>
        <v>0</v>
      </c>
    </row>
    <row r="4361" spans="1:25" x14ac:dyDescent="0.3">
      <c r="A4361">
        <v>8745</v>
      </c>
      <c r="B4361" t="s">
        <v>4380</v>
      </c>
      <c r="C4361" s="9" t="s">
        <v>5036</v>
      </c>
      <c r="D4361" s="9">
        <v>42330</v>
      </c>
      <c r="E4361" s="3" t="s">
        <v>5695</v>
      </c>
      <c r="F4361" t="s">
        <v>6464</v>
      </c>
      <c r="G4361" t="s">
        <v>7255</v>
      </c>
      <c r="H4361" t="s">
        <v>8048</v>
      </c>
      <c r="I4361" t="s">
        <v>8056</v>
      </c>
      <c r="J4361" t="s">
        <v>8057</v>
      </c>
      <c r="K4361" t="s">
        <v>8529</v>
      </c>
      <c r="L4361" t="s">
        <v>8619</v>
      </c>
      <c r="M4361">
        <v>2138</v>
      </c>
      <c r="N4361" t="s">
        <v>8640</v>
      </c>
      <c r="O4361" t="s">
        <v>8659</v>
      </c>
      <c r="P4361" t="s">
        <v>10371</v>
      </c>
      <c r="Q4361" t="s">
        <v>10379</v>
      </c>
      <c r="R4361" t="s">
        <v>10408</v>
      </c>
      <c r="S4361">
        <v>17.12</v>
      </c>
      <c r="T4361">
        <v>4</v>
      </c>
      <c r="U4361">
        <v>0</v>
      </c>
      <c r="V4361">
        <v>4.9648000000000003</v>
      </c>
      <c r="W4361">
        <f>(Tableau1[[#This Row],[Sales]]/Tableau1[[#This Row],[Profit]])*100</f>
        <v>344.82758620689651</v>
      </c>
      <c r="X4361">
        <f>Tableau1[[#This Row],[Sales]]*(1-Tableau1[[#This Row],[Discount]])</f>
        <v>17.12</v>
      </c>
      <c r="Y4361">
        <f ca="1">SUMIF(Tableau1[Order ID],Tableau1[[#This Row],[Order ID]],Tableau1[[#This Row],[Sales]])</f>
        <v>0</v>
      </c>
    </row>
    <row r="4362" spans="1:25" x14ac:dyDescent="0.3">
      <c r="A4362">
        <v>8747</v>
      </c>
      <c r="B4362" t="s">
        <v>4381</v>
      </c>
      <c r="C4362" s="9" t="s">
        <v>5092</v>
      </c>
      <c r="D4362" s="9">
        <v>42768</v>
      </c>
      <c r="E4362" s="3" t="s">
        <v>6428</v>
      </c>
      <c r="F4362" t="s">
        <v>6465</v>
      </c>
      <c r="G4362" t="s">
        <v>7103</v>
      </c>
      <c r="H4362" t="s">
        <v>7896</v>
      </c>
      <c r="I4362" t="s">
        <v>8055</v>
      </c>
      <c r="J4362" t="s">
        <v>8057</v>
      </c>
      <c r="K4362" t="s">
        <v>8128</v>
      </c>
      <c r="L4362" t="s">
        <v>8590</v>
      </c>
      <c r="M4362">
        <v>92105</v>
      </c>
      <c r="N4362" t="s">
        <v>8638</v>
      </c>
      <c r="O4362" t="s">
        <v>9404</v>
      </c>
      <c r="P4362" t="s">
        <v>10370</v>
      </c>
      <c r="Q4362" t="s">
        <v>10378</v>
      </c>
      <c r="R4362" t="s">
        <v>11152</v>
      </c>
      <c r="S4362">
        <v>210.58</v>
      </c>
      <c r="T4362">
        <v>2</v>
      </c>
      <c r="U4362">
        <v>0</v>
      </c>
      <c r="V4362">
        <v>12.6348</v>
      </c>
      <c r="W4362">
        <f>(Tableau1[[#This Row],[Sales]]/Tableau1[[#This Row],[Profit]])*100</f>
        <v>1666.6666666666667</v>
      </c>
      <c r="X4362">
        <f>Tableau1[[#This Row],[Sales]]*(1-Tableau1[[#This Row],[Discount]])</f>
        <v>210.58</v>
      </c>
      <c r="Y4362">
        <f ca="1">SUMIF(Tableau1[Order ID],Tableau1[[#This Row],[Order ID]],Tableau1[[#This Row],[Sales]])</f>
        <v>0</v>
      </c>
    </row>
    <row r="4363" spans="1:25" x14ac:dyDescent="0.3">
      <c r="A4363">
        <v>8750</v>
      </c>
      <c r="B4363" t="s">
        <v>4382</v>
      </c>
      <c r="C4363" s="9" t="s">
        <v>5412</v>
      </c>
      <c r="D4363" s="9">
        <v>42171</v>
      </c>
      <c r="E4363" s="3" t="s">
        <v>6004</v>
      </c>
      <c r="F4363" t="s">
        <v>6466</v>
      </c>
      <c r="G4363" t="s">
        <v>6530</v>
      </c>
      <c r="H4363" t="s">
        <v>7323</v>
      </c>
      <c r="I4363" t="s">
        <v>8054</v>
      </c>
      <c r="J4363" t="s">
        <v>8057</v>
      </c>
      <c r="K4363" t="s">
        <v>8078</v>
      </c>
      <c r="L4363" t="s">
        <v>8603</v>
      </c>
      <c r="M4363">
        <v>10009</v>
      </c>
      <c r="N4363" t="s">
        <v>8640</v>
      </c>
      <c r="O4363" t="s">
        <v>9077</v>
      </c>
      <c r="P4363" t="s">
        <v>10371</v>
      </c>
      <c r="Q4363" t="s">
        <v>10381</v>
      </c>
      <c r="R4363" t="s">
        <v>10827</v>
      </c>
      <c r="S4363">
        <v>3050.3760000000002</v>
      </c>
      <c r="T4363">
        <v>3</v>
      </c>
      <c r="U4363">
        <v>0.2</v>
      </c>
      <c r="V4363">
        <v>1143.8910000000001</v>
      </c>
      <c r="W4363">
        <f>(Tableau1[[#This Row],[Sales]]/Tableau1[[#This Row],[Profit]])*100</f>
        <v>266.66666666666663</v>
      </c>
      <c r="X4363">
        <f>Tableau1[[#This Row],[Sales]]*(1-Tableau1[[#This Row],[Discount]])</f>
        <v>2440.3008000000004</v>
      </c>
      <c r="Y4363">
        <f ca="1">SUMIF(Tableau1[Order ID],Tableau1[[#This Row],[Order ID]],Tableau1[[#This Row],[Sales]])</f>
        <v>0</v>
      </c>
    </row>
    <row r="4364" spans="1:25" x14ac:dyDescent="0.3">
      <c r="A4364">
        <v>8752</v>
      </c>
      <c r="B4364" t="s">
        <v>4383</v>
      </c>
      <c r="C4364" s="9" t="s">
        <v>5495</v>
      </c>
      <c r="D4364" s="9">
        <v>42495</v>
      </c>
      <c r="E4364" s="3" t="s">
        <v>5225</v>
      </c>
      <c r="F4364" t="s">
        <v>6465</v>
      </c>
      <c r="G4364" t="s">
        <v>6514</v>
      </c>
      <c r="H4364" t="s">
        <v>7307</v>
      </c>
      <c r="I4364" t="s">
        <v>8056</v>
      </c>
      <c r="J4364" t="s">
        <v>8057</v>
      </c>
      <c r="K4364" t="s">
        <v>8373</v>
      </c>
      <c r="L4364" t="s">
        <v>8591</v>
      </c>
      <c r="M4364">
        <v>32303</v>
      </c>
      <c r="N4364" t="s">
        <v>8637</v>
      </c>
      <c r="O4364" t="s">
        <v>10358</v>
      </c>
      <c r="P4364" t="s">
        <v>10371</v>
      </c>
      <c r="Q4364" t="s">
        <v>10383</v>
      </c>
      <c r="R4364" t="s">
        <v>12098</v>
      </c>
      <c r="S4364">
        <v>93.248000000000005</v>
      </c>
      <c r="T4364">
        <v>4</v>
      </c>
      <c r="U4364">
        <v>0.2</v>
      </c>
      <c r="V4364">
        <v>31.4712</v>
      </c>
      <c r="W4364">
        <f>(Tableau1[[#This Row],[Sales]]/Tableau1[[#This Row],[Profit]])*100</f>
        <v>296.2962962962963</v>
      </c>
      <c r="X4364">
        <f>Tableau1[[#This Row],[Sales]]*(1-Tableau1[[#This Row],[Discount]])</f>
        <v>74.598400000000012</v>
      </c>
      <c r="Y4364">
        <f ca="1">SUMIF(Tableau1[Order ID],Tableau1[[#This Row],[Order ID]],Tableau1[[#This Row],[Sales]])</f>
        <v>0</v>
      </c>
    </row>
    <row r="4365" spans="1:25" x14ac:dyDescent="0.3">
      <c r="A4365">
        <v>8754</v>
      </c>
      <c r="B4365" t="s">
        <v>4384</v>
      </c>
      <c r="C4365" s="9" t="s">
        <v>5458</v>
      </c>
      <c r="D4365" s="9">
        <v>42987</v>
      </c>
      <c r="E4365" s="3" t="s">
        <v>5048</v>
      </c>
      <c r="F4365" t="s">
        <v>6466</v>
      </c>
      <c r="G4365" t="s">
        <v>7025</v>
      </c>
      <c r="H4365" t="s">
        <v>7818</v>
      </c>
      <c r="I4365" t="s">
        <v>8054</v>
      </c>
      <c r="J4365" t="s">
        <v>8057</v>
      </c>
      <c r="K4365" t="s">
        <v>8225</v>
      </c>
      <c r="L4365" t="s">
        <v>8612</v>
      </c>
      <c r="M4365">
        <v>43615</v>
      </c>
      <c r="N4365" t="s">
        <v>8640</v>
      </c>
      <c r="O4365" t="s">
        <v>9729</v>
      </c>
      <c r="P4365" t="s">
        <v>10371</v>
      </c>
      <c r="Q4365" t="s">
        <v>10375</v>
      </c>
      <c r="R4365" t="s">
        <v>11466</v>
      </c>
      <c r="S4365">
        <v>17.712</v>
      </c>
      <c r="T4365">
        <v>6</v>
      </c>
      <c r="U4365">
        <v>0.2</v>
      </c>
      <c r="V4365">
        <v>5.9778000000000002</v>
      </c>
      <c r="W4365">
        <f>(Tableau1[[#This Row],[Sales]]/Tableau1[[#This Row],[Profit]])*100</f>
        <v>296.2962962962963</v>
      </c>
      <c r="X4365">
        <f>Tableau1[[#This Row],[Sales]]*(1-Tableau1[[#This Row],[Discount]])</f>
        <v>14.169600000000001</v>
      </c>
      <c r="Y4365">
        <f ca="1">SUMIF(Tableau1[Order ID],Tableau1[[#This Row],[Order ID]],Tableau1[[#This Row],[Sales]])</f>
        <v>0</v>
      </c>
    </row>
    <row r="4366" spans="1:25" x14ac:dyDescent="0.3">
      <c r="A4366">
        <v>8757</v>
      </c>
      <c r="B4366" t="s">
        <v>4385</v>
      </c>
      <c r="C4366" s="9" t="s">
        <v>5435</v>
      </c>
      <c r="D4366" s="9">
        <v>42573</v>
      </c>
      <c r="E4366" s="3" t="s">
        <v>6418</v>
      </c>
      <c r="F4366" t="s">
        <v>6465</v>
      </c>
      <c r="G4366" t="s">
        <v>7184</v>
      </c>
      <c r="H4366" t="s">
        <v>7977</v>
      </c>
      <c r="I4366" t="s">
        <v>8055</v>
      </c>
      <c r="J4366" t="s">
        <v>8057</v>
      </c>
      <c r="K4366" t="s">
        <v>8087</v>
      </c>
      <c r="L4366" t="s">
        <v>8627</v>
      </c>
      <c r="M4366">
        <v>21044</v>
      </c>
      <c r="N4366" t="s">
        <v>8640</v>
      </c>
      <c r="O4366" t="s">
        <v>9175</v>
      </c>
      <c r="P4366" t="s">
        <v>10371</v>
      </c>
      <c r="Q4366" t="s">
        <v>10382</v>
      </c>
      <c r="R4366" t="s">
        <v>10923</v>
      </c>
      <c r="S4366">
        <v>37.68</v>
      </c>
      <c r="T4366">
        <v>2</v>
      </c>
      <c r="U4366">
        <v>0</v>
      </c>
      <c r="V4366">
        <v>10.5504</v>
      </c>
      <c r="W4366">
        <f>(Tableau1[[#This Row],[Sales]]/Tableau1[[#This Row],[Profit]])*100</f>
        <v>357.14285714285717</v>
      </c>
      <c r="X4366">
        <f>Tableau1[[#This Row],[Sales]]*(1-Tableau1[[#This Row],[Discount]])</f>
        <v>37.68</v>
      </c>
      <c r="Y4366">
        <f ca="1">SUMIF(Tableau1[Order ID],Tableau1[[#This Row],[Order ID]],Tableau1[[#This Row],[Sales]])</f>
        <v>0</v>
      </c>
    </row>
    <row r="4367" spans="1:25" x14ac:dyDescent="0.3">
      <c r="A4367">
        <v>8761</v>
      </c>
      <c r="B4367" t="s">
        <v>4386</v>
      </c>
      <c r="C4367" s="9" t="s">
        <v>6041</v>
      </c>
      <c r="D4367" s="9">
        <v>42400</v>
      </c>
      <c r="E4367" s="3" t="s">
        <v>6102</v>
      </c>
      <c r="F4367" t="s">
        <v>6465</v>
      </c>
      <c r="G4367" t="s">
        <v>6876</v>
      </c>
      <c r="H4367" t="s">
        <v>7669</v>
      </c>
      <c r="I4367" t="s">
        <v>8056</v>
      </c>
      <c r="J4367" t="s">
        <v>8057</v>
      </c>
      <c r="K4367" t="s">
        <v>8176</v>
      </c>
      <c r="L4367" t="s">
        <v>8620</v>
      </c>
      <c r="M4367">
        <v>30318</v>
      </c>
      <c r="N4367" t="s">
        <v>8637</v>
      </c>
      <c r="O4367" t="s">
        <v>9077</v>
      </c>
      <c r="P4367" t="s">
        <v>10371</v>
      </c>
      <c r="Q4367" t="s">
        <v>10381</v>
      </c>
      <c r="R4367" t="s">
        <v>10827</v>
      </c>
      <c r="S4367">
        <v>1270.99</v>
      </c>
      <c r="T4367">
        <v>1</v>
      </c>
      <c r="U4367">
        <v>0</v>
      </c>
      <c r="V4367">
        <v>635.495</v>
      </c>
      <c r="W4367">
        <f>(Tableau1[[#This Row],[Sales]]/Tableau1[[#This Row],[Profit]])*100</f>
        <v>200</v>
      </c>
      <c r="X4367">
        <f>Tableau1[[#This Row],[Sales]]*(1-Tableau1[[#This Row],[Discount]])</f>
        <v>1270.99</v>
      </c>
      <c r="Y4367">
        <f ca="1">SUMIF(Tableau1[Order ID],Tableau1[[#This Row],[Order ID]],Tableau1[[#This Row],[Sales]])</f>
        <v>0</v>
      </c>
    </row>
    <row r="4368" spans="1:25" x14ac:dyDescent="0.3">
      <c r="A4368">
        <v>8763</v>
      </c>
      <c r="B4368" t="s">
        <v>4387</v>
      </c>
      <c r="C4368" s="9" t="s">
        <v>5753</v>
      </c>
      <c r="D4368" s="9">
        <v>42733</v>
      </c>
      <c r="E4368" s="3" t="s">
        <v>5490</v>
      </c>
      <c r="F4368" t="s">
        <v>6465</v>
      </c>
      <c r="G4368" t="s">
        <v>6851</v>
      </c>
      <c r="H4368" t="s">
        <v>7644</v>
      </c>
      <c r="I4368" t="s">
        <v>8054</v>
      </c>
      <c r="J4368" t="s">
        <v>8057</v>
      </c>
      <c r="K4368" t="s">
        <v>8359</v>
      </c>
      <c r="L4368" t="s">
        <v>8590</v>
      </c>
      <c r="M4368">
        <v>95823</v>
      </c>
      <c r="N4368" t="s">
        <v>8638</v>
      </c>
      <c r="O4368" t="s">
        <v>9382</v>
      </c>
      <c r="P4368" t="s">
        <v>10371</v>
      </c>
      <c r="Q4368" t="s">
        <v>10377</v>
      </c>
      <c r="R4368" t="s">
        <v>11130</v>
      </c>
      <c r="S4368">
        <v>14.03</v>
      </c>
      <c r="T4368">
        <v>1</v>
      </c>
      <c r="U4368">
        <v>0</v>
      </c>
      <c r="V4368">
        <v>4.0686999999999998</v>
      </c>
      <c r="W4368">
        <f>(Tableau1[[#This Row],[Sales]]/Tableau1[[#This Row],[Profit]])*100</f>
        <v>344.82758620689657</v>
      </c>
      <c r="X4368">
        <f>Tableau1[[#This Row],[Sales]]*(1-Tableau1[[#This Row],[Discount]])</f>
        <v>14.03</v>
      </c>
      <c r="Y4368">
        <f ca="1">SUMIF(Tableau1[Order ID],Tableau1[[#This Row],[Order ID]],Tableau1[[#This Row],[Sales]])</f>
        <v>0</v>
      </c>
    </row>
    <row r="4369" spans="1:25" x14ac:dyDescent="0.3">
      <c r="A4369">
        <v>8765</v>
      </c>
      <c r="B4369" t="s">
        <v>4388</v>
      </c>
      <c r="C4369" s="9" t="s">
        <v>5112</v>
      </c>
      <c r="D4369" s="9">
        <v>42329</v>
      </c>
      <c r="E4369" s="3" t="s">
        <v>5184</v>
      </c>
      <c r="F4369" t="s">
        <v>6465</v>
      </c>
      <c r="G4369" t="s">
        <v>6647</v>
      </c>
      <c r="H4369" t="s">
        <v>7440</v>
      </c>
      <c r="I4369" t="s">
        <v>8055</v>
      </c>
      <c r="J4369" t="s">
        <v>8057</v>
      </c>
      <c r="K4369" t="s">
        <v>8063</v>
      </c>
      <c r="L4369" t="s">
        <v>8593</v>
      </c>
      <c r="M4369">
        <v>76106</v>
      </c>
      <c r="N4369" t="s">
        <v>8639</v>
      </c>
      <c r="O4369" t="s">
        <v>9801</v>
      </c>
      <c r="P4369" t="s">
        <v>10371</v>
      </c>
      <c r="Q4369" t="s">
        <v>10379</v>
      </c>
      <c r="R4369" t="s">
        <v>11535</v>
      </c>
      <c r="S4369">
        <v>5.3440000000000003</v>
      </c>
      <c r="T4369">
        <v>2</v>
      </c>
      <c r="U4369">
        <v>0.2</v>
      </c>
      <c r="V4369">
        <v>0.73480000000000001</v>
      </c>
      <c r="W4369">
        <f>(Tableau1[[#This Row],[Sales]]/Tableau1[[#This Row],[Profit]])*100</f>
        <v>727.27272727272737</v>
      </c>
      <c r="X4369">
        <f>Tableau1[[#This Row],[Sales]]*(1-Tableau1[[#This Row],[Discount]])</f>
        <v>4.2752000000000008</v>
      </c>
      <c r="Y4369">
        <f ca="1">SUMIF(Tableau1[Order ID],Tableau1[[#This Row],[Order ID]],Tableau1[[#This Row],[Sales]])</f>
        <v>0</v>
      </c>
    </row>
    <row r="4370" spans="1:25" x14ac:dyDescent="0.3">
      <c r="A4370">
        <v>8769</v>
      </c>
      <c r="B4370" t="s">
        <v>4389</v>
      </c>
      <c r="C4370" s="9" t="s">
        <v>5378</v>
      </c>
      <c r="D4370" s="9">
        <v>42282</v>
      </c>
      <c r="E4370" s="3" t="s">
        <v>5360</v>
      </c>
      <c r="F4370" t="s">
        <v>6465</v>
      </c>
      <c r="G4370" t="s">
        <v>7050</v>
      </c>
      <c r="H4370" t="s">
        <v>7843</v>
      </c>
      <c r="I4370" t="s">
        <v>8054</v>
      </c>
      <c r="J4370" t="s">
        <v>8057</v>
      </c>
      <c r="K4370" t="s">
        <v>8096</v>
      </c>
      <c r="L4370" t="s">
        <v>8612</v>
      </c>
      <c r="M4370">
        <v>43229</v>
      </c>
      <c r="N4370" t="s">
        <v>8640</v>
      </c>
      <c r="O4370" t="s">
        <v>8927</v>
      </c>
      <c r="P4370" t="s">
        <v>10372</v>
      </c>
      <c r="Q4370" t="s">
        <v>10384</v>
      </c>
      <c r="R4370" t="s">
        <v>10676</v>
      </c>
      <c r="S4370">
        <v>288</v>
      </c>
      <c r="T4370">
        <v>4</v>
      </c>
      <c r="U4370">
        <v>0.2</v>
      </c>
      <c r="V4370">
        <v>57.6</v>
      </c>
      <c r="W4370">
        <f>(Tableau1[[#This Row],[Sales]]/Tableau1[[#This Row],[Profit]])*100</f>
        <v>500</v>
      </c>
      <c r="X4370">
        <f>Tableau1[[#This Row],[Sales]]*(1-Tableau1[[#This Row],[Discount]])</f>
        <v>230.4</v>
      </c>
      <c r="Y4370">
        <f ca="1">SUMIF(Tableau1[Order ID],Tableau1[[#This Row],[Order ID]],Tableau1[[#This Row],[Sales]])</f>
        <v>0</v>
      </c>
    </row>
    <row r="4371" spans="1:25" x14ac:dyDescent="0.3">
      <c r="A4371">
        <v>8770</v>
      </c>
      <c r="B4371" t="s">
        <v>4390</v>
      </c>
      <c r="C4371" s="9" t="s">
        <v>5156</v>
      </c>
      <c r="D4371" s="9">
        <v>42625</v>
      </c>
      <c r="E4371" s="3" t="s">
        <v>6190</v>
      </c>
      <c r="F4371" t="s">
        <v>6467</v>
      </c>
      <c r="G4371" t="s">
        <v>6646</v>
      </c>
      <c r="H4371" t="s">
        <v>7439</v>
      </c>
      <c r="I4371" t="s">
        <v>8056</v>
      </c>
      <c r="J4371" t="s">
        <v>8057</v>
      </c>
      <c r="K4371" t="s">
        <v>8161</v>
      </c>
      <c r="L4371" t="s">
        <v>8610</v>
      </c>
      <c r="M4371">
        <v>80027</v>
      </c>
      <c r="N4371" t="s">
        <v>8638</v>
      </c>
      <c r="O4371" t="s">
        <v>10284</v>
      </c>
      <c r="P4371" t="s">
        <v>10372</v>
      </c>
      <c r="Q4371" t="s">
        <v>10380</v>
      </c>
      <c r="R4371" t="s">
        <v>12025</v>
      </c>
      <c r="S4371">
        <v>146.952</v>
      </c>
      <c r="T4371">
        <v>3</v>
      </c>
      <c r="U4371">
        <v>0.2</v>
      </c>
      <c r="V4371">
        <v>9.1844999999999999</v>
      </c>
      <c r="W4371">
        <f>(Tableau1[[#This Row],[Sales]]/Tableau1[[#This Row],[Profit]])*100</f>
        <v>1600</v>
      </c>
      <c r="X4371">
        <f>Tableau1[[#This Row],[Sales]]*(1-Tableau1[[#This Row],[Discount]])</f>
        <v>117.5616</v>
      </c>
      <c r="Y4371">
        <f ca="1">SUMIF(Tableau1[Order ID],Tableau1[[#This Row],[Order ID]],Tableau1[[#This Row],[Sales]])</f>
        <v>0</v>
      </c>
    </row>
    <row r="4372" spans="1:25" x14ac:dyDescent="0.3">
      <c r="A4372">
        <v>8772</v>
      </c>
      <c r="B4372" t="s">
        <v>4391</v>
      </c>
      <c r="C4372" s="9" t="s">
        <v>5062</v>
      </c>
      <c r="D4372" s="9">
        <v>42992</v>
      </c>
      <c r="E4372" s="3" t="s">
        <v>5727</v>
      </c>
      <c r="F4372" t="s">
        <v>6466</v>
      </c>
      <c r="G4372" t="s">
        <v>7055</v>
      </c>
      <c r="H4372" t="s">
        <v>7848</v>
      </c>
      <c r="I4372" t="s">
        <v>8055</v>
      </c>
      <c r="J4372" t="s">
        <v>8057</v>
      </c>
      <c r="K4372" t="s">
        <v>8311</v>
      </c>
      <c r="L4372" t="s">
        <v>8592</v>
      </c>
      <c r="M4372">
        <v>27604</v>
      </c>
      <c r="N4372" t="s">
        <v>8637</v>
      </c>
      <c r="O4372" t="s">
        <v>9803</v>
      </c>
      <c r="P4372" t="s">
        <v>10371</v>
      </c>
      <c r="Q4372" t="s">
        <v>10382</v>
      </c>
      <c r="R4372" t="s">
        <v>11537</v>
      </c>
      <c r="S4372">
        <v>942.78399999999999</v>
      </c>
      <c r="T4372">
        <v>4</v>
      </c>
      <c r="U4372">
        <v>0.2</v>
      </c>
      <c r="V4372">
        <v>94.278400000000005</v>
      </c>
      <c r="W4372">
        <f>(Tableau1[[#This Row],[Sales]]/Tableau1[[#This Row],[Profit]])*100</f>
        <v>1000</v>
      </c>
      <c r="X4372">
        <f>Tableau1[[#This Row],[Sales]]*(1-Tableau1[[#This Row],[Discount]])</f>
        <v>754.22720000000004</v>
      </c>
      <c r="Y4372">
        <f ca="1">SUMIF(Tableau1[Order ID],Tableau1[[#This Row],[Order ID]],Tableau1[[#This Row],[Sales]])</f>
        <v>0</v>
      </c>
    </row>
    <row r="4373" spans="1:25" x14ac:dyDescent="0.3">
      <c r="A4373">
        <v>8774</v>
      </c>
      <c r="B4373" t="s">
        <v>4392</v>
      </c>
      <c r="C4373" s="9" t="s">
        <v>6232</v>
      </c>
      <c r="D4373" s="9">
        <v>42058</v>
      </c>
      <c r="E4373" s="3" t="s">
        <v>5132</v>
      </c>
      <c r="F4373" t="s">
        <v>6465</v>
      </c>
      <c r="G4373" t="s">
        <v>7252</v>
      </c>
      <c r="H4373" t="s">
        <v>8045</v>
      </c>
      <c r="I4373" t="s">
        <v>8056</v>
      </c>
      <c r="J4373" t="s">
        <v>8057</v>
      </c>
      <c r="K4373" t="s">
        <v>8078</v>
      </c>
      <c r="L4373" t="s">
        <v>8603</v>
      </c>
      <c r="M4373">
        <v>10024</v>
      </c>
      <c r="N4373" t="s">
        <v>8640</v>
      </c>
      <c r="O4373" t="s">
        <v>9189</v>
      </c>
      <c r="P4373" t="s">
        <v>10371</v>
      </c>
      <c r="Q4373" t="s">
        <v>10382</v>
      </c>
      <c r="R4373" t="s">
        <v>10938</v>
      </c>
      <c r="S4373">
        <v>26.88</v>
      </c>
      <c r="T4373">
        <v>6</v>
      </c>
      <c r="U4373">
        <v>0</v>
      </c>
      <c r="V4373">
        <v>6.72</v>
      </c>
      <c r="W4373">
        <f>(Tableau1[[#This Row],[Sales]]/Tableau1[[#This Row],[Profit]])*100</f>
        <v>400</v>
      </c>
      <c r="X4373">
        <f>Tableau1[[#This Row],[Sales]]*(1-Tableau1[[#This Row],[Discount]])</f>
        <v>26.88</v>
      </c>
      <c r="Y4373">
        <f ca="1">SUMIF(Tableau1[Order ID],Tableau1[[#This Row],[Order ID]],Tableau1[[#This Row],[Sales]])</f>
        <v>0</v>
      </c>
    </row>
    <row r="4374" spans="1:25" x14ac:dyDescent="0.3">
      <c r="A4374">
        <v>8776</v>
      </c>
      <c r="B4374" t="s">
        <v>4393</v>
      </c>
      <c r="C4374" s="9" t="s">
        <v>5035</v>
      </c>
      <c r="D4374" s="9">
        <v>42709</v>
      </c>
      <c r="E4374" s="3" t="s">
        <v>5040</v>
      </c>
      <c r="F4374" t="s">
        <v>6464</v>
      </c>
      <c r="G4374" t="s">
        <v>6954</v>
      </c>
      <c r="H4374" t="s">
        <v>7747</v>
      </c>
      <c r="I4374" t="s">
        <v>8056</v>
      </c>
      <c r="J4374" t="s">
        <v>8057</v>
      </c>
      <c r="K4374" t="s">
        <v>8080</v>
      </c>
      <c r="L4374" t="s">
        <v>8598</v>
      </c>
      <c r="M4374">
        <v>60623</v>
      </c>
      <c r="N4374" t="s">
        <v>8639</v>
      </c>
      <c r="O4374" t="s">
        <v>8784</v>
      </c>
      <c r="P4374" t="s">
        <v>10371</v>
      </c>
      <c r="Q4374" t="s">
        <v>10379</v>
      </c>
      <c r="R4374" t="s">
        <v>10534</v>
      </c>
      <c r="S4374">
        <v>3.536</v>
      </c>
      <c r="T4374">
        <v>2</v>
      </c>
      <c r="U4374">
        <v>0.2</v>
      </c>
      <c r="V4374">
        <v>0.30940000000000001</v>
      </c>
      <c r="W4374">
        <f>(Tableau1[[#This Row],[Sales]]/Tableau1[[#This Row],[Profit]])*100</f>
        <v>1142.8571428571429</v>
      </c>
      <c r="X4374">
        <f>Tableau1[[#This Row],[Sales]]*(1-Tableau1[[#This Row],[Discount]])</f>
        <v>2.8288000000000002</v>
      </c>
      <c r="Y4374">
        <f ca="1">SUMIF(Tableau1[Order ID],Tableau1[[#This Row],[Order ID]],Tableau1[[#This Row],[Sales]])</f>
        <v>0</v>
      </c>
    </row>
    <row r="4375" spans="1:25" x14ac:dyDescent="0.3">
      <c r="A4375">
        <v>8777</v>
      </c>
      <c r="B4375" t="s">
        <v>4394</v>
      </c>
      <c r="C4375" s="9" t="s">
        <v>5445</v>
      </c>
      <c r="D4375" s="9">
        <v>42553</v>
      </c>
      <c r="E4375" s="3" t="s">
        <v>5924</v>
      </c>
      <c r="F4375" t="s">
        <v>6466</v>
      </c>
      <c r="G4375" t="s">
        <v>6573</v>
      </c>
      <c r="H4375" t="s">
        <v>7366</v>
      </c>
      <c r="I4375" t="s">
        <v>8055</v>
      </c>
      <c r="J4375" t="s">
        <v>8057</v>
      </c>
      <c r="K4375" t="s">
        <v>8172</v>
      </c>
      <c r="L4375" t="s">
        <v>8593</v>
      </c>
      <c r="M4375">
        <v>77340</v>
      </c>
      <c r="N4375" t="s">
        <v>8639</v>
      </c>
      <c r="O4375" t="s">
        <v>9285</v>
      </c>
      <c r="P4375" t="s">
        <v>10370</v>
      </c>
      <c r="Q4375" t="s">
        <v>10374</v>
      </c>
      <c r="R4375" t="s">
        <v>11034</v>
      </c>
      <c r="S4375">
        <v>528.42999999999995</v>
      </c>
      <c r="T4375">
        <v>5</v>
      </c>
      <c r="U4375">
        <v>0.3</v>
      </c>
      <c r="V4375">
        <v>0</v>
      </c>
      <c r="W4375" t="e">
        <f>(Tableau1[[#This Row],[Sales]]/Tableau1[[#This Row],[Profit]])*100</f>
        <v>#DIV/0!</v>
      </c>
      <c r="X4375">
        <f>Tableau1[[#This Row],[Sales]]*(1-Tableau1[[#This Row],[Discount]])</f>
        <v>369.90099999999995</v>
      </c>
      <c r="Y4375">
        <f ca="1">SUMIF(Tableau1[Order ID],Tableau1[[#This Row],[Order ID]],Tableau1[[#This Row],[Sales]])</f>
        <v>0</v>
      </c>
    </row>
    <row r="4376" spans="1:25" x14ac:dyDescent="0.3">
      <c r="A4376">
        <v>8779</v>
      </c>
      <c r="B4376" t="s">
        <v>4395</v>
      </c>
      <c r="C4376" s="9" t="s">
        <v>6126</v>
      </c>
      <c r="D4376" s="9">
        <v>43082</v>
      </c>
      <c r="E4376" s="3" t="s">
        <v>5434</v>
      </c>
      <c r="F4376" t="s">
        <v>6465</v>
      </c>
      <c r="G4376" t="s">
        <v>6630</v>
      </c>
      <c r="H4376" t="s">
        <v>7423</v>
      </c>
      <c r="I4376" t="s">
        <v>8055</v>
      </c>
      <c r="J4376" t="s">
        <v>8057</v>
      </c>
      <c r="K4376" t="s">
        <v>8078</v>
      </c>
      <c r="L4376" t="s">
        <v>8603</v>
      </c>
      <c r="M4376">
        <v>10024</v>
      </c>
      <c r="N4376" t="s">
        <v>8640</v>
      </c>
      <c r="O4376" t="s">
        <v>9197</v>
      </c>
      <c r="P4376" t="s">
        <v>10370</v>
      </c>
      <c r="Q4376" t="s">
        <v>10373</v>
      </c>
      <c r="R4376" t="s">
        <v>10946</v>
      </c>
      <c r="S4376">
        <v>287.976</v>
      </c>
      <c r="T4376">
        <v>3</v>
      </c>
      <c r="U4376">
        <v>0.2</v>
      </c>
      <c r="V4376">
        <v>7.1993999999999998</v>
      </c>
      <c r="W4376">
        <f>(Tableau1[[#This Row],[Sales]]/Tableau1[[#This Row],[Profit]])*100</f>
        <v>4000</v>
      </c>
      <c r="X4376">
        <f>Tableau1[[#This Row],[Sales]]*(1-Tableau1[[#This Row],[Discount]])</f>
        <v>230.38080000000002</v>
      </c>
      <c r="Y4376">
        <f ca="1">SUMIF(Tableau1[Order ID],Tableau1[[#This Row],[Order ID]],Tableau1[[#This Row],[Sales]])</f>
        <v>0</v>
      </c>
    </row>
    <row r="4377" spans="1:25" x14ac:dyDescent="0.3">
      <c r="A4377">
        <v>8780</v>
      </c>
      <c r="B4377" t="s">
        <v>4396</v>
      </c>
      <c r="C4377" s="9" t="s">
        <v>5335</v>
      </c>
      <c r="D4377" s="9">
        <v>42083</v>
      </c>
      <c r="E4377" s="3" t="s">
        <v>5234</v>
      </c>
      <c r="F4377" t="s">
        <v>6464</v>
      </c>
      <c r="G4377" t="s">
        <v>6766</v>
      </c>
      <c r="H4377" t="s">
        <v>7559</v>
      </c>
      <c r="I4377" t="s">
        <v>8054</v>
      </c>
      <c r="J4377" t="s">
        <v>8057</v>
      </c>
      <c r="K4377" t="s">
        <v>8185</v>
      </c>
      <c r="L4377" t="s">
        <v>8609</v>
      </c>
      <c r="M4377">
        <v>97301</v>
      </c>
      <c r="N4377" t="s">
        <v>8638</v>
      </c>
      <c r="O4377" t="s">
        <v>9376</v>
      </c>
      <c r="P4377" t="s">
        <v>10371</v>
      </c>
      <c r="Q4377" t="s">
        <v>10377</v>
      </c>
      <c r="R4377" t="s">
        <v>11124</v>
      </c>
      <c r="S4377">
        <v>29.303999999999998</v>
      </c>
      <c r="T4377">
        <v>3</v>
      </c>
      <c r="U4377">
        <v>0.2</v>
      </c>
      <c r="V4377">
        <v>2.5640999999999998</v>
      </c>
      <c r="W4377">
        <f>(Tableau1[[#This Row],[Sales]]/Tableau1[[#This Row],[Profit]])*100</f>
        <v>1142.8571428571429</v>
      </c>
      <c r="X4377">
        <f>Tableau1[[#This Row],[Sales]]*(1-Tableau1[[#This Row],[Discount]])</f>
        <v>23.443200000000001</v>
      </c>
      <c r="Y4377">
        <f ca="1">SUMIF(Tableau1[Order ID],Tableau1[[#This Row],[Order ID]],Tableau1[[#This Row],[Sales]])</f>
        <v>0</v>
      </c>
    </row>
    <row r="4378" spans="1:25" x14ac:dyDescent="0.3">
      <c r="A4378">
        <v>8781</v>
      </c>
      <c r="B4378" t="s">
        <v>4397</v>
      </c>
      <c r="C4378" s="9" t="s">
        <v>5909</v>
      </c>
      <c r="D4378" s="9">
        <v>42064</v>
      </c>
      <c r="E4378" s="3" t="s">
        <v>6281</v>
      </c>
      <c r="F4378" t="s">
        <v>6466</v>
      </c>
      <c r="G4378" t="s">
        <v>7250</v>
      </c>
      <c r="H4378" t="s">
        <v>8043</v>
      </c>
      <c r="I4378" t="s">
        <v>8055</v>
      </c>
      <c r="J4378" t="s">
        <v>8057</v>
      </c>
      <c r="K4378" t="s">
        <v>8070</v>
      </c>
      <c r="L4378" t="s">
        <v>8593</v>
      </c>
      <c r="M4378">
        <v>77070</v>
      </c>
      <c r="N4378" t="s">
        <v>8639</v>
      </c>
      <c r="O4378" t="s">
        <v>9846</v>
      </c>
      <c r="P4378" t="s">
        <v>10371</v>
      </c>
      <c r="Q4378" t="s">
        <v>10379</v>
      </c>
      <c r="R4378" t="s">
        <v>11580</v>
      </c>
      <c r="S4378">
        <v>55.328000000000003</v>
      </c>
      <c r="T4378">
        <v>2</v>
      </c>
      <c r="U4378">
        <v>0.2</v>
      </c>
      <c r="V4378">
        <v>6.2244000000000002</v>
      </c>
      <c r="W4378">
        <f>(Tableau1[[#This Row],[Sales]]/Tableau1[[#This Row],[Profit]])*100</f>
        <v>888.88888888888891</v>
      </c>
      <c r="X4378">
        <f>Tableau1[[#This Row],[Sales]]*(1-Tableau1[[#This Row],[Discount]])</f>
        <v>44.262400000000007</v>
      </c>
      <c r="Y4378">
        <f ca="1">SUMIF(Tableau1[Order ID],Tableau1[[#This Row],[Order ID]],Tableau1[[#This Row],[Sales]])</f>
        <v>0</v>
      </c>
    </row>
    <row r="4379" spans="1:25" x14ac:dyDescent="0.3">
      <c r="A4379">
        <v>8783</v>
      </c>
      <c r="B4379" t="s">
        <v>4398</v>
      </c>
      <c r="C4379" s="9" t="s">
        <v>5336</v>
      </c>
      <c r="D4379" s="9">
        <v>42628</v>
      </c>
      <c r="E4379" s="3" t="s">
        <v>5903</v>
      </c>
      <c r="F4379" t="s">
        <v>6465</v>
      </c>
      <c r="G4379" t="s">
        <v>6719</v>
      </c>
      <c r="H4379" t="s">
        <v>7512</v>
      </c>
      <c r="I4379" t="s">
        <v>8055</v>
      </c>
      <c r="J4379" t="s">
        <v>8057</v>
      </c>
      <c r="K4379" t="s">
        <v>8571</v>
      </c>
      <c r="L4379" t="s">
        <v>8633</v>
      </c>
      <c r="M4379">
        <v>83301</v>
      </c>
      <c r="N4379" t="s">
        <v>8638</v>
      </c>
      <c r="O4379" t="s">
        <v>9793</v>
      </c>
      <c r="P4379" t="s">
        <v>10371</v>
      </c>
      <c r="Q4379" t="s">
        <v>10381</v>
      </c>
      <c r="R4379" t="s">
        <v>11527</v>
      </c>
      <c r="S4379">
        <v>20.416</v>
      </c>
      <c r="T4379">
        <v>4</v>
      </c>
      <c r="U4379">
        <v>0.2</v>
      </c>
      <c r="V4379">
        <v>6.6352000000000002</v>
      </c>
      <c r="W4379">
        <f>(Tableau1[[#This Row],[Sales]]/Tableau1[[#This Row],[Profit]])*100</f>
        <v>307.69230769230774</v>
      </c>
      <c r="X4379">
        <f>Tableau1[[#This Row],[Sales]]*(1-Tableau1[[#This Row],[Discount]])</f>
        <v>16.332800000000002</v>
      </c>
      <c r="Y4379">
        <f ca="1">SUMIF(Tableau1[Order ID],Tableau1[[#This Row],[Order ID]],Tableau1[[#This Row],[Sales]])</f>
        <v>0</v>
      </c>
    </row>
    <row r="4380" spans="1:25" x14ac:dyDescent="0.3">
      <c r="A4380">
        <v>8785</v>
      </c>
      <c r="B4380" t="s">
        <v>4399</v>
      </c>
      <c r="C4380" s="9" t="s">
        <v>5324</v>
      </c>
      <c r="D4380" s="9">
        <v>42811</v>
      </c>
      <c r="E4380" s="3" t="s">
        <v>5751</v>
      </c>
      <c r="F4380" t="s">
        <v>6465</v>
      </c>
      <c r="G4380" t="s">
        <v>6825</v>
      </c>
      <c r="H4380" t="s">
        <v>7618</v>
      </c>
      <c r="I4380" t="s">
        <v>8056</v>
      </c>
      <c r="J4380" t="s">
        <v>8057</v>
      </c>
      <c r="K4380" t="s">
        <v>8347</v>
      </c>
      <c r="L4380" t="s">
        <v>8606</v>
      </c>
      <c r="M4380">
        <v>37918</v>
      </c>
      <c r="N4380" t="s">
        <v>8637</v>
      </c>
      <c r="O4380" t="s">
        <v>9773</v>
      </c>
      <c r="P4380" t="s">
        <v>10371</v>
      </c>
      <c r="Q4380" t="s">
        <v>10375</v>
      </c>
      <c r="R4380" t="s">
        <v>11508</v>
      </c>
      <c r="S4380">
        <v>4.6079999999999997</v>
      </c>
      <c r="T4380">
        <v>2</v>
      </c>
      <c r="U4380">
        <v>0.2</v>
      </c>
      <c r="V4380">
        <v>1.6704000000000001</v>
      </c>
      <c r="W4380">
        <f>(Tableau1[[#This Row],[Sales]]/Tableau1[[#This Row],[Profit]])*100</f>
        <v>275.86206896551721</v>
      </c>
      <c r="X4380">
        <f>Tableau1[[#This Row],[Sales]]*(1-Tableau1[[#This Row],[Discount]])</f>
        <v>3.6863999999999999</v>
      </c>
      <c r="Y4380">
        <f ca="1">SUMIF(Tableau1[Order ID],Tableau1[[#This Row],[Order ID]],Tableau1[[#This Row],[Sales]])</f>
        <v>0</v>
      </c>
    </row>
    <row r="4381" spans="1:25" x14ac:dyDescent="0.3">
      <c r="A4381">
        <v>8786</v>
      </c>
      <c r="B4381" t="s">
        <v>4400</v>
      </c>
      <c r="C4381" s="9" t="s">
        <v>5069</v>
      </c>
      <c r="D4381" s="9">
        <v>42883</v>
      </c>
      <c r="E4381" s="3" t="s">
        <v>5485</v>
      </c>
      <c r="F4381" t="s">
        <v>6465</v>
      </c>
      <c r="G4381" t="s">
        <v>7166</v>
      </c>
      <c r="H4381" t="s">
        <v>7959</v>
      </c>
      <c r="I4381" t="s">
        <v>8055</v>
      </c>
      <c r="J4381" t="s">
        <v>8057</v>
      </c>
      <c r="K4381" t="s">
        <v>8100</v>
      </c>
      <c r="L4381" t="s">
        <v>8604</v>
      </c>
      <c r="M4381">
        <v>85023</v>
      </c>
      <c r="N4381" t="s">
        <v>8638</v>
      </c>
      <c r="O4381" t="s">
        <v>10236</v>
      </c>
      <c r="P4381" t="s">
        <v>10372</v>
      </c>
      <c r="Q4381" t="s">
        <v>10380</v>
      </c>
      <c r="R4381" t="s">
        <v>11974</v>
      </c>
      <c r="S4381">
        <v>195.96</v>
      </c>
      <c r="T4381">
        <v>5</v>
      </c>
      <c r="U4381">
        <v>0.2</v>
      </c>
      <c r="V4381">
        <v>19.596</v>
      </c>
      <c r="W4381">
        <f>(Tableau1[[#This Row],[Sales]]/Tableau1[[#This Row],[Profit]])*100</f>
        <v>1000</v>
      </c>
      <c r="X4381">
        <f>Tableau1[[#This Row],[Sales]]*(1-Tableau1[[#This Row],[Discount]])</f>
        <v>156.76800000000003</v>
      </c>
      <c r="Y4381">
        <f ca="1">SUMIF(Tableau1[Order ID],Tableau1[[#This Row],[Order ID]],Tableau1[[#This Row],[Sales]])</f>
        <v>0</v>
      </c>
    </row>
    <row r="4382" spans="1:25" x14ac:dyDescent="0.3">
      <c r="A4382">
        <v>8789</v>
      </c>
      <c r="B4382" t="s">
        <v>4401</v>
      </c>
      <c r="C4382" s="9" t="s">
        <v>5170</v>
      </c>
      <c r="D4382" s="9">
        <v>42901</v>
      </c>
      <c r="E4382" s="3" t="s">
        <v>5279</v>
      </c>
      <c r="F4382" t="s">
        <v>6465</v>
      </c>
      <c r="G4382" t="s">
        <v>7023</v>
      </c>
      <c r="H4382" t="s">
        <v>7816</v>
      </c>
      <c r="I4382" t="s">
        <v>8054</v>
      </c>
      <c r="J4382" t="s">
        <v>8057</v>
      </c>
      <c r="K4382" t="s">
        <v>8111</v>
      </c>
      <c r="L4382" t="s">
        <v>8592</v>
      </c>
      <c r="M4382">
        <v>28110</v>
      </c>
      <c r="N4382" t="s">
        <v>8637</v>
      </c>
      <c r="O4382" t="s">
        <v>9599</v>
      </c>
      <c r="P4382" t="s">
        <v>10370</v>
      </c>
      <c r="Q4382" t="s">
        <v>10374</v>
      </c>
      <c r="R4382" t="s">
        <v>11340</v>
      </c>
      <c r="S4382">
        <v>698.35199999999998</v>
      </c>
      <c r="T4382">
        <v>3</v>
      </c>
      <c r="U4382">
        <v>0.2</v>
      </c>
      <c r="V4382">
        <v>52.376399999999997</v>
      </c>
      <c r="W4382">
        <f>(Tableau1[[#This Row],[Sales]]/Tableau1[[#This Row],[Profit]])*100</f>
        <v>1333.3333333333335</v>
      </c>
      <c r="X4382">
        <f>Tableau1[[#This Row],[Sales]]*(1-Tableau1[[#This Row],[Discount]])</f>
        <v>558.6816</v>
      </c>
      <c r="Y4382">
        <f ca="1">SUMIF(Tableau1[Order ID],Tableau1[[#This Row],[Order ID]],Tableau1[[#This Row],[Sales]])</f>
        <v>0</v>
      </c>
    </row>
    <row r="4383" spans="1:25" x14ac:dyDescent="0.3">
      <c r="A4383">
        <v>8791</v>
      </c>
      <c r="B4383" t="s">
        <v>4402</v>
      </c>
      <c r="C4383" s="9" t="s">
        <v>5714</v>
      </c>
      <c r="D4383" s="9">
        <v>42253</v>
      </c>
      <c r="E4383" s="3" t="s">
        <v>5841</v>
      </c>
      <c r="F4383" t="s">
        <v>6465</v>
      </c>
      <c r="G4383" t="s">
        <v>6600</v>
      </c>
      <c r="H4383" t="s">
        <v>7393</v>
      </c>
      <c r="I4383" t="s">
        <v>8055</v>
      </c>
      <c r="J4383" t="s">
        <v>8057</v>
      </c>
      <c r="K4383" t="s">
        <v>8160</v>
      </c>
      <c r="L4383" t="s">
        <v>8605</v>
      </c>
      <c r="M4383">
        <v>23223</v>
      </c>
      <c r="N4383" t="s">
        <v>8637</v>
      </c>
      <c r="O4383" t="s">
        <v>10039</v>
      </c>
      <c r="P4383" t="s">
        <v>10371</v>
      </c>
      <c r="Q4383" t="s">
        <v>10381</v>
      </c>
      <c r="R4383" t="s">
        <v>11777</v>
      </c>
      <c r="S4383">
        <v>46.62</v>
      </c>
      <c r="T4383">
        <v>9</v>
      </c>
      <c r="U4383">
        <v>0</v>
      </c>
      <c r="V4383">
        <v>21.4452</v>
      </c>
      <c r="W4383">
        <f>(Tableau1[[#This Row],[Sales]]/Tableau1[[#This Row],[Profit]])*100</f>
        <v>217.39130434782606</v>
      </c>
      <c r="X4383">
        <f>Tableau1[[#This Row],[Sales]]*(1-Tableau1[[#This Row],[Discount]])</f>
        <v>46.62</v>
      </c>
      <c r="Y4383">
        <f ca="1">SUMIF(Tableau1[Order ID],Tableau1[[#This Row],[Order ID]],Tableau1[[#This Row],[Sales]])</f>
        <v>0</v>
      </c>
    </row>
    <row r="4384" spans="1:25" x14ac:dyDescent="0.3">
      <c r="A4384">
        <v>8792</v>
      </c>
      <c r="B4384" t="s">
        <v>4403</v>
      </c>
      <c r="C4384" s="9" t="s">
        <v>5287</v>
      </c>
      <c r="D4384" s="9">
        <v>42812</v>
      </c>
      <c r="E4384" s="3" t="s">
        <v>5698</v>
      </c>
      <c r="F4384" t="s">
        <v>6465</v>
      </c>
      <c r="G4384" t="s">
        <v>7095</v>
      </c>
      <c r="H4384" t="s">
        <v>7888</v>
      </c>
      <c r="I4384" t="s">
        <v>8054</v>
      </c>
      <c r="J4384" t="s">
        <v>8057</v>
      </c>
      <c r="K4384" t="s">
        <v>8070</v>
      </c>
      <c r="L4384" t="s">
        <v>8593</v>
      </c>
      <c r="M4384">
        <v>77041</v>
      </c>
      <c r="N4384" t="s">
        <v>8639</v>
      </c>
      <c r="O4384" t="s">
        <v>9286</v>
      </c>
      <c r="P4384" t="s">
        <v>10372</v>
      </c>
      <c r="Q4384" t="s">
        <v>10380</v>
      </c>
      <c r="R4384" t="s">
        <v>11035</v>
      </c>
      <c r="S4384">
        <v>537.54399999999998</v>
      </c>
      <c r="T4384">
        <v>7</v>
      </c>
      <c r="U4384">
        <v>0.2</v>
      </c>
      <c r="V4384">
        <v>47.0351</v>
      </c>
      <c r="W4384">
        <f>(Tableau1[[#This Row],[Sales]]/Tableau1[[#This Row],[Profit]])*100</f>
        <v>1142.8571428571429</v>
      </c>
      <c r="X4384">
        <f>Tableau1[[#This Row],[Sales]]*(1-Tableau1[[#This Row],[Discount]])</f>
        <v>430.03520000000003</v>
      </c>
      <c r="Y4384">
        <f ca="1">SUMIF(Tableau1[Order ID],Tableau1[[#This Row],[Order ID]],Tableau1[[#This Row],[Sales]])</f>
        <v>0</v>
      </c>
    </row>
    <row r="4385" spans="1:25" x14ac:dyDescent="0.3">
      <c r="A4385">
        <v>8793</v>
      </c>
      <c r="B4385" t="s">
        <v>4404</v>
      </c>
      <c r="C4385" s="9" t="s">
        <v>5204</v>
      </c>
      <c r="D4385" s="9">
        <v>41992</v>
      </c>
      <c r="E4385" s="3" t="s">
        <v>6089</v>
      </c>
      <c r="F4385" t="s">
        <v>6466</v>
      </c>
      <c r="G4385" t="s">
        <v>6630</v>
      </c>
      <c r="H4385" t="s">
        <v>7423</v>
      </c>
      <c r="I4385" t="s">
        <v>8055</v>
      </c>
      <c r="J4385" t="s">
        <v>8057</v>
      </c>
      <c r="K4385" t="s">
        <v>8059</v>
      </c>
      <c r="L4385" t="s">
        <v>8590</v>
      </c>
      <c r="M4385">
        <v>90008</v>
      </c>
      <c r="N4385" t="s">
        <v>8638</v>
      </c>
      <c r="O4385" t="s">
        <v>9196</v>
      </c>
      <c r="P4385" t="s">
        <v>10371</v>
      </c>
      <c r="Q4385" t="s">
        <v>10375</v>
      </c>
      <c r="R4385" t="s">
        <v>10945</v>
      </c>
      <c r="S4385">
        <v>14.62</v>
      </c>
      <c r="T4385">
        <v>2</v>
      </c>
      <c r="U4385">
        <v>0</v>
      </c>
      <c r="V4385">
        <v>6.8714000000000004</v>
      </c>
      <c r="W4385">
        <f>(Tableau1[[#This Row],[Sales]]/Tableau1[[#This Row],[Profit]])*100</f>
        <v>212.7659574468085</v>
      </c>
      <c r="X4385">
        <f>Tableau1[[#This Row],[Sales]]*(1-Tableau1[[#This Row],[Discount]])</f>
        <v>14.62</v>
      </c>
      <c r="Y4385">
        <f ca="1">SUMIF(Tableau1[Order ID],Tableau1[[#This Row],[Order ID]],Tableau1[[#This Row],[Sales]])</f>
        <v>0</v>
      </c>
    </row>
    <row r="4386" spans="1:25" x14ac:dyDescent="0.3">
      <c r="A4386">
        <v>8797</v>
      </c>
      <c r="B4386" t="s">
        <v>4405</v>
      </c>
      <c r="C4386" s="9" t="s">
        <v>5304</v>
      </c>
      <c r="D4386" s="9">
        <v>42558</v>
      </c>
      <c r="E4386" s="3" t="s">
        <v>6327</v>
      </c>
      <c r="F4386" t="s">
        <v>6465</v>
      </c>
      <c r="G4386" t="s">
        <v>6545</v>
      </c>
      <c r="H4386" t="s">
        <v>7338</v>
      </c>
      <c r="I4386" t="s">
        <v>8054</v>
      </c>
      <c r="J4386" t="s">
        <v>8057</v>
      </c>
      <c r="K4386" t="s">
        <v>8069</v>
      </c>
      <c r="L4386" t="s">
        <v>8595</v>
      </c>
      <c r="M4386">
        <v>84057</v>
      </c>
      <c r="N4386" t="s">
        <v>8638</v>
      </c>
      <c r="O4386" t="s">
        <v>9116</v>
      </c>
      <c r="P4386" t="s">
        <v>10371</v>
      </c>
      <c r="Q4386" t="s">
        <v>10383</v>
      </c>
      <c r="R4386" t="s">
        <v>10865</v>
      </c>
      <c r="S4386">
        <v>12.96</v>
      </c>
      <c r="T4386">
        <v>2</v>
      </c>
      <c r="U4386">
        <v>0</v>
      </c>
      <c r="V4386">
        <v>6.2207999999999997</v>
      </c>
      <c r="W4386">
        <f>(Tableau1[[#This Row],[Sales]]/Tableau1[[#This Row],[Profit]])*100</f>
        <v>208.33333333333334</v>
      </c>
      <c r="X4386">
        <f>Tableau1[[#This Row],[Sales]]*(1-Tableau1[[#This Row],[Discount]])</f>
        <v>12.96</v>
      </c>
      <c r="Y4386">
        <f ca="1">SUMIF(Tableau1[Order ID],Tableau1[[#This Row],[Order ID]],Tableau1[[#This Row],[Sales]])</f>
        <v>0</v>
      </c>
    </row>
    <row r="4387" spans="1:25" x14ac:dyDescent="0.3">
      <c r="A4387">
        <v>8799</v>
      </c>
      <c r="B4387" t="s">
        <v>4406</v>
      </c>
      <c r="C4387" s="9" t="s">
        <v>6233</v>
      </c>
      <c r="D4387" s="9">
        <v>42466</v>
      </c>
      <c r="E4387" s="3" t="s">
        <v>5372</v>
      </c>
      <c r="F4387" t="s">
        <v>6465</v>
      </c>
      <c r="G4387" t="s">
        <v>6559</v>
      </c>
      <c r="H4387" t="s">
        <v>7352</v>
      </c>
      <c r="I4387" t="s">
        <v>8056</v>
      </c>
      <c r="J4387" t="s">
        <v>8057</v>
      </c>
      <c r="K4387" t="s">
        <v>8198</v>
      </c>
      <c r="L4387" t="s">
        <v>8630</v>
      </c>
      <c r="M4387">
        <v>5408</v>
      </c>
      <c r="N4387" t="s">
        <v>8640</v>
      </c>
      <c r="O4387" t="s">
        <v>9946</v>
      </c>
      <c r="P4387" t="s">
        <v>10372</v>
      </c>
      <c r="Q4387" t="s">
        <v>10380</v>
      </c>
      <c r="R4387" t="s">
        <v>11681</v>
      </c>
      <c r="S4387">
        <v>1294.75</v>
      </c>
      <c r="T4387">
        <v>5</v>
      </c>
      <c r="U4387">
        <v>0</v>
      </c>
      <c r="V4387">
        <v>336.63499999999999</v>
      </c>
      <c r="W4387">
        <f>(Tableau1[[#This Row],[Sales]]/Tableau1[[#This Row],[Profit]])*100</f>
        <v>384.61538461538464</v>
      </c>
      <c r="X4387">
        <f>Tableau1[[#This Row],[Sales]]*(1-Tableau1[[#This Row],[Discount]])</f>
        <v>1294.75</v>
      </c>
      <c r="Y4387">
        <f ca="1">SUMIF(Tableau1[Order ID],Tableau1[[#This Row],[Order ID]],Tableau1[[#This Row],[Sales]])</f>
        <v>0</v>
      </c>
    </row>
    <row r="4388" spans="1:25" x14ac:dyDescent="0.3">
      <c r="A4388">
        <v>8800</v>
      </c>
      <c r="B4388" t="s">
        <v>4407</v>
      </c>
      <c r="C4388" s="9" t="s">
        <v>6234</v>
      </c>
      <c r="D4388" s="9">
        <v>41767</v>
      </c>
      <c r="E4388" s="3" t="s">
        <v>6055</v>
      </c>
      <c r="F4388" t="s">
        <v>6466</v>
      </c>
      <c r="G4388" t="s">
        <v>6877</v>
      </c>
      <c r="H4388" t="s">
        <v>7670</v>
      </c>
      <c r="I4388" t="s">
        <v>8054</v>
      </c>
      <c r="J4388" t="s">
        <v>8057</v>
      </c>
      <c r="K4388" t="s">
        <v>8068</v>
      </c>
      <c r="L4388" t="s">
        <v>8597</v>
      </c>
      <c r="M4388">
        <v>19134</v>
      </c>
      <c r="N4388" t="s">
        <v>8640</v>
      </c>
      <c r="O4388" t="s">
        <v>8940</v>
      </c>
      <c r="P4388" t="s">
        <v>10372</v>
      </c>
      <c r="Q4388" t="s">
        <v>10389</v>
      </c>
      <c r="R4388" t="s">
        <v>10689</v>
      </c>
      <c r="S4388">
        <v>1799.97</v>
      </c>
      <c r="T4388">
        <v>5</v>
      </c>
      <c r="U4388">
        <v>0.4</v>
      </c>
      <c r="V4388">
        <v>239.99600000000001</v>
      </c>
      <c r="W4388">
        <f>(Tableau1[[#This Row],[Sales]]/Tableau1[[#This Row],[Profit]])*100</f>
        <v>750</v>
      </c>
      <c r="X4388">
        <f>Tableau1[[#This Row],[Sales]]*(1-Tableau1[[#This Row],[Discount]])</f>
        <v>1079.982</v>
      </c>
      <c r="Y4388">
        <f ca="1">SUMIF(Tableau1[Order ID],Tableau1[[#This Row],[Order ID]],Tableau1[[#This Row],[Sales]])</f>
        <v>0</v>
      </c>
    </row>
    <row r="4389" spans="1:25" x14ac:dyDescent="0.3">
      <c r="A4389">
        <v>8801</v>
      </c>
      <c r="B4389" t="s">
        <v>4408</v>
      </c>
      <c r="C4389" s="9" t="s">
        <v>5081</v>
      </c>
      <c r="D4389" s="9">
        <v>43062</v>
      </c>
      <c r="E4389" s="3" t="s">
        <v>5374</v>
      </c>
      <c r="F4389" t="s">
        <v>6465</v>
      </c>
      <c r="G4389" t="s">
        <v>6762</v>
      </c>
      <c r="H4389" t="s">
        <v>7555</v>
      </c>
      <c r="I4389" t="s">
        <v>8055</v>
      </c>
      <c r="J4389" t="s">
        <v>8057</v>
      </c>
      <c r="K4389" t="s">
        <v>8080</v>
      </c>
      <c r="L4389" t="s">
        <v>8598</v>
      </c>
      <c r="M4389">
        <v>60623</v>
      </c>
      <c r="N4389" t="s">
        <v>8639</v>
      </c>
      <c r="O4389" t="s">
        <v>9867</v>
      </c>
      <c r="P4389" t="s">
        <v>10371</v>
      </c>
      <c r="Q4389" t="s">
        <v>10383</v>
      </c>
      <c r="R4389" t="s">
        <v>11602</v>
      </c>
      <c r="S4389">
        <v>10.688000000000001</v>
      </c>
      <c r="T4389">
        <v>2</v>
      </c>
      <c r="U4389">
        <v>0.2</v>
      </c>
      <c r="V4389">
        <v>3.7408000000000001</v>
      </c>
      <c r="W4389">
        <f>(Tableau1[[#This Row],[Sales]]/Tableau1[[#This Row],[Profit]])*100</f>
        <v>285.71428571428572</v>
      </c>
      <c r="X4389">
        <f>Tableau1[[#This Row],[Sales]]*(1-Tableau1[[#This Row],[Discount]])</f>
        <v>8.5504000000000016</v>
      </c>
      <c r="Y4389">
        <f ca="1">SUMIF(Tableau1[Order ID],Tableau1[[#This Row],[Order ID]],Tableau1[[#This Row],[Sales]])</f>
        <v>0</v>
      </c>
    </row>
    <row r="4390" spans="1:25" x14ac:dyDescent="0.3">
      <c r="A4390">
        <v>8802</v>
      </c>
      <c r="B4390" t="s">
        <v>4409</v>
      </c>
      <c r="C4390" s="9" t="s">
        <v>5368</v>
      </c>
      <c r="D4390" s="9">
        <v>42684</v>
      </c>
      <c r="E4390" s="3" t="s">
        <v>5426</v>
      </c>
      <c r="F4390" t="s">
        <v>6466</v>
      </c>
      <c r="G4390" t="s">
        <v>7223</v>
      </c>
      <c r="H4390" t="s">
        <v>8016</v>
      </c>
      <c r="I4390" t="s">
        <v>8054</v>
      </c>
      <c r="J4390" t="s">
        <v>8057</v>
      </c>
      <c r="K4390" t="s">
        <v>8326</v>
      </c>
      <c r="L4390" t="s">
        <v>8614</v>
      </c>
      <c r="M4390">
        <v>73120</v>
      </c>
      <c r="N4390" t="s">
        <v>8639</v>
      </c>
      <c r="O4390" t="s">
        <v>10257</v>
      </c>
      <c r="P4390" t="s">
        <v>10372</v>
      </c>
      <c r="Q4390" t="s">
        <v>10380</v>
      </c>
      <c r="R4390" t="s">
        <v>11995</v>
      </c>
      <c r="S4390">
        <v>221.98</v>
      </c>
      <c r="T4390">
        <v>2</v>
      </c>
      <c r="U4390">
        <v>0</v>
      </c>
      <c r="V4390">
        <v>62.154400000000003</v>
      </c>
      <c r="W4390">
        <f>(Tableau1[[#This Row],[Sales]]/Tableau1[[#This Row],[Profit]])*100</f>
        <v>357.14285714285711</v>
      </c>
      <c r="X4390">
        <f>Tableau1[[#This Row],[Sales]]*(1-Tableau1[[#This Row],[Discount]])</f>
        <v>221.98</v>
      </c>
      <c r="Y4390">
        <f ca="1">SUMIF(Tableau1[Order ID],Tableau1[[#This Row],[Order ID]],Tableau1[[#This Row],[Sales]])</f>
        <v>0</v>
      </c>
    </row>
    <row r="4391" spans="1:25" x14ac:dyDescent="0.3">
      <c r="A4391">
        <v>8804</v>
      </c>
      <c r="B4391" t="s">
        <v>4410</v>
      </c>
      <c r="C4391" s="9" t="s">
        <v>5550</v>
      </c>
      <c r="D4391" s="9">
        <v>42004</v>
      </c>
      <c r="E4391" s="3" t="s">
        <v>6399</v>
      </c>
      <c r="F4391" t="s">
        <v>6466</v>
      </c>
      <c r="G4391" t="s">
        <v>7160</v>
      </c>
      <c r="H4391" t="s">
        <v>7953</v>
      </c>
      <c r="I4391" t="s">
        <v>8055</v>
      </c>
      <c r="J4391" t="s">
        <v>8057</v>
      </c>
      <c r="K4391" t="s">
        <v>8078</v>
      </c>
      <c r="L4391" t="s">
        <v>8603</v>
      </c>
      <c r="M4391">
        <v>10035</v>
      </c>
      <c r="N4391" t="s">
        <v>8640</v>
      </c>
      <c r="O4391" t="s">
        <v>9190</v>
      </c>
      <c r="P4391" t="s">
        <v>10372</v>
      </c>
      <c r="Q4391" t="s">
        <v>10384</v>
      </c>
      <c r="R4391" t="s">
        <v>10939</v>
      </c>
      <c r="S4391">
        <v>34.770000000000003</v>
      </c>
      <c r="T4391">
        <v>3</v>
      </c>
      <c r="U4391">
        <v>0</v>
      </c>
      <c r="V4391">
        <v>11.4741</v>
      </c>
      <c r="W4391">
        <f>(Tableau1[[#This Row],[Sales]]/Tableau1[[#This Row],[Profit]])*100</f>
        <v>303.03030303030306</v>
      </c>
      <c r="X4391">
        <f>Tableau1[[#This Row],[Sales]]*(1-Tableau1[[#This Row],[Discount]])</f>
        <v>34.770000000000003</v>
      </c>
      <c r="Y4391">
        <f ca="1">SUMIF(Tableau1[Order ID],Tableau1[[#This Row],[Order ID]],Tableau1[[#This Row],[Sales]])</f>
        <v>0</v>
      </c>
    </row>
    <row r="4392" spans="1:25" x14ac:dyDescent="0.3">
      <c r="A4392">
        <v>8806</v>
      </c>
      <c r="B4392" t="s">
        <v>4411</v>
      </c>
      <c r="C4392" s="9" t="s">
        <v>6001</v>
      </c>
      <c r="D4392" s="9">
        <v>42966</v>
      </c>
      <c r="E4392" s="3" t="s">
        <v>5992</v>
      </c>
      <c r="F4392" t="s">
        <v>6465</v>
      </c>
      <c r="G4392" t="s">
        <v>6625</v>
      </c>
      <c r="H4392" t="s">
        <v>7418</v>
      </c>
      <c r="I4392" t="s">
        <v>8054</v>
      </c>
      <c r="J4392" t="s">
        <v>8057</v>
      </c>
      <c r="K4392" t="s">
        <v>8346</v>
      </c>
      <c r="L4392" t="s">
        <v>8595</v>
      </c>
      <c r="M4392">
        <v>84106</v>
      </c>
      <c r="N4392" t="s">
        <v>8638</v>
      </c>
      <c r="O4392" t="s">
        <v>9750</v>
      </c>
      <c r="P4392" t="s">
        <v>10371</v>
      </c>
      <c r="Q4392" t="s">
        <v>10381</v>
      </c>
      <c r="R4392" t="s">
        <v>11486</v>
      </c>
      <c r="S4392">
        <v>102.72</v>
      </c>
      <c r="T4392">
        <v>3</v>
      </c>
      <c r="U4392">
        <v>0.2</v>
      </c>
      <c r="V4392">
        <v>37.235999999999997</v>
      </c>
      <c r="W4392">
        <f>(Tableau1[[#This Row],[Sales]]/Tableau1[[#This Row],[Profit]])*100</f>
        <v>275.86206896551727</v>
      </c>
      <c r="X4392">
        <f>Tableau1[[#This Row],[Sales]]*(1-Tableau1[[#This Row],[Discount]])</f>
        <v>82.176000000000002</v>
      </c>
      <c r="Y4392">
        <f ca="1">SUMIF(Tableau1[Order ID],Tableau1[[#This Row],[Order ID]],Tableau1[[#This Row],[Sales]])</f>
        <v>0</v>
      </c>
    </row>
    <row r="4393" spans="1:25" x14ac:dyDescent="0.3">
      <c r="A4393">
        <v>8807</v>
      </c>
      <c r="B4393" t="s">
        <v>4412</v>
      </c>
      <c r="C4393" s="9" t="s">
        <v>5156</v>
      </c>
      <c r="D4393" s="9">
        <v>42625</v>
      </c>
      <c r="E4393" s="3" t="s">
        <v>6172</v>
      </c>
      <c r="F4393" t="s">
        <v>6465</v>
      </c>
      <c r="G4393" t="s">
        <v>7033</v>
      </c>
      <c r="H4393" t="s">
        <v>7826</v>
      </c>
      <c r="I4393" t="s">
        <v>8055</v>
      </c>
      <c r="J4393" t="s">
        <v>8057</v>
      </c>
      <c r="K4393" t="s">
        <v>8514</v>
      </c>
      <c r="L4393" t="s">
        <v>8603</v>
      </c>
      <c r="M4393">
        <v>13501</v>
      </c>
      <c r="N4393" t="s">
        <v>8640</v>
      </c>
      <c r="O4393" t="s">
        <v>10245</v>
      </c>
      <c r="P4393" t="s">
        <v>10370</v>
      </c>
      <c r="Q4393" t="s">
        <v>10378</v>
      </c>
      <c r="R4393" t="s">
        <v>11983</v>
      </c>
      <c r="S4393">
        <v>40.479999999999997</v>
      </c>
      <c r="T4393">
        <v>2</v>
      </c>
      <c r="U4393">
        <v>0</v>
      </c>
      <c r="V4393">
        <v>14.572800000000001</v>
      </c>
      <c r="W4393">
        <f>(Tableau1[[#This Row],[Sales]]/Tableau1[[#This Row],[Profit]])*100</f>
        <v>277.77777777777771</v>
      </c>
      <c r="X4393">
        <f>Tableau1[[#This Row],[Sales]]*(1-Tableau1[[#This Row],[Discount]])</f>
        <v>40.479999999999997</v>
      </c>
      <c r="Y4393">
        <f ca="1">SUMIF(Tableau1[Order ID],Tableau1[[#This Row],[Order ID]],Tableau1[[#This Row],[Sales]])</f>
        <v>0</v>
      </c>
    </row>
    <row r="4394" spans="1:25" x14ac:dyDescent="0.3">
      <c r="A4394">
        <v>8808</v>
      </c>
      <c r="B4394" t="s">
        <v>4413</v>
      </c>
      <c r="C4394" s="9" t="s">
        <v>5070</v>
      </c>
      <c r="D4394" s="9">
        <v>43034</v>
      </c>
      <c r="E4394" s="3" t="s">
        <v>6138</v>
      </c>
      <c r="F4394" t="s">
        <v>6465</v>
      </c>
      <c r="G4394" t="s">
        <v>6908</v>
      </c>
      <c r="H4394" t="s">
        <v>7701</v>
      </c>
      <c r="I4394" t="s">
        <v>8054</v>
      </c>
      <c r="J4394" t="s">
        <v>8057</v>
      </c>
      <c r="K4394" t="s">
        <v>8068</v>
      </c>
      <c r="L4394" t="s">
        <v>8597</v>
      </c>
      <c r="M4394">
        <v>19134</v>
      </c>
      <c r="N4394" t="s">
        <v>8640</v>
      </c>
      <c r="O4394" t="s">
        <v>9416</v>
      </c>
      <c r="P4394" t="s">
        <v>10371</v>
      </c>
      <c r="Q4394" t="s">
        <v>10381</v>
      </c>
      <c r="R4394" t="s">
        <v>11164</v>
      </c>
      <c r="S4394">
        <v>33.281999999999996</v>
      </c>
      <c r="T4394">
        <v>3</v>
      </c>
      <c r="U4394">
        <v>0.7</v>
      </c>
      <c r="V4394">
        <v>-27.734999999999999</v>
      </c>
      <c r="W4394">
        <f>(Tableau1[[#This Row],[Sales]]/Tableau1[[#This Row],[Profit]])*100</f>
        <v>-120</v>
      </c>
      <c r="X4394">
        <f>Tableau1[[#This Row],[Sales]]*(1-Tableau1[[#This Row],[Discount]])</f>
        <v>9.9846000000000004</v>
      </c>
      <c r="Y4394">
        <f ca="1">SUMIF(Tableau1[Order ID],Tableau1[[#This Row],[Order ID]],Tableau1[[#This Row],[Sales]])</f>
        <v>0</v>
      </c>
    </row>
    <row r="4395" spans="1:25" x14ac:dyDescent="0.3">
      <c r="A4395">
        <v>8811</v>
      </c>
      <c r="B4395" t="s">
        <v>4414</v>
      </c>
      <c r="C4395" s="9" t="s">
        <v>6139</v>
      </c>
      <c r="D4395" s="9">
        <v>42885</v>
      </c>
      <c r="E4395" s="3" t="s">
        <v>5430</v>
      </c>
      <c r="F4395" t="s">
        <v>6465</v>
      </c>
      <c r="G4395" t="s">
        <v>6884</v>
      </c>
      <c r="H4395" t="s">
        <v>7677</v>
      </c>
      <c r="I4395" t="s">
        <v>8055</v>
      </c>
      <c r="J4395" t="s">
        <v>8057</v>
      </c>
      <c r="K4395" t="s">
        <v>8059</v>
      </c>
      <c r="L4395" t="s">
        <v>8590</v>
      </c>
      <c r="M4395">
        <v>90004</v>
      </c>
      <c r="N4395" t="s">
        <v>8638</v>
      </c>
      <c r="O4395" t="s">
        <v>9546</v>
      </c>
      <c r="P4395" t="s">
        <v>10371</v>
      </c>
      <c r="Q4395" t="s">
        <v>10383</v>
      </c>
      <c r="R4395" t="s">
        <v>11289</v>
      </c>
      <c r="S4395">
        <v>37.520000000000003</v>
      </c>
      <c r="T4395">
        <v>4</v>
      </c>
      <c r="U4395">
        <v>0</v>
      </c>
      <c r="V4395">
        <v>18.009599999999999</v>
      </c>
      <c r="W4395">
        <f>(Tableau1[[#This Row],[Sales]]/Tableau1[[#This Row],[Profit]])*100</f>
        <v>208.33333333333334</v>
      </c>
      <c r="X4395">
        <f>Tableau1[[#This Row],[Sales]]*(1-Tableau1[[#This Row],[Discount]])</f>
        <v>37.520000000000003</v>
      </c>
      <c r="Y4395">
        <f ca="1">SUMIF(Tableau1[Order ID],Tableau1[[#This Row],[Order ID]],Tableau1[[#This Row],[Sales]])</f>
        <v>0</v>
      </c>
    </row>
    <row r="4396" spans="1:25" x14ac:dyDescent="0.3">
      <c r="A4396">
        <v>8812</v>
      </c>
      <c r="B4396" t="s">
        <v>4415</v>
      </c>
      <c r="C4396" s="9" t="s">
        <v>5417</v>
      </c>
      <c r="D4396" s="9">
        <v>42437</v>
      </c>
      <c r="E4396" s="3" t="s">
        <v>5099</v>
      </c>
      <c r="F4396" t="s">
        <v>6465</v>
      </c>
      <c r="G4396" t="s">
        <v>6538</v>
      </c>
      <c r="H4396" t="s">
        <v>7331</v>
      </c>
      <c r="I4396" t="s">
        <v>8055</v>
      </c>
      <c r="J4396" t="s">
        <v>8057</v>
      </c>
      <c r="K4396" t="s">
        <v>8083</v>
      </c>
      <c r="L4396" t="s">
        <v>8600</v>
      </c>
      <c r="M4396">
        <v>49201</v>
      </c>
      <c r="N4396" t="s">
        <v>8639</v>
      </c>
      <c r="O4396" t="s">
        <v>9733</v>
      </c>
      <c r="P4396" t="s">
        <v>10371</v>
      </c>
      <c r="Q4396" t="s">
        <v>10382</v>
      </c>
      <c r="R4396" t="s">
        <v>11470</v>
      </c>
      <c r="S4396">
        <v>207.14400000000001</v>
      </c>
      <c r="T4396">
        <v>3</v>
      </c>
      <c r="U4396">
        <v>0.1</v>
      </c>
      <c r="V4396">
        <v>48.333599999999997</v>
      </c>
      <c r="W4396">
        <f>(Tableau1[[#This Row],[Sales]]/Tableau1[[#This Row],[Profit]])*100</f>
        <v>428.57142857142867</v>
      </c>
      <c r="X4396">
        <f>Tableau1[[#This Row],[Sales]]*(1-Tableau1[[#This Row],[Discount]])</f>
        <v>186.42960000000002</v>
      </c>
      <c r="Y4396">
        <f ca="1">SUMIF(Tableau1[Order ID],Tableau1[[#This Row],[Order ID]],Tableau1[[#This Row],[Sales]])</f>
        <v>0</v>
      </c>
    </row>
    <row r="4397" spans="1:25" x14ac:dyDescent="0.3">
      <c r="A4397">
        <v>8814</v>
      </c>
      <c r="B4397" t="s">
        <v>4416</v>
      </c>
      <c r="C4397" s="9" t="s">
        <v>5383</v>
      </c>
      <c r="D4397" s="9">
        <v>42211</v>
      </c>
      <c r="E4397" s="3" t="s">
        <v>5404</v>
      </c>
      <c r="F4397" t="s">
        <v>6465</v>
      </c>
      <c r="G4397" t="s">
        <v>6784</v>
      </c>
      <c r="H4397" t="s">
        <v>7577</v>
      </c>
      <c r="I4397" t="s">
        <v>8055</v>
      </c>
      <c r="J4397" t="s">
        <v>8057</v>
      </c>
      <c r="K4397" t="s">
        <v>8278</v>
      </c>
      <c r="L4397" t="s">
        <v>8604</v>
      </c>
      <c r="M4397">
        <v>85301</v>
      </c>
      <c r="N4397" t="s">
        <v>8638</v>
      </c>
      <c r="O4397" t="s">
        <v>9260</v>
      </c>
      <c r="P4397" t="s">
        <v>10370</v>
      </c>
      <c r="Q4397" t="s">
        <v>10374</v>
      </c>
      <c r="R4397" t="s">
        <v>11009</v>
      </c>
      <c r="S4397">
        <v>266.35199999999998</v>
      </c>
      <c r="T4397">
        <v>3</v>
      </c>
      <c r="U4397">
        <v>0.2</v>
      </c>
      <c r="V4397">
        <v>13.317600000000001</v>
      </c>
      <c r="W4397">
        <f>(Tableau1[[#This Row],[Sales]]/Tableau1[[#This Row],[Profit]])*100</f>
        <v>1999.9999999999995</v>
      </c>
      <c r="X4397">
        <f>Tableau1[[#This Row],[Sales]]*(1-Tableau1[[#This Row],[Discount]])</f>
        <v>213.08159999999998</v>
      </c>
      <c r="Y4397">
        <f ca="1">SUMIF(Tableau1[Order ID],Tableau1[[#This Row],[Order ID]],Tableau1[[#This Row],[Sales]])</f>
        <v>0</v>
      </c>
    </row>
    <row r="4398" spans="1:25" x14ac:dyDescent="0.3">
      <c r="A4398">
        <v>8815</v>
      </c>
      <c r="B4398" t="s">
        <v>4417</v>
      </c>
      <c r="C4398" s="9" t="s">
        <v>5551</v>
      </c>
      <c r="D4398" s="9">
        <v>42331</v>
      </c>
      <c r="E4398" s="3" t="s">
        <v>5695</v>
      </c>
      <c r="F4398" t="s">
        <v>6464</v>
      </c>
      <c r="G4398" t="s">
        <v>7085</v>
      </c>
      <c r="H4398" t="s">
        <v>7878</v>
      </c>
      <c r="I4398" t="s">
        <v>8054</v>
      </c>
      <c r="J4398" t="s">
        <v>8057</v>
      </c>
      <c r="K4398" t="s">
        <v>8098</v>
      </c>
      <c r="L4398" t="s">
        <v>8601</v>
      </c>
      <c r="M4398">
        <v>19805</v>
      </c>
      <c r="N4398" t="s">
        <v>8640</v>
      </c>
      <c r="O4398" t="s">
        <v>8982</v>
      </c>
      <c r="P4398" t="s">
        <v>10372</v>
      </c>
      <c r="Q4398" t="s">
        <v>10380</v>
      </c>
      <c r="R4398" t="s">
        <v>10731</v>
      </c>
      <c r="S4398">
        <v>307.98</v>
      </c>
      <c r="T4398">
        <v>2</v>
      </c>
      <c r="U4398">
        <v>0</v>
      </c>
      <c r="V4398">
        <v>89.3142</v>
      </c>
      <c r="W4398">
        <f>(Tableau1[[#This Row],[Sales]]/Tableau1[[#This Row],[Profit]])*100</f>
        <v>344.82758620689657</v>
      </c>
      <c r="X4398">
        <f>Tableau1[[#This Row],[Sales]]*(1-Tableau1[[#This Row],[Discount]])</f>
        <v>307.98</v>
      </c>
      <c r="Y4398">
        <f ca="1">SUMIF(Tableau1[Order ID],Tableau1[[#This Row],[Order ID]],Tableau1[[#This Row],[Sales]])</f>
        <v>0</v>
      </c>
    </row>
    <row r="4399" spans="1:25" x14ac:dyDescent="0.3">
      <c r="A4399">
        <v>8820</v>
      </c>
      <c r="B4399" t="s">
        <v>4418</v>
      </c>
      <c r="C4399" s="9" t="s">
        <v>5139</v>
      </c>
      <c r="D4399" s="9">
        <v>42336</v>
      </c>
      <c r="E4399" s="3" t="s">
        <v>6287</v>
      </c>
      <c r="F4399" t="s">
        <v>6465</v>
      </c>
      <c r="G4399" t="s">
        <v>6900</v>
      </c>
      <c r="H4399" t="s">
        <v>7693</v>
      </c>
      <c r="I4399" t="s">
        <v>8054</v>
      </c>
      <c r="J4399" t="s">
        <v>8057</v>
      </c>
      <c r="K4399" t="s">
        <v>8147</v>
      </c>
      <c r="L4399" t="s">
        <v>8593</v>
      </c>
      <c r="M4399">
        <v>78745</v>
      </c>
      <c r="N4399" t="s">
        <v>8639</v>
      </c>
      <c r="O4399" t="s">
        <v>9279</v>
      </c>
      <c r="P4399" t="s">
        <v>10371</v>
      </c>
      <c r="Q4399" t="s">
        <v>10383</v>
      </c>
      <c r="R4399" t="s">
        <v>11028</v>
      </c>
      <c r="S4399">
        <v>335.52</v>
      </c>
      <c r="T4399">
        <v>4</v>
      </c>
      <c r="U4399">
        <v>0.2</v>
      </c>
      <c r="V4399">
        <v>117.432</v>
      </c>
      <c r="W4399">
        <f>(Tableau1[[#This Row],[Sales]]/Tableau1[[#This Row],[Profit]])*100</f>
        <v>285.71428571428567</v>
      </c>
      <c r="X4399">
        <f>Tableau1[[#This Row],[Sales]]*(1-Tableau1[[#This Row],[Discount]])</f>
        <v>268.416</v>
      </c>
      <c r="Y4399">
        <f ca="1">SUMIF(Tableau1[Order ID],Tableau1[[#This Row],[Order ID]],Tableau1[[#This Row],[Sales]])</f>
        <v>0</v>
      </c>
    </row>
    <row r="4400" spans="1:25" x14ac:dyDescent="0.3">
      <c r="A4400">
        <v>8821</v>
      </c>
      <c r="B4400" t="s">
        <v>4419</v>
      </c>
      <c r="C4400" s="9" t="s">
        <v>5162</v>
      </c>
      <c r="D4400" s="9">
        <v>43042</v>
      </c>
      <c r="E4400" s="3" t="s">
        <v>5689</v>
      </c>
      <c r="F4400" t="s">
        <v>6465</v>
      </c>
      <c r="G4400" t="s">
        <v>6522</v>
      </c>
      <c r="H4400" t="s">
        <v>7315</v>
      </c>
      <c r="I4400" t="s">
        <v>8054</v>
      </c>
      <c r="J4400" t="s">
        <v>8057</v>
      </c>
      <c r="K4400" t="s">
        <v>8391</v>
      </c>
      <c r="L4400" t="s">
        <v>8591</v>
      </c>
      <c r="M4400">
        <v>32839</v>
      </c>
      <c r="N4400" t="s">
        <v>8637</v>
      </c>
      <c r="O4400" t="s">
        <v>9082</v>
      </c>
      <c r="P4400" t="s">
        <v>10372</v>
      </c>
      <c r="Q4400" t="s">
        <v>10389</v>
      </c>
      <c r="R4400" t="s">
        <v>10832</v>
      </c>
      <c r="S4400">
        <v>959.98400000000004</v>
      </c>
      <c r="T4400">
        <v>2</v>
      </c>
      <c r="U4400">
        <v>0.2</v>
      </c>
      <c r="V4400">
        <v>311.9948</v>
      </c>
      <c r="W4400">
        <f>(Tableau1[[#This Row],[Sales]]/Tableau1[[#This Row],[Profit]])*100</f>
        <v>307.69230769230774</v>
      </c>
      <c r="X4400">
        <f>Tableau1[[#This Row],[Sales]]*(1-Tableau1[[#This Row],[Discount]])</f>
        <v>767.98720000000003</v>
      </c>
      <c r="Y4400">
        <f ca="1">SUMIF(Tableau1[Order ID],Tableau1[[#This Row],[Order ID]],Tableau1[[#This Row],[Sales]])</f>
        <v>0</v>
      </c>
    </row>
    <row r="4401" spans="1:25" x14ac:dyDescent="0.3">
      <c r="A4401">
        <v>8825</v>
      </c>
      <c r="B4401" t="s">
        <v>4420</v>
      </c>
      <c r="C4401" s="9" t="s">
        <v>5738</v>
      </c>
      <c r="D4401" s="9">
        <v>42815</v>
      </c>
      <c r="E4401" s="3" t="s">
        <v>5751</v>
      </c>
      <c r="F4401" t="s">
        <v>6464</v>
      </c>
      <c r="G4401" t="s">
        <v>6494</v>
      </c>
      <c r="H4401" t="s">
        <v>7287</v>
      </c>
      <c r="I4401" t="s">
        <v>8054</v>
      </c>
      <c r="J4401" t="s">
        <v>8057</v>
      </c>
      <c r="K4401" t="s">
        <v>8323</v>
      </c>
      <c r="L4401" t="s">
        <v>8597</v>
      </c>
      <c r="M4401">
        <v>19601</v>
      </c>
      <c r="N4401" t="s">
        <v>8640</v>
      </c>
      <c r="O4401" t="s">
        <v>9063</v>
      </c>
      <c r="P4401" t="s">
        <v>10371</v>
      </c>
      <c r="Q4401" t="s">
        <v>10385</v>
      </c>
      <c r="R4401" t="s">
        <v>10812</v>
      </c>
      <c r="S4401">
        <v>8.8559999999999999</v>
      </c>
      <c r="T4401">
        <v>3</v>
      </c>
      <c r="U4401">
        <v>0.2</v>
      </c>
      <c r="V4401">
        <v>2.8782000000000001</v>
      </c>
      <c r="W4401">
        <f>(Tableau1[[#This Row],[Sales]]/Tableau1[[#This Row],[Profit]])*100</f>
        <v>307.69230769230768</v>
      </c>
      <c r="X4401">
        <f>Tableau1[[#This Row],[Sales]]*(1-Tableau1[[#This Row],[Discount]])</f>
        <v>7.0848000000000004</v>
      </c>
      <c r="Y4401">
        <f ca="1">SUMIF(Tableau1[Order ID],Tableau1[[#This Row],[Order ID]],Tableau1[[#This Row],[Sales]])</f>
        <v>0</v>
      </c>
    </row>
    <row r="4402" spans="1:25" x14ac:dyDescent="0.3">
      <c r="A4402">
        <v>8826</v>
      </c>
      <c r="B4402" t="s">
        <v>4421</v>
      </c>
      <c r="C4402" s="9" t="s">
        <v>5576</v>
      </c>
      <c r="D4402" s="9">
        <v>42357</v>
      </c>
      <c r="E4402" s="3" t="s">
        <v>5967</v>
      </c>
      <c r="F4402" t="s">
        <v>6466</v>
      </c>
      <c r="G4402" t="s">
        <v>6619</v>
      </c>
      <c r="H4402" t="s">
        <v>7412</v>
      </c>
      <c r="I4402" t="s">
        <v>8054</v>
      </c>
      <c r="J4402" t="s">
        <v>8057</v>
      </c>
      <c r="K4402" t="s">
        <v>8068</v>
      </c>
      <c r="L4402" t="s">
        <v>8597</v>
      </c>
      <c r="M4402">
        <v>19134</v>
      </c>
      <c r="N4402" t="s">
        <v>8640</v>
      </c>
      <c r="O4402" t="s">
        <v>9773</v>
      </c>
      <c r="P4402" t="s">
        <v>10371</v>
      </c>
      <c r="Q4402" t="s">
        <v>10375</v>
      </c>
      <c r="R4402" t="s">
        <v>11508</v>
      </c>
      <c r="S4402">
        <v>6.9119999999999999</v>
      </c>
      <c r="T4402">
        <v>3</v>
      </c>
      <c r="U4402">
        <v>0.2</v>
      </c>
      <c r="V4402">
        <v>2.5055999999999998</v>
      </c>
      <c r="W4402">
        <f>(Tableau1[[#This Row],[Sales]]/Tableau1[[#This Row],[Profit]])*100</f>
        <v>275.86206896551727</v>
      </c>
      <c r="X4402">
        <f>Tableau1[[#This Row],[Sales]]*(1-Tableau1[[#This Row],[Discount]])</f>
        <v>5.5296000000000003</v>
      </c>
      <c r="Y4402">
        <f ca="1">SUMIF(Tableau1[Order ID],Tableau1[[#This Row],[Order ID]],Tableau1[[#This Row],[Sales]])</f>
        <v>0</v>
      </c>
    </row>
    <row r="4403" spans="1:25" x14ac:dyDescent="0.3">
      <c r="A4403">
        <v>8827</v>
      </c>
      <c r="B4403" t="s">
        <v>4422</v>
      </c>
      <c r="C4403" s="9" t="s">
        <v>6093</v>
      </c>
      <c r="D4403" s="9">
        <v>41731</v>
      </c>
      <c r="E4403" s="3" t="s">
        <v>5352</v>
      </c>
      <c r="F4403" t="s">
        <v>6464</v>
      </c>
      <c r="G4403" t="s">
        <v>7178</v>
      </c>
      <c r="H4403" t="s">
        <v>7971</v>
      </c>
      <c r="I4403" t="s">
        <v>8054</v>
      </c>
      <c r="J4403" t="s">
        <v>8057</v>
      </c>
      <c r="K4403" t="s">
        <v>8070</v>
      </c>
      <c r="L4403" t="s">
        <v>8593</v>
      </c>
      <c r="M4403">
        <v>77095</v>
      </c>
      <c r="N4403" t="s">
        <v>8639</v>
      </c>
      <c r="O4403" t="s">
        <v>9107</v>
      </c>
      <c r="P4403" t="s">
        <v>10371</v>
      </c>
      <c r="Q4403" t="s">
        <v>10383</v>
      </c>
      <c r="R4403" t="s">
        <v>10857</v>
      </c>
      <c r="S4403">
        <v>26.72</v>
      </c>
      <c r="T4403">
        <v>5</v>
      </c>
      <c r="U4403">
        <v>0.2</v>
      </c>
      <c r="V4403">
        <v>9.3520000000000003</v>
      </c>
      <c r="W4403">
        <f>(Tableau1[[#This Row],[Sales]]/Tableau1[[#This Row],[Profit]])*100</f>
        <v>285.71428571428567</v>
      </c>
      <c r="X4403">
        <f>Tableau1[[#This Row],[Sales]]*(1-Tableau1[[#This Row],[Discount]])</f>
        <v>21.376000000000001</v>
      </c>
      <c r="Y4403">
        <f ca="1">SUMIF(Tableau1[Order ID],Tableau1[[#This Row],[Order ID]],Tableau1[[#This Row],[Sales]])</f>
        <v>0</v>
      </c>
    </row>
    <row r="4404" spans="1:25" x14ac:dyDescent="0.3">
      <c r="A4404">
        <v>8829</v>
      </c>
      <c r="B4404" t="s">
        <v>4423</v>
      </c>
      <c r="C4404" s="9" t="s">
        <v>6147</v>
      </c>
      <c r="D4404" s="9">
        <v>42160</v>
      </c>
      <c r="E4404" s="3" t="s">
        <v>6018</v>
      </c>
      <c r="F4404" t="s">
        <v>6465</v>
      </c>
      <c r="G4404" t="s">
        <v>6647</v>
      </c>
      <c r="H4404" t="s">
        <v>7440</v>
      </c>
      <c r="I4404" t="s">
        <v>8055</v>
      </c>
      <c r="J4404" t="s">
        <v>8057</v>
      </c>
      <c r="K4404" t="s">
        <v>8548</v>
      </c>
      <c r="L4404" t="s">
        <v>8613</v>
      </c>
      <c r="M4404">
        <v>63301</v>
      </c>
      <c r="N4404" t="s">
        <v>8639</v>
      </c>
      <c r="O4404" t="s">
        <v>9747</v>
      </c>
      <c r="P4404" t="s">
        <v>10371</v>
      </c>
      <c r="Q4404" t="s">
        <v>10383</v>
      </c>
      <c r="R4404" t="s">
        <v>11484</v>
      </c>
      <c r="S4404">
        <v>10.56</v>
      </c>
      <c r="T4404">
        <v>2</v>
      </c>
      <c r="U4404">
        <v>0</v>
      </c>
      <c r="V4404">
        <v>4.7519999999999998</v>
      </c>
      <c r="W4404">
        <f>(Tableau1[[#This Row],[Sales]]/Tableau1[[#This Row],[Profit]])*100</f>
        <v>222.22222222222223</v>
      </c>
      <c r="X4404">
        <f>Tableau1[[#This Row],[Sales]]*(1-Tableau1[[#This Row],[Discount]])</f>
        <v>10.56</v>
      </c>
      <c r="Y4404">
        <f ca="1">SUMIF(Tableau1[Order ID],Tableau1[[#This Row],[Order ID]],Tableau1[[#This Row],[Sales]])</f>
        <v>0</v>
      </c>
    </row>
    <row r="4405" spans="1:25" x14ac:dyDescent="0.3">
      <c r="A4405">
        <v>8830</v>
      </c>
      <c r="B4405" t="s">
        <v>4424</v>
      </c>
      <c r="C4405" s="9" t="s">
        <v>5221</v>
      </c>
      <c r="D4405" s="9">
        <v>41918</v>
      </c>
      <c r="E4405" s="3" t="s">
        <v>6178</v>
      </c>
      <c r="F4405" t="s">
        <v>6466</v>
      </c>
      <c r="G4405" t="s">
        <v>7246</v>
      </c>
      <c r="H4405" t="s">
        <v>8039</v>
      </c>
      <c r="I4405" t="s">
        <v>8055</v>
      </c>
      <c r="J4405" t="s">
        <v>8057</v>
      </c>
      <c r="K4405" t="s">
        <v>8303</v>
      </c>
      <c r="L4405" t="s">
        <v>8602</v>
      </c>
      <c r="M4405">
        <v>46203</v>
      </c>
      <c r="N4405" t="s">
        <v>8639</v>
      </c>
      <c r="O4405" t="s">
        <v>10210</v>
      </c>
      <c r="P4405" t="s">
        <v>10371</v>
      </c>
      <c r="Q4405" t="s">
        <v>10377</v>
      </c>
      <c r="R4405" t="s">
        <v>11948</v>
      </c>
      <c r="S4405">
        <v>386.34</v>
      </c>
      <c r="T4405">
        <v>2</v>
      </c>
      <c r="U4405">
        <v>0</v>
      </c>
      <c r="V4405">
        <v>54.087600000000002</v>
      </c>
      <c r="W4405">
        <f>(Tableau1[[#This Row],[Sales]]/Tableau1[[#This Row],[Profit]])*100</f>
        <v>714.28571428571422</v>
      </c>
      <c r="X4405">
        <f>Tableau1[[#This Row],[Sales]]*(1-Tableau1[[#This Row],[Discount]])</f>
        <v>386.34</v>
      </c>
      <c r="Y4405">
        <f ca="1">SUMIF(Tableau1[Order ID],Tableau1[[#This Row],[Order ID]],Tableau1[[#This Row],[Sales]])</f>
        <v>0</v>
      </c>
    </row>
    <row r="4406" spans="1:25" x14ac:dyDescent="0.3">
      <c r="A4406">
        <v>8831</v>
      </c>
      <c r="B4406" t="s">
        <v>4425</v>
      </c>
      <c r="C4406" s="9" t="s">
        <v>6066</v>
      </c>
      <c r="D4406" s="9">
        <v>42603</v>
      </c>
      <c r="E4406" s="3" t="s">
        <v>6388</v>
      </c>
      <c r="F4406" t="s">
        <v>6464</v>
      </c>
      <c r="G4406" t="s">
        <v>6813</v>
      </c>
      <c r="H4406" t="s">
        <v>7606</v>
      </c>
      <c r="I4406" t="s">
        <v>8055</v>
      </c>
      <c r="J4406" t="s">
        <v>8057</v>
      </c>
      <c r="K4406" t="s">
        <v>8062</v>
      </c>
      <c r="L4406" t="s">
        <v>8234</v>
      </c>
      <c r="M4406">
        <v>98115</v>
      </c>
      <c r="N4406" t="s">
        <v>8638</v>
      </c>
      <c r="O4406" t="s">
        <v>9418</v>
      </c>
      <c r="P4406" t="s">
        <v>10371</v>
      </c>
      <c r="Q4406" t="s">
        <v>10381</v>
      </c>
      <c r="R4406" t="s">
        <v>11166</v>
      </c>
      <c r="S4406">
        <v>33.44</v>
      </c>
      <c r="T4406">
        <v>10</v>
      </c>
      <c r="U4406">
        <v>0.2</v>
      </c>
      <c r="V4406">
        <v>11.704000000000001</v>
      </c>
      <c r="W4406">
        <f>(Tableau1[[#This Row],[Sales]]/Tableau1[[#This Row],[Profit]])*100</f>
        <v>285.71428571428567</v>
      </c>
      <c r="X4406">
        <f>Tableau1[[#This Row],[Sales]]*(1-Tableau1[[#This Row],[Discount]])</f>
        <v>26.751999999999999</v>
      </c>
      <c r="Y4406">
        <f ca="1">SUMIF(Tableau1[Order ID],Tableau1[[#This Row],[Order ID]],Tableau1[[#This Row],[Sales]])</f>
        <v>0</v>
      </c>
    </row>
    <row r="4407" spans="1:25" x14ac:dyDescent="0.3">
      <c r="A4407">
        <v>8832</v>
      </c>
      <c r="B4407" t="s">
        <v>4426</v>
      </c>
      <c r="C4407" s="9" t="s">
        <v>5249</v>
      </c>
      <c r="D4407" s="9">
        <v>42323</v>
      </c>
      <c r="E4407" s="3" t="s">
        <v>5932</v>
      </c>
      <c r="F4407" t="s">
        <v>6465</v>
      </c>
      <c r="G4407" t="s">
        <v>7191</v>
      </c>
      <c r="H4407" t="s">
        <v>7984</v>
      </c>
      <c r="I4407" t="s">
        <v>8056</v>
      </c>
      <c r="J4407" t="s">
        <v>8057</v>
      </c>
      <c r="K4407" t="s">
        <v>8251</v>
      </c>
      <c r="L4407" t="s">
        <v>8605</v>
      </c>
      <c r="M4407">
        <v>22801</v>
      </c>
      <c r="N4407" t="s">
        <v>8637</v>
      </c>
      <c r="O4407" t="s">
        <v>9184</v>
      </c>
      <c r="P4407" t="s">
        <v>10370</v>
      </c>
      <c r="Q4407" t="s">
        <v>10378</v>
      </c>
      <c r="R4407" t="s">
        <v>10932</v>
      </c>
      <c r="S4407">
        <v>39.96</v>
      </c>
      <c r="T4407">
        <v>2</v>
      </c>
      <c r="U4407">
        <v>0</v>
      </c>
      <c r="V4407">
        <v>14.3856</v>
      </c>
      <c r="W4407">
        <f>(Tableau1[[#This Row],[Sales]]/Tableau1[[#This Row],[Profit]])*100</f>
        <v>277.77777777777777</v>
      </c>
      <c r="X4407">
        <f>Tableau1[[#This Row],[Sales]]*(1-Tableau1[[#This Row],[Discount]])</f>
        <v>39.96</v>
      </c>
      <c r="Y4407">
        <f ca="1">SUMIF(Tableau1[Order ID],Tableau1[[#This Row],[Order ID]],Tableau1[[#This Row],[Sales]])</f>
        <v>0</v>
      </c>
    </row>
    <row r="4408" spans="1:25" x14ac:dyDescent="0.3">
      <c r="A4408">
        <v>8833</v>
      </c>
      <c r="B4408" t="s">
        <v>4427</v>
      </c>
      <c r="C4408" s="9" t="s">
        <v>5167</v>
      </c>
      <c r="D4408" s="9">
        <v>42177</v>
      </c>
      <c r="E4408" s="3" t="s">
        <v>6427</v>
      </c>
      <c r="F4408" t="s">
        <v>6465</v>
      </c>
      <c r="G4408" t="s">
        <v>6985</v>
      </c>
      <c r="H4408" t="s">
        <v>7778</v>
      </c>
      <c r="I4408" t="s">
        <v>8054</v>
      </c>
      <c r="J4408" t="s">
        <v>8057</v>
      </c>
      <c r="K4408" t="s">
        <v>8088</v>
      </c>
      <c r="L4408" t="s">
        <v>8603</v>
      </c>
      <c r="M4408">
        <v>14609</v>
      </c>
      <c r="N4408" t="s">
        <v>8640</v>
      </c>
      <c r="O4408" t="s">
        <v>9312</v>
      </c>
      <c r="P4408" t="s">
        <v>10371</v>
      </c>
      <c r="Q4408" t="s">
        <v>10381</v>
      </c>
      <c r="R4408" t="s">
        <v>11061</v>
      </c>
      <c r="S4408">
        <v>1217.568</v>
      </c>
      <c r="T4408">
        <v>2</v>
      </c>
      <c r="U4408">
        <v>0.2</v>
      </c>
      <c r="V4408">
        <v>456.58800000000002</v>
      </c>
      <c r="W4408">
        <f>(Tableau1[[#This Row],[Sales]]/Tableau1[[#This Row],[Profit]])*100</f>
        <v>266.66666666666663</v>
      </c>
      <c r="X4408">
        <f>Tableau1[[#This Row],[Sales]]*(1-Tableau1[[#This Row],[Discount]])</f>
        <v>974.05439999999999</v>
      </c>
      <c r="Y4408">
        <f ca="1">SUMIF(Tableau1[Order ID],Tableau1[[#This Row],[Order ID]],Tableau1[[#This Row],[Sales]])</f>
        <v>0</v>
      </c>
    </row>
    <row r="4409" spans="1:25" x14ac:dyDescent="0.3">
      <c r="A4409">
        <v>8834</v>
      </c>
      <c r="B4409" t="s">
        <v>4428</v>
      </c>
      <c r="C4409" s="9" t="s">
        <v>5271</v>
      </c>
      <c r="D4409" s="9">
        <v>43002</v>
      </c>
      <c r="E4409" s="3" t="s">
        <v>5424</v>
      </c>
      <c r="F4409" t="s">
        <v>6465</v>
      </c>
      <c r="G4409" t="s">
        <v>7048</v>
      </c>
      <c r="H4409" t="s">
        <v>7841</v>
      </c>
      <c r="I4409" t="s">
        <v>8056</v>
      </c>
      <c r="J4409" t="s">
        <v>8057</v>
      </c>
      <c r="K4409" t="s">
        <v>8464</v>
      </c>
      <c r="L4409" t="s">
        <v>8620</v>
      </c>
      <c r="M4409">
        <v>30328</v>
      </c>
      <c r="N4409" t="s">
        <v>8637</v>
      </c>
      <c r="O4409" t="s">
        <v>9613</v>
      </c>
      <c r="P4409" t="s">
        <v>10371</v>
      </c>
      <c r="Q4409" t="s">
        <v>10377</v>
      </c>
      <c r="R4409" t="s">
        <v>11830</v>
      </c>
      <c r="S4409">
        <v>15.51</v>
      </c>
      <c r="T4409">
        <v>1</v>
      </c>
      <c r="U4409">
        <v>0</v>
      </c>
      <c r="V4409">
        <v>3.8774999999999999</v>
      </c>
      <c r="W4409">
        <f>(Tableau1[[#This Row],[Sales]]/Tableau1[[#This Row],[Profit]])*100</f>
        <v>400</v>
      </c>
      <c r="X4409">
        <f>Tableau1[[#This Row],[Sales]]*(1-Tableau1[[#This Row],[Discount]])</f>
        <v>15.51</v>
      </c>
      <c r="Y4409">
        <f ca="1">SUMIF(Tableau1[Order ID],Tableau1[[#This Row],[Order ID]],Tableau1[[#This Row],[Sales]])</f>
        <v>0</v>
      </c>
    </row>
    <row r="4410" spans="1:25" x14ac:dyDescent="0.3">
      <c r="A4410">
        <v>8839</v>
      </c>
      <c r="B4410" t="s">
        <v>4429</v>
      </c>
      <c r="C4410" s="9" t="s">
        <v>5352</v>
      </c>
      <c r="D4410" s="9">
        <v>41735</v>
      </c>
      <c r="E4410" s="3" t="s">
        <v>6306</v>
      </c>
      <c r="F4410" t="s">
        <v>6464</v>
      </c>
      <c r="G4410" t="s">
        <v>6863</v>
      </c>
      <c r="H4410" t="s">
        <v>7656</v>
      </c>
      <c r="I4410" t="s">
        <v>8055</v>
      </c>
      <c r="J4410" t="s">
        <v>8057</v>
      </c>
      <c r="K4410" t="s">
        <v>8059</v>
      </c>
      <c r="L4410" t="s">
        <v>8590</v>
      </c>
      <c r="M4410">
        <v>90004</v>
      </c>
      <c r="N4410" t="s">
        <v>8638</v>
      </c>
      <c r="O4410" t="s">
        <v>10118</v>
      </c>
      <c r="P4410" t="s">
        <v>10371</v>
      </c>
      <c r="Q4410" t="s">
        <v>10379</v>
      </c>
      <c r="R4410" t="s">
        <v>11858</v>
      </c>
      <c r="S4410">
        <v>70.95</v>
      </c>
      <c r="T4410">
        <v>3</v>
      </c>
      <c r="U4410">
        <v>0</v>
      </c>
      <c r="V4410">
        <v>18.446999999999999</v>
      </c>
      <c r="W4410">
        <f>(Tableau1[[#This Row],[Sales]]/Tableau1[[#This Row],[Profit]])*100</f>
        <v>384.61538461538464</v>
      </c>
      <c r="X4410">
        <f>Tableau1[[#This Row],[Sales]]*(1-Tableau1[[#This Row],[Discount]])</f>
        <v>70.95</v>
      </c>
      <c r="Y4410">
        <f ca="1">SUMIF(Tableau1[Order ID],Tableau1[[#This Row],[Order ID]],Tableau1[[#This Row],[Sales]])</f>
        <v>0</v>
      </c>
    </row>
    <row r="4411" spans="1:25" x14ac:dyDescent="0.3">
      <c r="A4411">
        <v>8842</v>
      </c>
      <c r="B4411" t="s">
        <v>4430</v>
      </c>
      <c r="C4411" s="9" t="s">
        <v>6235</v>
      </c>
      <c r="D4411" s="9">
        <v>42409</v>
      </c>
      <c r="E4411" s="3" t="s">
        <v>5301</v>
      </c>
      <c r="F4411" t="s">
        <v>6465</v>
      </c>
      <c r="G4411" t="s">
        <v>6803</v>
      </c>
      <c r="H4411" t="s">
        <v>7596</v>
      </c>
      <c r="I4411" t="s">
        <v>8055</v>
      </c>
      <c r="J4411" t="s">
        <v>8057</v>
      </c>
      <c r="K4411" t="s">
        <v>8066</v>
      </c>
      <c r="L4411" t="s">
        <v>8590</v>
      </c>
      <c r="M4411">
        <v>94110</v>
      </c>
      <c r="N4411" t="s">
        <v>8638</v>
      </c>
      <c r="O4411" t="s">
        <v>8882</v>
      </c>
      <c r="P4411" t="s">
        <v>10372</v>
      </c>
      <c r="Q4411" t="s">
        <v>10384</v>
      </c>
      <c r="R4411" t="s">
        <v>10632</v>
      </c>
      <c r="S4411">
        <v>89.97</v>
      </c>
      <c r="T4411">
        <v>3</v>
      </c>
      <c r="U4411">
        <v>0</v>
      </c>
      <c r="V4411">
        <v>39.586799999999997</v>
      </c>
      <c r="W4411">
        <f>(Tableau1[[#This Row],[Sales]]/Tableau1[[#This Row],[Profit]])*100</f>
        <v>227.27272727272728</v>
      </c>
      <c r="X4411">
        <f>Tableau1[[#This Row],[Sales]]*(1-Tableau1[[#This Row],[Discount]])</f>
        <v>89.97</v>
      </c>
      <c r="Y4411">
        <f ca="1">SUMIF(Tableau1[Order ID],Tableau1[[#This Row],[Order ID]],Tableau1[[#This Row],[Sales]])</f>
        <v>0</v>
      </c>
    </row>
    <row r="4412" spans="1:25" x14ac:dyDescent="0.3">
      <c r="A4412">
        <v>8844</v>
      </c>
      <c r="B4412" t="s">
        <v>4431</v>
      </c>
      <c r="C4412" s="9" t="s">
        <v>5758</v>
      </c>
      <c r="D4412" s="9">
        <v>41961</v>
      </c>
      <c r="E4412" s="3" t="s">
        <v>6194</v>
      </c>
      <c r="F4412" t="s">
        <v>6464</v>
      </c>
      <c r="G4412" t="s">
        <v>6504</v>
      </c>
      <c r="H4412" t="s">
        <v>7297</v>
      </c>
      <c r="I4412" t="s">
        <v>8055</v>
      </c>
      <c r="J4412" t="s">
        <v>8057</v>
      </c>
      <c r="K4412" t="s">
        <v>8089</v>
      </c>
      <c r="L4412" t="s">
        <v>8599</v>
      </c>
      <c r="M4412">
        <v>55407</v>
      </c>
      <c r="N4412" t="s">
        <v>8639</v>
      </c>
      <c r="O4412" t="s">
        <v>10225</v>
      </c>
      <c r="P4412" t="s">
        <v>10371</v>
      </c>
      <c r="Q4412" t="s">
        <v>10377</v>
      </c>
      <c r="R4412" t="s">
        <v>11963</v>
      </c>
      <c r="S4412">
        <v>67.150000000000006</v>
      </c>
      <c r="T4412">
        <v>5</v>
      </c>
      <c r="U4412">
        <v>0</v>
      </c>
      <c r="V4412">
        <v>16.787500000000001</v>
      </c>
      <c r="W4412">
        <f>(Tableau1[[#This Row],[Sales]]/Tableau1[[#This Row],[Profit]])*100</f>
        <v>400</v>
      </c>
      <c r="X4412">
        <f>Tableau1[[#This Row],[Sales]]*(1-Tableau1[[#This Row],[Discount]])</f>
        <v>67.150000000000006</v>
      </c>
      <c r="Y4412">
        <f ca="1">SUMIF(Tableau1[Order ID],Tableau1[[#This Row],[Order ID]],Tableau1[[#This Row],[Sales]])</f>
        <v>0</v>
      </c>
    </row>
    <row r="4413" spans="1:25" x14ac:dyDescent="0.3">
      <c r="A4413">
        <v>8845</v>
      </c>
      <c r="B4413" t="s">
        <v>4432</v>
      </c>
      <c r="C4413" s="9" t="s">
        <v>5434</v>
      </c>
      <c r="D4413" s="9">
        <v>43087</v>
      </c>
      <c r="E4413" s="3" t="s">
        <v>5361</v>
      </c>
      <c r="F4413" t="s">
        <v>6465</v>
      </c>
      <c r="G4413" t="s">
        <v>6911</v>
      </c>
      <c r="H4413" t="s">
        <v>7704</v>
      </c>
      <c r="I4413" t="s">
        <v>8054</v>
      </c>
      <c r="J4413" t="s">
        <v>8057</v>
      </c>
      <c r="K4413" t="s">
        <v>8096</v>
      </c>
      <c r="L4413" t="s">
        <v>8612</v>
      </c>
      <c r="M4413">
        <v>43229</v>
      </c>
      <c r="N4413" t="s">
        <v>8640</v>
      </c>
      <c r="O4413" t="s">
        <v>9817</v>
      </c>
      <c r="P4413" t="s">
        <v>10371</v>
      </c>
      <c r="Q4413" t="s">
        <v>10381</v>
      </c>
      <c r="R4413" t="s">
        <v>11550</v>
      </c>
      <c r="S4413">
        <v>7.2359999999999998</v>
      </c>
      <c r="T4413">
        <v>3</v>
      </c>
      <c r="U4413">
        <v>0.7</v>
      </c>
      <c r="V4413">
        <v>-6.03</v>
      </c>
      <c r="W4413">
        <f>(Tableau1[[#This Row],[Sales]]/Tableau1[[#This Row],[Profit]])*100</f>
        <v>-120</v>
      </c>
      <c r="X4413">
        <f>Tableau1[[#This Row],[Sales]]*(1-Tableau1[[#This Row],[Discount]])</f>
        <v>2.1708000000000003</v>
      </c>
      <c r="Y4413">
        <f ca="1">SUMIF(Tableau1[Order ID],Tableau1[[#This Row],[Order ID]],Tableau1[[#This Row],[Sales]])</f>
        <v>0</v>
      </c>
    </row>
    <row r="4414" spans="1:25" x14ac:dyDescent="0.3">
      <c r="A4414">
        <v>8849</v>
      </c>
      <c r="B4414" t="s">
        <v>4433</v>
      </c>
      <c r="C4414" s="9" t="s">
        <v>5770</v>
      </c>
      <c r="D4414" s="9">
        <v>42187</v>
      </c>
      <c r="E4414" s="3" t="s">
        <v>5463</v>
      </c>
      <c r="F4414" t="s">
        <v>6466</v>
      </c>
      <c r="G4414" t="s">
        <v>6603</v>
      </c>
      <c r="H4414" t="s">
        <v>7396</v>
      </c>
      <c r="I4414" t="s">
        <v>8055</v>
      </c>
      <c r="J4414" t="s">
        <v>8057</v>
      </c>
      <c r="K4414" t="s">
        <v>8311</v>
      </c>
      <c r="L4414" t="s">
        <v>8592</v>
      </c>
      <c r="M4414">
        <v>27604</v>
      </c>
      <c r="N4414" t="s">
        <v>8637</v>
      </c>
      <c r="O4414" t="s">
        <v>9520</v>
      </c>
      <c r="P4414" t="s">
        <v>10372</v>
      </c>
      <c r="Q4414" t="s">
        <v>10380</v>
      </c>
      <c r="R4414" t="s">
        <v>11262</v>
      </c>
      <c r="S4414">
        <v>74.239999999999995</v>
      </c>
      <c r="T4414">
        <v>1</v>
      </c>
      <c r="U4414">
        <v>0.2</v>
      </c>
      <c r="V4414">
        <v>8.3520000000000003</v>
      </c>
      <c r="W4414">
        <f>(Tableau1[[#This Row],[Sales]]/Tableau1[[#This Row],[Profit]])*100</f>
        <v>888.8888888888888</v>
      </c>
      <c r="X4414">
        <f>Tableau1[[#This Row],[Sales]]*(1-Tableau1[[#This Row],[Discount]])</f>
        <v>59.391999999999996</v>
      </c>
      <c r="Y4414">
        <f ca="1">SUMIF(Tableau1[Order ID],Tableau1[[#This Row],[Order ID]],Tableau1[[#This Row],[Sales]])</f>
        <v>0</v>
      </c>
    </row>
    <row r="4415" spans="1:25" x14ac:dyDescent="0.3">
      <c r="A4415">
        <v>8853</v>
      </c>
      <c r="B4415" t="s">
        <v>4434</v>
      </c>
      <c r="C4415" s="9" t="s">
        <v>6199</v>
      </c>
      <c r="D4415" s="9">
        <v>41920</v>
      </c>
      <c r="E4415" s="3" t="s">
        <v>5333</v>
      </c>
      <c r="F4415" t="s">
        <v>6464</v>
      </c>
      <c r="G4415" t="s">
        <v>6503</v>
      </c>
      <c r="H4415" t="s">
        <v>7296</v>
      </c>
      <c r="I4415" t="s">
        <v>8054</v>
      </c>
      <c r="J4415" t="s">
        <v>8057</v>
      </c>
      <c r="K4415" t="s">
        <v>8078</v>
      </c>
      <c r="L4415" t="s">
        <v>8603</v>
      </c>
      <c r="M4415">
        <v>10011</v>
      </c>
      <c r="N4415" t="s">
        <v>8640</v>
      </c>
      <c r="O4415" t="s">
        <v>9614</v>
      </c>
      <c r="P4415" t="s">
        <v>10371</v>
      </c>
      <c r="Q4415" t="s">
        <v>10383</v>
      </c>
      <c r="R4415" t="s">
        <v>11354</v>
      </c>
      <c r="S4415">
        <v>123.92</v>
      </c>
      <c r="T4415">
        <v>4</v>
      </c>
      <c r="U4415">
        <v>0</v>
      </c>
      <c r="V4415">
        <v>55.764000000000003</v>
      </c>
      <c r="W4415">
        <f>(Tableau1[[#This Row],[Sales]]/Tableau1[[#This Row],[Profit]])*100</f>
        <v>222.22222222222223</v>
      </c>
      <c r="X4415">
        <f>Tableau1[[#This Row],[Sales]]*(1-Tableau1[[#This Row],[Discount]])</f>
        <v>123.92</v>
      </c>
      <c r="Y4415">
        <f ca="1">SUMIF(Tableau1[Order ID],Tableau1[[#This Row],[Order ID]],Tableau1[[#This Row],[Sales]])</f>
        <v>0</v>
      </c>
    </row>
    <row r="4416" spans="1:25" x14ac:dyDescent="0.3">
      <c r="A4416">
        <v>8854</v>
      </c>
      <c r="B4416" t="s">
        <v>4435</v>
      </c>
      <c r="C4416" s="9" t="s">
        <v>5387</v>
      </c>
      <c r="D4416" s="9">
        <v>42269</v>
      </c>
      <c r="E4416" s="3" t="s">
        <v>5042</v>
      </c>
      <c r="F4416" t="s">
        <v>6466</v>
      </c>
      <c r="G4416" t="s">
        <v>6851</v>
      </c>
      <c r="H4416" t="s">
        <v>7644</v>
      </c>
      <c r="I4416" t="s">
        <v>8054</v>
      </c>
      <c r="J4416" t="s">
        <v>8057</v>
      </c>
      <c r="K4416" t="s">
        <v>8068</v>
      </c>
      <c r="L4416" t="s">
        <v>8597</v>
      </c>
      <c r="M4416">
        <v>19143</v>
      </c>
      <c r="N4416" t="s">
        <v>8640</v>
      </c>
      <c r="O4416" t="s">
        <v>9792</v>
      </c>
      <c r="P4416" t="s">
        <v>10371</v>
      </c>
      <c r="Q4416" t="s">
        <v>10387</v>
      </c>
      <c r="R4416" t="s">
        <v>11526</v>
      </c>
      <c r="S4416">
        <v>55.6</v>
      </c>
      <c r="T4416">
        <v>5</v>
      </c>
      <c r="U4416">
        <v>0.2</v>
      </c>
      <c r="V4416">
        <v>6.2549999999999999</v>
      </c>
      <c r="W4416">
        <f>(Tableau1[[#This Row],[Sales]]/Tableau1[[#This Row],[Profit]])*100</f>
        <v>888.88888888888891</v>
      </c>
      <c r="X4416">
        <f>Tableau1[[#This Row],[Sales]]*(1-Tableau1[[#This Row],[Discount]])</f>
        <v>44.480000000000004</v>
      </c>
      <c r="Y4416">
        <f ca="1">SUMIF(Tableau1[Order ID],Tableau1[[#This Row],[Order ID]],Tableau1[[#This Row],[Sales]])</f>
        <v>0</v>
      </c>
    </row>
    <row r="4417" spans="1:25" x14ac:dyDescent="0.3">
      <c r="A4417">
        <v>8856</v>
      </c>
      <c r="B4417" t="s">
        <v>4436</v>
      </c>
      <c r="C4417" s="9" t="s">
        <v>5195</v>
      </c>
      <c r="D4417" s="9">
        <v>43093</v>
      </c>
      <c r="E4417" s="3" t="s">
        <v>5277</v>
      </c>
      <c r="F4417" t="s">
        <v>6465</v>
      </c>
      <c r="G4417" t="s">
        <v>6785</v>
      </c>
      <c r="H4417" t="s">
        <v>7578</v>
      </c>
      <c r="I4417" t="s">
        <v>8055</v>
      </c>
      <c r="J4417" t="s">
        <v>8057</v>
      </c>
      <c r="K4417" t="s">
        <v>8405</v>
      </c>
      <c r="L4417" t="s">
        <v>8633</v>
      </c>
      <c r="M4417">
        <v>83642</v>
      </c>
      <c r="N4417" t="s">
        <v>8638</v>
      </c>
      <c r="O4417" t="s">
        <v>8850</v>
      </c>
      <c r="P4417" t="s">
        <v>10371</v>
      </c>
      <c r="Q4417" t="s">
        <v>10381</v>
      </c>
      <c r="R4417" t="s">
        <v>10600</v>
      </c>
      <c r="S4417">
        <v>21.312000000000001</v>
      </c>
      <c r="T4417">
        <v>3</v>
      </c>
      <c r="U4417">
        <v>0.2</v>
      </c>
      <c r="V4417">
        <v>7.992</v>
      </c>
      <c r="W4417">
        <f>(Tableau1[[#This Row],[Sales]]/Tableau1[[#This Row],[Profit]])*100</f>
        <v>266.66666666666669</v>
      </c>
      <c r="X4417">
        <f>Tableau1[[#This Row],[Sales]]*(1-Tableau1[[#This Row],[Discount]])</f>
        <v>17.049600000000002</v>
      </c>
      <c r="Y4417">
        <f ca="1">SUMIF(Tableau1[Order ID],Tableau1[[#This Row],[Order ID]],Tableau1[[#This Row],[Sales]])</f>
        <v>0</v>
      </c>
    </row>
    <row r="4418" spans="1:25" x14ac:dyDescent="0.3">
      <c r="A4418">
        <v>8857</v>
      </c>
      <c r="B4418" t="s">
        <v>4437</v>
      </c>
      <c r="C4418" s="9" t="s">
        <v>5149</v>
      </c>
      <c r="D4418" s="9">
        <v>43021</v>
      </c>
      <c r="E4418" s="3" t="s">
        <v>5209</v>
      </c>
      <c r="F4418" t="s">
        <v>6465</v>
      </c>
      <c r="G4418" t="s">
        <v>6946</v>
      </c>
      <c r="H4418" t="s">
        <v>7739</v>
      </c>
      <c r="I4418" t="s">
        <v>8055</v>
      </c>
      <c r="J4418" t="s">
        <v>8057</v>
      </c>
      <c r="K4418" t="s">
        <v>8359</v>
      </c>
      <c r="L4418" t="s">
        <v>8590</v>
      </c>
      <c r="M4418">
        <v>95823</v>
      </c>
      <c r="N4418" t="s">
        <v>8638</v>
      </c>
      <c r="O4418" t="s">
        <v>8977</v>
      </c>
      <c r="P4418" t="s">
        <v>10372</v>
      </c>
      <c r="Q4418" t="s">
        <v>10384</v>
      </c>
      <c r="R4418" t="s">
        <v>10726</v>
      </c>
      <c r="S4418">
        <v>209.94</v>
      </c>
      <c r="T4418">
        <v>6</v>
      </c>
      <c r="U4418">
        <v>0</v>
      </c>
      <c r="V4418">
        <v>39.888599999999997</v>
      </c>
      <c r="W4418">
        <f>(Tableau1[[#This Row],[Sales]]/Tableau1[[#This Row],[Profit]])*100</f>
        <v>526.31578947368428</v>
      </c>
      <c r="X4418">
        <f>Tableau1[[#This Row],[Sales]]*(1-Tableau1[[#This Row],[Discount]])</f>
        <v>209.94</v>
      </c>
      <c r="Y4418">
        <f ca="1">SUMIF(Tableau1[Order ID],Tableau1[[#This Row],[Order ID]],Tableau1[[#This Row],[Sales]])</f>
        <v>0</v>
      </c>
    </row>
    <row r="4419" spans="1:25" x14ac:dyDescent="0.3">
      <c r="A4419">
        <v>8860</v>
      </c>
      <c r="B4419" t="s">
        <v>4438</v>
      </c>
      <c r="C4419" s="9" t="s">
        <v>5678</v>
      </c>
      <c r="D4419" s="9">
        <v>42967</v>
      </c>
      <c r="E4419" s="3" t="s">
        <v>5805</v>
      </c>
      <c r="F4419" t="s">
        <v>6465</v>
      </c>
      <c r="G4419" t="s">
        <v>6967</v>
      </c>
      <c r="H4419" t="s">
        <v>7760</v>
      </c>
      <c r="I4419" t="s">
        <v>8056</v>
      </c>
      <c r="J4419" t="s">
        <v>8057</v>
      </c>
      <c r="K4419" t="s">
        <v>8093</v>
      </c>
      <c r="L4419" t="s">
        <v>8592</v>
      </c>
      <c r="M4419">
        <v>28205</v>
      </c>
      <c r="N4419" t="s">
        <v>8637</v>
      </c>
      <c r="O4419" t="s">
        <v>10077</v>
      </c>
      <c r="P4419" t="s">
        <v>10372</v>
      </c>
      <c r="Q4419" t="s">
        <v>10380</v>
      </c>
      <c r="R4419" t="s">
        <v>11815</v>
      </c>
      <c r="S4419">
        <v>35.96</v>
      </c>
      <c r="T4419">
        <v>1</v>
      </c>
      <c r="U4419">
        <v>0.2</v>
      </c>
      <c r="V4419">
        <v>3.5960000000000001</v>
      </c>
      <c r="W4419">
        <f>(Tableau1[[#This Row],[Sales]]/Tableau1[[#This Row],[Profit]])*100</f>
        <v>1000</v>
      </c>
      <c r="X4419">
        <f>Tableau1[[#This Row],[Sales]]*(1-Tableau1[[#This Row],[Discount]])</f>
        <v>28.768000000000001</v>
      </c>
      <c r="Y4419">
        <f ca="1">SUMIF(Tableau1[Order ID],Tableau1[[#This Row],[Order ID]],Tableau1[[#This Row],[Sales]])</f>
        <v>0</v>
      </c>
    </row>
    <row r="4420" spans="1:25" x14ac:dyDescent="0.3">
      <c r="A4420">
        <v>8861</v>
      </c>
      <c r="B4420" t="s">
        <v>4439</v>
      </c>
      <c r="C4420" s="9" t="s">
        <v>5891</v>
      </c>
      <c r="D4420" s="9">
        <v>42258</v>
      </c>
      <c r="E4420" s="3" t="s">
        <v>5257</v>
      </c>
      <c r="F4420" t="s">
        <v>6465</v>
      </c>
      <c r="G4420" t="s">
        <v>6849</v>
      </c>
      <c r="H4420" t="s">
        <v>7642</v>
      </c>
      <c r="I4420" t="s">
        <v>8056</v>
      </c>
      <c r="J4420" t="s">
        <v>8057</v>
      </c>
      <c r="K4420" t="s">
        <v>8325</v>
      </c>
      <c r="L4420" t="s">
        <v>8618</v>
      </c>
      <c r="M4420">
        <v>7501</v>
      </c>
      <c r="N4420" t="s">
        <v>8640</v>
      </c>
      <c r="O4420" t="s">
        <v>10204</v>
      </c>
      <c r="P4420" t="s">
        <v>10371</v>
      </c>
      <c r="Q4420" t="s">
        <v>10375</v>
      </c>
      <c r="R4420" t="s">
        <v>11942</v>
      </c>
      <c r="S4420">
        <v>31.05</v>
      </c>
      <c r="T4420">
        <v>3</v>
      </c>
      <c r="U4420">
        <v>0</v>
      </c>
      <c r="V4420">
        <v>14.904</v>
      </c>
      <c r="W4420">
        <f>(Tableau1[[#This Row],[Sales]]/Tableau1[[#This Row],[Profit]])*100</f>
        <v>208.33333333333334</v>
      </c>
      <c r="X4420">
        <f>Tableau1[[#This Row],[Sales]]*(1-Tableau1[[#This Row],[Discount]])</f>
        <v>31.05</v>
      </c>
      <c r="Y4420">
        <f ca="1">SUMIF(Tableau1[Order ID],Tableau1[[#This Row],[Order ID]],Tableau1[[#This Row],[Sales]])</f>
        <v>0</v>
      </c>
    </row>
    <row r="4421" spans="1:25" x14ac:dyDescent="0.3">
      <c r="A4421">
        <v>8866</v>
      </c>
      <c r="B4421" t="s">
        <v>4440</v>
      </c>
      <c r="C4421" s="9" t="s">
        <v>5169</v>
      </c>
      <c r="D4421" s="9">
        <v>42358</v>
      </c>
      <c r="E4421" s="3" t="s">
        <v>5237</v>
      </c>
      <c r="F4421" t="s">
        <v>6465</v>
      </c>
      <c r="G4421" t="s">
        <v>7090</v>
      </c>
      <c r="H4421" t="s">
        <v>7883</v>
      </c>
      <c r="I4421" t="s">
        <v>8054</v>
      </c>
      <c r="J4421" t="s">
        <v>8057</v>
      </c>
      <c r="K4421" t="s">
        <v>8139</v>
      </c>
      <c r="L4421" t="s">
        <v>8605</v>
      </c>
      <c r="M4421">
        <v>22204</v>
      </c>
      <c r="N4421" t="s">
        <v>8637</v>
      </c>
      <c r="O4421" t="s">
        <v>9791</v>
      </c>
      <c r="P4421" t="s">
        <v>10371</v>
      </c>
      <c r="Q4421" t="s">
        <v>10382</v>
      </c>
      <c r="R4421" t="s">
        <v>11525</v>
      </c>
      <c r="S4421">
        <v>36.270000000000003</v>
      </c>
      <c r="T4421">
        <v>3</v>
      </c>
      <c r="U4421">
        <v>0</v>
      </c>
      <c r="V4421">
        <v>10.881</v>
      </c>
      <c r="W4421">
        <f>(Tableau1[[#This Row],[Sales]]/Tableau1[[#This Row],[Profit]])*100</f>
        <v>333.33333333333337</v>
      </c>
      <c r="X4421">
        <f>Tableau1[[#This Row],[Sales]]*(1-Tableau1[[#This Row],[Discount]])</f>
        <v>36.270000000000003</v>
      </c>
      <c r="Y4421">
        <f ca="1">SUMIF(Tableau1[Order ID],Tableau1[[#This Row],[Order ID]],Tableau1[[#This Row],[Sales]])</f>
        <v>0</v>
      </c>
    </row>
    <row r="4422" spans="1:25" x14ac:dyDescent="0.3">
      <c r="A4422">
        <v>8867</v>
      </c>
      <c r="B4422" t="s">
        <v>4441</v>
      </c>
      <c r="C4422" s="9" t="s">
        <v>5089</v>
      </c>
      <c r="D4422" s="9">
        <v>41902</v>
      </c>
      <c r="E4422" s="3" t="s">
        <v>5895</v>
      </c>
      <c r="F4422" t="s">
        <v>6466</v>
      </c>
      <c r="G4422" t="s">
        <v>7234</v>
      </c>
      <c r="H4422" t="s">
        <v>8027</v>
      </c>
      <c r="I4422" t="s">
        <v>8054</v>
      </c>
      <c r="J4422" t="s">
        <v>8057</v>
      </c>
      <c r="K4422" t="s">
        <v>8080</v>
      </c>
      <c r="L4422" t="s">
        <v>8598</v>
      </c>
      <c r="M4422">
        <v>60653</v>
      </c>
      <c r="N4422" t="s">
        <v>8639</v>
      </c>
      <c r="O4422" t="s">
        <v>10159</v>
      </c>
      <c r="P4422" t="s">
        <v>10370</v>
      </c>
      <c r="Q4422" t="s">
        <v>10373</v>
      </c>
      <c r="R4422" t="s">
        <v>11901</v>
      </c>
      <c r="S4422">
        <v>493.43</v>
      </c>
      <c r="T4422">
        <v>5</v>
      </c>
      <c r="U4422">
        <v>0.3</v>
      </c>
      <c r="V4422">
        <v>-70.489999999999995</v>
      </c>
      <c r="W4422">
        <f>(Tableau1[[#This Row],[Sales]]/Tableau1[[#This Row],[Profit]])*100</f>
        <v>-700.00000000000011</v>
      </c>
      <c r="X4422">
        <f>Tableau1[[#This Row],[Sales]]*(1-Tableau1[[#This Row],[Discount]])</f>
        <v>345.40100000000001</v>
      </c>
      <c r="Y4422">
        <f ca="1">SUMIF(Tableau1[Order ID],Tableau1[[#This Row],[Order ID]],Tableau1[[#This Row],[Sales]])</f>
        <v>0</v>
      </c>
    </row>
    <row r="4423" spans="1:25" x14ac:dyDescent="0.3">
      <c r="A4423">
        <v>8869</v>
      </c>
      <c r="B4423" t="s">
        <v>4442</v>
      </c>
      <c r="C4423" s="9" t="s">
        <v>5284</v>
      </c>
      <c r="D4423" s="9">
        <v>42678</v>
      </c>
      <c r="E4423" s="3" t="s">
        <v>5030</v>
      </c>
      <c r="F4423" t="s">
        <v>6465</v>
      </c>
      <c r="G4423" t="s">
        <v>7161</v>
      </c>
      <c r="H4423" t="s">
        <v>7954</v>
      </c>
      <c r="I4423" t="s">
        <v>8054</v>
      </c>
      <c r="J4423" t="s">
        <v>8057</v>
      </c>
      <c r="K4423" t="s">
        <v>8128</v>
      </c>
      <c r="L4423" t="s">
        <v>8590</v>
      </c>
      <c r="M4423">
        <v>92037</v>
      </c>
      <c r="N4423" t="s">
        <v>8638</v>
      </c>
      <c r="O4423" t="s">
        <v>10303</v>
      </c>
      <c r="P4423" t="s">
        <v>10372</v>
      </c>
      <c r="Q4423" t="s">
        <v>10388</v>
      </c>
      <c r="R4423" t="s">
        <v>12044</v>
      </c>
      <c r="S4423">
        <v>686.4</v>
      </c>
      <c r="T4423">
        <v>2</v>
      </c>
      <c r="U4423">
        <v>0.2</v>
      </c>
      <c r="V4423">
        <v>77.22</v>
      </c>
      <c r="W4423">
        <f>(Tableau1[[#This Row],[Sales]]/Tableau1[[#This Row],[Profit]])*100</f>
        <v>888.88888888888891</v>
      </c>
      <c r="X4423">
        <f>Tableau1[[#This Row],[Sales]]*(1-Tableau1[[#This Row],[Discount]])</f>
        <v>549.12</v>
      </c>
      <c r="Y4423">
        <f ca="1">SUMIF(Tableau1[Order ID],Tableau1[[#This Row],[Order ID]],Tableau1[[#This Row],[Sales]])</f>
        <v>0</v>
      </c>
    </row>
    <row r="4424" spans="1:25" x14ac:dyDescent="0.3">
      <c r="A4424">
        <v>8870</v>
      </c>
      <c r="B4424" t="s">
        <v>4443</v>
      </c>
      <c r="C4424" s="9" t="s">
        <v>5126</v>
      </c>
      <c r="D4424" s="9">
        <v>43070</v>
      </c>
      <c r="E4424" s="3" t="s">
        <v>6169</v>
      </c>
      <c r="F4424" t="s">
        <v>6465</v>
      </c>
      <c r="G4424" t="s">
        <v>6532</v>
      </c>
      <c r="H4424" t="s">
        <v>7325</v>
      </c>
      <c r="I4424" t="s">
        <v>8055</v>
      </c>
      <c r="J4424" t="s">
        <v>8057</v>
      </c>
      <c r="K4424" t="s">
        <v>8062</v>
      </c>
      <c r="L4424" t="s">
        <v>8234</v>
      </c>
      <c r="M4424">
        <v>98105</v>
      </c>
      <c r="N4424" t="s">
        <v>8638</v>
      </c>
      <c r="O4424" t="s">
        <v>9980</v>
      </c>
      <c r="P4424" t="s">
        <v>10371</v>
      </c>
      <c r="Q4424" t="s">
        <v>10381</v>
      </c>
      <c r="R4424" t="s">
        <v>11717</v>
      </c>
      <c r="S4424">
        <v>15.92</v>
      </c>
      <c r="T4424">
        <v>5</v>
      </c>
      <c r="U4424">
        <v>0.2</v>
      </c>
      <c r="V4424">
        <v>5.3730000000000002</v>
      </c>
      <c r="W4424">
        <f>(Tableau1[[#This Row],[Sales]]/Tableau1[[#This Row],[Profit]])*100</f>
        <v>296.2962962962963</v>
      </c>
      <c r="X4424">
        <f>Tableau1[[#This Row],[Sales]]*(1-Tableau1[[#This Row],[Discount]])</f>
        <v>12.736000000000001</v>
      </c>
      <c r="Y4424">
        <f ca="1">SUMIF(Tableau1[Order ID],Tableau1[[#This Row],[Order ID]],Tableau1[[#This Row],[Sales]])</f>
        <v>0</v>
      </c>
    </row>
    <row r="4425" spans="1:25" x14ac:dyDescent="0.3">
      <c r="A4425">
        <v>8873</v>
      </c>
      <c r="B4425" t="s">
        <v>4444</v>
      </c>
      <c r="C4425" s="9" t="s">
        <v>6012</v>
      </c>
      <c r="D4425" s="9">
        <v>41922</v>
      </c>
      <c r="E4425" s="3" t="s">
        <v>6012</v>
      </c>
      <c r="F4425" t="s">
        <v>6467</v>
      </c>
      <c r="G4425" t="s">
        <v>7047</v>
      </c>
      <c r="H4425" t="s">
        <v>7840</v>
      </c>
      <c r="I4425" t="s">
        <v>8054</v>
      </c>
      <c r="J4425" t="s">
        <v>8057</v>
      </c>
      <c r="K4425" t="s">
        <v>8096</v>
      </c>
      <c r="L4425" t="s">
        <v>8612</v>
      </c>
      <c r="M4425">
        <v>43229</v>
      </c>
      <c r="N4425" t="s">
        <v>8640</v>
      </c>
      <c r="O4425" t="s">
        <v>10360</v>
      </c>
      <c r="P4425" t="s">
        <v>10372</v>
      </c>
      <c r="Q4425" t="s">
        <v>10388</v>
      </c>
      <c r="R4425" t="s">
        <v>12100</v>
      </c>
      <c r="S4425">
        <v>101.994</v>
      </c>
      <c r="T4425">
        <v>2</v>
      </c>
      <c r="U4425">
        <v>0.7</v>
      </c>
      <c r="V4425">
        <v>-71.395799999999994</v>
      </c>
      <c r="W4425">
        <f>(Tableau1[[#This Row],[Sales]]/Tableau1[[#This Row],[Profit]])*100</f>
        <v>-142.85714285714286</v>
      </c>
      <c r="X4425">
        <f>Tableau1[[#This Row],[Sales]]*(1-Tableau1[[#This Row],[Discount]])</f>
        <v>30.598200000000006</v>
      </c>
      <c r="Y4425">
        <f ca="1">SUMIF(Tableau1[Order ID],Tableau1[[#This Row],[Order ID]],Tableau1[[#This Row],[Sales]])</f>
        <v>0</v>
      </c>
    </row>
    <row r="4426" spans="1:25" x14ac:dyDescent="0.3">
      <c r="A4426">
        <v>8875</v>
      </c>
      <c r="B4426" t="s">
        <v>4445</v>
      </c>
      <c r="C4426" s="9" t="s">
        <v>5267</v>
      </c>
      <c r="D4426" s="9">
        <v>43053</v>
      </c>
      <c r="E4426" s="3" t="s">
        <v>5703</v>
      </c>
      <c r="F4426" t="s">
        <v>6464</v>
      </c>
      <c r="G4426" t="s">
        <v>7114</v>
      </c>
      <c r="H4426" t="s">
        <v>7907</v>
      </c>
      <c r="I4426" t="s">
        <v>8054</v>
      </c>
      <c r="J4426" t="s">
        <v>8057</v>
      </c>
      <c r="K4426" t="s">
        <v>8070</v>
      </c>
      <c r="L4426" t="s">
        <v>8593</v>
      </c>
      <c r="M4426">
        <v>77095</v>
      </c>
      <c r="N4426" t="s">
        <v>8639</v>
      </c>
      <c r="O4426" t="s">
        <v>9335</v>
      </c>
      <c r="P4426" t="s">
        <v>10371</v>
      </c>
      <c r="Q4426" t="s">
        <v>10381</v>
      </c>
      <c r="R4426" t="s">
        <v>11083</v>
      </c>
      <c r="S4426">
        <v>21.99</v>
      </c>
      <c r="T4426">
        <v>5</v>
      </c>
      <c r="U4426">
        <v>0.8</v>
      </c>
      <c r="V4426">
        <v>-32.984999999999999</v>
      </c>
      <c r="W4426">
        <f>(Tableau1[[#This Row],[Sales]]/Tableau1[[#This Row],[Profit]])*100</f>
        <v>-66.666666666666657</v>
      </c>
      <c r="X4426">
        <f>Tableau1[[#This Row],[Sales]]*(1-Tableau1[[#This Row],[Discount]])</f>
        <v>4.3979999999999988</v>
      </c>
      <c r="Y4426">
        <f ca="1">SUMIF(Tableau1[Order ID],Tableau1[[#This Row],[Order ID]],Tableau1[[#This Row],[Sales]])</f>
        <v>0</v>
      </c>
    </row>
    <row r="4427" spans="1:25" x14ac:dyDescent="0.3">
      <c r="A4427">
        <v>8876</v>
      </c>
      <c r="B4427" t="s">
        <v>4446</v>
      </c>
      <c r="C4427" s="9" t="s">
        <v>5602</v>
      </c>
      <c r="D4427" s="9">
        <v>42595</v>
      </c>
      <c r="E4427" s="3" t="s">
        <v>6176</v>
      </c>
      <c r="F4427" t="s">
        <v>6465</v>
      </c>
      <c r="G4427" t="s">
        <v>7032</v>
      </c>
      <c r="H4427" t="s">
        <v>7825</v>
      </c>
      <c r="I4427" t="s">
        <v>8054</v>
      </c>
      <c r="J4427" t="s">
        <v>8057</v>
      </c>
      <c r="K4427" t="s">
        <v>8276</v>
      </c>
      <c r="L4427" t="s">
        <v>8593</v>
      </c>
      <c r="M4427">
        <v>75061</v>
      </c>
      <c r="N4427" t="s">
        <v>8639</v>
      </c>
      <c r="O4427" t="s">
        <v>9040</v>
      </c>
      <c r="P4427" t="s">
        <v>10371</v>
      </c>
      <c r="Q4427" t="s">
        <v>10387</v>
      </c>
      <c r="R4427" t="s">
        <v>10789</v>
      </c>
      <c r="S4427">
        <v>185.376</v>
      </c>
      <c r="T4427">
        <v>2</v>
      </c>
      <c r="U4427">
        <v>0.2</v>
      </c>
      <c r="V4427">
        <v>-34.758000000000003</v>
      </c>
      <c r="W4427">
        <f>(Tableau1[[#This Row],[Sales]]/Tableau1[[#This Row],[Profit]])*100</f>
        <v>-533.33333333333326</v>
      </c>
      <c r="X4427">
        <f>Tableau1[[#This Row],[Sales]]*(1-Tableau1[[#This Row],[Discount]])</f>
        <v>148.30080000000001</v>
      </c>
      <c r="Y4427">
        <f ca="1">SUMIF(Tableau1[Order ID],Tableau1[[#This Row],[Order ID]],Tableau1[[#This Row],[Sales]])</f>
        <v>0</v>
      </c>
    </row>
    <row r="4428" spans="1:25" x14ac:dyDescent="0.3">
      <c r="A4428">
        <v>8878</v>
      </c>
      <c r="B4428" t="s">
        <v>4447</v>
      </c>
      <c r="C4428" s="9" t="s">
        <v>5727</v>
      </c>
      <c r="D4428" s="9">
        <v>42995</v>
      </c>
      <c r="E4428" s="3" t="s">
        <v>5427</v>
      </c>
      <c r="F4428" t="s">
        <v>6465</v>
      </c>
      <c r="G4428" t="s">
        <v>6515</v>
      </c>
      <c r="H4428" t="s">
        <v>7308</v>
      </c>
      <c r="I4428" t="s">
        <v>8054</v>
      </c>
      <c r="J4428" t="s">
        <v>8057</v>
      </c>
      <c r="K4428" t="s">
        <v>8131</v>
      </c>
      <c r="L4428" t="s">
        <v>8618</v>
      </c>
      <c r="M4428">
        <v>7960</v>
      </c>
      <c r="N4428" t="s">
        <v>8640</v>
      </c>
      <c r="O4428" t="s">
        <v>10361</v>
      </c>
      <c r="P4428" t="s">
        <v>10372</v>
      </c>
      <c r="Q4428" t="s">
        <v>10388</v>
      </c>
      <c r="R4428" t="s">
        <v>12101</v>
      </c>
      <c r="S4428">
        <v>480</v>
      </c>
      <c r="T4428">
        <v>4</v>
      </c>
      <c r="U4428">
        <v>0</v>
      </c>
      <c r="V4428">
        <v>225.6</v>
      </c>
      <c r="W4428">
        <f>(Tableau1[[#This Row],[Sales]]/Tableau1[[#This Row],[Profit]])*100</f>
        <v>212.7659574468085</v>
      </c>
      <c r="X4428">
        <f>Tableau1[[#This Row],[Sales]]*(1-Tableau1[[#This Row],[Discount]])</f>
        <v>480</v>
      </c>
      <c r="Y4428">
        <f ca="1">SUMIF(Tableau1[Order ID],Tableau1[[#This Row],[Order ID]],Tableau1[[#This Row],[Sales]])</f>
        <v>0</v>
      </c>
    </row>
    <row r="4429" spans="1:25" x14ac:dyDescent="0.3">
      <c r="A4429">
        <v>8880</v>
      </c>
      <c r="B4429" t="s">
        <v>4448</v>
      </c>
      <c r="C4429" s="9" t="s">
        <v>5421</v>
      </c>
      <c r="D4429" s="9">
        <v>42086</v>
      </c>
      <c r="E4429" s="3" t="s">
        <v>6336</v>
      </c>
      <c r="F4429" t="s">
        <v>6466</v>
      </c>
      <c r="G4429" t="s">
        <v>6555</v>
      </c>
      <c r="H4429" t="s">
        <v>7348</v>
      </c>
      <c r="I4429" t="s">
        <v>8055</v>
      </c>
      <c r="J4429" t="s">
        <v>8057</v>
      </c>
      <c r="K4429" t="s">
        <v>8059</v>
      </c>
      <c r="L4429" t="s">
        <v>8590</v>
      </c>
      <c r="M4429">
        <v>90008</v>
      </c>
      <c r="N4429" t="s">
        <v>8638</v>
      </c>
      <c r="O4429" t="s">
        <v>8798</v>
      </c>
      <c r="P4429" t="s">
        <v>10371</v>
      </c>
      <c r="Q4429" t="s">
        <v>10383</v>
      </c>
      <c r="R4429" t="s">
        <v>11627</v>
      </c>
      <c r="S4429">
        <v>192.72</v>
      </c>
      <c r="T4429">
        <v>11</v>
      </c>
      <c r="U4429">
        <v>0</v>
      </c>
      <c r="V4429">
        <v>92.505600000000001</v>
      </c>
      <c r="W4429">
        <f>(Tableau1[[#This Row],[Sales]]/Tableau1[[#This Row],[Profit]])*100</f>
        <v>208.33333333333334</v>
      </c>
      <c r="X4429">
        <f>Tableau1[[#This Row],[Sales]]*(1-Tableau1[[#This Row],[Discount]])</f>
        <v>192.72</v>
      </c>
      <c r="Y4429">
        <f ca="1">SUMIF(Tableau1[Order ID],Tableau1[[#This Row],[Order ID]],Tableau1[[#This Row],[Sales]])</f>
        <v>0</v>
      </c>
    </row>
    <row r="4430" spans="1:25" x14ac:dyDescent="0.3">
      <c r="A4430">
        <v>8882</v>
      </c>
      <c r="B4430" t="s">
        <v>4449</v>
      </c>
      <c r="C4430" s="9" t="s">
        <v>6216</v>
      </c>
      <c r="D4430" s="9">
        <v>42551</v>
      </c>
      <c r="E4430" s="3" t="s">
        <v>5924</v>
      </c>
      <c r="F4430" t="s">
        <v>6464</v>
      </c>
      <c r="G4430" t="s">
        <v>7039</v>
      </c>
      <c r="H4430" t="s">
        <v>7832</v>
      </c>
      <c r="I4430" t="s">
        <v>8056</v>
      </c>
      <c r="J4430" t="s">
        <v>8057</v>
      </c>
      <c r="K4430" t="s">
        <v>8092</v>
      </c>
      <c r="L4430" t="s">
        <v>8598</v>
      </c>
      <c r="M4430">
        <v>60505</v>
      </c>
      <c r="N4430" t="s">
        <v>8639</v>
      </c>
      <c r="O4430" t="s">
        <v>9638</v>
      </c>
      <c r="P4430" t="s">
        <v>10372</v>
      </c>
      <c r="Q4430" t="s">
        <v>10384</v>
      </c>
      <c r="R4430" t="s">
        <v>11376</v>
      </c>
      <c r="S4430">
        <v>50.12</v>
      </c>
      <c r="T4430">
        <v>7</v>
      </c>
      <c r="U4430">
        <v>0.2</v>
      </c>
      <c r="V4430">
        <v>-0.62649999999999995</v>
      </c>
      <c r="W4430">
        <f>(Tableau1[[#This Row],[Sales]]/Tableau1[[#This Row],[Profit]])*100</f>
        <v>-8000</v>
      </c>
      <c r="X4430">
        <f>Tableau1[[#This Row],[Sales]]*(1-Tableau1[[#This Row],[Discount]])</f>
        <v>40.096000000000004</v>
      </c>
      <c r="Y4430">
        <f ca="1">SUMIF(Tableau1[Order ID],Tableau1[[#This Row],[Order ID]],Tableau1[[#This Row],[Sales]])</f>
        <v>0</v>
      </c>
    </row>
    <row r="4431" spans="1:25" x14ac:dyDescent="0.3">
      <c r="A4431">
        <v>8883</v>
      </c>
      <c r="B4431" t="s">
        <v>4450</v>
      </c>
      <c r="C4431" s="9" t="s">
        <v>5209</v>
      </c>
      <c r="D4431" s="9">
        <v>43028</v>
      </c>
      <c r="E4431" s="3" t="s">
        <v>6326</v>
      </c>
      <c r="F4431" t="s">
        <v>6465</v>
      </c>
      <c r="G4431" t="s">
        <v>6969</v>
      </c>
      <c r="H4431" t="s">
        <v>7762</v>
      </c>
      <c r="I4431" t="s">
        <v>8055</v>
      </c>
      <c r="J4431" t="s">
        <v>8057</v>
      </c>
      <c r="K4431" t="s">
        <v>8086</v>
      </c>
      <c r="L4431" t="s">
        <v>8592</v>
      </c>
      <c r="M4431">
        <v>27707</v>
      </c>
      <c r="N4431" t="s">
        <v>8637</v>
      </c>
      <c r="O4431" t="s">
        <v>10116</v>
      </c>
      <c r="P4431" t="s">
        <v>10372</v>
      </c>
      <c r="Q4431" t="s">
        <v>10380</v>
      </c>
      <c r="R4431" t="s">
        <v>11855</v>
      </c>
      <c r="S4431">
        <v>15.984</v>
      </c>
      <c r="T4431">
        <v>2</v>
      </c>
      <c r="U4431">
        <v>0.2</v>
      </c>
      <c r="V4431">
        <v>1.3986000000000001</v>
      </c>
      <c r="W4431">
        <f>(Tableau1[[#This Row],[Sales]]/Tableau1[[#This Row],[Profit]])*100</f>
        <v>1142.8571428571429</v>
      </c>
      <c r="X4431">
        <f>Tableau1[[#This Row],[Sales]]*(1-Tableau1[[#This Row],[Discount]])</f>
        <v>12.7872</v>
      </c>
      <c r="Y4431">
        <f ca="1">SUMIF(Tableau1[Order ID],Tableau1[[#This Row],[Order ID]],Tableau1[[#This Row],[Sales]])</f>
        <v>0</v>
      </c>
    </row>
    <row r="4432" spans="1:25" x14ac:dyDescent="0.3">
      <c r="A4432">
        <v>8885</v>
      </c>
      <c r="B4432" t="s">
        <v>4451</v>
      </c>
      <c r="C4432" s="9" t="s">
        <v>5085</v>
      </c>
      <c r="D4432" s="9">
        <v>41876</v>
      </c>
      <c r="E4432" s="3" t="s">
        <v>6224</v>
      </c>
      <c r="F4432" t="s">
        <v>6465</v>
      </c>
      <c r="G4432" t="s">
        <v>6497</v>
      </c>
      <c r="H4432" t="s">
        <v>7290</v>
      </c>
      <c r="I4432" t="s">
        <v>8055</v>
      </c>
      <c r="J4432" t="s">
        <v>8057</v>
      </c>
      <c r="K4432" t="s">
        <v>8096</v>
      </c>
      <c r="L4432" t="s">
        <v>8612</v>
      </c>
      <c r="M4432">
        <v>43229</v>
      </c>
      <c r="N4432" t="s">
        <v>8640</v>
      </c>
      <c r="O4432" t="s">
        <v>8938</v>
      </c>
      <c r="P4432" t="s">
        <v>10371</v>
      </c>
      <c r="Q4432" t="s">
        <v>10381</v>
      </c>
      <c r="R4432" t="s">
        <v>10687</v>
      </c>
      <c r="S4432">
        <v>6.5279999999999996</v>
      </c>
      <c r="T4432">
        <v>4</v>
      </c>
      <c r="U4432">
        <v>0.7</v>
      </c>
      <c r="V4432">
        <v>-4.5696000000000003</v>
      </c>
      <c r="W4432">
        <f>(Tableau1[[#This Row],[Sales]]/Tableau1[[#This Row],[Profit]])*100</f>
        <v>-142.85714285714283</v>
      </c>
      <c r="X4432">
        <f>Tableau1[[#This Row],[Sales]]*(1-Tableau1[[#This Row],[Discount]])</f>
        <v>1.9584000000000001</v>
      </c>
      <c r="Y4432">
        <f ca="1">SUMIF(Tableau1[Order ID],Tableau1[[#This Row],[Order ID]],Tableau1[[#This Row],[Sales]])</f>
        <v>0</v>
      </c>
    </row>
    <row r="4433" spans="1:25" x14ac:dyDescent="0.3">
      <c r="A4433">
        <v>8888</v>
      </c>
      <c r="B4433" t="s">
        <v>4452</v>
      </c>
      <c r="C4433" s="9" t="s">
        <v>5953</v>
      </c>
      <c r="D4433" s="9">
        <v>41847</v>
      </c>
      <c r="E4433" s="3" t="s">
        <v>6051</v>
      </c>
      <c r="F4433" t="s">
        <v>6464</v>
      </c>
      <c r="G4433" t="s">
        <v>6589</v>
      </c>
      <c r="H4433" t="s">
        <v>7382</v>
      </c>
      <c r="I4433" t="s">
        <v>8055</v>
      </c>
      <c r="J4433" t="s">
        <v>8057</v>
      </c>
      <c r="K4433" t="s">
        <v>8059</v>
      </c>
      <c r="L4433" t="s">
        <v>8590</v>
      </c>
      <c r="M4433">
        <v>90036</v>
      </c>
      <c r="N4433" t="s">
        <v>8638</v>
      </c>
      <c r="O4433" t="s">
        <v>9543</v>
      </c>
      <c r="P4433" t="s">
        <v>10371</v>
      </c>
      <c r="Q4433" t="s">
        <v>10377</v>
      </c>
      <c r="R4433" t="s">
        <v>11286</v>
      </c>
      <c r="S4433">
        <v>276.27999999999997</v>
      </c>
      <c r="T4433">
        <v>2</v>
      </c>
      <c r="U4433">
        <v>0</v>
      </c>
      <c r="V4433">
        <v>0</v>
      </c>
      <c r="W4433" t="e">
        <f>(Tableau1[[#This Row],[Sales]]/Tableau1[[#This Row],[Profit]])*100</f>
        <v>#DIV/0!</v>
      </c>
      <c r="X4433">
        <f>Tableau1[[#This Row],[Sales]]*(1-Tableau1[[#This Row],[Discount]])</f>
        <v>276.27999999999997</v>
      </c>
      <c r="Y4433">
        <f ca="1">SUMIF(Tableau1[Order ID],Tableau1[[#This Row],[Order ID]],Tableau1[[#This Row],[Sales]])</f>
        <v>0</v>
      </c>
    </row>
    <row r="4434" spans="1:25" x14ac:dyDescent="0.3">
      <c r="A4434">
        <v>8889</v>
      </c>
      <c r="B4434" t="s">
        <v>4453</v>
      </c>
      <c r="C4434" s="9" t="s">
        <v>5126</v>
      </c>
      <c r="D4434" s="9">
        <v>43070</v>
      </c>
      <c r="E4434" s="3" t="s">
        <v>5256</v>
      </c>
      <c r="F4434" t="s">
        <v>6465</v>
      </c>
      <c r="G4434" t="s">
        <v>6997</v>
      </c>
      <c r="H4434" t="s">
        <v>7790</v>
      </c>
      <c r="I4434" t="s">
        <v>8056</v>
      </c>
      <c r="J4434" t="s">
        <v>8057</v>
      </c>
      <c r="K4434" t="s">
        <v>8338</v>
      </c>
      <c r="L4434" t="s">
        <v>8590</v>
      </c>
      <c r="M4434">
        <v>95207</v>
      </c>
      <c r="N4434" t="s">
        <v>8638</v>
      </c>
      <c r="O4434" t="s">
        <v>9206</v>
      </c>
      <c r="P4434" t="s">
        <v>10370</v>
      </c>
      <c r="Q4434" t="s">
        <v>10378</v>
      </c>
      <c r="R4434" t="s">
        <v>10955</v>
      </c>
      <c r="S4434">
        <v>629.64</v>
      </c>
      <c r="T4434">
        <v>9</v>
      </c>
      <c r="U4434">
        <v>0</v>
      </c>
      <c r="V4434">
        <v>107.03879999999999</v>
      </c>
      <c r="W4434">
        <f>(Tableau1[[#This Row],[Sales]]/Tableau1[[#This Row],[Profit]])*100</f>
        <v>588.23529411764707</v>
      </c>
      <c r="X4434">
        <f>Tableau1[[#This Row],[Sales]]*(1-Tableau1[[#This Row],[Discount]])</f>
        <v>629.64</v>
      </c>
      <c r="Y4434">
        <f ca="1">SUMIF(Tableau1[Order ID],Tableau1[[#This Row],[Order ID]],Tableau1[[#This Row],[Sales]])</f>
        <v>0</v>
      </c>
    </row>
    <row r="4435" spans="1:25" x14ac:dyDescent="0.3">
      <c r="A4435">
        <v>8890</v>
      </c>
      <c r="B4435" t="s">
        <v>4454</v>
      </c>
      <c r="C4435" s="9" t="s">
        <v>5538</v>
      </c>
      <c r="D4435" s="9">
        <v>42660</v>
      </c>
      <c r="E4435" s="3" t="s">
        <v>5177</v>
      </c>
      <c r="F4435" t="s">
        <v>6464</v>
      </c>
      <c r="G4435" t="s">
        <v>7231</v>
      </c>
      <c r="H4435" t="s">
        <v>8024</v>
      </c>
      <c r="I4435" t="s">
        <v>8056</v>
      </c>
      <c r="J4435" t="s">
        <v>8057</v>
      </c>
      <c r="K4435" t="s">
        <v>8087</v>
      </c>
      <c r="L4435" t="s">
        <v>8613</v>
      </c>
      <c r="M4435">
        <v>65203</v>
      </c>
      <c r="N4435" t="s">
        <v>8639</v>
      </c>
      <c r="O4435" t="s">
        <v>9914</v>
      </c>
      <c r="P4435" t="s">
        <v>10372</v>
      </c>
      <c r="Q4435" t="s">
        <v>10380</v>
      </c>
      <c r="R4435" t="s">
        <v>11649</v>
      </c>
      <c r="S4435">
        <v>449.97</v>
      </c>
      <c r="T4435">
        <v>3</v>
      </c>
      <c r="U4435">
        <v>0</v>
      </c>
      <c r="V4435">
        <v>220.4853</v>
      </c>
      <c r="W4435">
        <f>(Tableau1[[#This Row],[Sales]]/Tableau1[[#This Row],[Profit]])*100</f>
        <v>204.08163265306123</v>
      </c>
      <c r="X4435">
        <f>Tableau1[[#This Row],[Sales]]*(1-Tableau1[[#This Row],[Discount]])</f>
        <v>449.97</v>
      </c>
      <c r="Y4435">
        <f ca="1">SUMIF(Tableau1[Order ID],Tableau1[[#This Row],[Order ID]],Tableau1[[#This Row],[Sales]])</f>
        <v>0</v>
      </c>
    </row>
    <row r="4436" spans="1:25" x14ac:dyDescent="0.3">
      <c r="A4436">
        <v>8892</v>
      </c>
      <c r="B4436" t="s">
        <v>4455</v>
      </c>
      <c r="C4436" s="9" t="s">
        <v>6172</v>
      </c>
      <c r="D4436" s="9">
        <v>42629</v>
      </c>
      <c r="E4436" s="3" t="s">
        <v>5061</v>
      </c>
      <c r="F4436" t="s">
        <v>6466</v>
      </c>
      <c r="G4436" t="s">
        <v>6596</v>
      </c>
      <c r="H4436" t="s">
        <v>7389</v>
      </c>
      <c r="I4436" t="s">
        <v>8056</v>
      </c>
      <c r="J4436" t="s">
        <v>8057</v>
      </c>
      <c r="K4436" t="s">
        <v>8096</v>
      </c>
      <c r="L4436" t="s">
        <v>8620</v>
      </c>
      <c r="M4436">
        <v>31907</v>
      </c>
      <c r="N4436" t="s">
        <v>8637</v>
      </c>
      <c r="O4436" t="s">
        <v>8702</v>
      </c>
      <c r="P4436" t="s">
        <v>10370</v>
      </c>
      <c r="Q4436" t="s">
        <v>10374</v>
      </c>
      <c r="R4436" t="s">
        <v>10451</v>
      </c>
      <c r="S4436">
        <v>121.78</v>
      </c>
      <c r="T4436">
        <v>2</v>
      </c>
      <c r="U4436">
        <v>0</v>
      </c>
      <c r="V4436">
        <v>30.445</v>
      </c>
      <c r="W4436">
        <f>(Tableau1[[#This Row],[Sales]]/Tableau1[[#This Row],[Profit]])*100</f>
        <v>400</v>
      </c>
      <c r="X4436">
        <f>Tableau1[[#This Row],[Sales]]*(1-Tableau1[[#This Row],[Discount]])</f>
        <v>121.78</v>
      </c>
      <c r="Y4436">
        <f ca="1">SUMIF(Tableau1[Order ID],Tableau1[[#This Row],[Order ID]],Tableau1[[#This Row],[Sales]])</f>
        <v>0</v>
      </c>
    </row>
    <row r="4437" spans="1:25" x14ac:dyDescent="0.3">
      <c r="A4437">
        <v>8893</v>
      </c>
      <c r="B4437" t="s">
        <v>4456</v>
      </c>
      <c r="C4437" s="9" t="s">
        <v>5524</v>
      </c>
      <c r="D4437" s="9">
        <v>42339</v>
      </c>
      <c r="E4437" s="3" t="s">
        <v>5431</v>
      </c>
      <c r="F4437" t="s">
        <v>6465</v>
      </c>
      <c r="G4437" t="s">
        <v>7252</v>
      </c>
      <c r="H4437" t="s">
        <v>8045</v>
      </c>
      <c r="I4437" t="s">
        <v>8056</v>
      </c>
      <c r="J4437" t="s">
        <v>8057</v>
      </c>
      <c r="K4437" t="s">
        <v>8128</v>
      </c>
      <c r="L4437" t="s">
        <v>8590</v>
      </c>
      <c r="M4437">
        <v>92037</v>
      </c>
      <c r="N4437" t="s">
        <v>8638</v>
      </c>
      <c r="O4437" t="s">
        <v>9478</v>
      </c>
      <c r="P4437" t="s">
        <v>10370</v>
      </c>
      <c r="Q4437" t="s">
        <v>10374</v>
      </c>
      <c r="R4437" t="s">
        <v>11222</v>
      </c>
      <c r="S4437">
        <v>2676.672</v>
      </c>
      <c r="T4437">
        <v>9</v>
      </c>
      <c r="U4437">
        <v>0.2</v>
      </c>
      <c r="V4437">
        <v>267.66719999999998</v>
      </c>
      <c r="W4437">
        <f>(Tableau1[[#This Row],[Sales]]/Tableau1[[#This Row],[Profit]])*100</f>
        <v>1000</v>
      </c>
      <c r="X4437">
        <f>Tableau1[[#This Row],[Sales]]*(1-Tableau1[[#This Row],[Discount]])</f>
        <v>2141.3376000000003</v>
      </c>
      <c r="Y4437">
        <f ca="1">SUMIF(Tableau1[Order ID],Tableau1[[#This Row],[Order ID]],Tableau1[[#This Row],[Sales]])</f>
        <v>0</v>
      </c>
    </row>
    <row r="4438" spans="1:25" x14ac:dyDescent="0.3">
      <c r="A4438">
        <v>8894</v>
      </c>
      <c r="B4438" t="s">
        <v>4457</v>
      </c>
      <c r="C4438" s="9" t="s">
        <v>5109</v>
      </c>
      <c r="D4438" s="9">
        <v>41856</v>
      </c>
      <c r="E4438" s="3" t="s">
        <v>6162</v>
      </c>
      <c r="F4438" t="s">
        <v>6465</v>
      </c>
      <c r="G4438" t="s">
        <v>6515</v>
      </c>
      <c r="H4438" t="s">
        <v>7308</v>
      </c>
      <c r="I4438" t="s">
        <v>8054</v>
      </c>
      <c r="J4438" t="s">
        <v>8057</v>
      </c>
      <c r="K4438" t="s">
        <v>8538</v>
      </c>
      <c r="L4438" t="s">
        <v>8593</v>
      </c>
      <c r="M4438">
        <v>77590</v>
      </c>
      <c r="N4438" t="s">
        <v>8639</v>
      </c>
      <c r="O4438" t="s">
        <v>9702</v>
      </c>
      <c r="P4438" t="s">
        <v>10370</v>
      </c>
      <c r="Q4438" t="s">
        <v>10376</v>
      </c>
      <c r="R4438" t="s">
        <v>11440</v>
      </c>
      <c r="S4438">
        <v>489.23</v>
      </c>
      <c r="T4438">
        <v>2</v>
      </c>
      <c r="U4438">
        <v>0.3</v>
      </c>
      <c r="V4438">
        <v>41.933999999999997</v>
      </c>
      <c r="W4438">
        <f>(Tableau1[[#This Row],[Sales]]/Tableau1[[#This Row],[Profit]])*100</f>
        <v>1166.6666666666667</v>
      </c>
      <c r="X4438">
        <f>Tableau1[[#This Row],[Sales]]*(1-Tableau1[[#This Row],[Discount]])</f>
        <v>342.46100000000001</v>
      </c>
      <c r="Y4438">
        <f ca="1">SUMIF(Tableau1[Order ID],Tableau1[[#This Row],[Order ID]],Tableau1[[#This Row],[Sales]])</f>
        <v>0</v>
      </c>
    </row>
    <row r="4439" spans="1:25" x14ac:dyDescent="0.3">
      <c r="A4439">
        <v>8895</v>
      </c>
      <c r="B4439" t="s">
        <v>4458</v>
      </c>
      <c r="C4439" s="9" t="s">
        <v>5273</v>
      </c>
      <c r="D4439" s="9">
        <v>42597</v>
      </c>
      <c r="E4439" s="3" t="s">
        <v>5280</v>
      </c>
      <c r="F4439" t="s">
        <v>6465</v>
      </c>
      <c r="G4439" t="s">
        <v>6685</v>
      </c>
      <c r="H4439" t="s">
        <v>7478</v>
      </c>
      <c r="I4439" t="s">
        <v>8054</v>
      </c>
      <c r="J4439" t="s">
        <v>8057</v>
      </c>
      <c r="K4439" t="s">
        <v>8059</v>
      </c>
      <c r="L4439" t="s">
        <v>8590</v>
      </c>
      <c r="M4439">
        <v>90004</v>
      </c>
      <c r="N4439" t="s">
        <v>8638</v>
      </c>
      <c r="O4439" t="s">
        <v>9198</v>
      </c>
      <c r="P4439" t="s">
        <v>10370</v>
      </c>
      <c r="Q4439" t="s">
        <v>10378</v>
      </c>
      <c r="R4439" t="s">
        <v>10947</v>
      </c>
      <c r="S4439">
        <v>312.02999999999997</v>
      </c>
      <c r="T4439">
        <v>3</v>
      </c>
      <c r="U4439">
        <v>0</v>
      </c>
      <c r="V4439">
        <v>43.684199999999997</v>
      </c>
      <c r="W4439">
        <f>(Tableau1[[#This Row],[Sales]]/Tableau1[[#This Row],[Profit]])*100</f>
        <v>714.28571428571422</v>
      </c>
      <c r="X4439">
        <f>Tableau1[[#This Row],[Sales]]*(1-Tableau1[[#This Row],[Discount]])</f>
        <v>312.02999999999997</v>
      </c>
      <c r="Y4439">
        <f ca="1">SUMIF(Tableau1[Order ID],Tableau1[[#This Row],[Order ID]],Tableau1[[#This Row],[Sales]])</f>
        <v>0</v>
      </c>
    </row>
    <row r="4440" spans="1:25" x14ac:dyDescent="0.3">
      <c r="A4440">
        <v>8899</v>
      </c>
      <c r="B4440" t="s">
        <v>4459</v>
      </c>
      <c r="C4440" s="9" t="s">
        <v>6006</v>
      </c>
      <c r="D4440" s="9">
        <v>42223</v>
      </c>
      <c r="E4440" s="3" t="s">
        <v>5131</v>
      </c>
      <c r="F4440" t="s">
        <v>6464</v>
      </c>
      <c r="G4440" t="s">
        <v>6781</v>
      </c>
      <c r="H4440" t="s">
        <v>7574</v>
      </c>
      <c r="I4440" t="s">
        <v>8055</v>
      </c>
      <c r="J4440" t="s">
        <v>8057</v>
      </c>
      <c r="K4440" t="s">
        <v>8082</v>
      </c>
      <c r="L4440" t="s">
        <v>8605</v>
      </c>
      <c r="M4440">
        <v>22153</v>
      </c>
      <c r="N4440" t="s">
        <v>8637</v>
      </c>
      <c r="O4440" t="s">
        <v>9979</v>
      </c>
      <c r="P4440" t="s">
        <v>10372</v>
      </c>
      <c r="Q4440" t="s">
        <v>10380</v>
      </c>
      <c r="R4440" t="s">
        <v>11716</v>
      </c>
      <c r="S4440">
        <v>494.97</v>
      </c>
      <c r="T4440">
        <v>3</v>
      </c>
      <c r="U4440">
        <v>0</v>
      </c>
      <c r="V4440">
        <v>148.49100000000001</v>
      </c>
      <c r="W4440">
        <f>(Tableau1[[#This Row],[Sales]]/Tableau1[[#This Row],[Profit]])*100</f>
        <v>333.33333333333331</v>
      </c>
      <c r="X4440">
        <f>Tableau1[[#This Row],[Sales]]*(1-Tableau1[[#This Row],[Discount]])</f>
        <v>494.97</v>
      </c>
      <c r="Y4440">
        <f ca="1">SUMIF(Tableau1[Order ID],Tableau1[[#This Row],[Order ID]],Tableau1[[#This Row],[Sales]])</f>
        <v>0</v>
      </c>
    </row>
    <row r="4441" spans="1:25" x14ac:dyDescent="0.3">
      <c r="A4441">
        <v>8901</v>
      </c>
      <c r="B4441" t="s">
        <v>4460</v>
      </c>
      <c r="C4441" s="9" t="s">
        <v>6236</v>
      </c>
      <c r="D4441" s="9">
        <v>42521</v>
      </c>
      <c r="E4441" s="3" t="s">
        <v>5060</v>
      </c>
      <c r="F4441" t="s">
        <v>6465</v>
      </c>
      <c r="G4441" t="s">
        <v>6911</v>
      </c>
      <c r="H4441" t="s">
        <v>7704</v>
      </c>
      <c r="I4441" t="s">
        <v>8054</v>
      </c>
      <c r="J4441" t="s">
        <v>8057</v>
      </c>
      <c r="K4441" t="s">
        <v>8085</v>
      </c>
      <c r="L4441" t="s">
        <v>8598</v>
      </c>
      <c r="M4441">
        <v>62521</v>
      </c>
      <c r="N4441" t="s">
        <v>8639</v>
      </c>
      <c r="O4441" t="s">
        <v>10347</v>
      </c>
      <c r="P4441" t="s">
        <v>10370</v>
      </c>
      <c r="Q4441" t="s">
        <v>10378</v>
      </c>
      <c r="R4441" t="s">
        <v>12087</v>
      </c>
      <c r="S4441">
        <v>32.064</v>
      </c>
      <c r="T4441">
        <v>3</v>
      </c>
      <c r="U4441">
        <v>0.6</v>
      </c>
      <c r="V4441">
        <v>-12.8256</v>
      </c>
      <c r="W4441">
        <f>(Tableau1[[#This Row],[Sales]]/Tableau1[[#This Row],[Profit]])*100</f>
        <v>-250</v>
      </c>
      <c r="X4441">
        <f>Tableau1[[#This Row],[Sales]]*(1-Tableau1[[#This Row],[Discount]])</f>
        <v>12.825600000000001</v>
      </c>
      <c r="Y4441">
        <f ca="1">SUMIF(Tableau1[Order ID],Tableau1[[#This Row],[Order ID]],Tableau1[[#This Row],[Sales]])</f>
        <v>0</v>
      </c>
    </row>
    <row r="4442" spans="1:25" x14ac:dyDescent="0.3">
      <c r="A4442">
        <v>8905</v>
      </c>
      <c r="B4442" t="s">
        <v>4461</v>
      </c>
      <c r="C4442" s="9" t="s">
        <v>5979</v>
      </c>
      <c r="D4442" s="9">
        <v>42552</v>
      </c>
      <c r="E4442" s="3" t="s">
        <v>5979</v>
      </c>
      <c r="F4442" t="s">
        <v>6467</v>
      </c>
      <c r="G4442" t="s">
        <v>7179</v>
      </c>
      <c r="H4442" t="s">
        <v>7972</v>
      </c>
      <c r="I4442" t="s">
        <v>8056</v>
      </c>
      <c r="J4442" t="s">
        <v>8057</v>
      </c>
      <c r="K4442" t="s">
        <v>8078</v>
      </c>
      <c r="L4442" t="s">
        <v>8603</v>
      </c>
      <c r="M4442">
        <v>10009</v>
      </c>
      <c r="N4442" t="s">
        <v>8640</v>
      </c>
      <c r="O4442" t="s">
        <v>9534</v>
      </c>
      <c r="P4442" t="s">
        <v>10371</v>
      </c>
      <c r="Q4442" t="s">
        <v>10375</v>
      </c>
      <c r="R4442" t="s">
        <v>11277</v>
      </c>
      <c r="S4442">
        <v>30.53</v>
      </c>
      <c r="T4442">
        <v>1</v>
      </c>
      <c r="U4442">
        <v>0</v>
      </c>
      <c r="V4442">
        <v>14.043799999999999</v>
      </c>
      <c r="W4442">
        <f>(Tableau1[[#This Row],[Sales]]/Tableau1[[#This Row],[Profit]])*100</f>
        <v>217.39130434782612</v>
      </c>
      <c r="X4442">
        <f>Tableau1[[#This Row],[Sales]]*(1-Tableau1[[#This Row],[Discount]])</f>
        <v>30.53</v>
      </c>
      <c r="Y4442">
        <f ca="1">SUMIF(Tableau1[Order ID],Tableau1[[#This Row],[Order ID]],Tableau1[[#This Row],[Sales]])</f>
        <v>0</v>
      </c>
    </row>
    <row r="4443" spans="1:25" x14ac:dyDescent="0.3">
      <c r="A4443">
        <v>8908</v>
      </c>
      <c r="B4443" t="s">
        <v>4462</v>
      </c>
      <c r="C4443" s="9" t="s">
        <v>5152</v>
      </c>
      <c r="D4443" s="9">
        <v>42722</v>
      </c>
      <c r="E4443" s="3" t="s">
        <v>5917</v>
      </c>
      <c r="F4443" t="s">
        <v>6466</v>
      </c>
      <c r="G4443" t="s">
        <v>7140</v>
      </c>
      <c r="H4443" t="s">
        <v>7933</v>
      </c>
      <c r="I4443" t="s">
        <v>8055</v>
      </c>
      <c r="J4443" t="s">
        <v>8057</v>
      </c>
      <c r="K4443" t="s">
        <v>8066</v>
      </c>
      <c r="L4443" t="s">
        <v>8590</v>
      </c>
      <c r="M4443">
        <v>94110</v>
      </c>
      <c r="N4443" t="s">
        <v>8638</v>
      </c>
      <c r="O4443" t="s">
        <v>8816</v>
      </c>
      <c r="P4443" t="s">
        <v>10372</v>
      </c>
      <c r="Q4443" t="s">
        <v>10380</v>
      </c>
      <c r="R4443" t="s">
        <v>10566</v>
      </c>
      <c r="S4443">
        <v>66.975999999999999</v>
      </c>
      <c r="T4443">
        <v>7</v>
      </c>
      <c r="U4443">
        <v>0.2</v>
      </c>
      <c r="V4443">
        <v>6.6976000000000004</v>
      </c>
      <c r="W4443">
        <f>(Tableau1[[#This Row],[Sales]]/Tableau1[[#This Row],[Profit]])*100</f>
        <v>1000</v>
      </c>
      <c r="X4443">
        <f>Tableau1[[#This Row],[Sales]]*(1-Tableau1[[#This Row],[Discount]])</f>
        <v>53.580800000000004</v>
      </c>
      <c r="Y4443">
        <f ca="1">SUMIF(Tableau1[Order ID],Tableau1[[#This Row],[Order ID]],Tableau1[[#This Row],[Sales]])</f>
        <v>0</v>
      </c>
    </row>
    <row r="4444" spans="1:25" x14ac:dyDescent="0.3">
      <c r="A4444">
        <v>8909</v>
      </c>
      <c r="B4444" t="s">
        <v>4463</v>
      </c>
      <c r="C4444" s="9" t="s">
        <v>6237</v>
      </c>
      <c r="D4444" s="9">
        <v>42030</v>
      </c>
      <c r="E4444" s="3" t="s">
        <v>6460</v>
      </c>
      <c r="F4444" t="s">
        <v>6465</v>
      </c>
      <c r="G4444" t="s">
        <v>7073</v>
      </c>
      <c r="H4444" t="s">
        <v>7866</v>
      </c>
      <c r="I4444" t="s">
        <v>8055</v>
      </c>
      <c r="J4444" t="s">
        <v>8057</v>
      </c>
      <c r="K4444" t="s">
        <v>8487</v>
      </c>
      <c r="L4444" t="s">
        <v>8590</v>
      </c>
      <c r="M4444">
        <v>92553</v>
      </c>
      <c r="N4444" t="s">
        <v>8638</v>
      </c>
      <c r="O4444" t="s">
        <v>9858</v>
      </c>
      <c r="P4444" t="s">
        <v>10371</v>
      </c>
      <c r="Q4444" t="s">
        <v>10383</v>
      </c>
      <c r="R4444" t="s">
        <v>11593</v>
      </c>
      <c r="S4444">
        <v>182.72</v>
      </c>
      <c r="T4444">
        <v>8</v>
      </c>
      <c r="U4444">
        <v>0</v>
      </c>
      <c r="V4444">
        <v>84.051199999999994</v>
      </c>
      <c r="W4444">
        <f>(Tableau1[[#This Row],[Sales]]/Tableau1[[#This Row],[Profit]])*100</f>
        <v>217.39130434782612</v>
      </c>
      <c r="X4444">
        <f>Tableau1[[#This Row],[Sales]]*(1-Tableau1[[#This Row],[Discount]])</f>
        <v>182.72</v>
      </c>
      <c r="Y4444">
        <f ca="1">SUMIF(Tableau1[Order ID],Tableau1[[#This Row],[Order ID]],Tableau1[[#This Row],[Sales]])</f>
        <v>0</v>
      </c>
    </row>
    <row r="4445" spans="1:25" x14ac:dyDescent="0.3">
      <c r="A4445">
        <v>8910</v>
      </c>
      <c r="B4445" t="s">
        <v>4464</v>
      </c>
      <c r="C4445" s="9" t="s">
        <v>5990</v>
      </c>
      <c r="D4445" s="9">
        <v>43036</v>
      </c>
      <c r="E4445" s="3" t="s">
        <v>5782</v>
      </c>
      <c r="F4445" t="s">
        <v>6465</v>
      </c>
      <c r="G4445" t="s">
        <v>6661</v>
      </c>
      <c r="H4445" t="s">
        <v>7454</v>
      </c>
      <c r="I4445" t="s">
        <v>8054</v>
      </c>
      <c r="J4445" t="s">
        <v>8057</v>
      </c>
      <c r="K4445" t="s">
        <v>8289</v>
      </c>
      <c r="L4445" t="s">
        <v>8619</v>
      </c>
      <c r="M4445">
        <v>2149</v>
      </c>
      <c r="N4445" t="s">
        <v>8640</v>
      </c>
      <c r="O4445" t="s">
        <v>8785</v>
      </c>
      <c r="P4445" t="s">
        <v>10371</v>
      </c>
      <c r="Q4445" t="s">
        <v>10375</v>
      </c>
      <c r="R4445" t="s">
        <v>10535</v>
      </c>
      <c r="S4445">
        <v>21.93</v>
      </c>
      <c r="T4445">
        <v>3</v>
      </c>
      <c r="U4445">
        <v>0</v>
      </c>
      <c r="V4445">
        <v>10.3071</v>
      </c>
      <c r="W4445">
        <f>(Tableau1[[#This Row],[Sales]]/Tableau1[[#This Row],[Profit]])*100</f>
        <v>212.7659574468085</v>
      </c>
      <c r="X4445">
        <f>Tableau1[[#This Row],[Sales]]*(1-Tableau1[[#This Row],[Discount]])</f>
        <v>21.93</v>
      </c>
      <c r="Y4445">
        <f ca="1">SUMIF(Tableau1[Order ID],Tableau1[[#This Row],[Order ID]],Tableau1[[#This Row],[Sales]])</f>
        <v>0</v>
      </c>
    </row>
    <row r="4446" spans="1:25" x14ac:dyDescent="0.3">
      <c r="A4446">
        <v>8911</v>
      </c>
      <c r="B4446" t="s">
        <v>4465</v>
      </c>
      <c r="C4446" s="9" t="s">
        <v>5289</v>
      </c>
      <c r="D4446" s="9">
        <v>43043</v>
      </c>
      <c r="E4446" s="3" t="s">
        <v>6213</v>
      </c>
      <c r="F4446" t="s">
        <v>6465</v>
      </c>
      <c r="G4446" t="s">
        <v>6712</v>
      </c>
      <c r="H4446" t="s">
        <v>7505</v>
      </c>
      <c r="I4446" t="s">
        <v>8054</v>
      </c>
      <c r="J4446" t="s">
        <v>8057</v>
      </c>
      <c r="K4446" t="s">
        <v>8404</v>
      </c>
      <c r="L4446" t="s">
        <v>8606</v>
      </c>
      <c r="M4446">
        <v>37421</v>
      </c>
      <c r="N4446" t="s">
        <v>8637</v>
      </c>
      <c r="O4446" t="s">
        <v>9061</v>
      </c>
      <c r="P4446" t="s">
        <v>10372</v>
      </c>
      <c r="Q4446" t="s">
        <v>10384</v>
      </c>
      <c r="R4446" t="s">
        <v>10810</v>
      </c>
      <c r="S4446">
        <v>95.975999999999999</v>
      </c>
      <c r="T4446">
        <v>3</v>
      </c>
      <c r="U4446">
        <v>0.2</v>
      </c>
      <c r="V4446">
        <v>15.5961</v>
      </c>
      <c r="W4446">
        <f>(Tableau1[[#This Row],[Sales]]/Tableau1[[#This Row],[Profit]])*100</f>
        <v>615.38461538461547</v>
      </c>
      <c r="X4446">
        <f>Tableau1[[#This Row],[Sales]]*(1-Tableau1[[#This Row],[Discount]])</f>
        <v>76.780799999999999</v>
      </c>
      <c r="Y4446">
        <f ca="1">SUMIF(Tableau1[Order ID],Tableau1[[#This Row],[Order ID]],Tableau1[[#This Row],[Sales]])</f>
        <v>0</v>
      </c>
    </row>
    <row r="4447" spans="1:25" x14ac:dyDescent="0.3">
      <c r="A4447">
        <v>8915</v>
      </c>
      <c r="B4447" t="s">
        <v>4466</v>
      </c>
      <c r="C4447" s="9" t="s">
        <v>5225</v>
      </c>
      <c r="D4447" s="9">
        <v>42499</v>
      </c>
      <c r="E4447" s="3" t="s">
        <v>6339</v>
      </c>
      <c r="F4447" t="s">
        <v>6465</v>
      </c>
      <c r="G4447" t="s">
        <v>6519</v>
      </c>
      <c r="H4447" t="s">
        <v>7312</v>
      </c>
      <c r="I4447" t="s">
        <v>8055</v>
      </c>
      <c r="J4447" t="s">
        <v>8057</v>
      </c>
      <c r="K4447" t="s">
        <v>8147</v>
      </c>
      <c r="L4447" t="s">
        <v>8593</v>
      </c>
      <c r="M4447">
        <v>78745</v>
      </c>
      <c r="N4447" t="s">
        <v>8639</v>
      </c>
      <c r="O4447" t="s">
        <v>9142</v>
      </c>
      <c r="P4447" t="s">
        <v>10371</v>
      </c>
      <c r="Q4447" t="s">
        <v>10377</v>
      </c>
      <c r="R4447" t="s">
        <v>10891</v>
      </c>
      <c r="S4447">
        <v>856.65599999999995</v>
      </c>
      <c r="T4447">
        <v>6</v>
      </c>
      <c r="U4447">
        <v>0.2</v>
      </c>
      <c r="V4447">
        <v>107.08199999999999</v>
      </c>
      <c r="W4447">
        <f>(Tableau1[[#This Row],[Sales]]/Tableau1[[#This Row],[Profit]])*100</f>
        <v>800</v>
      </c>
      <c r="X4447">
        <f>Tableau1[[#This Row],[Sales]]*(1-Tableau1[[#This Row],[Discount]])</f>
        <v>685.32479999999998</v>
      </c>
      <c r="Y4447">
        <f ca="1">SUMIF(Tableau1[Order ID],Tableau1[[#This Row],[Order ID]],Tableau1[[#This Row],[Sales]])</f>
        <v>0</v>
      </c>
    </row>
    <row r="4448" spans="1:25" x14ac:dyDescent="0.3">
      <c r="A4448">
        <v>8920</v>
      </c>
      <c r="B4448" t="s">
        <v>4467</v>
      </c>
      <c r="C4448" s="9" t="s">
        <v>6093</v>
      </c>
      <c r="D4448" s="9">
        <v>41731</v>
      </c>
      <c r="E4448" s="3" t="s">
        <v>5948</v>
      </c>
      <c r="F4448" t="s">
        <v>6465</v>
      </c>
      <c r="G4448" t="s">
        <v>7174</v>
      </c>
      <c r="H4448" t="s">
        <v>7967</v>
      </c>
      <c r="I4448" t="s">
        <v>8055</v>
      </c>
      <c r="J4448" t="s">
        <v>8057</v>
      </c>
      <c r="K4448" t="s">
        <v>8231</v>
      </c>
      <c r="L4448" t="s">
        <v>8605</v>
      </c>
      <c r="M4448">
        <v>23464</v>
      </c>
      <c r="N4448" t="s">
        <v>8637</v>
      </c>
      <c r="O4448" t="s">
        <v>10275</v>
      </c>
      <c r="P4448" t="s">
        <v>10370</v>
      </c>
      <c r="Q4448" t="s">
        <v>10378</v>
      </c>
      <c r="R4448" t="s">
        <v>12015</v>
      </c>
      <c r="S4448">
        <v>177.68</v>
      </c>
      <c r="T4448">
        <v>2</v>
      </c>
      <c r="U4448">
        <v>0</v>
      </c>
      <c r="V4448">
        <v>46.196800000000003</v>
      </c>
      <c r="W4448">
        <f>(Tableau1[[#This Row],[Sales]]/Tableau1[[#This Row],[Profit]])*100</f>
        <v>384.61538461538464</v>
      </c>
      <c r="X4448">
        <f>Tableau1[[#This Row],[Sales]]*(1-Tableau1[[#This Row],[Discount]])</f>
        <v>177.68</v>
      </c>
      <c r="Y4448">
        <f ca="1">SUMIF(Tableau1[Order ID],Tableau1[[#This Row],[Order ID]],Tableau1[[#This Row],[Sales]])</f>
        <v>0</v>
      </c>
    </row>
    <row r="4449" spans="1:25" x14ac:dyDescent="0.3">
      <c r="A4449">
        <v>8921</v>
      </c>
      <c r="B4449" t="s">
        <v>4468</v>
      </c>
      <c r="C4449" s="9" t="s">
        <v>5612</v>
      </c>
      <c r="D4449" s="9">
        <v>41757</v>
      </c>
      <c r="E4449" s="3" t="s">
        <v>5553</v>
      </c>
      <c r="F4449" t="s">
        <v>6465</v>
      </c>
      <c r="G4449" t="s">
        <v>6571</v>
      </c>
      <c r="H4449" t="s">
        <v>7364</v>
      </c>
      <c r="I4449" t="s">
        <v>8055</v>
      </c>
      <c r="J4449" t="s">
        <v>8057</v>
      </c>
      <c r="K4449" t="s">
        <v>8370</v>
      </c>
      <c r="L4449" t="s">
        <v>8603</v>
      </c>
      <c r="M4449">
        <v>14701</v>
      </c>
      <c r="N4449" t="s">
        <v>8640</v>
      </c>
      <c r="O4449" t="s">
        <v>9698</v>
      </c>
      <c r="P4449" t="s">
        <v>10372</v>
      </c>
      <c r="Q4449" t="s">
        <v>10384</v>
      </c>
      <c r="R4449" t="s">
        <v>11436</v>
      </c>
      <c r="S4449">
        <v>159.97999999999999</v>
      </c>
      <c r="T4449">
        <v>2</v>
      </c>
      <c r="U4449">
        <v>0</v>
      </c>
      <c r="V4449">
        <v>57.592799999999997</v>
      </c>
      <c r="W4449">
        <f>(Tableau1[[#This Row],[Sales]]/Tableau1[[#This Row],[Profit]])*100</f>
        <v>277.77777777777777</v>
      </c>
      <c r="X4449">
        <f>Tableau1[[#This Row],[Sales]]*(1-Tableau1[[#This Row],[Discount]])</f>
        <v>159.97999999999999</v>
      </c>
      <c r="Y4449">
        <f ca="1">SUMIF(Tableau1[Order ID],Tableau1[[#This Row],[Order ID]],Tableau1[[#This Row],[Sales]])</f>
        <v>0</v>
      </c>
    </row>
    <row r="4450" spans="1:25" x14ac:dyDescent="0.3">
      <c r="A4450">
        <v>8922</v>
      </c>
      <c r="B4450" t="s">
        <v>4469</v>
      </c>
      <c r="C4450" s="9" t="s">
        <v>5994</v>
      </c>
      <c r="D4450" s="9">
        <v>42647</v>
      </c>
      <c r="E4450" s="3" t="s">
        <v>5780</v>
      </c>
      <c r="F4450" t="s">
        <v>6465</v>
      </c>
      <c r="G4450" t="s">
        <v>7174</v>
      </c>
      <c r="H4450" t="s">
        <v>7967</v>
      </c>
      <c r="I4450" t="s">
        <v>8055</v>
      </c>
      <c r="J4450" t="s">
        <v>8057</v>
      </c>
      <c r="K4450" t="s">
        <v>8572</v>
      </c>
      <c r="L4450" t="s">
        <v>8591</v>
      </c>
      <c r="M4450">
        <v>33134</v>
      </c>
      <c r="N4450" t="s">
        <v>8637</v>
      </c>
      <c r="O4450" t="s">
        <v>10073</v>
      </c>
      <c r="P4450" t="s">
        <v>10372</v>
      </c>
      <c r="Q4450" t="s">
        <v>10380</v>
      </c>
      <c r="R4450" t="s">
        <v>11811</v>
      </c>
      <c r="S4450">
        <v>52.68</v>
      </c>
      <c r="T4450">
        <v>3</v>
      </c>
      <c r="U4450">
        <v>0.2</v>
      </c>
      <c r="V4450">
        <v>19.754999999999999</v>
      </c>
      <c r="W4450">
        <f>(Tableau1[[#This Row],[Sales]]/Tableau1[[#This Row],[Profit]])*100</f>
        <v>266.66666666666669</v>
      </c>
      <c r="X4450">
        <f>Tableau1[[#This Row],[Sales]]*(1-Tableau1[[#This Row],[Discount]])</f>
        <v>42.144000000000005</v>
      </c>
      <c r="Y4450">
        <f ca="1">SUMIF(Tableau1[Order ID],Tableau1[[#This Row],[Order ID]],Tableau1[[#This Row],[Sales]])</f>
        <v>0</v>
      </c>
    </row>
    <row r="4451" spans="1:25" x14ac:dyDescent="0.3">
      <c r="A4451">
        <v>8924</v>
      </c>
      <c r="B4451" t="s">
        <v>4470</v>
      </c>
      <c r="C4451" s="9" t="s">
        <v>5562</v>
      </c>
      <c r="D4451" s="9">
        <v>42897</v>
      </c>
      <c r="E4451" s="3" t="s">
        <v>5076</v>
      </c>
      <c r="F4451" t="s">
        <v>6465</v>
      </c>
      <c r="G4451" t="s">
        <v>6701</v>
      </c>
      <c r="H4451" t="s">
        <v>7494</v>
      </c>
      <c r="I4451" t="s">
        <v>8054</v>
      </c>
      <c r="J4451" t="s">
        <v>8057</v>
      </c>
      <c r="K4451" t="s">
        <v>8423</v>
      </c>
      <c r="L4451" t="s">
        <v>8592</v>
      </c>
      <c r="M4451">
        <v>28601</v>
      </c>
      <c r="N4451" t="s">
        <v>8637</v>
      </c>
      <c r="O4451" t="s">
        <v>8671</v>
      </c>
      <c r="P4451" t="s">
        <v>10371</v>
      </c>
      <c r="Q4451" t="s">
        <v>10381</v>
      </c>
      <c r="R4451" t="s">
        <v>10420</v>
      </c>
      <c r="S4451">
        <v>4.5720000000000001</v>
      </c>
      <c r="T4451">
        <v>4</v>
      </c>
      <c r="U4451">
        <v>0.7</v>
      </c>
      <c r="V4451">
        <v>-3.81</v>
      </c>
      <c r="W4451">
        <f>(Tableau1[[#This Row],[Sales]]/Tableau1[[#This Row],[Profit]])*100</f>
        <v>-120</v>
      </c>
      <c r="X4451">
        <f>Tableau1[[#This Row],[Sales]]*(1-Tableau1[[#This Row],[Discount]])</f>
        <v>1.3716000000000002</v>
      </c>
      <c r="Y4451">
        <f ca="1">SUMIF(Tableau1[Order ID],Tableau1[[#This Row],[Order ID]],Tableau1[[#This Row],[Sales]])</f>
        <v>0</v>
      </c>
    </row>
    <row r="4452" spans="1:25" x14ac:dyDescent="0.3">
      <c r="A4452">
        <v>8925</v>
      </c>
      <c r="B4452" t="s">
        <v>4471</v>
      </c>
      <c r="C4452" s="9" t="s">
        <v>5836</v>
      </c>
      <c r="D4452" s="9">
        <v>42399</v>
      </c>
      <c r="E4452" s="3" t="s">
        <v>6096</v>
      </c>
      <c r="F4452" t="s">
        <v>6465</v>
      </c>
      <c r="G4452" t="s">
        <v>7118</v>
      </c>
      <c r="H4452" t="s">
        <v>7911</v>
      </c>
      <c r="I4452" t="s">
        <v>8054</v>
      </c>
      <c r="J4452" t="s">
        <v>8057</v>
      </c>
      <c r="K4452" t="s">
        <v>8237</v>
      </c>
      <c r="L4452" t="s">
        <v>8598</v>
      </c>
      <c r="M4452">
        <v>61107</v>
      </c>
      <c r="N4452" t="s">
        <v>8639</v>
      </c>
      <c r="O4452" t="s">
        <v>10362</v>
      </c>
      <c r="P4452" t="s">
        <v>10372</v>
      </c>
      <c r="Q4452" t="s">
        <v>10380</v>
      </c>
      <c r="R4452" t="s">
        <v>12102</v>
      </c>
      <c r="S4452">
        <v>1439.9680000000001</v>
      </c>
      <c r="T4452">
        <v>4</v>
      </c>
      <c r="U4452">
        <v>0.2</v>
      </c>
      <c r="V4452">
        <v>143.99680000000001</v>
      </c>
      <c r="W4452">
        <f>(Tableau1[[#This Row],[Sales]]/Tableau1[[#This Row],[Profit]])*100</f>
        <v>1000</v>
      </c>
      <c r="X4452">
        <f>Tableau1[[#This Row],[Sales]]*(1-Tableau1[[#This Row],[Discount]])</f>
        <v>1151.9744000000001</v>
      </c>
      <c r="Y4452">
        <f ca="1">SUMIF(Tableau1[Order ID],Tableau1[[#This Row],[Order ID]],Tableau1[[#This Row],[Sales]])</f>
        <v>0</v>
      </c>
    </row>
    <row r="4453" spans="1:25" x14ac:dyDescent="0.3">
      <c r="A4453">
        <v>8928</v>
      </c>
      <c r="B4453" t="s">
        <v>4472</v>
      </c>
      <c r="C4453" s="9" t="s">
        <v>5904</v>
      </c>
      <c r="D4453" s="9">
        <v>42274</v>
      </c>
      <c r="E4453" s="3" t="s">
        <v>6340</v>
      </c>
      <c r="F4453" t="s">
        <v>6464</v>
      </c>
      <c r="G4453" t="s">
        <v>6632</v>
      </c>
      <c r="H4453" t="s">
        <v>7425</v>
      </c>
      <c r="I4453" t="s">
        <v>8055</v>
      </c>
      <c r="J4453" t="s">
        <v>8057</v>
      </c>
      <c r="K4453" t="s">
        <v>8062</v>
      </c>
      <c r="L4453" t="s">
        <v>8234</v>
      </c>
      <c r="M4453">
        <v>98103</v>
      </c>
      <c r="N4453" t="s">
        <v>8638</v>
      </c>
      <c r="O4453" t="s">
        <v>9756</v>
      </c>
      <c r="P4453" t="s">
        <v>10371</v>
      </c>
      <c r="Q4453" t="s">
        <v>10379</v>
      </c>
      <c r="R4453" t="s">
        <v>11492</v>
      </c>
      <c r="S4453">
        <v>99.2</v>
      </c>
      <c r="T4453">
        <v>5</v>
      </c>
      <c r="U4453">
        <v>0</v>
      </c>
      <c r="V4453">
        <v>25.792000000000002</v>
      </c>
      <c r="W4453">
        <f>(Tableau1[[#This Row],[Sales]]/Tableau1[[#This Row],[Profit]])*100</f>
        <v>384.61538461538458</v>
      </c>
      <c r="X4453">
        <f>Tableau1[[#This Row],[Sales]]*(1-Tableau1[[#This Row],[Discount]])</f>
        <v>99.2</v>
      </c>
      <c r="Y4453">
        <f ca="1">SUMIF(Tableau1[Order ID],Tableau1[[#This Row],[Order ID]],Tableau1[[#This Row],[Sales]])</f>
        <v>0</v>
      </c>
    </row>
    <row r="4454" spans="1:25" x14ac:dyDescent="0.3">
      <c r="A4454">
        <v>8929</v>
      </c>
      <c r="B4454" t="s">
        <v>4473</v>
      </c>
      <c r="C4454" s="9" t="s">
        <v>5687</v>
      </c>
      <c r="D4454" s="9">
        <v>42107</v>
      </c>
      <c r="E4454" s="3" t="s">
        <v>5816</v>
      </c>
      <c r="F4454" t="s">
        <v>6465</v>
      </c>
      <c r="G4454" t="s">
        <v>6692</v>
      </c>
      <c r="H4454" t="s">
        <v>7485</v>
      </c>
      <c r="I4454" t="s">
        <v>8054</v>
      </c>
      <c r="J4454" t="s">
        <v>8057</v>
      </c>
      <c r="K4454" t="s">
        <v>8172</v>
      </c>
      <c r="L4454" t="s">
        <v>8593</v>
      </c>
      <c r="M4454">
        <v>77340</v>
      </c>
      <c r="N4454" t="s">
        <v>8639</v>
      </c>
      <c r="O4454" t="s">
        <v>9185</v>
      </c>
      <c r="P4454" t="s">
        <v>10370</v>
      </c>
      <c r="Q4454" t="s">
        <v>10376</v>
      </c>
      <c r="R4454" t="s">
        <v>10933</v>
      </c>
      <c r="S4454">
        <v>609.98</v>
      </c>
      <c r="T4454">
        <v>4</v>
      </c>
      <c r="U4454">
        <v>0.3</v>
      </c>
      <c r="V4454">
        <v>-113.282</v>
      </c>
      <c r="W4454">
        <f>(Tableau1[[#This Row],[Sales]]/Tableau1[[#This Row],[Profit]])*100</f>
        <v>-538.46153846153845</v>
      </c>
      <c r="X4454">
        <f>Tableau1[[#This Row],[Sales]]*(1-Tableau1[[#This Row],[Discount]])</f>
        <v>426.98599999999999</v>
      </c>
      <c r="Y4454">
        <f ca="1">SUMIF(Tableau1[Order ID],Tableau1[[#This Row],[Order ID]],Tableau1[[#This Row],[Sales]])</f>
        <v>0</v>
      </c>
    </row>
    <row r="4455" spans="1:25" x14ac:dyDescent="0.3">
      <c r="A4455">
        <v>8932</v>
      </c>
      <c r="B4455" t="s">
        <v>4474</v>
      </c>
      <c r="C4455" s="9" t="s">
        <v>5434</v>
      </c>
      <c r="D4455" s="9">
        <v>43087</v>
      </c>
      <c r="E4455" s="3" t="s">
        <v>5195</v>
      </c>
      <c r="F4455" t="s">
        <v>6465</v>
      </c>
      <c r="G4455" t="s">
        <v>7253</v>
      </c>
      <c r="H4455" t="s">
        <v>8046</v>
      </c>
      <c r="I4455" t="s">
        <v>8055</v>
      </c>
      <c r="J4455" t="s">
        <v>8057</v>
      </c>
      <c r="K4455" t="s">
        <v>8216</v>
      </c>
      <c r="L4455" t="s">
        <v>8594</v>
      </c>
      <c r="M4455">
        <v>53209</v>
      </c>
      <c r="N4455" t="s">
        <v>8639</v>
      </c>
      <c r="O4455" t="s">
        <v>10321</v>
      </c>
      <c r="P4455" t="s">
        <v>10370</v>
      </c>
      <c r="Q4455" t="s">
        <v>10378</v>
      </c>
      <c r="R4455" t="s">
        <v>12063</v>
      </c>
      <c r="S4455">
        <v>99.95</v>
      </c>
      <c r="T4455">
        <v>5</v>
      </c>
      <c r="U4455">
        <v>0</v>
      </c>
      <c r="V4455">
        <v>22.988499999999998</v>
      </c>
      <c r="W4455">
        <f>(Tableau1[[#This Row],[Sales]]/Tableau1[[#This Row],[Profit]])*100</f>
        <v>434.78260869565224</v>
      </c>
      <c r="X4455">
        <f>Tableau1[[#This Row],[Sales]]*(1-Tableau1[[#This Row],[Discount]])</f>
        <v>99.95</v>
      </c>
      <c r="Y4455">
        <f ca="1">SUMIF(Tableau1[Order ID],Tableau1[[#This Row],[Order ID]],Tableau1[[#This Row],[Sales]])</f>
        <v>0</v>
      </c>
    </row>
    <row r="4456" spans="1:25" x14ac:dyDescent="0.3">
      <c r="A4456">
        <v>8934</v>
      </c>
      <c r="B4456" t="s">
        <v>4475</v>
      </c>
      <c r="C4456" s="9" t="s">
        <v>5590</v>
      </c>
      <c r="D4456" s="9">
        <v>42443</v>
      </c>
      <c r="E4456" s="3" t="s">
        <v>5720</v>
      </c>
      <c r="F4456" t="s">
        <v>6465</v>
      </c>
      <c r="G4456" t="s">
        <v>6727</v>
      </c>
      <c r="H4456" t="s">
        <v>7520</v>
      </c>
      <c r="I4456" t="s">
        <v>8055</v>
      </c>
      <c r="J4456" t="s">
        <v>8057</v>
      </c>
      <c r="K4456" t="s">
        <v>8182</v>
      </c>
      <c r="L4456" t="s">
        <v>8594</v>
      </c>
      <c r="M4456">
        <v>54302</v>
      </c>
      <c r="N4456" t="s">
        <v>8639</v>
      </c>
      <c r="O4456" t="s">
        <v>9506</v>
      </c>
      <c r="P4456" t="s">
        <v>10370</v>
      </c>
      <c r="Q4456" t="s">
        <v>10378</v>
      </c>
      <c r="R4456" t="s">
        <v>11248</v>
      </c>
      <c r="S4456">
        <v>16.739999999999998</v>
      </c>
      <c r="T4456">
        <v>2</v>
      </c>
      <c r="U4456">
        <v>0</v>
      </c>
      <c r="V4456">
        <v>4.3524000000000003</v>
      </c>
      <c r="W4456">
        <f>(Tableau1[[#This Row],[Sales]]/Tableau1[[#This Row],[Profit]])*100</f>
        <v>384.61538461538453</v>
      </c>
      <c r="X4456">
        <f>Tableau1[[#This Row],[Sales]]*(1-Tableau1[[#This Row],[Discount]])</f>
        <v>16.739999999999998</v>
      </c>
      <c r="Y4456">
        <f ca="1">SUMIF(Tableau1[Order ID],Tableau1[[#This Row],[Order ID]],Tableau1[[#This Row],[Sales]])</f>
        <v>0</v>
      </c>
    </row>
    <row r="4457" spans="1:25" x14ac:dyDescent="0.3">
      <c r="A4457">
        <v>8935</v>
      </c>
      <c r="B4457" t="s">
        <v>4476</v>
      </c>
      <c r="C4457" s="9" t="s">
        <v>5181</v>
      </c>
      <c r="D4457" s="9">
        <v>42974</v>
      </c>
      <c r="E4457" s="3" t="s">
        <v>5181</v>
      </c>
      <c r="F4457" t="s">
        <v>6467</v>
      </c>
      <c r="G4457" t="s">
        <v>6598</v>
      </c>
      <c r="H4457" t="s">
        <v>7391</v>
      </c>
      <c r="I4457" t="s">
        <v>8055</v>
      </c>
      <c r="J4457" t="s">
        <v>8057</v>
      </c>
      <c r="K4457" t="s">
        <v>8068</v>
      </c>
      <c r="L4457" t="s">
        <v>8597</v>
      </c>
      <c r="M4457">
        <v>19120</v>
      </c>
      <c r="N4457" t="s">
        <v>8640</v>
      </c>
      <c r="O4457" t="s">
        <v>9747</v>
      </c>
      <c r="P4457" t="s">
        <v>10371</v>
      </c>
      <c r="Q4457" t="s">
        <v>10383</v>
      </c>
      <c r="R4457" t="s">
        <v>11484</v>
      </c>
      <c r="S4457">
        <v>12.672000000000001</v>
      </c>
      <c r="T4457">
        <v>3</v>
      </c>
      <c r="U4457">
        <v>0.2</v>
      </c>
      <c r="V4457">
        <v>3.96</v>
      </c>
      <c r="W4457">
        <f>(Tableau1[[#This Row],[Sales]]/Tableau1[[#This Row],[Profit]])*100</f>
        <v>320</v>
      </c>
      <c r="X4457">
        <f>Tableau1[[#This Row],[Sales]]*(1-Tableau1[[#This Row],[Discount]])</f>
        <v>10.137600000000001</v>
      </c>
      <c r="Y4457">
        <f ca="1">SUMIF(Tableau1[Order ID],Tableau1[[#This Row],[Order ID]],Tableau1[[#This Row],[Sales]])</f>
        <v>0</v>
      </c>
    </row>
    <row r="4458" spans="1:25" x14ac:dyDescent="0.3">
      <c r="A4458">
        <v>8937</v>
      </c>
      <c r="B4458" t="s">
        <v>4477</v>
      </c>
      <c r="C4458" s="9" t="s">
        <v>6027</v>
      </c>
      <c r="D4458" s="9">
        <v>42355</v>
      </c>
      <c r="E4458" s="3" t="s">
        <v>5576</v>
      </c>
      <c r="F4458" t="s">
        <v>6464</v>
      </c>
      <c r="G4458" t="s">
        <v>6506</v>
      </c>
      <c r="H4458" t="s">
        <v>7299</v>
      </c>
      <c r="I4458" t="s">
        <v>8054</v>
      </c>
      <c r="J4458" t="s">
        <v>8057</v>
      </c>
      <c r="K4458" t="s">
        <v>8059</v>
      </c>
      <c r="L4458" t="s">
        <v>8590</v>
      </c>
      <c r="M4458">
        <v>90008</v>
      </c>
      <c r="N4458" t="s">
        <v>8638</v>
      </c>
      <c r="O4458" t="s">
        <v>9496</v>
      </c>
      <c r="P4458" t="s">
        <v>10371</v>
      </c>
      <c r="Q4458" t="s">
        <v>10379</v>
      </c>
      <c r="R4458" t="s">
        <v>11239</v>
      </c>
      <c r="S4458">
        <v>204.85</v>
      </c>
      <c r="T4458">
        <v>5</v>
      </c>
      <c r="U4458">
        <v>0</v>
      </c>
      <c r="V4458">
        <v>53.261000000000003</v>
      </c>
      <c r="W4458">
        <f>(Tableau1[[#This Row],[Sales]]/Tableau1[[#This Row],[Profit]])*100</f>
        <v>384.61538461538458</v>
      </c>
      <c r="X4458">
        <f>Tableau1[[#This Row],[Sales]]*(1-Tableau1[[#This Row],[Discount]])</f>
        <v>204.85</v>
      </c>
      <c r="Y4458">
        <f ca="1">SUMIF(Tableau1[Order ID],Tableau1[[#This Row],[Order ID]],Tableau1[[#This Row],[Sales]])</f>
        <v>0</v>
      </c>
    </row>
    <row r="4459" spans="1:25" x14ac:dyDescent="0.3">
      <c r="A4459">
        <v>8941</v>
      </c>
      <c r="B4459" t="s">
        <v>4478</v>
      </c>
      <c r="C4459" s="9" t="s">
        <v>5993</v>
      </c>
      <c r="D4459" s="9">
        <v>41873</v>
      </c>
      <c r="E4459" s="3" t="s">
        <v>5859</v>
      </c>
      <c r="F4459" t="s">
        <v>6464</v>
      </c>
      <c r="G4459" t="s">
        <v>6655</v>
      </c>
      <c r="H4459" t="s">
        <v>7448</v>
      </c>
      <c r="I4459" t="s">
        <v>8054</v>
      </c>
      <c r="J4459" t="s">
        <v>8057</v>
      </c>
      <c r="K4459" t="s">
        <v>8426</v>
      </c>
      <c r="L4459" t="s">
        <v>8591</v>
      </c>
      <c r="M4459">
        <v>33161</v>
      </c>
      <c r="N4459" t="s">
        <v>8637</v>
      </c>
      <c r="O4459" t="s">
        <v>10363</v>
      </c>
      <c r="P4459" t="s">
        <v>10371</v>
      </c>
      <c r="Q4459" t="s">
        <v>10387</v>
      </c>
      <c r="R4459" t="s">
        <v>12103</v>
      </c>
      <c r="S4459">
        <v>7.6319999999999997</v>
      </c>
      <c r="T4459">
        <v>3</v>
      </c>
      <c r="U4459">
        <v>0.2</v>
      </c>
      <c r="V4459">
        <v>-1.8126</v>
      </c>
      <c r="W4459">
        <f>(Tableau1[[#This Row],[Sales]]/Tableau1[[#This Row],[Profit]])*100</f>
        <v>-421.05263157894734</v>
      </c>
      <c r="X4459">
        <f>Tableau1[[#This Row],[Sales]]*(1-Tableau1[[#This Row],[Discount]])</f>
        <v>6.1055999999999999</v>
      </c>
      <c r="Y4459">
        <f ca="1">SUMIF(Tableau1[Order ID],Tableau1[[#This Row],[Order ID]],Tableau1[[#This Row],[Sales]])</f>
        <v>0</v>
      </c>
    </row>
    <row r="4460" spans="1:25" x14ac:dyDescent="0.3">
      <c r="A4460">
        <v>8942</v>
      </c>
      <c r="B4460" t="s">
        <v>4479</v>
      </c>
      <c r="C4460" s="9" t="s">
        <v>5084</v>
      </c>
      <c r="D4460" s="9">
        <v>42677</v>
      </c>
      <c r="E4460" s="3" t="s">
        <v>5762</v>
      </c>
      <c r="F4460" t="s">
        <v>6466</v>
      </c>
      <c r="G4460" t="s">
        <v>6976</v>
      </c>
      <c r="H4460" t="s">
        <v>7769</v>
      </c>
      <c r="I4460" t="s">
        <v>8054</v>
      </c>
      <c r="J4460" t="s">
        <v>8057</v>
      </c>
      <c r="K4460" t="s">
        <v>8090</v>
      </c>
      <c r="L4460" t="s">
        <v>8609</v>
      </c>
      <c r="M4460">
        <v>97206</v>
      </c>
      <c r="N4460" t="s">
        <v>8638</v>
      </c>
      <c r="O4460" t="s">
        <v>9524</v>
      </c>
      <c r="P4460" t="s">
        <v>10371</v>
      </c>
      <c r="Q4460" t="s">
        <v>10381</v>
      </c>
      <c r="R4460" t="s">
        <v>11266</v>
      </c>
      <c r="S4460">
        <v>4.1580000000000004</v>
      </c>
      <c r="T4460">
        <v>7</v>
      </c>
      <c r="U4460">
        <v>0.7</v>
      </c>
      <c r="V4460">
        <v>-3.4649999999999999</v>
      </c>
      <c r="W4460">
        <f>(Tableau1[[#This Row],[Sales]]/Tableau1[[#This Row],[Profit]])*100</f>
        <v>-120.00000000000001</v>
      </c>
      <c r="X4460">
        <f>Tableau1[[#This Row],[Sales]]*(1-Tableau1[[#This Row],[Discount]])</f>
        <v>1.2474000000000003</v>
      </c>
      <c r="Y4460">
        <f ca="1">SUMIF(Tableau1[Order ID],Tableau1[[#This Row],[Order ID]],Tableau1[[#This Row],[Sales]])</f>
        <v>0</v>
      </c>
    </row>
    <row r="4461" spans="1:25" x14ac:dyDescent="0.3">
      <c r="A4461">
        <v>8944</v>
      </c>
      <c r="B4461" t="s">
        <v>4480</v>
      </c>
      <c r="C4461" s="9" t="s">
        <v>6238</v>
      </c>
      <c r="D4461" s="9">
        <v>43018</v>
      </c>
      <c r="E4461" s="3" t="s">
        <v>5554</v>
      </c>
      <c r="F4461" t="s">
        <v>6465</v>
      </c>
      <c r="G4461" t="s">
        <v>7041</v>
      </c>
      <c r="H4461" t="s">
        <v>7834</v>
      </c>
      <c r="I4461" t="s">
        <v>8054</v>
      </c>
      <c r="J4461" t="s">
        <v>8057</v>
      </c>
      <c r="K4461" t="s">
        <v>8092</v>
      </c>
      <c r="L4461" t="s">
        <v>8598</v>
      </c>
      <c r="M4461">
        <v>60505</v>
      </c>
      <c r="N4461" t="s">
        <v>8639</v>
      </c>
      <c r="O4461" t="s">
        <v>10289</v>
      </c>
      <c r="P4461" t="s">
        <v>10370</v>
      </c>
      <c r="Q4461" t="s">
        <v>10374</v>
      </c>
      <c r="R4461" t="s">
        <v>12030</v>
      </c>
      <c r="S4461">
        <v>239.358</v>
      </c>
      <c r="T4461">
        <v>3</v>
      </c>
      <c r="U4461">
        <v>0.3</v>
      </c>
      <c r="V4461">
        <v>-47.871600000000001</v>
      </c>
      <c r="W4461">
        <f>(Tableau1[[#This Row],[Sales]]/Tableau1[[#This Row],[Profit]])*100</f>
        <v>-500</v>
      </c>
      <c r="X4461">
        <f>Tableau1[[#This Row],[Sales]]*(1-Tableau1[[#This Row],[Discount]])</f>
        <v>167.5506</v>
      </c>
      <c r="Y4461">
        <f ca="1">SUMIF(Tableau1[Order ID],Tableau1[[#This Row],[Order ID]],Tableau1[[#This Row],[Sales]])</f>
        <v>0</v>
      </c>
    </row>
    <row r="4462" spans="1:25" x14ac:dyDescent="0.3">
      <c r="A4462">
        <v>8945</v>
      </c>
      <c r="B4462" t="s">
        <v>4481</v>
      </c>
      <c r="C4462" s="9" t="s">
        <v>6065</v>
      </c>
      <c r="D4462" s="9">
        <v>41980</v>
      </c>
      <c r="E4462" s="3" t="s">
        <v>5619</v>
      </c>
      <c r="F4462" t="s">
        <v>6466</v>
      </c>
      <c r="G4462" t="s">
        <v>6850</v>
      </c>
      <c r="H4462" t="s">
        <v>7643</v>
      </c>
      <c r="I4462" t="s">
        <v>8056</v>
      </c>
      <c r="J4462" t="s">
        <v>8057</v>
      </c>
      <c r="K4462" t="s">
        <v>8066</v>
      </c>
      <c r="L4462" t="s">
        <v>8590</v>
      </c>
      <c r="M4462">
        <v>94109</v>
      </c>
      <c r="N4462" t="s">
        <v>8638</v>
      </c>
      <c r="O4462" t="s">
        <v>9973</v>
      </c>
      <c r="P4462" t="s">
        <v>10371</v>
      </c>
      <c r="Q4462" t="s">
        <v>10383</v>
      </c>
      <c r="R4462" t="s">
        <v>11710</v>
      </c>
      <c r="S4462">
        <v>164.88</v>
      </c>
      <c r="T4462">
        <v>3</v>
      </c>
      <c r="U4462">
        <v>0</v>
      </c>
      <c r="V4462">
        <v>80.791200000000003</v>
      </c>
      <c r="W4462">
        <f>(Tableau1[[#This Row],[Sales]]/Tableau1[[#This Row],[Profit]])*100</f>
        <v>204.08163265306123</v>
      </c>
      <c r="X4462">
        <f>Tableau1[[#This Row],[Sales]]*(1-Tableau1[[#This Row],[Discount]])</f>
        <v>164.88</v>
      </c>
      <c r="Y4462">
        <f ca="1">SUMIF(Tableau1[Order ID],Tableau1[[#This Row],[Order ID]],Tableau1[[#This Row],[Sales]])</f>
        <v>0</v>
      </c>
    </row>
    <row r="4463" spans="1:25" x14ac:dyDescent="0.3">
      <c r="A4463">
        <v>8946</v>
      </c>
      <c r="B4463" t="s">
        <v>4482</v>
      </c>
      <c r="C4463" s="9" t="s">
        <v>5677</v>
      </c>
      <c r="D4463" s="9">
        <v>41958</v>
      </c>
      <c r="E4463" s="3" t="s">
        <v>5694</v>
      </c>
      <c r="F4463" t="s">
        <v>6464</v>
      </c>
      <c r="G4463" t="s">
        <v>7077</v>
      </c>
      <c r="H4463" t="s">
        <v>7870</v>
      </c>
      <c r="I4463" t="s">
        <v>8055</v>
      </c>
      <c r="J4463" t="s">
        <v>8057</v>
      </c>
      <c r="K4463" t="s">
        <v>8066</v>
      </c>
      <c r="L4463" t="s">
        <v>8590</v>
      </c>
      <c r="M4463">
        <v>94110</v>
      </c>
      <c r="N4463" t="s">
        <v>8638</v>
      </c>
      <c r="O4463" t="s">
        <v>9128</v>
      </c>
      <c r="P4463" t="s">
        <v>10371</v>
      </c>
      <c r="Q4463" t="s">
        <v>10387</v>
      </c>
      <c r="R4463" t="s">
        <v>10877</v>
      </c>
      <c r="S4463">
        <v>10.95</v>
      </c>
      <c r="T4463">
        <v>3</v>
      </c>
      <c r="U4463">
        <v>0</v>
      </c>
      <c r="V4463">
        <v>3.2850000000000001</v>
      </c>
      <c r="W4463">
        <f>(Tableau1[[#This Row],[Sales]]/Tableau1[[#This Row],[Profit]])*100</f>
        <v>333.33333333333331</v>
      </c>
      <c r="X4463">
        <f>Tableau1[[#This Row],[Sales]]*(1-Tableau1[[#This Row],[Discount]])</f>
        <v>10.95</v>
      </c>
      <c r="Y4463">
        <f ca="1">SUMIF(Tableau1[Order ID],Tableau1[[#This Row],[Order ID]],Tableau1[[#This Row],[Sales]])</f>
        <v>0</v>
      </c>
    </row>
    <row r="4464" spans="1:25" x14ac:dyDescent="0.3">
      <c r="A4464">
        <v>8947</v>
      </c>
      <c r="B4464" t="s">
        <v>4483</v>
      </c>
      <c r="C4464" s="9" t="s">
        <v>5195</v>
      </c>
      <c r="D4464" s="9">
        <v>43093</v>
      </c>
      <c r="E4464" s="3" t="s">
        <v>5146</v>
      </c>
      <c r="F4464" t="s">
        <v>6465</v>
      </c>
      <c r="G4464" t="s">
        <v>7182</v>
      </c>
      <c r="H4464" t="s">
        <v>7975</v>
      </c>
      <c r="I4464" t="s">
        <v>8055</v>
      </c>
      <c r="J4464" t="s">
        <v>8057</v>
      </c>
      <c r="K4464" t="s">
        <v>8275</v>
      </c>
      <c r="L4464" t="s">
        <v>8619</v>
      </c>
      <c r="M4464">
        <v>2740</v>
      </c>
      <c r="N4464" t="s">
        <v>8640</v>
      </c>
      <c r="O4464" t="s">
        <v>9780</v>
      </c>
      <c r="P4464" t="s">
        <v>10371</v>
      </c>
      <c r="Q4464" t="s">
        <v>10383</v>
      </c>
      <c r="R4464" t="s">
        <v>11514</v>
      </c>
      <c r="S4464">
        <v>19.440000000000001</v>
      </c>
      <c r="T4464">
        <v>3</v>
      </c>
      <c r="U4464">
        <v>0</v>
      </c>
      <c r="V4464">
        <v>9.3312000000000008</v>
      </c>
      <c r="W4464">
        <f>(Tableau1[[#This Row],[Sales]]/Tableau1[[#This Row],[Profit]])*100</f>
        <v>208.33333333333334</v>
      </c>
      <c r="X4464">
        <f>Tableau1[[#This Row],[Sales]]*(1-Tableau1[[#This Row],[Discount]])</f>
        <v>19.440000000000001</v>
      </c>
      <c r="Y4464">
        <f ca="1">SUMIF(Tableau1[Order ID],Tableau1[[#This Row],[Order ID]],Tableau1[[#This Row],[Sales]])</f>
        <v>0</v>
      </c>
    </row>
    <row r="4465" spans="1:25" x14ac:dyDescent="0.3">
      <c r="A4465">
        <v>8949</v>
      </c>
      <c r="B4465" t="s">
        <v>4484</v>
      </c>
      <c r="C4465" s="9" t="s">
        <v>5193</v>
      </c>
      <c r="D4465" s="9">
        <v>41997</v>
      </c>
      <c r="E4465" s="3" t="s">
        <v>5088</v>
      </c>
      <c r="F4465" t="s">
        <v>6466</v>
      </c>
      <c r="G4465" t="s">
        <v>7016</v>
      </c>
      <c r="H4465" t="s">
        <v>7809</v>
      </c>
      <c r="I4465" t="s">
        <v>8054</v>
      </c>
      <c r="J4465" t="s">
        <v>8057</v>
      </c>
      <c r="K4465" t="s">
        <v>8128</v>
      </c>
      <c r="L4465" t="s">
        <v>8590</v>
      </c>
      <c r="M4465">
        <v>92037</v>
      </c>
      <c r="N4465" t="s">
        <v>8638</v>
      </c>
      <c r="O4465" t="s">
        <v>10323</v>
      </c>
      <c r="P4465" t="s">
        <v>10371</v>
      </c>
      <c r="Q4465" t="s">
        <v>10382</v>
      </c>
      <c r="R4465" t="s">
        <v>12065</v>
      </c>
      <c r="S4465">
        <v>13.97</v>
      </c>
      <c r="T4465">
        <v>1</v>
      </c>
      <c r="U4465">
        <v>0</v>
      </c>
      <c r="V4465">
        <v>3.6322000000000001</v>
      </c>
      <c r="W4465">
        <f>(Tableau1[[#This Row],[Sales]]/Tableau1[[#This Row],[Profit]])*100</f>
        <v>384.61538461538464</v>
      </c>
      <c r="X4465">
        <f>Tableau1[[#This Row],[Sales]]*(1-Tableau1[[#This Row],[Discount]])</f>
        <v>13.97</v>
      </c>
      <c r="Y4465">
        <f ca="1">SUMIF(Tableau1[Order ID],Tableau1[[#This Row],[Order ID]],Tableau1[[#This Row],[Sales]])</f>
        <v>0</v>
      </c>
    </row>
    <row r="4466" spans="1:25" x14ac:dyDescent="0.3">
      <c r="A4466">
        <v>8950</v>
      </c>
      <c r="B4466" t="s">
        <v>4485</v>
      </c>
      <c r="C4466" s="9" t="s">
        <v>5096</v>
      </c>
      <c r="D4466" s="9">
        <v>43091</v>
      </c>
      <c r="E4466" s="3" t="s">
        <v>5146</v>
      </c>
      <c r="F4466" t="s">
        <v>6465</v>
      </c>
      <c r="G4466" t="s">
        <v>7159</v>
      </c>
      <c r="H4466" t="s">
        <v>7952</v>
      </c>
      <c r="I4466" t="s">
        <v>8054</v>
      </c>
      <c r="J4466" t="s">
        <v>8057</v>
      </c>
      <c r="K4466" t="s">
        <v>8083</v>
      </c>
      <c r="L4466" t="s">
        <v>8606</v>
      </c>
      <c r="M4466">
        <v>38301</v>
      </c>
      <c r="N4466" t="s">
        <v>8637</v>
      </c>
      <c r="O4466" t="s">
        <v>8893</v>
      </c>
      <c r="P4466" t="s">
        <v>10370</v>
      </c>
      <c r="Q4466" t="s">
        <v>10376</v>
      </c>
      <c r="R4466" t="s">
        <v>10643</v>
      </c>
      <c r="S4466">
        <v>934.95600000000002</v>
      </c>
      <c r="T4466">
        <v>6</v>
      </c>
      <c r="U4466">
        <v>0.4</v>
      </c>
      <c r="V4466">
        <v>-249.32159999999999</v>
      </c>
      <c r="W4466">
        <f>(Tableau1[[#This Row],[Sales]]/Tableau1[[#This Row],[Profit]])*100</f>
        <v>-375.00000000000006</v>
      </c>
      <c r="X4466">
        <f>Tableau1[[#This Row],[Sales]]*(1-Tableau1[[#This Row],[Discount]])</f>
        <v>560.97360000000003</v>
      </c>
      <c r="Y4466">
        <f ca="1">SUMIF(Tableau1[Order ID],Tableau1[[#This Row],[Order ID]],Tableau1[[#This Row],[Sales]])</f>
        <v>0</v>
      </c>
    </row>
    <row r="4467" spans="1:25" x14ac:dyDescent="0.3">
      <c r="A4467">
        <v>8955</v>
      </c>
      <c r="B4467" t="s">
        <v>4486</v>
      </c>
      <c r="C4467" s="9" t="s">
        <v>5263</v>
      </c>
      <c r="D4467" s="9">
        <v>41859</v>
      </c>
      <c r="E4467" s="3" t="s">
        <v>6461</v>
      </c>
      <c r="F4467" t="s">
        <v>6464</v>
      </c>
      <c r="G4467" t="s">
        <v>6832</v>
      </c>
      <c r="H4467" t="s">
        <v>7625</v>
      </c>
      <c r="I4467" t="s">
        <v>8054</v>
      </c>
      <c r="J4467" t="s">
        <v>8057</v>
      </c>
      <c r="K4467" t="s">
        <v>8166</v>
      </c>
      <c r="L4467" t="s">
        <v>8591</v>
      </c>
      <c r="M4467">
        <v>32216</v>
      </c>
      <c r="N4467" t="s">
        <v>8637</v>
      </c>
      <c r="O4467" t="s">
        <v>9782</v>
      </c>
      <c r="P4467" t="s">
        <v>10370</v>
      </c>
      <c r="Q4467" t="s">
        <v>10373</v>
      </c>
      <c r="R4467" t="s">
        <v>11516</v>
      </c>
      <c r="S4467">
        <v>155.45599999999999</v>
      </c>
      <c r="T4467">
        <v>4</v>
      </c>
      <c r="U4467">
        <v>0.2</v>
      </c>
      <c r="V4467">
        <v>-7.7728000000000002</v>
      </c>
      <c r="W4467">
        <f>(Tableau1[[#This Row],[Sales]]/Tableau1[[#This Row],[Profit]])*100</f>
        <v>-1999.9999999999995</v>
      </c>
      <c r="X4467">
        <f>Tableau1[[#This Row],[Sales]]*(1-Tableau1[[#This Row],[Discount]])</f>
        <v>124.3648</v>
      </c>
      <c r="Y4467">
        <f ca="1">SUMIF(Tableau1[Order ID],Tableau1[[#This Row],[Order ID]],Tableau1[[#This Row],[Sales]])</f>
        <v>0</v>
      </c>
    </row>
    <row r="4468" spans="1:25" x14ac:dyDescent="0.3">
      <c r="A4468">
        <v>8956</v>
      </c>
      <c r="B4468" t="s">
        <v>4487</v>
      </c>
      <c r="C4468" s="9" t="s">
        <v>5089</v>
      </c>
      <c r="D4468" s="9">
        <v>41902</v>
      </c>
      <c r="E4468" s="3" t="s">
        <v>5176</v>
      </c>
      <c r="F4468" t="s">
        <v>6465</v>
      </c>
      <c r="G4468" t="s">
        <v>6896</v>
      </c>
      <c r="H4468" t="s">
        <v>7689</v>
      </c>
      <c r="I4468" t="s">
        <v>8055</v>
      </c>
      <c r="J4468" t="s">
        <v>8057</v>
      </c>
      <c r="K4468" t="s">
        <v>8128</v>
      </c>
      <c r="L4468" t="s">
        <v>8590</v>
      </c>
      <c r="M4468">
        <v>92024</v>
      </c>
      <c r="N4468" t="s">
        <v>8638</v>
      </c>
      <c r="O4468" t="s">
        <v>10092</v>
      </c>
      <c r="P4468" t="s">
        <v>10371</v>
      </c>
      <c r="Q4468" t="s">
        <v>10383</v>
      </c>
      <c r="R4468" t="s">
        <v>11831</v>
      </c>
      <c r="S4468">
        <v>8.56</v>
      </c>
      <c r="T4468">
        <v>2</v>
      </c>
      <c r="U4468">
        <v>0</v>
      </c>
      <c r="V4468">
        <v>3.8519999999999999</v>
      </c>
      <c r="W4468">
        <f>(Tableau1[[#This Row],[Sales]]/Tableau1[[#This Row],[Profit]])*100</f>
        <v>222.22222222222223</v>
      </c>
      <c r="X4468">
        <f>Tableau1[[#This Row],[Sales]]*(1-Tableau1[[#This Row],[Discount]])</f>
        <v>8.56</v>
      </c>
      <c r="Y4468">
        <f ca="1">SUMIF(Tableau1[Order ID],Tableau1[[#This Row],[Order ID]],Tableau1[[#This Row],[Sales]])</f>
        <v>0</v>
      </c>
    </row>
    <row r="4469" spans="1:25" x14ac:dyDescent="0.3">
      <c r="A4469">
        <v>8957</v>
      </c>
      <c r="B4469" t="s">
        <v>4488</v>
      </c>
      <c r="C4469" s="9" t="s">
        <v>5083</v>
      </c>
      <c r="D4469" s="9">
        <v>43094</v>
      </c>
      <c r="E4469" s="3" t="s">
        <v>5146</v>
      </c>
      <c r="F4469" t="s">
        <v>6466</v>
      </c>
      <c r="G4469" t="s">
        <v>6839</v>
      </c>
      <c r="H4469" t="s">
        <v>7632</v>
      </c>
      <c r="I4469" t="s">
        <v>8054</v>
      </c>
      <c r="J4469" t="s">
        <v>8057</v>
      </c>
      <c r="K4469" t="s">
        <v>8204</v>
      </c>
      <c r="L4469" t="s">
        <v>8591</v>
      </c>
      <c r="M4469">
        <v>33012</v>
      </c>
      <c r="N4469" t="s">
        <v>8637</v>
      </c>
      <c r="O4469" t="s">
        <v>10026</v>
      </c>
      <c r="P4469" t="s">
        <v>10370</v>
      </c>
      <c r="Q4469" t="s">
        <v>10378</v>
      </c>
      <c r="R4469" t="s">
        <v>11763</v>
      </c>
      <c r="S4469">
        <v>21</v>
      </c>
      <c r="T4469">
        <v>3</v>
      </c>
      <c r="U4469">
        <v>0.2</v>
      </c>
      <c r="V4469">
        <v>5.7750000000000004</v>
      </c>
      <c r="W4469">
        <f>(Tableau1[[#This Row],[Sales]]/Tableau1[[#This Row],[Profit]])*100</f>
        <v>363.63636363636363</v>
      </c>
      <c r="X4469">
        <f>Tableau1[[#This Row],[Sales]]*(1-Tableau1[[#This Row],[Discount]])</f>
        <v>16.8</v>
      </c>
      <c r="Y4469">
        <f ca="1">SUMIF(Tableau1[Order ID],Tableau1[[#This Row],[Order ID]],Tableau1[[#This Row],[Sales]])</f>
        <v>0</v>
      </c>
    </row>
    <row r="4470" spans="1:25" x14ac:dyDescent="0.3">
      <c r="A4470">
        <v>8959</v>
      </c>
      <c r="B4470" t="s">
        <v>4489</v>
      </c>
      <c r="C4470" s="9" t="s">
        <v>5950</v>
      </c>
      <c r="D4470" s="9">
        <v>43064</v>
      </c>
      <c r="E4470" s="3" t="s">
        <v>5359</v>
      </c>
      <c r="F4470" t="s">
        <v>6465</v>
      </c>
      <c r="G4470" t="s">
        <v>6665</v>
      </c>
      <c r="H4470" t="s">
        <v>7458</v>
      </c>
      <c r="I4470" t="s">
        <v>8054</v>
      </c>
      <c r="J4470" t="s">
        <v>8057</v>
      </c>
      <c r="K4470" t="s">
        <v>8070</v>
      </c>
      <c r="L4470" t="s">
        <v>8593</v>
      </c>
      <c r="M4470">
        <v>77070</v>
      </c>
      <c r="N4470" t="s">
        <v>8639</v>
      </c>
      <c r="O4470" t="s">
        <v>9530</v>
      </c>
      <c r="P4470" t="s">
        <v>10372</v>
      </c>
      <c r="Q4470" t="s">
        <v>10380</v>
      </c>
      <c r="R4470" t="s">
        <v>11273</v>
      </c>
      <c r="S4470">
        <v>299.95999999999998</v>
      </c>
      <c r="T4470">
        <v>5</v>
      </c>
      <c r="U4470">
        <v>0.2</v>
      </c>
      <c r="V4470">
        <v>37.494999999999997</v>
      </c>
      <c r="W4470">
        <f>(Tableau1[[#This Row],[Sales]]/Tableau1[[#This Row],[Profit]])*100</f>
        <v>800</v>
      </c>
      <c r="X4470">
        <f>Tableau1[[#This Row],[Sales]]*(1-Tableau1[[#This Row],[Discount]])</f>
        <v>239.96799999999999</v>
      </c>
      <c r="Y4470">
        <f ca="1">SUMIF(Tableau1[Order ID],Tableau1[[#This Row],[Order ID]],Tableau1[[#This Row],[Sales]])</f>
        <v>0</v>
      </c>
    </row>
    <row r="4471" spans="1:25" x14ac:dyDescent="0.3">
      <c r="A4471">
        <v>8963</v>
      </c>
      <c r="B4471" t="s">
        <v>4490</v>
      </c>
      <c r="C4471" s="9" t="s">
        <v>5762</v>
      </c>
      <c r="D4471" s="9">
        <v>42679</v>
      </c>
      <c r="E4471" s="3" t="s">
        <v>5107</v>
      </c>
      <c r="F4471" t="s">
        <v>6466</v>
      </c>
      <c r="G4471" t="s">
        <v>7220</v>
      </c>
      <c r="H4471" t="s">
        <v>8013</v>
      </c>
      <c r="I4471" t="s">
        <v>8054</v>
      </c>
      <c r="J4471" t="s">
        <v>8057</v>
      </c>
      <c r="K4471" t="s">
        <v>8231</v>
      </c>
      <c r="L4471" t="s">
        <v>8605</v>
      </c>
      <c r="M4471">
        <v>23464</v>
      </c>
      <c r="N4471" t="s">
        <v>8637</v>
      </c>
      <c r="O4471" t="s">
        <v>9948</v>
      </c>
      <c r="P4471" t="s">
        <v>10370</v>
      </c>
      <c r="Q4471" t="s">
        <v>10378</v>
      </c>
      <c r="R4471" t="s">
        <v>11683</v>
      </c>
      <c r="S4471">
        <v>273.95999999999998</v>
      </c>
      <c r="T4471">
        <v>2</v>
      </c>
      <c r="U4471">
        <v>0</v>
      </c>
      <c r="V4471">
        <v>71.229600000000005</v>
      </c>
      <c r="W4471">
        <f>(Tableau1[[#This Row],[Sales]]/Tableau1[[#This Row],[Profit]])*100</f>
        <v>384.61538461538458</v>
      </c>
      <c r="X4471">
        <f>Tableau1[[#This Row],[Sales]]*(1-Tableau1[[#This Row],[Discount]])</f>
        <v>273.95999999999998</v>
      </c>
      <c r="Y4471">
        <f ca="1">SUMIF(Tableau1[Order ID],Tableau1[[#This Row],[Order ID]],Tableau1[[#This Row],[Sales]])</f>
        <v>0</v>
      </c>
    </row>
    <row r="4472" spans="1:25" x14ac:dyDescent="0.3">
      <c r="A4472">
        <v>8966</v>
      </c>
      <c r="B4472" t="s">
        <v>4491</v>
      </c>
      <c r="C4472" s="9" t="s">
        <v>5074</v>
      </c>
      <c r="D4472" s="9">
        <v>43045</v>
      </c>
      <c r="E4472" s="3" t="s">
        <v>5135</v>
      </c>
      <c r="F4472" t="s">
        <v>6465</v>
      </c>
      <c r="G4472" t="s">
        <v>7134</v>
      </c>
      <c r="H4472" t="s">
        <v>7927</v>
      </c>
      <c r="I4472" t="s">
        <v>8054</v>
      </c>
      <c r="J4472" t="s">
        <v>8057</v>
      </c>
      <c r="K4472" t="s">
        <v>8070</v>
      </c>
      <c r="L4472" t="s">
        <v>8593</v>
      </c>
      <c r="M4472">
        <v>77070</v>
      </c>
      <c r="N4472" t="s">
        <v>8639</v>
      </c>
      <c r="O4472" t="s">
        <v>9362</v>
      </c>
      <c r="P4472" t="s">
        <v>10371</v>
      </c>
      <c r="Q4472" t="s">
        <v>10381</v>
      </c>
      <c r="R4472" t="s">
        <v>11109</v>
      </c>
      <c r="S4472">
        <v>1.248</v>
      </c>
      <c r="T4472">
        <v>2</v>
      </c>
      <c r="U4472">
        <v>0.8</v>
      </c>
      <c r="V4472">
        <v>-1.9343999999999999</v>
      </c>
      <c r="W4472">
        <f>(Tableau1[[#This Row],[Sales]]/Tableau1[[#This Row],[Profit]])*100</f>
        <v>-64.516129032258064</v>
      </c>
      <c r="X4472">
        <f>Tableau1[[#This Row],[Sales]]*(1-Tableau1[[#This Row],[Discount]])</f>
        <v>0.24959999999999993</v>
      </c>
      <c r="Y4472">
        <f ca="1">SUMIF(Tableau1[Order ID],Tableau1[[#This Row],[Order ID]],Tableau1[[#This Row],[Sales]])</f>
        <v>0</v>
      </c>
    </row>
    <row r="4473" spans="1:25" x14ac:dyDescent="0.3">
      <c r="A4473">
        <v>8967</v>
      </c>
      <c r="B4473" t="s">
        <v>4492</v>
      </c>
      <c r="C4473" s="9" t="s">
        <v>5084</v>
      </c>
      <c r="D4473" s="9">
        <v>42677</v>
      </c>
      <c r="E4473" s="3" t="s">
        <v>5107</v>
      </c>
      <c r="F4473" t="s">
        <v>6465</v>
      </c>
      <c r="G4473" t="s">
        <v>7123</v>
      </c>
      <c r="H4473" t="s">
        <v>7916</v>
      </c>
      <c r="I4473" t="s">
        <v>8056</v>
      </c>
      <c r="J4473" t="s">
        <v>8057</v>
      </c>
      <c r="K4473" t="s">
        <v>8068</v>
      </c>
      <c r="L4473" t="s">
        <v>8597</v>
      </c>
      <c r="M4473">
        <v>19120</v>
      </c>
      <c r="N4473" t="s">
        <v>8640</v>
      </c>
      <c r="O4473" t="s">
        <v>8927</v>
      </c>
      <c r="P4473" t="s">
        <v>10372</v>
      </c>
      <c r="Q4473" t="s">
        <v>10384</v>
      </c>
      <c r="R4473" t="s">
        <v>10676</v>
      </c>
      <c r="S4473">
        <v>72</v>
      </c>
      <c r="T4473">
        <v>1</v>
      </c>
      <c r="U4473">
        <v>0.2</v>
      </c>
      <c r="V4473">
        <v>14.4</v>
      </c>
      <c r="W4473">
        <f>(Tableau1[[#This Row],[Sales]]/Tableau1[[#This Row],[Profit]])*100</f>
        <v>500</v>
      </c>
      <c r="X4473">
        <f>Tableau1[[#This Row],[Sales]]*(1-Tableau1[[#This Row],[Discount]])</f>
        <v>57.6</v>
      </c>
      <c r="Y4473">
        <f ca="1">SUMIF(Tableau1[Order ID],Tableau1[[#This Row],[Order ID]],Tableau1[[#This Row],[Sales]])</f>
        <v>0</v>
      </c>
    </row>
    <row r="4474" spans="1:25" x14ac:dyDescent="0.3">
      <c r="A4474">
        <v>8969</v>
      </c>
      <c r="B4474" t="s">
        <v>4493</v>
      </c>
      <c r="C4474" s="9" t="s">
        <v>5155</v>
      </c>
      <c r="D4474" s="9">
        <v>42003</v>
      </c>
      <c r="E4474" s="3" t="s">
        <v>6399</v>
      </c>
      <c r="F4474" t="s">
        <v>6466</v>
      </c>
      <c r="G4474" t="s">
        <v>7200</v>
      </c>
      <c r="H4474" t="s">
        <v>7993</v>
      </c>
      <c r="I4474" t="s">
        <v>8054</v>
      </c>
      <c r="J4474" t="s">
        <v>8057</v>
      </c>
      <c r="K4474" t="s">
        <v>8084</v>
      </c>
      <c r="L4474" t="s">
        <v>8606</v>
      </c>
      <c r="M4474">
        <v>38109</v>
      </c>
      <c r="N4474" t="s">
        <v>8637</v>
      </c>
      <c r="O4474" t="s">
        <v>9755</v>
      </c>
      <c r="P4474" t="s">
        <v>10371</v>
      </c>
      <c r="Q4474" t="s">
        <v>10377</v>
      </c>
      <c r="R4474" t="s">
        <v>11491</v>
      </c>
      <c r="S4474">
        <v>39.128</v>
      </c>
      <c r="T4474">
        <v>1</v>
      </c>
      <c r="U4474">
        <v>0.2</v>
      </c>
      <c r="V4474">
        <v>-8.8038000000000007</v>
      </c>
      <c r="W4474">
        <f>(Tableau1[[#This Row],[Sales]]/Tableau1[[#This Row],[Profit]])*100</f>
        <v>-444.4444444444444</v>
      </c>
      <c r="X4474">
        <f>Tableau1[[#This Row],[Sales]]*(1-Tableau1[[#This Row],[Discount]])</f>
        <v>31.302400000000002</v>
      </c>
      <c r="Y4474">
        <f ca="1">SUMIF(Tableau1[Order ID],Tableau1[[#This Row],[Order ID]],Tableau1[[#This Row],[Sales]])</f>
        <v>0</v>
      </c>
    </row>
    <row r="4475" spans="1:25" x14ac:dyDescent="0.3">
      <c r="A4475">
        <v>8970</v>
      </c>
      <c r="B4475" t="s">
        <v>4494</v>
      </c>
      <c r="C4475" s="9" t="s">
        <v>5604</v>
      </c>
      <c r="D4475" s="9">
        <v>43071</v>
      </c>
      <c r="E4475" s="3" t="s">
        <v>5256</v>
      </c>
      <c r="F4475" t="s">
        <v>6465</v>
      </c>
      <c r="G4475" t="s">
        <v>6488</v>
      </c>
      <c r="H4475" t="s">
        <v>7281</v>
      </c>
      <c r="I4475" t="s">
        <v>8055</v>
      </c>
      <c r="J4475" t="s">
        <v>8057</v>
      </c>
      <c r="K4475" t="s">
        <v>8138</v>
      </c>
      <c r="L4475" t="s">
        <v>8612</v>
      </c>
      <c r="M4475">
        <v>44107</v>
      </c>
      <c r="N4475" t="s">
        <v>8640</v>
      </c>
      <c r="O4475" t="s">
        <v>9075</v>
      </c>
      <c r="P4475" t="s">
        <v>10371</v>
      </c>
      <c r="Q4475" t="s">
        <v>10379</v>
      </c>
      <c r="R4475" t="s">
        <v>10824</v>
      </c>
      <c r="S4475">
        <v>19.728000000000002</v>
      </c>
      <c r="T4475">
        <v>9</v>
      </c>
      <c r="U4475">
        <v>0.2</v>
      </c>
      <c r="V4475">
        <v>1.7262</v>
      </c>
      <c r="W4475">
        <f>(Tableau1[[#This Row],[Sales]]/Tableau1[[#This Row],[Profit]])*100</f>
        <v>1142.8571428571431</v>
      </c>
      <c r="X4475">
        <f>Tableau1[[#This Row],[Sales]]*(1-Tableau1[[#This Row],[Discount]])</f>
        <v>15.782400000000003</v>
      </c>
      <c r="Y4475">
        <f ca="1">SUMIF(Tableau1[Order ID],Tableau1[[#This Row],[Order ID]],Tableau1[[#This Row],[Sales]])</f>
        <v>0</v>
      </c>
    </row>
    <row r="4476" spans="1:25" x14ac:dyDescent="0.3">
      <c r="A4476">
        <v>8972</v>
      </c>
      <c r="B4476" t="s">
        <v>4495</v>
      </c>
      <c r="C4476" s="9" t="s">
        <v>5698</v>
      </c>
      <c r="D4476" s="9">
        <v>42818</v>
      </c>
      <c r="E4476" s="3" t="s">
        <v>5645</v>
      </c>
      <c r="F4476" t="s">
        <v>6465</v>
      </c>
      <c r="G4476" t="s">
        <v>7065</v>
      </c>
      <c r="H4476" t="s">
        <v>7858</v>
      </c>
      <c r="I4476" t="s">
        <v>8054</v>
      </c>
      <c r="J4476" t="s">
        <v>8057</v>
      </c>
      <c r="K4476" t="s">
        <v>8078</v>
      </c>
      <c r="L4476" t="s">
        <v>8603</v>
      </c>
      <c r="M4476">
        <v>10011</v>
      </c>
      <c r="N4476" t="s">
        <v>8640</v>
      </c>
      <c r="O4476" t="s">
        <v>9285</v>
      </c>
      <c r="P4476" t="s">
        <v>10370</v>
      </c>
      <c r="Q4476" t="s">
        <v>10374</v>
      </c>
      <c r="R4476" t="s">
        <v>11034</v>
      </c>
      <c r="S4476">
        <v>271.76400000000001</v>
      </c>
      <c r="T4476">
        <v>2</v>
      </c>
      <c r="U4476">
        <v>0.1</v>
      </c>
      <c r="V4476">
        <v>60.392000000000003</v>
      </c>
      <c r="W4476">
        <f>(Tableau1[[#This Row],[Sales]]/Tableau1[[#This Row],[Profit]])*100</f>
        <v>450</v>
      </c>
      <c r="X4476">
        <f>Tableau1[[#This Row],[Sales]]*(1-Tableau1[[#This Row],[Discount]])</f>
        <v>244.58760000000001</v>
      </c>
      <c r="Y4476">
        <f ca="1">SUMIF(Tableau1[Order ID],Tableau1[[#This Row],[Order ID]],Tableau1[[#This Row],[Sales]])</f>
        <v>0</v>
      </c>
    </row>
    <row r="4477" spans="1:25" x14ac:dyDescent="0.3">
      <c r="A4477">
        <v>8973</v>
      </c>
      <c r="B4477" t="s">
        <v>4496</v>
      </c>
      <c r="C4477" s="9" t="s">
        <v>5114</v>
      </c>
      <c r="D4477" s="9">
        <v>41962</v>
      </c>
      <c r="E4477" s="3" t="s">
        <v>5901</v>
      </c>
      <c r="F4477" t="s">
        <v>6466</v>
      </c>
      <c r="G4477" t="s">
        <v>6544</v>
      </c>
      <c r="H4477" t="s">
        <v>7337</v>
      </c>
      <c r="I4477" t="s">
        <v>8054</v>
      </c>
      <c r="J4477" t="s">
        <v>8057</v>
      </c>
      <c r="K4477" t="s">
        <v>8068</v>
      </c>
      <c r="L4477" t="s">
        <v>8597</v>
      </c>
      <c r="M4477">
        <v>19120</v>
      </c>
      <c r="N4477" t="s">
        <v>8640</v>
      </c>
      <c r="O4477" t="s">
        <v>9683</v>
      </c>
      <c r="P4477" t="s">
        <v>10372</v>
      </c>
      <c r="Q4477" t="s">
        <v>10384</v>
      </c>
      <c r="R4477" t="s">
        <v>11422</v>
      </c>
      <c r="S4477">
        <v>47.496000000000002</v>
      </c>
      <c r="T4477">
        <v>1</v>
      </c>
      <c r="U4477">
        <v>0.2</v>
      </c>
      <c r="V4477">
        <v>-1.1874</v>
      </c>
      <c r="W4477">
        <f>(Tableau1[[#This Row],[Sales]]/Tableau1[[#This Row],[Profit]])*100</f>
        <v>-4000</v>
      </c>
      <c r="X4477">
        <f>Tableau1[[#This Row],[Sales]]*(1-Tableau1[[#This Row],[Discount]])</f>
        <v>37.9968</v>
      </c>
      <c r="Y4477">
        <f ca="1">SUMIF(Tableau1[Order ID],Tableau1[[#This Row],[Order ID]],Tableau1[[#This Row],[Sales]])</f>
        <v>0</v>
      </c>
    </row>
    <row r="4478" spans="1:25" x14ac:dyDescent="0.3">
      <c r="A4478">
        <v>8974</v>
      </c>
      <c r="B4478" t="s">
        <v>4497</v>
      </c>
      <c r="C4478" s="9" t="s">
        <v>6046</v>
      </c>
      <c r="D4478" s="9">
        <v>42850</v>
      </c>
      <c r="E4478" s="3" t="s">
        <v>5872</v>
      </c>
      <c r="F4478" t="s">
        <v>6464</v>
      </c>
      <c r="G4478" t="s">
        <v>6678</v>
      </c>
      <c r="H4478" t="s">
        <v>7471</v>
      </c>
      <c r="I4478" t="s">
        <v>8054</v>
      </c>
      <c r="J4478" t="s">
        <v>8057</v>
      </c>
      <c r="K4478" t="s">
        <v>8059</v>
      </c>
      <c r="L4478" t="s">
        <v>8590</v>
      </c>
      <c r="M4478">
        <v>90008</v>
      </c>
      <c r="N4478" t="s">
        <v>8638</v>
      </c>
      <c r="O4478" t="s">
        <v>8902</v>
      </c>
      <c r="P4478" t="s">
        <v>10370</v>
      </c>
      <c r="Q4478" t="s">
        <v>10373</v>
      </c>
      <c r="R4478" t="s">
        <v>10651</v>
      </c>
      <c r="S4478">
        <v>344.98099999999999</v>
      </c>
      <c r="T4478">
        <v>7</v>
      </c>
      <c r="U4478">
        <v>0.15</v>
      </c>
      <c r="V4478">
        <v>28.4102</v>
      </c>
      <c r="W4478">
        <f>(Tableau1[[#This Row],[Sales]]/Tableau1[[#This Row],[Profit]])*100</f>
        <v>1214.2857142857142</v>
      </c>
      <c r="X4478">
        <f>Tableau1[[#This Row],[Sales]]*(1-Tableau1[[#This Row],[Discount]])</f>
        <v>293.23384999999996</v>
      </c>
      <c r="Y4478">
        <f ca="1">SUMIF(Tableau1[Order ID],Tableau1[[#This Row],[Order ID]],Tableau1[[#This Row],[Sales]])</f>
        <v>0</v>
      </c>
    </row>
    <row r="4479" spans="1:25" x14ac:dyDescent="0.3">
      <c r="A4479">
        <v>8975</v>
      </c>
      <c r="B4479" t="s">
        <v>4498</v>
      </c>
      <c r="C4479" s="9" t="s">
        <v>5081</v>
      </c>
      <c r="D4479" s="9">
        <v>43062</v>
      </c>
      <c r="E4479" s="3" t="s">
        <v>5230</v>
      </c>
      <c r="F4479" t="s">
        <v>6466</v>
      </c>
      <c r="G4479" t="s">
        <v>7155</v>
      </c>
      <c r="H4479" t="s">
        <v>7948</v>
      </c>
      <c r="I4479" t="s">
        <v>8055</v>
      </c>
      <c r="J4479" t="s">
        <v>8057</v>
      </c>
      <c r="K4479" t="s">
        <v>8119</v>
      </c>
      <c r="L4479" t="s">
        <v>8593</v>
      </c>
      <c r="M4479">
        <v>75220</v>
      </c>
      <c r="N4479" t="s">
        <v>8639</v>
      </c>
      <c r="O4479" t="s">
        <v>9816</v>
      </c>
      <c r="P4479" t="s">
        <v>10371</v>
      </c>
      <c r="Q4479" t="s">
        <v>10383</v>
      </c>
      <c r="R4479" t="s">
        <v>11603</v>
      </c>
      <c r="S4479">
        <v>36.287999999999997</v>
      </c>
      <c r="T4479">
        <v>7</v>
      </c>
      <c r="U4479">
        <v>0.2</v>
      </c>
      <c r="V4479">
        <v>12.700799999999999</v>
      </c>
      <c r="W4479">
        <f>(Tableau1[[#This Row],[Sales]]/Tableau1[[#This Row],[Profit]])*100</f>
        <v>285.71428571428572</v>
      </c>
      <c r="X4479">
        <f>Tableau1[[#This Row],[Sales]]*(1-Tableau1[[#This Row],[Discount]])</f>
        <v>29.0304</v>
      </c>
      <c r="Y4479">
        <f ca="1">SUMIF(Tableau1[Order ID],Tableau1[[#This Row],[Order ID]],Tableau1[[#This Row],[Sales]])</f>
        <v>0</v>
      </c>
    </row>
    <row r="4480" spans="1:25" x14ac:dyDescent="0.3">
      <c r="A4480">
        <v>8979</v>
      </c>
      <c r="B4480" t="s">
        <v>4499</v>
      </c>
      <c r="C4480" s="9" t="s">
        <v>5965</v>
      </c>
      <c r="D4480" s="9">
        <v>41946</v>
      </c>
      <c r="E4480" s="3" t="s">
        <v>6157</v>
      </c>
      <c r="F4480" t="s">
        <v>6464</v>
      </c>
      <c r="G4480" t="s">
        <v>7132</v>
      </c>
      <c r="H4480" t="s">
        <v>7925</v>
      </c>
      <c r="I4480" t="s">
        <v>8055</v>
      </c>
      <c r="J4480" t="s">
        <v>8057</v>
      </c>
      <c r="K4480" t="s">
        <v>8392</v>
      </c>
      <c r="L4480" t="s">
        <v>8618</v>
      </c>
      <c r="M4480">
        <v>7050</v>
      </c>
      <c r="N4480" t="s">
        <v>8640</v>
      </c>
      <c r="O4480" t="s">
        <v>9237</v>
      </c>
      <c r="P4480" t="s">
        <v>10371</v>
      </c>
      <c r="Q4480" t="s">
        <v>10381</v>
      </c>
      <c r="R4480" t="s">
        <v>10986</v>
      </c>
      <c r="S4480">
        <v>5.76</v>
      </c>
      <c r="T4480">
        <v>2</v>
      </c>
      <c r="U4480">
        <v>0</v>
      </c>
      <c r="V4480">
        <v>2.8224</v>
      </c>
      <c r="W4480">
        <f>(Tableau1[[#This Row],[Sales]]/Tableau1[[#This Row],[Profit]])*100</f>
        <v>204.08163265306123</v>
      </c>
      <c r="X4480">
        <f>Tableau1[[#This Row],[Sales]]*(1-Tableau1[[#This Row],[Discount]])</f>
        <v>5.76</v>
      </c>
      <c r="Y4480">
        <f ca="1">SUMIF(Tableau1[Order ID],Tableau1[[#This Row],[Order ID]],Tableau1[[#This Row],[Sales]])</f>
        <v>0</v>
      </c>
    </row>
    <row r="4481" spans="1:25" x14ac:dyDescent="0.3">
      <c r="A4481">
        <v>8980</v>
      </c>
      <c r="B4481" t="s">
        <v>4500</v>
      </c>
      <c r="C4481" s="9" t="s">
        <v>5354</v>
      </c>
      <c r="D4481" s="9">
        <v>42296</v>
      </c>
      <c r="E4481" s="3" t="s">
        <v>6070</v>
      </c>
      <c r="F4481" t="s">
        <v>6464</v>
      </c>
      <c r="G4481" t="s">
        <v>7218</v>
      </c>
      <c r="H4481" t="s">
        <v>8011</v>
      </c>
      <c r="I4481" t="s">
        <v>8054</v>
      </c>
      <c r="J4481" t="s">
        <v>8057</v>
      </c>
      <c r="K4481" t="s">
        <v>8119</v>
      </c>
      <c r="L4481" t="s">
        <v>8593</v>
      </c>
      <c r="M4481">
        <v>75220</v>
      </c>
      <c r="N4481" t="s">
        <v>8639</v>
      </c>
      <c r="O4481" t="s">
        <v>9106</v>
      </c>
      <c r="P4481" t="s">
        <v>10371</v>
      </c>
      <c r="Q4481" t="s">
        <v>10381</v>
      </c>
      <c r="R4481" t="s">
        <v>10856</v>
      </c>
      <c r="S4481">
        <v>1.72</v>
      </c>
      <c r="T4481">
        <v>1</v>
      </c>
      <c r="U4481">
        <v>0.8</v>
      </c>
      <c r="V4481">
        <v>-2.8380000000000001</v>
      </c>
      <c r="W4481">
        <f>(Tableau1[[#This Row],[Sales]]/Tableau1[[#This Row],[Profit]])*100</f>
        <v>-60.606060606060609</v>
      </c>
      <c r="X4481">
        <f>Tableau1[[#This Row],[Sales]]*(1-Tableau1[[#This Row],[Discount]])</f>
        <v>0.34399999999999992</v>
      </c>
      <c r="Y4481">
        <f ca="1">SUMIF(Tableau1[Order ID],Tableau1[[#This Row],[Order ID]],Tableau1[[#This Row],[Sales]])</f>
        <v>0</v>
      </c>
    </row>
    <row r="4482" spans="1:25" x14ac:dyDescent="0.3">
      <c r="A4482">
        <v>8981</v>
      </c>
      <c r="B4482" t="s">
        <v>4501</v>
      </c>
      <c r="C4482" s="9" t="s">
        <v>5674</v>
      </c>
      <c r="D4482" s="9">
        <v>41676</v>
      </c>
      <c r="E4482" s="3" t="s">
        <v>6459</v>
      </c>
      <c r="F4482" t="s">
        <v>6464</v>
      </c>
      <c r="G4482" t="s">
        <v>6579</v>
      </c>
      <c r="H4482" t="s">
        <v>7372</v>
      </c>
      <c r="I4482" t="s">
        <v>8054</v>
      </c>
      <c r="J4482" t="s">
        <v>8057</v>
      </c>
      <c r="K4482" t="s">
        <v>8573</v>
      </c>
      <c r="L4482" t="s">
        <v>8598</v>
      </c>
      <c r="M4482">
        <v>60441</v>
      </c>
      <c r="N4482" t="s">
        <v>8639</v>
      </c>
      <c r="O4482" t="s">
        <v>9978</v>
      </c>
      <c r="P4482" t="s">
        <v>10371</v>
      </c>
      <c r="Q4482" t="s">
        <v>10381</v>
      </c>
      <c r="R4482" t="s">
        <v>11715</v>
      </c>
      <c r="S4482">
        <v>8.952</v>
      </c>
      <c r="T4482">
        <v>2</v>
      </c>
      <c r="U4482">
        <v>0.8</v>
      </c>
      <c r="V4482">
        <v>-14.770799999999999</v>
      </c>
      <c r="W4482">
        <f>(Tableau1[[#This Row],[Sales]]/Tableau1[[#This Row],[Profit]])*100</f>
        <v>-60.606060606060609</v>
      </c>
      <c r="X4482">
        <f>Tableau1[[#This Row],[Sales]]*(1-Tableau1[[#This Row],[Discount]])</f>
        <v>1.7903999999999995</v>
      </c>
      <c r="Y4482">
        <f ca="1">SUMIF(Tableau1[Order ID],Tableau1[[#This Row],[Order ID]],Tableau1[[#This Row],[Sales]])</f>
        <v>0</v>
      </c>
    </row>
    <row r="4483" spans="1:25" x14ac:dyDescent="0.3">
      <c r="A4483">
        <v>8982</v>
      </c>
      <c r="B4483" t="s">
        <v>4502</v>
      </c>
      <c r="C4483" s="9" t="s">
        <v>6223</v>
      </c>
      <c r="D4483" s="9">
        <v>42435</v>
      </c>
      <c r="E4483" s="3" t="s">
        <v>5329</v>
      </c>
      <c r="F4483" t="s">
        <v>6465</v>
      </c>
      <c r="G4483" t="s">
        <v>6516</v>
      </c>
      <c r="H4483" t="s">
        <v>7309</v>
      </c>
      <c r="I4483" t="s">
        <v>8054</v>
      </c>
      <c r="J4483" t="s">
        <v>8057</v>
      </c>
      <c r="K4483" t="s">
        <v>8080</v>
      </c>
      <c r="L4483" t="s">
        <v>8598</v>
      </c>
      <c r="M4483">
        <v>60623</v>
      </c>
      <c r="N4483" t="s">
        <v>8639</v>
      </c>
      <c r="O4483" t="s">
        <v>9628</v>
      </c>
      <c r="P4483" t="s">
        <v>10371</v>
      </c>
      <c r="Q4483" t="s">
        <v>10382</v>
      </c>
      <c r="R4483" t="s">
        <v>11368</v>
      </c>
      <c r="S4483">
        <v>2.3340000000000001</v>
      </c>
      <c r="T4483">
        <v>3</v>
      </c>
      <c r="U4483">
        <v>0.8</v>
      </c>
      <c r="V4483">
        <v>-6.3018000000000001</v>
      </c>
      <c r="W4483">
        <f>(Tableau1[[#This Row],[Sales]]/Tableau1[[#This Row],[Profit]])*100</f>
        <v>-37.037037037037038</v>
      </c>
      <c r="X4483">
        <f>Tableau1[[#This Row],[Sales]]*(1-Tableau1[[#This Row],[Discount]])</f>
        <v>0.46679999999999994</v>
      </c>
      <c r="Y4483">
        <f ca="1">SUMIF(Tableau1[Order ID],Tableau1[[#This Row],[Order ID]],Tableau1[[#This Row],[Sales]])</f>
        <v>0</v>
      </c>
    </row>
    <row r="4484" spans="1:25" x14ac:dyDescent="0.3">
      <c r="A4484">
        <v>8986</v>
      </c>
      <c r="B4484" t="s">
        <v>4503</v>
      </c>
      <c r="C4484" s="9" t="s">
        <v>5185</v>
      </c>
      <c r="D4484" s="9">
        <v>42341</v>
      </c>
      <c r="E4484" s="3" t="s">
        <v>5244</v>
      </c>
      <c r="F4484" t="s">
        <v>6465</v>
      </c>
      <c r="G4484" t="s">
        <v>6629</v>
      </c>
      <c r="H4484" t="s">
        <v>7422</v>
      </c>
      <c r="I4484" t="s">
        <v>8054</v>
      </c>
      <c r="J4484" t="s">
        <v>8057</v>
      </c>
      <c r="K4484" t="s">
        <v>8166</v>
      </c>
      <c r="L4484" t="s">
        <v>8592</v>
      </c>
      <c r="M4484">
        <v>28540</v>
      </c>
      <c r="N4484" t="s">
        <v>8637</v>
      </c>
      <c r="O4484" t="s">
        <v>9219</v>
      </c>
      <c r="P4484" t="s">
        <v>10370</v>
      </c>
      <c r="Q4484" t="s">
        <v>10378</v>
      </c>
      <c r="R4484" t="s">
        <v>10968</v>
      </c>
      <c r="S4484">
        <v>77.951999999999998</v>
      </c>
      <c r="T4484">
        <v>3</v>
      </c>
      <c r="U4484">
        <v>0.2</v>
      </c>
      <c r="V4484">
        <v>12.667199999999999</v>
      </c>
      <c r="W4484">
        <f>(Tableau1[[#This Row],[Sales]]/Tableau1[[#This Row],[Profit]])*100</f>
        <v>615.38461538461547</v>
      </c>
      <c r="X4484">
        <f>Tableau1[[#This Row],[Sales]]*(1-Tableau1[[#This Row],[Discount]])</f>
        <v>62.361600000000003</v>
      </c>
      <c r="Y4484">
        <f ca="1">SUMIF(Tableau1[Order ID],Tableau1[[#This Row],[Order ID]],Tableau1[[#This Row],[Sales]])</f>
        <v>0</v>
      </c>
    </row>
    <row r="4485" spans="1:25" x14ac:dyDescent="0.3">
      <c r="A4485">
        <v>8990</v>
      </c>
      <c r="B4485" t="s">
        <v>4504</v>
      </c>
      <c r="C4485" s="9" t="s">
        <v>5130</v>
      </c>
      <c r="D4485" s="9">
        <v>42362</v>
      </c>
      <c r="E4485" s="3" t="s">
        <v>6111</v>
      </c>
      <c r="F4485" t="s">
        <v>6465</v>
      </c>
      <c r="G4485" t="s">
        <v>6915</v>
      </c>
      <c r="H4485" t="s">
        <v>7708</v>
      </c>
      <c r="I4485" t="s">
        <v>8055</v>
      </c>
      <c r="J4485" t="s">
        <v>8057</v>
      </c>
      <c r="K4485" t="s">
        <v>8082</v>
      </c>
      <c r="L4485" t="s">
        <v>8613</v>
      </c>
      <c r="M4485">
        <v>65807</v>
      </c>
      <c r="N4485" t="s">
        <v>8639</v>
      </c>
      <c r="O4485" t="s">
        <v>10132</v>
      </c>
      <c r="P4485" t="s">
        <v>10370</v>
      </c>
      <c r="Q4485" t="s">
        <v>10378</v>
      </c>
      <c r="R4485" t="s">
        <v>11873</v>
      </c>
      <c r="S4485">
        <v>9.68</v>
      </c>
      <c r="T4485">
        <v>2</v>
      </c>
      <c r="U4485">
        <v>0</v>
      </c>
      <c r="V4485">
        <v>3.7751999999999999</v>
      </c>
      <c r="W4485">
        <f>(Tableau1[[#This Row],[Sales]]/Tableau1[[#This Row],[Profit]])*100</f>
        <v>256.41025641025641</v>
      </c>
      <c r="X4485">
        <f>Tableau1[[#This Row],[Sales]]*(1-Tableau1[[#This Row],[Discount]])</f>
        <v>9.68</v>
      </c>
      <c r="Y4485">
        <f ca="1">SUMIF(Tableau1[Order ID],Tableau1[[#This Row],[Order ID]],Tableau1[[#This Row],[Sales]])</f>
        <v>0</v>
      </c>
    </row>
    <row r="4486" spans="1:25" x14ac:dyDescent="0.3">
      <c r="A4486">
        <v>8992</v>
      </c>
      <c r="B4486" t="s">
        <v>4505</v>
      </c>
      <c r="C4486" s="9" t="s">
        <v>5202</v>
      </c>
      <c r="D4486" s="9">
        <v>43009</v>
      </c>
      <c r="E4486" s="3" t="s">
        <v>5863</v>
      </c>
      <c r="F4486" t="s">
        <v>6465</v>
      </c>
      <c r="G4486" t="s">
        <v>6652</v>
      </c>
      <c r="H4486" t="s">
        <v>7445</v>
      </c>
      <c r="I4486" t="s">
        <v>8056</v>
      </c>
      <c r="J4486" t="s">
        <v>8057</v>
      </c>
      <c r="K4486" t="s">
        <v>8066</v>
      </c>
      <c r="L4486" t="s">
        <v>8590</v>
      </c>
      <c r="M4486">
        <v>94110</v>
      </c>
      <c r="N4486" t="s">
        <v>8638</v>
      </c>
      <c r="O4486" t="s">
        <v>8975</v>
      </c>
      <c r="P4486" t="s">
        <v>10372</v>
      </c>
      <c r="Q4486" t="s">
        <v>10384</v>
      </c>
      <c r="R4486" t="s">
        <v>10724</v>
      </c>
      <c r="S4486">
        <v>104.75</v>
      </c>
      <c r="T4486">
        <v>5</v>
      </c>
      <c r="U4486">
        <v>0</v>
      </c>
      <c r="V4486">
        <v>21.997499999999999</v>
      </c>
      <c r="W4486">
        <f>(Tableau1[[#This Row],[Sales]]/Tableau1[[#This Row],[Profit]])*100</f>
        <v>476.1904761904762</v>
      </c>
      <c r="X4486">
        <f>Tableau1[[#This Row],[Sales]]*(1-Tableau1[[#This Row],[Discount]])</f>
        <v>104.75</v>
      </c>
      <c r="Y4486">
        <f ca="1">SUMIF(Tableau1[Order ID],Tableau1[[#This Row],[Order ID]],Tableau1[[#This Row],[Sales]])</f>
        <v>0</v>
      </c>
    </row>
    <row r="4487" spans="1:25" x14ac:dyDescent="0.3">
      <c r="A4487">
        <v>8993</v>
      </c>
      <c r="B4487" t="s">
        <v>4506</v>
      </c>
      <c r="C4487" s="9" t="s">
        <v>5554</v>
      </c>
      <c r="D4487" s="9">
        <v>43024</v>
      </c>
      <c r="E4487" s="3" t="s">
        <v>5238</v>
      </c>
      <c r="F4487" t="s">
        <v>6465</v>
      </c>
      <c r="G4487" t="s">
        <v>7246</v>
      </c>
      <c r="H4487" t="s">
        <v>8039</v>
      </c>
      <c r="I4487" t="s">
        <v>8055</v>
      </c>
      <c r="J4487" t="s">
        <v>8057</v>
      </c>
      <c r="K4487" t="s">
        <v>8087</v>
      </c>
      <c r="L4487" t="s">
        <v>8606</v>
      </c>
      <c r="M4487">
        <v>38401</v>
      </c>
      <c r="N4487" t="s">
        <v>8637</v>
      </c>
      <c r="O4487" t="s">
        <v>8741</v>
      </c>
      <c r="P4487" t="s">
        <v>10372</v>
      </c>
      <c r="Q4487" t="s">
        <v>10384</v>
      </c>
      <c r="R4487" t="s">
        <v>10490</v>
      </c>
      <c r="S4487">
        <v>18.527999999999999</v>
      </c>
      <c r="T4487">
        <v>2</v>
      </c>
      <c r="U4487">
        <v>0.2</v>
      </c>
      <c r="V4487">
        <v>4.4004000000000003</v>
      </c>
      <c r="W4487">
        <f>(Tableau1[[#This Row],[Sales]]/Tableau1[[#This Row],[Profit]])*100</f>
        <v>421.05263157894734</v>
      </c>
      <c r="X4487">
        <f>Tableau1[[#This Row],[Sales]]*(1-Tableau1[[#This Row],[Discount]])</f>
        <v>14.8224</v>
      </c>
      <c r="Y4487">
        <f ca="1">SUMIF(Tableau1[Order ID],Tableau1[[#This Row],[Order ID]],Tableau1[[#This Row],[Sales]])</f>
        <v>0</v>
      </c>
    </row>
    <row r="4488" spans="1:25" x14ac:dyDescent="0.3">
      <c r="A4488">
        <v>8995</v>
      </c>
      <c r="B4488" t="s">
        <v>4507</v>
      </c>
      <c r="C4488" s="9" t="s">
        <v>5890</v>
      </c>
      <c r="D4488" s="9">
        <v>41866</v>
      </c>
      <c r="E4488" s="3" t="s">
        <v>5684</v>
      </c>
      <c r="F4488" t="s">
        <v>6466</v>
      </c>
      <c r="G4488" t="s">
        <v>6862</v>
      </c>
      <c r="H4488" t="s">
        <v>7655</v>
      </c>
      <c r="I4488" t="s">
        <v>8054</v>
      </c>
      <c r="J4488" t="s">
        <v>8057</v>
      </c>
      <c r="K4488" t="s">
        <v>8447</v>
      </c>
      <c r="L4488" t="s">
        <v>8591</v>
      </c>
      <c r="M4488">
        <v>33021</v>
      </c>
      <c r="N4488" t="s">
        <v>8637</v>
      </c>
      <c r="O4488" t="s">
        <v>10357</v>
      </c>
      <c r="P4488" t="s">
        <v>10371</v>
      </c>
      <c r="Q4488" t="s">
        <v>10383</v>
      </c>
      <c r="R4488" t="s">
        <v>12097</v>
      </c>
      <c r="S4488">
        <v>91.36</v>
      </c>
      <c r="T4488">
        <v>5</v>
      </c>
      <c r="U4488">
        <v>0.2</v>
      </c>
      <c r="V4488">
        <v>29.692</v>
      </c>
      <c r="W4488">
        <f>(Tableau1[[#This Row],[Sales]]/Tableau1[[#This Row],[Profit]])*100</f>
        <v>307.69230769230774</v>
      </c>
      <c r="X4488">
        <f>Tableau1[[#This Row],[Sales]]*(1-Tableau1[[#This Row],[Discount]])</f>
        <v>73.088000000000008</v>
      </c>
      <c r="Y4488">
        <f ca="1">SUMIF(Tableau1[Order ID],Tableau1[[#This Row],[Order ID]],Tableau1[[#This Row],[Sales]])</f>
        <v>0</v>
      </c>
    </row>
    <row r="4489" spans="1:25" x14ac:dyDescent="0.3">
      <c r="A4489">
        <v>8997</v>
      </c>
      <c r="B4489" t="s">
        <v>4508</v>
      </c>
      <c r="C4489" s="9" t="s">
        <v>5373</v>
      </c>
      <c r="D4489" s="9">
        <v>43050</v>
      </c>
      <c r="E4489" s="3" t="s">
        <v>5068</v>
      </c>
      <c r="F4489" t="s">
        <v>6466</v>
      </c>
      <c r="G4489" t="s">
        <v>6778</v>
      </c>
      <c r="H4489" t="s">
        <v>7571</v>
      </c>
      <c r="I4489" t="s">
        <v>8054</v>
      </c>
      <c r="J4489" t="s">
        <v>8057</v>
      </c>
      <c r="K4489" t="s">
        <v>8119</v>
      </c>
      <c r="L4489" t="s">
        <v>8593</v>
      </c>
      <c r="M4489">
        <v>75081</v>
      </c>
      <c r="N4489" t="s">
        <v>8639</v>
      </c>
      <c r="O4489" t="s">
        <v>9341</v>
      </c>
      <c r="P4489" t="s">
        <v>10372</v>
      </c>
      <c r="Q4489" t="s">
        <v>10380</v>
      </c>
      <c r="R4489" t="s">
        <v>11089</v>
      </c>
      <c r="S4489">
        <v>35.183999999999997</v>
      </c>
      <c r="T4489">
        <v>2</v>
      </c>
      <c r="U4489">
        <v>0.2</v>
      </c>
      <c r="V4489">
        <v>12.314399999999999</v>
      </c>
      <c r="W4489">
        <f>(Tableau1[[#This Row],[Sales]]/Tableau1[[#This Row],[Profit]])*100</f>
        <v>285.71428571428572</v>
      </c>
      <c r="X4489">
        <f>Tableau1[[#This Row],[Sales]]*(1-Tableau1[[#This Row],[Discount]])</f>
        <v>28.147199999999998</v>
      </c>
      <c r="Y4489">
        <f ca="1">SUMIF(Tableau1[Order ID],Tableau1[[#This Row],[Order ID]],Tableau1[[#This Row],[Sales]])</f>
        <v>0</v>
      </c>
    </row>
    <row r="4490" spans="1:25" x14ac:dyDescent="0.3">
      <c r="A4490">
        <v>8998</v>
      </c>
      <c r="B4490" t="s">
        <v>4509</v>
      </c>
      <c r="C4490" s="9" t="s">
        <v>5207</v>
      </c>
      <c r="D4490" s="9">
        <v>42814</v>
      </c>
      <c r="E4490" s="3" t="s">
        <v>5207</v>
      </c>
      <c r="F4490" t="s">
        <v>6467</v>
      </c>
      <c r="G4490" t="s">
        <v>7136</v>
      </c>
      <c r="H4490" t="s">
        <v>7929</v>
      </c>
      <c r="I4490" t="s">
        <v>8054</v>
      </c>
      <c r="J4490" t="s">
        <v>8057</v>
      </c>
      <c r="K4490" t="s">
        <v>8070</v>
      </c>
      <c r="L4490" t="s">
        <v>8593</v>
      </c>
      <c r="M4490">
        <v>77041</v>
      </c>
      <c r="N4490" t="s">
        <v>8639</v>
      </c>
      <c r="O4490" t="s">
        <v>8894</v>
      </c>
      <c r="P4490" t="s">
        <v>10371</v>
      </c>
      <c r="Q4490" t="s">
        <v>10383</v>
      </c>
      <c r="R4490" t="s">
        <v>10422</v>
      </c>
      <c r="S4490">
        <v>56.704000000000001</v>
      </c>
      <c r="T4490">
        <v>2</v>
      </c>
      <c r="U4490">
        <v>0.2</v>
      </c>
      <c r="V4490">
        <v>19.137599999999999</v>
      </c>
      <c r="W4490">
        <f>(Tableau1[[#This Row],[Sales]]/Tableau1[[#This Row],[Profit]])*100</f>
        <v>296.2962962962963</v>
      </c>
      <c r="X4490">
        <f>Tableau1[[#This Row],[Sales]]*(1-Tableau1[[#This Row],[Discount]])</f>
        <v>45.363200000000006</v>
      </c>
      <c r="Y4490">
        <f ca="1">SUMIF(Tableau1[Order ID],Tableau1[[#This Row],[Order ID]],Tableau1[[#This Row],[Sales]])</f>
        <v>0</v>
      </c>
    </row>
    <row r="4491" spans="1:25" x14ac:dyDescent="0.3">
      <c r="A4491">
        <v>9000</v>
      </c>
      <c r="B4491" t="s">
        <v>4510</v>
      </c>
      <c r="C4491" s="9" t="s">
        <v>5756</v>
      </c>
      <c r="D4491" s="9">
        <v>42868</v>
      </c>
      <c r="E4491" s="3" t="s">
        <v>6378</v>
      </c>
      <c r="F4491" t="s">
        <v>6465</v>
      </c>
      <c r="G4491" t="s">
        <v>6882</v>
      </c>
      <c r="H4491" t="s">
        <v>7675</v>
      </c>
      <c r="I4491" t="s">
        <v>8056</v>
      </c>
      <c r="J4491" t="s">
        <v>8057</v>
      </c>
      <c r="K4491" t="s">
        <v>8068</v>
      </c>
      <c r="L4491" t="s">
        <v>8597</v>
      </c>
      <c r="M4491">
        <v>19140</v>
      </c>
      <c r="N4491" t="s">
        <v>8640</v>
      </c>
      <c r="O4491" t="s">
        <v>9165</v>
      </c>
      <c r="P4491" t="s">
        <v>10370</v>
      </c>
      <c r="Q4491" t="s">
        <v>10374</v>
      </c>
      <c r="R4491" t="s">
        <v>10914</v>
      </c>
      <c r="S4491">
        <v>458.43</v>
      </c>
      <c r="T4491">
        <v>5</v>
      </c>
      <c r="U4491">
        <v>0.3</v>
      </c>
      <c r="V4491">
        <v>-124.431</v>
      </c>
      <c r="W4491">
        <f>(Tableau1[[#This Row],[Sales]]/Tableau1[[#This Row],[Profit]])*100</f>
        <v>-368.42105263157896</v>
      </c>
      <c r="X4491">
        <f>Tableau1[[#This Row],[Sales]]*(1-Tableau1[[#This Row],[Discount]])</f>
        <v>320.90100000000001</v>
      </c>
      <c r="Y4491">
        <f ca="1">SUMIF(Tableau1[Order ID],Tableau1[[#This Row],[Order ID]],Tableau1[[#This Row],[Sales]])</f>
        <v>0</v>
      </c>
    </row>
    <row r="4492" spans="1:25" x14ac:dyDescent="0.3">
      <c r="A4492">
        <v>9001</v>
      </c>
      <c r="B4492" t="s">
        <v>4511</v>
      </c>
      <c r="C4492" s="9" t="s">
        <v>5199</v>
      </c>
      <c r="D4492" s="9">
        <v>41812</v>
      </c>
      <c r="E4492" s="3" t="s">
        <v>5199</v>
      </c>
      <c r="F4492" t="s">
        <v>6467</v>
      </c>
      <c r="G4492" t="s">
        <v>6977</v>
      </c>
      <c r="H4492" t="s">
        <v>7770</v>
      </c>
      <c r="I4492" t="s">
        <v>8054</v>
      </c>
      <c r="J4492" t="s">
        <v>8057</v>
      </c>
      <c r="K4492" t="s">
        <v>8100</v>
      </c>
      <c r="L4492" t="s">
        <v>8604</v>
      </c>
      <c r="M4492">
        <v>85023</v>
      </c>
      <c r="N4492" t="s">
        <v>8638</v>
      </c>
      <c r="O4492" t="s">
        <v>9896</v>
      </c>
      <c r="P4492" t="s">
        <v>10371</v>
      </c>
      <c r="Q4492" t="s">
        <v>10381</v>
      </c>
      <c r="R4492" t="s">
        <v>11632</v>
      </c>
      <c r="S4492">
        <v>8.2260000000000009</v>
      </c>
      <c r="T4492">
        <v>3</v>
      </c>
      <c r="U4492">
        <v>0.7</v>
      </c>
      <c r="V4492">
        <v>-6.0324</v>
      </c>
      <c r="W4492">
        <f>(Tableau1[[#This Row],[Sales]]/Tableau1[[#This Row],[Profit]])*100</f>
        <v>-136.36363636363637</v>
      </c>
      <c r="X4492">
        <f>Tableau1[[#This Row],[Sales]]*(1-Tableau1[[#This Row],[Discount]])</f>
        <v>2.4678000000000004</v>
      </c>
      <c r="Y4492">
        <f ca="1">SUMIF(Tableau1[Order ID],Tableau1[[#This Row],[Order ID]],Tableau1[[#This Row],[Sales]])</f>
        <v>0</v>
      </c>
    </row>
    <row r="4493" spans="1:25" x14ac:dyDescent="0.3">
      <c r="A4493">
        <v>9002</v>
      </c>
      <c r="B4493" t="s">
        <v>4512</v>
      </c>
      <c r="C4493" s="9" t="s">
        <v>5296</v>
      </c>
      <c r="D4493" s="9">
        <v>41975</v>
      </c>
      <c r="E4493" s="3" t="s">
        <v>5367</v>
      </c>
      <c r="F4493" t="s">
        <v>6465</v>
      </c>
      <c r="G4493" t="s">
        <v>7073</v>
      </c>
      <c r="H4493" t="s">
        <v>7866</v>
      </c>
      <c r="I4493" t="s">
        <v>8055</v>
      </c>
      <c r="J4493" t="s">
        <v>8057</v>
      </c>
      <c r="K4493" t="s">
        <v>8464</v>
      </c>
      <c r="L4493" t="s">
        <v>8620</v>
      </c>
      <c r="M4493">
        <v>30328</v>
      </c>
      <c r="N4493" t="s">
        <v>8637</v>
      </c>
      <c r="O4493" t="s">
        <v>10181</v>
      </c>
      <c r="P4493" t="s">
        <v>10372</v>
      </c>
      <c r="Q4493" t="s">
        <v>10384</v>
      </c>
      <c r="R4493" t="s">
        <v>11921</v>
      </c>
      <c r="S4493">
        <v>5.95</v>
      </c>
      <c r="T4493">
        <v>1</v>
      </c>
      <c r="U4493">
        <v>0</v>
      </c>
      <c r="V4493">
        <v>0.83299999999999996</v>
      </c>
      <c r="W4493">
        <f>(Tableau1[[#This Row],[Sales]]/Tableau1[[#This Row],[Profit]])*100</f>
        <v>714.28571428571433</v>
      </c>
      <c r="X4493">
        <f>Tableau1[[#This Row],[Sales]]*(1-Tableau1[[#This Row],[Discount]])</f>
        <v>5.95</v>
      </c>
      <c r="Y4493">
        <f ca="1">SUMIF(Tableau1[Order ID],Tableau1[[#This Row],[Order ID]],Tableau1[[#This Row],[Sales]])</f>
        <v>0</v>
      </c>
    </row>
    <row r="4494" spans="1:25" x14ac:dyDescent="0.3">
      <c r="A4494">
        <v>9004</v>
      </c>
      <c r="B4494" t="s">
        <v>4513</v>
      </c>
      <c r="C4494" s="9" t="s">
        <v>5087</v>
      </c>
      <c r="D4494" s="9">
        <v>42099</v>
      </c>
      <c r="E4494" s="3" t="s">
        <v>5774</v>
      </c>
      <c r="F4494" t="s">
        <v>6467</v>
      </c>
      <c r="G4494" t="s">
        <v>6694</v>
      </c>
      <c r="H4494" t="s">
        <v>7487</v>
      </c>
      <c r="I4494" t="s">
        <v>8054</v>
      </c>
      <c r="J4494" t="s">
        <v>8057</v>
      </c>
      <c r="K4494" t="s">
        <v>8316</v>
      </c>
      <c r="L4494" t="s">
        <v>8234</v>
      </c>
      <c r="M4494">
        <v>99207</v>
      </c>
      <c r="N4494" t="s">
        <v>8638</v>
      </c>
      <c r="O4494" t="s">
        <v>8735</v>
      </c>
      <c r="P4494" t="s">
        <v>10372</v>
      </c>
      <c r="Q4494" t="s">
        <v>10384</v>
      </c>
      <c r="R4494" t="s">
        <v>10484</v>
      </c>
      <c r="S4494">
        <v>239.94</v>
      </c>
      <c r="T4494">
        <v>6</v>
      </c>
      <c r="U4494">
        <v>0</v>
      </c>
      <c r="V4494">
        <v>26.3934</v>
      </c>
      <c r="W4494">
        <f>(Tableau1[[#This Row],[Sales]]/Tableau1[[#This Row],[Profit]])*100</f>
        <v>909.09090909090912</v>
      </c>
      <c r="X4494">
        <f>Tableau1[[#This Row],[Sales]]*(1-Tableau1[[#This Row],[Discount]])</f>
        <v>239.94</v>
      </c>
      <c r="Y4494">
        <f ca="1">SUMIF(Tableau1[Order ID],Tableau1[[#This Row],[Order ID]],Tableau1[[#This Row],[Sales]])</f>
        <v>0</v>
      </c>
    </row>
    <row r="4495" spans="1:25" x14ac:dyDescent="0.3">
      <c r="A4495">
        <v>9006</v>
      </c>
      <c r="B4495" t="s">
        <v>4514</v>
      </c>
      <c r="C4495" s="9" t="s">
        <v>5581</v>
      </c>
      <c r="D4495" s="9">
        <v>43057</v>
      </c>
      <c r="E4495" s="3" t="s">
        <v>5581</v>
      </c>
      <c r="F4495" t="s">
        <v>6467</v>
      </c>
      <c r="G4495" t="s">
        <v>6708</v>
      </c>
      <c r="H4495" t="s">
        <v>7501</v>
      </c>
      <c r="I4495" t="s">
        <v>8055</v>
      </c>
      <c r="J4495" t="s">
        <v>8057</v>
      </c>
      <c r="K4495" t="s">
        <v>8216</v>
      </c>
      <c r="L4495" t="s">
        <v>8594</v>
      </c>
      <c r="M4495">
        <v>53209</v>
      </c>
      <c r="N4495" t="s">
        <v>8639</v>
      </c>
      <c r="O4495" t="s">
        <v>9048</v>
      </c>
      <c r="P4495" t="s">
        <v>10371</v>
      </c>
      <c r="Q4495" t="s">
        <v>10377</v>
      </c>
      <c r="R4495" t="s">
        <v>10797</v>
      </c>
      <c r="S4495">
        <v>92.52</v>
      </c>
      <c r="T4495">
        <v>6</v>
      </c>
      <c r="U4495">
        <v>0</v>
      </c>
      <c r="V4495">
        <v>24.980399999999999</v>
      </c>
      <c r="W4495">
        <f>(Tableau1[[#This Row],[Sales]]/Tableau1[[#This Row],[Profit]])*100</f>
        <v>370.37037037037038</v>
      </c>
      <c r="X4495">
        <f>Tableau1[[#This Row],[Sales]]*(1-Tableau1[[#This Row],[Discount]])</f>
        <v>92.52</v>
      </c>
      <c r="Y4495">
        <f ca="1">SUMIF(Tableau1[Order ID],Tableau1[[#This Row],[Order ID]],Tableau1[[#This Row],[Sales]])</f>
        <v>0</v>
      </c>
    </row>
    <row r="4496" spans="1:25" x14ac:dyDescent="0.3">
      <c r="A4496">
        <v>9010</v>
      </c>
      <c r="B4496" t="s">
        <v>4515</v>
      </c>
      <c r="C4496" s="9" t="s">
        <v>6239</v>
      </c>
      <c r="D4496" s="9">
        <v>42928</v>
      </c>
      <c r="E4496" s="3" t="s">
        <v>5960</v>
      </c>
      <c r="F4496" t="s">
        <v>6465</v>
      </c>
      <c r="G4496" t="s">
        <v>7218</v>
      </c>
      <c r="H4496" t="s">
        <v>8011</v>
      </c>
      <c r="I4496" t="s">
        <v>8054</v>
      </c>
      <c r="J4496" t="s">
        <v>8057</v>
      </c>
      <c r="K4496" t="s">
        <v>8112</v>
      </c>
      <c r="L4496" t="s">
        <v>8612</v>
      </c>
      <c r="M4496">
        <v>45014</v>
      </c>
      <c r="N4496" t="s">
        <v>8640</v>
      </c>
      <c r="O4496" t="s">
        <v>10017</v>
      </c>
      <c r="P4496" t="s">
        <v>10371</v>
      </c>
      <c r="Q4496" t="s">
        <v>10383</v>
      </c>
      <c r="R4496" t="s">
        <v>11755</v>
      </c>
      <c r="S4496">
        <v>3.8159999999999998</v>
      </c>
      <c r="T4496">
        <v>1</v>
      </c>
      <c r="U4496">
        <v>0.2</v>
      </c>
      <c r="V4496">
        <v>1.1924999999999999</v>
      </c>
      <c r="W4496">
        <f>(Tableau1[[#This Row],[Sales]]/Tableau1[[#This Row],[Profit]])*100</f>
        <v>320</v>
      </c>
      <c r="X4496">
        <f>Tableau1[[#This Row],[Sales]]*(1-Tableau1[[#This Row],[Discount]])</f>
        <v>3.0528</v>
      </c>
      <c r="Y4496">
        <f ca="1">SUMIF(Tableau1[Order ID],Tableau1[[#This Row],[Order ID]],Tableau1[[#This Row],[Sales]])</f>
        <v>0</v>
      </c>
    </row>
    <row r="4497" spans="1:25" x14ac:dyDescent="0.3">
      <c r="A4497">
        <v>9011</v>
      </c>
      <c r="B4497" t="s">
        <v>4516</v>
      </c>
      <c r="C4497" s="9" t="s">
        <v>5270</v>
      </c>
      <c r="D4497" s="9">
        <v>42874</v>
      </c>
      <c r="E4497" s="3" t="s">
        <v>6009</v>
      </c>
      <c r="F4497" t="s">
        <v>6465</v>
      </c>
      <c r="G4497" t="s">
        <v>7008</v>
      </c>
      <c r="H4497" t="s">
        <v>7801</v>
      </c>
      <c r="I4497" t="s">
        <v>8055</v>
      </c>
      <c r="J4497" t="s">
        <v>8057</v>
      </c>
      <c r="K4497" t="s">
        <v>8172</v>
      </c>
      <c r="L4497" t="s">
        <v>8607</v>
      </c>
      <c r="M4497">
        <v>35810</v>
      </c>
      <c r="N4497" t="s">
        <v>8637</v>
      </c>
      <c r="O4497" t="s">
        <v>10065</v>
      </c>
      <c r="P4497" t="s">
        <v>10371</v>
      </c>
      <c r="Q4497" t="s">
        <v>10381</v>
      </c>
      <c r="R4497" t="s">
        <v>11803</v>
      </c>
      <c r="S4497">
        <v>26.16</v>
      </c>
      <c r="T4497">
        <v>4</v>
      </c>
      <c r="U4497">
        <v>0</v>
      </c>
      <c r="V4497">
        <v>12.8184</v>
      </c>
      <c r="W4497">
        <f>(Tableau1[[#This Row],[Sales]]/Tableau1[[#This Row],[Profit]])*100</f>
        <v>204.08163265306123</v>
      </c>
      <c r="X4497">
        <f>Tableau1[[#This Row],[Sales]]*(1-Tableau1[[#This Row],[Discount]])</f>
        <v>26.16</v>
      </c>
      <c r="Y4497">
        <f ca="1">SUMIF(Tableau1[Order ID],Tableau1[[#This Row],[Order ID]],Tableau1[[#This Row],[Sales]])</f>
        <v>0</v>
      </c>
    </row>
    <row r="4498" spans="1:25" x14ac:dyDescent="0.3">
      <c r="A4498">
        <v>9012</v>
      </c>
      <c r="B4498" t="s">
        <v>4517</v>
      </c>
      <c r="C4498" s="9" t="s">
        <v>5169</v>
      </c>
      <c r="D4498" s="9">
        <v>42358</v>
      </c>
      <c r="E4498" s="3" t="s">
        <v>5409</v>
      </c>
      <c r="F4498" t="s">
        <v>6466</v>
      </c>
      <c r="G4498" t="s">
        <v>6993</v>
      </c>
      <c r="H4498" t="s">
        <v>7786</v>
      </c>
      <c r="I4498" t="s">
        <v>8056</v>
      </c>
      <c r="J4498" t="s">
        <v>8057</v>
      </c>
      <c r="K4498" t="s">
        <v>8070</v>
      </c>
      <c r="L4498" t="s">
        <v>8593</v>
      </c>
      <c r="M4498">
        <v>77036</v>
      </c>
      <c r="N4498" t="s">
        <v>8639</v>
      </c>
      <c r="O4498" t="s">
        <v>9344</v>
      </c>
      <c r="P4498" t="s">
        <v>10372</v>
      </c>
      <c r="Q4498" t="s">
        <v>10384</v>
      </c>
      <c r="R4498" t="s">
        <v>11092</v>
      </c>
      <c r="S4498">
        <v>100.8</v>
      </c>
      <c r="T4498">
        <v>2</v>
      </c>
      <c r="U4498">
        <v>0.2</v>
      </c>
      <c r="V4498">
        <v>21.42</v>
      </c>
      <c r="W4498">
        <f>(Tableau1[[#This Row],[Sales]]/Tableau1[[#This Row],[Profit]])*100</f>
        <v>470.58823529411757</v>
      </c>
      <c r="X4498">
        <f>Tableau1[[#This Row],[Sales]]*(1-Tableau1[[#This Row],[Discount]])</f>
        <v>80.64</v>
      </c>
      <c r="Y4498">
        <f ca="1">SUMIF(Tableau1[Order ID],Tableau1[[#This Row],[Order ID]],Tableau1[[#This Row],[Sales]])</f>
        <v>0</v>
      </c>
    </row>
    <row r="4499" spans="1:25" x14ac:dyDescent="0.3">
      <c r="A4499">
        <v>9013</v>
      </c>
      <c r="B4499" t="s">
        <v>4518</v>
      </c>
      <c r="C4499" s="9" t="s">
        <v>5853</v>
      </c>
      <c r="D4499" s="9">
        <v>42421</v>
      </c>
      <c r="E4499" s="3" t="s">
        <v>5742</v>
      </c>
      <c r="F4499" t="s">
        <v>6466</v>
      </c>
      <c r="G4499" t="s">
        <v>6573</v>
      </c>
      <c r="H4499" t="s">
        <v>7366</v>
      </c>
      <c r="I4499" t="s">
        <v>8055</v>
      </c>
      <c r="J4499" t="s">
        <v>8057</v>
      </c>
      <c r="K4499" t="s">
        <v>8078</v>
      </c>
      <c r="L4499" t="s">
        <v>8603</v>
      </c>
      <c r="M4499">
        <v>10011</v>
      </c>
      <c r="N4499" t="s">
        <v>8640</v>
      </c>
      <c r="O4499" t="s">
        <v>8911</v>
      </c>
      <c r="P4499" t="s">
        <v>10370</v>
      </c>
      <c r="Q4499" t="s">
        <v>10378</v>
      </c>
      <c r="R4499" t="s">
        <v>10660</v>
      </c>
      <c r="S4499">
        <v>135.80000000000001</v>
      </c>
      <c r="T4499">
        <v>7</v>
      </c>
      <c r="U4499">
        <v>0</v>
      </c>
      <c r="V4499">
        <v>66.542000000000002</v>
      </c>
      <c r="W4499">
        <f>(Tableau1[[#This Row],[Sales]]/Tableau1[[#This Row],[Profit]])*100</f>
        <v>204.08163265306123</v>
      </c>
      <c r="X4499">
        <f>Tableau1[[#This Row],[Sales]]*(1-Tableau1[[#This Row],[Discount]])</f>
        <v>135.80000000000001</v>
      </c>
      <c r="Y4499">
        <f ca="1">SUMIF(Tableau1[Order ID],Tableau1[[#This Row],[Order ID]],Tableau1[[#This Row],[Sales]])</f>
        <v>0</v>
      </c>
    </row>
    <row r="4500" spans="1:25" x14ac:dyDescent="0.3">
      <c r="A4500">
        <v>9014</v>
      </c>
      <c r="B4500" t="s">
        <v>4519</v>
      </c>
      <c r="C4500" s="9" t="s">
        <v>5287</v>
      </c>
      <c r="D4500" s="9">
        <v>42812</v>
      </c>
      <c r="E4500" s="3" t="s">
        <v>6375</v>
      </c>
      <c r="F4500" t="s">
        <v>6465</v>
      </c>
      <c r="G4500" t="s">
        <v>7239</v>
      </c>
      <c r="H4500" t="s">
        <v>8032</v>
      </c>
      <c r="I4500" t="s">
        <v>8055</v>
      </c>
      <c r="J4500" t="s">
        <v>8057</v>
      </c>
      <c r="K4500" t="s">
        <v>8059</v>
      </c>
      <c r="L4500" t="s">
        <v>8590</v>
      </c>
      <c r="M4500">
        <v>90008</v>
      </c>
      <c r="N4500" t="s">
        <v>8638</v>
      </c>
      <c r="O4500" t="s">
        <v>10176</v>
      </c>
      <c r="P4500" t="s">
        <v>10371</v>
      </c>
      <c r="Q4500" t="s">
        <v>10379</v>
      </c>
      <c r="R4500" t="s">
        <v>11393</v>
      </c>
      <c r="S4500">
        <v>13.9</v>
      </c>
      <c r="T4500">
        <v>5</v>
      </c>
      <c r="U4500">
        <v>0</v>
      </c>
      <c r="V4500">
        <v>3.7530000000000001</v>
      </c>
      <c r="W4500">
        <f>(Tableau1[[#This Row],[Sales]]/Tableau1[[#This Row],[Profit]])*100</f>
        <v>370.37037037037038</v>
      </c>
      <c r="X4500">
        <f>Tableau1[[#This Row],[Sales]]*(1-Tableau1[[#This Row],[Discount]])</f>
        <v>13.9</v>
      </c>
      <c r="Y4500">
        <f ca="1">SUMIF(Tableau1[Order ID],Tableau1[[#This Row],[Order ID]],Tableau1[[#This Row],[Sales]])</f>
        <v>0</v>
      </c>
    </row>
    <row r="4501" spans="1:25" x14ac:dyDescent="0.3">
      <c r="A4501">
        <v>9016</v>
      </c>
      <c r="B4501" t="s">
        <v>4520</v>
      </c>
      <c r="C4501" s="9" t="s">
        <v>5937</v>
      </c>
      <c r="D4501" s="9">
        <v>42721</v>
      </c>
      <c r="E4501" s="3" t="s">
        <v>5473</v>
      </c>
      <c r="F4501" t="s">
        <v>6465</v>
      </c>
      <c r="G4501" t="s">
        <v>6842</v>
      </c>
      <c r="H4501" t="s">
        <v>7635</v>
      </c>
      <c r="I4501" t="s">
        <v>8055</v>
      </c>
      <c r="J4501" t="s">
        <v>8057</v>
      </c>
      <c r="K4501" t="s">
        <v>8109</v>
      </c>
      <c r="L4501" t="s">
        <v>8615</v>
      </c>
      <c r="M4501">
        <v>88220</v>
      </c>
      <c r="N4501" t="s">
        <v>8638</v>
      </c>
      <c r="O4501" t="s">
        <v>9295</v>
      </c>
      <c r="P4501" t="s">
        <v>10371</v>
      </c>
      <c r="Q4501" t="s">
        <v>10381</v>
      </c>
      <c r="R4501" t="s">
        <v>11044</v>
      </c>
      <c r="S4501">
        <v>13.488</v>
      </c>
      <c r="T4501">
        <v>2</v>
      </c>
      <c r="U4501">
        <v>0.2</v>
      </c>
      <c r="V4501">
        <v>4.3836000000000004</v>
      </c>
      <c r="W4501">
        <f>(Tableau1[[#This Row],[Sales]]/Tableau1[[#This Row],[Profit]])*100</f>
        <v>307.69230769230768</v>
      </c>
      <c r="X4501">
        <f>Tableau1[[#This Row],[Sales]]*(1-Tableau1[[#This Row],[Discount]])</f>
        <v>10.7904</v>
      </c>
      <c r="Y4501">
        <f ca="1">SUMIF(Tableau1[Order ID],Tableau1[[#This Row],[Order ID]],Tableau1[[#This Row],[Sales]])</f>
        <v>0</v>
      </c>
    </row>
    <row r="4502" spans="1:25" x14ac:dyDescent="0.3">
      <c r="A4502">
        <v>9018</v>
      </c>
      <c r="B4502" t="s">
        <v>4521</v>
      </c>
      <c r="C4502" s="9" t="s">
        <v>5283</v>
      </c>
      <c r="D4502" s="9">
        <v>42455</v>
      </c>
      <c r="E4502" s="3" t="s">
        <v>5493</v>
      </c>
      <c r="F4502" t="s">
        <v>6464</v>
      </c>
      <c r="G4502" t="s">
        <v>7065</v>
      </c>
      <c r="H4502" t="s">
        <v>7858</v>
      </c>
      <c r="I4502" t="s">
        <v>8054</v>
      </c>
      <c r="J4502" t="s">
        <v>8057</v>
      </c>
      <c r="K4502" t="s">
        <v>8507</v>
      </c>
      <c r="L4502" t="s">
        <v>8633</v>
      </c>
      <c r="M4502">
        <v>83201</v>
      </c>
      <c r="N4502" t="s">
        <v>8638</v>
      </c>
      <c r="O4502" t="s">
        <v>9612</v>
      </c>
      <c r="P4502" t="s">
        <v>10371</v>
      </c>
      <c r="Q4502" t="s">
        <v>10383</v>
      </c>
      <c r="R4502" t="s">
        <v>11352</v>
      </c>
      <c r="S4502">
        <v>17.64</v>
      </c>
      <c r="T4502">
        <v>3</v>
      </c>
      <c r="U4502">
        <v>0</v>
      </c>
      <c r="V4502">
        <v>8.6435999999999993</v>
      </c>
      <c r="W4502">
        <f>(Tableau1[[#This Row],[Sales]]/Tableau1[[#This Row],[Profit]])*100</f>
        <v>204.08163265306123</v>
      </c>
      <c r="X4502">
        <f>Tableau1[[#This Row],[Sales]]*(1-Tableau1[[#This Row],[Discount]])</f>
        <v>17.64</v>
      </c>
      <c r="Y4502">
        <f ca="1">SUMIF(Tableau1[Order ID],Tableau1[[#This Row],[Order ID]],Tableau1[[#This Row],[Sales]])</f>
        <v>0</v>
      </c>
    </row>
    <row r="4503" spans="1:25" x14ac:dyDescent="0.3">
      <c r="A4503">
        <v>9020</v>
      </c>
      <c r="B4503" t="s">
        <v>4522</v>
      </c>
      <c r="C4503" s="9" t="s">
        <v>5787</v>
      </c>
      <c r="D4503" s="9">
        <v>41989</v>
      </c>
      <c r="E4503" s="3" t="s">
        <v>6337</v>
      </c>
      <c r="F4503" t="s">
        <v>6464</v>
      </c>
      <c r="G4503" t="s">
        <v>6565</v>
      </c>
      <c r="H4503" t="s">
        <v>7358</v>
      </c>
      <c r="I4503" t="s">
        <v>8054</v>
      </c>
      <c r="J4503" t="s">
        <v>8057</v>
      </c>
      <c r="K4503" t="s">
        <v>8082</v>
      </c>
      <c r="L4503" t="s">
        <v>8605</v>
      </c>
      <c r="M4503">
        <v>22153</v>
      </c>
      <c r="N4503" t="s">
        <v>8637</v>
      </c>
      <c r="O4503" t="s">
        <v>9560</v>
      </c>
      <c r="P4503" t="s">
        <v>10372</v>
      </c>
      <c r="Q4503" t="s">
        <v>10384</v>
      </c>
      <c r="R4503" t="s">
        <v>11303</v>
      </c>
      <c r="S4503">
        <v>99.98</v>
      </c>
      <c r="T4503">
        <v>2</v>
      </c>
      <c r="U4503">
        <v>0</v>
      </c>
      <c r="V4503">
        <v>7.9984000000000002</v>
      </c>
      <c r="W4503">
        <f>(Tableau1[[#This Row],[Sales]]/Tableau1[[#This Row],[Profit]])*100</f>
        <v>1250</v>
      </c>
      <c r="X4503">
        <f>Tableau1[[#This Row],[Sales]]*(1-Tableau1[[#This Row],[Discount]])</f>
        <v>99.98</v>
      </c>
      <c r="Y4503">
        <f ca="1">SUMIF(Tableau1[Order ID],Tableau1[[#This Row],[Order ID]],Tableau1[[#This Row],[Sales]])</f>
        <v>0</v>
      </c>
    </row>
    <row r="4504" spans="1:25" x14ac:dyDescent="0.3">
      <c r="A4504">
        <v>9022</v>
      </c>
      <c r="B4504" t="s">
        <v>4523</v>
      </c>
      <c r="C4504" s="9" t="s">
        <v>5249</v>
      </c>
      <c r="D4504" s="9">
        <v>42323</v>
      </c>
      <c r="E4504" s="3" t="s">
        <v>5342</v>
      </c>
      <c r="F4504" t="s">
        <v>6465</v>
      </c>
      <c r="G4504" t="s">
        <v>7246</v>
      </c>
      <c r="H4504" t="s">
        <v>8039</v>
      </c>
      <c r="I4504" t="s">
        <v>8055</v>
      </c>
      <c r="J4504" t="s">
        <v>8057</v>
      </c>
      <c r="K4504" t="s">
        <v>8225</v>
      </c>
      <c r="L4504" t="s">
        <v>8612</v>
      </c>
      <c r="M4504">
        <v>43615</v>
      </c>
      <c r="N4504" t="s">
        <v>8640</v>
      </c>
      <c r="O4504" t="s">
        <v>9750</v>
      </c>
      <c r="P4504" t="s">
        <v>10371</v>
      </c>
      <c r="Q4504" t="s">
        <v>10381</v>
      </c>
      <c r="R4504" t="s">
        <v>11486</v>
      </c>
      <c r="S4504">
        <v>166.92</v>
      </c>
      <c r="T4504">
        <v>13</v>
      </c>
      <c r="U4504">
        <v>0.7</v>
      </c>
      <c r="V4504">
        <v>-116.84399999999999</v>
      </c>
      <c r="W4504">
        <f>(Tableau1[[#This Row],[Sales]]/Tableau1[[#This Row],[Profit]])*100</f>
        <v>-142.85714285714286</v>
      </c>
      <c r="X4504">
        <f>Tableau1[[#This Row],[Sales]]*(1-Tableau1[[#This Row],[Discount]])</f>
        <v>50.076000000000001</v>
      </c>
      <c r="Y4504">
        <f ca="1">SUMIF(Tableau1[Order ID],Tableau1[[#This Row],[Order ID]],Tableau1[[#This Row],[Sales]])</f>
        <v>0</v>
      </c>
    </row>
    <row r="4505" spans="1:25" x14ac:dyDescent="0.3">
      <c r="A4505">
        <v>9023</v>
      </c>
      <c r="B4505" t="s">
        <v>4524</v>
      </c>
      <c r="C4505" s="9" t="s">
        <v>5280</v>
      </c>
      <c r="D4505" s="9">
        <v>42604</v>
      </c>
      <c r="E4505" s="3" t="s">
        <v>5858</v>
      </c>
      <c r="F4505" t="s">
        <v>6466</v>
      </c>
      <c r="G4505" t="s">
        <v>7147</v>
      </c>
      <c r="H4505" t="s">
        <v>7940</v>
      </c>
      <c r="I4505" t="s">
        <v>8056</v>
      </c>
      <c r="J4505" t="s">
        <v>8057</v>
      </c>
      <c r="K4505" t="s">
        <v>8357</v>
      </c>
      <c r="L4505" t="s">
        <v>8610</v>
      </c>
      <c r="M4505">
        <v>80525</v>
      </c>
      <c r="N4505" t="s">
        <v>8638</v>
      </c>
      <c r="O4505" t="s">
        <v>9139</v>
      </c>
      <c r="P4505" t="s">
        <v>10370</v>
      </c>
      <c r="Q4505" t="s">
        <v>10378</v>
      </c>
      <c r="R4505" t="s">
        <v>10888</v>
      </c>
      <c r="S4505">
        <v>98.328000000000003</v>
      </c>
      <c r="T4505">
        <v>3</v>
      </c>
      <c r="U4505">
        <v>0.2</v>
      </c>
      <c r="V4505">
        <v>9.8328000000000007</v>
      </c>
      <c r="W4505">
        <f>(Tableau1[[#This Row],[Sales]]/Tableau1[[#This Row],[Profit]])*100</f>
        <v>1000</v>
      </c>
      <c r="X4505">
        <f>Tableau1[[#This Row],[Sales]]*(1-Tableau1[[#This Row],[Discount]])</f>
        <v>78.662400000000005</v>
      </c>
      <c r="Y4505">
        <f ca="1">SUMIF(Tableau1[Order ID],Tableau1[[#This Row],[Order ID]],Tableau1[[#This Row],[Sales]])</f>
        <v>0</v>
      </c>
    </row>
    <row r="4506" spans="1:25" x14ac:dyDescent="0.3">
      <c r="A4506">
        <v>9024</v>
      </c>
      <c r="B4506" t="s">
        <v>4525</v>
      </c>
      <c r="C4506" s="9" t="s">
        <v>5715</v>
      </c>
      <c r="D4506" s="9">
        <v>42184</v>
      </c>
      <c r="E4506" s="3" t="s">
        <v>5770</v>
      </c>
      <c r="F4506" t="s">
        <v>6466</v>
      </c>
      <c r="G4506" t="s">
        <v>6963</v>
      </c>
      <c r="H4506" t="s">
        <v>7756</v>
      </c>
      <c r="I4506" t="s">
        <v>8054</v>
      </c>
      <c r="J4506" t="s">
        <v>8057</v>
      </c>
      <c r="K4506" t="s">
        <v>8078</v>
      </c>
      <c r="L4506" t="s">
        <v>8603</v>
      </c>
      <c r="M4506">
        <v>10024</v>
      </c>
      <c r="N4506" t="s">
        <v>8640</v>
      </c>
      <c r="O4506" t="s">
        <v>9165</v>
      </c>
      <c r="P4506" t="s">
        <v>10370</v>
      </c>
      <c r="Q4506" t="s">
        <v>10374</v>
      </c>
      <c r="R4506" t="s">
        <v>10914</v>
      </c>
      <c r="S4506">
        <v>117.88200000000001</v>
      </c>
      <c r="T4506">
        <v>1</v>
      </c>
      <c r="U4506">
        <v>0.1</v>
      </c>
      <c r="V4506">
        <v>1.3098000000000001</v>
      </c>
      <c r="W4506">
        <f>(Tableau1[[#This Row],[Sales]]/Tableau1[[#This Row],[Profit]])*100</f>
        <v>9000</v>
      </c>
      <c r="X4506">
        <f>Tableau1[[#This Row],[Sales]]*(1-Tableau1[[#This Row],[Discount]])</f>
        <v>106.0938</v>
      </c>
      <c r="Y4506">
        <f ca="1">SUMIF(Tableau1[Order ID],Tableau1[[#This Row],[Order ID]],Tableau1[[#This Row],[Sales]])</f>
        <v>0</v>
      </c>
    </row>
    <row r="4507" spans="1:25" x14ac:dyDescent="0.3">
      <c r="A4507">
        <v>9025</v>
      </c>
      <c r="B4507" t="s">
        <v>4526</v>
      </c>
      <c r="C4507" s="9" t="s">
        <v>5220</v>
      </c>
      <c r="D4507" s="9">
        <v>42547</v>
      </c>
      <c r="E4507" s="3" t="s">
        <v>5445</v>
      </c>
      <c r="F4507" t="s">
        <v>6465</v>
      </c>
      <c r="G4507" t="s">
        <v>7246</v>
      </c>
      <c r="H4507" t="s">
        <v>8039</v>
      </c>
      <c r="I4507" t="s">
        <v>8055</v>
      </c>
      <c r="J4507" t="s">
        <v>8057</v>
      </c>
      <c r="K4507" t="s">
        <v>8078</v>
      </c>
      <c r="L4507" t="s">
        <v>8603</v>
      </c>
      <c r="M4507">
        <v>10035</v>
      </c>
      <c r="N4507" t="s">
        <v>8640</v>
      </c>
      <c r="O4507" t="s">
        <v>10239</v>
      </c>
      <c r="P4507" t="s">
        <v>10372</v>
      </c>
      <c r="Q4507" t="s">
        <v>10384</v>
      </c>
      <c r="R4507" t="s">
        <v>11977</v>
      </c>
      <c r="S4507">
        <v>20.97</v>
      </c>
      <c r="T4507">
        <v>3</v>
      </c>
      <c r="U4507">
        <v>0</v>
      </c>
      <c r="V4507">
        <v>9.0170999999999992</v>
      </c>
      <c r="W4507">
        <f>(Tableau1[[#This Row],[Sales]]/Tableau1[[#This Row],[Profit]])*100</f>
        <v>232.55813953488374</v>
      </c>
      <c r="X4507">
        <f>Tableau1[[#This Row],[Sales]]*(1-Tableau1[[#This Row],[Discount]])</f>
        <v>20.97</v>
      </c>
      <c r="Y4507">
        <f ca="1">SUMIF(Tableau1[Order ID],Tableau1[[#This Row],[Order ID]],Tableau1[[#This Row],[Sales]])</f>
        <v>0</v>
      </c>
    </row>
    <row r="4508" spans="1:25" x14ac:dyDescent="0.3">
      <c r="A4508">
        <v>9028</v>
      </c>
      <c r="B4508" t="s">
        <v>4527</v>
      </c>
      <c r="C4508" s="9" t="s">
        <v>5072</v>
      </c>
      <c r="D4508" s="9">
        <v>42630</v>
      </c>
      <c r="E4508" s="3" t="s">
        <v>5927</v>
      </c>
      <c r="F4508" t="s">
        <v>6465</v>
      </c>
      <c r="G4508" t="s">
        <v>6490</v>
      </c>
      <c r="H4508" t="s">
        <v>7283</v>
      </c>
      <c r="I4508" t="s">
        <v>8054</v>
      </c>
      <c r="J4508" t="s">
        <v>8057</v>
      </c>
      <c r="K4508" t="s">
        <v>8574</v>
      </c>
      <c r="L4508" t="s">
        <v>8619</v>
      </c>
      <c r="M4508">
        <v>1752</v>
      </c>
      <c r="N4508" t="s">
        <v>8640</v>
      </c>
      <c r="O4508" t="s">
        <v>9250</v>
      </c>
      <c r="P4508" t="s">
        <v>10370</v>
      </c>
      <c r="Q4508" t="s">
        <v>10378</v>
      </c>
      <c r="R4508" t="s">
        <v>10999</v>
      </c>
      <c r="S4508">
        <v>14.82</v>
      </c>
      <c r="T4508">
        <v>3</v>
      </c>
      <c r="U4508">
        <v>0</v>
      </c>
      <c r="V4508">
        <v>6.2244000000000002</v>
      </c>
      <c r="W4508">
        <f>(Tableau1[[#This Row],[Sales]]/Tableau1[[#This Row],[Profit]])*100</f>
        <v>238.0952380952381</v>
      </c>
      <c r="X4508">
        <f>Tableau1[[#This Row],[Sales]]*(1-Tableau1[[#This Row],[Discount]])</f>
        <v>14.82</v>
      </c>
      <c r="Y4508">
        <f ca="1">SUMIF(Tableau1[Order ID],Tableau1[[#This Row],[Order ID]],Tableau1[[#This Row],[Sales]])</f>
        <v>0</v>
      </c>
    </row>
    <row r="4509" spans="1:25" x14ac:dyDescent="0.3">
      <c r="A4509">
        <v>9030</v>
      </c>
      <c r="B4509" t="s">
        <v>4528</v>
      </c>
      <c r="C4509" s="9" t="s">
        <v>5697</v>
      </c>
      <c r="D4509" s="9">
        <v>41838</v>
      </c>
      <c r="E4509" s="3" t="s">
        <v>5179</v>
      </c>
      <c r="F4509" t="s">
        <v>6465</v>
      </c>
      <c r="G4509" t="s">
        <v>7159</v>
      </c>
      <c r="H4509" t="s">
        <v>7952</v>
      </c>
      <c r="I4509" t="s">
        <v>8054</v>
      </c>
      <c r="J4509" t="s">
        <v>8057</v>
      </c>
      <c r="K4509" t="s">
        <v>8164</v>
      </c>
      <c r="L4509" t="s">
        <v>8603</v>
      </c>
      <c r="M4509">
        <v>10801</v>
      </c>
      <c r="N4509" t="s">
        <v>8640</v>
      </c>
      <c r="O4509" t="s">
        <v>9154</v>
      </c>
      <c r="P4509" t="s">
        <v>10371</v>
      </c>
      <c r="Q4509" t="s">
        <v>10381</v>
      </c>
      <c r="R4509" t="s">
        <v>10903</v>
      </c>
      <c r="S4509">
        <v>13.904</v>
      </c>
      <c r="T4509">
        <v>2</v>
      </c>
      <c r="U4509">
        <v>0.2</v>
      </c>
      <c r="V4509">
        <v>4.5187999999999997</v>
      </c>
      <c r="W4509">
        <f>(Tableau1[[#This Row],[Sales]]/Tableau1[[#This Row],[Profit]])*100</f>
        <v>307.69230769230774</v>
      </c>
      <c r="X4509">
        <f>Tableau1[[#This Row],[Sales]]*(1-Tableau1[[#This Row],[Discount]])</f>
        <v>11.123200000000001</v>
      </c>
      <c r="Y4509">
        <f ca="1">SUMIF(Tableau1[Order ID],Tableau1[[#This Row],[Order ID]],Tableau1[[#This Row],[Sales]])</f>
        <v>0</v>
      </c>
    </row>
    <row r="4510" spans="1:25" x14ac:dyDescent="0.3">
      <c r="A4510">
        <v>9031</v>
      </c>
      <c r="B4510" t="s">
        <v>4529</v>
      </c>
      <c r="C4510" s="9" t="s">
        <v>5883</v>
      </c>
      <c r="D4510" s="9">
        <v>42979</v>
      </c>
      <c r="E4510" s="3" t="s">
        <v>5883</v>
      </c>
      <c r="F4510" t="s">
        <v>6467</v>
      </c>
      <c r="G4510" t="s">
        <v>6927</v>
      </c>
      <c r="H4510" t="s">
        <v>7720</v>
      </c>
      <c r="I4510" t="s">
        <v>8055</v>
      </c>
      <c r="J4510" t="s">
        <v>8057</v>
      </c>
      <c r="K4510" t="s">
        <v>8062</v>
      </c>
      <c r="L4510" t="s">
        <v>8234</v>
      </c>
      <c r="M4510">
        <v>98103</v>
      </c>
      <c r="N4510" t="s">
        <v>8638</v>
      </c>
      <c r="O4510" t="s">
        <v>9742</v>
      </c>
      <c r="P4510" t="s">
        <v>10371</v>
      </c>
      <c r="Q4510" t="s">
        <v>10382</v>
      </c>
      <c r="R4510" t="s">
        <v>11479</v>
      </c>
      <c r="S4510">
        <v>314.60000000000002</v>
      </c>
      <c r="T4510">
        <v>4</v>
      </c>
      <c r="U4510">
        <v>0</v>
      </c>
      <c r="V4510">
        <v>103.818</v>
      </c>
      <c r="W4510">
        <f>(Tableau1[[#This Row],[Sales]]/Tableau1[[#This Row],[Profit]])*100</f>
        <v>303.03030303030306</v>
      </c>
      <c r="X4510">
        <f>Tableau1[[#This Row],[Sales]]*(1-Tableau1[[#This Row],[Discount]])</f>
        <v>314.60000000000002</v>
      </c>
      <c r="Y4510">
        <f ca="1">SUMIF(Tableau1[Order ID],Tableau1[[#This Row],[Order ID]],Tableau1[[#This Row],[Sales]])</f>
        <v>0</v>
      </c>
    </row>
    <row r="4511" spans="1:25" x14ac:dyDescent="0.3">
      <c r="A4511">
        <v>9033</v>
      </c>
      <c r="B4511" t="s">
        <v>4530</v>
      </c>
      <c r="C4511" s="9" t="s">
        <v>5768</v>
      </c>
      <c r="D4511" s="9">
        <v>42908</v>
      </c>
      <c r="E4511" s="3" t="s">
        <v>5365</v>
      </c>
      <c r="F4511" t="s">
        <v>6465</v>
      </c>
      <c r="G4511" t="s">
        <v>6514</v>
      </c>
      <c r="H4511" t="s">
        <v>7307</v>
      </c>
      <c r="I4511" t="s">
        <v>8056</v>
      </c>
      <c r="J4511" t="s">
        <v>8057</v>
      </c>
      <c r="K4511" t="s">
        <v>8124</v>
      </c>
      <c r="L4511" t="s">
        <v>8600</v>
      </c>
      <c r="M4511">
        <v>48227</v>
      </c>
      <c r="N4511" t="s">
        <v>8639</v>
      </c>
      <c r="O4511" t="s">
        <v>8642</v>
      </c>
      <c r="P4511" t="s">
        <v>10370</v>
      </c>
      <c r="Q4511" t="s">
        <v>10374</v>
      </c>
      <c r="R4511" t="s">
        <v>10391</v>
      </c>
      <c r="S4511">
        <v>487.96</v>
      </c>
      <c r="T4511">
        <v>2</v>
      </c>
      <c r="U4511">
        <v>0</v>
      </c>
      <c r="V4511">
        <v>146.38800000000001</v>
      </c>
      <c r="W4511">
        <f>(Tableau1[[#This Row],[Sales]]/Tableau1[[#This Row],[Profit]])*100</f>
        <v>333.33333333333331</v>
      </c>
      <c r="X4511">
        <f>Tableau1[[#This Row],[Sales]]*(1-Tableau1[[#This Row],[Discount]])</f>
        <v>487.96</v>
      </c>
      <c r="Y4511">
        <f ca="1">SUMIF(Tableau1[Order ID],Tableau1[[#This Row],[Order ID]],Tableau1[[#This Row],[Sales]])</f>
        <v>0</v>
      </c>
    </row>
    <row r="4512" spans="1:25" x14ac:dyDescent="0.3">
      <c r="A4512">
        <v>9034</v>
      </c>
      <c r="B4512" t="s">
        <v>4531</v>
      </c>
      <c r="C4512" s="9" t="s">
        <v>5844</v>
      </c>
      <c r="D4512" s="9">
        <v>41884</v>
      </c>
      <c r="E4512" s="3" t="s">
        <v>5587</v>
      </c>
      <c r="F4512" t="s">
        <v>6465</v>
      </c>
      <c r="G4512" t="s">
        <v>6651</v>
      </c>
      <c r="H4512" t="s">
        <v>7444</v>
      </c>
      <c r="I4512" t="s">
        <v>8054</v>
      </c>
      <c r="J4512" t="s">
        <v>8057</v>
      </c>
      <c r="K4512" t="s">
        <v>8173</v>
      </c>
      <c r="L4512" t="s">
        <v>8624</v>
      </c>
      <c r="M4512">
        <v>72701</v>
      </c>
      <c r="N4512" t="s">
        <v>8637</v>
      </c>
      <c r="O4512" t="s">
        <v>9764</v>
      </c>
      <c r="P4512" t="s">
        <v>10371</v>
      </c>
      <c r="Q4512" t="s">
        <v>10381</v>
      </c>
      <c r="R4512" t="s">
        <v>11499</v>
      </c>
      <c r="S4512">
        <v>1793.98</v>
      </c>
      <c r="T4512">
        <v>2</v>
      </c>
      <c r="U4512">
        <v>0</v>
      </c>
      <c r="V4512">
        <v>843.17060000000004</v>
      </c>
      <c r="W4512">
        <f>(Tableau1[[#This Row],[Sales]]/Tableau1[[#This Row],[Profit]])*100</f>
        <v>212.7659574468085</v>
      </c>
      <c r="X4512">
        <f>Tableau1[[#This Row],[Sales]]*(1-Tableau1[[#This Row],[Discount]])</f>
        <v>1793.98</v>
      </c>
      <c r="Y4512">
        <f ca="1">SUMIF(Tableau1[Order ID],Tableau1[[#This Row],[Order ID]],Tableau1[[#This Row],[Sales]])</f>
        <v>0</v>
      </c>
    </row>
    <row r="4513" spans="1:25" x14ac:dyDescent="0.3">
      <c r="A4513">
        <v>9035</v>
      </c>
      <c r="B4513" t="s">
        <v>4532</v>
      </c>
      <c r="C4513" s="9" t="s">
        <v>5516</v>
      </c>
      <c r="D4513" s="9">
        <v>42278</v>
      </c>
      <c r="E4513" s="3" t="s">
        <v>5378</v>
      </c>
      <c r="F4513" t="s">
        <v>6465</v>
      </c>
      <c r="G4513" t="s">
        <v>6543</v>
      </c>
      <c r="H4513" t="s">
        <v>7336</v>
      </c>
      <c r="I4513" t="s">
        <v>8054</v>
      </c>
      <c r="J4513" t="s">
        <v>8057</v>
      </c>
      <c r="K4513" t="s">
        <v>8152</v>
      </c>
      <c r="L4513" t="s">
        <v>8598</v>
      </c>
      <c r="M4513">
        <v>62301</v>
      </c>
      <c r="N4513" t="s">
        <v>8639</v>
      </c>
      <c r="O4513" t="s">
        <v>9967</v>
      </c>
      <c r="P4513" t="s">
        <v>10371</v>
      </c>
      <c r="Q4513" t="s">
        <v>10381</v>
      </c>
      <c r="R4513" t="s">
        <v>11703</v>
      </c>
      <c r="S4513">
        <v>2.992</v>
      </c>
      <c r="T4513">
        <v>4</v>
      </c>
      <c r="U4513">
        <v>0.8</v>
      </c>
      <c r="V4513">
        <v>-4.4880000000000004</v>
      </c>
      <c r="W4513">
        <f>(Tableau1[[#This Row],[Sales]]/Tableau1[[#This Row],[Profit]])*100</f>
        <v>-66.666666666666657</v>
      </c>
      <c r="X4513">
        <f>Tableau1[[#This Row],[Sales]]*(1-Tableau1[[#This Row],[Discount]])</f>
        <v>0.59839999999999982</v>
      </c>
      <c r="Y4513">
        <f ca="1">SUMIF(Tableau1[Order ID],Tableau1[[#This Row],[Order ID]],Tableau1[[#This Row],[Sales]])</f>
        <v>0</v>
      </c>
    </row>
    <row r="4514" spans="1:25" x14ac:dyDescent="0.3">
      <c r="A4514">
        <v>9037</v>
      </c>
      <c r="B4514" t="s">
        <v>4533</v>
      </c>
      <c r="C4514" s="9" t="s">
        <v>6033</v>
      </c>
      <c r="D4514" s="9">
        <v>42101</v>
      </c>
      <c r="E4514" s="3" t="s">
        <v>5919</v>
      </c>
      <c r="F4514" t="s">
        <v>6466</v>
      </c>
      <c r="G4514" t="s">
        <v>6729</v>
      </c>
      <c r="H4514" t="s">
        <v>7522</v>
      </c>
      <c r="I4514" t="s">
        <v>8054</v>
      </c>
      <c r="J4514" t="s">
        <v>8057</v>
      </c>
      <c r="K4514" t="s">
        <v>8078</v>
      </c>
      <c r="L4514" t="s">
        <v>8603</v>
      </c>
      <c r="M4514">
        <v>10035</v>
      </c>
      <c r="N4514" t="s">
        <v>8640</v>
      </c>
      <c r="O4514" t="s">
        <v>9604</v>
      </c>
      <c r="P4514" t="s">
        <v>10371</v>
      </c>
      <c r="Q4514" t="s">
        <v>10383</v>
      </c>
      <c r="R4514" t="s">
        <v>11345</v>
      </c>
      <c r="S4514">
        <v>25.92</v>
      </c>
      <c r="T4514">
        <v>4</v>
      </c>
      <c r="U4514">
        <v>0</v>
      </c>
      <c r="V4514">
        <v>12.441599999999999</v>
      </c>
      <c r="W4514">
        <f>(Tableau1[[#This Row],[Sales]]/Tableau1[[#This Row],[Profit]])*100</f>
        <v>208.33333333333334</v>
      </c>
      <c r="X4514">
        <f>Tableau1[[#This Row],[Sales]]*(1-Tableau1[[#This Row],[Discount]])</f>
        <v>25.92</v>
      </c>
      <c r="Y4514">
        <f ca="1">SUMIF(Tableau1[Order ID],Tableau1[[#This Row],[Order ID]],Tableau1[[#This Row],[Sales]])</f>
        <v>0</v>
      </c>
    </row>
    <row r="4515" spans="1:25" x14ac:dyDescent="0.3">
      <c r="A4515">
        <v>9039</v>
      </c>
      <c r="B4515" t="s">
        <v>4534</v>
      </c>
      <c r="C4515" s="9" t="s">
        <v>5640</v>
      </c>
      <c r="D4515" s="9">
        <v>43060</v>
      </c>
      <c r="E4515" s="3" t="s">
        <v>5640</v>
      </c>
      <c r="F4515" t="s">
        <v>6467</v>
      </c>
      <c r="G4515" t="s">
        <v>6989</v>
      </c>
      <c r="H4515" t="s">
        <v>7782</v>
      </c>
      <c r="I4515" t="s">
        <v>8054</v>
      </c>
      <c r="J4515" t="s">
        <v>8057</v>
      </c>
      <c r="K4515" t="s">
        <v>8070</v>
      </c>
      <c r="L4515" t="s">
        <v>8593</v>
      </c>
      <c r="M4515">
        <v>77095</v>
      </c>
      <c r="N4515" t="s">
        <v>8639</v>
      </c>
      <c r="O4515" t="s">
        <v>9088</v>
      </c>
      <c r="P4515" t="s">
        <v>10372</v>
      </c>
      <c r="Q4515" t="s">
        <v>10380</v>
      </c>
      <c r="R4515" t="s">
        <v>10838</v>
      </c>
      <c r="S4515">
        <v>55.176000000000002</v>
      </c>
      <c r="T4515">
        <v>3</v>
      </c>
      <c r="U4515">
        <v>0.2</v>
      </c>
      <c r="V4515">
        <v>-12.4146</v>
      </c>
      <c r="W4515">
        <f>(Tableau1[[#This Row],[Sales]]/Tableau1[[#This Row],[Profit]])*100</f>
        <v>-444.44444444444446</v>
      </c>
      <c r="X4515">
        <f>Tableau1[[#This Row],[Sales]]*(1-Tableau1[[#This Row],[Discount]])</f>
        <v>44.140800000000006</v>
      </c>
      <c r="Y4515">
        <f ca="1">SUMIF(Tableau1[Order ID],Tableau1[[#This Row],[Order ID]],Tableau1[[#This Row],[Sales]])</f>
        <v>0</v>
      </c>
    </row>
    <row r="4516" spans="1:25" x14ac:dyDescent="0.3">
      <c r="A4516">
        <v>9040</v>
      </c>
      <c r="B4516" t="s">
        <v>4535</v>
      </c>
      <c r="C4516" s="9" t="s">
        <v>5937</v>
      </c>
      <c r="D4516" s="9">
        <v>42721</v>
      </c>
      <c r="E4516" s="3" t="s">
        <v>6405</v>
      </c>
      <c r="F4516" t="s">
        <v>6465</v>
      </c>
      <c r="G4516" t="s">
        <v>6923</v>
      </c>
      <c r="H4516" t="s">
        <v>7716</v>
      </c>
      <c r="I4516" t="s">
        <v>8054</v>
      </c>
      <c r="J4516" t="s">
        <v>8057</v>
      </c>
      <c r="K4516" t="s">
        <v>8124</v>
      </c>
      <c r="L4516" t="s">
        <v>8600</v>
      </c>
      <c r="M4516">
        <v>48205</v>
      </c>
      <c r="N4516" t="s">
        <v>8639</v>
      </c>
      <c r="O4516" t="s">
        <v>9312</v>
      </c>
      <c r="P4516" t="s">
        <v>10371</v>
      </c>
      <c r="Q4516" t="s">
        <v>10381</v>
      </c>
      <c r="R4516" t="s">
        <v>11061</v>
      </c>
      <c r="S4516">
        <v>9892.74</v>
      </c>
      <c r="T4516">
        <v>13</v>
      </c>
      <c r="U4516">
        <v>0</v>
      </c>
      <c r="V4516">
        <v>4946.37</v>
      </c>
      <c r="W4516">
        <f>(Tableau1[[#This Row],[Sales]]/Tableau1[[#This Row],[Profit]])*100</f>
        <v>200</v>
      </c>
      <c r="X4516">
        <f>Tableau1[[#This Row],[Sales]]*(1-Tableau1[[#This Row],[Discount]])</f>
        <v>9892.74</v>
      </c>
      <c r="Y4516">
        <f ca="1">SUMIF(Tableau1[Order ID],Tableau1[[#This Row],[Order ID]],Tableau1[[#This Row],[Sales]])</f>
        <v>0</v>
      </c>
    </row>
    <row r="4517" spans="1:25" x14ac:dyDescent="0.3">
      <c r="A4517">
        <v>9041</v>
      </c>
      <c r="B4517" t="s">
        <v>4536</v>
      </c>
      <c r="C4517" s="9" t="s">
        <v>5141</v>
      </c>
      <c r="D4517" s="9">
        <v>41901</v>
      </c>
      <c r="E4517" s="3" t="s">
        <v>5176</v>
      </c>
      <c r="F4517" t="s">
        <v>6465</v>
      </c>
      <c r="G4517" t="s">
        <v>7008</v>
      </c>
      <c r="H4517" t="s">
        <v>7801</v>
      </c>
      <c r="I4517" t="s">
        <v>8055</v>
      </c>
      <c r="J4517" t="s">
        <v>8057</v>
      </c>
      <c r="K4517" t="s">
        <v>8490</v>
      </c>
      <c r="L4517" t="s">
        <v>8604</v>
      </c>
      <c r="M4517">
        <v>85224</v>
      </c>
      <c r="N4517" t="s">
        <v>8638</v>
      </c>
      <c r="O4517" t="s">
        <v>9708</v>
      </c>
      <c r="P4517" t="s">
        <v>10370</v>
      </c>
      <c r="Q4517" t="s">
        <v>10376</v>
      </c>
      <c r="R4517" t="s">
        <v>11445</v>
      </c>
      <c r="S4517">
        <v>73.915000000000006</v>
      </c>
      <c r="T4517">
        <v>1</v>
      </c>
      <c r="U4517">
        <v>0.5</v>
      </c>
      <c r="V4517">
        <v>-45.827300000000001</v>
      </c>
      <c r="W4517">
        <f>(Tableau1[[#This Row],[Sales]]/Tableau1[[#This Row],[Profit]])*100</f>
        <v>-161.29032258064518</v>
      </c>
      <c r="X4517">
        <f>Tableau1[[#This Row],[Sales]]*(1-Tableau1[[#This Row],[Discount]])</f>
        <v>36.957500000000003</v>
      </c>
      <c r="Y4517">
        <f ca="1">SUMIF(Tableau1[Order ID],Tableau1[[#This Row],[Order ID]],Tableau1[[#This Row],[Sales]])</f>
        <v>0</v>
      </c>
    </row>
    <row r="4518" spans="1:25" x14ac:dyDescent="0.3">
      <c r="A4518">
        <v>9042</v>
      </c>
      <c r="B4518" t="s">
        <v>4537</v>
      </c>
      <c r="C4518" s="9" t="s">
        <v>5480</v>
      </c>
      <c r="D4518" s="9">
        <v>41910</v>
      </c>
      <c r="E4518" s="3" t="s">
        <v>5492</v>
      </c>
      <c r="F4518" t="s">
        <v>6465</v>
      </c>
      <c r="G4518" t="s">
        <v>6658</v>
      </c>
      <c r="H4518" t="s">
        <v>7451</v>
      </c>
      <c r="I4518" t="s">
        <v>8054</v>
      </c>
      <c r="J4518" t="s">
        <v>8057</v>
      </c>
      <c r="K4518" t="s">
        <v>8447</v>
      </c>
      <c r="L4518" t="s">
        <v>8591</v>
      </c>
      <c r="M4518">
        <v>33021</v>
      </c>
      <c r="N4518" t="s">
        <v>8637</v>
      </c>
      <c r="O4518" t="s">
        <v>10325</v>
      </c>
      <c r="P4518" t="s">
        <v>10370</v>
      </c>
      <c r="Q4518" t="s">
        <v>10378</v>
      </c>
      <c r="R4518" t="s">
        <v>12067</v>
      </c>
      <c r="S4518">
        <v>337.08800000000002</v>
      </c>
      <c r="T4518">
        <v>4</v>
      </c>
      <c r="U4518">
        <v>0.2</v>
      </c>
      <c r="V4518">
        <v>16.854399999999998</v>
      </c>
      <c r="W4518">
        <f>(Tableau1[[#This Row],[Sales]]/Tableau1[[#This Row],[Profit]])*100</f>
        <v>2000.0000000000005</v>
      </c>
      <c r="X4518">
        <f>Tableau1[[#This Row],[Sales]]*(1-Tableau1[[#This Row],[Discount]])</f>
        <v>269.67040000000003</v>
      </c>
      <c r="Y4518">
        <f ca="1">SUMIF(Tableau1[Order ID],Tableau1[[#This Row],[Order ID]],Tableau1[[#This Row],[Sales]])</f>
        <v>0</v>
      </c>
    </row>
    <row r="4519" spans="1:25" x14ac:dyDescent="0.3">
      <c r="A4519">
        <v>9043</v>
      </c>
      <c r="B4519" t="s">
        <v>4538</v>
      </c>
      <c r="C4519" s="9" t="s">
        <v>5387</v>
      </c>
      <c r="D4519" s="9">
        <v>42269</v>
      </c>
      <c r="E4519" s="3" t="s">
        <v>5150</v>
      </c>
      <c r="F4519" t="s">
        <v>6464</v>
      </c>
      <c r="G4519" t="s">
        <v>6620</v>
      </c>
      <c r="H4519" t="s">
        <v>7413</v>
      </c>
      <c r="I4519" t="s">
        <v>8055</v>
      </c>
      <c r="J4519" t="s">
        <v>8057</v>
      </c>
      <c r="K4519" t="s">
        <v>8059</v>
      </c>
      <c r="L4519" t="s">
        <v>8590</v>
      </c>
      <c r="M4519">
        <v>90049</v>
      </c>
      <c r="N4519" t="s">
        <v>8638</v>
      </c>
      <c r="O4519" t="s">
        <v>9187</v>
      </c>
      <c r="P4519" t="s">
        <v>10371</v>
      </c>
      <c r="Q4519" t="s">
        <v>10382</v>
      </c>
      <c r="R4519" t="s">
        <v>10936</v>
      </c>
      <c r="S4519">
        <v>61.44</v>
      </c>
      <c r="T4519">
        <v>3</v>
      </c>
      <c r="U4519">
        <v>0</v>
      </c>
      <c r="V4519">
        <v>16.588799999999999</v>
      </c>
      <c r="W4519">
        <f>(Tableau1[[#This Row],[Sales]]/Tableau1[[#This Row],[Profit]])*100</f>
        <v>370.37037037037038</v>
      </c>
      <c r="X4519">
        <f>Tableau1[[#This Row],[Sales]]*(1-Tableau1[[#This Row],[Discount]])</f>
        <v>61.44</v>
      </c>
      <c r="Y4519">
        <f ca="1">SUMIF(Tableau1[Order ID],Tableau1[[#This Row],[Order ID]],Tableau1[[#This Row],[Sales]])</f>
        <v>0</v>
      </c>
    </row>
    <row r="4520" spans="1:25" x14ac:dyDescent="0.3">
      <c r="A4520">
        <v>9044</v>
      </c>
      <c r="B4520" t="s">
        <v>4539</v>
      </c>
      <c r="C4520" s="9" t="s">
        <v>5107</v>
      </c>
      <c r="D4520" s="9">
        <v>42681</v>
      </c>
      <c r="E4520" s="3" t="s">
        <v>5403</v>
      </c>
      <c r="F4520" t="s">
        <v>6465</v>
      </c>
      <c r="G4520" t="s">
        <v>6972</v>
      </c>
      <c r="H4520" t="s">
        <v>7765</v>
      </c>
      <c r="I4520" t="s">
        <v>8055</v>
      </c>
      <c r="J4520" t="s">
        <v>8057</v>
      </c>
      <c r="K4520" t="s">
        <v>8066</v>
      </c>
      <c r="L4520" t="s">
        <v>8590</v>
      </c>
      <c r="M4520">
        <v>94122</v>
      </c>
      <c r="N4520" t="s">
        <v>8638</v>
      </c>
      <c r="O4520" t="s">
        <v>8965</v>
      </c>
      <c r="P4520" t="s">
        <v>10372</v>
      </c>
      <c r="Q4520" t="s">
        <v>10384</v>
      </c>
      <c r="R4520" t="s">
        <v>10714</v>
      </c>
      <c r="S4520">
        <v>479.97</v>
      </c>
      <c r="T4520">
        <v>3</v>
      </c>
      <c r="U4520">
        <v>0</v>
      </c>
      <c r="V4520">
        <v>163.18979999999999</v>
      </c>
      <c r="W4520">
        <f>(Tableau1[[#This Row],[Sales]]/Tableau1[[#This Row],[Profit]])*100</f>
        <v>294.11764705882354</v>
      </c>
      <c r="X4520">
        <f>Tableau1[[#This Row],[Sales]]*(1-Tableau1[[#This Row],[Discount]])</f>
        <v>479.97</v>
      </c>
      <c r="Y4520">
        <f ca="1">SUMIF(Tableau1[Order ID],Tableau1[[#This Row],[Order ID]],Tableau1[[#This Row],[Sales]])</f>
        <v>0</v>
      </c>
    </row>
    <row r="4521" spans="1:25" x14ac:dyDescent="0.3">
      <c r="A4521">
        <v>9045</v>
      </c>
      <c r="B4521" t="s">
        <v>4540</v>
      </c>
      <c r="C4521" s="9" t="s">
        <v>5849</v>
      </c>
      <c r="D4521" s="9">
        <v>43085</v>
      </c>
      <c r="E4521" s="3" t="s">
        <v>5728</v>
      </c>
      <c r="F4521" t="s">
        <v>6464</v>
      </c>
      <c r="G4521" t="s">
        <v>6834</v>
      </c>
      <c r="H4521" t="s">
        <v>7627</v>
      </c>
      <c r="I4521" t="s">
        <v>8055</v>
      </c>
      <c r="J4521" t="s">
        <v>8057</v>
      </c>
      <c r="K4521" t="s">
        <v>8340</v>
      </c>
      <c r="L4521" t="s">
        <v>8590</v>
      </c>
      <c r="M4521">
        <v>94086</v>
      </c>
      <c r="N4521" t="s">
        <v>8638</v>
      </c>
      <c r="O4521" t="s">
        <v>9967</v>
      </c>
      <c r="P4521" t="s">
        <v>10371</v>
      </c>
      <c r="Q4521" t="s">
        <v>10381</v>
      </c>
      <c r="R4521" t="s">
        <v>11703</v>
      </c>
      <c r="S4521">
        <v>5.984</v>
      </c>
      <c r="T4521">
        <v>2</v>
      </c>
      <c r="U4521">
        <v>0.2</v>
      </c>
      <c r="V4521">
        <v>2.2440000000000002</v>
      </c>
      <c r="W4521">
        <f>(Tableau1[[#This Row],[Sales]]/Tableau1[[#This Row],[Profit]])*100</f>
        <v>266.66666666666663</v>
      </c>
      <c r="X4521">
        <f>Tableau1[[#This Row],[Sales]]*(1-Tableau1[[#This Row],[Discount]])</f>
        <v>4.7872000000000003</v>
      </c>
      <c r="Y4521">
        <f ca="1">SUMIF(Tableau1[Order ID],Tableau1[[#This Row],[Order ID]],Tableau1[[#This Row],[Sales]])</f>
        <v>0</v>
      </c>
    </row>
    <row r="4522" spans="1:25" x14ac:dyDescent="0.3">
      <c r="A4522">
        <v>9050</v>
      </c>
      <c r="B4522" t="s">
        <v>4541</v>
      </c>
      <c r="C4522" s="9" t="s">
        <v>5188</v>
      </c>
      <c r="D4522" s="9">
        <v>41903</v>
      </c>
      <c r="E4522" s="3" t="s">
        <v>5824</v>
      </c>
      <c r="F4522" t="s">
        <v>6465</v>
      </c>
      <c r="G4522" t="s">
        <v>6827</v>
      </c>
      <c r="H4522" t="s">
        <v>7620</v>
      </c>
      <c r="I4522" t="s">
        <v>8056</v>
      </c>
      <c r="J4522" t="s">
        <v>8057</v>
      </c>
      <c r="K4522" t="s">
        <v>8078</v>
      </c>
      <c r="L4522" t="s">
        <v>8603</v>
      </c>
      <c r="M4522">
        <v>10011</v>
      </c>
      <c r="N4522" t="s">
        <v>8640</v>
      </c>
      <c r="O4522" t="s">
        <v>9288</v>
      </c>
      <c r="P4522" t="s">
        <v>10371</v>
      </c>
      <c r="Q4522" t="s">
        <v>10379</v>
      </c>
      <c r="R4522" t="s">
        <v>11037</v>
      </c>
      <c r="S4522">
        <v>66.03</v>
      </c>
      <c r="T4522">
        <v>3</v>
      </c>
      <c r="U4522">
        <v>0</v>
      </c>
      <c r="V4522">
        <v>17.1678</v>
      </c>
      <c r="W4522">
        <f>(Tableau1[[#This Row],[Sales]]/Tableau1[[#This Row],[Profit]])*100</f>
        <v>384.61538461538464</v>
      </c>
      <c r="X4522">
        <f>Tableau1[[#This Row],[Sales]]*(1-Tableau1[[#This Row],[Discount]])</f>
        <v>66.03</v>
      </c>
      <c r="Y4522">
        <f ca="1">SUMIF(Tableau1[Order ID],Tableau1[[#This Row],[Order ID]],Tableau1[[#This Row],[Sales]])</f>
        <v>0</v>
      </c>
    </row>
    <row r="4523" spans="1:25" x14ac:dyDescent="0.3">
      <c r="A4523">
        <v>9051</v>
      </c>
      <c r="B4523" t="s">
        <v>4542</v>
      </c>
      <c r="C4523" s="9" t="s">
        <v>6240</v>
      </c>
      <c r="D4523" s="9">
        <v>42142</v>
      </c>
      <c r="E4523" s="3" t="s">
        <v>6214</v>
      </c>
      <c r="F4523" t="s">
        <v>6465</v>
      </c>
      <c r="G4523" t="s">
        <v>6789</v>
      </c>
      <c r="H4523" t="s">
        <v>7582</v>
      </c>
      <c r="I4523" t="s">
        <v>8055</v>
      </c>
      <c r="J4523" t="s">
        <v>8057</v>
      </c>
      <c r="K4523" t="s">
        <v>8059</v>
      </c>
      <c r="L4523" t="s">
        <v>8590</v>
      </c>
      <c r="M4523">
        <v>90004</v>
      </c>
      <c r="N4523" t="s">
        <v>8638</v>
      </c>
      <c r="O4523" t="s">
        <v>8994</v>
      </c>
      <c r="P4523" t="s">
        <v>10371</v>
      </c>
      <c r="Q4523" t="s">
        <v>10383</v>
      </c>
      <c r="R4523" t="s">
        <v>10743</v>
      </c>
      <c r="S4523">
        <v>10.86</v>
      </c>
      <c r="T4523">
        <v>2</v>
      </c>
      <c r="U4523">
        <v>0</v>
      </c>
      <c r="V4523">
        <v>5.3213999999999997</v>
      </c>
      <c r="W4523">
        <f>(Tableau1[[#This Row],[Sales]]/Tableau1[[#This Row],[Profit]])*100</f>
        <v>204.08163265306123</v>
      </c>
      <c r="X4523">
        <f>Tableau1[[#This Row],[Sales]]*(1-Tableau1[[#This Row],[Discount]])</f>
        <v>10.86</v>
      </c>
      <c r="Y4523">
        <f ca="1">SUMIF(Tableau1[Order ID],Tableau1[[#This Row],[Order ID]],Tableau1[[#This Row],[Sales]])</f>
        <v>0</v>
      </c>
    </row>
    <row r="4524" spans="1:25" x14ac:dyDescent="0.3">
      <c r="A4524">
        <v>9052</v>
      </c>
      <c r="B4524" t="s">
        <v>4543</v>
      </c>
      <c r="C4524" s="9" t="s">
        <v>5989</v>
      </c>
      <c r="D4524" s="9">
        <v>41724</v>
      </c>
      <c r="E4524" s="3" t="s">
        <v>5721</v>
      </c>
      <c r="F4524" t="s">
        <v>6464</v>
      </c>
      <c r="G4524" t="s">
        <v>6928</v>
      </c>
      <c r="H4524" t="s">
        <v>7721</v>
      </c>
      <c r="I4524" t="s">
        <v>8055</v>
      </c>
      <c r="J4524" t="s">
        <v>8057</v>
      </c>
      <c r="K4524" t="s">
        <v>8066</v>
      </c>
      <c r="L4524" t="s">
        <v>8590</v>
      </c>
      <c r="M4524">
        <v>94122</v>
      </c>
      <c r="N4524" t="s">
        <v>8638</v>
      </c>
      <c r="O4524" t="s">
        <v>9830</v>
      </c>
      <c r="P4524" t="s">
        <v>10371</v>
      </c>
      <c r="Q4524" t="s">
        <v>10379</v>
      </c>
      <c r="R4524" t="s">
        <v>11564</v>
      </c>
      <c r="S4524">
        <v>3.36</v>
      </c>
      <c r="T4524">
        <v>2</v>
      </c>
      <c r="U4524">
        <v>0</v>
      </c>
      <c r="V4524">
        <v>0.84</v>
      </c>
      <c r="W4524">
        <f>(Tableau1[[#This Row],[Sales]]/Tableau1[[#This Row],[Profit]])*100</f>
        <v>400</v>
      </c>
      <c r="X4524">
        <f>Tableau1[[#This Row],[Sales]]*(1-Tableau1[[#This Row],[Discount]])</f>
        <v>3.36</v>
      </c>
      <c r="Y4524">
        <f ca="1">SUMIF(Tableau1[Order ID],Tableau1[[#This Row],[Order ID]],Tableau1[[#This Row],[Sales]])</f>
        <v>0</v>
      </c>
    </row>
    <row r="4525" spans="1:25" x14ac:dyDescent="0.3">
      <c r="A4525">
        <v>9055</v>
      </c>
      <c r="B4525" t="s">
        <v>4544</v>
      </c>
      <c r="C4525" s="9" t="s">
        <v>5615</v>
      </c>
      <c r="D4525" s="9">
        <v>43000</v>
      </c>
      <c r="E4525" s="3" t="s">
        <v>5424</v>
      </c>
      <c r="F4525" t="s">
        <v>6465</v>
      </c>
      <c r="G4525" t="s">
        <v>6786</v>
      </c>
      <c r="H4525" t="s">
        <v>7579</v>
      </c>
      <c r="I4525" t="s">
        <v>8054</v>
      </c>
      <c r="J4525" t="s">
        <v>8057</v>
      </c>
      <c r="K4525" t="s">
        <v>8215</v>
      </c>
      <c r="L4525" t="s">
        <v>8590</v>
      </c>
      <c r="M4525">
        <v>92704</v>
      </c>
      <c r="N4525" t="s">
        <v>8638</v>
      </c>
      <c r="O4525" t="s">
        <v>8771</v>
      </c>
      <c r="P4525" t="s">
        <v>10371</v>
      </c>
      <c r="Q4525" t="s">
        <v>10387</v>
      </c>
      <c r="R4525" t="s">
        <v>10521</v>
      </c>
      <c r="S4525">
        <v>21.96</v>
      </c>
      <c r="T4525">
        <v>2</v>
      </c>
      <c r="U4525">
        <v>0</v>
      </c>
      <c r="V4525">
        <v>6.1487999999999996</v>
      </c>
      <c r="W4525">
        <f>(Tableau1[[#This Row],[Sales]]/Tableau1[[#This Row],[Profit]])*100</f>
        <v>357.14285714285717</v>
      </c>
      <c r="X4525">
        <f>Tableau1[[#This Row],[Sales]]*(1-Tableau1[[#This Row],[Discount]])</f>
        <v>21.96</v>
      </c>
      <c r="Y4525">
        <f ca="1">SUMIF(Tableau1[Order ID],Tableau1[[#This Row],[Order ID]],Tableau1[[#This Row],[Sales]])</f>
        <v>0</v>
      </c>
    </row>
    <row r="4526" spans="1:25" x14ac:dyDescent="0.3">
      <c r="A4526">
        <v>9056</v>
      </c>
      <c r="B4526" t="s">
        <v>4545</v>
      </c>
      <c r="C4526" s="9" t="s">
        <v>5841</v>
      </c>
      <c r="D4526" s="9">
        <v>42259</v>
      </c>
      <c r="E4526" s="3" t="s">
        <v>5044</v>
      </c>
      <c r="F4526" t="s">
        <v>6464</v>
      </c>
      <c r="G4526" t="s">
        <v>6581</v>
      </c>
      <c r="H4526" t="s">
        <v>7374</v>
      </c>
      <c r="I4526" t="s">
        <v>8054</v>
      </c>
      <c r="J4526" t="s">
        <v>8057</v>
      </c>
      <c r="K4526" t="s">
        <v>8062</v>
      </c>
      <c r="L4526" t="s">
        <v>8234</v>
      </c>
      <c r="M4526">
        <v>98103</v>
      </c>
      <c r="N4526" t="s">
        <v>8638</v>
      </c>
      <c r="O4526" t="s">
        <v>9518</v>
      </c>
      <c r="P4526" t="s">
        <v>10372</v>
      </c>
      <c r="Q4526" t="s">
        <v>10384</v>
      </c>
      <c r="R4526" t="s">
        <v>11260</v>
      </c>
      <c r="S4526">
        <v>21.98</v>
      </c>
      <c r="T4526">
        <v>2</v>
      </c>
      <c r="U4526">
        <v>0</v>
      </c>
      <c r="V4526">
        <v>8.5722000000000005</v>
      </c>
      <c r="W4526">
        <f>(Tableau1[[#This Row],[Sales]]/Tableau1[[#This Row],[Profit]])*100</f>
        <v>256.41025641025641</v>
      </c>
      <c r="X4526">
        <f>Tableau1[[#This Row],[Sales]]*(1-Tableau1[[#This Row],[Discount]])</f>
        <v>21.98</v>
      </c>
      <c r="Y4526">
        <f ca="1">SUMIF(Tableau1[Order ID],Tableau1[[#This Row],[Order ID]],Tableau1[[#This Row],[Sales]])</f>
        <v>0</v>
      </c>
    </row>
    <row r="4527" spans="1:25" x14ac:dyDescent="0.3">
      <c r="A4527">
        <v>9057</v>
      </c>
      <c r="B4527" t="s">
        <v>4546</v>
      </c>
      <c r="C4527" s="9" t="s">
        <v>5151</v>
      </c>
      <c r="D4527" s="9">
        <v>42310</v>
      </c>
      <c r="E4527" s="3" t="s">
        <v>6288</v>
      </c>
      <c r="F4527" t="s">
        <v>6466</v>
      </c>
      <c r="G4527" t="s">
        <v>6993</v>
      </c>
      <c r="H4527" t="s">
        <v>7786</v>
      </c>
      <c r="I4527" t="s">
        <v>8056</v>
      </c>
      <c r="J4527" t="s">
        <v>8057</v>
      </c>
      <c r="K4527" t="s">
        <v>8078</v>
      </c>
      <c r="L4527" t="s">
        <v>8603</v>
      </c>
      <c r="M4527">
        <v>10011</v>
      </c>
      <c r="N4527" t="s">
        <v>8640</v>
      </c>
      <c r="O4527" t="s">
        <v>10322</v>
      </c>
      <c r="P4527" t="s">
        <v>10370</v>
      </c>
      <c r="Q4527" t="s">
        <v>10374</v>
      </c>
      <c r="R4527" t="s">
        <v>12064</v>
      </c>
      <c r="S4527">
        <v>2621.3220000000001</v>
      </c>
      <c r="T4527">
        <v>11</v>
      </c>
      <c r="U4527">
        <v>0.1</v>
      </c>
      <c r="V4527">
        <v>553.39020000000005</v>
      </c>
      <c r="W4527">
        <f>(Tableau1[[#This Row],[Sales]]/Tableau1[[#This Row],[Profit]])*100</f>
        <v>473.68421052631572</v>
      </c>
      <c r="X4527">
        <f>Tableau1[[#This Row],[Sales]]*(1-Tableau1[[#This Row],[Discount]])</f>
        <v>2359.1898000000001</v>
      </c>
      <c r="Y4527">
        <f ca="1">SUMIF(Tableau1[Order ID],Tableau1[[#This Row],[Order ID]],Tableau1[[#This Row],[Sales]])</f>
        <v>0</v>
      </c>
    </row>
    <row r="4528" spans="1:25" x14ac:dyDescent="0.3">
      <c r="A4528">
        <v>9058</v>
      </c>
      <c r="B4528" t="s">
        <v>4547</v>
      </c>
      <c r="C4528" s="9" t="s">
        <v>6212</v>
      </c>
      <c r="D4528" s="9">
        <v>42297</v>
      </c>
      <c r="E4528" s="3" t="s">
        <v>6070</v>
      </c>
      <c r="F4528" t="s">
        <v>6465</v>
      </c>
      <c r="G4528" t="s">
        <v>7115</v>
      </c>
      <c r="H4528" t="s">
        <v>7908</v>
      </c>
      <c r="I4528" t="s">
        <v>8054</v>
      </c>
      <c r="J4528" t="s">
        <v>8057</v>
      </c>
      <c r="K4528" t="s">
        <v>8059</v>
      </c>
      <c r="L4528" t="s">
        <v>8590</v>
      </c>
      <c r="M4528">
        <v>90045</v>
      </c>
      <c r="N4528" t="s">
        <v>8638</v>
      </c>
      <c r="O4528" t="s">
        <v>10227</v>
      </c>
      <c r="P4528" t="s">
        <v>10370</v>
      </c>
      <c r="Q4528" t="s">
        <v>10378</v>
      </c>
      <c r="R4528" t="s">
        <v>11965</v>
      </c>
      <c r="S4528">
        <v>74.760000000000005</v>
      </c>
      <c r="T4528">
        <v>7</v>
      </c>
      <c r="U4528">
        <v>0</v>
      </c>
      <c r="V4528">
        <v>23.923200000000001</v>
      </c>
      <c r="W4528">
        <f>(Tableau1[[#This Row],[Sales]]/Tableau1[[#This Row],[Profit]])*100</f>
        <v>312.5</v>
      </c>
      <c r="X4528">
        <f>Tableau1[[#This Row],[Sales]]*(1-Tableau1[[#This Row],[Discount]])</f>
        <v>74.760000000000005</v>
      </c>
      <c r="Y4528">
        <f ca="1">SUMIF(Tableau1[Order ID],Tableau1[[#This Row],[Order ID]],Tableau1[[#This Row],[Sales]])</f>
        <v>0</v>
      </c>
    </row>
    <row r="4529" spans="1:25" x14ac:dyDescent="0.3">
      <c r="A4529">
        <v>9060</v>
      </c>
      <c r="B4529" t="s">
        <v>4548</v>
      </c>
      <c r="C4529" s="9" t="s">
        <v>5433</v>
      </c>
      <c r="D4529" s="9">
        <v>42535</v>
      </c>
      <c r="E4529" s="3" t="s">
        <v>6163</v>
      </c>
      <c r="F4529" t="s">
        <v>6465</v>
      </c>
      <c r="G4529" t="s">
        <v>6723</v>
      </c>
      <c r="H4529" t="s">
        <v>7516</v>
      </c>
      <c r="I4529" t="s">
        <v>8055</v>
      </c>
      <c r="J4529" t="s">
        <v>8057</v>
      </c>
      <c r="K4529" t="s">
        <v>8062</v>
      </c>
      <c r="L4529" t="s">
        <v>8234</v>
      </c>
      <c r="M4529">
        <v>98103</v>
      </c>
      <c r="N4529" t="s">
        <v>8638</v>
      </c>
      <c r="O4529" t="s">
        <v>9500</v>
      </c>
      <c r="P4529" t="s">
        <v>10370</v>
      </c>
      <c r="Q4529" t="s">
        <v>10376</v>
      </c>
      <c r="R4529" t="s">
        <v>11243</v>
      </c>
      <c r="S4529">
        <v>1115.17</v>
      </c>
      <c r="T4529">
        <v>7</v>
      </c>
      <c r="U4529">
        <v>0</v>
      </c>
      <c r="V4529">
        <v>334.55099999999999</v>
      </c>
      <c r="W4529">
        <f>(Tableau1[[#This Row],[Sales]]/Tableau1[[#This Row],[Profit]])*100</f>
        <v>333.33333333333337</v>
      </c>
      <c r="X4529">
        <f>Tableau1[[#This Row],[Sales]]*(1-Tableau1[[#This Row],[Discount]])</f>
        <v>1115.17</v>
      </c>
      <c r="Y4529">
        <f ca="1">SUMIF(Tableau1[Order ID],Tableau1[[#This Row],[Order ID]],Tableau1[[#This Row],[Sales]])</f>
        <v>0</v>
      </c>
    </row>
    <row r="4530" spans="1:25" x14ac:dyDescent="0.3">
      <c r="A4530">
        <v>9061</v>
      </c>
      <c r="B4530" t="s">
        <v>4549</v>
      </c>
      <c r="C4530" s="9" t="s">
        <v>5342</v>
      </c>
      <c r="D4530" s="9">
        <v>42328</v>
      </c>
      <c r="E4530" s="3" t="s">
        <v>5112</v>
      </c>
      <c r="F4530" t="s">
        <v>6466</v>
      </c>
      <c r="G4530" t="s">
        <v>6762</v>
      </c>
      <c r="H4530" t="s">
        <v>7555</v>
      </c>
      <c r="I4530" t="s">
        <v>8055</v>
      </c>
      <c r="J4530" t="s">
        <v>8057</v>
      </c>
      <c r="K4530" t="s">
        <v>8128</v>
      </c>
      <c r="L4530" t="s">
        <v>8590</v>
      </c>
      <c r="M4530">
        <v>92024</v>
      </c>
      <c r="N4530" t="s">
        <v>8638</v>
      </c>
      <c r="O4530" t="s">
        <v>9514</v>
      </c>
      <c r="P4530" t="s">
        <v>10371</v>
      </c>
      <c r="Q4530" t="s">
        <v>10381</v>
      </c>
      <c r="R4530" t="s">
        <v>11256</v>
      </c>
      <c r="S4530">
        <v>89.695999999999998</v>
      </c>
      <c r="T4530">
        <v>4</v>
      </c>
      <c r="U4530">
        <v>0.2</v>
      </c>
      <c r="V4530">
        <v>33.636000000000003</v>
      </c>
      <c r="W4530">
        <f>(Tableau1[[#This Row],[Sales]]/Tableau1[[#This Row],[Profit]])*100</f>
        <v>266.66666666666663</v>
      </c>
      <c r="X4530">
        <f>Tableau1[[#This Row],[Sales]]*(1-Tableau1[[#This Row],[Discount]])</f>
        <v>71.756799999999998</v>
      </c>
      <c r="Y4530">
        <f ca="1">SUMIF(Tableau1[Order ID],Tableau1[[#This Row],[Order ID]],Tableau1[[#This Row],[Sales]])</f>
        <v>0</v>
      </c>
    </row>
    <row r="4531" spans="1:25" x14ac:dyDescent="0.3">
      <c r="A4531">
        <v>9063</v>
      </c>
      <c r="B4531" t="s">
        <v>4550</v>
      </c>
      <c r="C4531" s="9" t="s">
        <v>6241</v>
      </c>
      <c r="D4531" s="9">
        <v>42428</v>
      </c>
      <c r="E4531" s="3" t="s">
        <v>6223</v>
      </c>
      <c r="F4531" t="s">
        <v>6465</v>
      </c>
      <c r="G4531" t="s">
        <v>7113</v>
      </c>
      <c r="H4531" t="s">
        <v>7906</v>
      </c>
      <c r="I4531" t="s">
        <v>8055</v>
      </c>
      <c r="J4531" t="s">
        <v>8057</v>
      </c>
      <c r="K4531" t="s">
        <v>8078</v>
      </c>
      <c r="L4531" t="s">
        <v>8603</v>
      </c>
      <c r="M4531">
        <v>10035</v>
      </c>
      <c r="N4531" t="s">
        <v>8640</v>
      </c>
      <c r="O4531" t="s">
        <v>9439</v>
      </c>
      <c r="P4531" t="s">
        <v>10371</v>
      </c>
      <c r="Q4531" t="s">
        <v>10386</v>
      </c>
      <c r="R4531" t="s">
        <v>10515</v>
      </c>
      <c r="S4531">
        <v>36.479999999999997</v>
      </c>
      <c r="T4531">
        <v>6</v>
      </c>
      <c r="U4531">
        <v>0</v>
      </c>
      <c r="V4531">
        <v>18.239999999999998</v>
      </c>
      <c r="W4531">
        <f>(Tableau1[[#This Row],[Sales]]/Tableau1[[#This Row],[Profit]])*100</f>
        <v>200</v>
      </c>
      <c r="X4531">
        <f>Tableau1[[#This Row],[Sales]]*(1-Tableau1[[#This Row],[Discount]])</f>
        <v>36.479999999999997</v>
      </c>
      <c r="Y4531">
        <f ca="1">SUMIF(Tableau1[Order ID],Tableau1[[#This Row],[Order ID]],Tableau1[[#This Row],[Sales]])</f>
        <v>0</v>
      </c>
    </row>
    <row r="4532" spans="1:25" x14ac:dyDescent="0.3">
      <c r="A4532">
        <v>9064</v>
      </c>
      <c r="B4532" t="s">
        <v>4551</v>
      </c>
      <c r="C4532" s="9" t="s">
        <v>6035</v>
      </c>
      <c r="D4532" s="9">
        <v>41926</v>
      </c>
      <c r="E4532" s="3" t="s">
        <v>5052</v>
      </c>
      <c r="F4532" t="s">
        <v>6465</v>
      </c>
      <c r="G4532" t="s">
        <v>6682</v>
      </c>
      <c r="H4532" t="s">
        <v>7475</v>
      </c>
      <c r="I4532" t="s">
        <v>8054</v>
      </c>
      <c r="J4532" t="s">
        <v>8057</v>
      </c>
      <c r="K4532" t="s">
        <v>8080</v>
      </c>
      <c r="L4532" t="s">
        <v>8598</v>
      </c>
      <c r="M4532">
        <v>60653</v>
      </c>
      <c r="N4532" t="s">
        <v>8639</v>
      </c>
      <c r="O4532" t="s">
        <v>9903</v>
      </c>
      <c r="P4532" t="s">
        <v>10371</v>
      </c>
      <c r="Q4532" t="s">
        <v>10383</v>
      </c>
      <c r="R4532" t="s">
        <v>11639</v>
      </c>
      <c r="S4532">
        <v>322.19200000000001</v>
      </c>
      <c r="T4532">
        <v>13</v>
      </c>
      <c r="U4532">
        <v>0.2</v>
      </c>
      <c r="V4532">
        <v>100.685</v>
      </c>
      <c r="W4532">
        <f>(Tableau1[[#This Row],[Sales]]/Tableau1[[#This Row],[Profit]])*100</f>
        <v>320</v>
      </c>
      <c r="X4532">
        <f>Tableau1[[#This Row],[Sales]]*(1-Tableau1[[#This Row],[Discount]])</f>
        <v>257.75360000000001</v>
      </c>
      <c r="Y4532">
        <f ca="1">SUMIF(Tableau1[Order ID],Tableau1[[#This Row],[Order ID]],Tableau1[[#This Row],[Sales]])</f>
        <v>0</v>
      </c>
    </row>
    <row r="4533" spans="1:25" x14ac:dyDescent="0.3">
      <c r="A4533">
        <v>9067</v>
      </c>
      <c r="B4533" t="s">
        <v>4552</v>
      </c>
      <c r="C4533" s="9" t="s">
        <v>6173</v>
      </c>
      <c r="D4533" s="9">
        <v>42881</v>
      </c>
      <c r="E4533" s="3" t="s">
        <v>6139</v>
      </c>
      <c r="F4533" t="s">
        <v>6465</v>
      </c>
      <c r="G4533" t="s">
        <v>6766</v>
      </c>
      <c r="H4533" t="s">
        <v>7559</v>
      </c>
      <c r="I4533" t="s">
        <v>8054</v>
      </c>
      <c r="J4533" t="s">
        <v>8057</v>
      </c>
      <c r="K4533" t="s">
        <v>8251</v>
      </c>
      <c r="L4533" t="s">
        <v>8605</v>
      </c>
      <c r="M4533">
        <v>22801</v>
      </c>
      <c r="N4533" t="s">
        <v>8637</v>
      </c>
      <c r="O4533" t="s">
        <v>10134</v>
      </c>
      <c r="P4533" t="s">
        <v>10372</v>
      </c>
      <c r="Q4533" t="s">
        <v>10384</v>
      </c>
      <c r="R4533" t="s">
        <v>11875</v>
      </c>
      <c r="S4533">
        <v>23.08</v>
      </c>
      <c r="T4533">
        <v>2</v>
      </c>
      <c r="U4533">
        <v>0</v>
      </c>
      <c r="V4533">
        <v>6.9240000000000004</v>
      </c>
      <c r="W4533">
        <f>(Tableau1[[#This Row],[Sales]]/Tableau1[[#This Row],[Profit]])*100</f>
        <v>333.33333333333331</v>
      </c>
      <c r="X4533">
        <f>Tableau1[[#This Row],[Sales]]*(1-Tableau1[[#This Row],[Discount]])</f>
        <v>23.08</v>
      </c>
      <c r="Y4533">
        <f ca="1">SUMIF(Tableau1[Order ID],Tableau1[[#This Row],[Order ID]],Tableau1[[#This Row],[Sales]])</f>
        <v>0</v>
      </c>
    </row>
    <row r="4534" spans="1:25" x14ac:dyDescent="0.3">
      <c r="A4534">
        <v>9068</v>
      </c>
      <c r="B4534" t="s">
        <v>4553</v>
      </c>
      <c r="C4534" s="9" t="s">
        <v>6114</v>
      </c>
      <c r="D4534" s="9">
        <v>42404</v>
      </c>
      <c r="E4534" s="3" t="s">
        <v>6434</v>
      </c>
      <c r="F4534" t="s">
        <v>6465</v>
      </c>
      <c r="G4534" t="s">
        <v>6801</v>
      </c>
      <c r="H4534" t="s">
        <v>7594</v>
      </c>
      <c r="I4534" t="s">
        <v>8054</v>
      </c>
      <c r="J4534" t="s">
        <v>8057</v>
      </c>
      <c r="K4534" t="s">
        <v>8254</v>
      </c>
      <c r="L4534" t="s">
        <v>8627</v>
      </c>
      <c r="M4534">
        <v>20852</v>
      </c>
      <c r="N4534" t="s">
        <v>8640</v>
      </c>
      <c r="O4534" t="s">
        <v>9983</v>
      </c>
      <c r="P4534" t="s">
        <v>10372</v>
      </c>
      <c r="Q4534" t="s">
        <v>10380</v>
      </c>
      <c r="R4534" t="s">
        <v>11720</v>
      </c>
      <c r="S4534">
        <v>90.48</v>
      </c>
      <c r="T4534">
        <v>2</v>
      </c>
      <c r="U4534">
        <v>0</v>
      </c>
      <c r="V4534">
        <v>23.524799999999999</v>
      </c>
      <c r="W4534">
        <f>(Tableau1[[#This Row],[Sales]]/Tableau1[[#This Row],[Profit]])*100</f>
        <v>384.61538461538464</v>
      </c>
      <c r="X4534">
        <f>Tableau1[[#This Row],[Sales]]*(1-Tableau1[[#This Row],[Discount]])</f>
        <v>90.48</v>
      </c>
      <c r="Y4534">
        <f ca="1">SUMIF(Tableau1[Order ID],Tableau1[[#This Row],[Order ID]],Tableau1[[#This Row],[Sales]])</f>
        <v>0</v>
      </c>
    </row>
    <row r="4535" spans="1:25" x14ac:dyDescent="0.3">
      <c r="A4535">
        <v>9069</v>
      </c>
      <c r="B4535" t="s">
        <v>4554</v>
      </c>
      <c r="C4535" s="9" t="s">
        <v>5506</v>
      </c>
      <c r="D4535" s="9">
        <v>42615</v>
      </c>
      <c r="E4535" s="3" t="s">
        <v>5094</v>
      </c>
      <c r="F4535" t="s">
        <v>6464</v>
      </c>
      <c r="G4535" t="s">
        <v>6546</v>
      </c>
      <c r="H4535" t="s">
        <v>7339</v>
      </c>
      <c r="I4535" t="s">
        <v>8054</v>
      </c>
      <c r="J4535" t="s">
        <v>8057</v>
      </c>
      <c r="K4535" t="s">
        <v>8154</v>
      </c>
      <c r="L4535" t="s">
        <v>8234</v>
      </c>
      <c r="M4535">
        <v>98198</v>
      </c>
      <c r="N4535" t="s">
        <v>8638</v>
      </c>
      <c r="O4535" t="s">
        <v>8691</v>
      </c>
      <c r="P4535" t="s">
        <v>10370</v>
      </c>
      <c r="Q4535" t="s">
        <v>10374</v>
      </c>
      <c r="R4535" t="s">
        <v>10440</v>
      </c>
      <c r="S4535">
        <v>215.976</v>
      </c>
      <c r="T4535">
        <v>3</v>
      </c>
      <c r="U4535">
        <v>0.2</v>
      </c>
      <c r="V4535">
        <v>-2.6997</v>
      </c>
      <c r="W4535">
        <f>(Tableau1[[#This Row],[Sales]]/Tableau1[[#This Row],[Profit]])*100</f>
        <v>-8000</v>
      </c>
      <c r="X4535">
        <f>Tableau1[[#This Row],[Sales]]*(1-Tableau1[[#This Row],[Discount]])</f>
        <v>172.7808</v>
      </c>
      <c r="Y4535">
        <f ca="1">SUMIF(Tableau1[Order ID],Tableau1[[#This Row],[Order ID]],Tableau1[[#This Row],[Sales]])</f>
        <v>0</v>
      </c>
    </row>
    <row r="4536" spans="1:25" x14ac:dyDescent="0.3">
      <c r="A4536">
        <v>9071</v>
      </c>
      <c r="B4536" t="s">
        <v>4555</v>
      </c>
      <c r="C4536" s="9" t="s">
        <v>5799</v>
      </c>
      <c r="D4536" s="9">
        <v>43073</v>
      </c>
      <c r="E4536" s="3" t="s">
        <v>5286</v>
      </c>
      <c r="F4536" t="s">
        <v>6466</v>
      </c>
      <c r="G4536" t="s">
        <v>7190</v>
      </c>
      <c r="H4536" t="s">
        <v>7983</v>
      </c>
      <c r="I4536" t="s">
        <v>8055</v>
      </c>
      <c r="J4536" t="s">
        <v>8057</v>
      </c>
      <c r="K4536" t="s">
        <v>8068</v>
      </c>
      <c r="L4536" t="s">
        <v>8597</v>
      </c>
      <c r="M4536">
        <v>19134</v>
      </c>
      <c r="N4536" t="s">
        <v>8640</v>
      </c>
      <c r="O4536" t="s">
        <v>8919</v>
      </c>
      <c r="P4536" t="s">
        <v>10370</v>
      </c>
      <c r="Q4536" t="s">
        <v>10378</v>
      </c>
      <c r="R4536" t="s">
        <v>10668</v>
      </c>
      <c r="S4536">
        <v>11.352</v>
      </c>
      <c r="T4536">
        <v>3</v>
      </c>
      <c r="U4536">
        <v>0.2</v>
      </c>
      <c r="V4536">
        <v>2.6960999999999999</v>
      </c>
      <c r="W4536">
        <f>(Tableau1[[#This Row],[Sales]]/Tableau1[[#This Row],[Profit]])*100</f>
        <v>421.05263157894734</v>
      </c>
      <c r="X4536">
        <f>Tableau1[[#This Row],[Sales]]*(1-Tableau1[[#This Row],[Discount]])</f>
        <v>9.0815999999999999</v>
      </c>
      <c r="Y4536">
        <f ca="1">SUMIF(Tableau1[Order ID],Tableau1[[#This Row],[Order ID]],Tableau1[[#This Row],[Sales]])</f>
        <v>0</v>
      </c>
    </row>
    <row r="4537" spans="1:25" x14ac:dyDescent="0.3">
      <c r="A4537">
        <v>9072</v>
      </c>
      <c r="B4537" t="s">
        <v>4556</v>
      </c>
      <c r="C4537" s="9" t="s">
        <v>5851</v>
      </c>
      <c r="D4537" s="9">
        <v>42167</v>
      </c>
      <c r="E4537" s="3" t="s">
        <v>5412</v>
      </c>
      <c r="F4537" t="s">
        <v>6465</v>
      </c>
      <c r="G4537" t="s">
        <v>6917</v>
      </c>
      <c r="H4537" t="s">
        <v>7710</v>
      </c>
      <c r="I4537" t="s">
        <v>8056</v>
      </c>
      <c r="J4537" t="s">
        <v>8057</v>
      </c>
      <c r="K4537" t="s">
        <v>8096</v>
      </c>
      <c r="L4537" t="s">
        <v>8602</v>
      </c>
      <c r="M4537">
        <v>47201</v>
      </c>
      <c r="N4537" t="s">
        <v>8639</v>
      </c>
      <c r="O4537" t="s">
        <v>9199</v>
      </c>
      <c r="P4537" t="s">
        <v>10371</v>
      </c>
      <c r="Q4537" t="s">
        <v>10377</v>
      </c>
      <c r="R4537" t="s">
        <v>10948</v>
      </c>
      <c r="S4537">
        <v>24.56</v>
      </c>
      <c r="T4537">
        <v>2</v>
      </c>
      <c r="U4537">
        <v>0</v>
      </c>
      <c r="V4537">
        <v>6.8768000000000002</v>
      </c>
      <c r="W4537">
        <f>(Tableau1[[#This Row],[Sales]]/Tableau1[[#This Row],[Profit]])*100</f>
        <v>357.14285714285711</v>
      </c>
      <c r="X4537">
        <f>Tableau1[[#This Row],[Sales]]*(1-Tableau1[[#This Row],[Discount]])</f>
        <v>24.56</v>
      </c>
      <c r="Y4537">
        <f ca="1">SUMIF(Tableau1[Order ID],Tableau1[[#This Row],[Order ID]],Tableau1[[#This Row],[Sales]])</f>
        <v>0</v>
      </c>
    </row>
    <row r="4538" spans="1:25" x14ac:dyDescent="0.3">
      <c r="A4538">
        <v>9073</v>
      </c>
      <c r="B4538" t="s">
        <v>4557</v>
      </c>
      <c r="C4538" s="9" t="s">
        <v>5943</v>
      </c>
      <c r="D4538" s="9">
        <v>42617</v>
      </c>
      <c r="E4538" s="3" t="s">
        <v>5192</v>
      </c>
      <c r="F4538" t="s">
        <v>6465</v>
      </c>
      <c r="G4538" t="s">
        <v>6937</v>
      </c>
      <c r="H4538" t="s">
        <v>7730</v>
      </c>
      <c r="I4538" t="s">
        <v>8054</v>
      </c>
      <c r="J4538" t="s">
        <v>8057</v>
      </c>
      <c r="K4538" t="s">
        <v>8082</v>
      </c>
      <c r="L4538" t="s">
        <v>8613</v>
      </c>
      <c r="M4538">
        <v>65807</v>
      </c>
      <c r="N4538" t="s">
        <v>8639</v>
      </c>
      <c r="O4538" t="s">
        <v>10022</v>
      </c>
      <c r="P4538" t="s">
        <v>10371</v>
      </c>
      <c r="Q4538" t="s">
        <v>10385</v>
      </c>
      <c r="R4538" t="s">
        <v>10539</v>
      </c>
      <c r="S4538">
        <v>16.559999999999999</v>
      </c>
      <c r="T4538">
        <v>2</v>
      </c>
      <c r="U4538">
        <v>0</v>
      </c>
      <c r="V4538">
        <v>7.7831999999999999</v>
      </c>
      <c r="W4538">
        <f>(Tableau1[[#This Row],[Sales]]/Tableau1[[#This Row],[Profit]])*100</f>
        <v>212.7659574468085</v>
      </c>
      <c r="X4538">
        <f>Tableau1[[#This Row],[Sales]]*(1-Tableau1[[#This Row],[Discount]])</f>
        <v>16.559999999999999</v>
      </c>
      <c r="Y4538">
        <f ca="1">SUMIF(Tableau1[Order ID],Tableau1[[#This Row],[Order ID]],Tableau1[[#This Row],[Sales]])</f>
        <v>0</v>
      </c>
    </row>
    <row r="4539" spans="1:25" x14ac:dyDescent="0.3">
      <c r="A4539">
        <v>9075</v>
      </c>
      <c r="B4539" t="s">
        <v>4558</v>
      </c>
      <c r="C4539" s="9" t="s">
        <v>5449</v>
      </c>
      <c r="D4539" s="9">
        <v>41750</v>
      </c>
      <c r="E4539" s="3" t="s">
        <v>5789</v>
      </c>
      <c r="F4539" t="s">
        <v>6465</v>
      </c>
      <c r="G4539" t="s">
        <v>7055</v>
      </c>
      <c r="H4539" t="s">
        <v>7848</v>
      </c>
      <c r="I4539" t="s">
        <v>8055</v>
      </c>
      <c r="J4539" t="s">
        <v>8057</v>
      </c>
      <c r="K4539" t="s">
        <v>8058</v>
      </c>
      <c r="L4539" t="s">
        <v>8589</v>
      </c>
      <c r="M4539">
        <v>42420</v>
      </c>
      <c r="N4539" t="s">
        <v>8637</v>
      </c>
      <c r="O4539" t="s">
        <v>9543</v>
      </c>
      <c r="P4539" t="s">
        <v>10371</v>
      </c>
      <c r="Q4539" t="s">
        <v>10377</v>
      </c>
      <c r="R4539" t="s">
        <v>11286</v>
      </c>
      <c r="S4539">
        <v>828.84</v>
      </c>
      <c r="T4539">
        <v>6</v>
      </c>
      <c r="U4539">
        <v>0</v>
      </c>
      <c r="V4539">
        <v>0</v>
      </c>
      <c r="W4539" t="e">
        <f>(Tableau1[[#This Row],[Sales]]/Tableau1[[#This Row],[Profit]])*100</f>
        <v>#DIV/0!</v>
      </c>
      <c r="X4539">
        <f>Tableau1[[#This Row],[Sales]]*(1-Tableau1[[#This Row],[Discount]])</f>
        <v>828.84</v>
      </c>
      <c r="Y4539">
        <f ca="1">SUMIF(Tableau1[Order ID],Tableau1[[#This Row],[Order ID]],Tableau1[[#This Row],[Sales]])</f>
        <v>0</v>
      </c>
    </row>
    <row r="4540" spans="1:25" x14ac:dyDescent="0.3">
      <c r="A4540">
        <v>9076</v>
      </c>
      <c r="B4540" t="s">
        <v>4559</v>
      </c>
      <c r="C4540" s="9" t="s">
        <v>5629</v>
      </c>
      <c r="D4540" s="9">
        <v>42313</v>
      </c>
      <c r="E4540" s="3" t="s">
        <v>5657</v>
      </c>
      <c r="F4540" t="s">
        <v>6466</v>
      </c>
      <c r="G4540" t="s">
        <v>7026</v>
      </c>
      <c r="H4540" t="s">
        <v>7819</v>
      </c>
      <c r="I4540" t="s">
        <v>8054</v>
      </c>
      <c r="J4540" t="s">
        <v>8057</v>
      </c>
      <c r="K4540" t="s">
        <v>8138</v>
      </c>
      <c r="L4540" t="s">
        <v>8612</v>
      </c>
      <c r="M4540">
        <v>44107</v>
      </c>
      <c r="N4540" t="s">
        <v>8640</v>
      </c>
      <c r="O4540" t="s">
        <v>9017</v>
      </c>
      <c r="P4540" t="s">
        <v>10371</v>
      </c>
      <c r="Q4540" t="s">
        <v>10381</v>
      </c>
      <c r="R4540" t="s">
        <v>10767</v>
      </c>
      <c r="S4540">
        <v>7.218</v>
      </c>
      <c r="T4540">
        <v>3</v>
      </c>
      <c r="U4540">
        <v>0.7</v>
      </c>
      <c r="V4540">
        <v>-5.5338000000000003</v>
      </c>
      <c r="W4540">
        <f>(Tableau1[[#This Row],[Sales]]/Tableau1[[#This Row],[Profit]])*100</f>
        <v>-130.43478260869566</v>
      </c>
      <c r="X4540">
        <f>Tableau1[[#This Row],[Sales]]*(1-Tableau1[[#This Row],[Discount]])</f>
        <v>2.1654000000000004</v>
      </c>
      <c r="Y4540">
        <f ca="1">SUMIF(Tableau1[Order ID],Tableau1[[#This Row],[Order ID]],Tableau1[[#This Row],[Sales]])</f>
        <v>0</v>
      </c>
    </row>
    <row r="4541" spans="1:25" x14ac:dyDescent="0.3">
      <c r="A4541">
        <v>9078</v>
      </c>
      <c r="B4541" t="s">
        <v>4560</v>
      </c>
      <c r="C4541" s="9" t="s">
        <v>5965</v>
      </c>
      <c r="D4541" s="9">
        <v>41946</v>
      </c>
      <c r="E4541" s="3" t="s">
        <v>5875</v>
      </c>
      <c r="F4541" t="s">
        <v>6465</v>
      </c>
      <c r="G4541" t="s">
        <v>6538</v>
      </c>
      <c r="H4541" t="s">
        <v>7331</v>
      </c>
      <c r="I4541" t="s">
        <v>8055</v>
      </c>
      <c r="J4541" t="s">
        <v>8057</v>
      </c>
      <c r="K4541" t="s">
        <v>8213</v>
      </c>
      <c r="L4541" t="s">
        <v>8596</v>
      </c>
      <c r="M4541">
        <v>68104</v>
      </c>
      <c r="N4541" t="s">
        <v>8639</v>
      </c>
      <c r="O4541" t="s">
        <v>9642</v>
      </c>
      <c r="P4541" t="s">
        <v>10372</v>
      </c>
      <c r="Q4541" t="s">
        <v>10384</v>
      </c>
      <c r="R4541" t="s">
        <v>11380</v>
      </c>
      <c r="S4541">
        <v>89.97</v>
      </c>
      <c r="T4541">
        <v>3</v>
      </c>
      <c r="U4541">
        <v>0</v>
      </c>
      <c r="V4541">
        <v>18.893699999999999</v>
      </c>
      <c r="W4541">
        <f>(Tableau1[[#This Row],[Sales]]/Tableau1[[#This Row],[Profit]])*100</f>
        <v>476.1904761904762</v>
      </c>
      <c r="X4541">
        <f>Tableau1[[#This Row],[Sales]]*(1-Tableau1[[#This Row],[Discount]])</f>
        <v>89.97</v>
      </c>
      <c r="Y4541">
        <f ca="1">SUMIF(Tableau1[Order ID],Tableau1[[#This Row],[Order ID]],Tableau1[[#This Row],[Sales]])</f>
        <v>0</v>
      </c>
    </row>
    <row r="4542" spans="1:25" x14ac:dyDescent="0.3">
      <c r="A4542">
        <v>9079</v>
      </c>
      <c r="B4542" t="s">
        <v>4561</v>
      </c>
      <c r="C4542" s="9" t="s">
        <v>5625</v>
      </c>
      <c r="D4542" s="9">
        <v>42416</v>
      </c>
      <c r="E4542" s="3" t="s">
        <v>6128</v>
      </c>
      <c r="F4542" t="s">
        <v>6465</v>
      </c>
      <c r="G4542" t="s">
        <v>7011</v>
      </c>
      <c r="H4542" t="s">
        <v>7804</v>
      </c>
      <c r="I4542" t="s">
        <v>8054</v>
      </c>
      <c r="J4542" t="s">
        <v>8057</v>
      </c>
      <c r="K4542" t="s">
        <v>8058</v>
      </c>
      <c r="L4542" t="s">
        <v>8589</v>
      </c>
      <c r="M4542">
        <v>42420</v>
      </c>
      <c r="N4542" t="s">
        <v>8637</v>
      </c>
      <c r="O4542" t="s">
        <v>8762</v>
      </c>
      <c r="P4542" t="s">
        <v>10370</v>
      </c>
      <c r="Q4542" t="s">
        <v>10378</v>
      </c>
      <c r="R4542" t="s">
        <v>10512</v>
      </c>
      <c r="S4542">
        <v>318.08</v>
      </c>
      <c r="T4542">
        <v>4</v>
      </c>
      <c r="U4542">
        <v>0</v>
      </c>
      <c r="V4542">
        <v>34.988799999999998</v>
      </c>
      <c r="W4542">
        <f>(Tableau1[[#This Row],[Sales]]/Tableau1[[#This Row],[Profit]])*100</f>
        <v>909.09090909090912</v>
      </c>
      <c r="X4542">
        <f>Tableau1[[#This Row],[Sales]]*(1-Tableau1[[#This Row],[Discount]])</f>
        <v>318.08</v>
      </c>
      <c r="Y4542">
        <f ca="1">SUMIF(Tableau1[Order ID],Tableau1[[#This Row],[Order ID]],Tableau1[[#This Row],[Sales]])</f>
        <v>0</v>
      </c>
    </row>
    <row r="4543" spans="1:25" x14ac:dyDescent="0.3">
      <c r="A4543">
        <v>9081</v>
      </c>
      <c r="B4543" t="s">
        <v>4562</v>
      </c>
      <c r="C4543" s="9" t="s">
        <v>5250</v>
      </c>
      <c r="D4543" s="9">
        <v>42989</v>
      </c>
      <c r="E4543" s="3" t="s">
        <v>6198</v>
      </c>
      <c r="F4543" t="s">
        <v>6464</v>
      </c>
      <c r="G4543" t="s">
        <v>6643</v>
      </c>
      <c r="H4543" t="s">
        <v>7436</v>
      </c>
      <c r="I4543" t="s">
        <v>8055</v>
      </c>
      <c r="J4543" t="s">
        <v>8057</v>
      </c>
      <c r="K4543" t="s">
        <v>8215</v>
      </c>
      <c r="L4543" t="s">
        <v>8590</v>
      </c>
      <c r="M4543">
        <v>92704</v>
      </c>
      <c r="N4543" t="s">
        <v>8638</v>
      </c>
      <c r="O4543" t="s">
        <v>9590</v>
      </c>
      <c r="P4543" t="s">
        <v>10372</v>
      </c>
      <c r="Q4543" t="s">
        <v>10380</v>
      </c>
      <c r="R4543" t="s">
        <v>11331</v>
      </c>
      <c r="S4543">
        <v>143.952</v>
      </c>
      <c r="T4543">
        <v>6</v>
      </c>
      <c r="U4543">
        <v>0.2</v>
      </c>
      <c r="V4543">
        <v>17.994</v>
      </c>
      <c r="W4543">
        <f>(Tableau1[[#This Row],[Sales]]/Tableau1[[#This Row],[Profit]])*100</f>
        <v>800</v>
      </c>
      <c r="X4543">
        <f>Tableau1[[#This Row],[Sales]]*(1-Tableau1[[#This Row],[Discount]])</f>
        <v>115.16160000000001</v>
      </c>
      <c r="Y4543">
        <f ca="1">SUMIF(Tableau1[Order ID],Tableau1[[#This Row],[Order ID]],Tableau1[[#This Row],[Sales]])</f>
        <v>0</v>
      </c>
    </row>
    <row r="4544" spans="1:25" x14ac:dyDescent="0.3">
      <c r="A4544">
        <v>9083</v>
      </c>
      <c r="B4544" t="s">
        <v>4563</v>
      </c>
      <c r="C4544" s="9" t="s">
        <v>5838</v>
      </c>
      <c r="D4544" s="9">
        <v>43041</v>
      </c>
      <c r="E4544" s="3" t="s">
        <v>5074</v>
      </c>
      <c r="F4544" t="s">
        <v>6465</v>
      </c>
      <c r="G4544" t="s">
        <v>7235</v>
      </c>
      <c r="H4544" t="s">
        <v>8028</v>
      </c>
      <c r="I4544" t="s">
        <v>8054</v>
      </c>
      <c r="J4544" t="s">
        <v>8057</v>
      </c>
      <c r="K4544" t="s">
        <v>8082</v>
      </c>
      <c r="L4544" t="s">
        <v>8605</v>
      </c>
      <c r="M4544">
        <v>22153</v>
      </c>
      <c r="N4544" t="s">
        <v>8637</v>
      </c>
      <c r="O4544" t="s">
        <v>8661</v>
      </c>
      <c r="P4544" t="s">
        <v>10371</v>
      </c>
      <c r="Q4544" t="s">
        <v>10379</v>
      </c>
      <c r="R4544" t="s">
        <v>10410</v>
      </c>
      <c r="S4544">
        <v>5.56</v>
      </c>
      <c r="T4544">
        <v>2</v>
      </c>
      <c r="U4544">
        <v>0</v>
      </c>
      <c r="V4544">
        <v>1.4456</v>
      </c>
      <c r="W4544">
        <f>(Tableau1[[#This Row],[Sales]]/Tableau1[[#This Row],[Profit]])*100</f>
        <v>384.61538461538458</v>
      </c>
      <c r="X4544">
        <f>Tableau1[[#This Row],[Sales]]*(1-Tableau1[[#This Row],[Discount]])</f>
        <v>5.56</v>
      </c>
      <c r="Y4544">
        <f ca="1">SUMIF(Tableau1[Order ID],Tableau1[[#This Row],[Order ID]],Tableau1[[#This Row],[Sales]])</f>
        <v>0</v>
      </c>
    </row>
    <row r="4545" spans="1:25" x14ac:dyDescent="0.3">
      <c r="A4545">
        <v>9084</v>
      </c>
      <c r="B4545" t="s">
        <v>4564</v>
      </c>
      <c r="C4545" s="9" t="s">
        <v>5555</v>
      </c>
      <c r="D4545" s="9">
        <v>42041</v>
      </c>
      <c r="E4545" s="3" t="s">
        <v>5315</v>
      </c>
      <c r="F4545" t="s">
        <v>6466</v>
      </c>
      <c r="G4545" t="s">
        <v>7096</v>
      </c>
      <c r="H4545" t="s">
        <v>7889</v>
      </c>
      <c r="I4545" t="s">
        <v>8055</v>
      </c>
      <c r="J4545" t="s">
        <v>8057</v>
      </c>
      <c r="K4545" t="s">
        <v>8302</v>
      </c>
      <c r="L4545" t="s">
        <v>8605</v>
      </c>
      <c r="M4545">
        <v>23434</v>
      </c>
      <c r="N4545" t="s">
        <v>8637</v>
      </c>
      <c r="O4545" t="s">
        <v>9755</v>
      </c>
      <c r="P4545" t="s">
        <v>10371</v>
      </c>
      <c r="Q4545" t="s">
        <v>10377</v>
      </c>
      <c r="R4545" t="s">
        <v>11491</v>
      </c>
      <c r="S4545">
        <v>146.72999999999999</v>
      </c>
      <c r="T4545">
        <v>3</v>
      </c>
      <c r="U4545">
        <v>0</v>
      </c>
      <c r="V4545">
        <v>2.9346000000000001</v>
      </c>
      <c r="W4545">
        <f>(Tableau1[[#This Row],[Sales]]/Tableau1[[#This Row],[Profit]])*100</f>
        <v>4999.9999999999991</v>
      </c>
      <c r="X4545">
        <f>Tableau1[[#This Row],[Sales]]*(1-Tableau1[[#This Row],[Discount]])</f>
        <v>146.72999999999999</v>
      </c>
      <c r="Y4545">
        <f ca="1">SUMIF(Tableau1[Order ID],Tableau1[[#This Row],[Order ID]],Tableau1[[#This Row],[Sales]])</f>
        <v>0</v>
      </c>
    </row>
    <row r="4546" spans="1:25" x14ac:dyDescent="0.3">
      <c r="A4546">
        <v>9086</v>
      </c>
      <c r="B4546" t="s">
        <v>4565</v>
      </c>
      <c r="C4546" s="9" t="s">
        <v>5575</v>
      </c>
      <c r="D4546" s="9">
        <v>42623</v>
      </c>
      <c r="E4546" s="3" t="s">
        <v>5156</v>
      </c>
      <c r="F4546" t="s">
        <v>6464</v>
      </c>
      <c r="G4546" t="s">
        <v>6699</v>
      </c>
      <c r="H4546" t="s">
        <v>7492</v>
      </c>
      <c r="I4546" t="s">
        <v>8054</v>
      </c>
      <c r="J4546" t="s">
        <v>8057</v>
      </c>
      <c r="K4546" t="s">
        <v>8059</v>
      </c>
      <c r="L4546" t="s">
        <v>8590</v>
      </c>
      <c r="M4546">
        <v>90049</v>
      </c>
      <c r="N4546" t="s">
        <v>8638</v>
      </c>
      <c r="O4546" t="s">
        <v>10149</v>
      </c>
      <c r="P4546" t="s">
        <v>10371</v>
      </c>
      <c r="Q4546" t="s">
        <v>10381</v>
      </c>
      <c r="R4546" t="s">
        <v>11891</v>
      </c>
      <c r="S4546">
        <v>276.78399999999999</v>
      </c>
      <c r="T4546">
        <v>2</v>
      </c>
      <c r="U4546">
        <v>0.2</v>
      </c>
      <c r="V4546">
        <v>89.954800000000006</v>
      </c>
      <c r="W4546">
        <f>(Tableau1[[#This Row],[Sales]]/Tableau1[[#This Row],[Profit]])*100</f>
        <v>307.69230769230768</v>
      </c>
      <c r="X4546">
        <f>Tableau1[[#This Row],[Sales]]*(1-Tableau1[[#This Row],[Discount]])</f>
        <v>221.4272</v>
      </c>
      <c r="Y4546">
        <f ca="1">SUMIF(Tableau1[Order ID],Tableau1[[#This Row],[Order ID]],Tableau1[[#This Row],[Sales]])</f>
        <v>0</v>
      </c>
    </row>
    <row r="4547" spans="1:25" x14ac:dyDescent="0.3">
      <c r="A4547">
        <v>9087</v>
      </c>
      <c r="B4547" t="s">
        <v>4566</v>
      </c>
      <c r="C4547" s="9" t="s">
        <v>5212</v>
      </c>
      <c r="D4547" s="9">
        <v>42639</v>
      </c>
      <c r="E4547" s="3" t="s">
        <v>5985</v>
      </c>
      <c r="F4547" t="s">
        <v>6465</v>
      </c>
      <c r="G4547" t="s">
        <v>7224</v>
      </c>
      <c r="H4547" t="s">
        <v>8017</v>
      </c>
      <c r="I4547" t="s">
        <v>8055</v>
      </c>
      <c r="J4547" t="s">
        <v>8057</v>
      </c>
      <c r="K4547" t="s">
        <v>8070</v>
      </c>
      <c r="L4547" t="s">
        <v>8593</v>
      </c>
      <c r="M4547">
        <v>77041</v>
      </c>
      <c r="N4547" t="s">
        <v>8639</v>
      </c>
      <c r="O4547" t="s">
        <v>10307</v>
      </c>
      <c r="P4547" t="s">
        <v>10371</v>
      </c>
      <c r="Q4547" t="s">
        <v>10382</v>
      </c>
      <c r="R4547" t="s">
        <v>12048</v>
      </c>
      <c r="S4547">
        <v>93.031999999999996</v>
      </c>
      <c r="T4547">
        <v>2</v>
      </c>
      <c r="U4547">
        <v>0.8</v>
      </c>
      <c r="V4547">
        <v>-251.18639999999999</v>
      </c>
      <c r="W4547">
        <f>(Tableau1[[#This Row],[Sales]]/Tableau1[[#This Row],[Profit]])*100</f>
        <v>-37.037037037037038</v>
      </c>
      <c r="X4547">
        <f>Tableau1[[#This Row],[Sales]]*(1-Tableau1[[#This Row],[Discount]])</f>
        <v>18.606399999999994</v>
      </c>
      <c r="Y4547">
        <f ca="1">SUMIF(Tableau1[Order ID],Tableau1[[#This Row],[Order ID]],Tableau1[[#This Row],[Sales]])</f>
        <v>0</v>
      </c>
    </row>
    <row r="4548" spans="1:25" x14ac:dyDescent="0.3">
      <c r="A4548">
        <v>9089</v>
      </c>
      <c r="B4548" t="s">
        <v>4567</v>
      </c>
      <c r="C4548" s="9" t="s">
        <v>5113</v>
      </c>
      <c r="D4548" s="9">
        <v>42353</v>
      </c>
      <c r="E4548" s="3" t="s">
        <v>5169</v>
      </c>
      <c r="F4548" t="s">
        <v>6465</v>
      </c>
      <c r="G4548" t="s">
        <v>7113</v>
      </c>
      <c r="H4548" t="s">
        <v>7906</v>
      </c>
      <c r="I4548" t="s">
        <v>8055</v>
      </c>
      <c r="J4548" t="s">
        <v>8057</v>
      </c>
      <c r="K4548" t="s">
        <v>8201</v>
      </c>
      <c r="L4548" t="s">
        <v>8592</v>
      </c>
      <c r="M4548">
        <v>27511</v>
      </c>
      <c r="N4548" t="s">
        <v>8637</v>
      </c>
      <c r="O4548" t="s">
        <v>8875</v>
      </c>
      <c r="P4548" t="s">
        <v>10372</v>
      </c>
      <c r="Q4548" t="s">
        <v>10380</v>
      </c>
      <c r="R4548" t="s">
        <v>10625</v>
      </c>
      <c r="S4548">
        <v>246.16800000000001</v>
      </c>
      <c r="T4548">
        <v>3</v>
      </c>
      <c r="U4548">
        <v>0.2</v>
      </c>
      <c r="V4548">
        <v>21.5397</v>
      </c>
      <c r="W4548">
        <f>(Tableau1[[#This Row],[Sales]]/Tableau1[[#This Row],[Profit]])*100</f>
        <v>1142.8571428571429</v>
      </c>
      <c r="X4548">
        <f>Tableau1[[#This Row],[Sales]]*(1-Tableau1[[#This Row],[Discount]])</f>
        <v>196.93440000000001</v>
      </c>
      <c r="Y4548">
        <f ca="1">SUMIF(Tableau1[Order ID],Tableau1[[#This Row],[Order ID]],Tableau1[[#This Row],[Sales]])</f>
        <v>0</v>
      </c>
    </row>
    <row r="4549" spans="1:25" x14ac:dyDescent="0.3">
      <c r="A4549">
        <v>9090</v>
      </c>
      <c r="B4549" t="s">
        <v>4568</v>
      </c>
      <c r="C4549" s="9" t="s">
        <v>5072</v>
      </c>
      <c r="D4549" s="9">
        <v>42630</v>
      </c>
      <c r="E4549" s="3" t="s">
        <v>5903</v>
      </c>
      <c r="F4549" t="s">
        <v>6464</v>
      </c>
      <c r="G4549" t="s">
        <v>6527</v>
      </c>
      <c r="H4549" t="s">
        <v>7320</v>
      </c>
      <c r="I4549" t="s">
        <v>8054</v>
      </c>
      <c r="J4549" t="s">
        <v>8057</v>
      </c>
      <c r="K4549" t="s">
        <v>8082</v>
      </c>
      <c r="L4549" t="s">
        <v>8612</v>
      </c>
      <c r="M4549">
        <v>45503</v>
      </c>
      <c r="N4549" t="s">
        <v>8640</v>
      </c>
      <c r="O4549" t="s">
        <v>8872</v>
      </c>
      <c r="P4549" t="s">
        <v>10371</v>
      </c>
      <c r="Q4549" t="s">
        <v>10377</v>
      </c>
      <c r="R4549" t="s">
        <v>10622</v>
      </c>
      <c r="S4549">
        <v>295.39999999999998</v>
      </c>
      <c r="T4549">
        <v>5</v>
      </c>
      <c r="U4549">
        <v>0.2</v>
      </c>
      <c r="V4549">
        <v>-62.772500000000001</v>
      </c>
      <c r="W4549">
        <f>(Tableau1[[#This Row],[Sales]]/Tableau1[[#This Row],[Profit]])*100</f>
        <v>-470.58823529411757</v>
      </c>
      <c r="X4549">
        <f>Tableau1[[#This Row],[Sales]]*(1-Tableau1[[#This Row],[Discount]])</f>
        <v>236.32</v>
      </c>
      <c r="Y4549">
        <f ca="1">SUMIF(Tableau1[Order ID],Tableau1[[#This Row],[Order ID]],Tableau1[[#This Row],[Sales]])</f>
        <v>0</v>
      </c>
    </row>
    <row r="4550" spans="1:25" x14ac:dyDescent="0.3">
      <c r="A4550">
        <v>9091</v>
      </c>
      <c r="B4550" t="s">
        <v>4569</v>
      </c>
      <c r="C4550" s="9" t="s">
        <v>5149</v>
      </c>
      <c r="D4550" s="9">
        <v>43021</v>
      </c>
      <c r="E4550" s="3" t="s">
        <v>5483</v>
      </c>
      <c r="F4550" t="s">
        <v>6466</v>
      </c>
      <c r="G4550" t="s">
        <v>6585</v>
      </c>
      <c r="H4550" t="s">
        <v>7378</v>
      </c>
      <c r="I4550" t="s">
        <v>8054</v>
      </c>
      <c r="J4550" t="s">
        <v>8057</v>
      </c>
      <c r="K4550" t="s">
        <v>8161</v>
      </c>
      <c r="L4550" t="s">
        <v>8589</v>
      </c>
      <c r="M4550">
        <v>40214</v>
      </c>
      <c r="N4550" t="s">
        <v>8637</v>
      </c>
      <c r="O4550" t="s">
        <v>8761</v>
      </c>
      <c r="P4550" t="s">
        <v>10371</v>
      </c>
      <c r="Q4550" t="s">
        <v>10377</v>
      </c>
      <c r="R4550" t="s">
        <v>10510</v>
      </c>
      <c r="S4550">
        <v>348.56</v>
      </c>
      <c r="T4550">
        <v>8</v>
      </c>
      <c r="U4550">
        <v>0</v>
      </c>
      <c r="V4550">
        <v>104.568</v>
      </c>
      <c r="W4550">
        <f>(Tableau1[[#This Row],[Sales]]/Tableau1[[#This Row],[Profit]])*100</f>
        <v>333.33333333333337</v>
      </c>
      <c r="X4550">
        <f>Tableau1[[#This Row],[Sales]]*(1-Tableau1[[#This Row],[Discount]])</f>
        <v>348.56</v>
      </c>
      <c r="Y4550">
        <f ca="1">SUMIF(Tableau1[Order ID],Tableau1[[#This Row],[Order ID]],Tableau1[[#This Row],[Sales]])</f>
        <v>0</v>
      </c>
    </row>
    <row r="4551" spans="1:25" x14ac:dyDescent="0.3">
      <c r="A4551">
        <v>9092</v>
      </c>
      <c r="B4551" t="s">
        <v>4570</v>
      </c>
      <c r="C4551" s="9" t="s">
        <v>6171</v>
      </c>
      <c r="D4551" s="9">
        <v>42183</v>
      </c>
      <c r="E4551" s="3" t="s">
        <v>5260</v>
      </c>
      <c r="F4551" t="s">
        <v>6464</v>
      </c>
      <c r="G4551" t="s">
        <v>6529</v>
      </c>
      <c r="H4551" t="s">
        <v>7322</v>
      </c>
      <c r="I4551" t="s">
        <v>8055</v>
      </c>
      <c r="J4551" t="s">
        <v>8057</v>
      </c>
      <c r="K4551" t="s">
        <v>8079</v>
      </c>
      <c r="L4551" t="s">
        <v>8612</v>
      </c>
      <c r="M4551">
        <v>45373</v>
      </c>
      <c r="N4551" t="s">
        <v>8640</v>
      </c>
      <c r="O4551" t="s">
        <v>8727</v>
      </c>
      <c r="P4551" t="s">
        <v>10371</v>
      </c>
      <c r="Q4551" t="s">
        <v>10383</v>
      </c>
      <c r="R4551" t="s">
        <v>10476</v>
      </c>
      <c r="S4551">
        <v>15.552</v>
      </c>
      <c r="T4551">
        <v>3</v>
      </c>
      <c r="U4551">
        <v>0.2</v>
      </c>
      <c r="V4551">
        <v>5.4432</v>
      </c>
      <c r="W4551">
        <f>(Tableau1[[#This Row],[Sales]]/Tableau1[[#This Row],[Profit]])*100</f>
        <v>285.71428571428572</v>
      </c>
      <c r="X4551">
        <f>Tableau1[[#This Row],[Sales]]*(1-Tableau1[[#This Row],[Discount]])</f>
        <v>12.441600000000001</v>
      </c>
      <c r="Y4551">
        <f ca="1">SUMIF(Tableau1[Order ID],Tableau1[[#This Row],[Order ID]],Tableau1[[#This Row],[Sales]])</f>
        <v>0</v>
      </c>
    </row>
    <row r="4552" spans="1:25" x14ac:dyDescent="0.3">
      <c r="A4552">
        <v>9094</v>
      </c>
      <c r="B4552" t="s">
        <v>4571</v>
      </c>
      <c r="C4552" s="9" t="s">
        <v>5962</v>
      </c>
      <c r="D4552" s="9">
        <v>42156</v>
      </c>
      <c r="E4552" s="3" t="s">
        <v>6147</v>
      </c>
      <c r="F4552" t="s">
        <v>6465</v>
      </c>
      <c r="G4552" t="s">
        <v>6687</v>
      </c>
      <c r="H4552" t="s">
        <v>7480</v>
      </c>
      <c r="I4552" t="s">
        <v>8054</v>
      </c>
      <c r="J4552" t="s">
        <v>8057</v>
      </c>
      <c r="K4552" t="s">
        <v>8124</v>
      </c>
      <c r="L4552" t="s">
        <v>8600</v>
      </c>
      <c r="M4552">
        <v>48227</v>
      </c>
      <c r="N4552" t="s">
        <v>8639</v>
      </c>
      <c r="O4552" t="s">
        <v>10062</v>
      </c>
      <c r="P4552" t="s">
        <v>10372</v>
      </c>
      <c r="Q4552" t="s">
        <v>10380</v>
      </c>
      <c r="R4552" t="s">
        <v>11801</v>
      </c>
      <c r="S4552">
        <v>299.98</v>
      </c>
      <c r="T4552">
        <v>2</v>
      </c>
      <c r="U4552">
        <v>0</v>
      </c>
      <c r="V4552">
        <v>83.994399999999999</v>
      </c>
      <c r="W4552">
        <f>(Tableau1[[#This Row],[Sales]]/Tableau1[[#This Row],[Profit]])*100</f>
        <v>357.14285714285717</v>
      </c>
      <c r="X4552">
        <f>Tableau1[[#This Row],[Sales]]*(1-Tableau1[[#This Row],[Discount]])</f>
        <v>299.98</v>
      </c>
      <c r="Y4552">
        <f ca="1">SUMIF(Tableau1[Order ID],Tableau1[[#This Row],[Order ID]],Tableau1[[#This Row],[Sales]])</f>
        <v>0</v>
      </c>
    </row>
    <row r="4553" spans="1:25" x14ac:dyDescent="0.3">
      <c r="A4553">
        <v>9098</v>
      </c>
      <c r="B4553" t="s">
        <v>4572</v>
      </c>
      <c r="C4553" s="9" t="s">
        <v>5821</v>
      </c>
      <c r="D4553" s="9">
        <v>41741</v>
      </c>
      <c r="E4553" s="3" t="s">
        <v>6286</v>
      </c>
      <c r="F4553" t="s">
        <v>6465</v>
      </c>
      <c r="G4553" t="s">
        <v>7115</v>
      </c>
      <c r="H4553" t="s">
        <v>7908</v>
      </c>
      <c r="I4553" t="s">
        <v>8054</v>
      </c>
      <c r="J4553" t="s">
        <v>8057</v>
      </c>
      <c r="K4553" t="s">
        <v>8099</v>
      </c>
      <c r="L4553" t="s">
        <v>8602</v>
      </c>
      <c r="M4553">
        <v>47401</v>
      </c>
      <c r="N4553" t="s">
        <v>8639</v>
      </c>
      <c r="O4553" t="s">
        <v>9349</v>
      </c>
      <c r="P4553" t="s">
        <v>10371</v>
      </c>
      <c r="Q4553" t="s">
        <v>10383</v>
      </c>
      <c r="R4553" t="s">
        <v>11097</v>
      </c>
      <c r="S4553">
        <v>32.4</v>
      </c>
      <c r="T4553">
        <v>5</v>
      </c>
      <c r="U4553">
        <v>0</v>
      </c>
      <c r="V4553">
        <v>15.552</v>
      </c>
      <c r="W4553">
        <f>(Tableau1[[#This Row],[Sales]]/Tableau1[[#This Row],[Profit]])*100</f>
        <v>208.33333333333334</v>
      </c>
      <c r="X4553">
        <f>Tableau1[[#This Row],[Sales]]*(1-Tableau1[[#This Row],[Discount]])</f>
        <v>32.4</v>
      </c>
      <c r="Y4553">
        <f ca="1">SUMIF(Tableau1[Order ID],Tableau1[[#This Row],[Order ID]],Tableau1[[#This Row],[Sales]])</f>
        <v>0</v>
      </c>
    </row>
    <row r="4554" spans="1:25" x14ac:dyDescent="0.3">
      <c r="A4554">
        <v>9099</v>
      </c>
      <c r="B4554" t="s">
        <v>4573</v>
      </c>
      <c r="C4554" s="9" t="s">
        <v>5416</v>
      </c>
      <c r="D4554" s="9">
        <v>43020</v>
      </c>
      <c r="E4554" s="3" t="s">
        <v>5554</v>
      </c>
      <c r="F4554" t="s">
        <v>6465</v>
      </c>
      <c r="G4554" t="s">
        <v>6845</v>
      </c>
      <c r="H4554" t="s">
        <v>7638</v>
      </c>
      <c r="I4554" t="s">
        <v>8056</v>
      </c>
      <c r="J4554" t="s">
        <v>8057</v>
      </c>
      <c r="K4554" t="s">
        <v>8119</v>
      </c>
      <c r="L4554" t="s">
        <v>8593</v>
      </c>
      <c r="M4554">
        <v>75081</v>
      </c>
      <c r="N4554" t="s">
        <v>8639</v>
      </c>
      <c r="O4554" t="s">
        <v>9287</v>
      </c>
      <c r="P4554" t="s">
        <v>10372</v>
      </c>
      <c r="Q4554" t="s">
        <v>10380</v>
      </c>
      <c r="R4554" t="s">
        <v>11036</v>
      </c>
      <c r="S4554">
        <v>369.54399999999998</v>
      </c>
      <c r="T4554">
        <v>7</v>
      </c>
      <c r="U4554">
        <v>0.2</v>
      </c>
      <c r="V4554">
        <v>27.715800000000002</v>
      </c>
      <c r="W4554">
        <f>(Tableau1[[#This Row],[Sales]]/Tableau1[[#This Row],[Profit]])*100</f>
        <v>1333.3333333333333</v>
      </c>
      <c r="X4554">
        <f>Tableau1[[#This Row],[Sales]]*(1-Tableau1[[#This Row],[Discount]])</f>
        <v>295.6352</v>
      </c>
      <c r="Y4554">
        <f ca="1">SUMIF(Tableau1[Order ID],Tableau1[[#This Row],[Order ID]],Tableau1[[#This Row],[Sales]])</f>
        <v>0</v>
      </c>
    </row>
    <row r="4555" spans="1:25" x14ac:dyDescent="0.3">
      <c r="A4555">
        <v>9102</v>
      </c>
      <c r="B4555" t="s">
        <v>4574</v>
      </c>
      <c r="C4555" s="9" t="s">
        <v>5239</v>
      </c>
      <c r="D4555" s="9">
        <v>42315</v>
      </c>
      <c r="E4555" s="3" t="s">
        <v>5798</v>
      </c>
      <c r="F4555" t="s">
        <v>6465</v>
      </c>
      <c r="G4555" t="s">
        <v>6923</v>
      </c>
      <c r="H4555" t="s">
        <v>7716</v>
      </c>
      <c r="I4555" t="s">
        <v>8054</v>
      </c>
      <c r="J4555" t="s">
        <v>8057</v>
      </c>
      <c r="K4555" t="s">
        <v>8070</v>
      </c>
      <c r="L4555" t="s">
        <v>8593</v>
      </c>
      <c r="M4555">
        <v>77041</v>
      </c>
      <c r="N4555" t="s">
        <v>8639</v>
      </c>
      <c r="O4555" t="s">
        <v>8672</v>
      </c>
      <c r="P4555" t="s">
        <v>10371</v>
      </c>
      <c r="Q4555" t="s">
        <v>10379</v>
      </c>
      <c r="R4555" t="s">
        <v>10421</v>
      </c>
      <c r="S4555">
        <v>23.64</v>
      </c>
      <c r="T4555">
        <v>3</v>
      </c>
      <c r="U4555">
        <v>0.2</v>
      </c>
      <c r="V4555">
        <v>5.319</v>
      </c>
      <c r="W4555">
        <f>(Tableau1[[#This Row],[Sales]]/Tableau1[[#This Row],[Profit]])*100</f>
        <v>444.44444444444446</v>
      </c>
      <c r="X4555">
        <f>Tableau1[[#This Row],[Sales]]*(1-Tableau1[[#This Row],[Discount]])</f>
        <v>18.912000000000003</v>
      </c>
      <c r="Y4555">
        <f ca="1">SUMIF(Tableau1[Order ID],Tableau1[[#This Row],[Order ID]],Tableau1[[#This Row],[Sales]])</f>
        <v>0</v>
      </c>
    </row>
    <row r="4556" spans="1:25" x14ac:dyDescent="0.3">
      <c r="A4556">
        <v>9108</v>
      </c>
      <c r="B4556" t="s">
        <v>4575</v>
      </c>
      <c r="C4556" s="9" t="s">
        <v>5472</v>
      </c>
      <c r="D4556" s="9">
        <v>42149</v>
      </c>
      <c r="E4556" s="3" t="s">
        <v>5101</v>
      </c>
      <c r="F4556" t="s">
        <v>6466</v>
      </c>
      <c r="G4556" t="s">
        <v>6620</v>
      </c>
      <c r="H4556" t="s">
        <v>7413</v>
      </c>
      <c r="I4556" t="s">
        <v>8055</v>
      </c>
      <c r="J4556" t="s">
        <v>8057</v>
      </c>
      <c r="K4556" t="s">
        <v>8377</v>
      </c>
      <c r="L4556" t="s">
        <v>8593</v>
      </c>
      <c r="M4556">
        <v>76117</v>
      </c>
      <c r="N4556" t="s">
        <v>8639</v>
      </c>
      <c r="O4556" t="s">
        <v>9931</v>
      </c>
      <c r="P4556" t="s">
        <v>10371</v>
      </c>
      <c r="Q4556" t="s">
        <v>10387</v>
      </c>
      <c r="R4556" t="s">
        <v>11667</v>
      </c>
      <c r="S4556">
        <v>22.367999999999999</v>
      </c>
      <c r="T4556">
        <v>2</v>
      </c>
      <c r="U4556">
        <v>0.2</v>
      </c>
      <c r="V4556">
        <v>1.6776</v>
      </c>
      <c r="W4556">
        <f>(Tableau1[[#This Row],[Sales]]/Tableau1[[#This Row],[Profit]])*100</f>
        <v>1333.3333333333333</v>
      </c>
      <c r="X4556">
        <f>Tableau1[[#This Row],[Sales]]*(1-Tableau1[[#This Row],[Discount]])</f>
        <v>17.894400000000001</v>
      </c>
      <c r="Y4556">
        <f ca="1">SUMIF(Tableau1[Order ID],Tableau1[[#This Row],[Order ID]],Tableau1[[#This Row],[Sales]])</f>
        <v>0</v>
      </c>
    </row>
    <row r="4557" spans="1:25" x14ac:dyDescent="0.3">
      <c r="A4557">
        <v>9111</v>
      </c>
      <c r="B4557" t="s">
        <v>4576</v>
      </c>
      <c r="C4557" s="9" t="s">
        <v>5333</v>
      </c>
      <c r="D4557" s="9">
        <v>41925</v>
      </c>
      <c r="E4557" s="3" t="s">
        <v>5801</v>
      </c>
      <c r="F4557" t="s">
        <v>6466</v>
      </c>
      <c r="G4557" t="s">
        <v>7139</v>
      </c>
      <c r="H4557" t="s">
        <v>7932</v>
      </c>
      <c r="I4557" t="s">
        <v>8056</v>
      </c>
      <c r="J4557" t="s">
        <v>8057</v>
      </c>
      <c r="K4557" t="s">
        <v>8160</v>
      </c>
      <c r="L4557" t="s">
        <v>8605</v>
      </c>
      <c r="M4557">
        <v>23223</v>
      </c>
      <c r="N4557" t="s">
        <v>8637</v>
      </c>
      <c r="O4557" t="s">
        <v>9641</v>
      </c>
      <c r="P4557" t="s">
        <v>10371</v>
      </c>
      <c r="Q4557" t="s">
        <v>10385</v>
      </c>
      <c r="R4557" t="s">
        <v>11379</v>
      </c>
      <c r="S4557">
        <v>36.4</v>
      </c>
      <c r="T4557">
        <v>5</v>
      </c>
      <c r="U4557">
        <v>0</v>
      </c>
      <c r="V4557">
        <v>17.472000000000001</v>
      </c>
      <c r="W4557">
        <f>(Tableau1[[#This Row],[Sales]]/Tableau1[[#This Row],[Profit]])*100</f>
        <v>208.33333333333331</v>
      </c>
      <c r="X4557">
        <f>Tableau1[[#This Row],[Sales]]*(1-Tableau1[[#This Row],[Discount]])</f>
        <v>36.4</v>
      </c>
      <c r="Y4557">
        <f ca="1">SUMIF(Tableau1[Order ID],Tableau1[[#This Row],[Order ID]],Tableau1[[#This Row],[Sales]])</f>
        <v>0</v>
      </c>
    </row>
    <row r="4558" spans="1:25" x14ac:dyDescent="0.3">
      <c r="A4558">
        <v>9115</v>
      </c>
      <c r="B4558" t="s">
        <v>4577</v>
      </c>
      <c r="C4558" s="9" t="s">
        <v>5599</v>
      </c>
      <c r="D4558" s="9">
        <v>42407</v>
      </c>
      <c r="E4558" s="3" t="s">
        <v>6434</v>
      </c>
      <c r="F4558" t="s">
        <v>6464</v>
      </c>
      <c r="G4558" t="s">
        <v>6892</v>
      </c>
      <c r="H4558" t="s">
        <v>7685</v>
      </c>
      <c r="I4558" t="s">
        <v>8055</v>
      </c>
      <c r="J4558" t="s">
        <v>8057</v>
      </c>
      <c r="K4558" t="s">
        <v>8059</v>
      </c>
      <c r="L4558" t="s">
        <v>8590</v>
      </c>
      <c r="M4558">
        <v>90049</v>
      </c>
      <c r="N4558" t="s">
        <v>8638</v>
      </c>
      <c r="O4558" t="s">
        <v>10327</v>
      </c>
      <c r="P4558" t="s">
        <v>10372</v>
      </c>
      <c r="Q4558" t="s">
        <v>10380</v>
      </c>
      <c r="R4558" t="s">
        <v>12069</v>
      </c>
      <c r="S4558">
        <v>623.96</v>
      </c>
      <c r="T4558">
        <v>5</v>
      </c>
      <c r="U4558">
        <v>0.2</v>
      </c>
      <c r="V4558">
        <v>38.997500000000002</v>
      </c>
      <c r="W4558">
        <f>(Tableau1[[#This Row],[Sales]]/Tableau1[[#This Row],[Profit]])*100</f>
        <v>1600</v>
      </c>
      <c r="X4558">
        <f>Tableau1[[#This Row],[Sales]]*(1-Tableau1[[#This Row],[Discount]])</f>
        <v>499.16800000000006</v>
      </c>
      <c r="Y4558">
        <f ca="1">SUMIF(Tableau1[Order ID],Tableau1[[#This Row],[Order ID]],Tableau1[[#This Row],[Sales]])</f>
        <v>0</v>
      </c>
    </row>
    <row r="4559" spans="1:25" x14ac:dyDescent="0.3">
      <c r="A4559">
        <v>9116</v>
      </c>
      <c r="B4559" t="s">
        <v>4578</v>
      </c>
      <c r="C4559" s="9" t="s">
        <v>5647</v>
      </c>
      <c r="D4559" s="9">
        <v>42754</v>
      </c>
      <c r="E4559" s="3" t="s">
        <v>5744</v>
      </c>
      <c r="F4559" t="s">
        <v>6464</v>
      </c>
      <c r="G4559" t="s">
        <v>6983</v>
      </c>
      <c r="H4559" t="s">
        <v>7776</v>
      </c>
      <c r="I4559" t="s">
        <v>8054</v>
      </c>
      <c r="J4559" t="s">
        <v>8057</v>
      </c>
      <c r="K4559" t="s">
        <v>8068</v>
      </c>
      <c r="L4559" t="s">
        <v>8597</v>
      </c>
      <c r="M4559">
        <v>19140</v>
      </c>
      <c r="N4559" t="s">
        <v>8640</v>
      </c>
      <c r="O4559" t="s">
        <v>9710</v>
      </c>
      <c r="P4559" t="s">
        <v>10372</v>
      </c>
      <c r="Q4559" t="s">
        <v>10380</v>
      </c>
      <c r="R4559" t="s">
        <v>11447</v>
      </c>
      <c r="S4559">
        <v>429.6</v>
      </c>
      <c r="T4559">
        <v>2</v>
      </c>
      <c r="U4559">
        <v>0.4</v>
      </c>
      <c r="V4559">
        <v>-93.08</v>
      </c>
      <c r="W4559">
        <f>(Tableau1[[#This Row],[Sales]]/Tableau1[[#This Row],[Profit]])*100</f>
        <v>-461.5384615384616</v>
      </c>
      <c r="X4559">
        <f>Tableau1[[#This Row],[Sales]]*(1-Tableau1[[#This Row],[Discount]])</f>
        <v>257.76</v>
      </c>
      <c r="Y4559">
        <f ca="1">SUMIF(Tableau1[Order ID],Tableau1[[#This Row],[Order ID]],Tableau1[[#This Row],[Sales]])</f>
        <v>0</v>
      </c>
    </row>
    <row r="4560" spans="1:25" x14ac:dyDescent="0.3">
      <c r="A4560">
        <v>9120</v>
      </c>
      <c r="B4560" t="s">
        <v>4579</v>
      </c>
      <c r="C4560" s="9" t="s">
        <v>5142</v>
      </c>
      <c r="D4560" s="9">
        <v>42527</v>
      </c>
      <c r="E4560" s="3" t="s">
        <v>5031</v>
      </c>
      <c r="F4560" t="s">
        <v>6465</v>
      </c>
      <c r="G4560" t="s">
        <v>6644</v>
      </c>
      <c r="H4560" t="s">
        <v>7437</v>
      </c>
      <c r="I4560" t="s">
        <v>8056</v>
      </c>
      <c r="J4560" t="s">
        <v>8057</v>
      </c>
      <c r="K4560" t="s">
        <v>8059</v>
      </c>
      <c r="L4560" t="s">
        <v>8590</v>
      </c>
      <c r="M4560">
        <v>90036</v>
      </c>
      <c r="N4560" t="s">
        <v>8638</v>
      </c>
      <c r="O4560" t="s">
        <v>9426</v>
      </c>
      <c r="P4560" t="s">
        <v>10371</v>
      </c>
      <c r="Q4560" t="s">
        <v>10375</v>
      </c>
      <c r="R4560" t="s">
        <v>11172</v>
      </c>
      <c r="S4560">
        <v>22.05</v>
      </c>
      <c r="T4560">
        <v>7</v>
      </c>
      <c r="U4560">
        <v>0</v>
      </c>
      <c r="V4560">
        <v>10.584</v>
      </c>
      <c r="W4560">
        <f>(Tableau1[[#This Row],[Sales]]/Tableau1[[#This Row],[Profit]])*100</f>
        <v>208.33333333333334</v>
      </c>
      <c r="X4560">
        <f>Tableau1[[#This Row],[Sales]]*(1-Tableau1[[#This Row],[Discount]])</f>
        <v>22.05</v>
      </c>
      <c r="Y4560">
        <f ca="1">SUMIF(Tableau1[Order ID],Tableau1[[#This Row],[Order ID]],Tableau1[[#This Row],[Sales]])</f>
        <v>0</v>
      </c>
    </row>
    <row r="4561" spans="1:25" x14ac:dyDescent="0.3">
      <c r="A4561">
        <v>9122</v>
      </c>
      <c r="B4561" t="s">
        <v>4580</v>
      </c>
      <c r="C4561" s="9" t="s">
        <v>5287</v>
      </c>
      <c r="D4561" s="9">
        <v>42812</v>
      </c>
      <c r="E4561" s="3" t="s">
        <v>5207</v>
      </c>
      <c r="F4561" t="s">
        <v>6464</v>
      </c>
      <c r="G4561" t="s">
        <v>7227</v>
      </c>
      <c r="H4561" t="s">
        <v>8020</v>
      </c>
      <c r="I4561" t="s">
        <v>8055</v>
      </c>
      <c r="J4561" t="s">
        <v>8057</v>
      </c>
      <c r="K4561" t="s">
        <v>8059</v>
      </c>
      <c r="L4561" t="s">
        <v>8590</v>
      </c>
      <c r="M4561">
        <v>90032</v>
      </c>
      <c r="N4561" t="s">
        <v>8638</v>
      </c>
      <c r="O4561" t="s">
        <v>8733</v>
      </c>
      <c r="P4561" t="s">
        <v>10371</v>
      </c>
      <c r="Q4561" t="s">
        <v>10382</v>
      </c>
      <c r="R4561" t="s">
        <v>10482</v>
      </c>
      <c r="S4561">
        <v>90.86</v>
      </c>
      <c r="T4561">
        <v>7</v>
      </c>
      <c r="U4561">
        <v>0</v>
      </c>
      <c r="V4561">
        <v>26.349399999999999</v>
      </c>
      <c r="W4561">
        <f>(Tableau1[[#This Row],[Sales]]/Tableau1[[#This Row],[Profit]])*100</f>
        <v>344.82758620689657</v>
      </c>
      <c r="X4561">
        <f>Tableau1[[#This Row],[Sales]]*(1-Tableau1[[#This Row],[Discount]])</f>
        <v>90.86</v>
      </c>
      <c r="Y4561">
        <f ca="1">SUMIF(Tableau1[Order ID],Tableau1[[#This Row],[Order ID]],Tableau1[[#This Row],[Sales]])</f>
        <v>0</v>
      </c>
    </row>
    <row r="4562" spans="1:25" x14ac:dyDescent="0.3">
      <c r="A4562">
        <v>9123</v>
      </c>
      <c r="B4562" t="s">
        <v>4581</v>
      </c>
      <c r="C4562" s="9" t="s">
        <v>5251</v>
      </c>
      <c r="D4562" s="9">
        <v>43063</v>
      </c>
      <c r="E4562" s="3" t="s">
        <v>5251</v>
      </c>
      <c r="F4562" t="s">
        <v>6467</v>
      </c>
      <c r="G4562" t="s">
        <v>7169</v>
      </c>
      <c r="H4562" t="s">
        <v>7962</v>
      </c>
      <c r="I4562" t="s">
        <v>8054</v>
      </c>
      <c r="J4562" t="s">
        <v>8057</v>
      </c>
      <c r="K4562" t="s">
        <v>8066</v>
      </c>
      <c r="L4562" t="s">
        <v>8590</v>
      </c>
      <c r="M4562">
        <v>94109</v>
      </c>
      <c r="N4562" t="s">
        <v>8638</v>
      </c>
      <c r="O4562" t="s">
        <v>9188</v>
      </c>
      <c r="P4562" t="s">
        <v>10371</v>
      </c>
      <c r="Q4562" t="s">
        <v>10383</v>
      </c>
      <c r="R4562" t="s">
        <v>10937</v>
      </c>
      <c r="S4562">
        <v>7.78</v>
      </c>
      <c r="T4562">
        <v>1</v>
      </c>
      <c r="U4562">
        <v>0</v>
      </c>
      <c r="V4562">
        <v>3.5009999999999999</v>
      </c>
      <c r="W4562">
        <f>(Tableau1[[#This Row],[Sales]]/Tableau1[[#This Row],[Profit]])*100</f>
        <v>222.22222222222223</v>
      </c>
      <c r="X4562">
        <f>Tableau1[[#This Row],[Sales]]*(1-Tableau1[[#This Row],[Discount]])</f>
        <v>7.78</v>
      </c>
      <c r="Y4562">
        <f ca="1">SUMIF(Tableau1[Order ID],Tableau1[[#This Row],[Order ID]],Tableau1[[#This Row],[Sales]])</f>
        <v>0</v>
      </c>
    </row>
    <row r="4563" spans="1:25" x14ac:dyDescent="0.3">
      <c r="A4563">
        <v>9124</v>
      </c>
      <c r="B4563" t="s">
        <v>4582</v>
      </c>
      <c r="C4563" s="9" t="s">
        <v>5521</v>
      </c>
      <c r="D4563" s="9">
        <v>42700</v>
      </c>
      <c r="E4563" s="3" t="s">
        <v>5115</v>
      </c>
      <c r="F4563" t="s">
        <v>6464</v>
      </c>
      <c r="G4563" t="s">
        <v>6481</v>
      </c>
      <c r="H4563" t="s">
        <v>7274</v>
      </c>
      <c r="I4563" t="s">
        <v>8054</v>
      </c>
      <c r="J4563" t="s">
        <v>8057</v>
      </c>
      <c r="K4563" t="s">
        <v>8068</v>
      </c>
      <c r="L4563" t="s">
        <v>8597</v>
      </c>
      <c r="M4563">
        <v>19120</v>
      </c>
      <c r="N4563" t="s">
        <v>8640</v>
      </c>
      <c r="O4563" t="s">
        <v>9325</v>
      </c>
      <c r="P4563" t="s">
        <v>10371</v>
      </c>
      <c r="Q4563" t="s">
        <v>10381</v>
      </c>
      <c r="R4563" t="s">
        <v>11074</v>
      </c>
      <c r="S4563">
        <v>78.759</v>
      </c>
      <c r="T4563">
        <v>9</v>
      </c>
      <c r="U4563">
        <v>0.7</v>
      </c>
      <c r="V4563">
        <v>-57.756599999999999</v>
      </c>
      <c r="W4563">
        <f>(Tableau1[[#This Row],[Sales]]/Tableau1[[#This Row],[Profit]])*100</f>
        <v>-136.36363636363637</v>
      </c>
      <c r="X4563">
        <f>Tableau1[[#This Row],[Sales]]*(1-Tableau1[[#This Row],[Discount]])</f>
        <v>23.627700000000004</v>
      </c>
      <c r="Y4563">
        <f ca="1">SUMIF(Tableau1[Order ID],Tableau1[[#This Row],[Order ID]],Tableau1[[#This Row],[Sales]])</f>
        <v>0</v>
      </c>
    </row>
    <row r="4564" spans="1:25" x14ac:dyDescent="0.3">
      <c r="A4564">
        <v>9125</v>
      </c>
      <c r="B4564" t="s">
        <v>4583</v>
      </c>
      <c r="C4564" s="9" t="s">
        <v>5328</v>
      </c>
      <c r="D4564" s="9">
        <v>42600</v>
      </c>
      <c r="E4564" s="3" t="s">
        <v>5653</v>
      </c>
      <c r="F4564" t="s">
        <v>6464</v>
      </c>
      <c r="G4564" t="s">
        <v>6483</v>
      </c>
      <c r="H4564" t="s">
        <v>7276</v>
      </c>
      <c r="I4564" t="s">
        <v>8056</v>
      </c>
      <c r="J4564" t="s">
        <v>8057</v>
      </c>
      <c r="K4564" t="s">
        <v>8070</v>
      </c>
      <c r="L4564" t="s">
        <v>8593</v>
      </c>
      <c r="M4564">
        <v>77070</v>
      </c>
      <c r="N4564" t="s">
        <v>8639</v>
      </c>
      <c r="O4564" t="s">
        <v>9359</v>
      </c>
      <c r="P4564" t="s">
        <v>10370</v>
      </c>
      <c r="Q4564" t="s">
        <v>10378</v>
      </c>
      <c r="R4564" t="s">
        <v>10608</v>
      </c>
      <c r="S4564">
        <v>9.5519999999999996</v>
      </c>
      <c r="T4564">
        <v>3</v>
      </c>
      <c r="U4564">
        <v>0.6</v>
      </c>
      <c r="V4564">
        <v>-3.8208000000000002</v>
      </c>
      <c r="W4564">
        <f>(Tableau1[[#This Row],[Sales]]/Tableau1[[#This Row],[Profit]])*100</f>
        <v>-249.99999999999994</v>
      </c>
      <c r="X4564">
        <f>Tableau1[[#This Row],[Sales]]*(1-Tableau1[[#This Row],[Discount]])</f>
        <v>3.8208000000000002</v>
      </c>
      <c r="Y4564">
        <f ca="1">SUMIF(Tableau1[Order ID],Tableau1[[#This Row],[Order ID]],Tableau1[[#This Row],[Sales]])</f>
        <v>0</v>
      </c>
    </row>
    <row r="4565" spans="1:25" x14ac:dyDescent="0.3">
      <c r="A4565">
        <v>9127</v>
      </c>
      <c r="B4565" t="s">
        <v>4584</v>
      </c>
      <c r="C4565" s="9" t="s">
        <v>5139</v>
      </c>
      <c r="D4565" s="9">
        <v>42336</v>
      </c>
      <c r="E4565" s="3" t="s">
        <v>5185</v>
      </c>
      <c r="F4565" t="s">
        <v>6465</v>
      </c>
      <c r="G4565" t="s">
        <v>7139</v>
      </c>
      <c r="H4565" t="s">
        <v>7932</v>
      </c>
      <c r="I4565" t="s">
        <v>8056</v>
      </c>
      <c r="J4565" t="s">
        <v>8057</v>
      </c>
      <c r="K4565" t="s">
        <v>8382</v>
      </c>
      <c r="L4565" t="s">
        <v>8615</v>
      </c>
      <c r="M4565">
        <v>88001</v>
      </c>
      <c r="N4565" t="s">
        <v>8638</v>
      </c>
      <c r="O4565" t="s">
        <v>8791</v>
      </c>
      <c r="P4565" t="s">
        <v>10371</v>
      </c>
      <c r="Q4565" t="s">
        <v>10379</v>
      </c>
      <c r="R4565" t="s">
        <v>10541</v>
      </c>
      <c r="S4565">
        <v>8.2799999999999994</v>
      </c>
      <c r="T4565">
        <v>2</v>
      </c>
      <c r="U4565">
        <v>0</v>
      </c>
      <c r="V4565">
        <v>3.4775999999999998</v>
      </c>
      <c r="W4565">
        <f>(Tableau1[[#This Row],[Sales]]/Tableau1[[#This Row],[Profit]])*100</f>
        <v>238.0952380952381</v>
      </c>
      <c r="X4565">
        <f>Tableau1[[#This Row],[Sales]]*(1-Tableau1[[#This Row],[Discount]])</f>
        <v>8.2799999999999994</v>
      </c>
      <c r="Y4565">
        <f ca="1">SUMIF(Tableau1[Order ID],Tableau1[[#This Row],[Order ID]],Tableau1[[#This Row],[Sales]])</f>
        <v>0</v>
      </c>
    </row>
    <row r="4566" spans="1:25" x14ac:dyDescent="0.3">
      <c r="A4566">
        <v>9128</v>
      </c>
      <c r="B4566" t="s">
        <v>4585</v>
      </c>
      <c r="C4566" s="9" t="s">
        <v>6156</v>
      </c>
      <c r="D4566" s="9">
        <v>42880</v>
      </c>
      <c r="E4566" s="3" t="s">
        <v>5732</v>
      </c>
      <c r="F4566" t="s">
        <v>6465</v>
      </c>
      <c r="G4566" t="s">
        <v>6613</v>
      </c>
      <c r="H4566" t="s">
        <v>7406</v>
      </c>
      <c r="I4566" t="s">
        <v>8054</v>
      </c>
      <c r="J4566" t="s">
        <v>8057</v>
      </c>
      <c r="K4566" t="s">
        <v>8070</v>
      </c>
      <c r="L4566" t="s">
        <v>8593</v>
      </c>
      <c r="M4566">
        <v>77070</v>
      </c>
      <c r="N4566" t="s">
        <v>8639</v>
      </c>
      <c r="O4566" t="s">
        <v>10285</v>
      </c>
      <c r="P4566" t="s">
        <v>10371</v>
      </c>
      <c r="Q4566" t="s">
        <v>10377</v>
      </c>
      <c r="R4566" t="s">
        <v>12026</v>
      </c>
      <c r="S4566">
        <v>50.136000000000003</v>
      </c>
      <c r="T4566">
        <v>3</v>
      </c>
      <c r="U4566">
        <v>0.2</v>
      </c>
      <c r="V4566">
        <v>-11.2806</v>
      </c>
      <c r="W4566">
        <f>(Tableau1[[#This Row],[Sales]]/Tableau1[[#This Row],[Profit]])*100</f>
        <v>-444.44444444444446</v>
      </c>
      <c r="X4566">
        <f>Tableau1[[#This Row],[Sales]]*(1-Tableau1[[#This Row],[Discount]])</f>
        <v>40.108800000000002</v>
      </c>
      <c r="Y4566">
        <f ca="1">SUMIF(Tableau1[Order ID],Tableau1[[#This Row],[Order ID]],Tableau1[[#This Row],[Sales]])</f>
        <v>0</v>
      </c>
    </row>
    <row r="4567" spans="1:25" x14ac:dyDescent="0.3">
      <c r="A4567">
        <v>9129</v>
      </c>
      <c r="B4567" t="s">
        <v>4586</v>
      </c>
      <c r="C4567" s="9" t="s">
        <v>5537</v>
      </c>
      <c r="D4567" s="9">
        <v>42982</v>
      </c>
      <c r="E4567" s="3" t="s">
        <v>5558</v>
      </c>
      <c r="F4567" t="s">
        <v>6466</v>
      </c>
      <c r="G4567" t="s">
        <v>6910</v>
      </c>
      <c r="H4567" t="s">
        <v>7703</v>
      </c>
      <c r="I4567" t="s">
        <v>8055</v>
      </c>
      <c r="J4567" t="s">
        <v>8057</v>
      </c>
      <c r="K4567" t="s">
        <v>8310</v>
      </c>
      <c r="L4567" t="s">
        <v>8609</v>
      </c>
      <c r="M4567">
        <v>97756</v>
      </c>
      <c r="N4567" t="s">
        <v>8638</v>
      </c>
      <c r="O4567" t="s">
        <v>9354</v>
      </c>
      <c r="P4567" t="s">
        <v>10371</v>
      </c>
      <c r="Q4567" t="s">
        <v>10381</v>
      </c>
      <c r="R4567" t="s">
        <v>11102</v>
      </c>
      <c r="S4567">
        <v>88.073999999999998</v>
      </c>
      <c r="T4567">
        <v>7</v>
      </c>
      <c r="U4567">
        <v>0.7</v>
      </c>
      <c r="V4567">
        <v>-58.716000000000001</v>
      </c>
      <c r="W4567">
        <f>(Tableau1[[#This Row],[Sales]]/Tableau1[[#This Row],[Profit]])*100</f>
        <v>-150</v>
      </c>
      <c r="X4567">
        <f>Tableau1[[#This Row],[Sales]]*(1-Tableau1[[#This Row],[Discount]])</f>
        <v>26.422200000000004</v>
      </c>
      <c r="Y4567">
        <f ca="1">SUMIF(Tableau1[Order ID],Tableau1[[#This Row],[Order ID]],Tableau1[[#This Row],[Sales]])</f>
        <v>0</v>
      </c>
    </row>
    <row r="4568" spans="1:25" x14ac:dyDescent="0.3">
      <c r="A4568">
        <v>9130</v>
      </c>
      <c r="B4568" t="s">
        <v>4587</v>
      </c>
      <c r="C4568" s="9" t="s">
        <v>5860</v>
      </c>
      <c r="D4568" s="9">
        <v>42453</v>
      </c>
      <c r="E4568" s="3" t="s">
        <v>5283</v>
      </c>
      <c r="F4568" t="s">
        <v>6464</v>
      </c>
      <c r="G4568" t="s">
        <v>6887</v>
      </c>
      <c r="H4568" t="s">
        <v>7680</v>
      </c>
      <c r="I4568" t="s">
        <v>8054</v>
      </c>
      <c r="J4568" t="s">
        <v>8057</v>
      </c>
      <c r="K4568" t="s">
        <v>8196</v>
      </c>
      <c r="L4568" t="s">
        <v>8612</v>
      </c>
      <c r="M4568">
        <v>44105</v>
      </c>
      <c r="N4568" t="s">
        <v>8640</v>
      </c>
      <c r="O4568" t="s">
        <v>9952</v>
      </c>
      <c r="P4568" t="s">
        <v>10370</v>
      </c>
      <c r="Q4568" t="s">
        <v>10373</v>
      </c>
      <c r="R4568" t="s">
        <v>11687</v>
      </c>
      <c r="S4568">
        <v>301.47000000000003</v>
      </c>
      <c r="T4568">
        <v>3</v>
      </c>
      <c r="U4568">
        <v>0.5</v>
      </c>
      <c r="V4568">
        <v>-241.17599999999999</v>
      </c>
      <c r="W4568">
        <f>(Tableau1[[#This Row],[Sales]]/Tableau1[[#This Row],[Profit]])*100</f>
        <v>-125.00000000000003</v>
      </c>
      <c r="X4568">
        <f>Tableau1[[#This Row],[Sales]]*(1-Tableau1[[#This Row],[Discount]])</f>
        <v>150.73500000000001</v>
      </c>
      <c r="Y4568">
        <f ca="1">SUMIF(Tableau1[Order ID],Tableau1[[#This Row],[Order ID]],Tableau1[[#This Row],[Sales]])</f>
        <v>0</v>
      </c>
    </row>
    <row r="4569" spans="1:25" x14ac:dyDescent="0.3">
      <c r="A4569">
        <v>9132</v>
      </c>
      <c r="B4569" t="s">
        <v>4588</v>
      </c>
      <c r="C4569" s="9" t="s">
        <v>5069</v>
      </c>
      <c r="D4569" s="9">
        <v>42883</v>
      </c>
      <c r="E4569" s="3" t="s">
        <v>5732</v>
      </c>
      <c r="F4569" t="s">
        <v>6465</v>
      </c>
      <c r="G4569" t="s">
        <v>7018</v>
      </c>
      <c r="H4569" t="s">
        <v>7811</v>
      </c>
      <c r="I4569" t="s">
        <v>8055</v>
      </c>
      <c r="J4569" t="s">
        <v>8057</v>
      </c>
      <c r="K4569" t="s">
        <v>8575</v>
      </c>
      <c r="L4569" t="s">
        <v>8627</v>
      </c>
      <c r="M4569">
        <v>20707</v>
      </c>
      <c r="N4569" t="s">
        <v>8640</v>
      </c>
      <c r="O4569" t="s">
        <v>9597</v>
      </c>
      <c r="P4569" t="s">
        <v>10370</v>
      </c>
      <c r="Q4569" t="s">
        <v>10378</v>
      </c>
      <c r="R4569" t="s">
        <v>11338</v>
      </c>
      <c r="S4569">
        <v>27.46</v>
      </c>
      <c r="T4569">
        <v>2</v>
      </c>
      <c r="U4569">
        <v>0</v>
      </c>
      <c r="V4569">
        <v>9.8856000000000002</v>
      </c>
      <c r="W4569">
        <f>(Tableau1[[#This Row],[Sales]]/Tableau1[[#This Row],[Profit]])*100</f>
        <v>277.77777777777777</v>
      </c>
      <c r="X4569">
        <f>Tableau1[[#This Row],[Sales]]*(1-Tableau1[[#This Row],[Discount]])</f>
        <v>27.46</v>
      </c>
      <c r="Y4569">
        <f ca="1">SUMIF(Tableau1[Order ID],Tableau1[[#This Row],[Order ID]],Tableau1[[#This Row],[Sales]])</f>
        <v>0</v>
      </c>
    </row>
    <row r="4570" spans="1:25" x14ac:dyDescent="0.3">
      <c r="A4570">
        <v>9134</v>
      </c>
      <c r="B4570" t="s">
        <v>4589</v>
      </c>
      <c r="C4570" s="9" t="s">
        <v>5314</v>
      </c>
      <c r="D4570" s="9">
        <v>42247</v>
      </c>
      <c r="E4570" s="3" t="s">
        <v>5436</v>
      </c>
      <c r="F4570" t="s">
        <v>6465</v>
      </c>
      <c r="G4570" t="s">
        <v>7031</v>
      </c>
      <c r="H4570" t="s">
        <v>7824</v>
      </c>
      <c r="I4570" t="s">
        <v>8056</v>
      </c>
      <c r="J4570" t="s">
        <v>8057</v>
      </c>
      <c r="K4570" t="s">
        <v>8128</v>
      </c>
      <c r="L4570" t="s">
        <v>8590</v>
      </c>
      <c r="M4570">
        <v>92037</v>
      </c>
      <c r="N4570" t="s">
        <v>8638</v>
      </c>
      <c r="O4570" t="s">
        <v>9477</v>
      </c>
      <c r="P4570" t="s">
        <v>10372</v>
      </c>
      <c r="Q4570" t="s">
        <v>10380</v>
      </c>
      <c r="R4570" t="s">
        <v>11221</v>
      </c>
      <c r="S4570">
        <v>555.96</v>
      </c>
      <c r="T4570">
        <v>5</v>
      </c>
      <c r="U4570">
        <v>0.2</v>
      </c>
      <c r="V4570">
        <v>41.697000000000003</v>
      </c>
      <c r="W4570">
        <f>(Tableau1[[#This Row],[Sales]]/Tableau1[[#This Row],[Profit]])*100</f>
        <v>1333.3333333333335</v>
      </c>
      <c r="X4570">
        <f>Tableau1[[#This Row],[Sales]]*(1-Tableau1[[#This Row],[Discount]])</f>
        <v>444.76800000000003</v>
      </c>
      <c r="Y4570">
        <f ca="1">SUMIF(Tableau1[Order ID],Tableau1[[#This Row],[Order ID]],Tableau1[[#This Row],[Sales]])</f>
        <v>0</v>
      </c>
    </row>
    <row r="4571" spans="1:25" x14ac:dyDescent="0.3">
      <c r="A4571">
        <v>9135</v>
      </c>
      <c r="B4571" t="s">
        <v>4590</v>
      </c>
      <c r="C4571" s="9" t="s">
        <v>5438</v>
      </c>
      <c r="D4571" s="9">
        <v>42472</v>
      </c>
      <c r="E4571" s="3" t="s">
        <v>5794</v>
      </c>
      <c r="F4571" t="s">
        <v>6465</v>
      </c>
      <c r="G4571" t="s">
        <v>7001</v>
      </c>
      <c r="H4571" t="s">
        <v>7794</v>
      </c>
      <c r="I4571" t="s">
        <v>8055</v>
      </c>
      <c r="J4571" t="s">
        <v>8057</v>
      </c>
      <c r="K4571" t="s">
        <v>8539</v>
      </c>
      <c r="L4571" t="s">
        <v>8592</v>
      </c>
      <c r="M4571">
        <v>27893</v>
      </c>
      <c r="N4571" t="s">
        <v>8637</v>
      </c>
      <c r="O4571" t="s">
        <v>9027</v>
      </c>
      <c r="P4571" t="s">
        <v>10371</v>
      </c>
      <c r="Q4571" t="s">
        <v>10377</v>
      </c>
      <c r="R4571" t="s">
        <v>10777</v>
      </c>
      <c r="S4571">
        <v>129.55199999999999</v>
      </c>
      <c r="T4571">
        <v>3</v>
      </c>
      <c r="U4571">
        <v>0.2</v>
      </c>
      <c r="V4571">
        <v>-22.671600000000002</v>
      </c>
      <c r="W4571">
        <f>(Tableau1[[#This Row],[Sales]]/Tableau1[[#This Row],[Profit]])*100</f>
        <v>-571.42857142857133</v>
      </c>
      <c r="X4571">
        <f>Tableau1[[#This Row],[Sales]]*(1-Tableau1[[#This Row],[Discount]])</f>
        <v>103.6416</v>
      </c>
      <c r="Y4571">
        <f ca="1">SUMIF(Tableau1[Order ID],Tableau1[[#This Row],[Order ID]],Tableau1[[#This Row],[Sales]])</f>
        <v>0</v>
      </c>
    </row>
    <row r="4572" spans="1:25" x14ac:dyDescent="0.3">
      <c r="A4572">
        <v>9138</v>
      </c>
      <c r="B4572" t="s">
        <v>4591</v>
      </c>
      <c r="C4572" s="9" t="s">
        <v>5593</v>
      </c>
      <c r="D4572" s="9">
        <v>41672</v>
      </c>
      <c r="E4572" s="3" t="s">
        <v>6360</v>
      </c>
      <c r="F4572" t="s">
        <v>6465</v>
      </c>
      <c r="G4572" t="s">
        <v>6986</v>
      </c>
      <c r="H4572" t="s">
        <v>7779</v>
      </c>
      <c r="I4572" t="s">
        <v>8054</v>
      </c>
      <c r="J4572" t="s">
        <v>8057</v>
      </c>
      <c r="K4572" t="s">
        <v>8142</v>
      </c>
      <c r="L4572" t="s">
        <v>8591</v>
      </c>
      <c r="M4572">
        <v>33710</v>
      </c>
      <c r="N4572" t="s">
        <v>8637</v>
      </c>
      <c r="O4572" t="s">
        <v>9594</v>
      </c>
      <c r="P4572" t="s">
        <v>10371</v>
      </c>
      <c r="Q4572" t="s">
        <v>10381</v>
      </c>
      <c r="R4572" t="s">
        <v>11335</v>
      </c>
      <c r="S4572">
        <v>18.335999999999999</v>
      </c>
      <c r="T4572">
        <v>2</v>
      </c>
      <c r="U4572">
        <v>0.7</v>
      </c>
      <c r="V4572">
        <v>-12.224</v>
      </c>
      <c r="W4572">
        <f>(Tableau1[[#This Row],[Sales]]/Tableau1[[#This Row],[Profit]])*100</f>
        <v>-149.99999999999997</v>
      </c>
      <c r="X4572">
        <f>Tableau1[[#This Row],[Sales]]*(1-Tableau1[[#This Row],[Discount]])</f>
        <v>5.5008000000000008</v>
      </c>
      <c r="Y4572">
        <f ca="1">SUMIF(Tableau1[Order ID],Tableau1[[#This Row],[Order ID]],Tableau1[[#This Row],[Sales]])</f>
        <v>0</v>
      </c>
    </row>
    <row r="4573" spans="1:25" x14ac:dyDescent="0.3">
      <c r="A4573">
        <v>9140</v>
      </c>
      <c r="B4573" t="s">
        <v>4592</v>
      </c>
      <c r="C4573" s="9" t="s">
        <v>5844</v>
      </c>
      <c r="D4573" s="9">
        <v>41884</v>
      </c>
      <c r="E4573" s="3" t="s">
        <v>5108</v>
      </c>
      <c r="F4573" t="s">
        <v>6465</v>
      </c>
      <c r="G4573" t="s">
        <v>6766</v>
      </c>
      <c r="H4573" t="s">
        <v>7559</v>
      </c>
      <c r="I4573" t="s">
        <v>8054</v>
      </c>
      <c r="J4573" t="s">
        <v>8057</v>
      </c>
      <c r="K4573" t="s">
        <v>8510</v>
      </c>
      <c r="L4573" t="s">
        <v>8598</v>
      </c>
      <c r="M4573">
        <v>60089</v>
      </c>
      <c r="N4573" t="s">
        <v>8639</v>
      </c>
      <c r="O4573" t="s">
        <v>8744</v>
      </c>
      <c r="P4573" t="s">
        <v>10372</v>
      </c>
      <c r="Q4573" t="s">
        <v>10384</v>
      </c>
      <c r="R4573" t="s">
        <v>10493</v>
      </c>
      <c r="S4573">
        <v>475.94400000000002</v>
      </c>
      <c r="T4573">
        <v>7</v>
      </c>
      <c r="U4573">
        <v>0.2</v>
      </c>
      <c r="V4573">
        <v>95.188800000000001</v>
      </c>
      <c r="W4573">
        <f>(Tableau1[[#This Row],[Sales]]/Tableau1[[#This Row],[Profit]])*100</f>
        <v>500</v>
      </c>
      <c r="X4573">
        <f>Tableau1[[#This Row],[Sales]]*(1-Tableau1[[#This Row],[Discount]])</f>
        <v>380.75520000000006</v>
      </c>
      <c r="Y4573">
        <f ca="1">SUMIF(Tableau1[Order ID],Tableau1[[#This Row],[Order ID]],Tableau1[[#This Row],[Sales]])</f>
        <v>0</v>
      </c>
    </row>
    <row r="4574" spans="1:25" x14ac:dyDescent="0.3">
      <c r="A4574">
        <v>9141</v>
      </c>
      <c r="B4574" t="s">
        <v>4593</v>
      </c>
      <c r="C4574" s="9" t="s">
        <v>6063</v>
      </c>
      <c r="D4574" s="9">
        <v>43008</v>
      </c>
      <c r="E4574" s="3" t="s">
        <v>5310</v>
      </c>
      <c r="F4574" t="s">
        <v>6464</v>
      </c>
      <c r="G4574" t="s">
        <v>6872</v>
      </c>
      <c r="H4574" t="s">
        <v>7665</v>
      </c>
      <c r="I4574" t="s">
        <v>8056</v>
      </c>
      <c r="J4574" t="s">
        <v>8057</v>
      </c>
      <c r="K4574" t="s">
        <v>8059</v>
      </c>
      <c r="L4574" t="s">
        <v>8590</v>
      </c>
      <c r="M4574">
        <v>90049</v>
      </c>
      <c r="N4574" t="s">
        <v>8638</v>
      </c>
      <c r="O4574" t="s">
        <v>9280</v>
      </c>
      <c r="P4574" t="s">
        <v>10372</v>
      </c>
      <c r="Q4574" t="s">
        <v>10384</v>
      </c>
      <c r="R4574" t="s">
        <v>11029</v>
      </c>
      <c r="S4574">
        <v>159.97999999999999</v>
      </c>
      <c r="T4574">
        <v>2</v>
      </c>
      <c r="U4574">
        <v>0</v>
      </c>
      <c r="V4574">
        <v>47.994</v>
      </c>
      <c r="W4574">
        <f>(Tableau1[[#This Row],[Sales]]/Tableau1[[#This Row],[Profit]])*100</f>
        <v>333.33333333333331</v>
      </c>
      <c r="X4574">
        <f>Tableau1[[#This Row],[Sales]]*(1-Tableau1[[#This Row],[Discount]])</f>
        <v>159.97999999999999</v>
      </c>
      <c r="Y4574">
        <f ca="1">SUMIF(Tableau1[Order ID],Tableau1[[#This Row],[Order ID]],Tableau1[[#This Row],[Sales]])</f>
        <v>0</v>
      </c>
    </row>
    <row r="4575" spans="1:25" x14ac:dyDescent="0.3">
      <c r="A4575">
        <v>9142</v>
      </c>
      <c r="B4575" t="s">
        <v>4594</v>
      </c>
      <c r="C4575" s="9" t="s">
        <v>5094</v>
      </c>
      <c r="D4575" s="9">
        <v>42618</v>
      </c>
      <c r="E4575" s="3" t="s">
        <v>6273</v>
      </c>
      <c r="F4575" t="s">
        <v>6466</v>
      </c>
      <c r="G4575" t="s">
        <v>7251</v>
      </c>
      <c r="H4575" t="s">
        <v>8044</v>
      </c>
      <c r="I4575" t="s">
        <v>8055</v>
      </c>
      <c r="J4575" t="s">
        <v>8057</v>
      </c>
      <c r="K4575" t="s">
        <v>8078</v>
      </c>
      <c r="L4575" t="s">
        <v>8603</v>
      </c>
      <c r="M4575">
        <v>10011</v>
      </c>
      <c r="N4575" t="s">
        <v>8640</v>
      </c>
      <c r="O4575" t="s">
        <v>8687</v>
      </c>
      <c r="P4575" t="s">
        <v>10372</v>
      </c>
      <c r="Q4575" t="s">
        <v>10380</v>
      </c>
      <c r="R4575" t="s">
        <v>10436</v>
      </c>
      <c r="S4575">
        <v>43.6</v>
      </c>
      <c r="T4575">
        <v>4</v>
      </c>
      <c r="U4575">
        <v>0</v>
      </c>
      <c r="V4575">
        <v>12.208</v>
      </c>
      <c r="W4575">
        <f>(Tableau1[[#This Row],[Sales]]/Tableau1[[#This Row],[Profit]])*100</f>
        <v>357.14285714285717</v>
      </c>
      <c r="X4575">
        <f>Tableau1[[#This Row],[Sales]]*(1-Tableau1[[#This Row],[Discount]])</f>
        <v>43.6</v>
      </c>
      <c r="Y4575">
        <f ca="1">SUMIF(Tableau1[Order ID],Tableau1[[#This Row],[Order ID]],Tableau1[[#This Row],[Sales]])</f>
        <v>0</v>
      </c>
    </row>
    <row r="4576" spans="1:25" x14ac:dyDescent="0.3">
      <c r="A4576">
        <v>9143</v>
      </c>
      <c r="B4576" t="s">
        <v>4595</v>
      </c>
      <c r="C4576" s="9" t="s">
        <v>5998</v>
      </c>
      <c r="D4576" s="9">
        <v>42875</v>
      </c>
      <c r="E4576" s="3" t="s">
        <v>6173</v>
      </c>
      <c r="F4576" t="s">
        <v>6465</v>
      </c>
      <c r="G4576" t="s">
        <v>6970</v>
      </c>
      <c r="H4576" t="s">
        <v>7763</v>
      </c>
      <c r="I4576" t="s">
        <v>8054</v>
      </c>
      <c r="J4576" t="s">
        <v>8057</v>
      </c>
      <c r="K4576" t="s">
        <v>8156</v>
      </c>
      <c r="L4576" t="s">
        <v>8621</v>
      </c>
      <c r="M4576">
        <v>89115</v>
      </c>
      <c r="N4576" t="s">
        <v>8638</v>
      </c>
      <c r="O4576" t="s">
        <v>10060</v>
      </c>
      <c r="P4576" t="s">
        <v>10371</v>
      </c>
      <c r="Q4576" t="s">
        <v>10381</v>
      </c>
      <c r="R4576" t="s">
        <v>11799</v>
      </c>
      <c r="S4576">
        <v>8.2880000000000003</v>
      </c>
      <c r="T4576">
        <v>2</v>
      </c>
      <c r="U4576">
        <v>0.2</v>
      </c>
      <c r="V4576">
        <v>3.0044</v>
      </c>
      <c r="W4576">
        <f>(Tableau1[[#This Row],[Sales]]/Tableau1[[#This Row],[Profit]])*100</f>
        <v>275.86206896551727</v>
      </c>
      <c r="X4576">
        <f>Tableau1[[#This Row],[Sales]]*(1-Tableau1[[#This Row],[Discount]])</f>
        <v>6.6304000000000007</v>
      </c>
      <c r="Y4576">
        <f ca="1">SUMIF(Tableau1[Order ID],Tableau1[[#This Row],[Order ID]],Tableau1[[#This Row],[Sales]])</f>
        <v>0</v>
      </c>
    </row>
    <row r="4577" spans="1:25" x14ac:dyDescent="0.3">
      <c r="A4577">
        <v>9146</v>
      </c>
      <c r="B4577" t="s">
        <v>4596</v>
      </c>
      <c r="C4577" s="9" t="s">
        <v>6211</v>
      </c>
      <c r="D4577" s="9">
        <v>42267</v>
      </c>
      <c r="E4577" s="3" t="s">
        <v>5526</v>
      </c>
      <c r="F4577" t="s">
        <v>6465</v>
      </c>
      <c r="G4577" t="s">
        <v>6704</v>
      </c>
      <c r="H4577" t="s">
        <v>7497</v>
      </c>
      <c r="I4577" t="s">
        <v>8054</v>
      </c>
      <c r="J4577" t="s">
        <v>8057</v>
      </c>
      <c r="K4577" t="s">
        <v>8072</v>
      </c>
      <c r="L4577" t="s">
        <v>8598</v>
      </c>
      <c r="M4577">
        <v>60540</v>
      </c>
      <c r="N4577" t="s">
        <v>8639</v>
      </c>
      <c r="O4577" t="s">
        <v>9228</v>
      </c>
      <c r="P4577" t="s">
        <v>10371</v>
      </c>
      <c r="Q4577" t="s">
        <v>10381</v>
      </c>
      <c r="R4577" t="s">
        <v>10977</v>
      </c>
      <c r="S4577">
        <v>2.8079999999999998</v>
      </c>
      <c r="T4577">
        <v>3</v>
      </c>
      <c r="U4577">
        <v>0.8</v>
      </c>
      <c r="V4577">
        <v>-4.4927999999999999</v>
      </c>
      <c r="W4577">
        <f>(Tableau1[[#This Row],[Sales]]/Tableau1[[#This Row],[Profit]])*100</f>
        <v>-62.5</v>
      </c>
      <c r="X4577">
        <f>Tableau1[[#This Row],[Sales]]*(1-Tableau1[[#This Row],[Discount]])</f>
        <v>0.56159999999999988</v>
      </c>
      <c r="Y4577">
        <f ca="1">SUMIF(Tableau1[Order ID],Tableau1[[#This Row],[Order ID]],Tableau1[[#This Row],[Sales]])</f>
        <v>0</v>
      </c>
    </row>
    <row r="4578" spans="1:25" x14ac:dyDescent="0.3">
      <c r="A4578">
        <v>9147</v>
      </c>
      <c r="B4578" t="s">
        <v>4597</v>
      </c>
      <c r="C4578" s="9" t="s">
        <v>6186</v>
      </c>
      <c r="D4578" s="9">
        <v>42392</v>
      </c>
      <c r="E4578" s="3" t="s">
        <v>6416</v>
      </c>
      <c r="F4578" t="s">
        <v>6465</v>
      </c>
      <c r="G4578" t="s">
        <v>6586</v>
      </c>
      <c r="H4578" t="s">
        <v>7379</v>
      </c>
      <c r="I4578" t="s">
        <v>8055</v>
      </c>
      <c r="J4578" t="s">
        <v>8057</v>
      </c>
      <c r="K4578" t="s">
        <v>8198</v>
      </c>
      <c r="L4578" t="s">
        <v>8630</v>
      </c>
      <c r="M4578">
        <v>5408</v>
      </c>
      <c r="N4578" t="s">
        <v>8640</v>
      </c>
      <c r="O4578" t="s">
        <v>9725</v>
      </c>
      <c r="P4578" t="s">
        <v>10372</v>
      </c>
      <c r="Q4578" t="s">
        <v>10384</v>
      </c>
      <c r="R4578" t="s">
        <v>11462</v>
      </c>
      <c r="S4578">
        <v>99.98</v>
      </c>
      <c r="T4578">
        <v>2</v>
      </c>
      <c r="U4578">
        <v>0</v>
      </c>
      <c r="V4578">
        <v>42.991399999999999</v>
      </c>
      <c r="W4578">
        <f>(Tableau1[[#This Row],[Sales]]/Tableau1[[#This Row],[Profit]])*100</f>
        <v>232.55813953488374</v>
      </c>
      <c r="X4578">
        <f>Tableau1[[#This Row],[Sales]]*(1-Tableau1[[#This Row],[Discount]])</f>
        <v>99.98</v>
      </c>
      <c r="Y4578">
        <f ca="1">SUMIF(Tableau1[Order ID],Tableau1[[#This Row],[Order ID]],Tableau1[[#This Row],[Sales]])</f>
        <v>0</v>
      </c>
    </row>
    <row r="4579" spans="1:25" x14ac:dyDescent="0.3">
      <c r="A4579">
        <v>9150</v>
      </c>
      <c r="B4579" t="s">
        <v>4598</v>
      </c>
      <c r="C4579" s="9" t="s">
        <v>5136</v>
      </c>
      <c r="D4579" s="9">
        <v>41791</v>
      </c>
      <c r="E4579" s="3" t="s">
        <v>5601</v>
      </c>
      <c r="F4579" t="s">
        <v>6465</v>
      </c>
      <c r="G4579" t="s">
        <v>6893</v>
      </c>
      <c r="H4579" t="s">
        <v>7686</v>
      </c>
      <c r="I4579" t="s">
        <v>8055</v>
      </c>
      <c r="J4579" t="s">
        <v>8057</v>
      </c>
      <c r="K4579" t="s">
        <v>8124</v>
      </c>
      <c r="L4579" t="s">
        <v>8600</v>
      </c>
      <c r="M4579">
        <v>48234</v>
      </c>
      <c r="N4579" t="s">
        <v>8639</v>
      </c>
      <c r="O4579" t="s">
        <v>9598</v>
      </c>
      <c r="P4579" t="s">
        <v>10371</v>
      </c>
      <c r="Q4579" t="s">
        <v>10381</v>
      </c>
      <c r="R4579" t="s">
        <v>11339</v>
      </c>
      <c r="S4579">
        <v>138.56</v>
      </c>
      <c r="T4579">
        <v>4</v>
      </c>
      <c r="U4579">
        <v>0</v>
      </c>
      <c r="V4579">
        <v>66.508799999999994</v>
      </c>
      <c r="W4579">
        <f>(Tableau1[[#This Row],[Sales]]/Tableau1[[#This Row],[Profit]])*100</f>
        <v>208.33333333333334</v>
      </c>
      <c r="X4579">
        <f>Tableau1[[#This Row],[Sales]]*(1-Tableau1[[#This Row],[Discount]])</f>
        <v>138.56</v>
      </c>
      <c r="Y4579">
        <f ca="1">SUMIF(Tableau1[Order ID],Tableau1[[#This Row],[Order ID]],Tableau1[[#This Row],[Sales]])</f>
        <v>0</v>
      </c>
    </row>
    <row r="4580" spans="1:25" x14ac:dyDescent="0.3">
      <c r="A4580">
        <v>9152</v>
      </c>
      <c r="B4580" t="s">
        <v>4599</v>
      </c>
      <c r="C4580" s="9" t="s">
        <v>5526</v>
      </c>
      <c r="D4580" s="9">
        <v>42271</v>
      </c>
      <c r="E4580" s="3" t="s">
        <v>6340</v>
      </c>
      <c r="F4580" t="s">
        <v>6464</v>
      </c>
      <c r="G4580" t="s">
        <v>6495</v>
      </c>
      <c r="H4580" t="s">
        <v>7288</v>
      </c>
      <c r="I4580" t="s">
        <v>8054</v>
      </c>
      <c r="J4580" t="s">
        <v>8057</v>
      </c>
      <c r="K4580" t="s">
        <v>8476</v>
      </c>
      <c r="L4580" t="s">
        <v>8604</v>
      </c>
      <c r="M4580">
        <v>85323</v>
      </c>
      <c r="N4580" t="s">
        <v>8638</v>
      </c>
      <c r="O4580" t="s">
        <v>10142</v>
      </c>
      <c r="P4580" t="s">
        <v>10371</v>
      </c>
      <c r="Q4580" t="s">
        <v>10379</v>
      </c>
      <c r="R4580" t="s">
        <v>11883</v>
      </c>
      <c r="S4580">
        <v>14.576000000000001</v>
      </c>
      <c r="T4580">
        <v>2</v>
      </c>
      <c r="U4580">
        <v>0.2</v>
      </c>
      <c r="V4580">
        <v>2.3685999999999998</v>
      </c>
      <c r="W4580">
        <f>(Tableau1[[#This Row],[Sales]]/Tableau1[[#This Row],[Profit]])*100</f>
        <v>615.38461538461547</v>
      </c>
      <c r="X4580">
        <f>Tableau1[[#This Row],[Sales]]*(1-Tableau1[[#This Row],[Discount]])</f>
        <v>11.660800000000002</v>
      </c>
      <c r="Y4580">
        <f ca="1">SUMIF(Tableau1[Order ID],Tableau1[[#This Row],[Order ID]],Tableau1[[#This Row],[Sales]])</f>
        <v>0</v>
      </c>
    </row>
    <row r="4581" spans="1:25" x14ac:dyDescent="0.3">
      <c r="A4581">
        <v>9155</v>
      </c>
      <c r="B4581" t="s">
        <v>4600</v>
      </c>
      <c r="C4581" s="9" t="s">
        <v>6177</v>
      </c>
      <c r="D4581" s="9">
        <v>42583</v>
      </c>
      <c r="E4581" s="3" t="s">
        <v>6122</v>
      </c>
      <c r="F4581" t="s">
        <v>6464</v>
      </c>
      <c r="G4581" t="s">
        <v>7198</v>
      </c>
      <c r="H4581" t="s">
        <v>7991</v>
      </c>
      <c r="I4581" t="s">
        <v>8054</v>
      </c>
      <c r="J4581" t="s">
        <v>8057</v>
      </c>
      <c r="K4581" t="s">
        <v>8068</v>
      </c>
      <c r="L4581" t="s">
        <v>8597</v>
      </c>
      <c r="M4581">
        <v>19140</v>
      </c>
      <c r="N4581" t="s">
        <v>8640</v>
      </c>
      <c r="O4581" t="s">
        <v>9068</v>
      </c>
      <c r="P4581" t="s">
        <v>10370</v>
      </c>
      <c r="Q4581" t="s">
        <v>10378</v>
      </c>
      <c r="R4581" t="s">
        <v>12006</v>
      </c>
      <c r="S4581">
        <v>19.312000000000001</v>
      </c>
      <c r="T4581">
        <v>2</v>
      </c>
      <c r="U4581">
        <v>0.2</v>
      </c>
      <c r="V4581">
        <v>3.1381999999999999</v>
      </c>
      <c r="W4581">
        <f>(Tableau1[[#This Row],[Sales]]/Tableau1[[#This Row],[Profit]])*100</f>
        <v>615.38461538461547</v>
      </c>
      <c r="X4581">
        <f>Tableau1[[#This Row],[Sales]]*(1-Tableau1[[#This Row],[Discount]])</f>
        <v>15.449600000000002</v>
      </c>
      <c r="Y4581">
        <f ca="1">SUMIF(Tableau1[Order ID],Tableau1[[#This Row],[Order ID]],Tableau1[[#This Row],[Sales]])</f>
        <v>0</v>
      </c>
    </row>
    <row r="4582" spans="1:25" x14ac:dyDescent="0.3">
      <c r="A4582">
        <v>9156</v>
      </c>
      <c r="B4582" t="s">
        <v>4601</v>
      </c>
      <c r="C4582" s="9" t="s">
        <v>6242</v>
      </c>
      <c r="D4582" s="9">
        <v>41662</v>
      </c>
      <c r="E4582" s="3" t="s">
        <v>5868</v>
      </c>
      <c r="F4582" t="s">
        <v>6465</v>
      </c>
      <c r="G4582" t="s">
        <v>7248</v>
      </c>
      <c r="H4582" t="s">
        <v>8041</v>
      </c>
      <c r="I4582" t="s">
        <v>8054</v>
      </c>
      <c r="J4582" t="s">
        <v>8057</v>
      </c>
      <c r="K4582" t="s">
        <v>8156</v>
      </c>
      <c r="L4582" t="s">
        <v>8621</v>
      </c>
      <c r="M4582">
        <v>89115</v>
      </c>
      <c r="N4582" t="s">
        <v>8638</v>
      </c>
      <c r="O4582" t="s">
        <v>8766</v>
      </c>
      <c r="P4582" t="s">
        <v>10371</v>
      </c>
      <c r="Q4582" t="s">
        <v>10383</v>
      </c>
      <c r="R4582" t="s">
        <v>10516</v>
      </c>
      <c r="S4582">
        <v>40.08</v>
      </c>
      <c r="T4582">
        <v>6</v>
      </c>
      <c r="U4582">
        <v>0</v>
      </c>
      <c r="V4582">
        <v>19.238399999999999</v>
      </c>
      <c r="W4582">
        <f>(Tableau1[[#This Row],[Sales]]/Tableau1[[#This Row],[Profit]])*100</f>
        <v>208.33333333333334</v>
      </c>
      <c r="X4582">
        <f>Tableau1[[#This Row],[Sales]]*(1-Tableau1[[#This Row],[Discount]])</f>
        <v>40.08</v>
      </c>
      <c r="Y4582">
        <f ca="1">SUMIF(Tableau1[Order ID],Tableau1[[#This Row],[Order ID]],Tableau1[[#This Row],[Sales]])</f>
        <v>0</v>
      </c>
    </row>
    <row r="4583" spans="1:25" x14ac:dyDescent="0.3">
      <c r="A4583">
        <v>9157</v>
      </c>
      <c r="B4583" t="s">
        <v>4602</v>
      </c>
      <c r="C4583" s="9" t="s">
        <v>5502</v>
      </c>
      <c r="D4583" s="9">
        <v>41855</v>
      </c>
      <c r="E4583" s="3" t="s">
        <v>5263</v>
      </c>
      <c r="F4583" t="s">
        <v>6465</v>
      </c>
      <c r="G4583" t="s">
        <v>6972</v>
      </c>
      <c r="H4583" t="s">
        <v>7765</v>
      </c>
      <c r="I4583" t="s">
        <v>8055</v>
      </c>
      <c r="J4583" t="s">
        <v>8057</v>
      </c>
      <c r="K4583" t="s">
        <v>8352</v>
      </c>
      <c r="L4583" t="s">
        <v>8631</v>
      </c>
      <c r="M4583">
        <v>4401</v>
      </c>
      <c r="N4583" t="s">
        <v>8640</v>
      </c>
      <c r="O4583" t="s">
        <v>9100</v>
      </c>
      <c r="P4583" t="s">
        <v>10371</v>
      </c>
      <c r="Q4583" t="s">
        <v>10382</v>
      </c>
      <c r="R4583" t="s">
        <v>10850</v>
      </c>
      <c r="S4583">
        <v>101.96</v>
      </c>
      <c r="T4583">
        <v>2</v>
      </c>
      <c r="U4583">
        <v>0</v>
      </c>
      <c r="V4583">
        <v>27.529199999999999</v>
      </c>
      <c r="W4583">
        <f>(Tableau1[[#This Row],[Sales]]/Tableau1[[#This Row],[Profit]])*100</f>
        <v>370.37037037037038</v>
      </c>
      <c r="X4583">
        <f>Tableau1[[#This Row],[Sales]]*(1-Tableau1[[#This Row],[Discount]])</f>
        <v>101.96</v>
      </c>
      <c r="Y4583">
        <f ca="1">SUMIF(Tableau1[Order ID],Tableau1[[#This Row],[Order ID]],Tableau1[[#This Row],[Sales]])</f>
        <v>0</v>
      </c>
    </row>
    <row r="4584" spans="1:25" x14ac:dyDescent="0.3">
      <c r="A4584">
        <v>9160</v>
      </c>
      <c r="B4584" t="s">
        <v>4603</v>
      </c>
      <c r="C4584" s="9" t="s">
        <v>5918</v>
      </c>
      <c r="D4584" s="9">
        <v>42591</v>
      </c>
      <c r="E4584" s="3" t="s">
        <v>6071</v>
      </c>
      <c r="F4584" t="s">
        <v>6465</v>
      </c>
      <c r="G4584" t="s">
        <v>7157</v>
      </c>
      <c r="H4584" t="s">
        <v>7950</v>
      </c>
      <c r="I4584" t="s">
        <v>8056</v>
      </c>
      <c r="J4584" t="s">
        <v>8057</v>
      </c>
      <c r="K4584" t="s">
        <v>8527</v>
      </c>
      <c r="L4584" t="s">
        <v>8606</v>
      </c>
      <c r="M4584">
        <v>37075</v>
      </c>
      <c r="N4584" t="s">
        <v>8637</v>
      </c>
      <c r="O4584" t="s">
        <v>8942</v>
      </c>
      <c r="P4584" t="s">
        <v>10371</v>
      </c>
      <c r="Q4584" t="s">
        <v>10381</v>
      </c>
      <c r="R4584" t="s">
        <v>10691</v>
      </c>
      <c r="S4584">
        <v>4.3380000000000001</v>
      </c>
      <c r="T4584">
        <v>3</v>
      </c>
      <c r="U4584">
        <v>0.7</v>
      </c>
      <c r="V4584">
        <v>-3.0366</v>
      </c>
      <c r="W4584">
        <f>(Tableau1[[#This Row],[Sales]]/Tableau1[[#This Row],[Profit]])*100</f>
        <v>-142.85714285714286</v>
      </c>
      <c r="X4584">
        <f>Tableau1[[#This Row],[Sales]]*(1-Tableau1[[#This Row],[Discount]])</f>
        <v>1.3014000000000001</v>
      </c>
      <c r="Y4584">
        <f ca="1">SUMIF(Tableau1[Order ID],Tableau1[[#This Row],[Order ID]],Tableau1[[#This Row],[Sales]])</f>
        <v>0</v>
      </c>
    </row>
    <row r="4585" spans="1:25" x14ac:dyDescent="0.3">
      <c r="A4585">
        <v>9162</v>
      </c>
      <c r="B4585" t="s">
        <v>4604</v>
      </c>
      <c r="C4585" s="9" t="s">
        <v>5046</v>
      </c>
      <c r="D4585" s="9">
        <v>42712</v>
      </c>
      <c r="E4585" s="3" t="s">
        <v>5969</v>
      </c>
      <c r="F4585" t="s">
        <v>6465</v>
      </c>
      <c r="G4585" t="s">
        <v>6619</v>
      </c>
      <c r="H4585" t="s">
        <v>7412</v>
      </c>
      <c r="I4585" t="s">
        <v>8054</v>
      </c>
      <c r="J4585" t="s">
        <v>8057</v>
      </c>
      <c r="K4585" t="s">
        <v>8400</v>
      </c>
      <c r="L4585" t="s">
        <v>8594</v>
      </c>
      <c r="M4585">
        <v>54703</v>
      </c>
      <c r="N4585" t="s">
        <v>8639</v>
      </c>
      <c r="O4585" t="s">
        <v>9947</v>
      </c>
      <c r="P4585" t="s">
        <v>10370</v>
      </c>
      <c r="Q4585" t="s">
        <v>10373</v>
      </c>
      <c r="R4585" t="s">
        <v>11682</v>
      </c>
      <c r="S4585">
        <v>405.86</v>
      </c>
      <c r="T4585">
        <v>7</v>
      </c>
      <c r="U4585">
        <v>0</v>
      </c>
      <c r="V4585">
        <v>32.468800000000002</v>
      </c>
      <c r="W4585">
        <f>(Tableau1[[#This Row],[Sales]]/Tableau1[[#This Row],[Profit]])*100</f>
        <v>1250</v>
      </c>
      <c r="X4585">
        <f>Tableau1[[#This Row],[Sales]]*(1-Tableau1[[#This Row],[Discount]])</f>
        <v>405.86</v>
      </c>
      <c r="Y4585">
        <f ca="1">SUMIF(Tableau1[Order ID],Tableau1[[#This Row],[Order ID]],Tableau1[[#This Row],[Sales]])</f>
        <v>0</v>
      </c>
    </row>
    <row r="4586" spans="1:25" x14ac:dyDescent="0.3">
      <c r="A4586">
        <v>9164</v>
      </c>
      <c r="B4586" t="s">
        <v>4605</v>
      </c>
      <c r="C4586" s="9" t="s">
        <v>6243</v>
      </c>
      <c r="D4586" s="9">
        <v>42163</v>
      </c>
      <c r="E4586" s="3" t="s">
        <v>5851</v>
      </c>
      <c r="F4586" t="s">
        <v>6465</v>
      </c>
      <c r="G4586" t="s">
        <v>7194</v>
      </c>
      <c r="H4586" t="s">
        <v>7987</v>
      </c>
      <c r="I4586" t="s">
        <v>8054</v>
      </c>
      <c r="J4586" t="s">
        <v>8057</v>
      </c>
      <c r="K4586" t="s">
        <v>8080</v>
      </c>
      <c r="L4586" t="s">
        <v>8598</v>
      </c>
      <c r="M4586">
        <v>60610</v>
      </c>
      <c r="N4586" t="s">
        <v>8639</v>
      </c>
      <c r="O4586" t="s">
        <v>10003</v>
      </c>
      <c r="P4586" t="s">
        <v>10372</v>
      </c>
      <c r="Q4586" t="s">
        <v>10384</v>
      </c>
      <c r="R4586" t="s">
        <v>11741</v>
      </c>
      <c r="S4586">
        <v>2.3759999999999999</v>
      </c>
      <c r="T4586">
        <v>3</v>
      </c>
      <c r="U4586">
        <v>0.2</v>
      </c>
      <c r="V4586">
        <v>0.74250000000000005</v>
      </c>
      <c r="W4586">
        <f>(Tableau1[[#This Row],[Sales]]/Tableau1[[#This Row],[Profit]])*100</f>
        <v>320</v>
      </c>
      <c r="X4586">
        <f>Tableau1[[#This Row],[Sales]]*(1-Tableau1[[#This Row],[Discount]])</f>
        <v>1.9008</v>
      </c>
      <c r="Y4586">
        <f ca="1">SUMIF(Tableau1[Order ID],Tableau1[[#This Row],[Order ID]],Tableau1[[#This Row],[Sales]])</f>
        <v>0</v>
      </c>
    </row>
    <row r="4587" spans="1:25" x14ac:dyDescent="0.3">
      <c r="A4587">
        <v>9166</v>
      </c>
      <c r="B4587" t="s">
        <v>4606</v>
      </c>
      <c r="C4587" s="9" t="s">
        <v>5920</v>
      </c>
      <c r="D4587" s="9">
        <v>42545</v>
      </c>
      <c r="E4587" s="3" t="s">
        <v>5220</v>
      </c>
      <c r="F4587" t="s">
        <v>6464</v>
      </c>
      <c r="G4587" t="s">
        <v>6545</v>
      </c>
      <c r="H4587" t="s">
        <v>7338</v>
      </c>
      <c r="I4587" t="s">
        <v>8054</v>
      </c>
      <c r="J4587" t="s">
        <v>8057</v>
      </c>
      <c r="K4587" t="s">
        <v>8128</v>
      </c>
      <c r="L4587" t="s">
        <v>8590</v>
      </c>
      <c r="M4587">
        <v>92037</v>
      </c>
      <c r="N4587" t="s">
        <v>8638</v>
      </c>
      <c r="O4587" t="s">
        <v>10348</v>
      </c>
      <c r="P4587" t="s">
        <v>10372</v>
      </c>
      <c r="Q4587" t="s">
        <v>10388</v>
      </c>
      <c r="R4587" t="s">
        <v>12088</v>
      </c>
      <c r="S4587">
        <v>4476.8</v>
      </c>
      <c r="T4587">
        <v>4</v>
      </c>
      <c r="U4587">
        <v>0.2</v>
      </c>
      <c r="V4587">
        <v>503.64</v>
      </c>
      <c r="W4587">
        <f>(Tableau1[[#This Row],[Sales]]/Tableau1[[#This Row],[Profit]])*100</f>
        <v>888.88888888888891</v>
      </c>
      <c r="X4587">
        <f>Tableau1[[#This Row],[Sales]]*(1-Tableau1[[#This Row],[Discount]])</f>
        <v>3581.4400000000005</v>
      </c>
      <c r="Y4587">
        <f ca="1">SUMIF(Tableau1[Order ID],Tableau1[[#This Row],[Order ID]],Tableau1[[#This Row],[Sales]])</f>
        <v>0</v>
      </c>
    </row>
    <row r="4588" spans="1:25" x14ac:dyDescent="0.3">
      <c r="A4588">
        <v>9169</v>
      </c>
      <c r="B4588" t="s">
        <v>4607</v>
      </c>
      <c r="C4588" s="9" t="s">
        <v>5573</v>
      </c>
      <c r="D4588" s="9">
        <v>42444</v>
      </c>
      <c r="E4588" s="3" t="s">
        <v>5720</v>
      </c>
      <c r="F4588" t="s">
        <v>6465</v>
      </c>
      <c r="G4588" t="s">
        <v>6787</v>
      </c>
      <c r="H4588" t="s">
        <v>7580</v>
      </c>
      <c r="I4588" t="s">
        <v>8056</v>
      </c>
      <c r="J4588" t="s">
        <v>8057</v>
      </c>
      <c r="K4588" t="s">
        <v>8083</v>
      </c>
      <c r="L4588" t="s">
        <v>8623</v>
      </c>
      <c r="M4588">
        <v>39212</v>
      </c>
      <c r="N4588" t="s">
        <v>8637</v>
      </c>
      <c r="O4588" t="s">
        <v>9223</v>
      </c>
      <c r="P4588" t="s">
        <v>10371</v>
      </c>
      <c r="Q4588" t="s">
        <v>10383</v>
      </c>
      <c r="R4588" t="s">
        <v>10972</v>
      </c>
      <c r="S4588">
        <v>319.76</v>
      </c>
      <c r="T4588">
        <v>14</v>
      </c>
      <c r="U4588">
        <v>0</v>
      </c>
      <c r="V4588">
        <v>147.08959999999999</v>
      </c>
      <c r="W4588">
        <f>(Tableau1[[#This Row],[Sales]]/Tableau1[[#This Row],[Profit]])*100</f>
        <v>217.39130434782606</v>
      </c>
      <c r="X4588">
        <f>Tableau1[[#This Row],[Sales]]*(1-Tableau1[[#This Row],[Discount]])</f>
        <v>319.76</v>
      </c>
      <c r="Y4588">
        <f ca="1">SUMIF(Tableau1[Order ID],Tableau1[[#This Row],[Order ID]],Tableau1[[#This Row],[Sales]])</f>
        <v>0</v>
      </c>
    </row>
    <row r="4589" spans="1:25" x14ac:dyDescent="0.3">
      <c r="A4589">
        <v>9171</v>
      </c>
      <c r="B4589" t="s">
        <v>4608</v>
      </c>
      <c r="C4589" s="9" t="s">
        <v>5079</v>
      </c>
      <c r="D4589" s="9">
        <v>42705</v>
      </c>
      <c r="E4589" s="3" t="s">
        <v>5079</v>
      </c>
      <c r="F4589" t="s">
        <v>6467</v>
      </c>
      <c r="G4589" t="s">
        <v>7165</v>
      </c>
      <c r="H4589" t="s">
        <v>7958</v>
      </c>
      <c r="I4589" t="s">
        <v>8056</v>
      </c>
      <c r="J4589" t="s">
        <v>8057</v>
      </c>
      <c r="K4589" t="s">
        <v>8533</v>
      </c>
      <c r="L4589" t="s">
        <v>8590</v>
      </c>
      <c r="M4589">
        <v>93030</v>
      </c>
      <c r="N4589" t="s">
        <v>8638</v>
      </c>
      <c r="O4589" t="s">
        <v>9095</v>
      </c>
      <c r="P4589" t="s">
        <v>10370</v>
      </c>
      <c r="Q4589" t="s">
        <v>10378</v>
      </c>
      <c r="R4589" t="s">
        <v>10845</v>
      </c>
      <c r="S4589">
        <v>31.96</v>
      </c>
      <c r="T4589">
        <v>2</v>
      </c>
      <c r="U4589">
        <v>0</v>
      </c>
      <c r="V4589">
        <v>1.5980000000000001</v>
      </c>
      <c r="W4589">
        <f>(Tableau1[[#This Row],[Sales]]/Tableau1[[#This Row],[Profit]])*100</f>
        <v>2000</v>
      </c>
      <c r="X4589">
        <f>Tableau1[[#This Row],[Sales]]*(1-Tableau1[[#This Row],[Discount]])</f>
        <v>31.96</v>
      </c>
      <c r="Y4589">
        <f ca="1">SUMIF(Tableau1[Order ID],Tableau1[[#This Row],[Order ID]],Tableau1[[#This Row],[Sales]])</f>
        <v>0</v>
      </c>
    </row>
    <row r="4590" spans="1:25" x14ac:dyDescent="0.3">
      <c r="A4590">
        <v>9175</v>
      </c>
      <c r="B4590" t="s">
        <v>4609</v>
      </c>
      <c r="C4590" s="9" t="s">
        <v>5522</v>
      </c>
      <c r="D4590" s="9">
        <v>42898</v>
      </c>
      <c r="E4590" s="3" t="s">
        <v>6419</v>
      </c>
      <c r="F4590" t="s">
        <v>6464</v>
      </c>
      <c r="G4590" t="s">
        <v>7234</v>
      </c>
      <c r="H4590" t="s">
        <v>8027</v>
      </c>
      <c r="I4590" t="s">
        <v>8054</v>
      </c>
      <c r="J4590" t="s">
        <v>8057</v>
      </c>
      <c r="K4590" t="s">
        <v>8297</v>
      </c>
      <c r="L4590" t="s">
        <v>8234</v>
      </c>
      <c r="M4590">
        <v>98031</v>
      </c>
      <c r="N4590" t="s">
        <v>8638</v>
      </c>
      <c r="O4590" t="s">
        <v>9590</v>
      </c>
      <c r="P4590" t="s">
        <v>10372</v>
      </c>
      <c r="Q4590" t="s">
        <v>10380</v>
      </c>
      <c r="R4590" t="s">
        <v>11331</v>
      </c>
      <c r="S4590">
        <v>71.975999999999999</v>
      </c>
      <c r="T4590">
        <v>3</v>
      </c>
      <c r="U4590">
        <v>0.2</v>
      </c>
      <c r="V4590">
        <v>8.9969999999999999</v>
      </c>
      <c r="W4590">
        <f>(Tableau1[[#This Row],[Sales]]/Tableau1[[#This Row],[Profit]])*100</f>
        <v>800</v>
      </c>
      <c r="X4590">
        <f>Tableau1[[#This Row],[Sales]]*(1-Tableau1[[#This Row],[Discount]])</f>
        <v>57.580800000000004</v>
      </c>
      <c r="Y4590">
        <f ca="1">SUMIF(Tableau1[Order ID],Tableau1[[#This Row],[Order ID]],Tableau1[[#This Row],[Sales]])</f>
        <v>0</v>
      </c>
    </row>
    <row r="4591" spans="1:25" x14ac:dyDescent="0.3">
      <c r="A4591">
        <v>9177</v>
      </c>
      <c r="B4591" t="s">
        <v>4610</v>
      </c>
      <c r="C4591" s="9" t="s">
        <v>5720</v>
      </c>
      <c r="D4591" s="9">
        <v>42448</v>
      </c>
      <c r="E4591" s="3" t="s">
        <v>5860</v>
      </c>
      <c r="F4591" t="s">
        <v>6465</v>
      </c>
      <c r="G4591" t="s">
        <v>7034</v>
      </c>
      <c r="H4591" t="s">
        <v>7827</v>
      </c>
      <c r="I4591" t="s">
        <v>8055</v>
      </c>
      <c r="J4591" t="s">
        <v>8057</v>
      </c>
      <c r="K4591" t="s">
        <v>8374</v>
      </c>
      <c r="L4591" t="s">
        <v>8606</v>
      </c>
      <c r="M4591">
        <v>37211</v>
      </c>
      <c r="N4591" t="s">
        <v>8637</v>
      </c>
      <c r="O4591" t="s">
        <v>8937</v>
      </c>
      <c r="P4591" t="s">
        <v>10371</v>
      </c>
      <c r="Q4591" t="s">
        <v>10381</v>
      </c>
      <c r="R4591" t="s">
        <v>10686</v>
      </c>
      <c r="S4591">
        <v>31.085999999999999</v>
      </c>
      <c r="T4591">
        <v>3</v>
      </c>
      <c r="U4591">
        <v>0.7</v>
      </c>
      <c r="V4591">
        <v>-20.724</v>
      </c>
      <c r="W4591">
        <f>(Tableau1[[#This Row],[Sales]]/Tableau1[[#This Row],[Profit]])*100</f>
        <v>-150</v>
      </c>
      <c r="X4591">
        <f>Tableau1[[#This Row],[Sales]]*(1-Tableau1[[#This Row],[Discount]])</f>
        <v>9.325800000000001</v>
      </c>
      <c r="Y4591">
        <f ca="1">SUMIF(Tableau1[Order ID],Tableau1[[#This Row],[Order ID]],Tableau1[[#This Row],[Sales]])</f>
        <v>0</v>
      </c>
    </row>
    <row r="4592" spans="1:25" x14ac:dyDescent="0.3">
      <c r="A4592">
        <v>9178</v>
      </c>
      <c r="B4592" t="s">
        <v>4611</v>
      </c>
      <c r="C4592" s="9" t="s">
        <v>5726</v>
      </c>
      <c r="D4592" s="9">
        <v>42688</v>
      </c>
      <c r="E4592" s="3" t="s">
        <v>5771</v>
      </c>
      <c r="F4592" t="s">
        <v>6465</v>
      </c>
      <c r="G4592" t="s">
        <v>6492</v>
      </c>
      <c r="H4592" t="s">
        <v>7285</v>
      </c>
      <c r="I4592" t="s">
        <v>8054</v>
      </c>
      <c r="J4592" t="s">
        <v>8057</v>
      </c>
      <c r="K4592" t="s">
        <v>8078</v>
      </c>
      <c r="L4592" t="s">
        <v>8603</v>
      </c>
      <c r="M4592">
        <v>10035</v>
      </c>
      <c r="N4592" t="s">
        <v>8640</v>
      </c>
      <c r="O4592" t="s">
        <v>10250</v>
      </c>
      <c r="P4592" t="s">
        <v>10372</v>
      </c>
      <c r="Q4592" t="s">
        <v>10380</v>
      </c>
      <c r="R4592" t="s">
        <v>11988</v>
      </c>
      <c r="S4592">
        <v>13.98</v>
      </c>
      <c r="T4592">
        <v>2</v>
      </c>
      <c r="U4592">
        <v>0</v>
      </c>
      <c r="V4592">
        <v>3.9144000000000001</v>
      </c>
      <c r="W4592">
        <f>(Tableau1[[#This Row],[Sales]]/Tableau1[[#This Row],[Profit]])*100</f>
        <v>357.14285714285717</v>
      </c>
      <c r="X4592">
        <f>Tableau1[[#This Row],[Sales]]*(1-Tableau1[[#This Row],[Discount]])</f>
        <v>13.98</v>
      </c>
      <c r="Y4592">
        <f ca="1">SUMIF(Tableau1[Order ID],Tableau1[[#This Row],[Order ID]],Tableau1[[#This Row],[Sales]])</f>
        <v>0</v>
      </c>
    </row>
    <row r="4593" spans="1:25" x14ac:dyDescent="0.3">
      <c r="A4593">
        <v>9180</v>
      </c>
      <c r="B4593" t="s">
        <v>4612</v>
      </c>
      <c r="C4593" s="9" t="s">
        <v>5813</v>
      </c>
      <c r="D4593" s="9">
        <v>42954</v>
      </c>
      <c r="E4593" s="3" t="s">
        <v>5968</v>
      </c>
      <c r="F4593" t="s">
        <v>6465</v>
      </c>
      <c r="G4593" t="s">
        <v>6613</v>
      </c>
      <c r="H4593" t="s">
        <v>7406</v>
      </c>
      <c r="I4593" t="s">
        <v>8054</v>
      </c>
      <c r="J4593" t="s">
        <v>8057</v>
      </c>
      <c r="K4593" t="s">
        <v>8281</v>
      </c>
      <c r="L4593" t="s">
        <v>8590</v>
      </c>
      <c r="M4593">
        <v>92683</v>
      </c>
      <c r="N4593" t="s">
        <v>8638</v>
      </c>
      <c r="O4593" t="s">
        <v>10097</v>
      </c>
      <c r="P4593" t="s">
        <v>10372</v>
      </c>
      <c r="Q4593" t="s">
        <v>10380</v>
      </c>
      <c r="R4593" t="s">
        <v>11836</v>
      </c>
      <c r="S4593">
        <v>707.88</v>
      </c>
      <c r="T4593">
        <v>3</v>
      </c>
      <c r="U4593">
        <v>0.2</v>
      </c>
      <c r="V4593">
        <v>44.2425</v>
      </c>
      <c r="W4593">
        <f>(Tableau1[[#This Row],[Sales]]/Tableau1[[#This Row],[Profit]])*100</f>
        <v>1600</v>
      </c>
      <c r="X4593">
        <f>Tableau1[[#This Row],[Sales]]*(1-Tableau1[[#This Row],[Discount]])</f>
        <v>566.30399999999997</v>
      </c>
      <c r="Y4593">
        <f ca="1">SUMIF(Tableau1[Order ID],Tableau1[[#This Row],[Order ID]],Tableau1[[#This Row],[Sales]])</f>
        <v>0</v>
      </c>
    </row>
    <row r="4594" spans="1:25" x14ac:dyDescent="0.3">
      <c r="A4594">
        <v>9188</v>
      </c>
      <c r="B4594" t="s">
        <v>4613</v>
      </c>
      <c r="C4594" s="9" t="s">
        <v>5321</v>
      </c>
      <c r="D4594" s="9">
        <v>42237</v>
      </c>
      <c r="E4594" s="3" t="s">
        <v>5797</v>
      </c>
      <c r="F4594" t="s">
        <v>6465</v>
      </c>
      <c r="G4594" t="s">
        <v>7066</v>
      </c>
      <c r="H4594" t="s">
        <v>7859</v>
      </c>
      <c r="I4594" t="s">
        <v>8056</v>
      </c>
      <c r="J4594" t="s">
        <v>8057</v>
      </c>
      <c r="K4594" t="s">
        <v>8285</v>
      </c>
      <c r="L4594" t="s">
        <v>8597</v>
      </c>
      <c r="M4594">
        <v>18103</v>
      </c>
      <c r="N4594" t="s">
        <v>8640</v>
      </c>
      <c r="O4594" t="s">
        <v>9108</v>
      </c>
      <c r="P4594" t="s">
        <v>10371</v>
      </c>
      <c r="Q4594" t="s">
        <v>10387</v>
      </c>
      <c r="R4594" t="s">
        <v>10710</v>
      </c>
      <c r="S4594">
        <v>3.488</v>
      </c>
      <c r="T4594">
        <v>2</v>
      </c>
      <c r="U4594">
        <v>0.2</v>
      </c>
      <c r="V4594">
        <v>-0.6976</v>
      </c>
      <c r="W4594">
        <f>(Tableau1[[#This Row],[Sales]]/Tableau1[[#This Row],[Profit]])*100</f>
        <v>-500</v>
      </c>
      <c r="X4594">
        <f>Tableau1[[#This Row],[Sales]]*(1-Tableau1[[#This Row],[Discount]])</f>
        <v>2.7904</v>
      </c>
      <c r="Y4594">
        <f ca="1">SUMIF(Tableau1[Order ID],Tableau1[[#This Row],[Order ID]],Tableau1[[#This Row],[Sales]])</f>
        <v>0</v>
      </c>
    </row>
    <row r="4595" spans="1:25" x14ac:dyDescent="0.3">
      <c r="A4595">
        <v>9193</v>
      </c>
      <c r="B4595" t="s">
        <v>4614</v>
      </c>
      <c r="C4595" s="9" t="s">
        <v>5151</v>
      </c>
      <c r="D4595" s="9">
        <v>42310</v>
      </c>
      <c r="E4595" s="3" t="s">
        <v>5239</v>
      </c>
      <c r="F4595" t="s">
        <v>6465</v>
      </c>
      <c r="G4595" t="s">
        <v>6589</v>
      </c>
      <c r="H4595" t="s">
        <v>7382</v>
      </c>
      <c r="I4595" t="s">
        <v>8055</v>
      </c>
      <c r="J4595" t="s">
        <v>8057</v>
      </c>
      <c r="K4595" t="s">
        <v>8110</v>
      </c>
      <c r="L4595" t="s">
        <v>8593</v>
      </c>
      <c r="M4595">
        <v>78207</v>
      </c>
      <c r="N4595" t="s">
        <v>8639</v>
      </c>
      <c r="O4595" t="s">
        <v>8935</v>
      </c>
      <c r="P4595" t="s">
        <v>10371</v>
      </c>
      <c r="Q4595" t="s">
        <v>10381</v>
      </c>
      <c r="R4595" t="s">
        <v>10684</v>
      </c>
      <c r="S4595">
        <v>29.372</v>
      </c>
      <c r="T4595">
        <v>7</v>
      </c>
      <c r="U4595">
        <v>0.8</v>
      </c>
      <c r="V4595">
        <v>-46.995199999999997</v>
      </c>
      <c r="W4595">
        <f>(Tableau1[[#This Row],[Sales]]/Tableau1[[#This Row],[Profit]])*100</f>
        <v>-62.5</v>
      </c>
      <c r="X4595">
        <f>Tableau1[[#This Row],[Sales]]*(1-Tableau1[[#This Row],[Discount]])</f>
        <v>5.8743999999999987</v>
      </c>
      <c r="Y4595">
        <f ca="1">SUMIF(Tableau1[Order ID],Tableau1[[#This Row],[Order ID]],Tableau1[[#This Row],[Sales]])</f>
        <v>0</v>
      </c>
    </row>
    <row r="4596" spans="1:25" x14ac:dyDescent="0.3">
      <c r="A4596">
        <v>9195</v>
      </c>
      <c r="B4596" t="s">
        <v>4615</v>
      </c>
      <c r="C4596" s="9" t="s">
        <v>5983</v>
      </c>
      <c r="D4596" s="9">
        <v>41973</v>
      </c>
      <c r="E4596" s="3" t="s">
        <v>5806</v>
      </c>
      <c r="F4596" t="s">
        <v>6465</v>
      </c>
      <c r="G4596" t="s">
        <v>6639</v>
      </c>
      <c r="H4596" t="s">
        <v>7432</v>
      </c>
      <c r="I4596" t="s">
        <v>8054</v>
      </c>
      <c r="J4596" t="s">
        <v>8057</v>
      </c>
      <c r="K4596" t="s">
        <v>8476</v>
      </c>
      <c r="L4596" t="s">
        <v>8604</v>
      </c>
      <c r="M4596">
        <v>85323</v>
      </c>
      <c r="N4596" t="s">
        <v>8638</v>
      </c>
      <c r="O4596" t="s">
        <v>9842</v>
      </c>
      <c r="P4596" t="s">
        <v>10371</v>
      </c>
      <c r="Q4596" t="s">
        <v>10387</v>
      </c>
      <c r="R4596" t="s">
        <v>11576</v>
      </c>
      <c r="S4596">
        <v>47.991999999999997</v>
      </c>
      <c r="T4596">
        <v>7</v>
      </c>
      <c r="U4596">
        <v>0.2</v>
      </c>
      <c r="V4596">
        <v>3.5994000000000002</v>
      </c>
      <c r="W4596">
        <f>(Tableau1[[#This Row],[Sales]]/Tableau1[[#This Row],[Profit]])*100</f>
        <v>1333.3333333333333</v>
      </c>
      <c r="X4596">
        <f>Tableau1[[#This Row],[Sales]]*(1-Tableau1[[#This Row],[Discount]])</f>
        <v>38.393599999999999</v>
      </c>
      <c r="Y4596">
        <f ca="1">SUMIF(Tableau1[Order ID],Tableau1[[#This Row],[Order ID]],Tableau1[[#This Row],[Sales]])</f>
        <v>0</v>
      </c>
    </row>
    <row r="4597" spans="1:25" x14ac:dyDescent="0.3">
      <c r="A4597">
        <v>9197</v>
      </c>
      <c r="B4597" t="s">
        <v>4616</v>
      </c>
      <c r="C4597" s="9" t="s">
        <v>6055</v>
      </c>
      <c r="D4597" s="9">
        <v>41769</v>
      </c>
      <c r="E4597" s="3" t="s">
        <v>6267</v>
      </c>
      <c r="F4597" t="s">
        <v>6465</v>
      </c>
      <c r="G4597" t="s">
        <v>6879</v>
      </c>
      <c r="H4597" t="s">
        <v>7672</v>
      </c>
      <c r="I4597" t="s">
        <v>8054</v>
      </c>
      <c r="J4597" t="s">
        <v>8057</v>
      </c>
      <c r="K4597" t="s">
        <v>8107</v>
      </c>
      <c r="L4597" t="s">
        <v>8590</v>
      </c>
      <c r="M4597">
        <v>95123</v>
      </c>
      <c r="N4597" t="s">
        <v>8638</v>
      </c>
      <c r="O4597" t="s">
        <v>10220</v>
      </c>
      <c r="P4597" t="s">
        <v>10371</v>
      </c>
      <c r="Q4597" t="s">
        <v>10383</v>
      </c>
      <c r="R4597" t="s">
        <v>11958</v>
      </c>
      <c r="S4597">
        <v>39.96</v>
      </c>
      <c r="T4597">
        <v>2</v>
      </c>
      <c r="U4597">
        <v>0</v>
      </c>
      <c r="V4597">
        <v>19.180800000000001</v>
      </c>
      <c r="W4597">
        <f>(Tableau1[[#This Row],[Sales]]/Tableau1[[#This Row],[Profit]])*100</f>
        <v>208.33333333333331</v>
      </c>
      <c r="X4597">
        <f>Tableau1[[#This Row],[Sales]]*(1-Tableau1[[#This Row],[Discount]])</f>
        <v>39.96</v>
      </c>
      <c r="Y4597">
        <f ca="1">SUMIF(Tableau1[Order ID],Tableau1[[#This Row],[Order ID]],Tableau1[[#This Row],[Sales]])</f>
        <v>0</v>
      </c>
    </row>
    <row r="4598" spans="1:25" x14ac:dyDescent="0.3">
      <c r="A4598">
        <v>9201</v>
      </c>
      <c r="B4598" t="s">
        <v>4617</v>
      </c>
      <c r="C4598" s="9" t="s">
        <v>5538</v>
      </c>
      <c r="D4598" s="9">
        <v>42660</v>
      </c>
      <c r="E4598" s="3" t="s">
        <v>5231</v>
      </c>
      <c r="F4598" t="s">
        <v>6466</v>
      </c>
      <c r="G4598" t="s">
        <v>7217</v>
      </c>
      <c r="H4598" t="s">
        <v>8010</v>
      </c>
      <c r="I4598" t="s">
        <v>8054</v>
      </c>
      <c r="J4598" t="s">
        <v>8057</v>
      </c>
      <c r="K4598" t="s">
        <v>8333</v>
      </c>
      <c r="L4598" t="s">
        <v>8618</v>
      </c>
      <c r="M4598">
        <v>8861</v>
      </c>
      <c r="N4598" t="s">
        <v>8640</v>
      </c>
      <c r="O4598" t="s">
        <v>9057</v>
      </c>
      <c r="P4598" t="s">
        <v>10370</v>
      </c>
      <c r="Q4598" t="s">
        <v>10373</v>
      </c>
      <c r="R4598" t="s">
        <v>10806</v>
      </c>
      <c r="S4598">
        <v>120.98</v>
      </c>
      <c r="T4598">
        <v>1</v>
      </c>
      <c r="U4598">
        <v>0</v>
      </c>
      <c r="V4598">
        <v>12.098000000000001</v>
      </c>
      <c r="W4598">
        <f>(Tableau1[[#This Row],[Sales]]/Tableau1[[#This Row],[Profit]])*100</f>
        <v>1000</v>
      </c>
      <c r="X4598">
        <f>Tableau1[[#This Row],[Sales]]*(1-Tableau1[[#This Row],[Discount]])</f>
        <v>120.98</v>
      </c>
      <c r="Y4598">
        <f ca="1">SUMIF(Tableau1[Order ID],Tableau1[[#This Row],[Order ID]],Tableau1[[#This Row],[Sales]])</f>
        <v>0</v>
      </c>
    </row>
    <row r="4599" spans="1:25" x14ac:dyDescent="0.3">
      <c r="A4599">
        <v>9203</v>
      </c>
      <c r="B4599" t="s">
        <v>4618</v>
      </c>
      <c r="C4599" s="9" t="s">
        <v>5889</v>
      </c>
      <c r="D4599" s="9">
        <v>42673</v>
      </c>
      <c r="E4599" s="3" t="s">
        <v>5084</v>
      </c>
      <c r="F4599" t="s">
        <v>6465</v>
      </c>
      <c r="G4599" t="s">
        <v>7021</v>
      </c>
      <c r="H4599" t="s">
        <v>7814</v>
      </c>
      <c r="I4599" t="s">
        <v>8055</v>
      </c>
      <c r="J4599" t="s">
        <v>8057</v>
      </c>
      <c r="K4599" t="s">
        <v>8078</v>
      </c>
      <c r="L4599" t="s">
        <v>8603</v>
      </c>
      <c r="M4599">
        <v>10011</v>
      </c>
      <c r="N4599" t="s">
        <v>8640</v>
      </c>
      <c r="O4599" t="s">
        <v>9809</v>
      </c>
      <c r="P4599" t="s">
        <v>10371</v>
      </c>
      <c r="Q4599" t="s">
        <v>10381</v>
      </c>
      <c r="R4599" t="s">
        <v>11543</v>
      </c>
      <c r="S4599">
        <v>28.751999999999999</v>
      </c>
      <c r="T4599">
        <v>3</v>
      </c>
      <c r="U4599">
        <v>0.2</v>
      </c>
      <c r="V4599">
        <v>10.0632</v>
      </c>
      <c r="W4599">
        <f>(Tableau1[[#This Row],[Sales]]/Tableau1[[#This Row],[Profit]])*100</f>
        <v>285.71428571428572</v>
      </c>
      <c r="X4599">
        <f>Tableau1[[#This Row],[Sales]]*(1-Tableau1[[#This Row],[Discount]])</f>
        <v>23.0016</v>
      </c>
      <c r="Y4599">
        <f ca="1">SUMIF(Tableau1[Order ID],Tableau1[[#This Row],[Order ID]],Tableau1[[#This Row],[Sales]])</f>
        <v>0</v>
      </c>
    </row>
    <row r="4600" spans="1:25" x14ac:dyDescent="0.3">
      <c r="A4600">
        <v>9205</v>
      </c>
      <c r="B4600" t="s">
        <v>4619</v>
      </c>
      <c r="C4600" s="9" t="s">
        <v>5079</v>
      </c>
      <c r="D4600" s="9">
        <v>42705</v>
      </c>
      <c r="E4600" s="3" t="s">
        <v>5035</v>
      </c>
      <c r="F4600" t="s">
        <v>6465</v>
      </c>
      <c r="G4600" t="s">
        <v>6560</v>
      </c>
      <c r="H4600" t="s">
        <v>7353</v>
      </c>
      <c r="I4600" t="s">
        <v>8055</v>
      </c>
      <c r="J4600" t="s">
        <v>8057</v>
      </c>
      <c r="K4600" t="s">
        <v>8059</v>
      </c>
      <c r="L4600" t="s">
        <v>8590</v>
      </c>
      <c r="M4600">
        <v>90004</v>
      </c>
      <c r="N4600" t="s">
        <v>8638</v>
      </c>
      <c r="O4600" t="s">
        <v>8768</v>
      </c>
      <c r="P4600" t="s">
        <v>10371</v>
      </c>
      <c r="Q4600" t="s">
        <v>10379</v>
      </c>
      <c r="R4600" t="s">
        <v>10518</v>
      </c>
      <c r="S4600">
        <v>23.04</v>
      </c>
      <c r="T4600">
        <v>8</v>
      </c>
      <c r="U4600">
        <v>0</v>
      </c>
      <c r="V4600">
        <v>6.9119999999999999</v>
      </c>
      <c r="W4600">
        <f>(Tableau1[[#This Row],[Sales]]/Tableau1[[#This Row],[Profit]])*100</f>
        <v>333.33333333333331</v>
      </c>
      <c r="X4600">
        <f>Tableau1[[#This Row],[Sales]]*(1-Tableau1[[#This Row],[Discount]])</f>
        <v>23.04</v>
      </c>
      <c r="Y4600">
        <f ca="1">SUMIF(Tableau1[Order ID],Tableau1[[#This Row],[Order ID]],Tableau1[[#This Row],[Sales]])</f>
        <v>0</v>
      </c>
    </row>
    <row r="4601" spans="1:25" x14ac:dyDescent="0.3">
      <c r="A4601">
        <v>9206</v>
      </c>
      <c r="B4601" t="s">
        <v>4620</v>
      </c>
      <c r="C4601" s="9" t="s">
        <v>5468</v>
      </c>
      <c r="D4601" s="9">
        <v>42481</v>
      </c>
      <c r="E4601" s="3" t="s">
        <v>5468</v>
      </c>
      <c r="F4601" t="s">
        <v>6467</v>
      </c>
      <c r="G4601" t="s">
        <v>7005</v>
      </c>
      <c r="H4601" t="s">
        <v>7798</v>
      </c>
      <c r="I4601" t="s">
        <v>8054</v>
      </c>
      <c r="J4601" t="s">
        <v>8057</v>
      </c>
      <c r="K4601" t="s">
        <v>8509</v>
      </c>
      <c r="L4601" t="s">
        <v>8617</v>
      </c>
      <c r="M4601">
        <v>6460</v>
      </c>
      <c r="N4601" t="s">
        <v>8640</v>
      </c>
      <c r="O4601" t="s">
        <v>9525</v>
      </c>
      <c r="P4601" t="s">
        <v>10371</v>
      </c>
      <c r="Q4601" t="s">
        <v>10379</v>
      </c>
      <c r="R4601" t="s">
        <v>11267</v>
      </c>
      <c r="S4601">
        <v>15.48</v>
      </c>
      <c r="T4601">
        <v>3</v>
      </c>
      <c r="U4601">
        <v>0</v>
      </c>
      <c r="V4601">
        <v>4.4892000000000003</v>
      </c>
      <c r="W4601">
        <f>(Tableau1[[#This Row],[Sales]]/Tableau1[[#This Row],[Profit]])*100</f>
        <v>344.82758620689651</v>
      </c>
      <c r="X4601">
        <f>Tableau1[[#This Row],[Sales]]*(1-Tableau1[[#This Row],[Discount]])</f>
        <v>15.48</v>
      </c>
      <c r="Y4601">
        <f ca="1">SUMIF(Tableau1[Order ID],Tableau1[[#This Row],[Order ID]],Tableau1[[#This Row],[Sales]])</f>
        <v>0</v>
      </c>
    </row>
    <row r="4602" spans="1:25" x14ac:dyDescent="0.3">
      <c r="A4602">
        <v>9208</v>
      </c>
      <c r="B4602" t="s">
        <v>4621</v>
      </c>
      <c r="C4602" s="9" t="s">
        <v>5676</v>
      </c>
      <c r="D4602" s="9">
        <v>42950</v>
      </c>
      <c r="E4602" s="3" t="s">
        <v>5813</v>
      </c>
      <c r="F4602" t="s">
        <v>6465</v>
      </c>
      <c r="G4602" t="s">
        <v>6923</v>
      </c>
      <c r="H4602" t="s">
        <v>7716</v>
      </c>
      <c r="I4602" t="s">
        <v>8054</v>
      </c>
      <c r="J4602" t="s">
        <v>8057</v>
      </c>
      <c r="K4602" t="s">
        <v>8099</v>
      </c>
      <c r="L4602" t="s">
        <v>8598</v>
      </c>
      <c r="M4602">
        <v>61701</v>
      </c>
      <c r="N4602" t="s">
        <v>8639</v>
      </c>
      <c r="O4602" t="s">
        <v>9929</v>
      </c>
      <c r="P4602" t="s">
        <v>10372</v>
      </c>
      <c r="Q4602" t="s">
        <v>10384</v>
      </c>
      <c r="R4602" t="s">
        <v>11665</v>
      </c>
      <c r="S4602">
        <v>39.816000000000003</v>
      </c>
      <c r="T4602">
        <v>3</v>
      </c>
      <c r="U4602">
        <v>0.2</v>
      </c>
      <c r="V4602">
        <v>7.4654999999999996</v>
      </c>
      <c r="W4602">
        <f>(Tableau1[[#This Row],[Sales]]/Tableau1[[#This Row],[Profit]])*100</f>
        <v>533.33333333333337</v>
      </c>
      <c r="X4602">
        <f>Tableau1[[#This Row],[Sales]]*(1-Tableau1[[#This Row],[Discount]])</f>
        <v>31.852800000000002</v>
      </c>
      <c r="Y4602">
        <f ca="1">SUMIF(Tableau1[Order ID],Tableau1[[#This Row],[Order ID]],Tableau1[[#This Row],[Sales]])</f>
        <v>0</v>
      </c>
    </row>
    <row r="4603" spans="1:25" x14ac:dyDescent="0.3">
      <c r="A4603">
        <v>9209</v>
      </c>
      <c r="B4603" t="s">
        <v>4622</v>
      </c>
      <c r="C4603" s="9" t="s">
        <v>5676</v>
      </c>
      <c r="D4603" s="9">
        <v>42950</v>
      </c>
      <c r="E4603" s="3" t="s">
        <v>6329</v>
      </c>
      <c r="F4603" t="s">
        <v>6464</v>
      </c>
      <c r="G4603" t="s">
        <v>7022</v>
      </c>
      <c r="H4603" t="s">
        <v>7815</v>
      </c>
      <c r="I4603" t="s">
        <v>8055</v>
      </c>
      <c r="J4603" t="s">
        <v>8057</v>
      </c>
      <c r="K4603" t="s">
        <v>8062</v>
      </c>
      <c r="L4603" t="s">
        <v>8234</v>
      </c>
      <c r="M4603">
        <v>98105</v>
      </c>
      <c r="N4603" t="s">
        <v>8638</v>
      </c>
      <c r="O4603" t="s">
        <v>9814</v>
      </c>
      <c r="P4603" t="s">
        <v>10371</v>
      </c>
      <c r="Q4603" t="s">
        <v>10377</v>
      </c>
      <c r="R4603" t="s">
        <v>11547</v>
      </c>
      <c r="S4603">
        <v>16.059999999999999</v>
      </c>
      <c r="T4603">
        <v>1</v>
      </c>
      <c r="U4603">
        <v>0</v>
      </c>
      <c r="V4603">
        <v>4.1756000000000002</v>
      </c>
      <c r="W4603">
        <f>(Tableau1[[#This Row],[Sales]]/Tableau1[[#This Row],[Profit]])*100</f>
        <v>384.61538461538458</v>
      </c>
      <c r="X4603">
        <f>Tableau1[[#This Row],[Sales]]*(1-Tableau1[[#This Row],[Discount]])</f>
        <v>16.059999999999999</v>
      </c>
      <c r="Y4603">
        <f ca="1">SUMIF(Tableau1[Order ID],Tableau1[[#This Row],[Order ID]],Tableau1[[#This Row],[Sales]])</f>
        <v>0</v>
      </c>
    </row>
    <row r="4604" spans="1:25" x14ac:dyDescent="0.3">
      <c r="A4604">
        <v>9210</v>
      </c>
      <c r="B4604" t="s">
        <v>4623</v>
      </c>
      <c r="C4604" s="9" t="s">
        <v>5187</v>
      </c>
      <c r="D4604" s="9">
        <v>43080</v>
      </c>
      <c r="E4604" s="3" t="s">
        <v>5847</v>
      </c>
      <c r="F4604" t="s">
        <v>6464</v>
      </c>
      <c r="G4604" t="s">
        <v>7257</v>
      </c>
      <c r="H4604" t="s">
        <v>8050</v>
      </c>
      <c r="I4604" t="s">
        <v>8056</v>
      </c>
      <c r="J4604" t="s">
        <v>8057</v>
      </c>
      <c r="K4604" t="s">
        <v>8198</v>
      </c>
      <c r="L4604" t="s">
        <v>8611</v>
      </c>
      <c r="M4604">
        <v>52601</v>
      </c>
      <c r="N4604" t="s">
        <v>8639</v>
      </c>
      <c r="O4604" t="s">
        <v>9641</v>
      </c>
      <c r="P4604" t="s">
        <v>10371</v>
      </c>
      <c r="Q4604" t="s">
        <v>10385</v>
      </c>
      <c r="R4604" t="s">
        <v>11379</v>
      </c>
      <c r="S4604">
        <v>7.28</v>
      </c>
      <c r="T4604">
        <v>1</v>
      </c>
      <c r="U4604">
        <v>0</v>
      </c>
      <c r="V4604">
        <v>3.4944000000000002</v>
      </c>
      <c r="W4604">
        <f>(Tableau1[[#This Row],[Sales]]/Tableau1[[#This Row],[Profit]])*100</f>
        <v>208.33333333333334</v>
      </c>
      <c r="X4604">
        <f>Tableau1[[#This Row],[Sales]]*(1-Tableau1[[#This Row],[Discount]])</f>
        <v>7.28</v>
      </c>
      <c r="Y4604">
        <f ca="1">SUMIF(Tableau1[Order ID],Tableau1[[#This Row],[Order ID]],Tableau1[[#This Row],[Sales]])</f>
        <v>0</v>
      </c>
    </row>
    <row r="4605" spans="1:25" x14ac:dyDescent="0.3">
      <c r="A4605">
        <v>9212</v>
      </c>
      <c r="B4605" t="s">
        <v>4624</v>
      </c>
      <c r="C4605" s="9" t="s">
        <v>5978</v>
      </c>
      <c r="D4605" s="9">
        <v>42077</v>
      </c>
      <c r="E4605" s="3" t="s">
        <v>5561</v>
      </c>
      <c r="F4605" t="s">
        <v>6465</v>
      </c>
      <c r="G4605" t="s">
        <v>6950</v>
      </c>
      <c r="H4605" t="s">
        <v>7743</v>
      </c>
      <c r="I4605" t="s">
        <v>8054</v>
      </c>
      <c r="J4605" t="s">
        <v>8057</v>
      </c>
      <c r="K4605" t="s">
        <v>8101</v>
      </c>
      <c r="L4605" t="s">
        <v>8590</v>
      </c>
      <c r="M4605">
        <v>95661</v>
      </c>
      <c r="N4605" t="s">
        <v>8638</v>
      </c>
      <c r="O4605" t="s">
        <v>8908</v>
      </c>
      <c r="P4605" t="s">
        <v>10371</v>
      </c>
      <c r="Q4605" t="s">
        <v>10383</v>
      </c>
      <c r="R4605" t="s">
        <v>10657</v>
      </c>
      <c r="S4605">
        <v>19.440000000000001</v>
      </c>
      <c r="T4605">
        <v>3</v>
      </c>
      <c r="U4605">
        <v>0</v>
      </c>
      <c r="V4605">
        <v>9.3312000000000008</v>
      </c>
      <c r="W4605">
        <f>(Tableau1[[#This Row],[Sales]]/Tableau1[[#This Row],[Profit]])*100</f>
        <v>208.33333333333334</v>
      </c>
      <c r="X4605">
        <f>Tableau1[[#This Row],[Sales]]*(1-Tableau1[[#This Row],[Discount]])</f>
        <v>19.440000000000001</v>
      </c>
      <c r="Y4605">
        <f ca="1">SUMIF(Tableau1[Order ID],Tableau1[[#This Row],[Order ID]],Tableau1[[#This Row],[Sales]])</f>
        <v>0</v>
      </c>
    </row>
    <row r="4606" spans="1:25" x14ac:dyDescent="0.3">
      <c r="A4606">
        <v>9213</v>
      </c>
      <c r="B4606" t="s">
        <v>4625</v>
      </c>
      <c r="C4606" s="9" t="s">
        <v>5619</v>
      </c>
      <c r="D4606" s="9">
        <v>41981</v>
      </c>
      <c r="E4606" s="3" t="s">
        <v>5564</v>
      </c>
      <c r="F4606" t="s">
        <v>6465</v>
      </c>
      <c r="G4606" t="s">
        <v>6717</v>
      </c>
      <c r="H4606" t="s">
        <v>7510</v>
      </c>
      <c r="I4606" t="s">
        <v>8055</v>
      </c>
      <c r="J4606" t="s">
        <v>8057</v>
      </c>
      <c r="K4606" t="s">
        <v>8066</v>
      </c>
      <c r="L4606" t="s">
        <v>8590</v>
      </c>
      <c r="M4606">
        <v>94110</v>
      </c>
      <c r="N4606" t="s">
        <v>8638</v>
      </c>
      <c r="O4606" t="s">
        <v>8701</v>
      </c>
      <c r="P4606" t="s">
        <v>10370</v>
      </c>
      <c r="Q4606" t="s">
        <v>10378</v>
      </c>
      <c r="R4606" t="s">
        <v>10450</v>
      </c>
      <c r="S4606">
        <v>39.880000000000003</v>
      </c>
      <c r="T4606">
        <v>2</v>
      </c>
      <c r="U4606">
        <v>0</v>
      </c>
      <c r="V4606">
        <v>11.166399999999999</v>
      </c>
      <c r="W4606">
        <f>(Tableau1[[#This Row],[Sales]]/Tableau1[[#This Row],[Profit]])*100</f>
        <v>357.14285714285717</v>
      </c>
      <c r="X4606">
        <f>Tableau1[[#This Row],[Sales]]*(1-Tableau1[[#This Row],[Discount]])</f>
        <v>39.880000000000003</v>
      </c>
      <c r="Y4606">
        <f ca="1">SUMIF(Tableau1[Order ID],Tableau1[[#This Row],[Order ID]],Tableau1[[#This Row],[Sales]])</f>
        <v>0</v>
      </c>
    </row>
    <row r="4607" spans="1:25" x14ac:dyDescent="0.3">
      <c r="A4607">
        <v>9215</v>
      </c>
      <c r="B4607" t="s">
        <v>4626</v>
      </c>
      <c r="C4607" s="9" t="s">
        <v>6063</v>
      </c>
      <c r="D4607" s="9">
        <v>43008</v>
      </c>
      <c r="E4607" s="3" t="s">
        <v>5310</v>
      </c>
      <c r="F4607" t="s">
        <v>6466</v>
      </c>
      <c r="G4607" t="s">
        <v>7009</v>
      </c>
      <c r="H4607" t="s">
        <v>7802</v>
      </c>
      <c r="I4607" t="s">
        <v>8055</v>
      </c>
      <c r="J4607" t="s">
        <v>8057</v>
      </c>
      <c r="K4607" t="s">
        <v>8068</v>
      </c>
      <c r="L4607" t="s">
        <v>8597</v>
      </c>
      <c r="M4607">
        <v>19120</v>
      </c>
      <c r="N4607" t="s">
        <v>8640</v>
      </c>
      <c r="O4607" t="s">
        <v>10364</v>
      </c>
      <c r="P4607" t="s">
        <v>10371</v>
      </c>
      <c r="Q4607" t="s">
        <v>10375</v>
      </c>
      <c r="R4607" t="s">
        <v>12104</v>
      </c>
      <c r="S4607">
        <v>20.664000000000001</v>
      </c>
      <c r="T4607">
        <v>7</v>
      </c>
      <c r="U4607">
        <v>0.2</v>
      </c>
      <c r="V4607">
        <v>6.9741</v>
      </c>
      <c r="W4607">
        <f>(Tableau1[[#This Row],[Sales]]/Tableau1[[#This Row],[Profit]])*100</f>
        <v>296.2962962962963</v>
      </c>
      <c r="X4607">
        <f>Tableau1[[#This Row],[Sales]]*(1-Tableau1[[#This Row],[Discount]])</f>
        <v>16.531200000000002</v>
      </c>
      <c r="Y4607">
        <f ca="1">SUMIF(Tableau1[Order ID],Tableau1[[#This Row],[Order ID]],Tableau1[[#This Row],[Sales]])</f>
        <v>0</v>
      </c>
    </row>
    <row r="4608" spans="1:25" x14ac:dyDescent="0.3">
      <c r="A4608">
        <v>9216</v>
      </c>
      <c r="B4608" t="s">
        <v>4627</v>
      </c>
      <c r="C4608" s="9" t="s">
        <v>5861</v>
      </c>
      <c r="D4608" s="9">
        <v>42695</v>
      </c>
      <c r="E4608" s="3" t="s">
        <v>5521</v>
      </c>
      <c r="F4608" t="s">
        <v>6465</v>
      </c>
      <c r="G4608" t="s">
        <v>6728</v>
      </c>
      <c r="H4608" t="s">
        <v>7521</v>
      </c>
      <c r="I4608" t="s">
        <v>8055</v>
      </c>
      <c r="J4608" t="s">
        <v>8057</v>
      </c>
      <c r="K4608" t="s">
        <v>8059</v>
      </c>
      <c r="L4608" t="s">
        <v>8590</v>
      </c>
      <c r="M4608">
        <v>90049</v>
      </c>
      <c r="N4608" t="s">
        <v>8638</v>
      </c>
      <c r="O4608" t="s">
        <v>9124</v>
      </c>
      <c r="P4608" t="s">
        <v>10371</v>
      </c>
      <c r="Q4608" t="s">
        <v>10383</v>
      </c>
      <c r="R4608" t="s">
        <v>10873</v>
      </c>
      <c r="S4608">
        <v>32.4</v>
      </c>
      <c r="T4608">
        <v>5</v>
      </c>
      <c r="U4608">
        <v>0</v>
      </c>
      <c r="V4608">
        <v>15.552</v>
      </c>
      <c r="W4608">
        <f>(Tableau1[[#This Row],[Sales]]/Tableau1[[#This Row],[Profit]])*100</f>
        <v>208.33333333333334</v>
      </c>
      <c r="X4608">
        <f>Tableau1[[#This Row],[Sales]]*(1-Tableau1[[#This Row],[Discount]])</f>
        <v>32.4</v>
      </c>
      <c r="Y4608">
        <f ca="1">SUMIF(Tableau1[Order ID],Tableau1[[#This Row],[Order ID]],Tableau1[[#This Row],[Sales]])</f>
        <v>0</v>
      </c>
    </row>
    <row r="4609" spans="1:25" x14ac:dyDescent="0.3">
      <c r="A4609">
        <v>9217</v>
      </c>
      <c r="B4609" t="s">
        <v>4628</v>
      </c>
      <c r="C4609" s="9" t="s">
        <v>5251</v>
      </c>
      <c r="D4609" s="9">
        <v>43063</v>
      </c>
      <c r="E4609" s="3" t="s">
        <v>5359</v>
      </c>
      <c r="F4609" t="s">
        <v>6465</v>
      </c>
      <c r="G4609" t="s">
        <v>7152</v>
      </c>
      <c r="H4609" t="s">
        <v>7945</v>
      </c>
      <c r="I4609" t="s">
        <v>8055</v>
      </c>
      <c r="J4609" t="s">
        <v>8057</v>
      </c>
      <c r="K4609" t="s">
        <v>8430</v>
      </c>
      <c r="L4609" t="s">
        <v>8593</v>
      </c>
      <c r="M4609">
        <v>79762</v>
      </c>
      <c r="N4609" t="s">
        <v>8639</v>
      </c>
      <c r="O4609" t="s">
        <v>8655</v>
      </c>
      <c r="P4609" t="s">
        <v>10371</v>
      </c>
      <c r="Q4609" t="s">
        <v>10382</v>
      </c>
      <c r="R4609" t="s">
        <v>10404</v>
      </c>
      <c r="S4609">
        <v>13.762</v>
      </c>
      <c r="T4609">
        <v>1</v>
      </c>
      <c r="U4609">
        <v>0.8</v>
      </c>
      <c r="V4609">
        <v>-24.771599999999999</v>
      </c>
      <c r="W4609">
        <f>(Tableau1[[#This Row],[Sales]]/Tableau1[[#This Row],[Profit]])*100</f>
        <v>-55.555555555555557</v>
      </c>
      <c r="X4609">
        <f>Tableau1[[#This Row],[Sales]]*(1-Tableau1[[#This Row],[Discount]])</f>
        <v>2.7523999999999993</v>
      </c>
      <c r="Y4609">
        <f ca="1">SUMIF(Tableau1[Order ID],Tableau1[[#This Row],[Order ID]],Tableau1[[#This Row],[Sales]])</f>
        <v>0</v>
      </c>
    </row>
    <row r="4610" spans="1:25" x14ac:dyDescent="0.3">
      <c r="A4610">
        <v>9218</v>
      </c>
      <c r="B4610" t="s">
        <v>4629</v>
      </c>
      <c r="C4610" s="9" t="s">
        <v>5267</v>
      </c>
      <c r="D4610" s="9">
        <v>43053</v>
      </c>
      <c r="E4610" s="3" t="s">
        <v>5731</v>
      </c>
      <c r="F4610" t="s">
        <v>6466</v>
      </c>
      <c r="G4610" t="s">
        <v>7053</v>
      </c>
      <c r="H4610" t="s">
        <v>7846</v>
      </c>
      <c r="I4610" t="s">
        <v>8056</v>
      </c>
      <c r="J4610" t="s">
        <v>8057</v>
      </c>
      <c r="K4610" t="s">
        <v>8089</v>
      </c>
      <c r="L4610" t="s">
        <v>8599</v>
      </c>
      <c r="M4610">
        <v>55407</v>
      </c>
      <c r="N4610" t="s">
        <v>8639</v>
      </c>
      <c r="O4610" t="s">
        <v>9284</v>
      </c>
      <c r="P4610" t="s">
        <v>10371</v>
      </c>
      <c r="Q4610" t="s">
        <v>10385</v>
      </c>
      <c r="R4610" t="s">
        <v>11033</v>
      </c>
      <c r="S4610">
        <v>15.28</v>
      </c>
      <c r="T4610">
        <v>2</v>
      </c>
      <c r="U4610">
        <v>0</v>
      </c>
      <c r="V4610">
        <v>7.4871999999999996</v>
      </c>
      <c r="W4610">
        <f>(Tableau1[[#This Row],[Sales]]/Tableau1[[#This Row],[Profit]])*100</f>
        <v>204.08163265306123</v>
      </c>
      <c r="X4610">
        <f>Tableau1[[#This Row],[Sales]]*(1-Tableau1[[#This Row],[Discount]])</f>
        <v>15.28</v>
      </c>
      <c r="Y4610">
        <f ca="1">SUMIF(Tableau1[Order ID],Tableau1[[#This Row],[Order ID]],Tableau1[[#This Row],[Sales]])</f>
        <v>0</v>
      </c>
    </row>
    <row r="4611" spans="1:25" x14ac:dyDescent="0.3">
      <c r="A4611">
        <v>9219</v>
      </c>
      <c r="B4611" t="s">
        <v>4630</v>
      </c>
      <c r="C4611" s="9" t="s">
        <v>5778</v>
      </c>
      <c r="D4611" s="9">
        <v>42232</v>
      </c>
      <c r="E4611" s="3" t="s">
        <v>6400</v>
      </c>
      <c r="F4611" t="s">
        <v>6465</v>
      </c>
      <c r="G4611" t="s">
        <v>6995</v>
      </c>
      <c r="H4611" t="s">
        <v>7788</v>
      </c>
      <c r="I4611" t="s">
        <v>8054</v>
      </c>
      <c r="J4611" t="s">
        <v>8057</v>
      </c>
      <c r="K4611" t="s">
        <v>8068</v>
      </c>
      <c r="L4611" t="s">
        <v>8597</v>
      </c>
      <c r="M4611">
        <v>19120</v>
      </c>
      <c r="N4611" t="s">
        <v>8640</v>
      </c>
      <c r="O4611" t="s">
        <v>9466</v>
      </c>
      <c r="P4611" t="s">
        <v>10371</v>
      </c>
      <c r="Q4611" t="s">
        <v>10377</v>
      </c>
      <c r="R4611" t="s">
        <v>11210</v>
      </c>
      <c r="S4611">
        <v>44.688000000000002</v>
      </c>
      <c r="T4611">
        <v>7</v>
      </c>
      <c r="U4611">
        <v>0.2</v>
      </c>
      <c r="V4611">
        <v>3.3515999999999999</v>
      </c>
      <c r="W4611">
        <f>(Tableau1[[#This Row],[Sales]]/Tableau1[[#This Row],[Profit]])*100</f>
        <v>1333.3333333333335</v>
      </c>
      <c r="X4611">
        <f>Tableau1[[#This Row],[Sales]]*(1-Tableau1[[#This Row],[Discount]])</f>
        <v>35.750400000000006</v>
      </c>
      <c r="Y4611">
        <f ca="1">SUMIF(Tableau1[Order ID],Tableau1[[#This Row],[Order ID]],Tableau1[[#This Row],[Sales]])</f>
        <v>0</v>
      </c>
    </row>
    <row r="4612" spans="1:25" x14ac:dyDescent="0.3">
      <c r="A4612">
        <v>9221</v>
      </c>
      <c r="B4612" t="s">
        <v>4631</v>
      </c>
      <c r="C4612" s="9" t="s">
        <v>5149</v>
      </c>
      <c r="D4612" s="9">
        <v>43021</v>
      </c>
      <c r="E4612" s="3" t="s">
        <v>5366</v>
      </c>
      <c r="F4612" t="s">
        <v>6466</v>
      </c>
      <c r="G4612" t="s">
        <v>7127</v>
      </c>
      <c r="H4612" t="s">
        <v>7920</v>
      </c>
      <c r="I4612" t="s">
        <v>8054</v>
      </c>
      <c r="J4612" t="s">
        <v>8057</v>
      </c>
      <c r="K4612" t="s">
        <v>8298</v>
      </c>
      <c r="L4612" t="s">
        <v>8616</v>
      </c>
      <c r="M4612">
        <v>70506</v>
      </c>
      <c r="N4612" t="s">
        <v>8637</v>
      </c>
      <c r="O4612" t="s">
        <v>9823</v>
      </c>
      <c r="P4612" t="s">
        <v>10371</v>
      </c>
      <c r="Q4612" t="s">
        <v>10375</v>
      </c>
      <c r="R4612" t="s">
        <v>11556</v>
      </c>
      <c r="S4612">
        <v>11.07</v>
      </c>
      <c r="T4612">
        <v>3</v>
      </c>
      <c r="U4612">
        <v>0</v>
      </c>
      <c r="V4612">
        <v>5.2028999999999996</v>
      </c>
      <c r="W4612">
        <f>(Tableau1[[#This Row],[Sales]]/Tableau1[[#This Row],[Profit]])*100</f>
        <v>212.76595744680856</v>
      </c>
      <c r="X4612">
        <f>Tableau1[[#This Row],[Sales]]*(1-Tableau1[[#This Row],[Discount]])</f>
        <v>11.07</v>
      </c>
      <c r="Y4612">
        <f ca="1">SUMIF(Tableau1[Order ID],Tableau1[[#This Row],[Order ID]],Tableau1[[#This Row],[Sales]])</f>
        <v>0</v>
      </c>
    </row>
    <row r="4613" spans="1:25" x14ac:dyDescent="0.3">
      <c r="A4613">
        <v>9224</v>
      </c>
      <c r="B4613" t="s">
        <v>4632</v>
      </c>
      <c r="C4613" s="9" t="s">
        <v>5289</v>
      </c>
      <c r="D4613" s="9">
        <v>43043</v>
      </c>
      <c r="E4613" s="3" t="s">
        <v>5289</v>
      </c>
      <c r="F4613" t="s">
        <v>6467</v>
      </c>
      <c r="G4613" t="s">
        <v>6554</v>
      </c>
      <c r="H4613" t="s">
        <v>7347</v>
      </c>
      <c r="I4613" t="s">
        <v>8056</v>
      </c>
      <c r="J4613" t="s">
        <v>8057</v>
      </c>
      <c r="K4613" t="s">
        <v>8576</v>
      </c>
      <c r="L4613" t="s">
        <v>8593</v>
      </c>
      <c r="M4613">
        <v>77803</v>
      </c>
      <c r="N4613" t="s">
        <v>8639</v>
      </c>
      <c r="O4613" t="s">
        <v>9954</v>
      </c>
      <c r="P4613" t="s">
        <v>10371</v>
      </c>
      <c r="Q4613" t="s">
        <v>10381</v>
      </c>
      <c r="R4613" t="s">
        <v>11689</v>
      </c>
      <c r="S4613">
        <v>7.5359999999999996</v>
      </c>
      <c r="T4613">
        <v>6</v>
      </c>
      <c r="U4613">
        <v>0.8</v>
      </c>
      <c r="V4613">
        <v>-13.188000000000001</v>
      </c>
      <c r="W4613">
        <f>(Tableau1[[#This Row],[Sales]]/Tableau1[[#This Row],[Profit]])*100</f>
        <v>-57.142857142857139</v>
      </c>
      <c r="X4613">
        <f>Tableau1[[#This Row],[Sales]]*(1-Tableau1[[#This Row],[Discount]])</f>
        <v>1.5071999999999997</v>
      </c>
      <c r="Y4613">
        <f ca="1">SUMIF(Tableau1[Order ID],Tableau1[[#This Row],[Order ID]],Tableau1[[#This Row],[Sales]])</f>
        <v>0</v>
      </c>
    </row>
    <row r="4614" spans="1:25" x14ac:dyDescent="0.3">
      <c r="A4614">
        <v>9228</v>
      </c>
      <c r="B4614" t="s">
        <v>4633</v>
      </c>
      <c r="C4614" s="9" t="s">
        <v>5528</v>
      </c>
      <c r="D4614" s="9">
        <v>42813</v>
      </c>
      <c r="E4614" s="3" t="s">
        <v>5698</v>
      </c>
      <c r="F4614" t="s">
        <v>6465</v>
      </c>
      <c r="G4614" t="s">
        <v>6901</v>
      </c>
      <c r="H4614" t="s">
        <v>7694</v>
      </c>
      <c r="I4614" t="s">
        <v>8055</v>
      </c>
      <c r="J4614" t="s">
        <v>8057</v>
      </c>
      <c r="K4614" t="s">
        <v>8059</v>
      </c>
      <c r="L4614" t="s">
        <v>8590</v>
      </c>
      <c r="M4614">
        <v>90008</v>
      </c>
      <c r="N4614" t="s">
        <v>8638</v>
      </c>
      <c r="O4614" t="s">
        <v>9891</v>
      </c>
      <c r="P4614" t="s">
        <v>10371</v>
      </c>
      <c r="Q4614" t="s">
        <v>10382</v>
      </c>
      <c r="R4614" t="s">
        <v>11626</v>
      </c>
      <c r="S4614">
        <v>381.36</v>
      </c>
      <c r="T4614">
        <v>7</v>
      </c>
      <c r="U4614">
        <v>0</v>
      </c>
      <c r="V4614">
        <v>106.7808</v>
      </c>
      <c r="W4614">
        <f>(Tableau1[[#This Row],[Sales]]/Tableau1[[#This Row],[Profit]])*100</f>
        <v>357.14285714285717</v>
      </c>
      <c r="X4614">
        <f>Tableau1[[#This Row],[Sales]]*(1-Tableau1[[#This Row],[Discount]])</f>
        <v>381.36</v>
      </c>
      <c r="Y4614">
        <f ca="1">SUMIF(Tableau1[Order ID],Tableau1[[#This Row],[Order ID]],Tableau1[[#This Row],[Sales]])</f>
        <v>0</v>
      </c>
    </row>
    <row r="4615" spans="1:25" x14ac:dyDescent="0.3">
      <c r="A4615">
        <v>9229</v>
      </c>
      <c r="B4615" t="s">
        <v>4634</v>
      </c>
      <c r="C4615" s="9" t="s">
        <v>5965</v>
      </c>
      <c r="D4615" s="9">
        <v>41946</v>
      </c>
      <c r="E4615" s="3" t="s">
        <v>5965</v>
      </c>
      <c r="F4615" t="s">
        <v>6467</v>
      </c>
      <c r="G4615" t="s">
        <v>6894</v>
      </c>
      <c r="H4615" t="s">
        <v>7687</v>
      </c>
      <c r="I4615" t="s">
        <v>8056</v>
      </c>
      <c r="J4615" t="s">
        <v>8057</v>
      </c>
      <c r="K4615" t="s">
        <v>8059</v>
      </c>
      <c r="L4615" t="s">
        <v>8590</v>
      </c>
      <c r="M4615">
        <v>90049</v>
      </c>
      <c r="N4615" t="s">
        <v>8638</v>
      </c>
      <c r="O4615" t="s">
        <v>8697</v>
      </c>
      <c r="P4615" t="s">
        <v>10371</v>
      </c>
      <c r="Q4615" t="s">
        <v>10379</v>
      </c>
      <c r="R4615" t="s">
        <v>10446</v>
      </c>
      <c r="S4615">
        <v>6.72</v>
      </c>
      <c r="T4615">
        <v>4</v>
      </c>
      <c r="U4615">
        <v>0</v>
      </c>
      <c r="V4615">
        <v>3.36</v>
      </c>
      <c r="W4615">
        <f>(Tableau1[[#This Row],[Sales]]/Tableau1[[#This Row],[Profit]])*100</f>
        <v>200</v>
      </c>
      <c r="X4615">
        <f>Tableau1[[#This Row],[Sales]]*(1-Tableau1[[#This Row],[Discount]])</f>
        <v>6.72</v>
      </c>
      <c r="Y4615">
        <f ca="1">SUMIF(Tableau1[Order ID],Tableau1[[#This Row],[Order ID]],Tableau1[[#This Row],[Sales]])</f>
        <v>0</v>
      </c>
    </row>
    <row r="4616" spans="1:25" x14ac:dyDescent="0.3">
      <c r="A4616">
        <v>9230</v>
      </c>
      <c r="B4616" t="s">
        <v>4635</v>
      </c>
      <c r="C4616" s="9" t="s">
        <v>5313</v>
      </c>
      <c r="D4616" s="9">
        <v>42939</v>
      </c>
      <c r="E4616" s="3" t="s">
        <v>6219</v>
      </c>
      <c r="F4616" t="s">
        <v>6466</v>
      </c>
      <c r="G4616" t="s">
        <v>6482</v>
      </c>
      <c r="H4616" t="s">
        <v>7275</v>
      </c>
      <c r="I4616" t="s">
        <v>8054</v>
      </c>
      <c r="J4616" t="s">
        <v>8057</v>
      </c>
      <c r="K4616" t="s">
        <v>8059</v>
      </c>
      <c r="L4616" t="s">
        <v>8590</v>
      </c>
      <c r="M4616">
        <v>90045</v>
      </c>
      <c r="N4616" t="s">
        <v>8638</v>
      </c>
      <c r="O4616" t="s">
        <v>9463</v>
      </c>
      <c r="P4616" t="s">
        <v>10371</v>
      </c>
      <c r="Q4616" t="s">
        <v>10381</v>
      </c>
      <c r="R4616" t="s">
        <v>11207</v>
      </c>
      <c r="S4616">
        <v>15.192</v>
      </c>
      <c r="T4616">
        <v>3</v>
      </c>
      <c r="U4616">
        <v>0.2</v>
      </c>
      <c r="V4616">
        <v>5.5071000000000003</v>
      </c>
      <c r="W4616">
        <f>(Tableau1[[#This Row],[Sales]]/Tableau1[[#This Row],[Profit]])*100</f>
        <v>275.86206896551721</v>
      </c>
      <c r="X4616">
        <f>Tableau1[[#This Row],[Sales]]*(1-Tableau1[[#This Row],[Discount]])</f>
        <v>12.153600000000001</v>
      </c>
      <c r="Y4616">
        <f ca="1">SUMIF(Tableau1[Order ID],Tableau1[[#This Row],[Order ID]],Tableau1[[#This Row],[Sales]])</f>
        <v>0</v>
      </c>
    </row>
    <row r="4617" spans="1:25" x14ac:dyDescent="0.3">
      <c r="A4617">
        <v>9232</v>
      </c>
      <c r="B4617" t="s">
        <v>4636</v>
      </c>
      <c r="C4617" s="9" t="s">
        <v>5452</v>
      </c>
      <c r="D4617" s="9">
        <v>42000</v>
      </c>
      <c r="E4617" s="3" t="s">
        <v>5550</v>
      </c>
      <c r="F4617" t="s">
        <v>6465</v>
      </c>
      <c r="G4617" t="s">
        <v>6729</v>
      </c>
      <c r="H4617" t="s">
        <v>7522</v>
      </c>
      <c r="I4617" t="s">
        <v>8054</v>
      </c>
      <c r="J4617" t="s">
        <v>8057</v>
      </c>
      <c r="K4617" t="s">
        <v>8100</v>
      </c>
      <c r="L4617" t="s">
        <v>8604</v>
      </c>
      <c r="M4617">
        <v>85023</v>
      </c>
      <c r="N4617" t="s">
        <v>8638</v>
      </c>
      <c r="O4617" t="s">
        <v>8753</v>
      </c>
      <c r="P4617" t="s">
        <v>10371</v>
      </c>
      <c r="Q4617" t="s">
        <v>10381</v>
      </c>
      <c r="R4617" t="s">
        <v>10502</v>
      </c>
      <c r="S4617">
        <v>946.76400000000001</v>
      </c>
      <c r="T4617">
        <v>6</v>
      </c>
      <c r="U4617">
        <v>0.7</v>
      </c>
      <c r="V4617">
        <v>-694.29359999999997</v>
      </c>
      <c r="W4617">
        <f>(Tableau1[[#This Row],[Sales]]/Tableau1[[#This Row],[Profit]])*100</f>
        <v>-136.36363636363637</v>
      </c>
      <c r="X4617">
        <f>Tableau1[[#This Row],[Sales]]*(1-Tableau1[[#This Row],[Discount]])</f>
        <v>284.02920000000006</v>
      </c>
      <c r="Y4617">
        <f ca="1">SUMIF(Tableau1[Order ID],Tableau1[[#This Row],[Order ID]],Tableau1[[#This Row],[Sales]])</f>
        <v>0</v>
      </c>
    </row>
    <row r="4618" spans="1:25" x14ac:dyDescent="0.3">
      <c r="A4618">
        <v>9233</v>
      </c>
      <c r="B4618" t="s">
        <v>4637</v>
      </c>
      <c r="C4618" s="9" t="s">
        <v>5506</v>
      </c>
      <c r="D4618" s="9">
        <v>42615</v>
      </c>
      <c r="E4618" s="3" t="s">
        <v>5077</v>
      </c>
      <c r="F4618" t="s">
        <v>6465</v>
      </c>
      <c r="G4618" t="s">
        <v>6703</v>
      </c>
      <c r="H4618" t="s">
        <v>7496</v>
      </c>
      <c r="I4618" t="s">
        <v>8054</v>
      </c>
      <c r="J4618" t="s">
        <v>8057</v>
      </c>
      <c r="K4618" t="s">
        <v>8059</v>
      </c>
      <c r="L4618" t="s">
        <v>8590</v>
      </c>
      <c r="M4618">
        <v>90036</v>
      </c>
      <c r="N4618" t="s">
        <v>8638</v>
      </c>
      <c r="O4618" t="s">
        <v>9760</v>
      </c>
      <c r="P4618" t="s">
        <v>10370</v>
      </c>
      <c r="Q4618" t="s">
        <v>10378</v>
      </c>
      <c r="R4618" t="s">
        <v>11495</v>
      </c>
      <c r="S4618">
        <v>94.68</v>
      </c>
      <c r="T4618">
        <v>9</v>
      </c>
      <c r="U4618">
        <v>0</v>
      </c>
      <c r="V4618">
        <v>31.244399999999999</v>
      </c>
      <c r="W4618">
        <f>(Tableau1[[#This Row],[Sales]]/Tableau1[[#This Row],[Profit]])*100</f>
        <v>303.03030303030306</v>
      </c>
      <c r="X4618">
        <f>Tableau1[[#This Row],[Sales]]*(1-Tableau1[[#This Row],[Discount]])</f>
        <v>94.68</v>
      </c>
      <c r="Y4618">
        <f ca="1">SUMIF(Tableau1[Order ID],Tableau1[[#This Row],[Order ID]],Tableau1[[#This Row],[Sales]])</f>
        <v>0</v>
      </c>
    </row>
    <row r="4619" spans="1:25" x14ac:dyDescent="0.3">
      <c r="A4619">
        <v>9239</v>
      </c>
      <c r="B4619" t="s">
        <v>4638</v>
      </c>
      <c r="C4619" s="9" t="s">
        <v>5542</v>
      </c>
      <c r="D4619" s="9">
        <v>42777</v>
      </c>
      <c r="E4619" s="3" t="s">
        <v>6332</v>
      </c>
      <c r="F4619" t="s">
        <v>6466</v>
      </c>
      <c r="G4619" t="s">
        <v>7038</v>
      </c>
      <c r="H4619" t="s">
        <v>7831</v>
      </c>
      <c r="I4619" t="s">
        <v>8054</v>
      </c>
      <c r="J4619" t="s">
        <v>8057</v>
      </c>
      <c r="K4619" t="s">
        <v>8096</v>
      </c>
      <c r="L4619" t="s">
        <v>8612</v>
      </c>
      <c r="M4619">
        <v>43229</v>
      </c>
      <c r="N4619" t="s">
        <v>8640</v>
      </c>
      <c r="O4619" t="s">
        <v>9356</v>
      </c>
      <c r="P4619" t="s">
        <v>10370</v>
      </c>
      <c r="Q4619" t="s">
        <v>10378</v>
      </c>
      <c r="R4619" t="s">
        <v>11104</v>
      </c>
      <c r="S4619">
        <v>147.56800000000001</v>
      </c>
      <c r="T4619">
        <v>2</v>
      </c>
      <c r="U4619">
        <v>0.2</v>
      </c>
      <c r="V4619">
        <v>-3.6892</v>
      </c>
      <c r="W4619">
        <f>(Tableau1[[#This Row],[Sales]]/Tableau1[[#This Row],[Profit]])*100</f>
        <v>-4000</v>
      </c>
      <c r="X4619">
        <f>Tableau1[[#This Row],[Sales]]*(1-Tableau1[[#This Row],[Discount]])</f>
        <v>118.05440000000002</v>
      </c>
      <c r="Y4619">
        <f ca="1">SUMIF(Tableau1[Order ID],Tableau1[[#This Row],[Order ID]],Tableau1[[#This Row],[Sales]])</f>
        <v>0</v>
      </c>
    </row>
    <row r="4620" spans="1:25" x14ac:dyDescent="0.3">
      <c r="A4620">
        <v>9240</v>
      </c>
      <c r="B4620" t="s">
        <v>4639</v>
      </c>
      <c r="C4620" s="9" t="s">
        <v>5885</v>
      </c>
      <c r="D4620" s="9">
        <v>43035</v>
      </c>
      <c r="E4620" s="3" t="s">
        <v>5838</v>
      </c>
      <c r="F4620" t="s">
        <v>6465</v>
      </c>
      <c r="G4620" t="s">
        <v>6708</v>
      </c>
      <c r="H4620" t="s">
        <v>7501</v>
      </c>
      <c r="I4620" t="s">
        <v>8055</v>
      </c>
      <c r="J4620" t="s">
        <v>8057</v>
      </c>
      <c r="K4620" t="s">
        <v>8373</v>
      </c>
      <c r="L4620" t="s">
        <v>8591</v>
      </c>
      <c r="M4620">
        <v>32303</v>
      </c>
      <c r="N4620" t="s">
        <v>8637</v>
      </c>
      <c r="O4620" t="s">
        <v>9488</v>
      </c>
      <c r="P4620" t="s">
        <v>10371</v>
      </c>
      <c r="Q4620" t="s">
        <v>10383</v>
      </c>
      <c r="R4620" t="s">
        <v>10422</v>
      </c>
      <c r="S4620">
        <v>56.783999999999999</v>
      </c>
      <c r="T4620">
        <v>7</v>
      </c>
      <c r="U4620">
        <v>0.2</v>
      </c>
      <c r="V4620">
        <v>20.584199999999999</v>
      </c>
      <c r="W4620">
        <f>(Tableau1[[#This Row],[Sales]]/Tableau1[[#This Row],[Profit]])*100</f>
        <v>275.86206896551727</v>
      </c>
      <c r="X4620">
        <f>Tableau1[[#This Row],[Sales]]*(1-Tableau1[[#This Row],[Discount]])</f>
        <v>45.427199999999999</v>
      </c>
      <c r="Y4620">
        <f ca="1">SUMIF(Tableau1[Order ID],Tableau1[[#This Row],[Order ID]],Tableau1[[#This Row],[Sales]])</f>
        <v>0</v>
      </c>
    </row>
    <row r="4621" spans="1:25" x14ac:dyDescent="0.3">
      <c r="A4621">
        <v>9243</v>
      </c>
      <c r="B4621" t="s">
        <v>4640</v>
      </c>
      <c r="C4621" s="9" t="s">
        <v>5898</v>
      </c>
      <c r="D4621" s="9">
        <v>41829</v>
      </c>
      <c r="E4621" s="3" t="s">
        <v>5716</v>
      </c>
      <c r="F4621" t="s">
        <v>6465</v>
      </c>
      <c r="G4621" t="s">
        <v>6752</v>
      </c>
      <c r="H4621" t="s">
        <v>7545</v>
      </c>
      <c r="I4621" t="s">
        <v>8056</v>
      </c>
      <c r="J4621" t="s">
        <v>8057</v>
      </c>
      <c r="K4621" t="s">
        <v>8066</v>
      </c>
      <c r="L4621" t="s">
        <v>8590</v>
      </c>
      <c r="M4621">
        <v>94122</v>
      </c>
      <c r="N4621" t="s">
        <v>8638</v>
      </c>
      <c r="O4621" t="s">
        <v>8736</v>
      </c>
      <c r="P4621" t="s">
        <v>10371</v>
      </c>
      <c r="Q4621" t="s">
        <v>10381</v>
      </c>
      <c r="R4621" t="s">
        <v>10485</v>
      </c>
      <c r="S4621">
        <v>14.304</v>
      </c>
      <c r="T4621">
        <v>6</v>
      </c>
      <c r="U4621">
        <v>0.2</v>
      </c>
      <c r="V4621">
        <v>4.6487999999999996</v>
      </c>
      <c r="W4621">
        <f>(Tableau1[[#This Row],[Sales]]/Tableau1[[#This Row],[Profit]])*100</f>
        <v>307.69230769230774</v>
      </c>
      <c r="X4621">
        <f>Tableau1[[#This Row],[Sales]]*(1-Tableau1[[#This Row],[Discount]])</f>
        <v>11.443200000000001</v>
      </c>
      <c r="Y4621">
        <f ca="1">SUMIF(Tableau1[Order ID],Tableau1[[#This Row],[Order ID]],Tableau1[[#This Row],[Sales]])</f>
        <v>0</v>
      </c>
    </row>
    <row r="4622" spans="1:25" x14ac:dyDescent="0.3">
      <c r="A4622">
        <v>9247</v>
      </c>
      <c r="B4622" t="s">
        <v>4641</v>
      </c>
      <c r="C4622" s="9" t="s">
        <v>6083</v>
      </c>
      <c r="D4622" s="9">
        <v>42877</v>
      </c>
      <c r="E4622" s="3" t="s">
        <v>6173</v>
      </c>
      <c r="F4622" t="s">
        <v>6465</v>
      </c>
      <c r="G4622" t="s">
        <v>7133</v>
      </c>
      <c r="H4622" t="s">
        <v>7926</v>
      </c>
      <c r="I4622" t="s">
        <v>8056</v>
      </c>
      <c r="J4622" t="s">
        <v>8057</v>
      </c>
      <c r="K4622" t="s">
        <v>8066</v>
      </c>
      <c r="L4622" t="s">
        <v>8590</v>
      </c>
      <c r="M4622">
        <v>94109</v>
      </c>
      <c r="N4622" t="s">
        <v>8638</v>
      </c>
      <c r="O4622" t="s">
        <v>8915</v>
      </c>
      <c r="P4622" t="s">
        <v>10371</v>
      </c>
      <c r="Q4622" t="s">
        <v>10379</v>
      </c>
      <c r="R4622" t="s">
        <v>10664</v>
      </c>
      <c r="S4622">
        <v>9.84</v>
      </c>
      <c r="T4622">
        <v>3</v>
      </c>
      <c r="U4622">
        <v>0</v>
      </c>
      <c r="V4622">
        <v>2.8536000000000001</v>
      </c>
      <c r="W4622">
        <f>(Tableau1[[#This Row],[Sales]]/Tableau1[[#This Row],[Profit]])*100</f>
        <v>344.82758620689651</v>
      </c>
      <c r="X4622">
        <f>Tableau1[[#This Row],[Sales]]*(1-Tableau1[[#This Row],[Discount]])</f>
        <v>9.84</v>
      </c>
      <c r="Y4622">
        <f ca="1">SUMIF(Tableau1[Order ID],Tableau1[[#This Row],[Order ID]],Tableau1[[#This Row],[Sales]])</f>
        <v>0</v>
      </c>
    </row>
    <row r="4623" spans="1:25" x14ac:dyDescent="0.3">
      <c r="A4623">
        <v>9249</v>
      </c>
      <c r="B4623" t="s">
        <v>4642</v>
      </c>
      <c r="C4623" s="9" t="s">
        <v>5368</v>
      </c>
      <c r="D4623" s="9">
        <v>42684</v>
      </c>
      <c r="E4623" s="3" t="s">
        <v>5726</v>
      </c>
      <c r="F4623" t="s">
        <v>6465</v>
      </c>
      <c r="G4623" t="s">
        <v>6817</v>
      </c>
      <c r="H4623" t="s">
        <v>7610</v>
      </c>
      <c r="I4623" t="s">
        <v>8054</v>
      </c>
      <c r="J4623" t="s">
        <v>8057</v>
      </c>
      <c r="K4623" t="s">
        <v>8078</v>
      </c>
      <c r="L4623" t="s">
        <v>8603</v>
      </c>
      <c r="M4623">
        <v>10009</v>
      </c>
      <c r="N4623" t="s">
        <v>8640</v>
      </c>
      <c r="O4623" t="s">
        <v>8884</v>
      </c>
      <c r="P4623" t="s">
        <v>10371</v>
      </c>
      <c r="Q4623" t="s">
        <v>10381</v>
      </c>
      <c r="R4623" t="s">
        <v>10634</v>
      </c>
      <c r="S4623">
        <v>3.64</v>
      </c>
      <c r="T4623">
        <v>1</v>
      </c>
      <c r="U4623">
        <v>0.2</v>
      </c>
      <c r="V4623">
        <v>1.365</v>
      </c>
      <c r="W4623">
        <f>(Tableau1[[#This Row],[Sales]]/Tableau1[[#This Row],[Profit]])*100</f>
        <v>266.66666666666669</v>
      </c>
      <c r="X4623">
        <f>Tableau1[[#This Row],[Sales]]*(1-Tableau1[[#This Row],[Discount]])</f>
        <v>2.9120000000000004</v>
      </c>
      <c r="Y4623">
        <f ca="1">SUMIF(Tableau1[Order ID],Tableau1[[#This Row],[Order ID]],Tableau1[[#This Row],[Sales]])</f>
        <v>0</v>
      </c>
    </row>
    <row r="4624" spans="1:25" x14ac:dyDescent="0.3">
      <c r="A4624">
        <v>9251</v>
      </c>
      <c r="B4624" t="s">
        <v>4643</v>
      </c>
      <c r="C4624" s="9" t="s">
        <v>5529</v>
      </c>
      <c r="D4624" s="9">
        <v>42706</v>
      </c>
      <c r="E4624" s="3" t="s">
        <v>5439</v>
      </c>
      <c r="F4624" t="s">
        <v>6465</v>
      </c>
      <c r="G4624" t="s">
        <v>6931</v>
      </c>
      <c r="H4624" t="s">
        <v>7724</v>
      </c>
      <c r="I4624" t="s">
        <v>8055</v>
      </c>
      <c r="J4624" t="s">
        <v>8057</v>
      </c>
      <c r="K4624" t="s">
        <v>8350</v>
      </c>
      <c r="L4624" t="s">
        <v>8611</v>
      </c>
      <c r="M4624">
        <v>52302</v>
      </c>
      <c r="N4624" t="s">
        <v>8639</v>
      </c>
      <c r="O4624" t="s">
        <v>9123</v>
      </c>
      <c r="P4624" t="s">
        <v>10371</v>
      </c>
      <c r="Q4624" t="s">
        <v>10381</v>
      </c>
      <c r="R4624" t="s">
        <v>10872</v>
      </c>
      <c r="S4624">
        <v>115.84</v>
      </c>
      <c r="T4624">
        <v>8</v>
      </c>
      <c r="U4624">
        <v>0</v>
      </c>
      <c r="V4624">
        <v>54.444800000000001</v>
      </c>
      <c r="W4624">
        <f>(Tableau1[[#This Row],[Sales]]/Tableau1[[#This Row],[Profit]])*100</f>
        <v>212.7659574468085</v>
      </c>
      <c r="X4624">
        <f>Tableau1[[#This Row],[Sales]]*(1-Tableau1[[#This Row],[Discount]])</f>
        <v>115.84</v>
      </c>
      <c r="Y4624">
        <f ca="1">SUMIF(Tableau1[Order ID],Tableau1[[#This Row],[Order ID]],Tableau1[[#This Row],[Sales]])</f>
        <v>0</v>
      </c>
    </row>
    <row r="4625" spans="1:25" x14ac:dyDescent="0.3">
      <c r="A4625">
        <v>9252</v>
      </c>
      <c r="B4625" t="s">
        <v>4644</v>
      </c>
      <c r="C4625" s="9" t="s">
        <v>5610</v>
      </c>
      <c r="D4625" s="9">
        <v>42796</v>
      </c>
      <c r="E4625" s="3" t="s">
        <v>5174</v>
      </c>
      <c r="F4625" t="s">
        <v>6465</v>
      </c>
      <c r="G4625" t="s">
        <v>7097</v>
      </c>
      <c r="H4625" t="s">
        <v>7890</v>
      </c>
      <c r="I4625" t="s">
        <v>8055</v>
      </c>
      <c r="J4625" t="s">
        <v>8057</v>
      </c>
      <c r="K4625" t="s">
        <v>8059</v>
      </c>
      <c r="L4625" t="s">
        <v>8590</v>
      </c>
      <c r="M4625">
        <v>90008</v>
      </c>
      <c r="N4625" t="s">
        <v>8638</v>
      </c>
      <c r="O4625" t="s">
        <v>9674</v>
      </c>
      <c r="P4625" t="s">
        <v>10371</v>
      </c>
      <c r="Q4625" t="s">
        <v>10381</v>
      </c>
      <c r="R4625" t="s">
        <v>11413</v>
      </c>
      <c r="S4625">
        <v>107.648</v>
      </c>
      <c r="T4625">
        <v>2</v>
      </c>
      <c r="U4625">
        <v>0.2</v>
      </c>
      <c r="V4625">
        <v>33.64</v>
      </c>
      <c r="W4625">
        <f>(Tableau1[[#This Row],[Sales]]/Tableau1[[#This Row],[Profit]])*100</f>
        <v>320</v>
      </c>
      <c r="X4625">
        <f>Tableau1[[#This Row],[Sales]]*(1-Tableau1[[#This Row],[Discount]])</f>
        <v>86.118400000000008</v>
      </c>
      <c r="Y4625">
        <f ca="1">SUMIF(Tableau1[Order ID],Tableau1[[#This Row],[Order ID]],Tableau1[[#This Row],[Sales]])</f>
        <v>0</v>
      </c>
    </row>
    <row r="4626" spans="1:25" x14ac:dyDescent="0.3">
      <c r="A4626">
        <v>9253</v>
      </c>
      <c r="B4626" t="s">
        <v>4645</v>
      </c>
      <c r="C4626" s="9" t="s">
        <v>5427</v>
      </c>
      <c r="D4626" s="9">
        <v>43001</v>
      </c>
      <c r="E4626" s="3" t="s">
        <v>5175</v>
      </c>
      <c r="F4626" t="s">
        <v>6464</v>
      </c>
      <c r="G4626" t="s">
        <v>7238</v>
      </c>
      <c r="H4626" t="s">
        <v>8031</v>
      </c>
      <c r="I4626" t="s">
        <v>8054</v>
      </c>
      <c r="J4626" t="s">
        <v>8057</v>
      </c>
      <c r="K4626" t="s">
        <v>8577</v>
      </c>
      <c r="L4626" t="s">
        <v>8624</v>
      </c>
      <c r="M4626">
        <v>71603</v>
      </c>
      <c r="N4626" t="s">
        <v>8637</v>
      </c>
      <c r="O4626" t="s">
        <v>9812</v>
      </c>
      <c r="P4626" t="s">
        <v>10372</v>
      </c>
      <c r="Q4626" t="s">
        <v>10384</v>
      </c>
      <c r="R4626" t="s">
        <v>11546</v>
      </c>
      <c r="S4626">
        <v>199.95</v>
      </c>
      <c r="T4626">
        <v>5</v>
      </c>
      <c r="U4626">
        <v>0</v>
      </c>
      <c r="V4626">
        <v>63.984000000000002</v>
      </c>
      <c r="W4626">
        <f>(Tableau1[[#This Row],[Sales]]/Tableau1[[#This Row],[Profit]])*100</f>
        <v>312.49999999999994</v>
      </c>
      <c r="X4626">
        <f>Tableau1[[#This Row],[Sales]]*(1-Tableau1[[#This Row],[Discount]])</f>
        <v>199.95</v>
      </c>
      <c r="Y4626">
        <f ca="1">SUMIF(Tableau1[Order ID],Tableau1[[#This Row],[Order ID]],Tableau1[[#This Row],[Sales]])</f>
        <v>0</v>
      </c>
    </row>
    <row r="4627" spans="1:25" x14ac:dyDescent="0.3">
      <c r="A4627">
        <v>9255</v>
      </c>
      <c r="B4627" t="s">
        <v>4646</v>
      </c>
      <c r="C4627" s="9" t="s">
        <v>6088</v>
      </c>
      <c r="D4627" s="9">
        <v>41681</v>
      </c>
      <c r="E4627" s="3" t="s">
        <v>6192</v>
      </c>
      <c r="F4627" t="s">
        <v>6464</v>
      </c>
      <c r="G4627" t="s">
        <v>6783</v>
      </c>
      <c r="H4627" t="s">
        <v>7576</v>
      </c>
      <c r="I4627" t="s">
        <v>8054</v>
      </c>
      <c r="J4627" t="s">
        <v>8057</v>
      </c>
      <c r="K4627" t="s">
        <v>8087</v>
      </c>
      <c r="L4627" t="s">
        <v>8613</v>
      </c>
      <c r="M4627">
        <v>65203</v>
      </c>
      <c r="N4627" t="s">
        <v>8639</v>
      </c>
      <c r="O4627" t="s">
        <v>8702</v>
      </c>
      <c r="P4627" t="s">
        <v>10370</v>
      </c>
      <c r="Q4627" t="s">
        <v>10374</v>
      </c>
      <c r="R4627" t="s">
        <v>10451</v>
      </c>
      <c r="S4627">
        <v>60.89</v>
      </c>
      <c r="T4627">
        <v>1</v>
      </c>
      <c r="U4627">
        <v>0</v>
      </c>
      <c r="V4627">
        <v>15.2225</v>
      </c>
      <c r="W4627">
        <f>(Tableau1[[#This Row],[Sales]]/Tableau1[[#This Row],[Profit]])*100</f>
        <v>400</v>
      </c>
      <c r="X4627">
        <f>Tableau1[[#This Row],[Sales]]*(1-Tableau1[[#This Row],[Discount]])</f>
        <v>60.89</v>
      </c>
      <c r="Y4627">
        <f ca="1">SUMIF(Tableau1[Order ID],Tableau1[[#This Row],[Order ID]],Tableau1[[#This Row],[Sales]])</f>
        <v>0</v>
      </c>
    </row>
    <row r="4628" spans="1:25" x14ac:dyDescent="0.3">
      <c r="A4628">
        <v>9261</v>
      </c>
      <c r="B4628" t="s">
        <v>4647</v>
      </c>
      <c r="C4628" s="9" t="s">
        <v>5373</v>
      </c>
      <c r="D4628" s="9">
        <v>43050</v>
      </c>
      <c r="E4628" s="3" t="s">
        <v>5267</v>
      </c>
      <c r="F4628" t="s">
        <v>6464</v>
      </c>
      <c r="G4628" t="s">
        <v>6613</v>
      </c>
      <c r="H4628" t="s">
        <v>7406</v>
      </c>
      <c r="I4628" t="s">
        <v>8054</v>
      </c>
      <c r="J4628" t="s">
        <v>8057</v>
      </c>
      <c r="K4628" t="s">
        <v>8578</v>
      </c>
      <c r="L4628" t="s">
        <v>8632</v>
      </c>
      <c r="M4628">
        <v>57401</v>
      </c>
      <c r="N4628" t="s">
        <v>8639</v>
      </c>
      <c r="O4628" t="s">
        <v>10301</v>
      </c>
      <c r="P4628" t="s">
        <v>10371</v>
      </c>
      <c r="Q4628" t="s">
        <v>10387</v>
      </c>
      <c r="R4628" t="s">
        <v>12041</v>
      </c>
      <c r="S4628">
        <v>25.5</v>
      </c>
      <c r="T4628">
        <v>3</v>
      </c>
      <c r="U4628">
        <v>0</v>
      </c>
      <c r="V4628">
        <v>6.63</v>
      </c>
      <c r="W4628">
        <f>(Tableau1[[#This Row],[Sales]]/Tableau1[[#This Row],[Profit]])*100</f>
        <v>384.61538461538464</v>
      </c>
      <c r="X4628">
        <f>Tableau1[[#This Row],[Sales]]*(1-Tableau1[[#This Row],[Discount]])</f>
        <v>25.5</v>
      </c>
      <c r="Y4628">
        <f ca="1">SUMIF(Tableau1[Order ID],Tableau1[[#This Row],[Order ID]],Tableau1[[#This Row],[Sales]])</f>
        <v>0</v>
      </c>
    </row>
    <row r="4629" spans="1:25" x14ac:dyDescent="0.3">
      <c r="A4629">
        <v>9262</v>
      </c>
      <c r="B4629" t="s">
        <v>4648</v>
      </c>
      <c r="C4629" s="9" t="s">
        <v>5294</v>
      </c>
      <c r="D4629" s="9">
        <v>42980</v>
      </c>
      <c r="E4629" s="3" t="s">
        <v>5294</v>
      </c>
      <c r="F4629" t="s">
        <v>6467</v>
      </c>
      <c r="G4629" t="s">
        <v>7179</v>
      </c>
      <c r="H4629" t="s">
        <v>7972</v>
      </c>
      <c r="I4629" t="s">
        <v>8056</v>
      </c>
      <c r="J4629" t="s">
        <v>8057</v>
      </c>
      <c r="K4629" t="s">
        <v>8062</v>
      </c>
      <c r="L4629" t="s">
        <v>8234</v>
      </c>
      <c r="M4629">
        <v>98103</v>
      </c>
      <c r="N4629" t="s">
        <v>8638</v>
      </c>
      <c r="O4629" t="s">
        <v>8691</v>
      </c>
      <c r="P4629" t="s">
        <v>10370</v>
      </c>
      <c r="Q4629" t="s">
        <v>10374</v>
      </c>
      <c r="R4629" t="s">
        <v>10440</v>
      </c>
      <c r="S4629">
        <v>215.976</v>
      </c>
      <c r="T4629">
        <v>3</v>
      </c>
      <c r="U4629">
        <v>0.2</v>
      </c>
      <c r="V4629">
        <v>-2.6997</v>
      </c>
      <c r="W4629">
        <f>(Tableau1[[#This Row],[Sales]]/Tableau1[[#This Row],[Profit]])*100</f>
        <v>-8000</v>
      </c>
      <c r="X4629">
        <f>Tableau1[[#This Row],[Sales]]*(1-Tableau1[[#This Row],[Discount]])</f>
        <v>172.7808</v>
      </c>
      <c r="Y4629">
        <f ca="1">SUMIF(Tableau1[Order ID],Tableau1[[#This Row],[Order ID]],Tableau1[[#This Row],[Sales]])</f>
        <v>0</v>
      </c>
    </row>
    <row r="4630" spans="1:25" x14ac:dyDescent="0.3">
      <c r="A4630">
        <v>9263</v>
      </c>
      <c r="B4630" t="s">
        <v>4649</v>
      </c>
      <c r="C4630" s="9" t="s">
        <v>5360</v>
      </c>
      <c r="D4630" s="9">
        <v>42286</v>
      </c>
      <c r="E4630" s="3" t="s">
        <v>5343</v>
      </c>
      <c r="F4630" t="s">
        <v>6465</v>
      </c>
      <c r="G4630" t="s">
        <v>6716</v>
      </c>
      <c r="H4630" t="s">
        <v>7509</v>
      </c>
      <c r="I4630" t="s">
        <v>8054</v>
      </c>
      <c r="J4630" t="s">
        <v>8057</v>
      </c>
      <c r="K4630" t="s">
        <v>8124</v>
      </c>
      <c r="L4630" t="s">
        <v>8600</v>
      </c>
      <c r="M4630">
        <v>48227</v>
      </c>
      <c r="N4630" t="s">
        <v>8639</v>
      </c>
      <c r="O4630" t="s">
        <v>8708</v>
      </c>
      <c r="P4630" t="s">
        <v>10370</v>
      </c>
      <c r="Q4630" t="s">
        <v>10374</v>
      </c>
      <c r="R4630" t="s">
        <v>10457</v>
      </c>
      <c r="S4630">
        <v>389.97</v>
      </c>
      <c r="T4630">
        <v>3</v>
      </c>
      <c r="U4630">
        <v>0</v>
      </c>
      <c r="V4630">
        <v>35.097299999999997</v>
      </c>
      <c r="W4630">
        <f>(Tableau1[[#This Row],[Sales]]/Tableau1[[#This Row],[Profit]])*100</f>
        <v>1111.1111111111113</v>
      </c>
      <c r="X4630">
        <f>Tableau1[[#This Row],[Sales]]*(1-Tableau1[[#This Row],[Discount]])</f>
        <v>389.97</v>
      </c>
      <c r="Y4630">
        <f ca="1">SUMIF(Tableau1[Order ID],Tableau1[[#This Row],[Order ID]],Tableau1[[#This Row],[Sales]])</f>
        <v>0</v>
      </c>
    </row>
    <row r="4631" spans="1:25" x14ac:dyDescent="0.3">
      <c r="A4631">
        <v>9265</v>
      </c>
      <c r="B4631" t="s">
        <v>4650</v>
      </c>
      <c r="C4631" s="9" t="s">
        <v>5251</v>
      </c>
      <c r="D4631" s="9">
        <v>43063</v>
      </c>
      <c r="E4631" s="3" t="s">
        <v>5126</v>
      </c>
      <c r="F4631" t="s">
        <v>6465</v>
      </c>
      <c r="G4631" t="s">
        <v>6667</v>
      </c>
      <c r="H4631" t="s">
        <v>7460</v>
      </c>
      <c r="I4631" t="s">
        <v>8055</v>
      </c>
      <c r="J4631" t="s">
        <v>8057</v>
      </c>
      <c r="K4631" t="s">
        <v>8084</v>
      </c>
      <c r="L4631" t="s">
        <v>8606</v>
      </c>
      <c r="M4631">
        <v>38109</v>
      </c>
      <c r="N4631" t="s">
        <v>8637</v>
      </c>
      <c r="O4631" t="s">
        <v>10195</v>
      </c>
      <c r="P4631" t="s">
        <v>10371</v>
      </c>
      <c r="Q4631" t="s">
        <v>10381</v>
      </c>
      <c r="R4631" t="s">
        <v>11934</v>
      </c>
      <c r="S4631">
        <v>11.673</v>
      </c>
      <c r="T4631">
        <v>3</v>
      </c>
      <c r="U4631">
        <v>0.7</v>
      </c>
      <c r="V4631">
        <v>-7.782</v>
      </c>
      <c r="W4631">
        <f>(Tableau1[[#This Row],[Sales]]/Tableau1[[#This Row],[Profit]])*100</f>
        <v>-150</v>
      </c>
      <c r="X4631">
        <f>Tableau1[[#This Row],[Sales]]*(1-Tableau1[[#This Row],[Discount]])</f>
        <v>3.5019000000000005</v>
      </c>
      <c r="Y4631">
        <f ca="1">SUMIF(Tableau1[Order ID],Tableau1[[#This Row],[Order ID]],Tableau1[[#This Row],[Sales]])</f>
        <v>0</v>
      </c>
    </row>
    <row r="4632" spans="1:25" x14ac:dyDescent="0.3">
      <c r="A4632">
        <v>9267</v>
      </c>
      <c r="B4632" t="s">
        <v>4651</v>
      </c>
      <c r="C4632" s="9" t="s">
        <v>6244</v>
      </c>
      <c r="D4632" s="9">
        <v>41678</v>
      </c>
      <c r="E4632" s="3" t="s">
        <v>6360</v>
      </c>
      <c r="F4632" t="s">
        <v>6466</v>
      </c>
      <c r="G4632" t="s">
        <v>6602</v>
      </c>
      <c r="H4632" t="s">
        <v>7395</v>
      </c>
      <c r="I4632" t="s">
        <v>8056</v>
      </c>
      <c r="J4632" t="s">
        <v>8057</v>
      </c>
      <c r="K4632" t="s">
        <v>8284</v>
      </c>
      <c r="L4632" t="s">
        <v>8621</v>
      </c>
      <c r="M4632">
        <v>89031</v>
      </c>
      <c r="N4632" t="s">
        <v>8638</v>
      </c>
      <c r="O4632" t="s">
        <v>10224</v>
      </c>
      <c r="P4632" t="s">
        <v>10370</v>
      </c>
      <c r="Q4632" t="s">
        <v>10378</v>
      </c>
      <c r="R4632" t="s">
        <v>11962</v>
      </c>
      <c r="S4632">
        <v>14.56</v>
      </c>
      <c r="T4632">
        <v>2</v>
      </c>
      <c r="U4632">
        <v>0</v>
      </c>
      <c r="V4632">
        <v>5.5327999999999999</v>
      </c>
      <c r="W4632">
        <f>(Tableau1[[#This Row],[Sales]]/Tableau1[[#This Row],[Profit]])*100</f>
        <v>263.15789473684214</v>
      </c>
      <c r="X4632">
        <f>Tableau1[[#This Row],[Sales]]*(1-Tableau1[[#This Row],[Discount]])</f>
        <v>14.56</v>
      </c>
      <c r="Y4632">
        <f ca="1">SUMIF(Tableau1[Order ID],Tableau1[[#This Row],[Order ID]],Tableau1[[#This Row],[Sales]])</f>
        <v>0</v>
      </c>
    </row>
    <row r="4633" spans="1:25" x14ac:dyDescent="0.3">
      <c r="A4633">
        <v>9268</v>
      </c>
      <c r="B4633" t="s">
        <v>4652</v>
      </c>
      <c r="C4633" s="9" t="s">
        <v>5042</v>
      </c>
      <c r="D4633" s="9">
        <v>42272</v>
      </c>
      <c r="E4633" s="3" t="s">
        <v>5042</v>
      </c>
      <c r="F4633" t="s">
        <v>6467</v>
      </c>
      <c r="G4633" t="s">
        <v>6697</v>
      </c>
      <c r="H4633" t="s">
        <v>7490</v>
      </c>
      <c r="I4633" t="s">
        <v>8054</v>
      </c>
      <c r="J4633" t="s">
        <v>8057</v>
      </c>
      <c r="K4633" t="s">
        <v>8268</v>
      </c>
      <c r="L4633" t="s">
        <v>8603</v>
      </c>
      <c r="M4633">
        <v>11520</v>
      </c>
      <c r="N4633" t="s">
        <v>8640</v>
      </c>
      <c r="O4633" t="s">
        <v>10289</v>
      </c>
      <c r="P4633" t="s">
        <v>10370</v>
      </c>
      <c r="Q4633" t="s">
        <v>10374</v>
      </c>
      <c r="R4633" t="s">
        <v>12030</v>
      </c>
      <c r="S4633">
        <v>102.58199999999999</v>
      </c>
      <c r="T4633">
        <v>1</v>
      </c>
      <c r="U4633">
        <v>0.1</v>
      </c>
      <c r="V4633">
        <v>6.8388</v>
      </c>
      <c r="W4633">
        <f>(Tableau1[[#This Row],[Sales]]/Tableau1[[#This Row],[Profit]])*100</f>
        <v>1499.9999999999998</v>
      </c>
      <c r="X4633">
        <f>Tableau1[[#This Row],[Sales]]*(1-Tableau1[[#This Row],[Discount]])</f>
        <v>92.323799999999991</v>
      </c>
      <c r="Y4633">
        <f ca="1">SUMIF(Tableau1[Order ID],Tableau1[[#This Row],[Order ID]],Tableau1[[#This Row],[Sales]])</f>
        <v>0</v>
      </c>
    </row>
    <row r="4634" spans="1:25" x14ac:dyDescent="0.3">
      <c r="A4634">
        <v>9270</v>
      </c>
      <c r="B4634" t="s">
        <v>4653</v>
      </c>
      <c r="C4634" s="9" t="s">
        <v>5200</v>
      </c>
      <c r="D4634" s="9">
        <v>42968</v>
      </c>
      <c r="E4634" s="3" t="s">
        <v>5765</v>
      </c>
      <c r="F4634" t="s">
        <v>6465</v>
      </c>
      <c r="G4634" t="s">
        <v>6475</v>
      </c>
      <c r="H4634" t="s">
        <v>7268</v>
      </c>
      <c r="I4634" t="s">
        <v>8054</v>
      </c>
      <c r="J4634" t="s">
        <v>8057</v>
      </c>
      <c r="K4634" t="s">
        <v>8078</v>
      </c>
      <c r="L4634" t="s">
        <v>8603</v>
      </c>
      <c r="M4634">
        <v>10035</v>
      </c>
      <c r="N4634" t="s">
        <v>8640</v>
      </c>
      <c r="O4634" t="s">
        <v>10106</v>
      </c>
      <c r="P4634" t="s">
        <v>10371</v>
      </c>
      <c r="Q4634" t="s">
        <v>10381</v>
      </c>
      <c r="R4634" t="s">
        <v>11845</v>
      </c>
      <c r="S4634">
        <v>32.088000000000001</v>
      </c>
      <c r="T4634">
        <v>7</v>
      </c>
      <c r="U4634">
        <v>0.2</v>
      </c>
      <c r="V4634">
        <v>11.2308</v>
      </c>
      <c r="W4634">
        <f>(Tableau1[[#This Row],[Sales]]/Tableau1[[#This Row],[Profit]])*100</f>
        <v>285.71428571428572</v>
      </c>
      <c r="X4634">
        <f>Tableau1[[#This Row],[Sales]]*(1-Tableau1[[#This Row],[Discount]])</f>
        <v>25.670400000000001</v>
      </c>
      <c r="Y4634">
        <f ca="1">SUMIF(Tableau1[Order ID],Tableau1[[#This Row],[Order ID]],Tableau1[[#This Row],[Sales]])</f>
        <v>0</v>
      </c>
    </row>
    <row r="4635" spans="1:25" x14ac:dyDescent="0.3">
      <c r="A4635">
        <v>9272</v>
      </c>
      <c r="B4635" t="s">
        <v>4654</v>
      </c>
      <c r="C4635" s="9" t="s">
        <v>5566</v>
      </c>
      <c r="D4635" s="9">
        <v>42502</v>
      </c>
      <c r="E4635" s="3" t="s">
        <v>5654</v>
      </c>
      <c r="F4635" t="s">
        <v>6465</v>
      </c>
      <c r="G4635" t="s">
        <v>6915</v>
      </c>
      <c r="H4635" t="s">
        <v>7708</v>
      </c>
      <c r="I4635" t="s">
        <v>8055</v>
      </c>
      <c r="J4635" t="s">
        <v>8057</v>
      </c>
      <c r="K4635" t="s">
        <v>8078</v>
      </c>
      <c r="L4635" t="s">
        <v>8603</v>
      </c>
      <c r="M4635">
        <v>10024</v>
      </c>
      <c r="N4635" t="s">
        <v>8640</v>
      </c>
      <c r="O4635" t="s">
        <v>10093</v>
      </c>
      <c r="P4635" t="s">
        <v>10370</v>
      </c>
      <c r="Q4635" t="s">
        <v>10378</v>
      </c>
      <c r="R4635" t="s">
        <v>11832</v>
      </c>
      <c r="S4635">
        <v>10.02</v>
      </c>
      <c r="T4635">
        <v>3</v>
      </c>
      <c r="U4635">
        <v>0</v>
      </c>
      <c r="V4635">
        <v>4.4088000000000003</v>
      </c>
      <c r="W4635">
        <f>(Tableau1[[#This Row],[Sales]]/Tableau1[[#This Row],[Profit]])*100</f>
        <v>227.27272727272725</v>
      </c>
      <c r="X4635">
        <f>Tableau1[[#This Row],[Sales]]*(1-Tableau1[[#This Row],[Discount]])</f>
        <v>10.02</v>
      </c>
      <c r="Y4635">
        <f ca="1">SUMIF(Tableau1[Order ID],Tableau1[[#This Row],[Order ID]],Tableau1[[#This Row],[Sales]])</f>
        <v>0</v>
      </c>
    </row>
    <row r="4636" spans="1:25" x14ac:dyDescent="0.3">
      <c r="A4636">
        <v>9274</v>
      </c>
      <c r="B4636" t="s">
        <v>4655</v>
      </c>
      <c r="C4636" s="9" t="s">
        <v>5294</v>
      </c>
      <c r="D4636" s="9">
        <v>42980</v>
      </c>
      <c r="E4636" s="3" t="s">
        <v>6309</v>
      </c>
      <c r="F4636" t="s">
        <v>6465</v>
      </c>
      <c r="G4636" t="s">
        <v>6585</v>
      </c>
      <c r="H4636" t="s">
        <v>7378</v>
      </c>
      <c r="I4636" t="s">
        <v>8054</v>
      </c>
      <c r="J4636" t="s">
        <v>8057</v>
      </c>
      <c r="K4636" t="s">
        <v>8058</v>
      </c>
      <c r="L4636" t="s">
        <v>8589</v>
      </c>
      <c r="M4636">
        <v>42420</v>
      </c>
      <c r="N4636" t="s">
        <v>8637</v>
      </c>
      <c r="O4636" t="s">
        <v>8753</v>
      </c>
      <c r="P4636" t="s">
        <v>10371</v>
      </c>
      <c r="Q4636" t="s">
        <v>10381</v>
      </c>
      <c r="R4636" t="s">
        <v>10502</v>
      </c>
      <c r="S4636">
        <v>1577.94</v>
      </c>
      <c r="T4636">
        <v>3</v>
      </c>
      <c r="U4636">
        <v>0</v>
      </c>
      <c r="V4636">
        <v>757.41120000000001</v>
      </c>
      <c r="W4636">
        <f>(Tableau1[[#This Row],[Sales]]/Tableau1[[#This Row],[Profit]])*100</f>
        <v>208.33333333333334</v>
      </c>
      <c r="X4636">
        <f>Tableau1[[#This Row],[Sales]]*(1-Tableau1[[#This Row],[Discount]])</f>
        <v>1577.94</v>
      </c>
      <c r="Y4636">
        <f ca="1">SUMIF(Tableau1[Order ID],Tableau1[[#This Row],[Order ID]],Tableau1[[#This Row],[Sales]])</f>
        <v>0</v>
      </c>
    </row>
    <row r="4637" spans="1:25" x14ac:dyDescent="0.3">
      <c r="A4637">
        <v>9275</v>
      </c>
      <c r="B4637" t="s">
        <v>4656</v>
      </c>
      <c r="C4637" s="9" t="s">
        <v>6012</v>
      </c>
      <c r="D4637" s="9">
        <v>41922</v>
      </c>
      <c r="E4637" s="3" t="s">
        <v>6012</v>
      </c>
      <c r="F4637" t="s">
        <v>6467</v>
      </c>
      <c r="G4637" t="s">
        <v>7180</v>
      </c>
      <c r="H4637" t="s">
        <v>7973</v>
      </c>
      <c r="I4637" t="s">
        <v>8055</v>
      </c>
      <c r="J4637" t="s">
        <v>8057</v>
      </c>
      <c r="K4637" t="s">
        <v>8363</v>
      </c>
      <c r="L4637" t="s">
        <v>8615</v>
      </c>
      <c r="M4637">
        <v>87105</v>
      </c>
      <c r="N4637" t="s">
        <v>8638</v>
      </c>
      <c r="O4637" t="s">
        <v>10349</v>
      </c>
      <c r="P4637" t="s">
        <v>10371</v>
      </c>
      <c r="Q4637" t="s">
        <v>10379</v>
      </c>
      <c r="R4637" t="s">
        <v>12089</v>
      </c>
      <c r="S4637">
        <v>255.85</v>
      </c>
      <c r="T4637">
        <v>7</v>
      </c>
      <c r="U4637">
        <v>0</v>
      </c>
      <c r="V4637">
        <v>112.574</v>
      </c>
      <c r="W4637">
        <f>(Tableau1[[#This Row],[Sales]]/Tableau1[[#This Row],[Profit]])*100</f>
        <v>227.27272727272728</v>
      </c>
      <c r="X4637">
        <f>Tableau1[[#This Row],[Sales]]*(1-Tableau1[[#This Row],[Discount]])</f>
        <v>255.85</v>
      </c>
      <c r="Y4637">
        <f ca="1">SUMIF(Tableau1[Order ID],Tableau1[[#This Row],[Order ID]],Tableau1[[#This Row],[Sales]])</f>
        <v>0</v>
      </c>
    </row>
    <row r="4638" spans="1:25" x14ac:dyDescent="0.3">
      <c r="A4638">
        <v>9276</v>
      </c>
      <c r="B4638" t="s">
        <v>4657</v>
      </c>
      <c r="C4638" s="9" t="s">
        <v>5469</v>
      </c>
      <c r="D4638" s="9">
        <v>42516</v>
      </c>
      <c r="E4638" s="3" t="s">
        <v>5241</v>
      </c>
      <c r="F4638" t="s">
        <v>6464</v>
      </c>
      <c r="G4638" t="s">
        <v>6902</v>
      </c>
      <c r="H4638" t="s">
        <v>7695</v>
      </c>
      <c r="I4638" t="s">
        <v>8055</v>
      </c>
      <c r="J4638" t="s">
        <v>8057</v>
      </c>
      <c r="K4638" t="s">
        <v>8536</v>
      </c>
      <c r="L4638" t="s">
        <v>8591</v>
      </c>
      <c r="M4638">
        <v>33445</v>
      </c>
      <c r="N4638" t="s">
        <v>8637</v>
      </c>
      <c r="O4638" t="s">
        <v>9997</v>
      </c>
      <c r="P4638" t="s">
        <v>10371</v>
      </c>
      <c r="Q4638" t="s">
        <v>10377</v>
      </c>
      <c r="R4638" t="s">
        <v>11735</v>
      </c>
      <c r="S4638">
        <v>184.70400000000001</v>
      </c>
      <c r="T4638">
        <v>6</v>
      </c>
      <c r="U4638">
        <v>0.2</v>
      </c>
      <c r="V4638">
        <v>13.8528</v>
      </c>
      <c r="W4638">
        <f>(Tableau1[[#This Row],[Sales]]/Tableau1[[#This Row],[Profit]])*100</f>
        <v>1333.3333333333335</v>
      </c>
      <c r="X4638">
        <f>Tableau1[[#This Row],[Sales]]*(1-Tableau1[[#This Row],[Discount]])</f>
        <v>147.76320000000001</v>
      </c>
      <c r="Y4638">
        <f ca="1">SUMIF(Tableau1[Order ID],Tableau1[[#This Row],[Order ID]],Tableau1[[#This Row],[Sales]])</f>
        <v>0</v>
      </c>
    </row>
    <row r="4639" spans="1:25" x14ac:dyDescent="0.3">
      <c r="A4639">
        <v>9278</v>
      </c>
      <c r="B4639" t="s">
        <v>4658</v>
      </c>
      <c r="C4639" s="9" t="s">
        <v>5126</v>
      </c>
      <c r="D4639" s="9">
        <v>43070</v>
      </c>
      <c r="E4639" s="3" t="s">
        <v>5286</v>
      </c>
      <c r="F4639" t="s">
        <v>6465</v>
      </c>
      <c r="G4639" t="s">
        <v>6721</v>
      </c>
      <c r="H4639" t="s">
        <v>7514</v>
      </c>
      <c r="I4639" t="s">
        <v>8054</v>
      </c>
      <c r="J4639" t="s">
        <v>8057</v>
      </c>
      <c r="K4639" t="s">
        <v>8068</v>
      </c>
      <c r="L4639" t="s">
        <v>8597</v>
      </c>
      <c r="M4639">
        <v>19140</v>
      </c>
      <c r="N4639" t="s">
        <v>8640</v>
      </c>
      <c r="O4639" t="s">
        <v>9310</v>
      </c>
      <c r="P4639" t="s">
        <v>10371</v>
      </c>
      <c r="Q4639" t="s">
        <v>10375</v>
      </c>
      <c r="R4639" t="s">
        <v>11059</v>
      </c>
      <c r="S4639">
        <v>15.936</v>
      </c>
      <c r="T4639">
        <v>4</v>
      </c>
      <c r="U4639">
        <v>0.2</v>
      </c>
      <c r="V4639">
        <v>5.1791999999999998</v>
      </c>
      <c r="W4639">
        <f>(Tableau1[[#This Row],[Sales]]/Tableau1[[#This Row],[Profit]])*100</f>
        <v>307.69230769230774</v>
      </c>
      <c r="X4639">
        <f>Tableau1[[#This Row],[Sales]]*(1-Tableau1[[#This Row],[Discount]])</f>
        <v>12.748800000000001</v>
      </c>
      <c r="Y4639">
        <f ca="1">SUMIF(Tableau1[Order ID],Tableau1[[#This Row],[Order ID]],Tableau1[[#This Row],[Sales]])</f>
        <v>0</v>
      </c>
    </row>
    <row r="4640" spans="1:25" x14ac:dyDescent="0.3">
      <c r="A4640">
        <v>9281</v>
      </c>
      <c r="B4640" t="s">
        <v>4659</v>
      </c>
      <c r="C4640" s="9" t="s">
        <v>5903</v>
      </c>
      <c r="D4640" s="9">
        <v>42633</v>
      </c>
      <c r="E4640" s="3" t="s">
        <v>5476</v>
      </c>
      <c r="F4640" t="s">
        <v>6465</v>
      </c>
      <c r="G4640" t="s">
        <v>7175</v>
      </c>
      <c r="H4640" t="s">
        <v>7968</v>
      </c>
      <c r="I4640" t="s">
        <v>8056</v>
      </c>
      <c r="J4640" t="s">
        <v>8057</v>
      </c>
      <c r="K4640" t="s">
        <v>8062</v>
      </c>
      <c r="L4640" t="s">
        <v>8234</v>
      </c>
      <c r="M4640">
        <v>98105</v>
      </c>
      <c r="N4640" t="s">
        <v>8638</v>
      </c>
      <c r="O4640" t="s">
        <v>10183</v>
      </c>
      <c r="P4640" t="s">
        <v>10370</v>
      </c>
      <c r="Q4640" t="s">
        <v>10373</v>
      </c>
      <c r="R4640" t="s">
        <v>11923</v>
      </c>
      <c r="S4640">
        <v>163.88</v>
      </c>
      <c r="T4640">
        <v>2</v>
      </c>
      <c r="U4640">
        <v>0</v>
      </c>
      <c r="V4640">
        <v>40.97</v>
      </c>
      <c r="W4640">
        <f>(Tableau1[[#This Row],[Sales]]/Tableau1[[#This Row],[Profit]])*100</f>
        <v>400</v>
      </c>
      <c r="X4640">
        <f>Tableau1[[#This Row],[Sales]]*(1-Tableau1[[#This Row],[Discount]])</f>
        <v>163.88</v>
      </c>
      <c r="Y4640">
        <f ca="1">SUMIF(Tableau1[Order ID],Tableau1[[#This Row],[Order ID]],Tableau1[[#This Row],[Sales]])</f>
        <v>0</v>
      </c>
    </row>
    <row r="4641" spans="1:25" x14ac:dyDescent="0.3">
      <c r="A4641">
        <v>9282</v>
      </c>
      <c r="B4641" t="s">
        <v>4660</v>
      </c>
      <c r="C4641" s="9" t="s">
        <v>5250</v>
      </c>
      <c r="D4641" s="9">
        <v>42989</v>
      </c>
      <c r="E4641" s="3" t="s">
        <v>5205</v>
      </c>
      <c r="F4641" t="s">
        <v>6465</v>
      </c>
      <c r="G4641" t="s">
        <v>6558</v>
      </c>
      <c r="H4641" t="s">
        <v>7351</v>
      </c>
      <c r="I4641" t="s">
        <v>8054</v>
      </c>
      <c r="J4641" t="s">
        <v>8057</v>
      </c>
      <c r="K4641" t="s">
        <v>8160</v>
      </c>
      <c r="L4641" t="s">
        <v>8605</v>
      </c>
      <c r="M4641">
        <v>23223</v>
      </c>
      <c r="N4641" t="s">
        <v>8637</v>
      </c>
      <c r="O4641" t="s">
        <v>10342</v>
      </c>
      <c r="P4641" t="s">
        <v>10371</v>
      </c>
      <c r="Q4641" t="s">
        <v>10382</v>
      </c>
      <c r="R4641" t="s">
        <v>12082</v>
      </c>
      <c r="S4641">
        <v>67.900000000000006</v>
      </c>
      <c r="T4641">
        <v>5</v>
      </c>
      <c r="U4641">
        <v>0</v>
      </c>
      <c r="V4641">
        <v>20.37</v>
      </c>
      <c r="W4641">
        <f>(Tableau1[[#This Row],[Sales]]/Tableau1[[#This Row],[Profit]])*100</f>
        <v>333.33333333333337</v>
      </c>
      <c r="X4641">
        <f>Tableau1[[#This Row],[Sales]]*(1-Tableau1[[#This Row],[Discount]])</f>
        <v>67.900000000000006</v>
      </c>
      <c r="Y4641">
        <f ca="1">SUMIF(Tableau1[Order ID],Tableau1[[#This Row],[Order ID]],Tableau1[[#This Row],[Sales]])</f>
        <v>0</v>
      </c>
    </row>
    <row r="4642" spans="1:25" x14ac:dyDescent="0.3">
      <c r="A4642">
        <v>9283</v>
      </c>
      <c r="B4642" t="s">
        <v>4661</v>
      </c>
      <c r="C4642" s="9" t="s">
        <v>5975</v>
      </c>
      <c r="D4642" s="9">
        <v>42734</v>
      </c>
      <c r="E4642" s="3" t="s">
        <v>6325</v>
      </c>
      <c r="F4642" t="s">
        <v>6465</v>
      </c>
      <c r="G4642" t="s">
        <v>7167</v>
      </c>
      <c r="H4642" t="s">
        <v>7960</v>
      </c>
      <c r="I4642" t="s">
        <v>8054</v>
      </c>
      <c r="J4642" t="s">
        <v>8057</v>
      </c>
      <c r="K4642" t="s">
        <v>8545</v>
      </c>
      <c r="L4642" t="s">
        <v>8591</v>
      </c>
      <c r="M4642">
        <v>33407</v>
      </c>
      <c r="N4642" t="s">
        <v>8637</v>
      </c>
      <c r="O4642" t="s">
        <v>10010</v>
      </c>
      <c r="P4642" t="s">
        <v>10371</v>
      </c>
      <c r="Q4642" t="s">
        <v>10383</v>
      </c>
      <c r="R4642" t="s">
        <v>11748</v>
      </c>
      <c r="S4642">
        <v>72.224000000000004</v>
      </c>
      <c r="T4642">
        <v>4</v>
      </c>
      <c r="U4642">
        <v>0.2</v>
      </c>
      <c r="V4642">
        <v>25.278400000000001</v>
      </c>
      <c r="W4642">
        <f>(Tableau1[[#This Row],[Sales]]/Tableau1[[#This Row],[Profit]])*100</f>
        <v>285.71428571428572</v>
      </c>
      <c r="X4642">
        <f>Tableau1[[#This Row],[Sales]]*(1-Tableau1[[#This Row],[Discount]])</f>
        <v>57.779200000000003</v>
      </c>
      <c r="Y4642">
        <f ca="1">SUMIF(Tableau1[Order ID],Tableau1[[#This Row],[Order ID]],Tableau1[[#This Row],[Sales]])</f>
        <v>0</v>
      </c>
    </row>
    <row r="4643" spans="1:25" x14ac:dyDescent="0.3">
      <c r="A4643">
        <v>9284</v>
      </c>
      <c r="B4643" t="s">
        <v>4662</v>
      </c>
      <c r="C4643" s="9" t="s">
        <v>5294</v>
      </c>
      <c r="D4643" s="9">
        <v>42980</v>
      </c>
      <c r="E4643" s="3" t="s">
        <v>5537</v>
      </c>
      <c r="F4643" t="s">
        <v>6464</v>
      </c>
      <c r="G4643" t="s">
        <v>7028</v>
      </c>
      <c r="H4643" t="s">
        <v>7821</v>
      </c>
      <c r="I4643" t="s">
        <v>8054</v>
      </c>
      <c r="J4643" t="s">
        <v>8057</v>
      </c>
      <c r="K4643" t="s">
        <v>8357</v>
      </c>
      <c r="L4643" t="s">
        <v>8610</v>
      </c>
      <c r="M4643">
        <v>80525</v>
      </c>
      <c r="N4643" t="s">
        <v>8638</v>
      </c>
      <c r="O4643" t="s">
        <v>8785</v>
      </c>
      <c r="P4643" t="s">
        <v>10371</v>
      </c>
      <c r="Q4643" t="s">
        <v>10375</v>
      </c>
      <c r="R4643" t="s">
        <v>10535</v>
      </c>
      <c r="S4643">
        <v>11.696</v>
      </c>
      <c r="T4643">
        <v>2</v>
      </c>
      <c r="U4643">
        <v>0.2</v>
      </c>
      <c r="V4643">
        <v>3.9474</v>
      </c>
      <c r="W4643">
        <f>(Tableau1[[#This Row],[Sales]]/Tableau1[[#This Row],[Profit]])*100</f>
        <v>296.2962962962963</v>
      </c>
      <c r="X4643">
        <f>Tableau1[[#This Row],[Sales]]*(1-Tableau1[[#This Row],[Discount]])</f>
        <v>9.3567999999999998</v>
      </c>
      <c r="Y4643">
        <f ca="1">SUMIF(Tableau1[Order ID],Tableau1[[#This Row],[Order ID]],Tableau1[[#This Row],[Sales]])</f>
        <v>0</v>
      </c>
    </row>
    <row r="4644" spans="1:25" x14ac:dyDescent="0.3">
      <c r="A4644">
        <v>9285</v>
      </c>
      <c r="B4644" t="s">
        <v>4663</v>
      </c>
      <c r="C4644" s="9" t="s">
        <v>5758</v>
      </c>
      <c r="D4644" s="9">
        <v>41961</v>
      </c>
      <c r="E4644" s="3" t="s">
        <v>5563</v>
      </c>
      <c r="F4644" t="s">
        <v>6465</v>
      </c>
      <c r="G4644" t="s">
        <v>6617</v>
      </c>
      <c r="H4644" t="s">
        <v>7410</v>
      </c>
      <c r="I4644" t="s">
        <v>8055</v>
      </c>
      <c r="J4644" t="s">
        <v>8057</v>
      </c>
      <c r="K4644" t="s">
        <v>8105</v>
      </c>
      <c r="L4644" t="s">
        <v>8594</v>
      </c>
      <c r="M4644">
        <v>53132</v>
      </c>
      <c r="N4644" t="s">
        <v>8639</v>
      </c>
      <c r="O4644" t="s">
        <v>9165</v>
      </c>
      <c r="P4644" t="s">
        <v>10370</v>
      </c>
      <c r="Q4644" t="s">
        <v>10374</v>
      </c>
      <c r="R4644" t="s">
        <v>10914</v>
      </c>
      <c r="S4644">
        <v>392.94</v>
      </c>
      <c r="T4644">
        <v>3</v>
      </c>
      <c r="U4644">
        <v>0</v>
      </c>
      <c r="V4644">
        <v>43.223399999999998</v>
      </c>
      <c r="W4644">
        <f>(Tableau1[[#This Row],[Sales]]/Tableau1[[#This Row],[Profit]])*100</f>
        <v>909.09090909090912</v>
      </c>
      <c r="X4644">
        <f>Tableau1[[#This Row],[Sales]]*(1-Tableau1[[#This Row],[Discount]])</f>
        <v>392.94</v>
      </c>
      <c r="Y4644">
        <f ca="1">SUMIF(Tableau1[Order ID],Tableau1[[#This Row],[Order ID]],Tableau1[[#This Row],[Sales]])</f>
        <v>0</v>
      </c>
    </row>
    <row r="4645" spans="1:25" x14ac:dyDescent="0.3">
      <c r="A4645">
        <v>9286</v>
      </c>
      <c r="B4645" t="s">
        <v>4664</v>
      </c>
      <c r="C4645" s="9" t="s">
        <v>5112</v>
      </c>
      <c r="D4645" s="9">
        <v>42329</v>
      </c>
      <c r="E4645" s="3" t="s">
        <v>5057</v>
      </c>
      <c r="F4645" t="s">
        <v>6466</v>
      </c>
      <c r="G4645" t="s">
        <v>7049</v>
      </c>
      <c r="H4645" t="s">
        <v>7842</v>
      </c>
      <c r="I4645" t="s">
        <v>8054</v>
      </c>
      <c r="J4645" t="s">
        <v>8057</v>
      </c>
      <c r="K4645" t="s">
        <v>8111</v>
      </c>
      <c r="L4645" t="s">
        <v>8592</v>
      </c>
      <c r="M4645">
        <v>28110</v>
      </c>
      <c r="N4645" t="s">
        <v>8637</v>
      </c>
      <c r="O4645" t="s">
        <v>8842</v>
      </c>
      <c r="P4645" t="s">
        <v>10370</v>
      </c>
      <c r="Q4645" t="s">
        <v>10378</v>
      </c>
      <c r="R4645" t="s">
        <v>10592</v>
      </c>
      <c r="S4645">
        <v>18.175999999999998</v>
      </c>
      <c r="T4645">
        <v>1</v>
      </c>
      <c r="U4645">
        <v>0.2</v>
      </c>
      <c r="V4645">
        <v>4.7712000000000003</v>
      </c>
      <c r="W4645">
        <f>(Tableau1[[#This Row],[Sales]]/Tableau1[[#This Row],[Profit]])*100</f>
        <v>380.95238095238091</v>
      </c>
      <c r="X4645">
        <f>Tableau1[[#This Row],[Sales]]*(1-Tableau1[[#This Row],[Discount]])</f>
        <v>14.540799999999999</v>
      </c>
      <c r="Y4645">
        <f ca="1">SUMIF(Tableau1[Order ID],Tableau1[[#This Row],[Order ID]],Tableau1[[#This Row],[Sales]])</f>
        <v>0</v>
      </c>
    </row>
    <row r="4646" spans="1:25" x14ac:dyDescent="0.3">
      <c r="A4646">
        <v>9287</v>
      </c>
      <c r="B4646" t="s">
        <v>4665</v>
      </c>
      <c r="C4646" s="9" t="s">
        <v>5279</v>
      </c>
      <c r="D4646" s="9">
        <v>42905</v>
      </c>
      <c r="E4646" s="3" t="s">
        <v>5365</v>
      </c>
      <c r="F4646" t="s">
        <v>6465</v>
      </c>
      <c r="G4646" t="s">
        <v>6957</v>
      </c>
      <c r="H4646" t="s">
        <v>7750</v>
      </c>
      <c r="I4646" t="s">
        <v>8056</v>
      </c>
      <c r="J4646" t="s">
        <v>8057</v>
      </c>
      <c r="K4646" t="s">
        <v>8119</v>
      </c>
      <c r="L4646" t="s">
        <v>8593</v>
      </c>
      <c r="M4646">
        <v>75081</v>
      </c>
      <c r="N4646" t="s">
        <v>8639</v>
      </c>
      <c r="O4646" t="s">
        <v>9999</v>
      </c>
      <c r="P4646" t="s">
        <v>10371</v>
      </c>
      <c r="Q4646" t="s">
        <v>10381</v>
      </c>
      <c r="R4646" t="s">
        <v>11737</v>
      </c>
      <c r="S4646">
        <v>6.8879999999999999</v>
      </c>
      <c r="T4646">
        <v>3</v>
      </c>
      <c r="U4646">
        <v>0.8</v>
      </c>
      <c r="V4646">
        <v>-11.020799999999999</v>
      </c>
      <c r="W4646">
        <f>(Tableau1[[#This Row],[Sales]]/Tableau1[[#This Row],[Profit]])*100</f>
        <v>-62.5</v>
      </c>
      <c r="X4646">
        <f>Tableau1[[#This Row],[Sales]]*(1-Tableau1[[#This Row],[Discount]])</f>
        <v>1.3775999999999997</v>
      </c>
      <c r="Y4646">
        <f ca="1">SUMIF(Tableau1[Order ID],Tableau1[[#This Row],[Order ID]],Tableau1[[#This Row],[Sales]])</f>
        <v>0</v>
      </c>
    </row>
    <row r="4647" spans="1:25" x14ac:dyDescent="0.3">
      <c r="A4647">
        <v>9289</v>
      </c>
      <c r="B4647" t="s">
        <v>4666</v>
      </c>
      <c r="C4647" s="9" t="s">
        <v>5359</v>
      </c>
      <c r="D4647" s="9">
        <v>43069</v>
      </c>
      <c r="E4647" s="3" t="s">
        <v>5764</v>
      </c>
      <c r="F4647" t="s">
        <v>6466</v>
      </c>
      <c r="G4647" t="s">
        <v>7045</v>
      </c>
      <c r="H4647" t="s">
        <v>7838</v>
      </c>
      <c r="I4647" t="s">
        <v>8054</v>
      </c>
      <c r="J4647" t="s">
        <v>8057</v>
      </c>
      <c r="K4647" t="s">
        <v>8068</v>
      </c>
      <c r="L4647" t="s">
        <v>8597</v>
      </c>
      <c r="M4647">
        <v>19134</v>
      </c>
      <c r="N4647" t="s">
        <v>8640</v>
      </c>
      <c r="O4647" t="s">
        <v>9776</v>
      </c>
      <c r="P4647" t="s">
        <v>10370</v>
      </c>
      <c r="Q4647" t="s">
        <v>10374</v>
      </c>
      <c r="R4647" t="s">
        <v>11511</v>
      </c>
      <c r="S4647">
        <v>1079.316</v>
      </c>
      <c r="T4647">
        <v>6</v>
      </c>
      <c r="U4647">
        <v>0.3</v>
      </c>
      <c r="V4647">
        <v>-15.418799999999999</v>
      </c>
      <c r="W4647">
        <f>(Tableau1[[#This Row],[Sales]]/Tableau1[[#This Row],[Profit]])*100</f>
        <v>-7000</v>
      </c>
      <c r="X4647">
        <f>Tableau1[[#This Row],[Sales]]*(1-Tableau1[[#This Row],[Discount]])</f>
        <v>755.52120000000002</v>
      </c>
      <c r="Y4647">
        <f ca="1">SUMIF(Tableau1[Order ID],Tableau1[[#This Row],[Order ID]],Tableau1[[#This Row],[Sales]])</f>
        <v>0</v>
      </c>
    </row>
    <row r="4648" spans="1:25" x14ac:dyDescent="0.3">
      <c r="A4648">
        <v>9290</v>
      </c>
      <c r="B4648" t="s">
        <v>4667</v>
      </c>
      <c r="C4648" s="9" t="s">
        <v>5518</v>
      </c>
      <c r="D4648" s="9">
        <v>41752</v>
      </c>
      <c r="E4648" s="3" t="s">
        <v>5789</v>
      </c>
      <c r="F4648" t="s">
        <v>6464</v>
      </c>
      <c r="G4648" t="s">
        <v>6602</v>
      </c>
      <c r="H4648" t="s">
        <v>7395</v>
      </c>
      <c r="I4648" t="s">
        <v>8056</v>
      </c>
      <c r="J4648" t="s">
        <v>8057</v>
      </c>
      <c r="K4648" t="s">
        <v>8066</v>
      </c>
      <c r="L4648" t="s">
        <v>8590</v>
      </c>
      <c r="M4648">
        <v>94109</v>
      </c>
      <c r="N4648" t="s">
        <v>8638</v>
      </c>
      <c r="O4648" t="s">
        <v>9772</v>
      </c>
      <c r="P4648" t="s">
        <v>10371</v>
      </c>
      <c r="Q4648" t="s">
        <v>10383</v>
      </c>
      <c r="R4648" t="s">
        <v>11507</v>
      </c>
      <c r="S4648">
        <v>48.91</v>
      </c>
      <c r="T4648">
        <v>1</v>
      </c>
      <c r="U4648">
        <v>0</v>
      </c>
      <c r="V4648">
        <v>22.9877</v>
      </c>
      <c r="W4648">
        <f>(Tableau1[[#This Row],[Sales]]/Tableau1[[#This Row],[Profit]])*100</f>
        <v>212.7659574468085</v>
      </c>
      <c r="X4648">
        <f>Tableau1[[#This Row],[Sales]]*(1-Tableau1[[#This Row],[Discount]])</f>
        <v>48.91</v>
      </c>
      <c r="Y4648">
        <f ca="1">SUMIF(Tableau1[Order ID],Tableau1[[#This Row],[Order ID]],Tableau1[[#This Row],[Sales]])</f>
        <v>0</v>
      </c>
    </row>
    <row r="4649" spans="1:25" x14ac:dyDescent="0.3">
      <c r="A4649">
        <v>9291</v>
      </c>
      <c r="B4649" t="s">
        <v>4668</v>
      </c>
      <c r="C4649" s="9" t="s">
        <v>5895</v>
      </c>
      <c r="D4649" s="9">
        <v>41905</v>
      </c>
      <c r="E4649" s="3" t="s">
        <v>5824</v>
      </c>
      <c r="F4649" t="s">
        <v>6466</v>
      </c>
      <c r="G4649" t="s">
        <v>7095</v>
      </c>
      <c r="H4649" t="s">
        <v>7888</v>
      </c>
      <c r="I4649" t="s">
        <v>8054</v>
      </c>
      <c r="J4649" t="s">
        <v>8057</v>
      </c>
      <c r="K4649" t="s">
        <v>8076</v>
      </c>
      <c r="L4649" t="s">
        <v>8601</v>
      </c>
      <c r="M4649">
        <v>19901</v>
      </c>
      <c r="N4649" t="s">
        <v>8640</v>
      </c>
      <c r="O4649" t="s">
        <v>9444</v>
      </c>
      <c r="P4649" t="s">
        <v>10371</v>
      </c>
      <c r="Q4649" t="s">
        <v>10379</v>
      </c>
      <c r="R4649" t="s">
        <v>11189</v>
      </c>
      <c r="S4649">
        <v>9.84</v>
      </c>
      <c r="T4649">
        <v>3</v>
      </c>
      <c r="U4649">
        <v>0</v>
      </c>
      <c r="V4649">
        <v>2.8536000000000001</v>
      </c>
      <c r="W4649">
        <f>(Tableau1[[#This Row],[Sales]]/Tableau1[[#This Row],[Profit]])*100</f>
        <v>344.82758620689651</v>
      </c>
      <c r="X4649">
        <f>Tableau1[[#This Row],[Sales]]*(1-Tableau1[[#This Row],[Discount]])</f>
        <v>9.84</v>
      </c>
      <c r="Y4649">
        <f ca="1">SUMIF(Tableau1[Order ID],Tableau1[[#This Row],[Order ID]],Tableau1[[#This Row],[Sales]])</f>
        <v>0</v>
      </c>
    </row>
    <row r="4650" spans="1:25" x14ac:dyDescent="0.3">
      <c r="A4650">
        <v>9293</v>
      </c>
      <c r="B4650" t="s">
        <v>4669</v>
      </c>
      <c r="C4650" s="9" t="s">
        <v>5610</v>
      </c>
      <c r="D4650" s="9">
        <v>42796</v>
      </c>
      <c r="E4650" s="3" t="s">
        <v>5610</v>
      </c>
      <c r="F4650" t="s">
        <v>6467</v>
      </c>
      <c r="G4650" t="s">
        <v>6744</v>
      </c>
      <c r="H4650" t="s">
        <v>7537</v>
      </c>
      <c r="I4650" t="s">
        <v>8055</v>
      </c>
      <c r="J4650" t="s">
        <v>8057</v>
      </c>
      <c r="K4650" t="s">
        <v>8493</v>
      </c>
      <c r="L4650" t="s">
        <v>8593</v>
      </c>
      <c r="M4650">
        <v>76706</v>
      </c>
      <c r="N4650" t="s">
        <v>8639</v>
      </c>
      <c r="O4650" t="s">
        <v>9373</v>
      </c>
      <c r="P4650" t="s">
        <v>10371</v>
      </c>
      <c r="Q4650" t="s">
        <v>10381</v>
      </c>
      <c r="R4650" t="s">
        <v>11120</v>
      </c>
      <c r="S4650">
        <v>0.55600000000000005</v>
      </c>
      <c r="T4650">
        <v>1</v>
      </c>
      <c r="U4650">
        <v>0.8</v>
      </c>
      <c r="V4650">
        <v>-0.94520000000000004</v>
      </c>
      <c r="W4650">
        <f>(Tableau1[[#This Row],[Sales]]/Tableau1[[#This Row],[Profit]])*100</f>
        <v>-58.82352941176471</v>
      </c>
      <c r="X4650">
        <f>Tableau1[[#This Row],[Sales]]*(1-Tableau1[[#This Row],[Discount]])</f>
        <v>0.11119999999999998</v>
      </c>
      <c r="Y4650">
        <f ca="1">SUMIF(Tableau1[Order ID],Tableau1[[#This Row],[Order ID]],Tableau1[[#This Row],[Sales]])</f>
        <v>0</v>
      </c>
    </row>
    <row r="4651" spans="1:25" x14ac:dyDescent="0.3">
      <c r="A4651">
        <v>9294</v>
      </c>
      <c r="B4651" t="s">
        <v>4670</v>
      </c>
      <c r="C4651" s="9" t="s">
        <v>5731</v>
      </c>
      <c r="D4651" s="9">
        <v>43056</v>
      </c>
      <c r="E4651" s="3" t="s">
        <v>5640</v>
      </c>
      <c r="F4651" t="s">
        <v>6464</v>
      </c>
      <c r="G4651" t="s">
        <v>7045</v>
      </c>
      <c r="H4651" t="s">
        <v>7838</v>
      </c>
      <c r="I4651" t="s">
        <v>8054</v>
      </c>
      <c r="J4651" t="s">
        <v>8057</v>
      </c>
      <c r="K4651" t="s">
        <v>8579</v>
      </c>
      <c r="L4651" t="s">
        <v>8627</v>
      </c>
      <c r="M4651">
        <v>21740</v>
      </c>
      <c r="N4651" t="s">
        <v>8640</v>
      </c>
      <c r="O4651" t="s">
        <v>8981</v>
      </c>
      <c r="P4651" t="s">
        <v>10371</v>
      </c>
      <c r="Q4651" t="s">
        <v>10381</v>
      </c>
      <c r="R4651" t="s">
        <v>10730</v>
      </c>
      <c r="S4651">
        <v>43.8</v>
      </c>
      <c r="T4651">
        <v>6</v>
      </c>
      <c r="U4651">
        <v>0</v>
      </c>
      <c r="V4651">
        <v>20.585999999999999</v>
      </c>
      <c r="W4651">
        <f>(Tableau1[[#This Row],[Sales]]/Tableau1[[#This Row],[Profit]])*100</f>
        <v>212.7659574468085</v>
      </c>
      <c r="X4651">
        <f>Tableau1[[#This Row],[Sales]]*(1-Tableau1[[#This Row],[Discount]])</f>
        <v>43.8</v>
      </c>
      <c r="Y4651">
        <f ca="1">SUMIF(Tableau1[Order ID],Tableau1[[#This Row],[Order ID]],Tableau1[[#This Row],[Sales]])</f>
        <v>0</v>
      </c>
    </row>
    <row r="4652" spans="1:25" x14ac:dyDescent="0.3">
      <c r="A4652">
        <v>9295</v>
      </c>
      <c r="B4652" t="s">
        <v>4671</v>
      </c>
      <c r="C4652" s="9" t="s">
        <v>5069</v>
      </c>
      <c r="D4652" s="9">
        <v>42883</v>
      </c>
      <c r="E4652" s="3" t="s">
        <v>5732</v>
      </c>
      <c r="F4652" t="s">
        <v>6465</v>
      </c>
      <c r="G4652" t="s">
        <v>6555</v>
      </c>
      <c r="H4652" t="s">
        <v>7348</v>
      </c>
      <c r="I4652" t="s">
        <v>8055</v>
      </c>
      <c r="J4652" t="s">
        <v>8057</v>
      </c>
      <c r="K4652" t="s">
        <v>8196</v>
      </c>
      <c r="L4652" t="s">
        <v>8612</v>
      </c>
      <c r="M4652">
        <v>44105</v>
      </c>
      <c r="N4652" t="s">
        <v>8640</v>
      </c>
      <c r="O4652" t="s">
        <v>9605</v>
      </c>
      <c r="P4652" t="s">
        <v>10371</v>
      </c>
      <c r="Q4652" t="s">
        <v>10383</v>
      </c>
      <c r="R4652" t="s">
        <v>11346</v>
      </c>
      <c r="S4652">
        <v>13.872</v>
      </c>
      <c r="T4652">
        <v>3</v>
      </c>
      <c r="U4652">
        <v>0.2</v>
      </c>
      <c r="V4652">
        <v>5.0286</v>
      </c>
      <c r="W4652">
        <f>(Tableau1[[#This Row],[Sales]]/Tableau1[[#This Row],[Profit]])*100</f>
        <v>275.86206896551727</v>
      </c>
      <c r="X4652">
        <f>Tableau1[[#This Row],[Sales]]*(1-Tableau1[[#This Row],[Discount]])</f>
        <v>11.0976</v>
      </c>
      <c r="Y4652">
        <f ca="1">SUMIF(Tableau1[Order ID],Tableau1[[#This Row],[Order ID]],Tableau1[[#This Row],[Sales]])</f>
        <v>0</v>
      </c>
    </row>
    <row r="4653" spans="1:25" x14ac:dyDescent="0.3">
      <c r="A4653">
        <v>9297</v>
      </c>
      <c r="B4653" t="s">
        <v>4672</v>
      </c>
      <c r="C4653" s="9" t="s">
        <v>5054</v>
      </c>
      <c r="D4653" s="9">
        <v>42112</v>
      </c>
      <c r="E4653" s="3" t="s">
        <v>6130</v>
      </c>
      <c r="F4653" t="s">
        <v>6464</v>
      </c>
      <c r="G4653" t="s">
        <v>6640</v>
      </c>
      <c r="H4653" t="s">
        <v>7433</v>
      </c>
      <c r="I4653" t="s">
        <v>8055</v>
      </c>
      <c r="J4653" t="s">
        <v>8057</v>
      </c>
      <c r="K4653" t="s">
        <v>8450</v>
      </c>
      <c r="L4653" t="s">
        <v>8593</v>
      </c>
      <c r="M4653">
        <v>78501</v>
      </c>
      <c r="N4653" t="s">
        <v>8639</v>
      </c>
      <c r="O4653" t="s">
        <v>9705</v>
      </c>
      <c r="P4653" t="s">
        <v>10372</v>
      </c>
      <c r="Q4653" t="s">
        <v>10384</v>
      </c>
      <c r="R4653" t="s">
        <v>11443</v>
      </c>
      <c r="S4653">
        <v>41.423999999999999</v>
      </c>
      <c r="T4653">
        <v>2</v>
      </c>
      <c r="U4653">
        <v>0.2</v>
      </c>
      <c r="V4653">
        <v>8.2848000000000006</v>
      </c>
      <c r="W4653">
        <f>(Tableau1[[#This Row],[Sales]]/Tableau1[[#This Row],[Profit]])*100</f>
        <v>500</v>
      </c>
      <c r="X4653">
        <f>Tableau1[[#This Row],[Sales]]*(1-Tableau1[[#This Row],[Discount]])</f>
        <v>33.139200000000002</v>
      </c>
      <c r="Y4653">
        <f ca="1">SUMIF(Tableau1[Order ID],Tableau1[[#This Row],[Order ID]],Tableau1[[#This Row],[Sales]])</f>
        <v>0</v>
      </c>
    </row>
    <row r="4654" spans="1:25" x14ac:dyDescent="0.3">
      <c r="A4654">
        <v>9306</v>
      </c>
      <c r="B4654" t="s">
        <v>4673</v>
      </c>
      <c r="C4654" s="9" t="s">
        <v>5474</v>
      </c>
      <c r="D4654" s="9">
        <v>42266</v>
      </c>
      <c r="E4654" s="3" t="s">
        <v>5526</v>
      </c>
      <c r="F4654" t="s">
        <v>6465</v>
      </c>
      <c r="G4654" t="s">
        <v>7230</v>
      </c>
      <c r="H4654" t="s">
        <v>8023</v>
      </c>
      <c r="I4654" t="s">
        <v>8056</v>
      </c>
      <c r="J4654" t="s">
        <v>8057</v>
      </c>
      <c r="K4654" t="s">
        <v>8422</v>
      </c>
      <c r="L4654" t="s">
        <v>8615</v>
      </c>
      <c r="M4654">
        <v>87505</v>
      </c>
      <c r="N4654" t="s">
        <v>8638</v>
      </c>
      <c r="O4654" t="s">
        <v>10192</v>
      </c>
      <c r="P4654" t="s">
        <v>10371</v>
      </c>
      <c r="Q4654" t="s">
        <v>10379</v>
      </c>
      <c r="R4654" t="s">
        <v>11932</v>
      </c>
      <c r="S4654">
        <v>8.4</v>
      </c>
      <c r="T4654">
        <v>5</v>
      </c>
      <c r="U4654">
        <v>0</v>
      </c>
      <c r="V4654">
        <v>2.1840000000000002</v>
      </c>
      <c r="W4654">
        <f>(Tableau1[[#This Row],[Sales]]/Tableau1[[#This Row],[Profit]])*100</f>
        <v>384.61538461538458</v>
      </c>
      <c r="X4654">
        <f>Tableau1[[#This Row],[Sales]]*(1-Tableau1[[#This Row],[Discount]])</f>
        <v>8.4</v>
      </c>
      <c r="Y4654">
        <f ca="1">SUMIF(Tableau1[Order ID],Tableau1[[#This Row],[Order ID]],Tableau1[[#This Row],[Sales]])</f>
        <v>0</v>
      </c>
    </row>
    <row r="4655" spans="1:25" x14ac:dyDescent="0.3">
      <c r="A4655">
        <v>9307</v>
      </c>
      <c r="B4655" t="s">
        <v>4674</v>
      </c>
      <c r="C4655" s="9" t="s">
        <v>5757</v>
      </c>
      <c r="D4655" s="9">
        <v>41723</v>
      </c>
      <c r="E4655" s="3" t="s">
        <v>5839</v>
      </c>
      <c r="F4655" t="s">
        <v>6465</v>
      </c>
      <c r="G4655" t="s">
        <v>6712</v>
      </c>
      <c r="H4655" t="s">
        <v>7505</v>
      </c>
      <c r="I4655" t="s">
        <v>8054</v>
      </c>
      <c r="J4655" t="s">
        <v>8057</v>
      </c>
      <c r="K4655" t="s">
        <v>8066</v>
      </c>
      <c r="L4655" t="s">
        <v>8590</v>
      </c>
      <c r="M4655">
        <v>94110</v>
      </c>
      <c r="N4655" t="s">
        <v>8638</v>
      </c>
      <c r="O4655" t="s">
        <v>9551</v>
      </c>
      <c r="P4655" t="s">
        <v>10371</v>
      </c>
      <c r="Q4655" t="s">
        <v>10379</v>
      </c>
      <c r="R4655" t="s">
        <v>11294</v>
      </c>
      <c r="S4655">
        <v>6.56</v>
      </c>
      <c r="T4655">
        <v>2</v>
      </c>
      <c r="U4655">
        <v>0</v>
      </c>
      <c r="V4655">
        <v>1.9024000000000001</v>
      </c>
      <c r="W4655">
        <f>(Tableau1[[#This Row],[Sales]]/Tableau1[[#This Row],[Profit]])*100</f>
        <v>344.82758620689651</v>
      </c>
      <c r="X4655">
        <f>Tableau1[[#This Row],[Sales]]*(1-Tableau1[[#This Row],[Discount]])</f>
        <v>6.56</v>
      </c>
      <c r="Y4655">
        <f ca="1">SUMIF(Tableau1[Order ID],Tableau1[[#This Row],[Order ID]],Tableau1[[#This Row],[Sales]])</f>
        <v>0</v>
      </c>
    </row>
    <row r="4656" spans="1:25" x14ac:dyDescent="0.3">
      <c r="A4656">
        <v>9311</v>
      </c>
      <c r="B4656" t="s">
        <v>4675</v>
      </c>
      <c r="C4656" s="9" t="s">
        <v>5400</v>
      </c>
      <c r="D4656" s="9">
        <v>42608</v>
      </c>
      <c r="E4656" s="3" t="s">
        <v>6100</v>
      </c>
      <c r="F4656" t="s">
        <v>6465</v>
      </c>
      <c r="G4656" t="s">
        <v>7097</v>
      </c>
      <c r="H4656" t="s">
        <v>7890</v>
      </c>
      <c r="I4656" t="s">
        <v>8055</v>
      </c>
      <c r="J4656" t="s">
        <v>8057</v>
      </c>
      <c r="K4656" t="s">
        <v>8078</v>
      </c>
      <c r="L4656" t="s">
        <v>8603</v>
      </c>
      <c r="M4656">
        <v>10024</v>
      </c>
      <c r="N4656" t="s">
        <v>8640</v>
      </c>
      <c r="O4656" t="s">
        <v>9330</v>
      </c>
      <c r="P4656" t="s">
        <v>10371</v>
      </c>
      <c r="Q4656" t="s">
        <v>10381</v>
      </c>
      <c r="R4656" t="s">
        <v>11078</v>
      </c>
      <c r="S4656">
        <v>146.68799999999999</v>
      </c>
      <c r="T4656">
        <v>8</v>
      </c>
      <c r="U4656">
        <v>0.2</v>
      </c>
      <c r="V4656">
        <v>45.84</v>
      </c>
      <c r="W4656">
        <f>(Tableau1[[#This Row],[Sales]]/Tableau1[[#This Row],[Profit]])*100</f>
        <v>319.99999999999994</v>
      </c>
      <c r="X4656">
        <f>Tableau1[[#This Row],[Sales]]*(1-Tableau1[[#This Row],[Discount]])</f>
        <v>117.35039999999999</v>
      </c>
      <c r="Y4656">
        <f ca="1">SUMIF(Tableau1[Order ID],Tableau1[[#This Row],[Order ID]],Tableau1[[#This Row],[Sales]])</f>
        <v>0</v>
      </c>
    </row>
    <row r="4657" spans="1:25" x14ac:dyDescent="0.3">
      <c r="A4657">
        <v>9312</v>
      </c>
      <c r="B4657" t="s">
        <v>4676</v>
      </c>
      <c r="C4657" s="9" t="s">
        <v>5934</v>
      </c>
      <c r="D4657" s="9">
        <v>42800</v>
      </c>
      <c r="E4657" s="3" t="s">
        <v>5876</v>
      </c>
      <c r="F4657" t="s">
        <v>6465</v>
      </c>
      <c r="G4657" t="s">
        <v>6854</v>
      </c>
      <c r="H4657" t="s">
        <v>7647</v>
      </c>
      <c r="I4657" t="s">
        <v>8054</v>
      </c>
      <c r="J4657" t="s">
        <v>8057</v>
      </c>
      <c r="K4657" t="s">
        <v>8119</v>
      </c>
      <c r="L4657" t="s">
        <v>8593</v>
      </c>
      <c r="M4657">
        <v>75220</v>
      </c>
      <c r="N4657" t="s">
        <v>8639</v>
      </c>
      <c r="O4657" t="s">
        <v>8723</v>
      </c>
      <c r="P4657" t="s">
        <v>10371</v>
      </c>
      <c r="Q4657" t="s">
        <v>10375</v>
      </c>
      <c r="R4657" t="s">
        <v>10472</v>
      </c>
      <c r="S4657">
        <v>4.9279999999999999</v>
      </c>
      <c r="T4657">
        <v>2</v>
      </c>
      <c r="U4657">
        <v>0.2</v>
      </c>
      <c r="V4657">
        <v>1.7248000000000001</v>
      </c>
      <c r="W4657">
        <f>(Tableau1[[#This Row],[Sales]]/Tableau1[[#This Row],[Profit]])*100</f>
        <v>285.71428571428567</v>
      </c>
      <c r="X4657">
        <f>Tableau1[[#This Row],[Sales]]*(1-Tableau1[[#This Row],[Discount]])</f>
        <v>3.9424000000000001</v>
      </c>
      <c r="Y4657">
        <f ca="1">SUMIF(Tableau1[Order ID],Tableau1[[#This Row],[Order ID]],Tableau1[[#This Row],[Sales]])</f>
        <v>0</v>
      </c>
    </row>
    <row r="4658" spans="1:25" x14ac:dyDescent="0.3">
      <c r="A4658">
        <v>9314</v>
      </c>
      <c r="B4658" t="s">
        <v>4677</v>
      </c>
      <c r="C4658" s="9" t="s">
        <v>6245</v>
      </c>
      <c r="D4658" s="9">
        <v>42319</v>
      </c>
      <c r="E4658" s="3" t="s">
        <v>6245</v>
      </c>
      <c r="F4658" t="s">
        <v>6467</v>
      </c>
      <c r="G4658" t="s">
        <v>6590</v>
      </c>
      <c r="H4658" t="s">
        <v>7383</v>
      </c>
      <c r="I4658" t="s">
        <v>8055</v>
      </c>
      <c r="J4658" t="s">
        <v>8057</v>
      </c>
      <c r="K4658" t="s">
        <v>8124</v>
      </c>
      <c r="L4658" t="s">
        <v>8600</v>
      </c>
      <c r="M4658">
        <v>48234</v>
      </c>
      <c r="N4658" t="s">
        <v>8639</v>
      </c>
      <c r="O4658" t="s">
        <v>8682</v>
      </c>
      <c r="P4658" t="s">
        <v>10371</v>
      </c>
      <c r="Q4658" t="s">
        <v>10377</v>
      </c>
      <c r="R4658" t="s">
        <v>10431</v>
      </c>
      <c r="S4658">
        <v>418.32</v>
      </c>
      <c r="T4658">
        <v>7</v>
      </c>
      <c r="U4658">
        <v>0</v>
      </c>
      <c r="V4658">
        <v>117.1296</v>
      </c>
      <c r="W4658">
        <f>(Tableau1[[#This Row],[Sales]]/Tableau1[[#This Row],[Profit]])*100</f>
        <v>357.14285714285717</v>
      </c>
      <c r="X4658">
        <f>Tableau1[[#This Row],[Sales]]*(1-Tableau1[[#This Row],[Discount]])</f>
        <v>418.32</v>
      </c>
      <c r="Y4658">
        <f ca="1">SUMIF(Tableau1[Order ID],Tableau1[[#This Row],[Order ID]],Tableau1[[#This Row],[Sales]])</f>
        <v>0</v>
      </c>
    </row>
    <row r="4659" spans="1:25" x14ac:dyDescent="0.3">
      <c r="A4659">
        <v>9316</v>
      </c>
      <c r="B4659" t="s">
        <v>4678</v>
      </c>
      <c r="C4659" s="9" t="s">
        <v>5071</v>
      </c>
      <c r="D4659" s="9">
        <v>42465</v>
      </c>
      <c r="E4659" s="3" t="s">
        <v>5556</v>
      </c>
      <c r="F4659" t="s">
        <v>6465</v>
      </c>
      <c r="G4659" t="s">
        <v>6891</v>
      </c>
      <c r="H4659" t="s">
        <v>7684</v>
      </c>
      <c r="I4659" t="s">
        <v>8054</v>
      </c>
      <c r="J4659" t="s">
        <v>8057</v>
      </c>
      <c r="K4659" t="s">
        <v>8068</v>
      </c>
      <c r="L4659" t="s">
        <v>8597</v>
      </c>
      <c r="M4659">
        <v>19140</v>
      </c>
      <c r="N4659" t="s">
        <v>8640</v>
      </c>
      <c r="O4659" t="s">
        <v>9906</v>
      </c>
      <c r="P4659" t="s">
        <v>10372</v>
      </c>
      <c r="Q4659" t="s">
        <v>10380</v>
      </c>
      <c r="R4659" t="s">
        <v>11642</v>
      </c>
      <c r="S4659">
        <v>118.782</v>
      </c>
      <c r="T4659">
        <v>3</v>
      </c>
      <c r="U4659">
        <v>0.4</v>
      </c>
      <c r="V4659">
        <v>-27.715800000000002</v>
      </c>
      <c r="W4659">
        <f>(Tableau1[[#This Row],[Sales]]/Tableau1[[#This Row],[Profit]])*100</f>
        <v>-428.57142857142856</v>
      </c>
      <c r="X4659">
        <f>Tableau1[[#This Row],[Sales]]*(1-Tableau1[[#This Row],[Discount]])</f>
        <v>71.269199999999998</v>
      </c>
      <c r="Y4659">
        <f ca="1">SUMIF(Tableau1[Order ID],Tableau1[[#This Row],[Order ID]],Tableau1[[#This Row],[Sales]])</f>
        <v>0</v>
      </c>
    </row>
    <row r="4660" spans="1:25" x14ac:dyDescent="0.3">
      <c r="A4660">
        <v>9318</v>
      </c>
      <c r="B4660" t="s">
        <v>4679</v>
      </c>
      <c r="C4660" s="9" t="s">
        <v>6246</v>
      </c>
      <c r="D4660" s="9">
        <v>42787</v>
      </c>
      <c r="E4660" s="3" t="s">
        <v>5455</v>
      </c>
      <c r="F4660" t="s">
        <v>6465</v>
      </c>
      <c r="G4660" t="s">
        <v>6522</v>
      </c>
      <c r="H4660" t="s">
        <v>7315</v>
      </c>
      <c r="I4660" t="s">
        <v>8054</v>
      </c>
      <c r="J4660" t="s">
        <v>8057</v>
      </c>
      <c r="K4660" t="s">
        <v>8296</v>
      </c>
      <c r="L4660" t="s">
        <v>8593</v>
      </c>
      <c r="M4660">
        <v>75007</v>
      </c>
      <c r="N4660" t="s">
        <v>8639</v>
      </c>
      <c r="O4660" t="s">
        <v>8967</v>
      </c>
      <c r="P4660" t="s">
        <v>10372</v>
      </c>
      <c r="Q4660" t="s">
        <v>10384</v>
      </c>
      <c r="R4660" t="s">
        <v>10716</v>
      </c>
      <c r="S4660">
        <v>47.904000000000003</v>
      </c>
      <c r="T4660">
        <v>1</v>
      </c>
      <c r="U4660">
        <v>0.2</v>
      </c>
      <c r="V4660">
        <v>-2.9940000000000002</v>
      </c>
      <c r="W4660">
        <f>(Tableau1[[#This Row],[Sales]]/Tableau1[[#This Row],[Profit]])*100</f>
        <v>-1600</v>
      </c>
      <c r="X4660">
        <f>Tableau1[[#This Row],[Sales]]*(1-Tableau1[[#This Row],[Discount]])</f>
        <v>38.323200000000007</v>
      </c>
      <c r="Y4660">
        <f ca="1">SUMIF(Tableau1[Order ID],Tableau1[[#This Row],[Order ID]],Tableau1[[#This Row],[Sales]])</f>
        <v>0</v>
      </c>
    </row>
    <row r="4661" spans="1:25" x14ac:dyDescent="0.3">
      <c r="A4661">
        <v>9319</v>
      </c>
      <c r="B4661" t="s">
        <v>4680</v>
      </c>
      <c r="C4661" s="9" t="s">
        <v>5258</v>
      </c>
      <c r="D4661" s="9">
        <v>42936</v>
      </c>
      <c r="E4661" s="3" t="s">
        <v>5830</v>
      </c>
      <c r="F4661" t="s">
        <v>6465</v>
      </c>
      <c r="G4661" t="s">
        <v>6723</v>
      </c>
      <c r="H4661" t="s">
        <v>7516</v>
      </c>
      <c r="I4661" t="s">
        <v>8055</v>
      </c>
      <c r="J4661" t="s">
        <v>8057</v>
      </c>
      <c r="K4661" t="s">
        <v>8078</v>
      </c>
      <c r="L4661" t="s">
        <v>8603</v>
      </c>
      <c r="M4661">
        <v>10009</v>
      </c>
      <c r="N4661" t="s">
        <v>8640</v>
      </c>
      <c r="O4661" t="s">
        <v>9201</v>
      </c>
      <c r="P4661" t="s">
        <v>10371</v>
      </c>
      <c r="Q4661" t="s">
        <v>10383</v>
      </c>
      <c r="R4661" t="s">
        <v>10950</v>
      </c>
      <c r="S4661">
        <v>13.36</v>
      </c>
      <c r="T4661">
        <v>2</v>
      </c>
      <c r="U4661">
        <v>0</v>
      </c>
      <c r="V4661">
        <v>6.4127999999999998</v>
      </c>
      <c r="W4661">
        <f>(Tableau1[[#This Row],[Sales]]/Tableau1[[#This Row],[Profit]])*100</f>
        <v>208.33333333333334</v>
      </c>
      <c r="X4661">
        <f>Tableau1[[#This Row],[Sales]]*(1-Tableau1[[#This Row],[Discount]])</f>
        <v>13.36</v>
      </c>
      <c r="Y4661">
        <f ca="1">SUMIF(Tableau1[Order ID],Tableau1[[#This Row],[Order ID]],Tableau1[[#This Row],[Sales]])</f>
        <v>0</v>
      </c>
    </row>
    <row r="4662" spans="1:25" x14ac:dyDescent="0.3">
      <c r="A4662">
        <v>9322</v>
      </c>
      <c r="B4662" t="s">
        <v>4681</v>
      </c>
      <c r="C4662" s="9" t="s">
        <v>5284</v>
      </c>
      <c r="D4662" s="9">
        <v>42678</v>
      </c>
      <c r="E4662" s="3" t="s">
        <v>5030</v>
      </c>
      <c r="F4662" t="s">
        <v>6465</v>
      </c>
      <c r="G4662" t="s">
        <v>6793</v>
      </c>
      <c r="H4662" t="s">
        <v>7586</v>
      </c>
      <c r="I4662" t="s">
        <v>8054</v>
      </c>
      <c r="J4662" t="s">
        <v>8057</v>
      </c>
      <c r="K4662" t="s">
        <v>8070</v>
      </c>
      <c r="L4662" t="s">
        <v>8593</v>
      </c>
      <c r="M4662">
        <v>77041</v>
      </c>
      <c r="N4662" t="s">
        <v>8639</v>
      </c>
      <c r="O4662" t="s">
        <v>10031</v>
      </c>
      <c r="P4662" t="s">
        <v>10370</v>
      </c>
      <c r="Q4662" t="s">
        <v>10378</v>
      </c>
      <c r="R4662" t="s">
        <v>11768</v>
      </c>
      <c r="S4662">
        <v>11.375999999999999</v>
      </c>
      <c r="T4662">
        <v>3</v>
      </c>
      <c r="U4662">
        <v>0.6</v>
      </c>
      <c r="V4662">
        <v>-5.6879999999999997</v>
      </c>
      <c r="W4662">
        <f>(Tableau1[[#This Row],[Sales]]/Tableau1[[#This Row],[Profit]])*100</f>
        <v>-200</v>
      </c>
      <c r="X4662">
        <f>Tableau1[[#This Row],[Sales]]*(1-Tableau1[[#This Row],[Discount]])</f>
        <v>4.5503999999999998</v>
      </c>
      <c r="Y4662">
        <f ca="1">SUMIF(Tableau1[Order ID],Tableau1[[#This Row],[Order ID]],Tableau1[[#This Row],[Sales]])</f>
        <v>0</v>
      </c>
    </row>
    <row r="4663" spans="1:25" x14ac:dyDescent="0.3">
      <c r="A4663">
        <v>9324</v>
      </c>
      <c r="B4663" t="s">
        <v>4682</v>
      </c>
      <c r="C4663" s="9" t="s">
        <v>5427</v>
      </c>
      <c r="D4663" s="9">
        <v>43001</v>
      </c>
      <c r="E4663" s="3" t="s">
        <v>5395</v>
      </c>
      <c r="F4663" t="s">
        <v>6465</v>
      </c>
      <c r="G4663" t="s">
        <v>7019</v>
      </c>
      <c r="H4663" t="s">
        <v>7812</v>
      </c>
      <c r="I4663" t="s">
        <v>8054</v>
      </c>
      <c r="J4663" t="s">
        <v>8057</v>
      </c>
      <c r="K4663" t="s">
        <v>8059</v>
      </c>
      <c r="L4663" t="s">
        <v>8590</v>
      </c>
      <c r="M4663">
        <v>90036</v>
      </c>
      <c r="N4663" t="s">
        <v>8638</v>
      </c>
      <c r="O4663" t="s">
        <v>9555</v>
      </c>
      <c r="P4663" t="s">
        <v>10371</v>
      </c>
      <c r="Q4663" t="s">
        <v>10383</v>
      </c>
      <c r="R4663" t="s">
        <v>11298</v>
      </c>
      <c r="S4663">
        <v>211.04</v>
      </c>
      <c r="T4663">
        <v>8</v>
      </c>
      <c r="U4663">
        <v>0</v>
      </c>
      <c r="V4663">
        <v>97.078400000000002</v>
      </c>
      <c r="W4663">
        <f>(Tableau1[[#This Row],[Sales]]/Tableau1[[#This Row],[Profit]])*100</f>
        <v>217.39130434782606</v>
      </c>
      <c r="X4663">
        <f>Tableau1[[#This Row],[Sales]]*(1-Tableau1[[#This Row],[Discount]])</f>
        <v>211.04</v>
      </c>
      <c r="Y4663">
        <f ca="1">SUMIF(Tableau1[Order ID],Tableau1[[#This Row],[Order ID]],Tableau1[[#This Row],[Sales]])</f>
        <v>0</v>
      </c>
    </row>
    <row r="4664" spans="1:25" x14ac:dyDescent="0.3">
      <c r="A4664">
        <v>9327</v>
      </c>
      <c r="B4664" t="s">
        <v>4683</v>
      </c>
      <c r="C4664" s="9" t="s">
        <v>5240</v>
      </c>
      <c r="D4664" s="9">
        <v>42985</v>
      </c>
      <c r="E4664" s="3" t="s">
        <v>5048</v>
      </c>
      <c r="F4664" t="s">
        <v>6466</v>
      </c>
      <c r="G4664" t="s">
        <v>6886</v>
      </c>
      <c r="H4664" t="s">
        <v>7679</v>
      </c>
      <c r="I4664" t="s">
        <v>8054</v>
      </c>
      <c r="J4664" t="s">
        <v>8057</v>
      </c>
      <c r="K4664" t="s">
        <v>8214</v>
      </c>
      <c r="L4664" t="s">
        <v>8234</v>
      </c>
      <c r="M4664">
        <v>98026</v>
      </c>
      <c r="N4664" t="s">
        <v>8638</v>
      </c>
      <c r="O4664" t="s">
        <v>10202</v>
      </c>
      <c r="P4664" t="s">
        <v>10370</v>
      </c>
      <c r="Q4664" t="s">
        <v>10378</v>
      </c>
      <c r="R4664" t="s">
        <v>11941</v>
      </c>
      <c r="S4664">
        <v>80.959999999999994</v>
      </c>
      <c r="T4664">
        <v>4</v>
      </c>
      <c r="U4664">
        <v>0</v>
      </c>
      <c r="V4664">
        <v>34.812800000000003</v>
      </c>
      <c r="W4664">
        <f>(Tableau1[[#This Row],[Sales]]/Tableau1[[#This Row],[Profit]])*100</f>
        <v>232.55813953488368</v>
      </c>
      <c r="X4664">
        <f>Tableau1[[#This Row],[Sales]]*(1-Tableau1[[#This Row],[Discount]])</f>
        <v>80.959999999999994</v>
      </c>
      <c r="Y4664">
        <f ca="1">SUMIF(Tableau1[Order ID],Tableau1[[#This Row],[Order ID]],Tableau1[[#This Row],[Sales]])</f>
        <v>0</v>
      </c>
    </row>
    <row r="4665" spans="1:25" x14ac:dyDescent="0.3">
      <c r="A4665">
        <v>9330</v>
      </c>
      <c r="B4665" t="s">
        <v>4684</v>
      </c>
      <c r="C4665" s="9" t="s">
        <v>5139</v>
      </c>
      <c r="D4665" s="9">
        <v>42336</v>
      </c>
      <c r="E4665" s="3" t="s">
        <v>5702</v>
      </c>
      <c r="F4665" t="s">
        <v>6466</v>
      </c>
      <c r="G4665" t="s">
        <v>6687</v>
      </c>
      <c r="H4665" t="s">
        <v>7480</v>
      </c>
      <c r="I4665" t="s">
        <v>8054</v>
      </c>
      <c r="J4665" t="s">
        <v>8057</v>
      </c>
      <c r="K4665" t="s">
        <v>8066</v>
      </c>
      <c r="L4665" t="s">
        <v>8590</v>
      </c>
      <c r="M4665">
        <v>94110</v>
      </c>
      <c r="N4665" t="s">
        <v>8638</v>
      </c>
      <c r="O4665" t="s">
        <v>10180</v>
      </c>
      <c r="P4665" t="s">
        <v>10371</v>
      </c>
      <c r="Q4665" t="s">
        <v>10382</v>
      </c>
      <c r="R4665" t="s">
        <v>11920</v>
      </c>
      <c r="S4665">
        <v>45.28</v>
      </c>
      <c r="T4665">
        <v>4</v>
      </c>
      <c r="U4665">
        <v>0</v>
      </c>
      <c r="V4665">
        <v>15.395200000000001</v>
      </c>
      <c r="W4665">
        <f>(Tableau1[[#This Row],[Sales]]/Tableau1[[#This Row],[Profit]])*100</f>
        <v>294.11764705882348</v>
      </c>
      <c r="X4665">
        <f>Tableau1[[#This Row],[Sales]]*(1-Tableau1[[#This Row],[Discount]])</f>
        <v>45.28</v>
      </c>
      <c r="Y4665">
        <f ca="1">SUMIF(Tableau1[Order ID],Tableau1[[#This Row],[Order ID]],Tableau1[[#This Row],[Sales]])</f>
        <v>0</v>
      </c>
    </row>
    <row r="4666" spans="1:25" x14ac:dyDescent="0.3">
      <c r="A4666">
        <v>9331</v>
      </c>
      <c r="B4666" t="s">
        <v>4685</v>
      </c>
      <c r="C4666" s="9" t="s">
        <v>5798</v>
      </c>
      <c r="D4666" s="9">
        <v>42320</v>
      </c>
      <c r="E4666" s="3" t="s">
        <v>6383</v>
      </c>
      <c r="F4666" t="s">
        <v>6465</v>
      </c>
      <c r="G4666" t="s">
        <v>7154</v>
      </c>
      <c r="H4666" t="s">
        <v>7947</v>
      </c>
      <c r="I4666" t="s">
        <v>8054</v>
      </c>
      <c r="J4666" t="s">
        <v>8057</v>
      </c>
      <c r="K4666" t="s">
        <v>8078</v>
      </c>
      <c r="L4666" t="s">
        <v>8603</v>
      </c>
      <c r="M4666">
        <v>10035</v>
      </c>
      <c r="N4666" t="s">
        <v>8640</v>
      </c>
      <c r="O4666" t="s">
        <v>9445</v>
      </c>
      <c r="P4666" t="s">
        <v>10371</v>
      </c>
      <c r="Q4666" t="s">
        <v>10385</v>
      </c>
      <c r="R4666" t="s">
        <v>10539</v>
      </c>
      <c r="S4666">
        <v>15.56</v>
      </c>
      <c r="T4666">
        <v>2</v>
      </c>
      <c r="U4666">
        <v>0</v>
      </c>
      <c r="V4666">
        <v>7.3132000000000001</v>
      </c>
      <c r="W4666">
        <f>(Tableau1[[#This Row],[Sales]]/Tableau1[[#This Row],[Profit]])*100</f>
        <v>212.7659574468085</v>
      </c>
      <c r="X4666">
        <f>Tableau1[[#This Row],[Sales]]*(1-Tableau1[[#This Row],[Discount]])</f>
        <v>15.56</v>
      </c>
      <c r="Y4666">
        <f ca="1">SUMIF(Tableau1[Order ID],Tableau1[[#This Row],[Order ID]],Tableau1[[#This Row],[Sales]])</f>
        <v>0</v>
      </c>
    </row>
    <row r="4667" spans="1:25" x14ac:dyDescent="0.3">
      <c r="A4667">
        <v>9332</v>
      </c>
      <c r="B4667" t="s">
        <v>4686</v>
      </c>
      <c r="C4667" s="9" t="s">
        <v>5351</v>
      </c>
      <c r="D4667" s="9">
        <v>42642</v>
      </c>
      <c r="E4667" s="3" t="s">
        <v>5369</v>
      </c>
      <c r="F4667" t="s">
        <v>6465</v>
      </c>
      <c r="G4667" t="s">
        <v>6488</v>
      </c>
      <c r="H4667" t="s">
        <v>7281</v>
      </c>
      <c r="I4667" t="s">
        <v>8055</v>
      </c>
      <c r="J4667" t="s">
        <v>8057</v>
      </c>
      <c r="K4667" t="s">
        <v>8082</v>
      </c>
      <c r="L4667" t="s">
        <v>8609</v>
      </c>
      <c r="M4667">
        <v>97477</v>
      </c>
      <c r="N4667" t="s">
        <v>8638</v>
      </c>
      <c r="O4667" t="s">
        <v>9710</v>
      </c>
      <c r="P4667" t="s">
        <v>10372</v>
      </c>
      <c r="Q4667" t="s">
        <v>10380</v>
      </c>
      <c r="R4667" t="s">
        <v>11447</v>
      </c>
      <c r="S4667">
        <v>859.2</v>
      </c>
      <c r="T4667">
        <v>3</v>
      </c>
      <c r="U4667">
        <v>0.2</v>
      </c>
      <c r="V4667">
        <v>75.180000000000007</v>
      </c>
      <c r="W4667">
        <f>(Tableau1[[#This Row],[Sales]]/Tableau1[[#This Row],[Profit]])*100</f>
        <v>1142.8571428571429</v>
      </c>
      <c r="X4667">
        <f>Tableau1[[#This Row],[Sales]]*(1-Tableau1[[#This Row],[Discount]])</f>
        <v>687.36000000000013</v>
      </c>
      <c r="Y4667">
        <f ca="1">SUMIF(Tableau1[Order ID],Tableau1[[#This Row],[Order ID]],Tableau1[[#This Row],[Sales]])</f>
        <v>0</v>
      </c>
    </row>
    <row r="4668" spans="1:25" x14ac:dyDescent="0.3">
      <c r="A4668">
        <v>9333</v>
      </c>
      <c r="B4668" t="s">
        <v>4687</v>
      </c>
      <c r="C4668" s="9" t="s">
        <v>5250</v>
      </c>
      <c r="D4668" s="9">
        <v>42989</v>
      </c>
      <c r="E4668" s="3" t="s">
        <v>6198</v>
      </c>
      <c r="F4668" t="s">
        <v>6464</v>
      </c>
      <c r="G4668" t="s">
        <v>7225</v>
      </c>
      <c r="H4668" t="s">
        <v>8018</v>
      </c>
      <c r="I4668" t="s">
        <v>8054</v>
      </c>
      <c r="J4668" t="s">
        <v>8057</v>
      </c>
      <c r="K4668" t="s">
        <v>8488</v>
      </c>
      <c r="L4668" t="s">
        <v>8589</v>
      </c>
      <c r="M4668">
        <v>40324</v>
      </c>
      <c r="N4668" t="s">
        <v>8637</v>
      </c>
      <c r="O4668" t="s">
        <v>9041</v>
      </c>
      <c r="P4668" t="s">
        <v>10371</v>
      </c>
      <c r="Q4668" t="s">
        <v>10382</v>
      </c>
      <c r="R4668" t="s">
        <v>10790</v>
      </c>
      <c r="S4668">
        <v>195.68</v>
      </c>
      <c r="T4668">
        <v>4</v>
      </c>
      <c r="U4668">
        <v>0</v>
      </c>
      <c r="V4668">
        <v>50.876800000000003</v>
      </c>
      <c r="W4668">
        <f>(Tableau1[[#This Row],[Sales]]/Tableau1[[#This Row],[Profit]])*100</f>
        <v>384.61538461538464</v>
      </c>
      <c r="X4668">
        <f>Tableau1[[#This Row],[Sales]]*(1-Tableau1[[#This Row],[Discount]])</f>
        <v>195.68</v>
      </c>
      <c r="Y4668">
        <f ca="1">SUMIF(Tableau1[Order ID],Tableau1[[#This Row],[Order ID]],Tableau1[[#This Row],[Sales]])</f>
        <v>0</v>
      </c>
    </row>
    <row r="4669" spans="1:25" x14ac:dyDescent="0.3">
      <c r="A4669">
        <v>9335</v>
      </c>
      <c r="B4669" t="s">
        <v>4688</v>
      </c>
      <c r="C4669" s="9" t="s">
        <v>5957</v>
      </c>
      <c r="D4669" s="9">
        <v>42856</v>
      </c>
      <c r="E4669" s="3" t="s">
        <v>5773</v>
      </c>
      <c r="F4669" t="s">
        <v>6466</v>
      </c>
      <c r="G4669" t="s">
        <v>6619</v>
      </c>
      <c r="H4669" t="s">
        <v>7412</v>
      </c>
      <c r="I4669" t="s">
        <v>8054</v>
      </c>
      <c r="J4669" t="s">
        <v>8057</v>
      </c>
      <c r="K4669" t="s">
        <v>8255</v>
      </c>
      <c r="L4669" t="s">
        <v>8591</v>
      </c>
      <c r="M4669">
        <v>33065</v>
      </c>
      <c r="N4669" t="s">
        <v>8637</v>
      </c>
      <c r="O4669" t="s">
        <v>8641</v>
      </c>
      <c r="P4669" t="s">
        <v>10370</v>
      </c>
      <c r="Q4669" t="s">
        <v>10373</v>
      </c>
      <c r="R4669" t="s">
        <v>10390</v>
      </c>
      <c r="S4669">
        <v>314.35199999999998</v>
      </c>
      <c r="T4669">
        <v>3</v>
      </c>
      <c r="U4669">
        <v>0.2</v>
      </c>
      <c r="V4669">
        <v>-15.717599999999999</v>
      </c>
      <c r="W4669">
        <f>(Tableau1[[#This Row],[Sales]]/Tableau1[[#This Row],[Profit]])*100</f>
        <v>-2000</v>
      </c>
      <c r="X4669">
        <f>Tableau1[[#This Row],[Sales]]*(1-Tableau1[[#This Row],[Discount]])</f>
        <v>251.48159999999999</v>
      </c>
      <c r="Y4669">
        <f ca="1">SUMIF(Tableau1[Order ID],Tableau1[[#This Row],[Order ID]],Tableau1[[#This Row],[Sales]])</f>
        <v>0</v>
      </c>
    </row>
    <row r="4670" spans="1:25" x14ac:dyDescent="0.3">
      <c r="A4670">
        <v>9337</v>
      </c>
      <c r="B4670" t="s">
        <v>4689</v>
      </c>
      <c r="C4670" s="9" t="s">
        <v>5148</v>
      </c>
      <c r="D4670" s="9">
        <v>42994</v>
      </c>
      <c r="E4670" s="3" t="s">
        <v>6118</v>
      </c>
      <c r="F4670" t="s">
        <v>6465</v>
      </c>
      <c r="G4670" t="s">
        <v>6856</v>
      </c>
      <c r="H4670" t="s">
        <v>7649</v>
      </c>
      <c r="I4670" t="s">
        <v>8055</v>
      </c>
      <c r="J4670" t="s">
        <v>8057</v>
      </c>
      <c r="K4670" t="s">
        <v>8066</v>
      </c>
      <c r="L4670" t="s">
        <v>8590</v>
      </c>
      <c r="M4670">
        <v>94110</v>
      </c>
      <c r="N4670" t="s">
        <v>8638</v>
      </c>
      <c r="O4670" t="s">
        <v>8748</v>
      </c>
      <c r="P4670" t="s">
        <v>10371</v>
      </c>
      <c r="Q4670" t="s">
        <v>10386</v>
      </c>
      <c r="R4670" t="s">
        <v>10497</v>
      </c>
      <c r="S4670">
        <v>17.899999999999999</v>
      </c>
      <c r="T4670">
        <v>5</v>
      </c>
      <c r="U4670">
        <v>0</v>
      </c>
      <c r="V4670">
        <v>8.7710000000000008</v>
      </c>
      <c r="W4670">
        <f>(Tableau1[[#This Row],[Sales]]/Tableau1[[#This Row],[Profit]])*100</f>
        <v>204.08163265306118</v>
      </c>
      <c r="X4670">
        <f>Tableau1[[#This Row],[Sales]]*(1-Tableau1[[#This Row],[Discount]])</f>
        <v>17.899999999999999</v>
      </c>
      <c r="Y4670">
        <f ca="1">SUMIF(Tableau1[Order ID],Tableau1[[#This Row],[Order ID]],Tableau1[[#This Row],[Sales]])</f>
        <v>0</v>
      </c>
    </row>
    <row r="4671" spans="1:25" x14ac:dyDescent="0.3">
      <c r="A4671">
        <v>9338</v>
      </c>
      <c r="B4671" t="s">
        <v>4690</v>
      </c>
      <c r="C4671" s="9" t="s">
        <v>5568</v>
      </c>
      <c r="D4671" s="9">
        <v>41931</v>
      </c>
      <c r="E4671" s="3" t="s">
        <v>5098</v>
      </c>
      <c r="F4671" t="s">
        <v>6464</v>
      </c>
      <c r="G4671" t="s">
        <v>6813</v>
      </c>
      <c r="H4671" t="s">
        <v>7606</v>
      </c>
      <c r="I4671" t="s">
        <v>8055</v>
      </c>
      <c r="J4671" t="s">
        <v>8057</v>
      </c>
      <c r="K4671" t="s">
        <v>8066</v>
      </c>
      <c r="L4671" t="s">
        <v>8590</v>
      </c>
      <c r="M4671">
        <v>94110</v>
      </c>
      <c r="N4671" t="s">
        <v>8638</v>
      </c>
      <c r="O4671" t="s">
        <v>9967</v>
      </c>
      <c r="P4671" t="s">
        <v>10371</v>
      </c>
      <c r="Q4671" t="s">
        <v>10381</v>
      </c>
      <c r="R4671" t="s">
        <v>11703</v>
      </c>
      <c r="S4671">
        <v>2.992</v>
      </c>
      <c r="T4671">
        <v>1</v>
      </c>
      <c r="U4671">
        <v>0.2</v>
      </c>
      <c r="V4671">
        <v>1.1220000000000001</v>
      </c>
      <c r="W4671">
        <f>(Tableau1[[#This Row],[Sales]]/Tableau1[[#This Row],[Profit]])*100</f>
        <v>266.66666666666663</v>
      </c>
      <c r="X4671">
        <f>Tableau1[[#This Row],[Sales]]*(1-Tableau1[[#This Row],[Discount]])</f>
        <v>2.3936000000000002</v>
      </c>
      <c r="Y4671">
        <f ca="1">SUMIF(Tableau1[Order ID],Tableau1[[#This Row],[Order ID]],Tableau1[[#This Row],[Sales]])</f>
        <v>0</v>
      </c>
    </row>
    <row r="4672" spans="1:25" x14ac:dyDescent="0.3">
      <c r="A4672">
        <v>9343</v>
      </c>
      <c r="B4672" t="s">
        <v>4691</v>
      </c>
      <c r="C4672" s="9" t="s">
        <v>5099</v>
      </c>
      <c r="D4672" s="9">
        <v>42442</v>
      </c>
      <c r="E4672" s="3" t="s">
        <v>5226</v>
      </c>
      <c r="F4672" t="s">
        <v>6465</v>
      </c>
      <c r="G4672" t="s">
        <v>7216</v>
      </c>
      <c r="H4672" t="s">
        <v>8009</v>
      </c>
      <c r="I4672" t="s">
        <v>8056</v>
      </c>
      <c r="J4672" t="s">
        <v>8057</v>
      </c>
      <c r="K4672" t="s">
        <v>8227</v>
      </c>
      <c r="L4672" t="s">
        <v>8590</v>
      </c>
      <c r="M4672">
        <v>92503</v>
      </c>
      <c r="N4672" t="s">
        <v>8638</v>
      </c>
      <c r="O4672" t="s">
        <v>9247</v>
      </c>
      <c r="P4672" t="s">
        <v>10371</v>
      </c>
      <c r="Q4672" t="s">
        <v>10381</v>
      </c>
      <c r="R4672" t="s">
        <v>10996</v>
      </c>
      <c r="S4672">
        <v>51.183999999999997</v>
      </c>
      <c r="T4672">
        <v>7</v>
      </c>
      <c r="U4672">
        <v>0.2</v>
      </c>
      <c r="V4672">
        <v>19.193999999999999</v>
      </c>
      <c r="W4672">
        <f>(Tableau1[[#This Row],[Sales]]/Tableau1[[#This Row],[Profit]])*100</f>
        <v>266.66666666666663</v>
      </c>
      <c r="X4672">
        <f>Tableau1[[#This Row],[Sales]]*(1-Tableau1[[#This Row],[Discount]])</f>
        <v>40.947200000000002</v>
      </c>
      <c r="Y4672">
        <f ca="1">SUMIF(Tableau1[Order ID],Tableau1[[#This Row],[Order ID]],Tableau1[[#This Row],[Sales]])</f>
        <v>0</v>
      </c>
    </row>
    <row r="4673" spans="1:25" x14ac:dyDescent="0.3">
      <c r="A4673">
        <v>9344</v>
      </c>
      <c r="B4673" t="s">
        <v>4692</v>
      </c>
      <c r="C4673" s="9" t="s">
        <v>5952</v>
      </c>
      <c r="D4673" s="9">
        <v>42783</v>
      </c>
      <c r="E4673" s="3" t="s">
        <v>5327</v>
      </c>
      <c r="F4673" t="s">
        <v>6466</v>
      </c>
      <c r="G4673" t="s">
        <v>6746</v>
      </c>
      <c r="H4673" t="s">
        <v>7539</v>
      </c>
      <c r="I4673" t="s">
        <v>8056</v>
      </c>
      <c r="J4673" t="s">
        <v>8057</v>
      </c>
      <c r="K4673" t="s">
        <v>8079</v>
      </c>
      <c r="L4673" t="s">
        <v>8612</v>
      </c>
      <c r="M4673">
        <v>45373</v>
      </c>
      <c r="N4673" t="s">
        <v>8640</v>
      </c>
      <c r="O4673" t="s">
        <v>10281</v>
      </c>
      <c r="P4673" t="s">
        <v>10370</v>
      </c>
      <c r="Q4673" t="s">
        <v>10376</v>
      </c>
      <c r="R4673" t="s">
        <v>12022</v>
      </c>
      <c r="S4673">
        <v>455.97</v>
      </c>
      <c r="T4673">
        <v>5</v>
      </c>
      <c r="U4673">
        <v>0.4</v>
      </c>
      <c r="V4673">
        <v>-106.393</v>
      </c>
      <c r="W4673">
        <f>(Tableau1[[#This Row],[Sales]]/Tableau1[[#This Row],[Profit]])*100</f>
        <v>-428.57142857142856</v>
      </c>
      <c r="X4673">
        <f>Tableau1[[#This Row],[Sales]]*(1-Tableau1[[#This Row],[Discount]])</f>
        <v>273.58199999999999</v>
      </c>
      <c r="Y4673">
        <f ca="1">SUMIF(Tableau1[Order ID],Tableau1[[#This Row],[Order ID]],Tableau1[[#This Row],[Sales]])</f>
        <v>0</v>
      </c>
    </row>
    <row r="4674" spans="1:25" x14ac:dyDescent="0.3">
      <c r="A4674">
        <v>9349</v>
      </c>
      <c r="B4674" t="s">
        <v>4693</v>
      </c>
      <c r="C4674" s="9" t="s">
        <v>5626</v>
      </c>
      <c r="D4674" s="9">
        <v>42726</v>
      </c>
      <c r="E4674" s="3" t="s">
        <v>6320</v>
      </c>
      <c r="F4674" t="s">
        <v>6465</v>
      </c>
      <c r="G4674" t="s">
        <v>6503</v>
      </c>
      <c r="H4674" t="s">
        <v>7296</v>
      </c>
      <c r="I4674" t="s">
        <v>8054</v>
      </c>
      <c r="J4674" t="s">
        <v>8057</v>
      </c>
      <c r="K4674" t="s">
        <v>8487</v>
      </c>
      <c r="L4674" t="s">
        <v>8590</v>
      </c>
      <c r="M4674">
        <v>92553</v>
      </c>
      <c r="N4674" t="s">
        <v>8638</v>
      </c>
      <c r="O4674" t="s">
        <v>10325</v>
      </c>
      <c r="P4674" t="s">
        <v>10370</v>
      </c>
      <c r="Q4674" t="s">
        <v>10378</v>
      </c>
      <c r="R4674" t="s">
        <v>12067</v>
      </c>
      <c r="S4674">
        <v>842.72</v>
      </c>
      <c r="T4674">
        <v>8</v>
      </c>
      <c r="U4674">
        <v>0</v>
      </c>
      <c r="V4674">
        <v>202.25280000000001</v>
      </c>
      <c r="W4674">
        <f>(Tableau1[[#This Row],[Sales]]/Tableau1[[#This Row],[Profit]])*100</f>
        <v>416.66666666666669</v>
      </c>
      <c r="X4674">
        <f>Tableau1[[#This Row],[Sales]]*(1-Tableau1[[#This Row],[Discount]])</f>
        <v>842.72</v>
      </c>
      <c r="Y4674">
        <f ca="1">SUMIF(Tableau1[Order ID],Tableau1[[#This Row],[Order ID]],Tableau1[[#This Row],[Sales]])</f>
        <v>0</v>
      </c>
    </row>
    <row r="4675" spans="1:25" x14ac:dyDescent="0.3">
      <c r="A4675">
        <v>9351</v>
      </c>
      <c r="B4675" t="s">
        <v>4694</v>
      </c>
      <c r="C4675" s="9" t="s">
        <v>5743</v>
      </c>
      <c r="D4675" s="9">
        <v>42636</v>
      </c>
      <c r="E4675" s="3" t="s">
        <v>5750</v>
      </c>
      <c r="F4675" t="s">
        <v>6465</v>
      </c>
      <c r="G4675" t="s">
        <v>6785</v>
      </c>
      <c r="H4675" t="s">
        <v>7578</v>
      </c>
      <c r="I4675" t="s">
        <v>8055</v>
      </c>
      <c r="J4675" t="s">
        <v>8057</v>
      </c>
      <c r="K4675" t="s">
        <v>8062</v>
      </c>
      <c r="L4675" t="s">
        <v>8234</v>
      </c>
      <c r="M4675">
        <v>98115</v>
      </c>
      <c r="N4675" t="s">
        <v>8638</v>
      </c>
      <c r="O4675" t="s">
        <v>9527</v>
      </c>
      <c r="P4675" t="s">
        <v>10371</v>
      </c>
      <c r="Q4675" t="s">
        <v>10381</v>
      </c>
      <c r="R4675" t="s">
        <v>11269</v>
      </c>
      <c r="S4675">
        <v>13.215999999999999</v>
      </c>
      <c r="T4675">
        <v>4</v>
      </c>
      <c r="U4675">
        <v>0.2</v>
      </c>
      <c r="V4675">
        <v>4.4603999999999999</v>
      </c>
      <c r="W4675">
        <f>(Tableau1[[#This Row],[Sales]]/Tableau1[[#This Row],[Profit]])*100</f>
        <v>296.2962962962963</v>
      </c>
      <c r="X4675">
        <f>Tableau1[[#This Row],[Sales]]*(1-Tableau1[[#This Row],[Discount]])</f>
        <v>10.572800000000001</v>
      </c>
      <c r="Y4675">
        <f ca="1">SUMIF(Tableau1[Order ID],Tableau1[[#This Row],[Order ID]],Tableau1[[#This Row],[Sales]])</f>
        <v>0</v>
      </c>
    </row>
    <row r="4676" spans="1:25" x14ac:dyDescent="0.3">
      <c r="A4676">
        <v>9353</v>
      </c>
      <c r="B4676" t="s">
        <v>4695</v>
      </c>
      <c r="C4676" s="9" t="s">
        <v>5271</v>
      </c>
      <c r="D4676" s="9">
        <v>43002</v>
      </c>
      <c r="E4676" s="3" t="s">
        <v>6016</v>
      </c>
      <c r="F4676" t="s">
        <v>6466</v>
      </c>
      <c r="G4676" t="s">
        <v>6665</v>
      </c>
      <c r="H4676" t="s">
        <v>7458</v>
      </c>
      <c r="I4676" t="s">
        <v>8054</v>
      </c>
      <c r="J4676" t="s">
        <v>8057</v>
      </c>
      <c r="K4676" t="s">
        <v>8080</v>
      </c>
      <c r="L4676" t="s">
        <v>8598</v>
      </c>
      <c r="M4676">
        <v>60623</v>
      </c>
      <c r="N4676" t="s">
        <v>8639</v>
      </c>
      <c r="O4676" t="s">
        <v>9478</v>
      </c>
      <c r="P4676" t="s">
        <v>10370</v>
      </c>
      <c r="Q4676" t="s">
        <v>10374</v>
      </c>
      <c r="R4676" t="s">
        <v>11222</v>
      </c>
      <c r="S4676">
        <v>520.46400000000006</v>
      </c>
      <c r="T4676">
        <v>2</v>
      </c>
      <c r="U4676">
        <v>0.3</v>
      </c>
      <c r="V4676">
        <v>-14.8704</v>
      </c>
      <c r="W4676">
        <f>(Tableau1[[#This Row],[Sales]]/Tableau1[[#This Row],[Profit]])*100</f>
        <v>-3500.0000000000009</v>
      </c>
      <c r="X4676">
        <f>Tableau1[[#This Row],[Sales]]*(1-Tableau1[[#This Row],[Discount]])</f>
        <v>364.32480000000004</v>
      </c>
      <c r="Y4676">
        <f ca="1">SUMIF(Tableau1[Order ID],Tableau1[[#This Row],[Order ID]],Tableau1[[#This Row],[Sales]])</f>
        <v>0</v>
      </c>
    </row>
    <row r="4677" spans="1:25" x14ac:dyDescent="0.3">
      <c r="A4677">
        <v>9355</v>
      </c>
      <c r="B4677" t="s">
        <v>4696</v>
      </c>
      <c r="C4677" s="9" t="s">
        <v>5524</v>
      </c>
      <c r="D4677" s="9">
        <v>42339</v>
      </c>
      <c r="E4677" s="3" t="s">
        <v>5931</v>
      </c>
      <c r="F4677" t="s">
        <v>6465</v>
      </c>
      <c r="G4677" t="s">
        <v>6483</v>
      </c>
      <c r="H4677" t="s">
        <v>7276</v>
      </c>
      <c r="I4677" t="s">
        <v>8056</v>
      </c>
      <c r="J4677" t="s">
        <v>8057</v>
      </c>
      <c r="K4677" t="s">
        <v>8083</v>
      </c>
      <c r="L4677" t="s">
        <v>8600</v>
      </c>
      <c r="M4677">
        <v>49201</v>
      </c>
      <c r="N4677" t="s">
        <v>8639</v>
      </c>
      <c r="O4677" t="s">
        <v>10302</v>
      </c>
      <c r="P4677" t="s">
        <v>10371</v>
      </c>
      <c r="Q4677" t="s">
        <v>10383</v>
      </c>
      <c r="R4677" t="s">
        <v>12043</v>
      </c>
      <c r="S4677">
        <v>19.440000000000001</v>
      </c>
      <c r="T4677">
        <v>3</v>
      </c>
      <c r="U4677">
        <v>0</v>
      </c>
      <c r="V4677">
        <v>9.3312000000000008</v>
      </c>
      <c r="W4677">
        <f>(Tableau1[[#This Row],[Sales]]/Tableau1[[#This Row],[Profit]])*100</f>
        <v>208.33333333333334</v>
      </c>
      <c r="X4677">
        <f>Tableau1[[#This Row],[Sales]]*(1-Tableau1[[#This Row],[Discount]])</f>
        <v>19.440000000000001</v>
      </c>
      <c r="Y4677">
        <f ca="1">SUMIF(Tableau1[Order ID],Tableau1[[#This Row],[Order ID]],Tableau1[[#This Row],[Sales]])</f>
        <v>0</v>
      </c>
    </row>
    <row r="4678" spans="1:25" x14ac:dyDescent="0.3">
      <c r="A4678">
        <v>9358</v>
      </c>
      <c r="B4678" t="s">
        <v>4697</v>
      </c>
      <c r="C4678" s="9" t="s">
        <v>5997</v>
      </c>
      <c r="D4678" s="9">
        <v>42394</v>
      </c>
      <c r="E4678" s="3" t="s">
        <v>6228</v>
      </c>
      <c r="F4678" t="s">
        <v>6464</v>
      </c>
      <c r="G4678" t="s">
        <v>6531</v>
      </c>
      <c r="H4678" t="s">
        <v>7324</v>
      </c>
      <c r="I4678" t="s">
        <v>8055</v>
      </c>
      <c r="J4678" t="s">
        <v>8057</v>
      </c>
      <c r="K4678" t="s">
        <v>8078</v>
      </c>
      <c r="L4678" t="s">
        <v>8603</v>
      </c>
      <c r="M4678">
        <v>10024</v>
      </c>
      <c r="N4678" t="s">
        <v>8640</v>
      </c>
      <c r="O4678" t="s">
        <v>9438</v>
      </c>
      <c r="P4678" t="s">
        <v>10371</v>
      </c>
      <c r="Q4678" t="s">
        <v>10381</v>
      </c>
      <c r="R4678" t="s">
        <v>11184</v>
      </c>
      <c r="S4678">
        <v>43.12</v>
      </c>
      <c r="T4678">
        <v>5</v>
      </c>
      <c r="U4678">
        <v>0.2</v>
      </c>
      <c r="V4678">
        <v>15.092000000000001</v>
      </c>
      <c r="W4678">
        <f>(Tableau1[[#This Row],[Sales]]/Tableau1[[#This Row],[Profit]])*100</f>
        <v>285.71428571428567</v>
      </c>
      <c r="X4678">
        <f>Tableau1[[#This Row],[Sales]]*(1-Tableau1[[#This Row],[Discount]])</f>
        <v>34.496000000000002</v>
      </c>
      <c r="Y4678">
        <f ca="1">SUMIF(Tableau1[Order ID],Tableau1[[#This Row],[Order ID]],Tableau1[[#This Row],[Sales]])</f>
        <v>0</v>
      </c>
    </row>
    <row r="4679" spans="1:25" x14ac:dyDescent="0.3">
      <c r="A4679">
        <v>9362</v>
      </c>
      <c r="B4679" t="s">
        <v>4698</v>
      </c>
      <c r="C4679" s="9" t="s">
        <v>5738</v>
      </c>
      <c r="D4679" s="9">
        <v>42815</v>
      </c>
      <c r="E4679" s="3" t="s">
        <v>5643</v>
      </c>
      <c r="F4679" t="s">
        <v>6465</v>
      </c>
      <c r="G4679" t="s">
        <v>6496</v>
      </c>
      <c r="H4679" t="s">
        <v>7289</v>
      </c>
      <c r="I4679" t="s">
        <v>8056</v>
      </c>
      <c r="J4679" t="s">
        <v>8057</v>
      </c>
      <c r="K4679" t="s">
        <v>8062</v>
      </c>
      <c r="L4679" t="s">
        <v>8234</v>
      </c>
      <c r="M4679">
        <v>98105</v>
      </c>
      <c r="N4679" t="s">
        <v>8638</v>
      </c>
      <c r="O4679" t="s">
        <v>8688</v>
      </c>
      <c r="P4679" t="s">
        <v>10371</v>
      </c>
      <c r="Q4679" t="s">
        <v>10381</v>
      </c>
      <c r="R4679" t="s">
        <v>10437</v>
      </c>
      <c r="S4679">
        <v>30.576000000000001</v>
      </c>
      <c r="T4679">
        <v>6</v>
      </c>
      <c r="U4679">
        <v>0.2</v>
      </c>
      <c r="V4679">
        <v>10.3194</v>
      </c>
      <c r="W4679">
        <f>(Tableau1[[#This Row],[Sales]]/Tableau1[[#This Row],[Profit]])*100</f>
        <v>296.2962962962963</v>
      </c>
      <c r="X4679">
        <f>Tableau1[[#This Row],[Sales]]*(1-Tableau1[[#This Row],[Discount]])</f>
        <v>24.460800000000003</v>
      </c>
      <c r="Y4679">
        <f ca="1">SUMIF(Tableau1[Order ID],Tableau1[[#This Row],[Order ID]],Tableau1[[#This Row],[Sales]])</f>
        <v>0</v>
      </c>
    </row>
    <row r="4680" spans="1:25" x14ac:dyDescent="0.3">
      <c r="A4680">
        <v>9366</v>
      </c>
      <c r="B4680" t="s">
        <v>4699</v>
      </c>
      <c r="C4680" s="9" t="s">
        <v>5993</v>
      </c>
      <c r="D4680" s="9">
        <v>41873</v>
      </c>
      <c r="E4680" s="3" t="s">
        <v>5085</v>
      </c>
      <c r="F4680" t="s">
        <v>6466</v>
      </c>
      <c r="G4680" t="s">
        <v>6694</v>
      </c>
      <c r="H4680" t="s">
        <v>7487</v>
      </c>
      <c r="I4680" t="s">
        <v>8054</v>
      </c>
      <c r="J4680" t="s">
        <v>8057</v>
      </c>
      <c r="K4680" t="s">
        <v>8548</v>
      </c>
      <c r="L4680" t="s">
        <v>8613</v>
      </c>
      <c r="M4680">
        <v>63301</v>
      </c>
      <c r="N4680" t="s">
        <v>8639</v>
      </c>
      <c r="O4680" t="s">
        <v>10344</v>
      </c>
      <c r="P4680" t="s">
        <v>10371</v>
      </c>
      <c r="Q4680" t="s">
        <v>10383</v>
      </c>
      <c r="R4680" t="s">
        <v>12084</v>
      </c>
      <c r="S4680">
        <v>11.56</v>
      </c>
      <c r="T4680">
        <v>2</v>
      </c>
      <c r="U4680">
        <v>0</v>
      </c>
      <c r="V4680">
        <v>5.6643999999999997</v>
      </c>
      <c r="W4680">
        <f>(Tableau1[[#This Row],[Sales]]/Tableau1[[#This Row],[Profit]])*100</f>
        <v>204.08163265306123</v>
      </c>
      <c r="X4680">
        <f>Tableau1[[#This Row],[Sales]]*(1-Tableau1[[#This Row],[Discount]])</f>
        <v>11.56</v>
      </c>
      <c r="Y4680">
        <f ca="1">SUMIF(Tableau1[Order ID],Tableau1[[#This Row],[Order ID]],Tableau1[[#This Row],[Sales]])</f>
        <v>0</v>
      </c>
    </row>
    <row r="4681" spans="1:25" x14ac:dyDescent="0.3">
      <c r="A4681">
        <v>9367</v>
      </c>
      <c r="B4681" t="s">
        <v>4700</v>
      </c>
      <c r="C4681" s="9" t="s">
        <v>5815</v>
      </c>
      <c r="D4681" s="9">
        <v>41798</v>
      </c>
      <c r="E4681" s="3" t="s">
        <v>5634</v>
      </c>
      <c r="F4681" t="s">
        <v>6465</v>
      </c>
      <c r="G4681" t="s">
        <v>6970</v>
      </c>
      <c r="H4681" t="s">
        <v>7763</v>
      </c>
      <c r="I4681" t="s">
        <v>8054</v>
      </c>
      <c r="J4681" t="s">
        <v>8057</v>
      </c>
      <c r="K4681" t="s">
        <v>8143</v>
      </c>
      <c r="L4681" t="s">
        <v>8603</v>
      </c>
      <c r="M4681">
        <v>11561</v>
      </c>
      <c r="N4681" t="s">
        <v>8640</v>
      </c>
      <c r="O4681" t="s">
        <v>10187</v>
      </c>
      <c r="P4681" t="s">
        <v>10371</v>
      </c>
      <c r="Q4681" t="s">
        <v>10381</v>
      </c>
      <c r="R4681" t="s">
        <v>11927</v>
      </c>
      <c r="S4681">
        <v>68.48</v>
      </c>
      <c r="T4681">
        <v>2</v>
      </c>
      <c r="U4681">
        <v>0.2</v>
      </c>
      <c r="V4681">
        <v>25.68</v>
      </c>
      <c r="W4681">
        <f>(Tableau1[[#This Row],[Sales]]/Tableau1[[#This Row],[Profit]])*100</f>
        <v>266.66666666666669</v>
      </c>
      <c r="X4681">
        <f>Tableau1[[#This Row],[Sales]]*(1-Tableau1[[#This Row],[Discount]])</f>
        <v>54.784000000000006</v>
      </c>
      <c r="Y4681">
        <f ca="1">SUMIF(Tableau1[Order ID],Tableau1[[#This Row],[Order ID]],Tableau1[[#This Row],[Sales]])</f>
        <v>0</v>
      </c>
    </row>
    <row r="4682" spans="1:25" x14ac:dyDescent="0.3">
      <c r="A4682">
        <v>9369</v>
      </c>
      <c r="B4682" t="s">
        <v>4701</v>
      </c>
      <c r="C4682" s="9" t="s">
        <v>5311</v>
      </c>
      <c r="D4682" s="9">
        <v>42467</v>
      </c>
      <c r="E4682" s="3" t="s">
        <v>5556</v>
      </c>
      <c r="F4682" t="s">
        <v>6466</v>
      </c>
      <c r="G4682" t="s">
        <v>6488</v>
      </c>
      <c r="H4682" t="s">
        <v>7281</v>
      </c>
      <c r="I4682" t="s">
        <v>8055</v>
      </c>
      <c r="J4682" t="s">
        <v>8057</v>
      </c>
      <c r="K4682" t="s">
        <v>8138</v>
      </c>
      <c r="L4682" t="s">
        <v>8618</v>
      </c>
      <c r="M4682">
        <v>8701</v>
      </c>
      <c r="N4682" t="s">
        <v>8640</v>
      </c>
      <c r="O4682" t="s">
        <v>8910</v>
      </c>
      <c r="P4682" t="s">
        <v>10371</v>
      </c>
      <c r="Q4682" t="s">
        <v>10383</v>
      </c>
      <c r="R4682" t="s">
        <v>10659</v>
      </c>
      <c r="S4682">
        <v>37.94</v>
      </c>
      <c r="T4682">
        <v>2</v>
      </c>
      <c r="U4682">
        <v>0</v>
      </c>
      <c r="V4682">
        <v>18.211200000000002</v>
      </c>
      <c r="W4682">
        <f>(Tableau1[[#This Row],[Sales]]/Tableau1[[#This Row],[Profit]])*100</f>
        <v>208.33333333333331</v>
      </c>
      <c r="X4682">
        <f>Tableau1[[#This Row],[Sales]]*(1-Tableau1[[#This Row],[Discount]])</f>
        <v>37.94</v>
      </c>
      <c r="Y4682">
        <f ca="1">SUMIF(Tableau1[Order ID],Tableau1[[#This Row],[Order ID]],Tableau1[[#This Row],[Sales]])</f>
        <v>0</v>
      </c>
    </row>
    <row r="4683" spans="1:25" x14ac:dyDescent="0.3">
      <c r="A4683">
        <v>9370</v>
      </c>
      <c r="B4683" t="s">
        <v>4702</v>
      </c>
      <c r="C4683" s="9" t="s">
        <v>5689</v>
      </c>
      <c r="D4683" s="9">
        <v>43046</v>
      </c>
      <c r="E4683" s="3" t="s">
        <v>5075</v>
      </c>
      <c r="F4683" t="s">
        <v>6464</v>
      </c>
      <c r="G4683" t="s">
        <v>6939</v>
      </c>
      <c r="H4683" t="s">
        <v>7732</v>
      </c>
      <c r="I4683" t="s">
        <v>8055</v>
      </c>
      <c r="J4683" t="s">
        <v>8057</v>
      </c>
      <c r="K4683" t="s">
        <v>8241</v>
      </c>
      <c r="L4683" t="s">
        <v>8627</v>
      </c>
      <c r="M4683">
        <v>20735</v>
      </c>
      <c r="N4683" t="s">
        <v>8640</v>
      </c>
      <c r="O4683" t="s">
        <v>10025</v>
      </c>
      <c r="P4683" t="s">
        <v>10370</v>
      </c>
      <c r="Q4683" t="s">
        <v>10374</v>
      </c>
      <c r="R4683" t="s">
        <v>11762</v>
      </c>
      <c r="S4683">
        <v>272.97000000000003</v>
      </c>
      <c r="T4683">
        <v>3</v>
      </c>
      <c r="U4683">
        <v>0</v>
      </c>
      <c r="V4683">
        <v>43.675199999999997</v>
      </c>
      <c r="W4683">
        <f>(Tableau1[[#This Row],[Sales]]/Tableau1[[#This Row],[Profit]])*100</f>
        <v>625.00000000000011</v>
      </c>
      <c r="X4683">
        <f>Tableau1[[#This Row],[Sales]]*(1-Tableau1[[#This Row],[Discount]])</f>
        <v>272.97000000000003</v>
      </c>
      <c r="Y4683">
        <f ca="1">SUMIF(Tableau1[Order ID],Tableau1[[#This Row],[Order ID]],Tableau1[[#This Row],[Sales]])</f>
        <v>0</v>
      </c>
    </row>
    <row r="4684" spans="1:25" x14ac:dyDescent="0.3">
      <c r="A4684">
        <v>9371</v>
      </c>
      <c r="B4684" t="s">
        <v>4703</v>
      </c>
      <c r="C4684" s="9" t="s">
        <v>5382</v>
      </c>
      <c r="D4684" s="9">
        <v>42153</v>
      </c>
      <c r="E4684" s="3" t="s">
        <v>5100</v>
      </c>
      <c r="F4684" t="s">
        <v>6466</v>
      </c>
      <c r="G4684" t="s">
        <v>7246</v>
      </c>
      <c r="H4684" t="s">
        <v>8039</v>
      </c>
      <c r="I4684" t="s">
        <v>8055</v>
      </c>
      <c r="J4684" t="s">
        <v>8057</v>
      </c>
      <c r="K4684" t="s">
        <v>8096</v>
      </c>
      <c r="L4684" t="s">
        <v>8612</v>
      </c>
      <c r="M4684">
        <v>43229</v>
      </c>
      <c r="N4684" t="s">
        <v>8640</v>
      </c>
      <c r="O4684" t="s">
        <v>10340</v>
      </c>
      <c r="P4684" t="s">
        <v>10370</v>
      </c>
      <c r="Q4684" t="s">
        <v>10378</v>
      </c>
      <c r="R4684" t="s">
        <v>12080</v>
      </c>
      <c r="S4684">
        <v>41.567999999999998</v>
      </c>
      <c r="T4684">
        <v>4</v>
      </c>
      <c r="U4684">
        <v>0.2</v>
      </c>
      <c r="V4684">
        <v>-4.1567999999999996</v>
      </c>
      <c r="W4684">
        <f>(Tableau1[[#This Row],[Sales]]/Tableau1[[#This Row],[Profit]])*100</f>
        <v>-1000</v>
      </c>
      <c r="X4684">
        <f>Tableau1[[#This Row],[Sales]]*(1-Tableau1[[#This Row],[Discount]])</f>
        <v>33.254399999999997</v>
      </c>
      <c r="Y4684">
        <f ca="1">SUMIF(Tableau1[Order ID],Tableau1[[#This Row],[Order ID]],Tableau1[[#This Row],[Sales]])</f>
        <v>0</v>
      </c>
    </row>
    <row r="4685" spans="1:25" x14ac:dyDescent="0.3">
      <c r="A4685">
        <v>9374</v>
      </c>
      <c r="B4685" t="s">
        <v>4704</v>
      </c>
      <c r="C4685" s="9" t="s">
        <v>5947</v>
      </c>
      <c r="D4685" s="9">
        <v>42862</v>
      </c>
      <c r="E4685" s="3" t="s">
        <v>5973</v>
      </c>
      <c r="F4685" t="s">
        <v>6465</v>
      </c>
      <c r="G4685" t="s">
        <v>6697</v>
      </c>
      <c r="H4685" t="s">
        <v>7490</v>
      </c>
      <c r="I4685" t="s">
        <v>8054</v>
      </c>
      <c r="J4685" t="s">
        <v>8057</v>
      </c>
      <c r="K4685" t="s">
        <v>8103</v>
      </c>
      <c r="L4685" t="s">
        <v>8590</v>
      </c>
      <c r="M4685">
        <v>91104</v>
      </c>
      <c r="N4685" t="s">
        <v>8638</v>
      </c>
      <c r="O4685" t="s">
        <v>9530</v>
      </c>
      <c r="P4685" t="s">
        <v>10372</v>
      </c>
      <c r="Q4685" t="s">
        <v>10380</v>
      </c>
      <c r="R4685" t="s">
        <v>11273</v>
      </c>
      <c r="S4685">
        <v>419.94400000000002</v>
      </c>
      <c r="T4685">
        <v>7</v>
      </c>
      <c r="U4685">
        <v>0.2</v>
      </c>
      <c r="V4685">
        <v>52.493000000000002</v>
      </c>
      <c r="W4685">
        <f>(Tableau1[[#This Row],[Sales]]/Tableau1[[#This Row],[Profit]])*100</f>
        <v>800</v>
      </c>
      <c r="X4685">
        <f>Tableau1[[#This Row],[Sales]]*(1-Tableau1[[#This Row],[Discount]])</f>
        <v>335.95520000000005</v>
      </c>
      <c r="Y4685">
        <f ca="1">SUMIF(Tableau1[Order ID],Tableau1[[#This Row],[Order ID]],Tableau1[[#This Row],[Sales]])</f>
        <v>0</v>
      </c>
    </row>
    <row r="4686" spans="1:25" x14ac:dyDescent="0.3">
      <c r="A4686">
        <v>9375</v>
      </c>
      <c r="B4686" t="s">
        <v>4705</v>
      </c>
      <c r="C4686" s="9" t="s">
        <v>5440</v>
      </c>
      <c r="D4686" s="9">
        <v>42526</v>
      </c>
      <c r="E4686" s="3" t="s">
        <v>5662</v>
      </c>
      <c r="F4686" t="s">
        <v>6465</v>
      </c>
      <c r="G4686" t="s">
        <v>6501</v>
      </c>
      <c r="H4686" t="s">
        <v>7294</v>
      </c>
      <c r="I4686" t="s">
        <v>8055</v>
      </c>
      <c r="J4686" t="s">
        <v>8057</v>
      </c>
      <c r="K4686" t="s">
        <v>8062</v>
      </c>
      <c r="L4686" t="s">
        <v>8234</v>
      </c>
      <c r="M4686">
        <v>98105</v>
      </c>
      <c r="N4686" t="s">
        <v>8638</v>
      </c>
      <c r="O4686" t="s">
        <v>9302</v>
      </c>
      <c r="P4686" t="s">
        <v>10371</v>
      </c>
      <c r="Q4686" t="s">
        <v>10387</v>
      </c>
      <c r="R4686" t="s">
        <v>11051</v>
      </c>
      <c r="S4686">
        <v>61.38</v>
      </c>
      <c r="T4686">
        <v>6</v>
      </c>
      <c r="U4686">
        <v>0</v>
      </c>
      <c r="V4686">
        <v>15.9588</v>
      </c>
      <c r="W4686">
        <f>(Tableau1[[#This Row],[Sales]]/Tableau1[[#This Row],[Profit]])*100</f>
        <v>384.61538461538464</v>
      </c>
      <c r="X4686">
        <f>Tableau1[[#This Row],[Sales]]*(1-Tableau1[[#This Row],[Discount]])</f>
        <v>61.38</v>
      </c>
      <c r="Y4686">
        <f ca="1">SUMIF(Tableau1[Order ID],Tableau1[[#This Row],[Order ID]],Tableau1[[#This Row],[Sales]])</f>
        <v>0</v>
      </c>
    </row>
    <row r="4687" spans="1:25" x14ac:dyDescent="0.3">
      <c r="A4687">
        <v>9376</v>
      </c>
      <c r="B4687" t="s">
        <v>4706</v>
      </c>
      <c r="C4687" s="9" t="s">
        <v>5669</v>
      </c>
      <c r="D4687" s="9">
        <v>42352</v>
      </c>
      <c r="E4687" s="3" t="s">
        <v>5576</v>
      </c>
      <c r="F4687" t="s">
        <v>6464</v>
      </c>
      <c r="G4687" t="s">
        <v>6687</v>
      </c>
      <c r="H4687" t="s">
        <v>7480</v>
      </c>
      <c r="I4687" t="s">
        <v>8054</v>
      </c>
      <c r="J4687" t="s">
        <v>8057</v>
      </c>
      <c r="K4687" t="s">
        <v>8059</v>
      </c>
      <c r="L4687" t="s">
        <v>8590</v>
      </c>
      <c r="M4687">
        <v>90045</v>
      </c>
      <c r="N4687" t="s">
        <v>8638</v>
      </c>
      <c r="O4687" t="s">
        <v>9666</v>
      </c>
      <c r="P4687" t="s">
        <v>10372</v>
      </c>
      <c r="Q4687" t="s">
        <v>10384</v>
      </c>
      <c r="R4687" t="s">
        <v>11404</v>
      </c>
      <c r="S4687">
        <v>50</v>
      </c>
      <c r="T4687">
        <v>2</v>
      </c>
      <c r="U4687">
        <v>0</v>
      </c>
      <c r="V4687">
        <v>10.5</v>
      </c>
      <c r="W4687">
        <f>(Tableau1[[#This Row],[Sales]]/Tableau1[[#This Row],[Profit]])*100</f>
        <v>476.1904761904762</v>
      </c>
      <c r="X4687">
        <f>Tableau1[[#This Row],[Sales]]*(1-Tableau1[[#This Row],[Discount]])</f>
        <v>50</v>
      </c>
      <c r="Y4687">
        <f ca="1">SUMIF(Tableau1[Order ID],Tableau1[[#This Row],[Order ID]],Tableau1[[#This Row],[Sales]])</f>
        <v>0</v>
      </c>
    </row>
    <row r="4688" spans="1:25" x14ac:dyDescent="0.3">
      <c r="A4688">
        <v>9377</v>
      </c>
      <c r="B4688" t="s">
        <v>4707</v>
      </c>
      <c r="C4688" s="9" t="s">
        <v>5083</v>
      </c>
      <c r="D4688" s="9">
        <v>43094</v>
      </c>
      <c r="E4688" s="3" t="s">
        <v>5644</v>
      </c>
      <c r="F4688" t="s">
        <v>6465</v>
      </c>
      <c r="G4688" t="s">
        <v>6490</v>
      </c>
      <c r="H4688" t="s">
        <v>7283</v>
      </c>
      <c r="I4688" t="s">
        <v>8054</v>
      </c>
      <c r="J4688" t="s">
        <v>8057</v>
      </c>
      <c r="K4688" t="s">
        <v>8580</v>
      </c>
      <c r="L4688" t="s">
        <v>8618</v>
      </c>
      <c r="M4688">
        <v>7017</v>
      </c>
      <c r="N4688" t="s">
        <v>8640</v>
      </c>
      <c r="O4688" t="s">
        <v>10200</v>
      </c>
      <c r="P4688" t="s">
        <v>10372</v>
      </c>
      <c r="Q4688" t="s">
        <v>10384</v>
      </c>
      <c r="R4688" t="s">
        <v>11939</v>
      </c>
      <c r="S4688">
        <v>31.8</v>
      </c>
      <c r="T4688">
        <v>3</v>
      </c>
      <c r="U4688">
        <v>0</v>
      </c>
      <c r="V4688">
        <v>13.673999999999999</v>
      </c>
      <c r="W4688">
        <f>(Tableau1[[#This Row],[Sales]]/Tableau1[[#This Row],[Profit]])*100</f>
        <v>232.55813953488374</v>
      </c>
      <c r="X4688">
        <f>Tableau1[[#This Row],[Sales]]*(1-Tableau1[[#This Row],[Discount]])</f>
        <v>31.8</v>
      </c>
      <c r="Y4688">
        <f ca="1">SUMIF(Tableau1[Order ID],Tableau1[[#This Row],[Order ID]],Tableau1[[#This Row],[Sales]])</f>
        <v>0</v>
      </c>
    </row>
    <row r="4689" spans="1:25" x14ac:dyDescent="0.3">
      <c r="A4689">
        <v>9378</v>
      </c>
      <c r="B4689" t="s">
        <v>4708</v>
      </c>
      <c r="C4689" s="9" t="s">
        <v>5124</v>
      </c>
      <c r="D4689" s="9">
        <v>43086</v>
      </c>
      <c r="E4689" s="3" t="s">
        <v>5232</v>
      </c>
      <c r="F4689" t="s">
        <v>6465</v>
      </c>
      <c r="G4689" t="s">
        <v>6785</v>
      </c>
      <c r="H4689" t="s">
        <v>7578</v>
      </c>
      <c r="I4689" t="s">
        <v>8055</v>
      </c>
      <c r="J4689" t="s">
        <v>8057</v>
      </c>
      <c r="K4689" t="s">
        <v>8400</v>
      </c>
      <c r="L4689" t="s">
        <v>8594</v>
      </c>
      <c r="M4689">
        <v>54703</v>
      </c>
      <c r="N4689" t="s">
        <v>8639</v>
      </c>
      <c r="O4689" t="s">
        <v>10128</v>
      </c>
      <c r="P4689" t="s">
        <v>10371</v>
      </c>
      <c r="Q4689" t="s">
        <v>10377</v>
      </c>
      <c r="R4689" t="s">
        <v>11869</v>
      </c>
      <c r="S4689">
        <v>32.56</v>
      </c>
      <c r="T4689">
        <v>2</v>
      </c>
      <c r="U4689">
        <v>0</v>
      </c>
      <c r="V4689">
        <v>8.4656000000000002</v>
      </c>
      <c r="W4689">
        <f>(Tableau1[[#This Row],[Sales]]/Tableau1[[#This Row],[Profit]])*100</f>
        <v>384.61538461538464</v>
      </c>
      <c r="X4689">
        <f>Tableau1[[#This Row],[Sales]]*(1-Tableau1[[#This Row],[Discount]])</f>
        <v>32.56</v>
      </c>
      <c r="Y4689">
        <f ca="1">SUMIF(Tableau1[Order ID],Tableau1[[#This Row],[Order ID]],Tableau1[[#This Row],[Sales]])</f>
        <v>0</v>
      </c>
    </row>
    <row r="4690" spans="1:25" x14ac:dyDescent="0.3">
      <c r="A4690">
        <v>9379</v>
      </c>
      <c r="B4690" t="s">
        <v>4709</v>
      </c>
      <c r="C4690" s="9" t="s">
        <v>6150</v>
      </c>
      <c r="D4690" s="9">
        <v>42500</v>
      </c>
      <c r="E4690" s="3" t="s">
        <v>5696</v>
      </c>
      <c r="F4690" t="s">
        <v>6465</v>
      </c>
      <c r="G4690" t="s">
        <v>6889</v>
      </c>
      <c r="H4690" t="s">
        <v>7682</v>
      </c>
      <c r="I4690" t="s">
        <v>8054</v>
      </c>
      <c r="J4690" t="s">
        <v>8057</v>
      </c>
      <c r="K4690" t="s">
        <v>8080</v>
      </c>
      <c r="L4690" t="s">
        <v>8598</v>
      </c>
      <c r="M4690">
        <v>60610</v>
      </c>
      <c r="N4690" t="s">
        <v>8639</v>
      </c>
      <c r="O4690" t="s">
        <v>10365</v>
      </c>
      <c r="P4690" t="s">
        <v>10371</v>
      </c>
      <c r="Q4690" t="s">
        <v>10385</v>
      </c>
      <c r="R4690" t="s">
        <v>12105</v>
      </c>
      <c r="S4690">
        <v>7.0720000000000001</v>
      </c>
      <c r="T4690">
        <v>2</v>
      </c>
      <c r="U4690">
        <v>0.2</v>
      </c>
      <c r="V4690">
        <v>2.3868</v>
      </c>
      <c r="W4690">
        <f>(Tableau1[[#This Row],[Sales]]/Tableau1[[#This Row],[Profit]])*100</f>
        <v>296.2962962962963</v>
      </c>
      <c r="X4690">
        <f>Tableau1[[#This Row],[Sales]]*(1-Tableau1[[#This Row],[Discount]])</f>
        <v>5.6576000000000004</v>
      </c>
      <c r="Y4690">
        <f ca="1">SUMIF(Tableau1[Order ID],Tableau1[[#This Row],[Order ID]],Tableau1[[#This Row],[Sales]])</f>
        <v>0</v>
      </c>
    </row>
    <row r="4691" spans="1:25" x14ac:dyDescent="0.3">
      <c r="A4691">
        <v>9380</v>
      </c>
      <c r="B4691" t="s">
        <v>4710</v>
      </c>
      <c r="C4691" s="9" t="s">
        <v>5881</v>
      </c>
      <c r="D4691" s="9">
        <v>41996</v>
      </c>
      <c r="E4691" s="3" t="s">
        <v>5452</v>
      </c>
      <c r="F4691" t="s">
        <v>6464</v>
      </c>
      <c r="G4691" t="s">
        <v>6581</v>
      </c>
      <c r="H4691" t="s">
        <v>7374</v>
      </c>
      <c r="I4691" t="s">
        <v>8054</v>
      </c>
      <c r="J4691" t="s">
        <v>8057</v>
      </c>
      <c r="K4691" t="s">
        <v>8125</v>
      </c>
      <c r="L4691" t="s">
        <v>8591</v>
      </c>
      <c r="M4691">
        <v>33614</v>
      </c>
      <c r="N4691" t="s">
        <v>8637</v>
      </c>
      <c r="O4691" t="s">
        <v>9822</v>
      </c>
      <c r="P4691" t="s">
        <v>10371</v>
      </c>
      <c r="Q4691" t="s">
        <v>10383</v>
      </c>
      <c r="R4691" t="s">
        <v>11555</v>
      </c>
      <c r="S4691">
        <v>45.527999999999999</v>
      </c>
      <c r="T4691">
        <v>3</v>
      </c>
      <c r="U4691">
        <v>0.2</v>
      </c>
      <c r="V4691">
        <v>15.934799999999999</v>
      </c>
      <c r="W4691">
        <f>(Tableau1[[#This Row],[Sales]]/Tableau1[[#This Row],[Profit]])*100</f>
        <v>285.71428571428572</v>
      </c>
      <c r="X4691">
        <f>Tableau1[[#This Row],[Sales]]*(1-Tableau1[[#This Row],[Discount]])</f>
        <v>36.422400000000003</v>
      </c>
      <c r="Y4691">
        <f ca="1">SUMIF(Tableau1[Order ID],Tableau1[[#This Row],[Order ID]],Tableau1[[#This Row],[Sales]])</f>
        <v>0</v>
      </c>
    </row>
    <row r="4692" spans="1:25" x14ac:dyDescent="0.3">
      <c r="A4692">
        <v>9385</v>
      </c>
      <c r="B4692" t="s">
        <v>4711</v>
      </c>
      <c r="C4692" s="9" t="s">
        <v>5968</v>
      </c>
      <c r="D4692" s="9">
        <v>42958</v>
      </c>
      <c r="E4692" s="3" t="s">
        <v>6183</v>
      </c>
      <c r="F4692" t="s">
        <v>6465</v>
      </c>
      <c r="G4692" t="s">
        <v>6787</v>
      </c>
      <c r="H4692" t="s">
        <v>7580</v>
      </c>
      <c r="I4692" t="s">
        <v>8056</v>
      </c>
      <c r="J4692" t="s">
        <v>8057</v>
      </c>
      <c r="K4692" t="s">
        <v>8078</v>
      </c>
      <c r="L4692" t="s">
        <v>8603</v>
      </c>
      <c r="M4692">
        <v>10009</v>
      </c>
      <c r="N4692" t="s">
        <v>8640</v>
      </c>
      <c r="O4692" t="s">
        <v>9116</v>
      </c>
      <c r="P4692" t="s">
        <v>10371</v>
      </c>
      <c r="Q4692" t="s">
        <v>10383</v>
      </c>
      <c r="R4692" t="s">
        <v>10865</v>
      </c>
      <c r="S4692">
        <v>25.92</v>
      </c>
      <c r="T4692">
        <v>4</v>
      </c>
      <c r="U4692">
        <v>0</v>
      </c>
      <c r="V4692">
        <v>12.441599999999999</v>
      </c>
      <c r="W4692">
        <f>(Tableau1[[#This Row],[Sales]]/Tableau1[[#This Row],[Profit]])*100</f>
        <v>208.33333333333334</v>
      </c>
      <c r="X4692">
        <f>Tableau1[[#This Row],[Sales]]*(1-Tableau1[[#This Row],[Discount]])</f>
        <v>25.92</v>
      </c>
      <c r="Y4692">
        <f ca="1">SUMIF(Tableau1[Order ID],Tableau1[[#This Row],[Order ID]],Tableau1[[#This Row],[Sales]])</f>
        <v>0</v>
      </c>
    </row>
    <row r="4693" spans="1:25" x14ac:dyDescent="0.3">
      <c r="A4693">
        <v>9386</v>
      </c>
      <c r="B4693" t="s">
        <v>4712</v>
      </c>
      <c r="C4693" s="9" t="s">
        <v>5181</v>
      </c>
      <c r="D4693" s="9">
        <v>42974</v>
      </c>
      <c r="E4693" s="3" t="s">
        <v>5545</v>
      </c>
      <c r="F4693" t="s">
        <v>6465</v>
      </c>
      <c r="G4693" t="s">
        <v>6695</v>
      </c>
      <c r="H4693" t="s">
        <v>7488</v>
      </c>
      <c r="I4693" t="s">
        <v>8054</v>
      </c>
      <c r="J4693" t="s">
        <v>8057</v>
      </c>
      <c r="K4693" t="s">
        <v>8181</v>
      </c>
      <c r="L4693" t="s">
        <v>8604</v>
      </c>
      <c r="M4693">
        <v>85204</v>
      </c>
      <c r="N4693" t="s">
        <v>8638</v>
      </c>
      <c r="O4693" t="s">
        <v>9745</v>
      </c>
      <c r="P4693" t="s">
        <v>10370</v>
      </c>
      <c r="Q4693" t="s">
        <v>10378</v>
      </c>
      <c r="R4693" t="s">
        <v>11482</v>
      </c>
      <c r="S4693">
        <v>120.57599999999999</v>
      </c>
      <c r="T4693">
        <v>8</v>
      </c>
      <c r="U4693">
        <v>0.2</v>
      </c>
      <c r="V4693">
        <v>33.1584</v>
      </c>
      <c r="W4693">
        <f>(Tableau1[[#This Row],[Sales]]/Tableau1[[#This Row],[Profit]])*100</f>
        <v>363.63636363636363</v>
      </c>
      <c r="X4693">
        <f>Tableau1[[#This Row],[Sales]]*(1-Tableau1[[#This Row],[Discount]])</f>
        <v>96.460800000000006</v>
      </c>
      <c r="Y4693">
        <f ca="1">SUMIF(Tableau1[Order ID],Tableau1[[#This Row],[Order ID]],Tableau1[[#This Row],[Sales]])</f>
        <v>0</v>
      </c>
    </row>
    <row r="4694" spans="1:25" x14ac:dyDescent="0.3">
      <c r="A4694">
        <v>9387</v>
      </c>
      <c r="B4694" t="s">
        <v>4713</v>
      </c>
      <c r="C4694" s="9" t="s">
        <v>5647</v>
      </c>
      <c r="D4694" s="9">
        <v>42754</v>
      </c>
      <c r="E4694" s="3" t="s">
        <v>5235</v>
      </c>
      <c r="F4694" t="s">
        <v>6465</v>
      </c>
      <c r="G4694" t="s">
        <v>6996</v>
      </c>
      <c r="H4694" t="s">
        <v>7789</v>
      </c>
      <c r="I4694" t="s">
        <v>8054</v>
      </c>
      <c r="J4694" t="s">
        <v>8057</v>
      </c>
      <c r="K4694" t="s">
        <v>8198</v>
      </c>
      <c r="L4694" t="s">
        <v>8630</v>
      </c>
      <c r="M4694">
        <v>5408</v>
      </c>
      <c r="N4694" t="s">
        <v>8640</v>
      </c>
      <c r="O4694" t="s">
        <v>9000</v>
      </c>
      <c r="P4694" t="s">
        <v>10371</v>
      </c>
      <c r="Q4694" t="s">
        <v>10383</v>
      </c>
      <c r="R4694" t="s">
        <v>10750</v>
      </c>
      <c r="S4694">
        <v>79.92</v>
      </c>
      <c r="T4694">
        <v>4</v>
      </c>
      <c r="U4694">
        <v>0</v>
      </c>
      <c r="V4694">
        <v>37.562399999999997</v>
      </c>
      <c r="W4694">
        <f>(Tableau1[[#This Row],[Sales]]/Tableau1[[#This Row],[Profit]])*100</f>
        <v>212.76595744680856</v>
      </c>
      <c r="X4694">
        <f>Tableau1[[#This Row],[Sales]]*(1-Tableau1[[#This Row],[Discount]])</f>
        <v>79.92</v>
      </c>
      <c r="Y4694">
        <f ca="1">SUMIF(Tableau1[Order ID],Tableau1[[#This Row],[Order ID]],Tableau1[[#This Row],[Sales]])</f>
        <v>0</v>
      </c>
    </row>
    <row r="4695" spans="1:25" x14ac:dyDescent="0.3">
      <c r="A4695">
        <v>9391</v>
      </c>
      <c r="B4695" t="s">
        <v>4714</v>
      </c>
      <c r="C4695" s="9" t="s">
        <v>6004</v>
      </c>
      <c r="D4695" s="9">
        <v>42174</v>
      </c>
      <c r="E4695" s="3" t="s">
        <v>6452</v>
      </c>
      <c r="F4695" t="s">
        <v>6465</v>
      </c>
      <c r="G4695" t="s">
        <v>6922</v>
      </c>
      <c r="H4695" t="s">
        <v>7715</v>
      </c>
      <c r="I4695" t="s">
        <v>8056</v>
      </c>
      <c r="J4695" t="s">
        <v>8057</v>
      </c>
      <c r="K4695" t="s">
        <v>8070</v>
      </c>
      <c r="L4695" t="s">
        <v>8593</v>
      </c>
      <c r="M4695">
        <v>77070</v>
      </c>
      <c r="N4695" t="s">
        <v>8639</v>
      </c>
      <c r="O4695" t="s">
        <v>9861</v>
      </c>
      <c r="P4695" t="s">
        <v>10371</v>
      </c>
      <c r="Q4695" t="s">
        <v>10377</v>
      </c>
      <c r="R4695" t="s">
        <v>11596</v>
      </c>
      <c r="S4695">
        <v>228.92</v>
      </c>
      <c r="T4695">
        <v>5</v>
      </c>
      <c r="U4695">
        <v>0.2</v>
      </c>
      <c r="V4695">
        <v>14.307499999999999</v>
      </c>
      <c r="W4695">
        <f>(Tableau1[[#This Row],[Sales]]/Tableau1[[#This Row],[Profit]])*100</f>
        <v>1600</v>
      </c>
      <c r="X4695">
        <f>Tableau1[[#This Row],[Sales]]*(1-Tableau1[[#This Row],[Discount]])</f>
        <v>183.136</v>
      </c>
      <c r="Y4695">
        <f ca="1">SUMIF(Tableau1[Order ID],Tableau1[[#This Row],[Order ID]],Tableau1[[#This Row],[Sales]])</f>
        <v>0</v>
      </c>
    </row>
    <row r="4696" spans="1:25" x14ac:dyDescent="0.3">
      <c r="A4696">
        <v>9392</v>
      </c>
      <c r="B4696" t="s">
        <v>4715</v>
      </c>
      <c r="C4696" s="9" t="s">
        <v>5707</v>
      </c>
      <c r="D4696" s="9">
        <v>42807</v>
      </c>
      <c r="E4696" s="3" t="s">
        <v>5663</v>
      </c>
      <c r="F4696" t="s">
        <v>6466</v>
      </c>
      <c r="G4696" t="s">
        <v>6863</v>
      </c>
      <c r="H4696" t="s">
        <v>7656</v>
      </c>
      <c r="I4696" t="s">
        <v>8055</v>
      </c>
      <c r="J4696" t="s">
        <v>8057</v>
      </c>
      <c r="K4696" t="s">
        <v>8092</v>
      </c>
      <c r="L4696" t="s">
        <v>8598</v>
      </c>
      <c r="M4696">
        <v>60505</v>
      </c>
      <c r="N4696" t="s">
        <v>8639</v>
      </c>
      <c r="O4696" t="s">
        <v>9462</v>
      </c>
      <c r="P4696" t="s">
        <v>10372</v>
      </c>
      <c r="Q4696" t="s">
        <v>10380</v>
      </c>
      <c r="R4696" t="s">
        <v>11206</v>
      </c>
      <c r="S4696">
        <v>7.992</v>
      </c>
      <c r="T4696">
        <v>1</v>
      </c>
      <c r="U4696">
        <v>0.2</v>
      </c>
      <c r="V4696">
        <v>2.5973999999999999</v>
      </c>
      <c r="W4696">
        <f>(Tableau1[[#This Row],[Sales]]/Tableau1[[#This Row],[Profit]])*100</f>
        <v>307.69230769230774</v>
      </c>
      <c r="X4696">
        <f>Tableau1[[#This Row],[Sales]]*(1-Tableau1[[#This Row],[Discount]])</f>
        <v>6.3936000000000002</v>
      </c>
      <c r="Y4696">
        <f ca="1">SUMIF(Tableau1[Order ID],Tableau1[[#This Row],[Order ID]],Tableau1[[#This Row],[Sales]])</f>
        <v>0</v>
      </c>
    </row>
    <row r="4697" spans="1:25" x14ac:dyDescent="0.3">
      <c r="A4697">
        <v>9393</v>
      </c>
      <c r="B4697" t="s">
        <v>4716</v>
      </c>
      <c r="C4697" s="9" t="s">
        <v>5999</v>
      </c>
      <c r="D4697" s="9">
        <v>42302</v>
      </c>
      <c r="E4697" s="3" t="s">
        <v>5999</v>
      </c>
      <c r="F4697" t="s">
        <v>6467</v>
      </c>
      <c r="G4697" t="s">
        <v>6843</v>
      </c>
      <c r="H4697" t="s">
        <v>7636</v>
      </c>
      <c r="I4697" t="s">
        <v>8055</v>
      </c>
      <c r="J4697" t="s">
        <v>8057</v>
      </c>
      <c r="K4697" t="s">
        <v>8118</v>
      </c>
      <c r="L4697" t="s">
        <v>8610</v>
      </c>
      <c r="M4697">
        <v>80219</v>
      </c>
      <c r="N4697" t="s">
        <v>8638</v>
      </c>
      <c r="O4697" t="s">
        <v>10025</v>
      </c>
      <c r="P4697" t="s">
        <v>10370</v>
      </c>
      <c r="Q4697" t="s">
        <v>10374</v>
      </c>
      <c r="R4697" t="s">
        <v>11762</v>
      </c>
      <c r="S4697">
        <v>582.33600000000001</v>
      </c>
      <c r="T4697">
        <v>8</v>
      </c>
      <c r="U4697">
        <v>0.2</v>
      </c>
      <c r="V4697">
        <v>-29.116800000000001</v>
      </c>
      <c r="W4697">
        <f>(Tableau1[[#This Row],[Sales]]/Tableau1[[#This Row],[Profit]])*100</f>
        <v>-2000</v>
      </c>
      <c r="X4697">
        <f>Tableau1[[#This Row],[Sales]]*(1-Tableau1[[#This Row],[Discount]])</f>
        <v>465.86880000000002</v>
      </c>
      <c r="Y4697">
        <f ca="1">SUMIF(Tableau1[Order ID],Tableau1[[#This Row],[Order ID]],Tableau1[[#This Row],[Sales]])</f>
        <v>0</v>
      </c>
    </row>
    <row r="4698" spans="1:25" x14ac:dyDescent="0.3">
      <c r="A4698">
        <v>9394</v>
      </c>
      <c r="B4698" t="s">
        <v>4717</v>
      </c>
      <c r="C4698" s="9" t="s">
        <v>5089</v>
      </c>
      <c r="D4698" s="9">
        <v>41902</v>
      </c>
      <c r="E4698" s="3" t="s">
        <v>5895</v>
      </c>
      <c r="F4698" t="s">
        <v>6466</v>
      </c>
      <c r="G4698" t="s">
        <v>7064</v>
      </c>
      <c r="H4698" t="s">
        <v>7857</v>
      </c>
      <c r="I4698" t="s">
        <v>8054</v>
      </c>
      <c r="J4698" t="s">
        <v>8057</v>
      </c>
      <c r="K4698" t="s">
        <v>8078</v>
      </c>
      <c r="L4698" t="s">
        <v>8603</v>
      </c>
      <c r="M4698">
        <v>10011</v>
      </c>
      <c r="N4698" t="s">
        <v>8640</v>
      </c>
      <c r="O4698" t="s">
        <v>10110</v>
      </c>
      <c r="P4698" t="s">
        <v>10372</v>
      </c>
      <c r="Q4698" t="s">
        <v>10380</v>
      </c>
      <c r="R4698" t="s">
        <v>11849</v>
      </c>
      <c r="S4698">
        <v>629.95000000000005</v>
      </c>
      <c r="T4698">
        <v>5</v>
      </c>
      <c r="U4698">
        <v>0</v>
      </c>
      <c r="V4698">
        <v>157.48750000000001</v>
      </c>
      <c r="W4698">
        <f>(Tableau1[[#This Row],[Sales]]/Tableau1[[#This Row],[Profit]])*100</f>
        <v>400</v>
      </c>
      <c r="X4698">
        <f>Tableau1[[#This Row],[Sales]]*(1-Tableau1[[#This Row],[Discount]])</f>
        <v>629.95000000000005</v>
      </c>
      <c r="Y4698">
        <f ca="1">SUMIF(Tableau1[Order ID],Tableau1[[#This Row],[Order ID]],Tableau1[[#This Row],[Sales]])</f>
        <v>0</v>
      </c>
    </row>
    <row r="4699" spans="1:25" x14ac:dyDescent="0.3">
      <c r="A4699">
        <v>9400</v>
      </c>
      <c r="B4699" t="s">
        <v>4718</v>
      </c>
      <c r="C4699" s="9" t="s">
        <v>5613</v>
      </c>
      <c r="D4699" s="9">
        <v>42685</v>
      </c>
      <c r="E4699" s="3" t="s">
        <v>5655</v>
      </c>
      <c r="F4699" t="s">
        <v>6465</v>
      </c>
      <c r="G4699" t="s">
        <v>7258</v>
      </c>
      <c r="H4699" t="s">
        <v>8051</v>
      </c>
      <c r="I4699" t="s">
        <v>8054</v>
      </c>
      <c r="J4699" t="s">
        <v>8057</v>
      </c>
      <c r="K4699" t="s">
        <v>8581</v>
      </c>
      <c r="L4699" t="s">
        <v>8598</v>
      </c>
      <c r="M4699">
        <v>60004</v>
      </c>
      <c r="N4699" t="s">
        <v>8639</v>
      </c>
      <c r="O4699" t="s">
        <v>9127</v>
      </c>
      <c r="P4699" t="s">
        <v>10371</v>
      </c>
      <c r="Q4699" t="s">
        <v>10379</v>
      </c>
      <c r="R4699" t="s">
        <v>10876</v>
      </c>
      <c r="S4699">
        <v>14.112</v>
      </c>
      <c r="T4699">
        <v>6</v>
      </c>
      <c r="U4699">
        <v>0.2</v>
      </c>
      <c r="V4699">
        <v>1.2347999999999999</v>
      </c>
      <c r="W4699">
        <f>(Tableau1[[#This Row],[Sales]]/Tableau1[[#This Row],[Profit]])*100</f>
        <v>1142.8571428571429</v>
      </c>
      <c r="X4699">
        <f>Tableau1[[#This Row],[Sales]]*(1-Tableau1[[#This Row],[Discount]])</f>
        <v>11.2896</v>
      </c>
      <c r="Y4699">
        <f ca="1">SUMIF(Tableau1[Order ID],Tableau1[[#This Row],[Order ID]],Tableau1[[#This Row],[Sales]])</f>
        <v>0</v>
      </c>
    </row>
    <row r="4700" spans="1:25" x14ac:dyDescent="0.3">
      <c r="A4700">
        <v>9401</v>
      </c>
      <c r="B4700" t="s">
        <v>4719</v>
      </c>
      <c r="C4700" s="9" t="s">
        <v>6247</v>
      </c>
      <c r="D4700" s="9">
        <v>42263</v>
      </c>
      <c r="E4700" s="3" t="s">
        <v>5511</v>
      </c>
      <c r="F4700" t="s">
        <v>6465</v>
      </c>
      <c r="G4700" t="s">
        <v>6682</v>
      </c>
      <c r="H4700" t="s">
        <v>7475</v>
      </c>
      <c r="I4700" t="s">
        <v>8054</v>
      </c>
      <c r="J4700" t="s">
        <v>8057</v>
      </c>
      <c r="K4700" t="s">
        <v>8369</v>
      </c>
      <c r="L4700" t="s">
        <v>8605</v>
      </c>
      <c r="M4700">
        <v>23602</v>
      </c>
      <c r="N4700" t="s">
        <v>8637</v>
      </c>
      <c r="O4700" t="s">
        <v>9445</v>
      </c>
      <c r="P4700" t="s">
        <v>10371</v>
      </c>
      <c r="Q4700" t="s">
        <v>10385</v>
      </c>
      <c r="R4700" t="s">
        <v>10539</v>
      </c>
      <c r="S4700">
        <v>31.12</v>
      </c>
      <c r="T4700">
        <v>4</v>
      </c>
      <c r="U4700">
        <v>0</v>
      </c>
      <c r="V4700">
        <v>14.6264</v>
      </c>
      <c r="W4700">
        <f>(Tableau1[[#This Row],[Sales]]/Tableau1[[#This Row],[Profit]])*100</f>
        <v>212.7659574468085</v>
      </c>
      <c r="X4700">
        <f>Tableau1[[#This Row],[Sales]]*(1-Tableau1[[#This Row],[Discount]])</f>
        <v>31.12</v>
      </c>
      <c r="Y4700">
        <f ca="1">SUMIF(Tableau1[Order ID],Tableau1[[#This Row],[Order ID]],Tableau1[[#This Row],[Sales]])</f>
        <v>0</v>
      </c>
    </row>
    <row r="4701" spans="1:25" x14ac:dyDescent="0.3">
      <c r="A4701">
        <v>9402</v>
      </c>
      <c r="B4701" t="s">
        <v>4720</v>
      </c>
      <c r="C4701" s="9" t="s">
        <v>6248</v>
      </c>
      <c r="D4701" s="9">
        <v>41814</v>
      </c>
      <c r="E4701" s="3" t="s">
        <v>5337</v>
      </c>
      <c r="F4701" t="s">
        <v>6465</v>
      </c>
      <c r="G4701" t="s">
        <v>6689</v>
      </c>
      <c r="H4701" t="s">
        <v>7482</v>
      </c>
      <c r="I4701" t="s">
        <v>8054</v>
      </c>
      <c r="J4701" t="s">
        <v>8057</v>
      </c>
      <c r="K4701" t="s">
        <v>8151</v>
      </c>
      <c r="L4701" t="s">
        <v>8604</v>
      </c>
      <c r="M4701">
        <v>85705</v>
      </c>
      <c r="N4701" t="s">
        <v>8638</v>
      </c>
      <c r="O4701" t="s">
        <v>10124</v>
      </c>
      <c r="P4701" t="s">
        <v>10370</v>
      </c>
      <c r="Q4701" t="s">
        <v>10378</v>
      </c>
      <c r="R4701" t="s">
        <v>11865</v>
      </c>
      <c r="S4701">
        <v>4.2720000000000002</v>
      </c>
      <c r="T4701">
        <v>2</v>
      </c>
      <c r="U4701">
        <v>0.2</v>
      </c>
      <c r="V4701">
        <v>0.96120000000000005</v>
      </c>
      <c r="W4701">
        <f>(Tableau1[[#This Row],[Sales]]/Tableau1[[#This Row],[Profit]])*100</f>
        <v>444.44444444444446</v>
      </c>
      <c r="X4701">
        <f>Tableau1[[#This Row],[Sales]]*(1-Tableau1[[#This Row],[Discount]])</f>
        <v>3.4176000000000002</v>
      </c>
      <c r="Y4701">
        <f ca="1">SUMIF(Tableau1[Order ID],Tableau1[[#This Row],[Order ID]],Tableau1[[#This Row],[Sales]])</f>
        <v>0</v>
      </c>
    </row>
    <row r="4702" spans="1:25" x14ac:dyDescent="0.3">
      <c r="A4702">
        <v>9403</v>
      </c>
      <c r="B4702" t="s">
        <v>4721</v>
      </c>
      <c r="C4702" s="9" t="s">
        <v>5429</v>
      </c>
      <c r="D4702" s="9">
        <v>42594</v>
      </c>
      <c r="E4702" s="3" t="s">
        <v>5894</v>
      </c>
      <c r="F4702" t="s">
        <v>6464</v>
      </c>
      <c r="G4702" t="s">
        <v>6881</v>
      </c>
      <c r="H4702" t="s">
        <v>7674</v>
      </c>
      <c r="I4702" t="s">
        <v>8054</v>
      </c>
      <c r="J4702" t="s">
        <v>8057</v>
      </c>
      <c r="K4702" t="s">
        <v>8078</v>
      </c>
      <c r="L4702" t="s">
        <v>8603</v>
      </c>
      <c r="M4702">
        <v>10024</v>
      </c>
      <c r="N4702" t="s">
        <v>8640</v>
      </c>
      <c r="O4702" t="s">
        <v>9239</v>
      </c>
      <c r="P4702" t="s">
        <v>10370</v>
      </c>
      <c r="Q4702" t="s">
        <v>10376</v>
      </c>
      <c r="R4702" t="s">
        <v>10988</v>
      </c>
      <c r="S4702">
        <v>209.148</v>
      </c>
      <c r="T4702">
        <v>2</v>
      </c>
      <c r="U4702">
        <v>0.4</v>
      </c>
      <c r="V4702">
        <v>-66.230199999999996</v>
      </c>
      <c r="W4702">
        <f>(Tableau1[[#This Row],[Sales]]/Tableau1[[#This Row],[Profit]])*100</f>
        <v>-315.78947368421052</v>
      </c>
      <c r="X4702">
        <f>Tableau1[[#This Row],[Sales]]*(1-Tableau1[[#This Row],[Discount]])</f>
        <v>125.4888</v>
      </c>
      <c r="Y4702">
        <f ca="1">SUMIF(Tableau1[Order ID],Tableau1[[#This Row],[Order ID]],Tableau1[[#This Row],[Sales]])</f>
        <v>0</v>
      </c>
    </row>
    <row r="4703" spans="1:25" x14ac:dyDescent="0.3">
      <c r="A4703">
        <v>9405</v>
      </c>
      <c r="B4703" t="s">
        <v>4722</v>
      </c>
      <c r="C4703" s="9" t="s">
        <v>5699</v>
      </c>
      <c r="D4703" s="9">
        <v>42838</v>
      </c>
      <c r="E4703" s="3" t="s">
        <v>5857</v>
      </c>
      <c r="F4703" t="s">
        <v>6465</v>
      </c>
      <c r="G4703" t="s">
        <v>6785</v>
      </c>
      <c r="H4703" t="s">
        <v>7578</v>
      </c>
      <c r="I4703" t="s">
        <v>8055</v>
      </c>
      <c r="J4703" t="s">
        <v>8057</v>
      </c>
      <c r="K4703" t="s">
        <v>8068</v>
      </c>
      <c r="L4703" t="s">
        <v>8597</v>
      </c>
      <c r="M4703">
        <v>19134</v>
      </c>
      <c r="N4703" t="s">
        <v>8640</v>
      </c>
      <c r="O4703" t="s">
        <v>9824</v>
      </c>
      <c r="P4703" t="s">
        <v>10371</v>
      </c>
      <c r="Q4703" t="s">
        <v>10386</v>
      </c>
      <c r="R4703" t="s">
        <v>11557</v>
      </c>
      <c r="S4703">
        <v>7.92</v>
      </c>
      <c r="T4703">
        <v>5</v>
      </c>
      <c r="U4703">
        <v>0.2</v>
      </c>
      <c r="V4703">
        <v>1.6830000000000001</v>
      </c>
      <c r="W4703">
        <f>(Tableau1[[#This Row],[Sales]]/Tableau1[[#This Row],[Profit]])*100</f>
        <v>470.58823529411768</v>
      </c>
      <c r="X4703">
        <f>Tableau1[[#This Row],[Sales]]*(1-Tableau1[[#This Row],[Discount]])</f>
        <v>6.3360000000000003</v>
      </c>
      <c r="Y4703">
        <f ca="1">SUMIF(Tableau1[Order ID],Tableau1[[#This Row],[Order ID]],Tableau1[[#This Row],[Sales]])</f>
        <v>0</v>
      </c>
    </row>
    <row r="4704" spans="1:25" x14ac:dyDescent="0.3">
      <c r="A4704">
        <v>9406</v>
      </c>
      <c r="B4704" t="s">
        <v>4723</v>
      </c>
      <c r="C4704" s="9" t="s">
        <v>5649</v>
      </c>
      <c r="D4704" s="9">
        <v>41712</v>
      </c>
      <c r="E4704" s="3" t="s">
        <v>5491</v>
      </c>
      <c r="F4704" t="s">
        <v>6466</v>
      </c>
      <c r="G4704" t="s">
        <v>6514</v>
      </c>
      <c r="H4704" t="s">
        <v>7307</v>
      </c>
      <c r="I4704" t="s">
        <v>8056</v>
      </c>
      <c r="J4704" t="s">
        <v>8057</v>
      </c>
      <c r="K4704" t="s">
        <v>8080</v>
      </c>
      <c r="L4704" t="s">
        <v>8598</v>
      </c>
      <c r="M4704">
        <v>60653</v>
      </c>
      <c r="N4704" t="s">
        <v>8639</v>
      </c>
      <c r="O4704" t="s">
        <v>9984</v>
      </c>
      <c r="P4704" t="s">
        <v>10372</v>
      </c>
      <c r="Q4704" t="s">
        <v>10388</v>
      </c>
      <c r="R4704" t="s">
        <v>11721</v>
      </c>
      <c r="S4704">
        <v>574.91</v>
      </c>
      <c r="T4704">
        <v>2</v>
      </c>
      <c r="U4704">
        <v>0.3</v>
      </c>
      <c r="V4704">
        <v>156.047</v>
      </c>
      <c r="W4704">
        <f>(Tableau1[[#This Row],[Sales]]/Tableau1[[#This Row],[Profit]])*100</f>
        <v>368.42105263157896</v>
      </c>
      <c r="X4704">
        <f>Tableau1[[#This Row],[Sales]]*(1-Tableau1[[#This Row],[Discount]])</f>
        <v>402.43699999999995</v>
      </c>
      <c r="Y4704">
        <f ca="1">SUMIF(Tableau1[Order ID],Tableau1[[#This Row],[Order ID]],Tableau1[[#This Row],[Sales]])</f>
        <v>0</v>
      </c>
    </row>
    <row r="4705" spans="1:25" x14ac:dyDescent="0.3">
      <c r="A4705">
        <v>9408</v>
      </c>
      <c r="B4705" t="s">
        <v>4724</v>
      </c>
      <c r="C4705" s="9" t="s">
        <v>5615</v>
      </c>
      <c r="D4705" s="9">
        <v>43000</v>
      </c>
      <c r="E4705" s="3" t="s">
        <v>5271</v>
      </c>
      <c r="F4705" t="s">
        <v>6464</v>
      </c>
      <c r="G4705" t="s">
        <v>6563</v>
      </c>
      <c r="H4705" t="s">
        <v>7356</v>
      </c>
      <c r="I4705" t="s">
        <v>8054</v>
      </c>
      <c r="J4705" t="s">
        <v>8057</v>
      </c>
      <c r="K4705" t="s">
        <v>8078</v>
      </c>
      <c r="L4705" t="s">
        <v>8603</v>
      </c>
      <c r="M4705">
        <v>10035</v>
      </c>
      <c r="N4705" t="s">
        <v>8640</v>
      </c>
      <c r="O4705" t="s">
        <v>9787</v>
      </c>
      <c r="P4705" t="s">
        <v>10372</v>
      </c>
      <c r="Q4705" t="s">
        <v>10384</v>
      </c>
      <c r="R4705" t="s">
        <v>11521</v>
      </c>
      <c r="S4705">
        <v>1071</v>
      </c>
      <c r="T4705">
        <v>9</v>
      </c>
      <c r="U4705">
        <v>0</v>
      </c>
      <c r="V4705">
        <v>171.36</v>
      </c>
      <c r="W4705">
        <f>(Tableau1[[#This Row],[Sales]]/Tableau1[[#This Row],[Profit]])*100</f>
        <v>624.99999999999989</v>
      </c>
      <c r="X4705">
        <f>Tableau1[[#This Row],[Sales]]*(1-Tableau1[[#This Row],[Discount]])</f>
        <v>1071</v>
      </c>
      <c r="Y4705">
        <f ca="1">SUMIF(Tableau1[Order ID],Tableau1[[#This Row],[Order ID]],Tableau1[[#This Row],[Sales]])</f>
        <v>0</v>
      </c>
    </row>
    <row r="4706" spans="1:25" x14ac:dyDescent="0.3">
      <c r="A4706">
        <v>9410</v>
      </c>
      <c r="B4706" t="s">
        <v>4725</v>
      </c>
      <c r="C4706" s="9" t="s">
        <v>5419</v>
      </c>
      <c r="D4706" s="9">
        <v>43079</v>
      </c>
      <c r="E4706" s="3" t="s">
        <v>6126</v>
      </c>
      <c r="F4706" t="s">
        <v>6466</v>
      </c>
      <c r="G4706" t="s">
        <v>7044</v>
      </c>
      <c r="H4706" t="s">
        <v>7837</v>
      </c>
      <c r="I4706" t="s">
        <v>8054</v>
      </c>
      <c r="J4706" t="s">
        <v>8057</v>
      </c>
      <c r="K4706" t="s">
        <v>8068</v>
      </c>
      <c r="L4706" t="s">
        <v>8597</v>
      </c>
      <c r="M4706">
        <v>19143</v>
      </c>
      <c r="N4706" t="s">
        <v>8640</v>
      </c>
      <c r="O4706" t="s">
        <v>9257</v>
      </c>
      <c r="P4706" t="s">
        <v>10371</v>
      </c>
      <c r="Q4706" t="s">
        <v>10381</v>
      </c>
      <c r="R4706" t="s">
        <v>11006</v>
      </c>
      <c r="S4706">
        <v>3.2730000000000001</v>
      </c>
      <c r="T4706">
        <v>1</v>
      </c>
      <c r="U4706">
        <v>0.7</v>
      </c>
      <c r="V4706">
        <v>-2.5093000000000001</v>
      </c>
      <c r="W4706">
        <f>(Tableau1[[#This Row],[Sales]]/Tableau1[[#This Row],[Profit]])*100</f>
        <v>-130.43478260869566</v>
      </c>
      <c r="X4706">
        <f>Tableau1[[#This Row],[Sales]]*(1-Tableau1[[#This Row],[Discount]])</f>
        <v>0.98190000000000022</v>
      </c>
      <c r="Y4706">
        <f ca="1">SUMIF(Tableau1[Order ID],Tableau1[[#This Row],[Order ID]],Tableau1[[#This Row],[Sales]])</f>
        <v>0</v>
      </c>
    </row>
    <row r="4707" spans="1:25" x14ac:dyDescent="0.3">
      <c r="A4707">
        <v>9412</v>
      </c>
      <c r="B4707" t="s">
        <v>4726</v>
      </c>
      <c r="C4707" s="9" t="s">
        <v>5642</v>
      </c>
      <c r="D4707" s="9">
        <v>42439</v>
      </c>
      <c r="E4707" s="3" t="s">
        <v>5590</v>
      </c>
      <c r="F4707" t="s">
        <v>6464</v>
      </c>
      <c r="G4707" t="s">
        <v>6654</v>
      </c>
      <c r="H4707" t="s">
        <v>7447</v>
      </c>
      <c r="I4707" t="s">
        <v>8055</v>
      </c>
      <c r="J4707" t="s">
        <v>8057</v>
      </c>
      <c r="K4707" t="s">
        <v>8278</v>
      </c>
      <c r="L4707" t="s">
        <v>8604</v>
      </c>
      <c r="M4707">
        <v>85301</v>
      </c>
      <c r="N4707" t="s">
        <v>8638</v>
      </c>
      <c r="O4707" t="s">
        <v>9157</v>
      </c>
      <c r="P4707" t="s">
        <v>10371</v>
      </c>
      <c r="Q4707" t="s">
        <v>10377</v>
      </c>
      <c r="R4707" t="s">
        <v>10906</v>
      </c>
      <c r="S4707">
        <v>104.696</v>
      </c>
      <c r="T4707">
        <v>1</v>
      </c>
      <c r="U4707">
        <v>0.2</v>
      </c>
      <c r="V4707">
        <v>6.5434999999999999</v>
      </c>
      <c r="W4707">
        <f>(Tableau1[[#This Row],[Sales]]/Tableau1[[#This Row],[Profit]])*100</f>
        <v>1600</v>
      </c>
      <c r="X4707">
        <f>Tableau1[[#This Row],[Sales]]*(1-Tableau1[[#This Row],[Discount]])</f>
        <v>83.756799999999998</v>
      </c>
      <c r="Y4707">
        <f ca="1">SUMIF(Tableau1[Order ID],Tableau1[[#This Row],[Order ID]],Tableau1[[#This Row],[Sales]])</f>
        <v>0</v>
      </c>
    </row>
    <row r="4708" spans="1:25" x14ac:dyDescent="0.3">
      <c r="A4708">
        <v>9413</v>
      </c>
      <c r="B4708" t="s">
        <v>4727</v>
      </c>
      <c r="C4708" s="9" t="s">
        <v>5776</v>
      </c>
      <c r="D4708" s="9">
        <v>42031</v>
      </c>
      <c r="E4708" s="3" t="s">
        <v>6377</v>
      </c>
      <c r="F4708" t="s">
        <v>6466</v>
      </c>
      <c r="G4708" t="s">
        <v>6721</v>
      </c>
      <c r="H4708" t="s">
        <v>7514</v>
      </c>
      <c r="I4708" t="s">
        <v>8054</v>
      </c>
      <c r="J4708" t="s">
        <v>8057</v>
      </c>
      <c r="K4708" t="s">
        <v>8059</v>
      </c>
      <c r="L4708" t="s">
        <v>8590</v>
      </c>
      <c r="M4708">
        <v>90036</v>
      </c>
      <c r="N4708" t="s">
        <v>8638</v>
      </c>
      <c r="O4708" t="s">
        <v>9109</v>
      </c>
      <c r="P4708" t="s">
        <v>10370</v>
      </c>
      <c r="Q4708" t="s">
        <v>10374</v>
      </c>
      <c r="R4708" t="s">
        <v>10858</v>
      </c>
      <c r="S4708">
        <v>2803.92</v>
      </c>
      <c r="T4708">
        <v>5</v>
      </c>
      <c r="U4708">
        <v>0.2</v>
      </c>
      <c r="V4708">
        <v>0</v>
      </c>
      <c r="W4708" t="e">
        <f>(Tableau1[[#This Row],[Sales]]/Tableau1[[#This Row],[Profit]])*100</f>
        <v>#DIV/0!</v>
      </c>
      <c r="X4708">
        <f>Tableau1[[#This Row],[Sales]]*(1-Tableau1[[#This Row],[Discount]])</f>
        <v>2243.136</v>
      </c>
      <c r="Y4708">
        <f ca="1">SUMIF(Tableau1[Order ID],Tableau1[[#This Row],[Order ID]],Tableau1[[#This Row],[Sales]])</f>
        <v>0</v>
      </c>
    </row>
    <row r="4709" spans="1:25" x14ac:dyDescent="0.3">
      <c r="A4709">
        <v>9414</v>
      </c>
      <c r="B4709" t="s">
        <v>4728</v>
      </c>
      <c r="C4709" s="9" t="s">
        <v>5212</v>
      </c>
      <c r="D4709" s="9">
        <v>42639</v>
      </c>
      <c r="E4709" s="3" t="s">
        <v>5750</v>
      </c>
      <c r="F4709" t="s">
        <v>6466</v>
      </c>
      <c r="G4709" t="s">
        <v>7056</v>
      </c>
      <c r="H4709" t="s">
        <v>7849</v>
      </c>
      <c r="I4709" t="s">
        <v>8055</v>
      </c>
      <c r="J4709" t="s">
        <v>8057</v>
      </c>
      <c r="K4709" t="s">
        <v>8070</v>
      </c>
      <c r="L4709" t="s">
        <v>8593</v>
      </c>
      <c r="M4709">
        <v>77041</v>
      </c>
      <c r="N4709" t="s">
        <v>8639</v>
      </c>
      <c r="O4709" t="s">
        <v>9432</v>
      </c>
      <c r="P4709" t="s">
        <v>10371</v>
      </c>
      <c r="Q4709" t="s">
        <v>10381</v>
      </c>
      <c r="R4709" t="s">
        <v>11178</v>
      </c>
      <c r="S4709">
        <v>6.8159999999999998</v>
      </c>
      <c r="T4709">
        <v>2</v>
      </c>
      <c r="U4709">
        <v>0.8</v>
      </c>
      <c r="V4709">
        <v>-11.587199999999999</v>
      </c>
      <c r="W4709">
        <f>(Tableau1[[#This Row],[Sales]]/Tableau1[[#This Row],[Profit]])*100</f>
        <v>-58.82352941176471</v>
      </c>
      <c r="X4709">
        <f>Tableau1[[#This Row],[Sales]]*(1-Tableau1[[#This Row],[Discount]])</f>
        <v>1.3631999999999997</v>
      </c>
      <c r="Y4709">
        <f ca="1">SUMIF(Tableau1[Order ID],Tableau1[[#This Row],[Order ID]],Tableau1[[#This Row],[Sales]])</f>
        <v>0</v>
      </c>
    </row>
    <row r="4710" spans="1:25" x14ac:dyDescent="0.3">
      <c r="A4710">
        <v>9415</v>
      </c>
      <c r="B4710" t="s">
        <v>4729</v>
      </c>
      <c r="C4710" s="9" t="s">
        <v>6120</v>
      </c>
      <c r="D4710" s="9">
        <v>42295</v>
      </c>
      <c r="E4710" s="3" t="s">
        <v>5450</v>
      </c>
      <c r="F4710" t="s">
        <v>6465</v>
      </c>
      <c r="G4710" t="s">
        <v>7015</v>
      </c>
      <c r="H4710" t="s">
        <v>7808</v>
      </c>
      <c r="I4710" t="s">
        <v>8054</v>
      </c>
      <c r="J4710" t="s">
        <v>8057</v>
      </c>
      <c r="K4710" t="s">
        <v>8062</v>
      </c>
      <c r="L4710" t="s">
        <v>8234</v>
      </c>
      <c r="M4710">
        <v>98115</v>
      </c>
      <c r="N4710" t="s">
        <v>8638</v>
      </c>
      <c r="O4710" t="s">
        <v>10327</v>
      </c>
      <c r="P4710" t="s">
        <v>10372</v>
      </c>
      <c r="Q4710" t="s">
        <v>10380</v>
      </c>
      <c r="R4710" t="s">
        <v>12069</v>
      </c>
      <c r="S4710">
        <v>249.584</v>
      </c>
      <c r="T4710">
        <v>2</v>
      </c>
      <c r="U4710">
        <v>0.2</v>
      </c>
      <c r="V4710">
        <v>15.599</v>
      </c>
      <c r="W4710">
        <f>(Tableau1[[#This Row],[Sales]]/Tableau1[[#This Row],[Profit]])*100</f>
        <v>1600</v>
      </c>
      <c r="X4710">
        <f>Tableau1[[#This Row],[Sales]]*(1-Tableau1[[#This Row],[Discount]])</f>
        <v>199.66720000000001</v>
      </c>
      <c r="Y4710">
        <f ca="1">SUMIF(Tableau1[Order ID],Tableau1[[#This Row],[Order ID]],Tableau1[[#This Row],[Sales]])</f>
        <v>0</v>
      </c>
    </row>
    <row r="4711" spans="1:25" x14ac:dyDescent="0.3">
      <c r="A4711">
        <v>9418</v>
      </c>
      <c r="B4711" t="s">
        <v>4730</v>
      </c>
      <c r="C4711" s="9" t="s">
        <v>6249</v>
      </c>
      <c r="D4711" s="9">
        <v>41939</v>
      </c>
      <c r="E4711" s="3" t="s">
        <v>5331</v>
      </c>
      <c r="F4711" t="s">
        <v>6465</v>
      </c>
      <c r="G4711" t="s">
        <v>6747</v>
      </c>
      <c r="H4711" t="s">
        <v>7540</v>
      </c>
      <c r="I4711" t="s">
        <v>8056</v>
      </c>
      <c r="J4711" t="s">
        <v>8057</v>
      </c>
      <c r="K4711" t="s">
        <v>8173</v>
      </c>
      <c r="L4711" t="s">
        <v>8592</v>
      </c>
      <c r="M4711">
        <v>28314</v>
      </c>
      <c r="N4711" t="s">
        <v>8637</v>
      </c>
      <c r="O4711" t="s">
        <v>9391</v>
      </c>
      <c r="P4711" t="s">
        <v>10371</v>
      </c>
      <c r="Q4711" t="s">
        <v>10383</v>
      </c>
      <c r="R4711" t="s">
        <v>11139</v>
      </c>
      <c r="S4711">
        <v>10.368</v>
      </c>
      <c r="T4711">
        <v>2</v>
      </c>
      <c r="U4711">
        <v>0.2</v>
      </c>
      <c r="V4711">
        <v>3.6288</v>
      </c>
      <c r="W4711">
        <f>(Tableau1[[#This Row],[Sales]]/Tableau1[[#This Row],[Profit]])*100</f>
        <v>285.71428571428572</v>
      </c>
      <c r="X4711">
        <f>Tableau1[[#This Row],[Sales]]*(1-Tableau1[[#This Row],[Discount]])</f>
        <v>8.2944000000000013</v>
      </c>
      <c r="Y4711">
        <f ca="1">SUMIF(Tableau1[Order ID],Tableau1[[#This Row],[Order ID]],Tableau1[[#This Row],[Sales]])</f>
        <v>0</v>
      </c>
    </row>
    <row r="4712" spans="1:25" x14ac:dyDescent="0.3">
      <c r="A4712">
        <v>9420</v>
      </c>
      <c r="B4712" t="s">
        <v>4731</v>
      </c>
      <c r="C4712" s="9" t="s">
        <v>5310</v>
      </c>
      <c r="D4712" s="9">
        <v>43010</v>
      </c>
      <c r="E4712" s="3" t="s">
        <v>6085</v>
      </c>
      <c r="F4712" t="s">
        <v>6464</v>
      </c>
      <c r="G4712" t="s">
        <v>6749</v>
      </c>
      <c r="H4712" t="s">
        <v>7542</v>
      </c>
      <c r="I4712" t="s">
        <v>8055</v>
      </c>
      <c r="J4712" t="s">
        <v>8057</v>
      </c>
      <c r="K4712" t="s">
        <v>8070</v>
      </c>
      <c r="L4712" t="s">
        <v>8593</v>
      </c>
      <c r="M4712">
        <v>77041</v>
      </c>
      <c r="N4712" t="s">
        <v>8639</v>
      </c>
      <c r="O4712" t="s">
        <v>9138</v>
      </c>
      <c r="P4712" t="s">
        <v>10371</v>
      </c>
      <c r="Q4712" t="s">
        <v>10382</v>
      </c>
      <c r="R4712" t="s">
        <v>10887</v>
      </c>
      <c r="S4712">
        <v>15.224</v>
      </c>
      <c r="T4712">
        <v>2</v>
      </c>
      <c r="U4712">
        <v>0.8</v>
      </c>
      <c r="V4712">
        <v>-38.821199999999997</v>
      </c>
      <c r="W4712">
        <f>(Tableau1[[#This Row],[Sales]]/Tableau1[[#This Row],[Profit]])*100</f>
        <v>-39.215686274509807</v>
      </c>
      <c r="X4712">
        <f>Tableau1[[#This Row],[Sales]]*(1-Tableau1[[#This Row],[Discount]])</f>
        <v>3.0447999999999995</v>
      </c>
      <c r="Y4712">
        <f ca="1">SUMIF(Tableau1[Order ID],Tableau1[[#This Row],[Order ID]],Tableau1[[#This Row],[Sales]])</f>
        <v>0</v>
      </c>
    </row>
    <row r="4713" spans="1:25" x14ac:dyDescent="0.3">
      <c r="A4713">
        <v>9422</v>
      </c>
      <c r="B4713" t="s">
        <v>4732</v>
      </c>
      <c r="C4713" s="9" t="s">
        <v>5179</v>
      </c>
      <c r="D4713" s="9">
        <v>41843</v>
      </c>
      <c r="E4713" s="3" t="s">
        <v>5953</v>
      </c>
      <c r="F4713" t="s">
        <v>6465</v>
      </c>
      <c r="G4713" t="s">
        <v>7182</v>
      </c>
      <c r="H4713" t="s">
        <v>7975</v>
      </c>
      <c r="I4713" t="s">
        <v>8055</v>
      </c>
      <c r="J4713" t="s">
        <v>8057</v>
      </c>
      <c r="K4713" t="s">
        <v>8066</v>
      </c>
      <c r="L4713" t="s">
        <v>8590</v>
      </c>
      <c r="M4713">
        <v>94122</v>
      </c>
      <c r="N4713" t="s">
        <v>8638</v>
      </c>
      <c r="O4713" t="s">
        <v>9660</v>
      </c>
      <c r="P4713" t="s">
        <v>10372</v>
      </c>
      <c r="Q4713" t="s">
        <v>10380</v>
      </c>
      <c r="R4713" t="s">
        <v>11398</v>
      </c>
      <c r="S4713">
        <v>604.75199999999995</v>
      </c>
      <c r="T4713">
        <v>6</v>
      </c>
      <c r="U4713">
        <v>0.2</v>
      </c>
      <c r="V4713">
        <v>60.475200000000001</v>
      </c>
      <c r="W4713">
        <f>(Tableau1[[#This Row],[Sales]]/Tableau1[[#This Row],[Profit]])*100</f>
        <v>999.99999999999977</v>
      </c>
      <c r="X4713">
        <f>Tableau1[[#This Row],[Sales]]*(1-Tableau1[[#This Row],[Discount]])</f>
        <v>483.80160000000001</v>
      </c>
      <c r="Y4713">
        <f ca="1">SUMIF(Tableau1[Order ID],Tableau1[[#This Row],[Order ID]],Tableau1[[#This Row],[Sales]])</f>
        <v>0</v>
      </c>
    </row>
    <row r="4714" spans="1:25" x14ac:dyDescent="0.3">
      <c r="A4714">
        <v>9426</v>
      </c>
      <c r="B4714" t="s">
        <v>4733</v>
      </c>
      <c r="C4714" s="9" t="s">
        <v>5201</v>
      </c>
      <c r="D4714" s="9">
        <v>41894</v>
      </c>
      <c r="E4714" s="3" t="s">
        <v>5358</v>
      </c>
      <c r="F4714" t="s">
        <v>6464</v>
      </c>
      <c r="G4714" t="s">
        <v>7028</v>
      </c>
      <c r="H4714" t="s">
        <v>7821</v>
      </c>
      <c r="I4714" t="s">
        <v>8054</v>
      </c>
      <c r="J4714" t="s">
        <v>8057</v>
      </c>
      <c r="K4714" t="s">
        <v>8078</v>
      </c>
      <c r="L4714" t="s">
        <v>8603</v>
      </c>
      <c r="M4714">
        <v>10035</v>
      </c>
      <c r="N4714" t="s">
        <v>8640</v>
      </c>
      <c r="O4714" t="s">
        <v>9109</v>
      </c>
      <c r="P4714" t="s">
        <v>10370</v>
      </c>
      <c r="Q4714" t="s">
        <v>10374</v>
      </c>
      <c r="R4714" t="s">
        <v>10858</v>
      </c>
      <c r="S4714">
        <v>3785.2919999999999</v>
      </c>
      <c r="T4714">
        <v>6</v>
      </c>
      <c r="U4714">
        <v>0.1</v>
      </c>
      <c r="V4714">
        <v>420.58800000000002</v>
      </c>
      <c r="W4714">
        <f>(Tableau1[[#This Row],[Sales]]/Tableau1[[#This Row],[Profit]])*100</f>
        <v>900</v>
      </c>
      <c r="X4714">
        <f>Tableau1[[#This Row],[Sales]]*(1-Tableau1[[#This Row],[Discount]])</f>
        <v>3406.7628</v>
      </c>
      <c r="Y4714">
        <f ca="1">SUMIF(Tableau1[Order ID],Tableau1[[#This Row],[Order ID]],Tableau1[[#This Row],[Sales]])</f>
        <v>0</v>
      </c>
    </row>
    <row r="4715" spans="1:25" x14ac:dyDescent="0.3">
      <c r="A4715">
        <v>9427</v>
      </c>
      <c r="B4715" t="s">
        <v>4734</v>
      </c>
      <c r="C4715" s="9" t="s">
        <v>5336</v>
      </c>
      <c r="D4715" s="9">
        <v>42628</v>
      </c>
      <c r="E4715" s="3" t="s">
        <v>5903</v>
      </c>
      <c r="F4715" t="s">
        <v>6465</v>
      </c>
      <c r="G4715" t="s">
        <v>7206</v>
      </c>
      <c r="H4715" t="s">
        <v>7999</v>
      </c>
      <c r="I4715" t="s">
        <v>8054</v>
      </c>
      <c r="J4715" t="s">
        <v>8057</v>
      </c>
      <c r="K4715" t="s">
        <v>8062</v>
      </c>
      <c r="L4715" t="s">
        <v>8234</v>
      </c>
      <c r="M4715">
        <v>98105</v>
      </c>
      <c r="N4715" t="s">
        <v>8638</v>
      </c>
      <c r="O4715" t="s">
        <v>10207</v>
      </c>
      <c r="P4715" t="s">
        <v>10371</v>
      </c>
      <c r="Q4715" t="s">
        <v>10379</v>
      </c>
      <c r="R4715" t="s">
        <v>11945</v>
      </c>
      <c r="S4715">
        <v>35.4</v>
      </c>
      <c r="T4715">
        <v>5</v>
      </c>
      <c r="U4715">
        <v>0</v>
      </c>
      <c r="V4715">
        <v>13.452</v>
      </c>
      <c r="W4715">
        <f>(Tableau1[[#This Row],[Sales]]/Tableau1[[#This Row],[Profit]])*100</f>
        <v>263.15789473684208</v>
      </c>
      <c r="X4715">
        <f>Tableau1[[#This Row],[Sales]]*(1-Tableau1[[#This Row],[Discount]])</f>
        <v>35.4</v>
      </c>
      <c r="Y4715">
        <f ca="1">SUMIF(Tableau1[Order ID],Tableau1[[#This Row],[Order ID]],Tableau1[[#This Row],[Sales]])</f>
        <v>0</v>
      </c>
    </row>
    <row r="4716" spans="1:25" x14ac:dyDescent="0.3">
      <c r="A4716">
        <v>9428</v>
      </c>
      <c r="B4716" t="s">
        <v>4735</v>
      </c>
      <c r="C4716" s="9" t="s">
        <v>5531</v>
      </c>
      <c r="D4716" s="9">
        <v>41970</v>
      </c>
      <c r="E4716" s="3" t="s">
        <v>5618</v>
      </c>
      <c r="F4716" t="s">
        <v>6465</v>
      </c>
      <c r="G4716" t="s">
        <v>7173</v>
      </c>
      <c r="H4716" t="s">
        <v>7966</v>
      </c>
      <c r="I4716" t="s">
        <v>8055</v>
      </c>
      <c r="J4716" t="s">
        <v>8057</v>
      </c>
      <c r="K4716" t="s">
        <v>8256</v>
      </c>
      <c r="L4716" t="s">
        <v>8603</v>
      </c>
      <c r="M4716">
        <v>14215</v>
      </c>
      <c r="N4716" t="s">
        <v>8640</v>
      </c>
      <c r="O4716" t="s">
        <v>9494</v>
      </c>
      <c r="P4716" t="s">
        <v>10370</v>
      </c>
      <c r="Q4716" t="s">
        <v>10378</v>
      </c>
      <c r="R4716" t="s">
        <v>11237</v>
      </c>
      <c r="S4716">
        <v>199.9</v>
      </c>
      <c r="T4716">
        <v>5</v>
      </c>
      <c r="U4716">
        <v>0</v>
      </c>
      <c r="V4716">
        <v>39.979999999999997</v>
      </c>
      <c r="W4716">
        <f>(Tableau1[[#This Row],[Sales]]/Tableau1[[#This Row],[Profit]])*100</f>
        <v>500.00000000000011</v>
      </c>
      <c r="X4716">
        <f>Tableau1[[#This Row],[Sales]]*(1-Tableau1[[#This Row],[Discount]])</f>
        <v>199.9</v>
      </c>
      <c r="Y4716">
        <f ca="1">SUMIF(Tableau1[Order ID],Tableau1[[#This Row],[Order ID]],Tableau1[[#This Row],[Sales]])</f>
        <v>0</v>
      </c>
    </row>
    <row r="4717" spans="1:25" x14ac:dyDescent="0.3">
      <c r="A4717">
        <v>9429</v>
      </c>
      <c r="B4717" t="s">
        <v>4736</v>
      </c>
      <c r="C4717" s="9" t="s">
        <v>5248</v>
      </c>
      <c r="D4717" s="9">
        <v>41770</v>
      </c>
      <c r="E4717" s="3" t="s">
        <v>6204</v>
      </c>
      <c r="F4717" t="s">
        <v>6465</v>
      </c>
      <c r="G4717" t="s">
        <v>6568</v>
      </c>
      <c r="H4717" t="s">
        <v>7361</v>
      </c>
      <c r="I4717" t="s">
        <v>8055</v>
      </c>
      <c r="J4717" t="s">
        <v>8057</v>
      </c>
      <c r="K4717" t="s">
        <v>8172</v>
      </c>
      <c r="L4717" t="s">
        <v>8593</v>
      </c>
      <c r="M4717">
        <v>77340</v>
      </c>
      <c r="N4717" t="s">
        <v>8639</v>
      </c>
      <c r="O4717" t="s">
        <v>9009</v>
      </c>
      <c r="P4717" t="s">
        <v>10370</v>
      </c>
      <c r="Q4717" t="s">
        <v>10374</v>
      </c>
      <c r="R4717" t="s">
        <v>10759</v>
      </c>
      <c r="S4717">
        <v>1212.96</v>
      </c>
      <c r="T4717">
        <v>8</v>
      </c>
      <c r="U4717">
        <v>0.3</v>
      </c>
      <c r="V4717">
        <v>-69.311999999999998</v>
      </c>
      <c r="W4717">
        <f>(Tableau1[[#This Row],[Sales]]/Tableau1[[#This Row],[Profit]])*100</f>
        <v>-1750</v>
      </c>
      <c r="X4717">
        <f>Tableau1[[#This Row],[Sales]]*(1-Tableau1[[#This Row],[Discount]])</f>
        <v>849.072</v>
      </c>
      <c r="Y4717">
        <f ca="1">SUMIF(Tableau1[Order ID],Tableau1[[#This Row],[Order ID]],Tableau1[[#This Row],[Sales]])</f>
        <v>0</v>
      </c>
    </row>
    <row r="4718" spans="1:25" x14ac:dyDescent="0.3">
      <c r="A4718">
        <v>9430</v>
      </c>
      <c r="B4718" t="s">
        <v>4737</v>
      </c>
      <c r="C4718" s="9" t="s">
        <v>5864</v>
      </c>
      <c r="D4718" s="9">
        <v>42244</v>
      </c>
      <c r="E4718" s="3" t="s">
        <v>5165</v>
      </c>
      <c r="F4718" t="s">
        <v>6465</v>
      </c>
      <c r="G4718" t="s">
        <v>6598</v>
      </c>
      <c r="H4718" t="s">
        <v>7391</v>
      </c>
      <c r="I4718" t="s">
        <v>8055</v>
      </c>
      <c r="J4718" t="s">
        <v>8057</v>
      </c>
      <c r="K4718" t="s">
        <v>8119</v>
      </c>
      <c r="L4718" t="s">
        <v>8593</v>
      </c>
      <c r="M4718">
        <v>75081</v>
      </c>
      <c r="N4718" t="s">
        <v>8639</v>
      </c>
      <c r="O4718" t="s">
        <v>9505</v>
      </c>
      <c r="P4718" t="s">
        <v>10372</v>
      </c>
      <c r="Q4718" t="s">
        <v>10380</v>
      </c>
      <c r="R4718" t="s">
        <v>11247</v>
      </c>
      <c r="S4718">
        <v>1099.96</v>
      </c>
      <c r="T4718">
        <v>5</v>
      </c>
      <c r="U4718">
        <v>0.2</v>
      </c>
      <c r="V4718">
        <v>82.497</v>
      </c>
      <c r="W4718">
        <f>(Tableau1[[#This Row],[Sales]]/Tableau1[[#This Row],[Profit]])*100</f>
        <v>1333.3333333333335</v>
      </c>
      <c r="X4718">
        <f>Tableau1[[#This Row],[Sales]]*(1-Tableau1[[#This Row],[Discount]])</f>
        <v>879.96800000000007</v>
      </c>
      <c r="Y4718">
        <f ca="1">SUMIF(Tableau1[Order ID],Tableau1[[#This Row],[Order ID]],Tableau1[[#This Row],[Sales]])</f>
        <v>0</v>
      </c>
    </row>
    <row r="4719" spans="1:25" x14ac:dyDescent="0.3">
      <c r="A4719">
        <v>9432</v>
      </c>
      <c r="B4719" t="s">
        <v>4738</v>
      </c>
      <c r="C4719" s="9" t="s">
        <v>6004</v>
      </c>
      <c r="D4719" s="9">
        <v>42174</v>
      </c>
      <c r="E4719" s="3" t="s">
        <v>6004</v>
      </c>
      <c r="F4719" t="s">
        <v>6467</v>
      </c>
      <c r="G4719" t="s">
        <v>6920</v>
      </c>
      <c r="H4719" t="s">
        <v>7713</v>
      </c>
      <c r="I4719" t="s">
        <v>8056</v>
      </c>
      <c r="J4719" t="s">
        <v>8057</v>
      </c>
      <c r="K4719" t="s">
        <v>8068</v>
      </c>
      <c r="L4719" t="s">
        <v>8597</v>
      </c>
      <c r="M4719">
        <v>19134</v>
      </c>
      <c r="N4719" t="s">
        <v>8640</v>
      </c>
      <c r="O4719" t="s">
        <v>10364</v>
      </c>
      <c r="P4719" t="s">
        <v>10371</v>
      </c>
      <c r="Q4719" t="s">
        <v>10375</v>
      </c>
      <c r="R4719" t="s">
        <v>12104</v>
      </c>
      <c r="S4719">
        <v>5.9039999999999999</v>
      </c>
      <c r="T4719">
        <v>2</v>
      </c>
      <c r="U4719">
        <v>0.2</v>
      </c>
      <c r="V4719">
        <v>1.9925999999999999</v>
      </c>
      <c r="W4719">
        <f>(Tableau1[[#This Row],[Sales]]/Tableau1[[#This Row],[Profit]])*100</f>
        <v>296.2962962962963</v>
      </c>
      <c r="X4719">
        <f>Tableau1[[#This Row],[Sales]]*(1-Tableau1[[#This Row],[Discount]])</f>
        <v>4.7232000000000003</v>
      </c>
      <c r="Y4719">
        <f ca="1">SUMIF(Tableau1[Order ID],Tableau1[[#This Row],[Order ID]],Tableau1[[#This Row],[Sales]])</f>
        <v>0</v>
      </c>
    </row>
    <row r="4720" spans="1:25" x14ac:dyDescent="0.3">
      <c r="A4720">
        <v>9433</v>
      </c>
      <c r="B4720" t="s">
        <v>4739</v>
      </c>
      <c r="C4720" s="9" t="s">
        <v>5523</v>
      </c>
      <c r="D4720" s="9">
        <v>42233</v>
      </c>
      <c r="E4720" s="3" t="s">
        <v>5871</v>
      </c>
      <c r="F4720" t="s">
        <v>6465</v>
      </c>
      <c r="G4720" t="s">
        <v>6524</v>
      </c>
      <c r="H4720" t="s">
        <v>7317</v>
      </c>
      <c r="I4720" t="s">
        <v>8054</v>
      </c>
      <c r="J4720" t="s">
        <v>8057</v>
      </c>
      <c r="K4720" t="s">
        <v>8155</v>
      </c>
      <c r="L4720" t="s">
        <v>8604</v>
      </c>
      <c r="M4720">
        <v>85345</v>
      </c>
      <c r="N4720" t="s">
        <v>8638</v>
      </c>
      <c r="O4720" t="s">
        <v>9789</v>
      </c>
      <c r="P4720" t="s">
        <v>10372</v>
      </c>
      <c r="Q4720" t="s">
        <v>10384</v>
      </c>
      <c r="R4720" t="s">
        <v>11523</v>
      </c>
      <c r="S4720">
        <v>30.08</v>
      </c>
      <c r="T4720">
        <v>2</v>
      </c>
      <c r="U4720">
        <v>0.2</v>
      </c>
      <c r="V4720">
        <v>-5.2640000000000002</v>
      </c>
      <c r="W4720">
        <f>(Tableau1[[#This Row],[Sales]]/Tableau1[[#This Row],[Profit]])*100</f>
        <v>-571.42857142857133</v>
      </c>
      <c r="X4720">
        <f>Tableau1[[#This Row],[Sales]]*(1-Tableau1[[#This Row],[Discount]])</f>
        <v>24.064</v>
      </c>
      <c r="Y4720">
        <f ca="1">SUMIF(Tableau1[Order ID],Tableau1[[#This Row],[Order ID]],Tableau1[[#This Row],[Sales]])</f>
        <v>0</v>
      </c>
    </row>
    <row r="4721" spans="1:25" x14ac:dyDescent="0.3">
      <c r="A4721">
        <v>9437</v>
      </c>
      <c r="B4721" t="s">
        <v>4740</v>
      </c>
      <c r="C4721" s="9" t="s">
        <v>5042</v>
      </c>
      <c r="D4721" s="9">
        <v>42272</v>
      </c>
      <c r="E4721" s="3" t="s">
        <v>5042</v>
      </c>
      <c r="F4721" t="s">
        <v>6467</v>
      </c>
      <c r="G4721" t="s">
        <v>6766</v>
      </c>
      <c r="H4721" t="s">
        <v>7559</v>
      </c>
      <c r="I4721" t="s">
        <v>8054</v>
      </c>
      <c r="J4721" t="s">
        <v>8057</v>
      </c>
      <c r="K4721" t="s">
        <v>8068</v>
      </c>
      <c r="L4721" t="s">
        <v>8597</v>
      </c>
      <c r="M4721">
        <v>19143</v>
      </c>
      <c r="N4721" t="s">
        <v>8640</v>
      </c>
      <c r="O4721" t="s">
        <v>9316</v>
      </c>
      <c r="P4721" t="s">
        <v>10371</v>
      </c>
      <c r="Q4721" t="s">
        <v>10381</v>
      </c>
      <c r="R4721" t="s">
        <v>11065</v>
      </c>
      <c r="S4721">
        <v>2.9460000000000002</v>
      </c>
      <c r="T4721">
        <v>2</v>
      </c>
      <c r="U4721">
        <v>0.7</v>
      </c>
      <c r="V4721">
        <v>-2.0621999999999998</v>
      </c>
      <c r="W4721">
        <f>(Tableau1[[#This Row],[Sales]]/Tableau1[[#This Row],[Profit]])*100</f>
        <v>-142.85714285714289</v>
      </c>
      <c r="X4721">
        <f>Tableau1[[#This Row],[Sales]]*(1-Tableau1[[#This Row],[Discount]])</f>
        <v>0.88380000000000014</v>
      </c>
      <c r="Y4721">
        <f ca="1">SUMIF(Tableau1[Order ID],Tableau1[[#This Row],[Order ID]],Tableau1[[#This Row],[Sales]])</f>
        <v>0</v>
      </c>
    </row>
    <row r="4722" spans="1:25" x14ac:dyDescent="0.3">
      <c r="A4722">
        <v>9438</v>
      </c>
      <c r="B4722" t="s">
        <v>4741</v>
      </c>
      <c r="C4722" s="9" t="s">
        <v>6173</v>
      </c>
      <c r="D4722" s="9">
        <v>42881</v>
      </c>
      <c r="E4722" s="3" t="s">
        <v>6431</v>
      </c>
      <c r="F4722" t="s">
        <v>6465</v>
      </c>
      <c r="G4722" t="s">
        <v>6771</v>
      </c>
      <c r="H4722" t="s">
        <v>7564</v>
      </c>
      <c r="I4722" t="s">
        <v>8054</v>
      </c>
      <c r="J4722" t="s">
        <v>8057</v>
      </c>
      <c r="K4722" t="s">
        <v>8205</v>
      </c>
      <c r="L4722" t="s">
        <v>8590</v>
      </c>
      <c r="M4722">
        <v>92054</v>
      </c>
      <c r="N4722" t="s">
        <v>8638</v>
      </c>
      <c r="O4722" t="s">
        <v>10012</v>
      </c>
      <c r="P4722" t="s">
        <v>10371</v>
      </c>
      <c r="Q4722" t="s">
        <v>10383</v>
      </c>
      <c r="R4722" t="s">
        <v>11750</v>
      </c>
      <c r="S4722">
        <v>12.96</v>
      </c>
      <c r="T4722">
        <v>2</v>
      </c>
      <c r="U4722">
        <v>0</v>
      </c>
      <c r="V4722">
        <v>6.2207999999999997</v>
      </c>
      <c r="W4722">
        <f>(Tableau1[[#This Row],[Sales]]/Tableau1[[#This Row],[Profit]])*100</f>
        <v>208.33333333333334</v>
      </c>
      <c r="X4722">
        <f>Tableau1[[#This Row],[Sales]]*(1-Tableau1[[#This Row],[Discount]])</f>
        <v>12.96</v>
      </c>
      <c r="Y4722">
        <f ca="1">SUMIF(Tableau1[Order ID],Tableau1[[#This Row],[Order ID]],Tableau1[[#This Row],[Sales]])</f>
        <v>0</v>
      </c>
    </row>
    <row r="4723" spans="1:25" x14ac:dyDescent="0.3">
      <c r="A4723">
        <v>9439</v>
      </c>
      <c r="B4723" t="s">
        <v>4742</v>
      </c>
      <c r="C4723" s="9" t="s">
        <v>5719</v>
      </c>
      <c r="D4723" s="9">
        <v>42947</v>
      </c>
      <c r="E4723" s="3" t="s">
        <v>5515</v>
      </c>
      <c r="F4723" t="s">
        <v>6465</v>
      </c>
      <c r="G4723" t="s">
        <v>6879</v>
      </c>
      <c r="H4723" t="s">
        <v>7672</v>
      </c>
      <c r="I4723" t="s">
        <v>8054</v>
      </c>
      <c r="J4723" t="s">
        <v>8057</v>
      </c>
      <c r="K4723" t="s">
        <v>8068</v>
      </c>
      <c r="L4723" t="s">
        <v>8597</v>
      </c>
      <c r="M4723">
        <v>19134</v>
      </c>
      <c r="N4723" t="s">
        <v>8640</v>
      </c>
      <c r="O4723" t="s">
        <v>9854</v>
      </c>
      <c r="P4723" t="s">
        <v>10372</v>
      </c>
      <c r="Q4723" t="s">
        <v>10380</v>
      </c>
      <c r="R4723" t="s">
        <v>11589</v>
      </c>
      <c r="S4723">
        <v>285.57600000000002</v>
      </c>
      <c r="T4723">
        <v>4</v>
      </c>
      <c r="U4723">
        <v>0.4</v>
      </c>
      <c r="V4723">
        <v>-57.115200000000002</v>
      </c>
      <c r="W4723">
        <f>(Tableau1[[#This Row],[Sales]]/Tableau1[[#This Row],[Profit]])*100</f>
        <v>-500</v>
      </c>
      <c r="X4723">
        <f>Tableau1[[#This Row],[Sales]]*(1-Tableau1[[#This Row],[Discount]])</f>
        <v>171.34560000000002</v>
      </c>
      <c r="Y4723">
        <f ca="1">SUMIF(Tableau1[Order ID],Tableau1[[#This Row],[Order ID]],Tableau1[[#This Row],[Sales]])</f>
        <v>0</v>
      </c>
    </row>
    <row r="4724" spans="1:25" x14ac:dyDescent="0.3">
      <c r="A4724">
        <v>9440</v>
      </c>
      <c r="B4724" t="s">
        <v>4743</v>
      </c>
      <c r="C4724" s="9" t="s">
        <v>5066</v>
      </c>
      <c r="D4724" s="9">
        <v>41924</v>
      </c>
      <c r="E4724" s="3" t="s">
        <v>6166</v>
      </c>
      <c r="F4724" t="s">
        <v>6465</v>
      </c>
      <c r="G4724" t="s">
        <v>7239</v>
      </c>
      <c r="H4724" t="s">
        <v>8032</v>
      </c>
      <c r="I4724" t="s">
        <v>8055</v>
      </c>
      <c r="J4724" t="s">
        <v>8057</v>
      </c>
      <c r="K4724" t="s">
        <v>8080</v>
      </c>
      <c r="L4724" t="s">
        <v>8598</v>
      </c>
      <c r="M4724">
        <v>60623</v>
      </c>
      <c r="N4724" t="s">
        <v>8639</v>
      </c>
      <c r="O4724" t="s">
        <v>9792</v>
      </c>
      <c r="P4724" t="s">
        <v>10371</v>
      </c>
      <c r="Q4724" t="s">
        <v>10387</v>
      </c>
      <c r="R4724" t="s">
        <v>11526</v>
      </c>
      <c r="S4724">
        <v>22.24</v>
      </c>
      <c r="T4724">
        <v>2</v>
      </c>
      <c r="U4724">
        <v>0.2</v>
      </c>
      <c r="V4724">
        <v>2.5019999999999998</v>
      </c>
      <c r="W4724">
        <f>(Tableau1[[#This Row],[Sales]]/Tableau1[[#This Row],[Profit]])*100</f>
        <v>888.88888888888891</v>
      </c>
      <c r="X4724">
        <f>Tableau1[[#This Row],[Sales]]*(1-Tableau1[[#This Row],[Discount]])</f>
        <v>17.791999999999998</v>
      </c>
      <c r="Y4724">
        <f ca="1">SUMIF(Tableau1[Order ID],Tableau1[[#This Row],[Order ID]],Tableau1[[#This Row],[Sales]])</f>
        <v>0</v>
      </c>
    </row>
    <row r="4725" spans="1:25" x14ac:dyDescent="0.3">
      <c r="A4725">
        <v>9441</v>
      </c>
      <c r="B4725" t="s">
        <v>4744</v>
      </c>
      <c r="C4725" s="9" t="s">
        <v>5624</v>
      </c>
      <c r="D4725" s="9">
        <v>41784</v>
      </c>
      <c r="E4725" s="3" t="s">
        <v>6352</v>
      </c>
      <c r="F4725" t="s">
        <v>6465</v>
      </c>
      <c r="G4725" t="s">
        <v>7236</v>
      </c>
      <c r="H4725" t="s">
        <v>8029</v>
      </c>
      <c r="I4725" t="s">
        <v>8054</v>
      </c>
      <c r="J4725" t="s">
        <v>8057</v>
      </c>
      <c r="K4725" t="s">
        <v>8078</v>
      </c>
      <c r="L4725" t="s">
        <v>8603</v>
      </c>
      <c r="M4725">
        <v>10035</v>
      </c>
      <c r="N4725" t="s">
        <v>8640</v>
      </c>
      <c r="O4725" t="s">
        <v>10052</v>
      </c>
      <c r="P4725" t="s">
        <v>10371</v>
      </c>
      <c r="Q4725" t="s">
        <v>10383</v>
      </c>
      <c r="R4725" t="s">
        <v>11790</v>
      </c>
      <c r="S4725">
        <v>14.62</v>
      </c>
      <c r="T4725">
        <v>2</v>
      </c>
      <c r="U4725">
        <v>0</v>
      </c>
      <c r="V4725">
        <v>6.7252000000000001</v>
      </c>
      <c r="W4725">
        <f>(Tableau1[[#This Row],[Sales]]/Tableau1[[#This Row],[Profit]])*100</f>
        <v>217.39130434782606</v>
      </c>
      <c r="X4725">
        <f>Tableau1[[#This Row],[Sales]]*(1-Tableau1[[#This Row],[Discount]])</f>
        <v>14.62</v>
      </c>
      <c r="Y4725">
        <f ca="1">SUMIF(Tableau1[Order ID],Tableau1[[#This Row],[Order ID]],Tableau1[[#This Row],[Sales]])</f>
        <v>0</v>
      </c>
    </row>
    <row r="4726" spans="1:25" x14ac:dyDescent="0.3">
      <c r="A4726">
        <v>9442</v>
      </c>
      <c r="B4726" t="s">
        <v>4745</v>
      </c>
      <c r="C4726" s="9" t="s">
        <v>5312</v>
      </c>
      <c r="D4726" s="9">
        <v>42002</v>
      </c>
      <c r="E4726" s="3" t="s">
        <v>5550</v>
      </c>
      <c r="F4726" t="s">
        <v>6464</v>
      </c>
      <c r="G4726" t="s">
        <v>7259</v>
      </c>
      <c r="H4726" t="s">
        <v>8052</v>
      </c>
      <c r="I4726" t="s">
        <v>8054</v>
      </c>
      <c r="J4726" t="s">
        <v>8057</v>
      </c>
      <c r="K4726" t="s">
        <v>8297</v>
      </c>
      <c r="L4726" t="s">
        <v>8612</v>
      </c>
      <c r="M4726">
        <v>44240</v>
      </c>
      <c r="N4726" t="s">
        <v>8640</v>
      </c>
      <c r="O4726" t="s">
        <v>9791</v>
      </c>
      <c r="P4726" t="s">
        <v>10371</v>
      </c>
      <c r="Q4726" t="s">
        <v>10382</v>
      </c>
      <c r="R4726" t="s">
        <v>11525</v>
      </c>
      <c r="S4726">
        <v>48.36</v>
      </c>
      <c r="T4726">
        <v>5</v>
      </c>
      <c r="U4726">
        <v>0.2</v>
      </c>
      <c r="V4726">
        <v>6.0449999999999999</v>
      </c>
      <c r="W4726">
        <f>(Tableau1[[#This Row],[Sales]]/Tableau1[[#This Row],[Profit]])*100</f>
        <v>800</v>
      </c>
      <c r="X4726">
        <f>Tableau1[[#This Row],[Sales]]*(1-Tableau1[[#This Row],[Discount]])</f>
        <v>38.688000000000002</v>
      </c>
      <c r="Y4726">
        <f ca="1">SUMIF(Tableau1[Order ID],Tableau1[[#This Row],[Order ID]],Tableau1[[#This Row],[Sales]])</f>
        <v>0</v>
      </c>
    </row>
    <row r="4727" spans="1:25" x14ac:dyDescent="0.3">
      <c r="A4727">
        <v>9443</v>
      </c>
      <c r="B4727" t="s">
        <v>4746</v>
      </c>
      <c r="C4727" s="9" t="s">
        <v>5134</v>
      </c>
      <c r="D4727" s="9">
        <v>42832</v>
      </c>
      <c r="E4727" s="3" t="s">
        <v>5675</v>
      </c>
      <c r="F4727" t="s">
        <v>6465</v>
      </c>
      <c r="G4727" t="s">
        <v>6835</v>
      </c>
      <c r="H4727" t="s">
        <v>7628</v>
      </c>
      <c r="I4727" t="s">
        <v>8056</v>
      </c>
      <c r="J4727" t="s">
        <v>8057</v>
      </c>
      <c r="K4727" t="s">
        <v>8166</v>
      </c>
      <c r="L4727" t="s">
        <v>8591</v>
      </c>
      <c r="M4727">
        <v>32216</v>
      </c>
      <c r="N4727" t="s">
        <v>8637</v>
      </c>
      <c r="O4727" t="s">
        <v>9029</v>
      </c>
      <c r="P4727" t="s">
        <v>10371</v>
      </c>
      <c r="Q4727" t="s">
        <v>10379</v>
      </c>
      <c r="R4727" t="s">
        <v>10779</v>
      </c>
      <c r="S4727">
        <v>16.256</v>
      </c>
      <c r="T4727">
        <v>2</v>
      </c>
      <c r="U4727">
        <v>0.2</v>
      </c>
      <c r="V4727">
        <v>1.2192000000000001</v>
      </c>
      <c r="W4727">
        <f>(Tableau1[[#This Row],[Sales]]/Tableau1[[#This Row],[Profit]])*100</f>
        <v>1333.3333333333333</v>
      </c>
      <c r="X4727">
        <f>Tableau1[[#This Row],[Sales]]*(1-Tableau1[[#This Row],[Discount]])</f>
        <v>13.004800000000001</v>
      </c>
      <c r="Y4727">
        <f ca="1">SUMIF(Tableau1[Order ID],Tableau1[[#This Row],[Order ID]],Tableau1[[#This Row],[Sales]])</f>
        <v>0</v>
      </c>
    </row>
    <row r="4728" spans="1:25" x14ac:dyDescent="0.3">
      <c r="A4728">
        <v>9445</v>
      </c>
      <c r="B4728" t="s">
        <v>4747</v>
      </c>
      <c r="C4728" s="9" t="s">
        <v>5909</v>
      </c>
      <c r="D4728" s="9">
        <v>42064</v>
      </c>
      <c r="E4728" s="3" t="s">
        <v>5086</v>
      </c>
      <c r="F4728" t="s">
        <v>6466</v>
      </c>
      <c r="G4728" t="s">
        <v>7202</v>
      </c>
      <c r="H4728" t="s">
        <v>7995</v>
      </c>
      <c r="I4728" t="s">
        <v>8055</v>
      </c>
      <c r="J4728" t="s">
        <v>8057</v>
      </c>
      <c r="K4728" t="s">
        <v>8282</v>
      </c>
      <c r="L4728" t="s">
        <v>8593</v>
      </c>
      <c r="M4728">
        <v>75019</v>
      </c>
      <c r="N4728" t="s">
        <v>8639</v>
      </c>
      <c r="O4728" t="s">
        <v>10174</v>
      </c>
      <c r="P4728" t="s">
        <v>10372</v>
      </c>
      <c r="Q4728" t="s">
        <v>10380</v>
      </c>
      <c r="R4728" t="s">
        <v>11915</v>
      </c>
      <c r="S4728">
        <v>95.84</v>
      </c>
      <c r="T4728">
        <v>4</v>
      </c>
      <c r="U4728">
        <v>0.2</v>
      </c>
      <c r="V4728">
        <v>34.741999999999997</v>
      </c>
      <c r="W4728">
        <f>(Tableau1[[#This Row],[Sales]]/Tableau1[[#This Row],[Profit]])*100</f>
        <v>275.86206896551727</v>
      </c>
      <c r="X4728">
        <f>Tableau1[[#This Row],[Sales]]*(1-Tableau1[[#This Row],[Discount]])</f>
        <v>76.672000000000011</v>
      </c>
      <c r="Y4728">
        <f ca="1">SUMIF(Tableau1[Order ID],Tableau1[[#This Row],[Order ID]],Tableau1[[#This Row],[Sales]])</f>
        <v>0</v>
      </c>
    </row>
    <row r="4729" spans="1:25" x14ac:dyDescent="0.3">
      <c r="A4729">
        <v>9446</v>
      </c>
      <c r="B4729" t="s">
        <v>4748</v>
      </c>
      <c r="C4729" s="9" t="s">
        <v>5382</v>
      </c>
      <c r="D4729" s="9">
        <v>42153</v>
      </c>
      <c r="E4729" s="3" t="s">
        <v>6276</v>
      </c>
      <c r="F4729" t="s">
        <v>6465</v>
      </c>
      <c r="G4729" t="s">
        <v>6509</v>
      </c>
      <c r="H4729" t="s">
        <v>7302</v>
      </c>
      <c r="I4729" t="s">
        <v>8054</v>
      </c>
      <c r="J4729" t="s">
        <v>8057</v>
      </c>
      <c r="K4729" t="s">
        <v>8303</v>
      </c>
      <c r="L4729" t="s">
        <v>8602</v>
      </c>
      <c r="M4729">
        <v>46203</v>
      </c>
      <c r="N4729" t="s">
        <v>8639</v>
      </c>
      <c r="O4729" t="s">
        <v>9240</v>
      </c>
      <c r="P4729" t="s">
        <v>10371</v>
      </c>
      <c r="Q4729" t="s">
        <v>10375</v>
      </c>
      <c r="R4729" t="s">
        <v>10989</v>
      </c>
      <c r="S4729">
        <v>12.39</v>
      </c>
      <c r="T4729">
        <v>3</v>
      </c>
      <c r="U4729">
        <v>0</v>
      </c>
      <c r="V4729">
        <v>5.6993999999999998</v>
      </c>
      <c r="W4729">
        <f>(Tableau1[[#This Row],[Sales]]/Tableau1[[#This Row],[Profit]])*100</f>
        <v>217.39130434782612</v>
      </c>
      <c r="X4729">
        <f>Tableau1[[#This Row],[Sales]]*(1-Tableau1[[#This Row],[Discount]])</f>
        <v>12.39</v>
      </c>
      <c r="Y4729">
        <f ca="1">SUMIF(Tableau1[Order ID],Tableau1[[#This Row],[Order ID]],Tableau1[[#This Row],[Sales]])</f>
        <v>0</v>
      </c>
    </row>
    <row r="4730" spans="1:25" x14ac:dyDescent="0.3">
      <c r="A4730">
        <v>9447</v>
      </c>
      <c r="B4730" t="s">
        <v>4749</v>
      </c>
      <c r="C4730" s="9" t="s">
        <v>5927</v>
      </c>
      <c r="D4730" s="9">
        <v>42635</v>
      </c>
      <c r="E4730" s="3" t="s">
        <v>5180</v>
      </c>
      <c r="F4730" t="s">
        <v>6465</v>
      </c>
      <c r="G4730" t="s">
        <v>7131</v>
      </c>
      <c r="H4730" t="s">
        <v>7924</v>
      </c>
      <c r="I4730" t="s">
        <v>8054</v>
      </c>
      <c r="J4730" t="s">
        <v>8057</v>
      </c>
      <c r="K4730" t="s">
        <v>8162</v>
      </c>
      <c r="L4730" t="s">
        <v>8602</v>
      </c>
      <c r="M4730">
        <v>46226</v>
      </c>
      <c r="N4730" t="s">
        <v>8639</v>
      </c>
      <c r="O4730" t="s">
        <v>9936</v>
      </c>
      <c r="P4730" t="s">
        <v>10371</v>
      </c>
      <c r="Q4730" t="s">
        <v>10383</v>
      </c>
      <c r="R4730" t="s">
        <v>11672</v>
      </c>
      <c r="S4730">
        <v>35.880000000000003</v>
      </c>
      <c r="T4730">
        <v>6</v>
      </c>
      <c r="U4730">
        <v>0</v>
      </c>
      <c r="V4730">
        <v>16.146000000000001</v>
      </c>
      <c r="W4730">
        <f>(Tableau1[[#This Row],[Sales]]/Tableau1[[#This Row],[Profit]])*100</f>
        <v>222.22222222222223</v>
      </c>
      <c r="X4730">
        <f>Tableau1[[#This Row],[Sales]]*(1-Tableau1[[#This Row],[Discount]])</f>
        <v>35.880000000000003</v>
      </c>
      <c r="Y4730">
        <f ca="1">SUMIF(Tableau1[Order ID],Tableau1[[#This Row],[Order ID]],Tableau1[[#This Row],[Sales]])</f>
        <v>0</v>
      </c>
    </row>
    <row r="4731" spans="1:25" x14ac:dyDescent="0.3">
      <c r="A4731">
        <v>9448</v>
      </c>
      <c r="B4731" t="s">
        <v>4750</v>
      </c>
      <c r="C4731" s="9" t="s">
        <v>5867</v>
      </c>
      <c r="D4731" s="9">
        <v>42882</v>
      </c>
      <c r="E4731" s="3" t="s">
        <v>5125</v>
      </c>
      <c r="F4731" t="s">
        <v>6465</v>
      </c>
      <c r="G4731" t="s">
        <v>6503</v>
      </c>
      <c r="H4731" t="s">
        <v>7296</v>
      </c>
      <c r="I4731" t="s">
        <v>8054</v>
      </c>
      <c r="J4731" t="s">
        <v>8057</v>
      </c>
      <c r="K4731" t="s">
        <v>8309</v>
      </c>
      <c r="L4731" t="s">
        <v>8614</v>
      </c>
      <c r="M4731">
        <v>74133</v>
      </c>
      <c r="N4731" t="s">
        <v>8639</v>
      </c>
      <c r="O4731" t="s">
        <v>8675</v>
      </c>
      <c r="P4731" t="s">
        <v>10370</v>
      </c>
      <c r="Q4731" t="s">
        <v>10378</v>
      </c>
      <c r="R4731" t="s">
        <v>10424</v>
      </c>
      <c r="S4731">
        <v>477.3</v>
      </c>
      <c r="T4731">
        <v>5</v>
      </c>
      <c r="U4731">
        <v>0</v>
      </c>
      <c r="V4731">
        <v>138.417</v>
      </c>
      <c r="W4731">
        <f>(Tableau1[[#This Row],[Sales]]/Tableau1[[#This Row],[Profit]])*100</f>
        <v>344.82758620689657</v>
      </c>
      <c r="X4731">
        <f>Tableau1[[#This Row],[Sales]]*(1-Tableau1[[#This Row],[Discount]])</f>
        <v>477.3</v>
      </c>
      <c r="Y4731">
        <f ca="1">SUMIF(Tableau1[Order ID],Tableau1[[#This Row],[Order ID]],Tableau1[[#This Row],[Sales]])</f>
        <v>0</v>
      </c>
    </row>
    <row r="4732" spans="1:25" x14ac:dyDescent="0.3">
      <c r="A4732">
        <v>9449</v>
      </c>
      <c r="B4732" t="s">
        <v>4751</v>
      </c>
      <c r="C4732" s="9" t="s">
        <v>5072</v>
      </c>
      <c r="D4732" s="9">
        <v>42630</v>
      </c>
      <c r="E4732" s="3" t="s">
        <v>5743</v>
      </c>
      <c r="F4732" t="s">
        <v>6465</v>
      </c>
      <c r="G4732" t="s">
        <v>6722</v>
      </c>
      <c r="H4732" t="s">
        <v>7515</v>
      </c>
      <c r="I4732" t="s">
        <v>8056</v>
      </c>
      <c r="J4732" t="s">
        <v>8057</v>
      </c>
      <c r="K4732" t="s">
        <v>8310</v>
      </c>
      <c r="L4732" t="s">
        <v>8234</v>
      </c>
      <c r="M4732">
        <v>98052</v>
      </c>
      <c r="N4732" t="s">
        <v>8638</v>
      </c>
      <c r="O4732" t="s">
        <v>9632</v>
      </c>
      <c r="P4732" t="s">
        <v>10371</v>
      </c>
      <c r="Q4732" t="s">
        <v>10375</v>
      </c>
      <c r="R4732" t="s">
        <v>11371</v>
      </c>
      <c r="S4732">
        <v>12.32</v>
      </c>
      <c r="T4732">
        <v>4</v>
      </c>
      <c r="U4732">
        <v>0</v>
      </c>
      <c r="V4732">
        <v>5.9135999999999997</v>
      </c>
      <c r="W4732">
        <f>(Tableau1[[#This Row],[Sales]]/Tableau1[[#This Row],[Profit]])*100</f>
        <v>208.33333333333334</v>
      </c>
      <c r="X4732">
        <f>Tableau1[[#This Row],[Sales]]*(1-Tableau1[[#This Row],[Discount]])</f>
        <v>12.32</v>
      </c>
      <c r="Y4732">
        <f ca="1">SUMIF(Tableau1[Order ID],Tableau1[[#This Row],[Order ID]],Tableau1[[#This Row],[Sales]])</f>
        <v>0</v>
      </c>
    </row>
    <row r="4733" spans="1:25" x14ac:dyDescent="0.3">
      <c r="A4733">
        <v>9450</v>
      </c>
      <c r="B4733" t="s">
        <v>4752</v>
      </c>
      <c r="C4733" s="9" t="s">
        <v>5108</v>
      </c>
      <c r="D4733" s="9">
        <v>41890</v>
      </c>
      <c r="E4733" s="3" t="s">
        <v>5133</v>
      </c>
      <c r="F4733" t="s">
        <v>6465</v>
      </c>
      <c r="G4733" t="s">
        <v>6826</v>
      </c>
      <c r="H4733" t="s">
        <v>7619</v>
      </c>
      <c r="I4733" t="s">
        <v>8054</v>
      </c>
      <c r="J4733" t="s">
        <v>8057</v>
      </c>
      <c r="K4733" t="s">
        <v>8066</v>
      </c>
      <c r="L4733" t="s">
        <v>8590</v>
      </c>
      <c r="M4733">
        <v>94109</v>
      </c>
      <c r="N4733" t="s">
        <v>8638</v>
      </c>
      <c r="O4733" t="s">
        <v>9572</v>
      </c>
      <c r="P4733" t="s">
        <v>10371</v>
      </c>
      <c r="Q4733" t="s">
        <v>10381</v>
      </c>
      <c r="R4733" t="s">
        <v>11315</v>
      </c>
      <c r="S4733">
        <v>8.6080000000000005</v>
      </c>
      <c r="T4733">
        <v>2</v>
      </c>
      <c r="U4733">
        <v>0.2</v>
      </c>
      <c r="V4733">
        <v>3.0127999999999999</v>
      </c>
      <c r="W4733">
        <f>(Tableau1[[#This Row],[Sales]]/Tableau1[[#This Row],[Profit]])*100</f>
        <v>285.71428571428572</v>
      </c>
      <c r="X4733">
        <f>Tableau1[[#This Row],[Sales]]*(1-Tableau1[[#This Row],[Discount]])</f>
        <v>6.886400000000001</v>
      </c>
      <c r="Y4733">
        <f ca="1">SUMIF(Tableau1[Order ID],Tableau1[[#This Row],[Order ID]],Tableau1[[#This Row],[Sales]])</f>
        <v>0</v>
      </c>
    </row>
    <row r="4734" spans="1:25" x14ac:dyDescent="0.3">
      <c r="A4734">
        <v>9451</v>
      </c>
      <c r="B4734" t="s">
        <v>4753</v>
      </c>
      <c r="C4734" s="9" t="s">
        <v>5125</v>
      </c>
      <c r="D4734" s="9">
        <v>42889</v>
      </c>
      <c r="E4734" s="3" t="s">
        <v>6279</v>
      </c>
      <c r="F4734" t="s">
        <v>6465</v>
      </c>
      <c r="G4734" t="s">
        <v>6714</v>
      </c>
      <c r="H4734" t="s">
        <v>7507</v>
      </c>
      <c r="I4734" t="s">
        <v>8056</v>
      </c>
      <c r="J4734" t="s">
        <v>8057</v>
      </c>
      <c r="K4734" t="s">
        <v>8316</v>
      </c>
      <c r="L4734" t="s">
        <v>8234</v>
      </c>
      <c r="M4734">
        <v>99207</v>
      </c>
      <c r="N4734" t="s">
        <v>8638</v>
      </c>
      <c r="O4734" t="s">
        <v>9091</v>
      </c>
      <c r="P4734" t="s">
        <v>10371</v>
      </c>
      <c r="Q4734" t="s">
        <v>10377</v>
      </c>
      <c r="R4734" t="s">
        <v>10841</v>
      </c>
      <c r="S4734">
        <v>136.26</v>
      </c>
      <c r="T4734">
        <v>9</v>
      </c>
      <c r="U4734">
        <v>0</v>
      </c>
      <c r="V4734">
        <v>5.4504000000000001</v>
      </c>
      <c r="W4734">
        <f>(Tableau1[[#This Row],[Sales]]/Tableau1[[#This Row],[Profit]])*100</f>
        <v>2499.9999999999995</v>
      </c>
      <c r="X4734">
        <f>Tableau1[[#This Row],[Sales]]*(1-Tableau1[[#This Row],[Discount]])</f>
        <v>136.26</v>
      </c>
      <c r="Y4734">
        <f ca="1">SUMIF(Tableau1[Order ID],Tableau1[[#This Row],[Order ID]],Tableau1[[#This Row],[Sales]])</f>
        <v>0</v>
      </c>
    </row>
    <row r="4735" spans="1:25" x14ac:dyDescent="0.3">
      <c r="A4735">
        <v>9452</v>
      </c>
      <c r="B4735" t="s">
        <v>4754</v>
      </c>
      <c r="C4735" s="9" t="s">
        <v>5724</v>
      </c>
      <c r="D4735" s="9">
        <v>42275</v>
      </c>
      <c r="E4735" s="3" t="s">
        <v>5378</v>
      </c>
      <c r="F4735" t="s">
        <v>6465</v>
      </c>
      <c r="G4735" t="s">
        <v>7000</v>
      </c>
      <c r="H4735" t="s">
        <v>7793</v>
      </c>
      <c r="I4735" t="s">
        <v>8055</v>
      </c>
      <c r="J4735" t="s">
        <v>8057</v>
      </c>
      <c r="K4735" t="s">
        <v>8059</v>
      </c>
      <c r="L4735" t="s">
        <v>8590</v>
      </c>
      <c r="M4735">
        <v>90032</v>
      </c>
      <c r="N4735" t="s">
        <v>8638</v>
      </c>
      <c r="O4735" t="s">
        <v>9688</v>
      </c>
      <c r="P4735" t="s">
        <v>10371</v>
      </c>
      <c r="Q4735" t="s">
        <v>10382</v>
      </c>
      <c r="R4735" t="s">
        <v>11427</v>
      </c>
      <c r="S4735">
        <v>186.15</v>
      </c>
      <c r="T4735">
        <v>3</v>
      </c>
      <c r="U4735">
        <v>0</v>
      </c>
      <c r="V4735">
        <v>55.844999999999999</v>
      </c>
      <c r="W4735">
        <f>(Tableau1[[#This Row],[Sales]]/Tableau1[[#This Row],[Profit]])*100</f>
        <v>333.33333333333337</v>
      </c>
      <c r="X4735">
        <f>Tableau1[[#This Row],[Sales]]*(1-Tableau1[[#This Row],[Discount]])</f>
        <v>186.15</v>
      </c>
      <c r="Y4735">
        <f ca="1">SUMIF(Tableau1[Order ID],Tableau1[[#This Row],[Order ID]],Tableau1[[#This Row],[Sales]])</f>
        <v>0</v>
      </c>
    </row>
    <row r="4736" spans="1:25" x14ac:dyDescent="0.3">
      <c r="A4736">
        <v>9456</v>
      </c>
      <c r="B4736" t="s">
        <v>4755</v>
      </c>
      <c r="C4736" s="9" t="s">
        <v>5980</v>
      </c>
      <c r="D4736" s="9">
        <v>42537</v>
      </c>
      <c r="E4736" s="3" t="s">
        <v>5381</v>
      </c>
      <c r="F4736" t="s">
        <v>6464</v>
      </c>
      <c r="G4736" t="s">
        <v>6779</v>
      </c>
      <c r="H4736" t="s">
        <v>7572</v>
      </c>
      <c r="I4736" t="s">
        <v>8056</v>
      </c>
      <c r="J4736" t="s">
        <v>8057</v>
      </c>
      <c r="K4736" t="s">
        <v>8404</v>
      </c>
      <c r="L4736" t="s">
        <v>8606</v>
      </c>
      <c r="M4736">
        <v>37421</v>
      </c>
      <c r="N4736" t="s">
        <v>8637</v>
      </c>
      <c r="O4736" t="s">
        <v>10366</v>
      </c>
      <c r="P4736" t="s">
        <v>10372</v>
      </c>
      <c r="Q4736" t="s">
        <v>10388</v>
      </c>
      <c r="R4736" t="s">
        <v>12106</v>
      </c>
      <c r="S4736">
        <v>91.474999999999994</v>
      </c>
      <c r="T4736">
        <v>1</v>
      </c>
      <c r="U4736">
        <v>0.5</v>
      </c>
      <c r="V4736">
        <v>-1.8294999999999999</v>
      </c>
      <c r="W4736">
        <f>(Tableau1[[#This Row],[Sales]]/Tableau1[[#This Row],[Profit]])*100</f>
        <v>-5000</v>
      </c>
      <c r="X4736">
        <f>Tableau1[[#This Row],[Sales]]*(1-Tableau1[[#This Row],[Discount]])</f>
        <v>45.737499999999997</v>
      </c>
      <c r="Y4736">
        <f ca="1">SUMIF(Tableau1[Order ID],Tableau1[[#This Row],[Order ID]],Tableau1[[#This Row],[Sales]])</f>
        <v>0</v>
      </c>
    </row>
    <row r="4737" spans="1:25" x14ac:dyDescent="0.3">
      <c r="A4737">
        <v>9457</v>
      </c>
      <c r="B4737" t="s">
        <v>4756</v>
      </c>
      <c r="C4737" s="9" t="s">
        <v>5867</v>
      </c>
      <c r="D4737" s="9">
        <v>42882</v>
      </c>
      <c r="E4737" s="3" t="s">
        <v>5125</v>
      </c>
      <c r="F4737" t="s">
        <v>6465</v>
      </c>
      <c r="G4737" t="s">
        <v>6776</v>
      </c>
      <c r="H4737" t="s">
        <v>7569</v>
      </c>
      <c r="I4737" t="s">
        <v>8055</v>
      </c>
      <c r="J4737" t="s">
        <v>8057</v>
      </c>
      <c r="K4737" t="s">
        <v>8305</v>
      </c>
      <c r="L4737" t="s">
        <v>8592</v>
      </c>
      <c r="M4737">
        <v>27405</v>
      </c>
      <c r="N4737" t="s">
        <v>8637</v>
      </c>
      <c r="O4737" t="s">
        <v>10367</v>
      </c>
      <c r="P4737" t="s">
        <v>10372</v>
      </c>
      <c r="Q4737" t="s">
        <v>10384</v>
      </c>
      <c r="R4737" t="s">
        <v>12107</v>
      </c>
      <c r="S4737">
        <v>27.192</v>
      </c>
      <c r="T4737">
        <v>3</v>
      </c>
      <c r="U4737">
        <v>0.2</v>
      </c>
      <c r="V4737">
        <v>0.33989999999999998</v>
      </c>
      <c r="W4737">
        <f>(Tableau1[[#This Row],[Sales]]/Tableau1[[#This Row],[Profit]])*100</f>
        <v>8000</v>
      </c>
      <c r="X4737">
        <f>Tableau1[[#This Row],[Sales]]*(1-Tableau1[[#This Row],[Discount]])</f>
        <v>21.753600000000002</v>
      </c>
      <c r="Y4737">
        <f ca="1">SUMIF(Tableau1[Order ID],Tableau1[[#This Row],[Order ID]],Tableau1[[#This Row],[Sales]])</f>
        <v>0</v>
      </c>
    </row>
    <row r="4738" spans="1:25" x14ac:dyDescent="0.3">
      <c r="A4738">
        <v>9459</v>
      </c>
      <c r="B4738" t="s">
        <v>4757</v>
      </c>
      <c r="C4738" s="9" t="s">
        <v>6178</v>
      </c>
      <c r="D4738" s="9">
        <v>41921</v>
      </c>
      <c r="E4738" s="3" t="s">
        <v>6035</v>
      </c>
      <c r="F4738" t="s">
        <v>6465</v>
      </c>
      <c r="G4738" t="s">
        <v>6549</v>
      </c>
      <c r="H4738" t="s">
        <v>7342</v>
      </c>
      <c r="I4738" t="s">
        <v>8054</v>
      </c>
      <c r="J4738" t="s">
        <v>8057</v>
      </c>
      <c r="K4738" t="s">
        <v>8066</v>
      </c>
      <c r="L4738" t="s">
        <v>8590</v>
      </c>
      <c r="M4738">
        <v>94122</v>
      </c>
      <c r="N4738" t="s">
        <v>8638</v>
      </c>
      <c r="O4738" t="s">
        <v>8917</v>
      </c>
      <c r="P4738" t="s">
        <v>10371</v>
      </c>
      <c r="Q4738" t="s">
        <v>10379</v>
      </c>
      <c r="R4738" t="s">
        <v>10666</v>
      </c>
      <c r="S4738">
        <v>144.6</v>
      </c>
      <c r="T4738">
        <v>3</v>
      </c>
      <c r="U4738">
        <v>0</v>
      </c>
      <c r="V4738">
        <v>41.933999999999997</v>
      </c>
      <c r="W4738">
        <f>(Tableau1[[#This Row],[Sales]]/Tableau1[[#This Row],[Profit]])*100</f>
        <v>344.82758620689657</v>
      </c>
      <c r="X4738">
        <f>Tableau1[[#This Row],[Sales]]*(1-Tableau1[[#This Row],[Discount]])</f>
        <v>144.6</v>
      </c>
      <c r="Y4738">
        <f ca="1">SUMIF(Tableau1[Order ID],Tableau1[[#This Row],[Order ID]],Tableau1[[#This Row],[Sales]])</f>
        <v>0</v>
      </c>
    </row>
    <row r="4739" spans="1:25" x14ac:dyDescent="0.3">
      <c r="A4739">
        <v>9461</v>
      </c>
      <c r="B4739" t="s">
        <v>4758</v>
      </c>
      <c r="C4739" s="9" t="s">
        <v>5694</v>
      </c>
      <c r="D4739" s="9">
        <v>41960</v>
      </c>
      <c r="E4739" s="3" t="s">
        <v>5784</v>
      </c>
      <c r="F4739" t="s">
        <v>6464</v>
      </c>
      <c r="G4739" t="s">
        <v>6903</v>
      </c>
      <c r="H4739" t="s">
        <v>7696</v>
      </c>
      <c r="I4739" t="s">
        <v>8056</v>
      </c>
      <c r="J4739" t="s">
        <v>8057</v>
      </c>
      <c r="K4739" t="s">
        <v>8078</v>
      </c>
      <c r="L4739" t="s">
        <v>8603</v>
      </c>
      <c r="M4739">
        <v>10024</v>
      </c>
      <c r="N4739" t="s">
        <v>8640</v>
      </c>
      <c r="O4739" t="s">
        <v>9313</v>
      </c>
      <c r="P4739" t="s">
        <v>10371</v>
      </c>
      <c r="Q4739" t="s">
        <v>10383</v>
      </c>
      <c r="R4739" t="s">
        <v>11062</v>
      </c>
      <c r="S4739">
        <v>34.44</v>
      </c>
      <c r="T4739">
        <v>3</v>
      </c>
      <c r="U4739">
        <v>0</v>
      </c>
      <c r="V4739">
        <v>17.22</v>
      </c>
      <c r="W4739">
        <f>(Tableau1[[#This Row],[Sales]]/Tableau1[[#This Row],[Profit]])*100</f>
        <v>200</v>
      </c>
      <c r="X4739">
        <f>Tableau1[[#This Row],[Sales]]*(1-Tableau1[[#This Row],[Discount]])</f>
        <v>34.44</v>
      </c>
      <c r="Y4739">
        <f ca="1">SUMIF(Tableau1[Order ID],Tableau1[[#This Row],[Order ID]],Tableau1[[#This Row],[Sales]])</f>
        <v>0</v>
      </c>
    </row>
    <row r="4740" spans="1:25" x14ac:dyDescent="0.3">
      <c r="A4740">
        <v>9462</v>
      </c>
      <c r="B4740" t="s">
        <v>4759</v>
      </c>
      <c r="C4740" s="9" t="s">
        <v>5568</v>
      </c>
      <c r="D4740" s="9">
        <v>41931</v>
      </c>
      <c r="E4740" s="3" t="s">
        <v>5775</v>
      </c>
      <c r="F4740" t="s">
        <v>6465</v>
      </c>
      <c r="G4740" t="s">
        <v>6726</v>
      </c>
      <c r="H4740" t="s">
        <v>7519</v>
      </c>
      <c r="I4740" t="s">
        <v>8056</v>
      </c>
      <c r="J4740" t="s">
        <v>8057</v>
      </c>
      <c r="K4740" t="s">
        <v>8138</v>
      </c>
      <c r="L4740" t="s">
        <v>8590</v>
      </c>
      <c r="M4740">
        <v>90712</v>
      </c>
      <c r="N4740" t="s">
        <v>8638</v>
      </c>
      <c r="O4740" t="s">
        <v>9680</v>
      </c>
      <c r="P4740" t="s">
        <v>10372</v>
      </c>
      <c r="Q4740" t="s">
        <v>10380</v>
      </c>
      <c r="R4740" t="s">
        <v>11419</v>
      </c>
      <c r="S4740">
        <v>321.55200000000002</v>
      </c>
      <c r="T4740">
        <v>6</v>
      </c>
      <c r="U4740">
        <v>0.2</v>
      </c>
      <c r="V4740">
        <v>20.097000000000001</v>
      </c>
      <c r="W4740">
        <f>(Tableau1[[#This Row],[Sales]]/Tableau1[[#This Row],[Profit]])*100</f>
        <v>1600</v>
      </c>
      <c r="X4740">
        <f>Tableau1[[#This Row],[Sales]]*(1-Tableau1[[#This Row],[Discount]])</f>
        <v>257.24160000000001</v>
      </c>
      <c r="Y4740">
        <f ca="1">SUMIF(Tableau1[Order ID],Tableau1[[#This Row],[Order ID]],Tableau1[[#This Row],[Sales]])</f>
        <v>0</v>
      </c>
    </row>
    <row r="4741" spans="1:25" x14ac:dyDescent="0.3">
      <c r="A4741">
        <v>9463</v>
      </c>
      <c r="B4741" t="s">
        <v>4760</v>
      </c>
      <c r="C4741" s="9" t="s">
        <v>5950</v>
      </c>
      <c r="D4741" s="9">
        <v>43064</v>
      </c>
      <c r="E4741" s="3" t="s">
        <v>5359</v>
      </c>
      <c r="F4741" t="s">
        <v>6464</v>
      </c>
      <c r="G4741" t="s">
        <v>6497</v>
      </c>
      <c r="H4741" t="s">
        <v>7290</v>
      </c>
      <c r="I4741" t="s">
        <v>8055</v>
      </c>
      <c r="J4741" t="s">
        <v>8057</v>
      </c>
      <c r="K4741" t="s">
        <v>8161</v>
      </c>
      <c r="L4741" t="s">
        <v>8589</v>
      </c>
      <c r="M4741">
        <v>40214</v>
      </c>
      <c r="N4741" t="s">
        <v>8637</v>
      </c>
      <c r="O4741" t="s">
        <v>9722</v>
      </c>
      <c r="P4741" t="s">
        <v>10370</v>
      </c>
      <c r="Q4741" t="s">
        <v>10374</v>
      </c>
      <c r="R4741" t="s">
        <v>11459</v>
      </c>
      <c r="S4741">
        <v>701.96</v>
      </c>
      <c r="T4741">
        <v>2</v>
      </c>
      <c r="U4741">
        <v>0</v>
      </c>
      <c r="V4741">
        <v>168.47040000000001</v>
      </c>
      <c r="W4741">
        <f>(Tableau1[[#This Row],[Sales]]/Tableau1[[#This Row],[Profit]])*100</f>
        <v>416.66666666666669</v>
      </c>
      <c r="X4741">
        <f>Tableau1[[#This Row],[Sales]]*(1-Tableau1[[#This Row],[Discount]])</f>
        <v>701.96</v>
      </c>
      <c r="Y4741">
        <f ca="1">SUMIF(Tableau1[Order ID],Tableau1[[#This Row],[Order ID]],Tableau1[[#This Row],[Sales]])</f>
        <v>0</v>
      </c>
    </row>
    <row r="4742" spans="1:25" x14ac:dyDescent="0.3">
      <c r="A4742">
        <v>9464</v>
      </c>
      <c r="B4742" t="s">
        <v>4761</v>
      </c>
      <c r="C4742" s="9" t="s">
        <v>6250</v>
      </c>
      <c r="D4742" s="9">
        <v>41697</v>
      </c>
      <c r="E4742" s="3" t="s">
        <v>5253</v>
      </c>
      <c r="F4742" t="s">
        <v>6466</v>
      </c>
      <c r="G4742" t="s">
        <v>7027</v>
      </c>
      <c r="H4742" t="s">
        <v>7820</v>
      </c>
      <c r="I4742" t="s">
        <v>8054</v>
      </c>
      <c r="J4742" t="s">
        <v>8057</v>
      </c>
      <c r="K4742" t="s">
        <v>8096</v>
      </c>
      <c r="L4742" t="s">
        <v>8612</v>
      </c>
      <c r="M4742">
        <v>43229</v>
      </c>
      <c r="N4742" t="s">
        <v>8640</v>
      </c>
      <c r="O4742" t="s">
        <v>9113</v>
      </c>
      <c r="P4742" t="s">
        <v>10371</v>
      </c>
      <c r="Q4742" t="s">
        <v>10379</v>
      </c>
      <c r="R4742" t="s">
        <v>10862</v>
      </c>
      <c r="S4742">
        <v>19.456</v>
      </c>
      <c r="T4742">
        <v>4</v>
      </c>
      <c r="U4742">
        <v>0.2</v>
      </c>
      <c r="V4742">
        <v>3.4047999999999998</v>
      </c>
      <c r="W4742">
        <f>(Tableau1[[#This Row],[Sales]]/Tableau1[[#This Row],[Profit]])*100</f>
        <v>571.42857142857144</v>
      </c>
      <c r="X4742">
        <f>Tableau1[[#This Row],[Sales]]*(1-Tableau1[[#This Row],[Discount]])</f>
        <v>15.5648</v>
      </c>
      <c r="Y4742">
        <f ca="1">SUMIF(Tableau1[Order ID],Tableau1[[#This Row],[Order ID]],Tableau1[[#This Row],[Sales]])</f>
        <v>0</v>
      </c>
    </row>
    <row r="4743" spans="1:25" x14ac:dyDescent="0.3">
      <c r="A4743">
        <v>9465</v>
      </c>
      <c r="B4743" t="s">
        <v>4762</v>
      </c>
      <c r="C4743" s="9" t="s">
        <v>6089</v>
      </c>
      <c r="D4743" s="9">
        <v>41994</v>
      </c>
      <c r="E4743" s="3" t="s">
        <v>6291</v>
      </c>
      <c r="F4743" t="s">
        <v>6465</v>
      </c>
      <c r="G4743" t="s">
        <v>7015</v>
      </c>
      <c r="H4743" t="s">
        <v>7808</v>
      </c>
      <c r="I4743" t="s">
        <v>8054</v>
      </c>
      <c r="J4743" t="s">
        <v>8057</v>
      </c>
      <c r="K4743" t="s">
        <v>8104</v>
      </c>
      <c r="L4743" t="s">
        <v>8601</v>
      </c>
      <c r="M4743">
        <v>19711</v>
      </c>
      <c r="N4743" t="s">
        <v>8640</v>
      </c>
      <c r="O4743" t="s">
        <v>10127</v>
      </c>
      <c r="P4743" t="s">
        <v>10371</v>
      </c>
      <c r="Q4743" t="s">
        <v>10375</v>
      </c>
      <c r="R4743" t="s">
        <v>11868</v>
      </c>
      <c r="S4743">
        <v>17.28</v>
      </c>
      <c r="T4743">
        <v>6</v>
      </c>
      <c r="U4743">
        <v>0</v>
      </c>
      <c r="V4743">
        <v>7.9488000000000003</v>
      </c>
      <c r="W4743">
        <f>(Tableau1[[#This Row],[Sales]]/Tableau1[[#This Row],[Profit]])*100</f>
        <v>217.39130434782606</v>
      </c>
      <c r="X4743">
        <f>Tableau1[[#This Row],[Sales]]*(1-Tableau1[[#This Row],[Discount]])</f>
        <v>17.28</v>
      </c>
      <c r="Y4743">
        <f ca="1">SUMIF(Tableau1[Order ID],Tableau1[[#This Row],[Order ID]],Tableau1[[#This Row],[Sales]])</f>
        <v>0</v>
      </c>
    </row>
    <row r="4744" spans="1:25" x14ac:dyDescent="0.3">
      <c r="A4744">
        <v>9466</v>
      </c>
      <c r="B4744" t="s">
        <v>4763</v>
      </c>
      <c r="C4744" s="9" t="s">
        <v>5288</v>
      </c>
      <c r="D4744" s="9">
        <v>42693</v>
      </c>
      <c r="E4744" s="3" t="s">
        <v>5843</v>
      </c>
      <c r="F4744" t="s">
        <v>6465</v>
      </c>
      <c r="G4744" t="s">
        <v>6493</v>
      </c>
      <c r="H4744" t="s">
        <v>7286</v>
      </c>
      <c r="I4744" t="s">
        <v>8055</v>
      </c>
      <c r="J4744" t="s">
        <v>8057</v>
      </c>
      <c r="K4744" t="s">
        <v>8062</v>
      </c>
      <c r="L4744" t="s">
        <v>8234</v>
      </c>
      <c r="M4744">
        <v>98115</v>
      </c>
      <c r="N4744" t="s">
        <v>8638</v>
      </c>
      <c r="O4744" t="s">
        <v>9095</v>
      </c>
      <c r="P4744" t="s">
        <v>10370</v>
      </c>
      <c r="Q4744" t="s">
        <v>10378</v>
      </c>
      <c r="R4744" t="s">
        <v>10845</v>
      </c>
      <c r="S4744">
        <v>31.96</v>
      </c>
      <c r="T4744">
        <v>2</v>
      </c>
      <c r="U4744">
        <v>0</v>
      </c>
      <c r="V4744">
        <v>1.5980000000000001</v>
      </c>
      <c r="W4744">
        <f>(Tableau1[[#This Row],[Sales]]/Tableau1[[#This Row],[Profit]])*100</f>
        <v>2000</v>
      </c>
      <c r="X4744">
        <f>Tableau1[[#This Row],[Sales]]*(1-Tableau1[[#This Row],[Discount]])</f>
        <v>31.96</v>
      </c>
      <c r="Y4744">
        <f ca="1">SUMIF(Tableau1[Order ID],Tableau1[[#This Row],[Order ID]],Tableau1[[#This Row],[Sales]])</f>
        <v>0</v>
      </c>
    </row>
    <row r="4745" spans="1:25" x14ac:dyDescent="0.3">
      <c r="A4745">
        <v>9467</v>
      </c>
      <c r="B4745" t="s">
        <v>4764</v>
      </c>
      <c r="C4745" s="9" t="s">
        <v>5090</v>
      </c>
      <c r="D4745" s="9">
        <v>43044</v>
      </c>
      <c r="E4745" s="3" t="s">
        <v>5498</v>
      </c>
      <c r="F4745" t="s">
        <v>6464</v>
      </c>
      <c r="G4745" t="s">
        <v>6980</v>
      </c>
      <c r="H4745" t="s">
        <v>7773</v>
      </c>
      <c r="I4745" t="s">
        <v>8054</v>
      </c>
      <c r="J4745" t="s">
        <v>8057</v>
      </c>
      <c r="K4745" t="s">
        <v>8078</v>
      </c>
      <c r="L4745" t="s">
        <v>8603</v>
      </c>
      <c r="M4745">
        <v>10024</v>
      </c>
      <c r="N4745" t="s">
        <v>8640</v>
      </c>
      <c r="O4745" t="s">
        <v>8779</v>
      </c>
      <c r="P4745" t="s">
        <v>10371</v>
      </c>
      <c r="Q4745" t="s">
        <v>10381</v>
      </c>
      <c r="R4745" t="s">
        <v>10529</v>
      </c>
      <c r="S4745">
        <v>164.68799999999999</v>
      </c>
      <c r="T4745">
        <v>6</v>
      </c>
      <c r="U4745">
        <v>0.2</v>
      </c>
      <c r="V4745">
        <v>55.5822</v>
      </c>
      <c r="W4745">
        <f>(Tableau1[[#This Row],[Sales]]/Tableau1[[#This Row],[Profit]])*100</f>
        <v>296.2962962962963</v>
      </c>
      <c r="X4745">
        <f>Tableau1[[#This Row],[Sales]]*(1-Tableau1[[#This Row],[Discount]])</f>
        <v>131.75039999999998</v>
      </c>
      <c r="Y4745">
        <f ca="1">SUMIF(Tableau1[Order ID],Tableau1[[#This Row],[Order ID]],Tableau1[[#This Row],[Sales]])</f>
        <v>0</v>
      </c>
    </row>
    <row r="4746" spans="1:25" x14ac:dyDescent="0.3">
      <c r="A4746">
        <v>9475</v>
      </c>
      <c r="B4746" t="s">
        <v>4765</v>
      </c>
      <c r="C4746" s="9" t="s">
        <v>5100</v>
      </c>
      <c r="D4746" s="9">
        <v>42155</v>
      </c>
      <c r="E4746" s="3" t="s">
        <v>6147</v>
      </c>
      <c r="F4746" t="s">
        <v>6464</v>
      </c>
      <c r="G4746" t="s">
        <v>6493</v>
      </c>
      <c r="H4746" t="s">
        <v>7286</v>
      </c>
      <c r="I4746" t="s">
        <v>8055</v>
      </c>
      <c r="J4746" t="s">
        <v>8057</v>
      </c>
      <c r="K4746" t="s">
        <v>8080</v>
      </c>
      <c r="L4746" t="s">
        <v>8598</v>
      </c>
      <c r="M4746">
        <v>60653</v>
      </c>
      <c r="N4746" t="s">
        <v>8639</v>
      </c>
      <c r="O4746" t="s">
        <v>9729</v>
      </c>
      <c r="P4746" t="s">
        <v>10371</v>
      </c>
      <c r="Q4746" t="s">
        <v>10375</v>
      </c>
      <c r="R4746" t="s">
        <v>11466</v>
      </c>
      <c r="S4746">
        <v>5.9039999999999999</v>
      </c>
      <c r="T4746">
        <v>2</v>
      </c>
      <c r="U4746">
        <v>0.2</v>
      </c>
      <c r="V4746">
        <v>1.9925999999999999</v>
      </c>
      <c r="W4746">
        <f>(Tableau1[[#This Row],[Sales]]/Tableau1[[#This Row],[Profit]])*100</f>
        <v>296.2962962962963</v>
      </c>
      <c r="X4746">
        <f>Tableau1[[#This Row],[Sales]]*(1-Tableau1[[#This Row],[Discount]])</f>
        <v>4.7232000000000003</v>
      </c>
      <c r="Y4746">
        <f ca="1">SUMIF(Tableau1[Order ID],Tableau1[[#This Row],[Order ID]],Tableau1[[#This Row],[Sales]])</f>
        <v>0</v>
      </c>
    </row>
    <row r="4747" spans="1:25" x14ac:dyDescent="0.3">
      <c r="A4747">
        <v>9479</v>
      </c>
      <c r="B4747" t="s">
        <v>4766</v>
      </c>
      <c r="C4747" s="9" t="s">
        <v>5587</v>
      </c>
      <c r="D4747" s="9">
        <v>41889</v>
      </c>
      <c r="E4747" s="3" t="s">
        <v>5110</v>
      </c>
      <c r="F4747" t="s">
        <v>6465</v>
      </c>
      <c r="G4747" t="s">
        <v>7225</v>
      </c>
      <c r="H4747" t="s">
        <v>8018</v>
      </c>
      <c r="I4747" t="s">
        <v>8054</v>
      </c>
      <c r="J4747" t="s">
        <v>8057</v>
      </c>
      <c r="K4747" t="s">
        <v>8582</v>
      </c>
      <c r="L4747" t="s">
        <v>8598</v>
      </c>
      <c r="M4747">
        <v>60543</v>
      </c>
      <c r="N4747" t="s">
        <v>8639</v>
      </c>
      <c r="O4747" t="s">
        <v>9901</v>
      </c>
      <c r="P4747" t="s">
        <v>10371</v>
      </c>
      <c r="Q4747" t="s">
        <v>10386</v>
      </c>
      <c r="R4747" t="s">
        <v>11637</v>
      </c>
      <c r="S4747">
        <v>13.16</v>
      </c>
      <c r="T4747">
        <v>5</v>
      </c>
      <c r="U4747">
        <v>0.2</v>
      </c>
      <c r="V4747">
        <v>4.1124999999999998</v>
      </c>
      <c r="W4747">
        <f>(Tableau1[[#This Row],[Sales]]/Tableau1[[#This Row],[Profit]])*100</f>
        <v>320</v>
      </c>
      <c r="X4747">
        <f>Tableau1[[#This Row],[Sales]]*(1-Tableau1[[#This Row],[Discount]])</f>
        <v>10.528</v>
      </c>
      <c r="Y4747">
        <f ca="1">SUMIF(Tableau1[Order ID],Tableau1[[#This Row],[Order ID]],Tableau1[[#This Row],[Sales]])</f>
        <v>0</v>
      </c>
    </row>
    <row r="4748" spans="1:25" x14ac:dyDescent="0.3">
      <c r="A4748">
        <v>9482</v>
      </c>
      <c r="B4748" t="s">
        <v>4767</v>
      </c>
      <c r="C4748" s="9" t="s">
        <v>5074</v>
      </c>
      <c r="D4748" s="9">
        <v>43045</v>
      </c>
      <c r="E4748" s="3" t="s">
        <v>5135</v>
      </c>
      <c r="F4748" t="s">
        <v>6465</v>
      </c>
      <c r="G4748" t="s">
        <v>7136</v>
      </c>
      <c r="H4748" t="s">
        <v>7929</v>
      </c>
      <c r="I4748" t="s">
        <v>8054</v>
      </c>
      <c r="J4748" t="s">
        <v>8057</v>
      </c>
      <c r="K4748" t="s">
        <v>8119</v>
      </c>
      <c r="L4748" t="s">
        <v>8593</v>
      </c>
      <c r="M4748">
        <v>75220</v>
      </c>
      <c r="N4748" t="s">
        <v>8639</v>
      </c>
      <c r="O4748" t="s">
        <v>8713</v>
      </c>
      <c r="P4748" t="s">
        <v>10371</v>
      </c>
      <c r="Q4748" t="s">
        <v>10377</v>
      </c>
      <c r="R4748" t="s">
        <v>10462</v>
      </c>
      <c r="S4748">
        <v>18.16</v>
      </c>
      <c r="T4748">
        <v>2</v>
      </c>
      <c r="U4748">
        <v>0.2</v>
      </c>
      <c r="V4748">
        <v>1.8160000000000001</v>
      </c>
      <c r="W4748">
        <f>(Tableau1[[#This Row],[Sales]]/Tableau1[[#This Row],[Profit]])*100</f>
        <v>1000</v>
      </c>
      <c r="X4748">
        <f>Tableau1[[#This Row],[Sales]]*(1-Tableau1[[#This Row],[Discount]])</f>
        <v>14.528</v>
      </c>
      <c r="Y4748">
        <f ca="1">SUMIF(Tableau1[Order ID],Tableau1[[#This Row],[Order ID]],Tableau1[[#This Row],[Sales]])</f>
        <v>0</v>
      </c>
    </row>
    <row r="4749" spans="1:25" x14ac:dyDescent="0.3">
      <c r="A4749">
        <v>9483</v>
      </c>
      <c r="B4749" t="s">
        <v>4768</v>
      </c>
      <c r="C4749" s="9" t="s">
        <v>5812</v>
      </c>
      <c r="D4749" s="9">
        <v>42175</v>
      </c>
      <c r="E4749" s="3" t="s">
        <v>6452</v>
      </c>
      <c r="F4749" t="s">
        <v>6464</v>
      </c>
      <c r="G4749" t="s">
        <v>7072</v>
      </c>
      <c r="H4749" t="s">
        <v>7865</v>
      </c>
      <c r="I4749" t="s">
        <v>8056</v>
      </c>
      <c r="J4749" t="s">
        <v>8057</v>
      </c>
      <c r="K4749" t="s">
        <v>8068</v>
      </c>
      <c r="L4749" t="s">
        <v>8597</v>
      </c>
      <c r="M4749">
        <v>19134</v>
      </c>
      <c r="N4749" t="s">
        <v>8640</v>
      </c>
      <c r="O4749" t="s">
        <v>9274</v>
      </c>
      <c r="P4749" t="s">
        <v>10372</v>
      </c>
      <c r="Q4749" t="s">
        <v>10384</v>
      </c>
      <c r="R4749" t="s">
        <v>11023</v>
      </c>
      <c r="S4749">
        <v>319.98399999999998</v>
      </c>
      <c r="T4749">
        <v>2</v>
      </c>
      <c r="U4749">
        <v>0.2</v>
      </c>
      <c r="V4749">
        <v>91.995400000000004</v>
      </c>
      <c r="W4749">
        <f>(Tableau1[[#This Row],[Sales]]/Tableau1[[#This Row],[Profit]])*100</f>
        <v>347.82608695652169</v>
      </c>
      <c r="X4749">
        <f>Tableau1[[#This Row],[Sales]]*(1-Tableau1[[#This Row],[Discount]])</f>
        <v>255.9872</v>
      </c>
      <c r="Y4749">
        <f ca="1">SUMIF(Tableau1[Order ID],Tableau1[[#This Row],[Order ID]],Tableau1[[#This Row],[Sales]])</f>
        <v>0</v>
      </c>
    </row>
    <row r="4750" spans="1:25" x14ac:dyDescent="0.3">
      <c r="A4750">
        <v>9484</v>
      </c>
      <c r="B4750" t="s">
        <v>4769</v>
      </c>
      <c r="C4750" s="9" t="s">
        <v>5222</v>
      </c>
      <c r="D4750" s="9">
        <v>41842</v>
      </c>
      <c r="E4750" s="3" t="s">
        <v>6094</v>
      </c>
      <c r="F4750" t="s">
        <v>6465</v>
      </c>
      <c r="G4750" t="s">
        <v>6905</v>
      </c>
      <c r="H4750" t="s">
        <v>7698</v>
      </c>
      <c r="I4750" t="s">
        <v>8056</v>
      </c>
      <c r="J4750" t="s">
        <v>8057</v>
      </c>
      <c r="K4750" t="s">
        <v>8059</v>
      </c>
      <c r="L4750" t="s">
        <v>8590</v>
      </c>
      <c r="M4750">
        <v>90008</v>
      </c>
      <c r="N4750" t="s">
        <v>8638</v>
      </c>
      <c r="O4750" t="s">
        <v>8980</v>
      </c>
      <c r="P4750" t="s">
        <v>10371</v>
      </c>
      <c r="Q4750" t="s">
        <v>10379</v>
      </c>
      <c r="R4750" t="s">
        <v>10729</v>
      </c>
      <c r="S4750">
        <v>19.68</v>
      </c>
      <c r="T4750">
        <v>6</v>
      </c>
      <c r="U4750">
        <v>0</v>
      </c>
      <c r="V4750">
        <v>6.4943999999999997</v>
      </c>
      <c r="W4750">
        <f>(Tableau1[[#This Row],[Sales]]/Tableau1[[#This Row],[Profit]])*100</f>
        <v>303.030303030303</v>
      </c>
      <c r="X4750">
        <f>Tableau1[[#This Row],[Sales]]*(1-Tableau1[[#This Row],[Discount]])</f>
        <v>19.68</v>
      </c>
      <c r="Y4750">
        <f ca="1">SUMIF(Tableau1[Order ID],Tableau1[[#This Row],[Order ID]],Tableau1[[#This Row],[Sales]])</f>
        <v>0</v>
      </c>
    </row>
    <row r="4751" spans="1:25" x14ac:dyDescent="0.3">
      <c r="A4751">
        <v>9485</v>
      </c>
      <c r="B4751" t="s">
        <v>4770</v>
      </c>
      <c r="C4751" s="9" t="s">
        <v>5529</v>
      </c>
      <c r="D4751" s="9">
        <v>42706</v>
      </c>
      <c r="E4751" s="3" t="s">
        <v>5459</v>
      </c>
      <c r="F4751" t="s">
        <v>6464</v>
      </c>
      <c r="G4751" t="s">
        <v>6969</v>
      </c>
      <c r="H4751" t="s">
        <v>7762</v>
      </c>
      <c r="I4751" t="s">
        <v>8055</v>
      </c>
      <c r="J4751" t="s">
        <v>8057</v>
      </c>
      <c r="K4751" t="s">
        <v>8070</v>
      </c>
      <c r="L4751" t="s">
        <v>8593</v>
      </c>
      <c r="M4751">
        <v>77036</v>
      </c>
      <c r="N4751" t="s">
        <v>8639</v>
      </c>
      <c r="O4751" t="s">
        <v>10232</v>
      </c>
      <c r="P4751" t="s">
        <v>10370</v>
      </c>
      <c r="Q4751" t="s">
        <v>10373</v>
      </c>
      <c r="R4751" t="s">
        <v>11970</v>
      </c>
      <c r="S4751">
        <v>781.86400000000003</v>
      </c>
      <c r="T4751">
        <v>10</v>
      </c>
      <c r="U4751">
        <v>0.32</v>
      </c>
      <c r="V4751">
        <v>-137.976</v>
      </c>
      <c r="W4751">
        <f>(Tableau1[[#This Row],[Sales]]/Tableau1[[#This Row],[Profit]])*100</f>
        <v>-566.66666666666674</v>
      </c>
      <c r="X4751">
        <f>Tableau1[[#This Row],[Sales]]*(1-Tableau1[[#This Row],[Discount]])</f>
        <v>531.66751999999997</v>
      </c>
      <c r="Y4751">
        <f ca="1">SUMIF(Tableau1[Order ID],Tableau1[[#This Row],[Order ID]],Tableau1[[#This Row],[Sales]])</f>
        <v>0</v>
      </c>
    </row>
    <row r="4752" spans="1:25" x14ac:dyDescent="0.3">
      <c r="A4752">
        <v>9487</v>
      </c>
      <c r="B4752" t="s">
        <v>4771</v>
      </c>
      <c r="C4752" s="9" t="s">
        <v>5416</v>
      </c>
      <c r="D4752" s="9">
        <v>43020</v>
      </c>
      <c r="E4752" s="3" t="s">
        <v>5416</v>
      </c>
      <c r="F4752" t="s">
        <v>6467</v>
      </c>
      <c r="G4752" t="s">
        <v>6641</v>
      </c>
      <c r="H4752" t="s">
        <v>7434</v>
      </c>
      <c r="I4752" t="s">
        <v>8054</v>
      </c>
      <c r="J4752" t="s">
        <v>8057</v>
      </c>
      <c r="K4752" t="s">
        <v>8378</v>
      </c>
      <c r="L4752" t="s">
        <v>8636</v>
      </c>
      <c r="M4752">
        <v>26003</v>
      </c>
      <c r="N4752" t="s">
        <v>8640</v>
      </c>
      <c r="O4752" t="s">
        <v>9460</v>
      </c>
      <c r="P4752" t="s">
        <v>10370</v>
      </c>
      <c r="Q4752" t="s">
        <v>10376</v>
      </c>
      <c r="R4752" t="s">
        <v>11203</v>
      </c>
      <c r="S4752">
        <v>673.34400000000005</v>
      </c>
      <c r="T4752">
        <v>3</v>
      </c>
      <c r="U4752">
        <v>0.3</v>
      </c>
      <c r="V4752">
        <v>-76.953599999999994</v>
      </c>
      <c r="W4752">
        <f>(Tableau1[[#This Row],[Sales]]/Tableau1[[#This Row],[Profit]])*100</f>
        <v>-875.00000000000023</v>
      </c>
      <c r="X4752">
        <f>Tableau1[[#This Row],[Sales]]*(1-Tableau1[[#This Row],[Discount]])</f>
        <v>471.3408</v>
      </c>
      <c r="Y4752">
        <f ca="1">SUMIF(Tableau1[Order ID],Tableau1[[#This Row],[Order ID]],Tableau1[[#This Row],[Sales]])</f>
        <v>0</v>
      </c>
    </row>
    <row r="4753" spans="1:25" x14ac:dyDescent="0.3">
      <c r="A4753">
        <v>9488</v>
      </c>
      <c r="B4753" t="s">
        <v>4772</v>
      </c>
      <c r="C4753" s="9" t="s">
        <v>5187</v>
      </c>
      <c r="D4753" s="9">
        <v>43080</v>
      </c>
      <c r="E4753" s="3" t="s">
        <v>6126</v>
      </c>
      <c r="F4753" t="s">
        <v>6466</v>
      </c>
      <c r="G4753" t="s">
        <v>6708</v>
      </c>
      <c r="H4753" t="s">
        <v>7501</v>
      </c>
      <c r="I4753" t="s">
        <v>8055</v>
      </c>
      <c r="J4753" t="s">
        <v>8057</v>
      </c>
      <c r="K4753" t="s">
        <v>8325</v>
      </c>
      <c r="L4753" t="s">
        <v>8618</v>
      </c>
      <c r="M4753">
        <v>7501</v>
      </c>
      <c r="N4753" t="s">
        <v>8640</v>
      </c>
      <c r="O4753" t="s">
        <v>9451</v>
      </c>
      <c r="P4753" t="s">
        <v>10371</v>
      </c>
      <c r="Q4753" t="s">
        <v>10386</v>
      </c>
      <c r="R4753" t="s">
        <v>11195</v>
      </c>
      <c r="S4753">
        <v>6.54</v>
      </c>
      <c r="T4753">
        <v>3</v>
      </c>
      <c r="U4753">
        <v>0</v>
      </c>
      <c r="V4753">
        <v>2.1581999999999999</v>
      </c>
      <c r="W4753">
        <f>(Tableau1[[#This Row],[Sales]]/Tableau1[[#This Row],[Profit]])*100</f>
        <v>303.030303030303</v>
      </c>
      <c r="X4753">
        <f>Tableau1[[#This Row],[Sales]]*(1-Tableau1[[#This Row],[Discount]])</f>
        <v>6.54</v>
      </c>
      <c r="Y4753">
        <f ca="1">SUMIF(Tableau1[Order ID],Tableau1[[#This Row],[Order ID]],Tableau1[[#This Row],[Sales]])</f>
        <v>0</v>
      </c>
    </row>
    <row r="4754" spans="1:25" x14ac:dyDescent="0.3">
      <c r="A4754">
        <v>9489</v>
      </c>
      <c r="B4754" t="s">
        <v>4773</v>
      </c>
      <c r="C4754" s="9" t="s">
        <v>5516</v>
      </c>
      <c r="D4754" s="9">
        <v>42278</v>
      </c>
      <c r="E4754" s="3" t="s">
        <v>5272</v>
      </c>
      <c r="F4754" t="s">
        <v>6466</v>
      </c>
      <c r="G4754" t="s">
        <v>6543</v>
      </c>
      <c r="H4754" t="s">
        <v>7336</v>
      </c>
      <c r="I4754" t="s">
        <v>8054</v>
      </c>
      <c r="J4754" t="s">
        <v>8057</v>
      </c>
      <c r="K4754" t="s">
        <v>8090</v>
      </c>
      <c r="L4754" t="s">
        <v>8609</v>
      </c>
      <c r="M4754">
        <v>97206</v>
      </c>
      <c r="N4754" t="s">
        <v>8638</v>
      </c>
      <c r="O4754" t="s">
        <v>9710</v>
      </c>
      <c r="P4754" t="s">
        <v>10372</v>
      </c>
      <c r="Q4754" t="s">
        <v>10380</v>
      </c>
      <c r="R4754" t="s">
        <v>11447</v>
      </c>
      <c r="S4754">
        <v>572.79999999999995</v>
      </c>
      <c r="T4754">
        <v>2</v>
      </c>
      <c r="U4754">
        <v>0.2</v>
      </c>
      <c r="V4754">
        <v>50.12</v>
      </c>
      <c r="W4754">
        <f>(Tableau1[[#This Row],[Sales]]/Tableau1[[#This Row],[Profit]])*100</f>
        <v>1142.8571428571429</v>
      </c>
      <c r="X4754">
        <f>Tableau1[[#This Row],[Sales]]*(1-Tableau1[[#This Row],[Discount]])</f>
        <v>458.24</v>
      </c>
      <c r="Y4754">
        <f ca="1">SUMIF(Tableau1[Order ID],Tableau1[[#This Row],[Order ID]],Tableau1[[#This Row],[Sales]])</f>
        <v>0</v>
      </c>
    </row>
    <row r="4755" spans="1:25" x14ac:dyDescent="0.3">
      <c r="A4755">
        <v>9490</v>
      </c>
      <c r="B4755" t="s">
        <v>4774</v>
      </c>
      <c r="C4755" s="9" t="s">
        <v>6251</v>
      </c>
      <c r="D4755" s="9">
        <v>42587</v>
      </c>
      <c r="E4755" s="3" t="s">
        <v>6220</v>
      </c>
      <c r="F4755" t="s">
        <v>6465</v>
      </c>
      <c r="G4755" t="s">
        <v>7184</v>
      </c>
      <c r="H4755" t="s">
        <v>7977</v>
      </c>
      <c r="I4755" t="s">
        <v>8055</v>
      </c>
      <c r="J4755" t="s">
        <v>8057</v>
      </c>
      <c r="K4755" t="s">
        <v>8172</v>
      </c>
      <c r="L4755" t="s">
        <v>8607</v>
      </c>
      <c r="M4755">
        <v>35810</v>
      </c>
      <c r="N4755" t="s">
        <v>8637</v>
      </c>
      <c r="O4755" t="s">
        <v>9853</v>
      </c>
      <c r="P4755" t="s">
        <v>10371</v>
      </c>
      <c r="Q4755" t="s">
        <v>10379</v>
      </c>
      <c r="R4755" t="s">
        <v>11588</v>
      </c>
      <c r="S4755">
        <v>197.05</v>
      </c>
      <c r="T4755">
        <v>7</v>
      </c>
      <c r="U4755">
        <v>0</v>
      </c>
      <c r="V4755">
        <v>59.115000000000002</v>
      </c>
      <c r="W4755">
        <f>(Tableau1[[#This Row],[Sales]]/Tableau1[[#This Row],[Profit]])*100</f>
        <v>333.33333333333337</v>
      </c>
      <c r="X4755">
        <f>Tableau1[[#This Row],[Sales]]*(1-Tableau1[[#This Row],[Discount]])</f>
        <v>197.05</v>
      </c>
      <c r="Y4755">
        <f ca="1">SUMIF(Tableau1[Order ID],Tableau1[[#This Row],[Order ID]],Tableau1[[#This Row],[Sales]])</f>
        <v>0</v>
      </c>
    </row>
    <row r="4756" spans="1:25" x14ac:dyDescent="0.3">
      <c r="A4756">
        <v>9491</v>
      </c>
      <c r="B4756" t="s">
        <v>4775</v>
      </c>
      <c r="C4756" s="9" t="s">
        <v>6062</v>
      </c>
      <c r="D4756" s="9">
        <v>42738</v>
      </c>
      <c r="E4756" s="3" t="s">
        <v>5393</v>
      </c>
      <c r="F4756" t="s">
        <v>6465</v>
      </c>
      <c r="G4756" t="s">
        <v>6668</v>
      </c>
      <c r="H4756" t="s">
        <v>7461</v>
      </c>
      <c r="I4756" t="s">
        <v>8054</v>
      </c>
      <c r="J4756" t="s">
        <v>8057</v>
      </c>
      <c r="K4756" t="s">
        <v>8066</v>
      </c>
      <c r="L4756" t="s">
        <v>8590</v>
      </c>
      <c r="M4756">
        <v>94110</v>
      </c>
      <c r="N4756" t="s">
        <v>8638</v>
      </c>
      <c r="O4756" t="s">
        <v>9014</v>
      </c>
      <c r="P4756" t="s">
        <v>10371</v>
      </c>
      <c r="Q4756" t="s">
        <v>10381</v>
      </c>
      <c r="R4756" t="s">
        <v>10764</v>
      </c>
      <c r="S4756">
        <v>2022.2719999999999</v>
      </c>
      <c r="T4756">
        <v>8</v>
      </c>
      <c r="U4756">
        <v>0.2</v>
      </c>
      <c r="V4756">
        <v>682.51679999999999</v>
      </c>
      <c r="W4756">
        <f>(Tableau1[[#This Row],[Sales]]/Tableau1[[#This Row],[Profit]])*100</f>
        <v>296.2962962962963</v>
      </c>
      <c r="X4756">
        <f>Tableau1[[#This Row],[Sales]]*(1-Tableau1[[#This Row],[Discount]])</f>
        <v>1617.8176000000001</v>
      </c>
      <c r="Y4756">
        <f ca="1">SUMIF(Tableau1[Order ID],Tableau1[[#This Row],[Order ID]],Tableau1[[#This Row],[Sales]])</f>
        <v>0</v>
      </c>
    </row>
    <row r="4757" spans="1:25" x14ac:dyDescent="0.3">
      <c r="A4757">
        <v>9493</v>
      </c>
      <c r="B4757" t="s">
        <v>4776</v>
      </c>
      <c r="C4757" s="9" t="s">
        <v>5689</v>
      </c>
      <c r="D4757" s="9">
        <v>43046</v>
      </c>
      <c r="E4757" s="3" t="s">
        <v>5689</v>
      </c>
      <c r="F4757" t="s">
        <v>6467</v>
      </c>
      <c r="G4757" t="s">
        <v>7153</v>
      </c>
      <c r="H4757" t="s">
        <v>7946</v>
      </c>
      <c r="I4757" t="s">
        <v>8054</v>
      </c>
      <c r="J4757" t="s">
        <v>8057</v>
      </c>
      <c r="K4757" t="s">
        <v>8326</v>
      </c>
      <c r="L4757" t="s">
        <v>8614</v>
      </c>
      <c r="M4757">
        <v>73120</v>
      </c>
      <c r="N4757" t="s">
        <v>8639</v>
      </c>
      <c r="O4757" t="s">
        <v>8656</v>
      </c>
      <c r="P4757" t="s">
        <v>10371</v>
      </c>
      <c r="Q4757" t="s">
        <v>10381</v>
      </c>
      <c r="R4757" t="s">
        <v>10405</v>
      </c>
      <c r="S4757">
        <v>38.159999999999997</v>
      </c>
      <c r="T4757">
        <v>9</v>
      </c>
      <c r="U4757">
        <v>0</v>
      </c>
      <c r="V4757">
        <v>19.079999999999998</v>
      </c>
      <c r="W4757">
        <f>(Tableau1[[#This Row],[Sales]]/Tableau1[[#This Row],[Profit]])*100</f>
        <v>200</v>
      </c>
      <c r="X4757">
        <f>Tableau1[[#This Row],[Sales]]*(1-Tableau1[[#This Row],[Discount]])</f>
        <v>38.159999999999997</v>
      </c>
      <c r="Y4757">
        <f ca="1">SUMIF(Tableau1[Order ID],Tableau1[[#This Row],[Order ID]],Tableau1[[#This Row],[Sales]])</f>
        <v>0</v>
      </c>
    </row>
    <row r="4758" spans="1:25" x14ac:dyDescent="0.3">
      <c r="A4758">
        <v>9494</v>
      </c>
      <c r="B4758" t="s">
        <v>4777</v>
      </c>
      <c r="C4758" s="9" t="s">
        <v>5865</v>
      </c>
      <c r="D4758" s="9">
        <v>42372</v>
      </c>
      <c r="E4758" s="3" t="s">
        <v>6164</v>
      </c>
      <c r="F4758" t="s">
        <v>6465</v>
      </c>
      <c r="G4758" t="s">
        <v>7103</v>
      </c>
      <c r="H4758" t="s">
        <v>7896</v>
      </c>
      <c r="I4758" t="s">
        <v>8055</v>
      </c>
      <c r="J4758" t="s">
        <v>8057</v>
      </c>
      <c r="K4758" t="s">
        <v>8445</v>
      </c>
      <c r="L4758" t="s">
        <v>8614</v>
      </c>
      <c r="M4758">
        <v>74012</v>
      </c>
      <c r="N4758" t="s">
        <v>8639</v>
      </c>
      <c r="O4758" t="s">
        <v>8976</v>
      </c>
      <c r="P4758" t="s">
        <v>10370</v>
      </c>
      <c r="Q4758" t="s">
        <v>10376</v>
      </c>
      <c r="R4758" t="s">
        <v>10725</v>
      </c>
      <c r="S4758">
        <v>1592.85</v>
      </c>
      <c r="T4758">
        <v>7</v>
      </c>
      <c r="U4758">
        <v>0</v>
      </c>
      <c r="V4758">
        <v>350.42700000000002</v>
      </c>
      <c r="W4758">
        <f>(Tableau1[[#This Row],[Sales]]/Tableau1[[#This Row],[Profit]])*100</f>
        <v>454.5454545454545</v>
      </c>
      <c r="X4758">
        <f>Tableau1[[#This Row],[Sales]]*(1-Tableau1[[#This Row],[Discount]])</f>
        <v>1592.85</v>
      </c>
      <c r="Y4758">
        <f ca="1">SUMIF(Tableau1[Order ID],Tableau1[[#This Row],[Order ID]],Tableau1[[#This Row],[Sales]])</f>
        <v>0</v>
      </c>
    </row>
    <row r="4759" spans="1:25" x14ac:dyDescent="0.3">
      <c r="A4759">
        <v>9496</v>
      </c>
      <c r="B4759" t="s">
        <v>4778</v>
      </c>
      <c r="C4759" s="9" t="s">
        <v>5566</v>
      </c>
      <c r="D4759" s="9">
        <v>42502</v>
      </c>
      <c r="E4759" s="3" t="s">
        <v>5488</v>
      </c>
      <c r="F4759" t="s">
        <v>6465</v>
      </c>
      <c r="G4759" t="s">
        <v>7186</v>
      </c>
      <c r="H4759" t="s">
        <v>7979</v>
      </c>
      <c r="I4759" t="s">
        <v>8054</v>
      </c>
      <c r="J4759" t="s">
        <v>8057</v>
      </c>
      <c r="K4759" t="s">
        <v>8191</v>
      </c>
      <c r="L4759" t="s">
        <v>8590</v>
      </c>
      <c r="M4759">
        <v>92691</v>
      </c>
      <c r="N4759" t="s">
        <v>8638</v>
      </c>
      <c r="O4759" t="s">
        <v>10341</v>
      </c>
      <c r="P4759" t="s">
        <v>10372</v>
      </c>
      <c r="Q4759" t="s">
        <v>10384</v>
      </c>
      <c r="R4759" t="s">
        <v>12081</v>
      </c>
      <c r="S4759">
        <v>120</v>
      </c>
      <c r="T4759">
        <v>6</v>
      </c>
      <c r="U4759">
        <v>0</v>
      </c>
      <c r="V4759">
        <v>46.8</v>
      </c>
      <c r="W4759">
        <f>(Tableau1[[#This Row],[Sales]]/Tableau1[[#This Row],[Profit]])*100</f>
        <v>256.41025641025641</v>
      </c>
      <c r="X4759">
        <f>Tableau1[[#This Row],[Sales]]*(1-Tableau1[[#This Row],[Discount]])</f>
        <v>120</v>
      </c>
      <c r="Y4759">
        <f ca="1">SUMIF(Tableau1[Order ID],Tableau1[[#This Row],[Order ID]],Tableau1[[#This Row],[Sales]])</f>
        <v>0</v>
      </c>
    </row>
    <row r="4760" spans="1:25" x14ac:dyDescent="0.3">
      <c r="A4760">
        <v>9498</v>
      </c>
      <c r="B4760" t="s">
        <v>4779</v>
      </c>
      <c r="C4760" s="9" t="s">
        <v>5090</v>
      </c>
      <c r="D4760" s="9">
        <v>43044</v>
      </c>
      <c r="E4760" s="3" t="s">
        <v>5689</v>
      </c>
      <c r="F4760" t="s">
        <v>6466</v>
      </c>
      <c r="G4760" t="s">
        <v>6612</v>
      </c>
      <c r="H4760" t="s">
        <v>7405</v>
      </c>
      <c r="I4760" t="s">
        <v>8056</v>
      </c>
      <c r="J4760" t="s">
        <v>8057</v>
      </c>
      <c r="K4760" t="s">
        <v>8440</v>
      </c>
      <c r="L4760" t="s">
        <v>8602</v>
      </c>
      <c r="M4760">
        <v>46142</v>
      </c>
      <c r="N4760" t="s">
        <v>8639</v>
      </c>
      <c r="O4760" t="s">
        <v>8885</v>
      </c>
      <c r="P4760" t="s">
        <v>10371</v>
      </c>
      <c r="Q4760" t="s">
        <v>10383</v>
      </c>
      <c r="R4760" t="s">
        <v>10635</v>
      </c>
      <c r="S4760">
        <v>4.41</v>
      </c>
      <c r="T4760">
        <v>1</v>
      </c>
      <c r="U4760">
        <v>0</v>
      </c>
      <c r="V4760">
        <v>2.0286</v>
      </c>
      <c r="W4760">
        <f>(Tableau1[[#This Row],[Sales]]/Tableau1[[#This Row],[Profit]])*100</f>
        <v>217.39130434782612</v>
      </c>
      <c r="X4760">
        <f>Tableau1[[#This Row],[Sales]]*(1-Tableau1[[#This Row],[Discount]])</f>
        <v>4.41</v>
      </c>
      <c r="Y4760">
        <f ca="1">SUMIF(Tableau1[Order ID],Tableau1[[#This Row],[Order ID]],Tableau1[[#This Row],[Sales]])</f>
        <v>0</v>
      </c>
    </row>
    <row r="4761" spans="1:25" x14ac:dyDescent="0.3">
      <c r="A4761">
        <v>9501</v>
      </c>
      <c r="B4761" t="s">
        <v>4780</v>
      </c>
      <c r="C4761" s="9" t="s">
        <v>5469</v>
      </c>
      <c r="D4761" s="9">
        <v>42516</v>
      </c>
      <c r="E4761" s="3" t="s">
        <v>5228</v>
      </c>
      <c r="F4761" t="s">
        <v>6465</v>
      </c>
      <c r="G4761" t="s">
        <v>7100</v>
      </c>
      <c r="H4761" t="s">
        <v>7893</v>
      </c>
      <c r="I4761" t="s">
        <v>8054</v>
      </c>
      <c r="J4761" t="s">
        <v>8057</v>
      </c>
      <c r="K4761" t="s">
        <v>8216</v>
      </c>
      <c r="L4761" t="s">
        <v>8594</v>
      </c>
      <c r="M4761">
        <v>53209</v>
      </c>
      <c r="N4761" t="s">
        <v>8639</v>
      </c>
      <c r="O4761" t="s">
        <v>9697</v>
      </c>
      <c r="P4761" t="s">
        <v>10370</v>
      </c>
      <c r="Q4761" t="s">
        <v>10378</v>
      </c>
      <c r="R4761" t="s">
        <v>11435</v>
      </c>
      <c r="S4761">
        <v>26.94</v>
      </c>
      <c r="T4761">
        <v>3</v>
      </c>
      <c r="U4761">
        <v>0</v>
      </c>
      <c r="V4761">
        <v>11.3148</v>
      </c>
      <c r="W4761">
        <f>(Tableau1[[#This Row],[Sales]]/Tableau1[[#This Row],[Profit]])*100</f>
        <v>238.0952380952381</v>
      </c>
      <c r="X4761">
        <f>Tableau1[[#This Row],[Sales]]*(1-Tableau1[[#This Row],[Discount]])</f>
        <v>26.94</v>
      </c>
      <c r="Y4761">
        <f ca="1">SUMIF(Tableau1[Order ID],Tableau1[[#This Row],[Order ID]],Tableau1[[#This Row],[Sales]])</f>
        <v>0</v>
      </c>
    </row>
    <row r="4762" spans="1:25" x14ac:dyDescent="0.3">
      <c r="A4762">
        <v>9502</v>
      </c>
      <c r="B4762" t="s">
        <v>4781</v>
      </c>
      <c r="C4762" s="9" t="s">
        <v>5342</v>
      </c>
      <c r="D4762" s="9">
        <v>42328</v>
      </c>
      <c r="E4762" s="3" t="s">
        <v>5057</v>
      </c>
      <c r="F4762" t="s">
        <v>6465</v>
      </c>
      <c r="G4762" t="s">
        <v>7076</v>
      </c>
      <c r="H4762" t="s">
        <v>7869</v>
      </c>
      <c r="I4762" t="s">
        <v>8054</v>
      </c>
      <c r="J4762" t="s">
        <v>8057</v>
      </c>
      <c r="K4762" t="s">
        <v>8066</v>
      </c>
      <c r="L4762" t="s">
        <v>8590</v>
      </c>
      <c r="M4762">
        <v>94109</v>
      </c>
      <c r="N4762" t="s">
        <v>8638</v>
      </c>
      <c r="O4762" t="s">
        <v>10016</v>
      </c>
      <c r="P4762" t="s">
        <v>10370</v>
      </c>
      <c r="Q4762" t="s">
        <v>10378</v>
      </c>
      <c r="R4762" t="s">
        <v>11754</v>
      </c>
      <c r="S4762">
        <v>32.04</v>
      </c>
      <c r="T4762">
        <v>3</v>
      </c>
      <c r="U4762">
        <v>0</v>
      </c>
      <c r="V4762">
        <v>8.01</v>
      </c>
      <c r="W4762">
        <f>(Tableau1[[#This Row],[Sales]]/Tableau1[[#This Row],[Profit]])*100</f>
        <v>400</v>
      </c>
      <c r="X4762">
        <f>Tableau1[[#This Row],[Sales]]*(1-Tableau1[[#This Row],[Discount]])</f>
        <v>32.04</v>
      </c>
      <c r="Y4762">
        <f ca="1">SUMIF(Tableau1[Order ID],Tableau1[[#This Row],[Order ID]],Tableau1[[#This Row],[Sales]])</f>
        <v>0</v>
      </c>
    </row>
    <row r="4763" spans="1:25" x14ac:dyDescent="0.3">
      <c r="A4763">
        <v>9503</v>
      </c>
      <c r="B4763" t="s">
        <v>4782</v>
      </c>
      <c r="C4763" s="9" t="s">
        <v>5213</v>
      </c>
      <c r="D4763" s="9">
        <v>42482</v>
      </c>
      <c r="E4763" s="3" t="s">
        <v>6284</v>
      </c>
      <c r="F4763" t="s">
        <v>6465</v>
      </c>
      <c r="G4763" t="s">
        <v>6930</v>
      </c>
      <c r="H4763" t="s">
        <v>7723</v>
      </c>
      <c r="I4763" t="s">
        <v>8054</v>
      </c>
      <c r="J4763" t="s">
        <v>8057</v>
      </c>
      <c r="K4763" t="s">
        <v>8468</v>
      </c>
      <c r="L4763" t="s">
        <v>8603</v>
      </c>
      <c r="M4763">
        <v>13440</v>
      </c>
      <c r="N4763" t="s">
        <v>8640</v>
      </c>
      <c r="O4763" t="s">
        <v>10277</v>
      </c>
      <c r="P4763" t="s">
        <v>10371</v>
      </c>
      <c r="Q4763" t="s">
        <v>10379</v>
      </c>
      <c r="R4763" t="s">
        <v>12017</v>
      </c>
      <c r="S4763">
        <v>32.130000000000003</v>
      </c>
      <c r="T4763">
        <v>9</v>
      </c>
      <c r="U4763">
        <v>0</v>
      </c>
      <c r="V4763">
        <v>8.3537999999999997</v>
      </c>
      <c r="W4763">
        <f>(Tableau1[[#This Row],[Sales]]/Tableau1[[#This Row],[Profit]])*100</f>
        <v>384.61538461538464</v>
      </c>
      <c r="X4763">
        <f>Tableau1[[#This Row],[Sales]]*(1-Tableau1[[#This Row],[Discount]])</f>
        <v>32.130000000000003</v>
      </c>
      <c r="Y4763">
        <f ca="1">SUMIF(Tableau1[Order ID],Tableau1[[#This Row],[Order ID]],Tableau1[[#This Row],[Sales]])</f>
        <v>0</v>
      </c>
    </row>
    <row r="4764" spans="1:25" x14ac:dyDescent="0.3">
      <c r="A4764">
        <v>9505</v>
      </c>
      <c r="B4764" t="s">
        <v>4783</v>
      </c>
      <c r="C4764" s="9" t="s">
        <v>5530</v>
      </c>
      <c r="D4764" s="9">
        <v>42657</v>
      </c>
      <c r="E4764" s="3" t="s">
        <v>5837</v>
      </c>
      <c r="F4764" t="s">
        <v>6465</v>
      </c>
      <c r="G4764" t="s">
        <v>6931</v>
      </c>
      <c r="H4764" t="s">
        <v>7724</v>
      </c>
      <c r="I4764" t="s">
        <v>8055</v>
      </c>
      <c r="J4764" t="s">
        <v>8057</v>
      </c>
      <c r="K4764" t="s">
        <v>8078</v>
      </c>
      <c r="L4764" t="s">
        <v>8603</v>
      </c>
      <c r="M4764">
        <v>10009</v>
      </c>
      <c r="N4764" t="s">
        <v>8640</v>
      </c>
      <c r="O4764" t="s">
        <v>10327</v>
      </c>
      <c r="P4764" t="s">
        <v>10372</v>
      </c>
      <c r="Q4764" t="s">
        <v>10380</v>
      </c>
      <c r="R4764" t="s">
        <v>12069</v>
      </c>
      <c r="S4764">
        <v>1091.93</v>
      </c>
      <c r="T4764">
        <v>7</v>
      </c>
      <c r="U4764">
        <v>0</v>
      </c>
      <c r="V4764">
        <v>272.98250000000002</v>
      </c>
      <c r="W4764">
        <f>(Tableau1[[#This Row],[Sales]]/Tableau1[[#This Row],[Profit]])*100</f>
        <v>400</v>
      </c>
      <c r="X4764">
        <f>Tableau1[[#This Row],[Sales]]*(1-Tableau1[[#This Row],[Discount]])</f>
        <v>1091.93</v>
      </c>
      <c r="Y4764">
        <f ca="1">SUMIF(Tableau1[Order ID],Tableau1[[#This Row],[Order ID]],Tableau1[[#This Row],[Sales]])</f>
        <v>0</v>
      </c>
    </row>
    <row r="4765" spans="1:25" x14ac:dyDescent="0.3">
      <c r="A4765">
        <v>9507</v>
      </c>
      <c r="B4765" t="s">
        <v>4784</v>
      </c>
      <c r="C4765" s="9" t="s">
        <v>5297</v>
      </c>
      <c r="D4765" s="9">
        <v>41734</v>
      </c>
      <c r="E4765" s="3" t="s">
        <v>5914</v>
      </c>
      <c r="F4765" t="s">
        <v>6464</v>
      </c>
      <c r="G4765" t="s">
        <v>6544</v>
      </c>
      <c r="H4765" t="s">
        <v>7337</v>
      </c>
      <c r="I4765" t="s">
        <v>8054</v>
      </c>
      <c r="J4765" t="s">
        <v>8057</v>
      </c>
      <c r="K4765" t="s">
        <v>8421</v>
      </c>
      <c r="L4765" t="s">
        <v>8600</v>
      </c>
      <c r="M4765">
        <v>48127</v>
      </c>
      <c r="N4765" t="s">
        <v>8639</v>
      </c>
      <c r="O4765" t="s">
        <v>9428</v>
      </c>
      <c r="P4765" t="s">
        <v>10371</v>
      </c>
      <c r="Q4765" t="s">
        <v>10379</v>
      </c>
      <c r="R4765" t="s">
        <v>11174</v>
      </c>
      <c r="S4765">
        <v>26.7</v>
      </c>
      <c r="T4765">
        <v>2</v>
      </c>
      <c r="U4765">
        <v>0</v>
      </c>
      <c r="V4765">
        <v>7.476</v>
      </c>
      <c r="W4765">
        <f>(Tableau1[[#This Row],[Sales]]/Tableau1[[#This Row],[Profit]])*100</f>
        <v>357.14285714285711</v>
      </c>
      <c r="X4765">
        <f>Tableau1[[#This Row],[Sales]]*(1-Tableau1[[#This Row],[Discount]])</f>
        <v>26.7</v>
      </c>
      <c r="Y4765">
        <f ca="1">SUMIF(Tableau1[Order ID],Tableau1[[#This Row],[Order ID]],Tableau1[[#This Row],[Sales]])</f>
        <v>0</v>
      </c>
    </row>
    <row r="4766" spans="1:25" x14ac:dyDescent="0.3">
      <c r="A4766">
        <v>9511</v>
      </c>
      <c r="B4766" t="s">
        <v>4785</v>
      </c>
      <c r="C4766" s="9" t="s">
        <v>5906</v>
      </c>
      <c r="D4766" s="9">
        <v>42588</v>
      </c>
      <c r="E4766" s="3" t="s">
        <v>6220</v>
      </c>
      <c r="F4766" t="s">
        <v>6465</v>
      </c>
      <c r="G4766" t="s">
        <v>6683</v>
      </c>
      <c r="H4766" t="s">
        <v>7476</v>
      </c>
      <c r="I4766" t="s">
        <v>8054</v>
      </c>
      <c r="J4766" t="s">
        <v>8057</v>
      </c>
      <c r="K4766" t="s">
        <v>8078</v>
      </c>
      <c r="L4766" t="s">
        <v>8603</v>
      </c>
      <c r="M4766">
        <v>10024</v>
      </c>
      <c r="N4766" t="s">
        <v>8640</v>
      </c>
      <c r="O4766" t="s">
        <v>8953</v>
      </c>
      <c r="P4766" t="s">
        <v>10371</v>
      </c>
      <c r="Q4766" t="s">
        <v>10379</v>
      </c>
      <c r="R4766" t="s">
        <v>10702</v>
      </c>
      <c r="S4766">
        <v>38.340000000000003</v>
      </c>
      <c r="T4766">
        <v>9</v>
      </c>
      <c r="U4766">
        <v>0</v>
      </c>
      <c r="V4766">
        <v>15.7194</v>
      </c>
      <c r="W4766">
        <f>(Tableau1[[#This Row],[Sales]]/Tableau1[[#This Row],[Profit]])*100</f>
        <v>243.90243902439028</v>
      </c>
      <c r="X4766">
        <f>Tableau1[[#This Row],[Sales]]*(1-Tableau1[[#This Row],[Discount]])</f>
        <v>38.340000000000003</v>
      </c>
      <c r="Y4766">
        <f ca="1">SUMIF(Tableau1[Order ID],Tableau1[[#This Row],[Order ID]],Tableau1[[#This Row],[Sales]])</f>
        <v>0</v>
      </c>
    </row>
    <row r="4767" spans="1:25" x14ac:dyDescent="0.3">
      <c r="A4767">
        <v>9512</v>
      </c>
      <c r="B4767" t="s">
        <v>4786</v>
      </c>
      <c r="C4767" s="9" t="s">
        <v>5667</v>
      </c>
      <c r="D4767" s="9">
        <v>41987</v>
      </c>
      <c r="E4767" s="3" t="s">
        <v>5787</v>
      </c>
      <c r="F4767" t="s">
        <v>6466</v>
      </c>
      <c r="G4767" t="s">
        <v>7156</v>
      </c>
      <c r="H4767" t="s">
        <v>7949</v>
      </c>
      <c r="I4767" t="s">
        <v>8055</v>
      </c>
      <c r="J4767" t="s">
        <v>8057</v>
      </c>
      <c r="K4767" t="s">
        <v>8080</v>
      </c>
      <c r="L4767" t="s">
        <v>8598</v>
      </c>
      <c r="M4767">
        <v>60623</v>
      </c>
      <c r="N4767" t="s">
        <v>8639</v>
      </c>
      <c r="O4767" t="s">
        <v>9681</v>
      </c>
      <c r="P4767" t="s">
        <v>10371</v>
      </c>
      <c r="Q4767" t="s">
        <v>10381</v>
      </c>
      <c r="R4767" t="s">
        <v>11420</v>
      </c>
      <c r="S4767">
        <v>9.2639999999999993</v>
      </c>
      <c r="T4767">
        <v>3</v>
      </c>
      <c r="U4767">
        <v>0.8</v>
      </c>
      <c r="V4767">
        <v>-13.896000000000001</v>
      </c>
      <c r="W4767">
        <f>(Tableau1[[#This Row],[Sales]]/Tableau1[[#This Row],[Profit]])*100</f>
        <v>-66.666666666666657</v>
      </c>
      <c r="X4767">
        <f>Tableau1[[#This Row],[Sales]]*(1-Tableau1[[#This Row],[Discount]])</f>
        <v>1.8527999999999996</v>
      </c>
      <c r="Y4767">
        <f ca="1">SUMIF(Tableau1[Order ID],Tableau1[[#This Row],[Order ID]],Tableau1[[#This Row],[Sales]])</f>
        <v>0</v>
      </c>
    </row>
    <row r="4768" spans="1:25" x14ac:dyDescent="0.3">
      <c r="A4768">
        <v>9513</v>
      </c>
      <c r="B4768" t="s">
        <v>4787</v>
      </c>
      <c r="C4768" s="9" t="s">
        <v>6139</v>
      </c>
      <c r="D4768" s="9">
        <v>42885</v>
      </c>
      <c r="E4768" s="3" t="s">
        <v>5125</v>
      </c>
      <c r="F4768" t="s">
        <v>6464</v>
      </c>
      <c r="G4768" t="s">
        <v>6877</v>
      </c>
      <c r="H4768" t="s">
        <v>7670</v>
      </c>
      <c r="I4768" t="s">
        <v>8054</v>
      </c>
      <c r="J4768" t="s">
        <v>8057</v>
      </c>
      <c r="K4768" t="s">
        <v>8119</v>
      </c>
      <c r="L4768" t="s">
        <v>8593</v>
      </c>
      <c r="M4768">
        <v>75217</v>
      </c>
      <c r="N4768" t="s">
        <v>8639</v>
      </c>
      <c r="O4768" t="s">
        <v>9401</v>
      </c>
      <c r="P4768" t="s">
        <v>10370</v>
      </c>
      <c r="Q4768" t="s">
        <v>10373</v>
      </c>
      <c r="R4768" t="s">
        <v>11149</v>
      </c>
      <c r="S4768">
        <v>204.66640000000001</v>
      </c>
      <c r="T4768">
        <v>1</v>
      </c>
      <c r="U4768">
        <v>0.32</v>
      </c>
      <c r="V4768">
        <v>-6.0195999999999996</v>
      </c>
      <c r="W4768">
        <f>(Tableau1[[#This Row],[Sales]]/Tableau1[[#This Row],[Profit]])*100</f>
        <v>-3400.0000000000009</v>
      </c>
      <c r="X4768">
        <f>Tableau1[[#This Row],[Sales]]*(1-Tableau1[[#This Row],[Discount]])</f>
        <v>139.17315199999999</v>
      </c>
      <c r="Y4768">
        <f ca="1">SUMIF(Tableau1[Order ID],Tableau1[[#This Row],[Order ID]],Tableau1[[#This Row],[Sales]])</f>
        <v>0</v>
      </c>
    </row>
    <row r="4769" spans="1:25" x14ac:dyDescent="0.3">
      <c r="A4769">
        <v>9514</v>
      </c>
      <c r="B4769" t="s">
        <v>4788</v>
      </c>
      <c r="C4769" s="9" t="s">
        <v>5530</v>
      </c>
      <c r="D4769" s="9">
        <v>42657</v>
      </c>
      <c r="E4769" s="3" t="s">
        <v>6272</v>
      </c>
      <c r="F4769" t="s">
        <v>6465</v>
      </c>
      <c r="G4769" t="s">
        <v>7116</v>
      </c>
      <c r="H4769" t="s">
        <v>7909</v>
      </c>
      <c r="I4769" t="s">
        <v>8054</v>
      </c>
      <c r="J4769" t="s">
        <v>8057</v>
      </c>
      <c r="K4769" t="s">
        <v>8291</v>
      </c>
      <c r="L4769" t="s">
        <v>8594</v>
      </c>
      <c r="M4769">
        <v>54915</v>
      </c>
      <c r="N4769" t="s">
        <v>8639</v>
      </c>
      <c r="O4769" t="s">
        <v>9378</v>
      </c>
      <c r="P4769" t="s">
        <v>10372</v>
      </c>
      <c r="Q4769" t="s">
        <v>10384</v>
      </c>
      <c r="R4769" t="s">
        <v>11126</v>
      </c>
      <c r="S4769">
        <v>1649.75</v>
      </c>
      <c r="T4769">
        <v>5</v>
      </c>
      <c r="U4769">
        <v>0</v>
      </c>
      <c r="V4769">
        <v>544.41750000000002</v>
      </c>
      <c r="W4769">
        <f>(Tableau1[[#This Row],[Sales]]/Tableau1[[#This Row],[Profit]])*100</f>
        <v>303.030303030303</v>
      </c>
      <c r="X4769">
        <f>Tableau1[[#This Row],[Sales]]*(1-Tableau1[[#This Row],[Discount]])</f>
        <v>1649.75</v>
      </c>
      <c r="Y4769">
        <f ca="1">SUMIF(Tableau1[Order ID],Tableau1[[#This Row],[Order ID]],Tableau1[[#This Row],[Sales]])</f>
        <v>0</v>
      </c>
    </row>
    <row r="4770" spans="1:25" x14ac:dyDescent="0.3">
      <c r="A4770">
        <v>9515</v>
      </c>
      <c r="B4770" t="s">
        <v>4789</v>
      </c>
      <c r="C4770" s="9" t="s">
        <v>5649</v>
      </c>
      <c r="D4770" s="9">
        <v>41712</v>
      </c>
      <c r="E4770" s="3" t="s">
        <v>5802</v>
      </c>
      <c r="F4770" t="s">
        <v>6465</v>
      </c>
      <c r="G4770" t="s">
        <v>7207</v>
      </c>
      <c r="H4770" t="s">
        <v>8000</v>
      </c>
      <c r="I4770" t="s">
        <v>8056</v>
      </c>
      <c r="J4770" t="s">
        <v>8057</v>
      </c>
      <c r="K4770" t="s">
        <v>8166</v>
      </c>
      <c r="L4770" t="s">
        <v>8591</v>
      </c>
      <c r="M4770">
        <v>32216</v>
      </c>
      <c r="N4770" t="s">
        <v>8637</v>
      </c>
      <c r="O4770" t="s">
        <v>9263</v>
      </c>
      <c r="P4770" t="s">
        <v>10371</v>
      </c>
      <c r="Q4770" t="s">
        <v>10383</v>
      </c>
      <c r="R4770" t="s">
        <v>11012</v>
      </c>
      <c r="S4770">
        <v>91.055999999999997</v>
      </c>
      <c r="T4770">
        <v>6</v>
      </c>
      <c r="U4770">
        <v>0.2</v>
      </c>
      <c r="V4770">
        <v>31.869599999999998</v>
      </c>
      <c r="W4770">
        <f>(Tableau1[[#This Row],[Sales]]/Tableau1[[#This Row],[Profit]])*100</f>
        <v>285.71428571428572</v>
      </c>
      <c r="X4770">
        <f>Tableau1[[#This Row],[Sales]]*(1-Tableau1[[#This Row],[Discount]])</f>
        <v>72.844800000000006</v>
      </c>
      <c r="Y4770">
        <f ca="1">SUMIF(Tableau1[Order ID],Tableau1[[#This Row],[Order ID]],Tableau1[[#This Row],[Sales]])</f>
        <v>0</v>
      </c>
    </row>
    <row r="4771" spans="1:25" x14ac:dyDescent="0.3">
      <c r="A4771">
        <v>9516</v>
      </c>
      <c r="B4771" t="s">
        <v>4790</v>
      </c>
      <c r="C4771" s="9" t="s">
        <v>6252</v>
      </c>
      <c r="D4771" s="9">
        <v>41687</v>
      </c>
      <c r="E4771" s="3" t="s">
        <v>6080</v>
      </c>
      <c r="F4771" t="s">
        <v>6465</v>
      </c>
      <c r="G4771" t="s">
        <v>6579</v>
      </c>
      <c r="H4771" t="s">
        <v>7372</v>
      </c>
      <c r="I4771" t="s">
        <v>8054</v>
      </c>
      <c r="J4771" t="s">
        <v>8057</v>
      </c>
      <c r="K4771" t="s">
        <v>8080</v>
      </c>
      <c r="L4771" t="s">
        <v>8598</v>
      </c>
      <c r="M4771">
        <v>60653</v>
      </c>
      <c r="N4771" t="s">
        <v>8639</v>
      </c>
      <c r="O4771" t="s">
        <v>9749</v>
      </c>
      <c r="P4771" t="s">
        <v>10371</v>
      </c>
      <c r="Q4771" t="s">
        <v>10379</v>
      </c>
      <c r="R4771" t="s">
        <v>11135</v>
      </c>
      <c r="S4771">
        <v>54.207999999999998</v>
      </c>
      <c r="T4771">
        <v>14</v>
      </c>
      <c r="U4771">
        <v>0.2</v>
      </c>
      <c r="V4771">
        <v>8.8087999999999997</v>
      </c>
      <c r="W4771">
        <f>(Tableau1[[#This Row],[Sales]]/Tableau1[[#This Row],[Profit]])*100</f>
        <v>615.38461538461547</v>
      </c>
      <c r="X4771">
        <f>Tableau1[[#This Row],[Sales]]*(1-Tableau1[[#This Row],[Discount]])</f>
        <v>43.366399999999999</v>
      </c>
      <c r="Y4771">
        <f ca="1">SUMIF(Tableau1[Order ID],Tableau1[[#This Row],[Order ID]],Tableau1[[#This Row],[Sales]])</f>
        <v>0</v>
      </c>
    </row>
    <row r="4772" spans="1:25" x14ac:dyDescent="0.3">
      <c r="A4772">
        <v>9517</v>
      </c>
      <c r="B4772" t="s">
        <v>4791</v>
      </c>
      <c r="C4772" s="9" t="s">
        <v>5282</v>
      </c>
      <c r="D4772" s="9">
        <v>42240</v>
      </c>
      <c r="E4772" s="3" t="s">
        <v>6367</v>
      </c>
      <c r="F4772" t="s">
        <v>6464</v>
      </c>
      <c r="G4772" t="s">
        <v>6852</v>
      </c>
      <c r="H4772" t="s">
        <v>7645</v>
      </c>
      <c r="I4772" t="s">
        <v>8054</v>
      </c>
      <c r="J4772" t="s">
        <v>8057</v>
      </c>
      <c r="K4772" t="s">
        <v>8314</v>
      </c>
      <c r="L4772" t="s">
        <v>8612</v>
      </c>
      <c r="M4772">
        <v>43402</v>
      </c>
      <c r="N4772" t="s">
        <v>8640</v>
      </c>
      <c r="O4772" t="s">
        <v>9835</v>
      </c>
      <c r="P4772" t="s">
        <v>10372</v>
      </c>
      <c r="Q4772" t="s">
        <v>10380</v>
      </c>
      <c r="R4772" t="s">
        <v>11569</v>
      </c>
      <c r="S4772">
        <v>26.981999999999999</v>
      </c>
      <c r="T4772">
        <v>3</v>
      </c>
      <c r="U4772">
        <v>0.4</v>
      </c>
      <c r="V4772">
        <v>4.0472999999999999</v>
      </c>
      <c r="W4772">
        <f>(Tableau1[[#This Row],[Sales]]/Tableau1[[#This Row],[Profit]])*100</f>
        <v>666.66666666666674</v>
      </c>
      <c r="X4772">
        <f>Tableau1[[#This Row],[Sales]]*(1-Tableau1[[#This Row],[Discount]])</f>
        <v>16.1892</v>
      </c>
      <c r="Y4772">
        <f ca="1">SUMIF(Tableau1[Order ID],Tableau1[[#This Row],[Order ID]],Tableau1[[#This Row],[Sales]])</f>
        <v>0</v>
      </c>
    </row>
    <row r="4773" spans="1:25" x14ac:dyDescent="0.3">
      <c r="A4773">
        <v>9520</v>
      </c>
      <c r="B4773" t="s">
        <v>4792</v>
      </c>
      <c r="C4773" s="9" t="s">
        <v>5570</v>
      </c>
      <c r="D4773" s="9">
        <v>42863</v>
      </c>
      <c r="E4773" s="3" t="s">
        <v>5635</v>
      </c>
      <c r="F4773" t="s">
        <v>6464</v>
      </c>
      <c r="G4773" t="s">
        <v>6982</v>
      </c>
      <c r="H4773" t="s">
        <v>7775</v>
      </c>
      <c r="I4773" t="s">
        <v>8054</v>
      </c>
      <c r="J4773" t="s">
        <v>8057</v>
      </c>
      <c r="K4773" t="s">
        <v>8066</v>
      </c>
      <c r="L4773" t="s">
        <v>8590</v>
      </c>
      <c r="M4773">
        <v>94110</v>
      </c>
      <c r="N4773" t="s">
        <v>8638</v>
      </c>
      <c r="O4773" t="s">
        <v>9850</v>
      </c>
      <c r="P4773" t="s">
        <v>10371</v>
      </c>
      <c r="Q4773" t="s">
        <v>10382</v>
      </c>
      <c r="R4773" t="s">
        <v>11584</v>
      </c>
      <c r="S4773">
        <v>81.08</v>
      </c>
      <c r="T4773">
        <v>4</v>
      </c>
      <c r="U4773">
        <v>0</v>
      </c>
      <c r="V4773">
        <v>22.702400000000001</v>
      </c>
      <c r="W4773">
        <f>(Tableau1[[#This Row],[Sales]]/Tableau1[[#This Row],[Profit]])*100</f>
        <v>357.14285714285711</v>
      </c>
      <c r="X4773">
        <f>Tableau1[[#This Row],[Sales]]*(1-Tableau1[[#This Row],[Discount]])</f>
        <v>81.08</v>
      </c>
      <c r="Y4773">
        <f ca="1">SUMIF(Tableau1[Order ID],Tableau1[[#This Row],[Order ID]],Tableau1[[#This Row],[Sales]])</f>
        <v>0</v>
      </c>
    </row>
    <row r="4774" spans="1:25" x14ac:dyDescent="0.3">
      <c r="A4774">
        <v>9521</v>
      </c>
      <c r="B4774" t="s">
        <v>4793</v>
      </c>
      <c r="C4774" s="9" t="s">
        <v>6114</v>
      </c>
      <c r="D4774" s="9">
        <v>42404</v>
      </c>
      <c r="E4774" s="3" t="s">
        <v>6235</v>
      </c>
      <c r="F4774" t="s">
        <v>6465</v>
      </c>
      <c r="G4774" t="s">
        <v>6548</v>
      </c>
      <c r="H4774" t="s">
        <v>7341</v>
      </c>
      <c r="I4774" t="s">
        <v>8055</v>
      </c>
      <c r="J4774" t="s">
        <v>8057</v>
      </c>
      <c r="K4774" t="s">
        <v>8059</v>
      </c>
      <c r="L4774" t="s">
        <v>8590</v>
      </c>
      <c r="M4774">
        <v>90049</v>
      </c>
      <c r="N4774" t="s">
        <v>8638</v>
      </c>
      <c r="O4774" t="s">
        <v>8879</v>
      </c>
      <c r="P4774" t="s">
        <v>10371</v>
      </c>
      <c r="Q4774" t="s">
        <v>10377</v>
      </c>
      <c r="R4774" t="s">
        <v>10629</v>
      </c>
      <c r="S4774">
        <v>93.02</v>
      </c>
      <c r="T4774">
        <v>2</v>
      </c>
      <c r="U4774">
        <v>0</v>
      </c>
      <c r="V4774">
        <v>3.7208000000000001</v>
      </c>
      <c r="W4774">
        <f>(Tableau1[[#This Row],[Sales]]/Tableau1[[#This Row],[Profit]])*100</f>
        <v>2499.9999999999995</v>
      </c>
      <c r="X4774">
        <f>Tableau1[[#This Row],[Sales]]*(1-Tableau1[[#This Row],[Discount]])</f>
        <v>93.02</v>
      </c>
      <c r="Y4774">
        <f ca="1">SUMIF(Tableau1[Order ID],Tableau1[[#This Row],[Order ID]],Tableau1[[#This Row],[Sales]])</f>
        <v>0</v>
      </c>
    </row>
    <row r="4775" spans="1:25" x14ac:dyDescent="0.3">
      <c r="A4775">
        <v>9522</v>
      </c>
      <c r="B4775" t="s">
        <v>4794</v>
      </c>
      <c r="C4775" s="9" t="s">
        <v>5204</v>
      </c>
      <c r="D4775" s="9">
        <v>41992</v>
      </c>
      <c r="E4775" s="3" t="s">
        <v>6291</v>
      </c>
      <c r="F4775" t="s">
        <v>6465</v>
      </c>
      <c r="G4775" t="s">
        <v>7079</v>
      </c>
      <c r="H4775" t="s">
        <v>7872</v>
      </c>
      <c r="I4775" t="s">
        <v>8054</v>
      </c>
      <c r="J4775" t="s">
        <v>8057</v>
      </c>
      <c r="K4775" t="s">
        <v>8080</v>
      </c>
      <c r="L4775" t="s">
        <v>8598</v>
      </c>
      <c r="M4775">
        <v>60623</v>
      </c>
      <c r="N4775" t="s">
        <v>8639</v>
      </c>
      <c r="O4775" t="s">
        <v>10368</v>
      </c>
      <c r="P4775" t="s">
        <v>10372</v>
      </c>
      <c r="Q4775" t="s">
        <v>10380</v>
      </c>
      <c r="R4775" t="s">
        <v>12108</v>
      </c>
      <c r="S4775">
        <v>323.976</v>
      </c>
      <c r="T4775">
        <v>3</v>
      </c>
      <c r="U4775">
        <v>0.2</v>
      </c>
      <c r="V4775">
        <v>36.447299999999998</v>
      </c>
      <c r="W4775">
        <f>(Tableau1[[#This Row],[Sales]]/Tableau1[[#This Row],[Profit]])*100</f>
        <v>888.88888888888891</v>
      </c>
      <c r="X4775">
        <f>Tableau1[[#This Row],[Sales]]*(1-Tableau1[[#This Row],[Discount]])</f>
        <v>259.18080000000003</v>
      </c>
      <c r="Y4775">
        <f ca="1">SUMIF(Tableau1[Order ID],Tableau1[[#This Row],[Order ID]],Tableau1[[#This Row],[Sales]])</f>
        <v>0</v>
      </c>
    </row>
    <row r="4776" spans="1:25" x14ac:dyDescent="0.3">
      <c r="A4776">
        <v>9525</v>
      </c>
      <c r="B4776" t="s">
        <v>4795</v>
      </c>
      <c r="C4776" s="9" t="s">
        <v>5286</v>
      </c>
      <c r="D4776" s="9">
        <v>43074</v>
      </c>
      <c r="E4776" s="3" t="s">
        <v>6169</v>
      </c>
      <c r="F4776" t="s">
        <v>6466</v>
      </c>
      <c r="G4776" t="s">
        <v>7051</v>
      </c>
      <c r="H4776" t="s">
        <v>7844</v>
      </c>
      <c r="I4776" t="s">
        <v>8056</v>
      </c>
      <c r="J4776" t="s">
        <v>8057</v>
      </c>
      <c r="K4776" t="s">
        <v>8062</v>
      </c>
      <c r="L4776" t="s">
        <v>8234</v>
      </c>
      <c r="M4776">
        <v>98115</v>
      </c>
      <c r="N4776" t="s">
        <v>8638</v>
      </c>
      <c r="O4776" t="s">
        <v>8935</v>
      </c>
      <c r="P4776" t="s">
        <v>10371</v>
      </c>
      <c r="Q4776" t="s">
        <v>10381</v>
      </c>
      <c r="R4776" t="s">
        <v>10684</v>
      </c>
      <c r="S4776">
        <v>83.92</v>
      </c>
      <c r="T4776">
        <v>5</v>
      </c>
      <c r="U4776">
        <v>0.2</v>
      </c>
      <c r="V4776">
        <v>29.372</v>
      </c>
      <c r="W4776">
        <f>(Tableau1[[#This Row],[Sales]]/Tableau1[[#This Row],[Profit]])*100</f>
        <v>285.71428571428572</v>
      </c>
      <c r="X4776">
        <f>Tableau1[[#This Row],[Sales]]*(1-Tableau1[[#This Row],[Discount]])</f>
        <v>67.13600000000001</v>
      </c>
      <c r="Y4776">
        <f ca="1">SUMIF(Tableau1[Order ID],Tableau1[[#This Row],[Order ID]],Tableau1[[#This Row],[Sales]])</f>
        <v>0</v>
      </c>
    </row>
    <row r="4777" spans="1:25" x14ac:dyDescent="0.3">
      <c r="A4777">
        <v>9530</v>
      </c>
      <c r="B4777" t="s">
        <v>4796</v>
      </c>
      <c r="C4777" s="9" t="s">
        <v>5698</v>
      </c>
      <c r="D4777" s="9">
        <v>42818</v>
      </c>
      <c r="E4777" s="3" t="s">
        <v>5643</v>
      </c>
      <c r="F4777" t="s">
        <v>6467</v>
      </c>
      <c r="G4777" t="s">
        <v>7024</v>
      </c>
      <c r="H4777" t="s">
        <v>7817</v>
      </c>
      <c r="I4777" t="s">
        <v>8055</v>
      </c>
      <c r="J4777" t="s">
        <v>8057</v>
      </c>
      <c r="K4777" t="s">
        <v>8544</v>
      </c>
      <c r="L4777" t="s">
        <v>8593</v>
      </c>
      <c r="M4777">
        <v>77705</v>
      </c>
      <c r="N4777" t="s">
        <v>8639</v>
      </c>
      <c r="O4777" t="s">
        <v>9466</v>
      </c>
      <c r="P4777" t="s">
        <v>10371</v>
      </c>
      <c r="Q4777" t="s">
        <v>10377</v>
      </c>
      <c r="R4777" t="s">
        <v>11210</v>
      </c>
      <c r="S4777">
        <v>12.768000000000001</v>
      </c>
      <c r="T4777">
        <v>2</v>
      </c>
      <c r="U4777">
        <v>0.2</v>
      </c>
      <c r="V4777">
        <v>0.95760000000000001</v>
      </c>
      <c r="W4777">
        <f>(Tableau1[[#This Row],[Sales]]/Tableau1[[#This Row],[Profit]])*100</f>
        <v>1333.3333333333335</v>
      </c>
      <c r="X4777">
        <f>Tableau1[[#This Row],[Sales]]*(1-Tableau1[[#This Row],[Discount]])</f>
        <v>10.214400000000001</v>
      </c>
      <c r="Y4777">
        <f ca="1">SUMIF(Tableau1[Order ID],Tableau1[[#This Row],[Order ID]],Tableau1[[#This Row],[Sales]])</f>
        <v>0</v>
      </c>
    </row>
    <row r="4778" spans="1:25" x14ac:dyDescent="0.3">
      <c r="A4778">
        <v>9531</v>
      </c>
      <c r="B4778" t="s">
        <v>4797</v>
      </c>
      <c r="C4778" s="9" t="s">
        <v>5171</v>
      </c>
      <c r="D4778" s="9">
        <v>42924</v>
      </c>
      <c r="E4778" s="3" t="s">
        <v>6239</v>
      </c>
      <c r="F4778" t="s">
        <v>6465</v>
      </c>
      <c r="G4778" t="s">
        <v>6748</v>
      </c>
      <c r="H4778" t="s">
        <v>7541</v>
      </c>
      <c r="I4778" t="s">
        <v>8056</v>
      </c>
      <c r="J4778" t="s">
        <v>8057</v>
      </c>
      <c r="K4778" t="s">
        <v>8062</v>
      </c>
      <c r="L4778" t="s">
        <v>8234</v>
      </c>
      <c r="M4778">
        <v>98103</v>
      </c>
      <c r="N4778" t="s">
        <v>8638</v>
      </c>
      <c r="O4778" t="s">
        <v>9424</v>
      </c>
      <c r="P4778" t="s">
        <v>10371</v>
      </c>
      <c r="Q4778" t="s">
        <v>10383</v>
      </c>
      <c r="R4778" t="s">
        <v>10422</v>
      </c>
      <c r="S4778">
        <v>52.76</v>
      </c>
      <c r="T4778">
        <v>2</v>
      </c>
      <c r="U4778">
        <v>0</v>
      </c>
      <c r="V4778">
        <v>24.269600000000001</v>
      </c>
      <c r="W4778">
        <f>(Tableau1[[#This Row],[Sales]]/Tableau1[[#This Row],[Profit]])*100</f>
        <v>217.39130434782606</v>
      </c>
      <c r="X4778">
        <f>Tableau1[[#This Row],[Sales]]*(1-Tableau1[[#This Row],[Discount]])</f>
        <v>52.76</v>
      </c>
      <c r="Y4778">
        <f ca="1">SUMIF(Tableau1[Order ID],Tableau1[[#This Row],[Order ID]],Tableau1[[#This Row],[Sales]])</f>
        <v>0</v>
      </c>
    </row>
    <row r="4779" spans="1:25" x14ac:dyDescent="0.3">
      <c r="A4779">
        <v>9532</v>
      </c>
      <c r="B4779" t="s">
        <v>4798</v>
      </c>
      <c r="C4779" s="9" t="s">
        <v>5070</v>
      </c>
      <c r="D4779" s="9">
        <v>43034</v>
      </c>
      <c r="E4779" s="3" t="s">
        <v>6138</v>
      </c>
      <c r="F4779" t="s">
        <v>6465</v>
      </c>
      <c r="G4779" t="s">
        <v>7150</v>
      </c>
      <c r="H4779" t="s">
        <v>7943</v>
      </c>
      <c r="I4779" t="s">
        <v>8056</v>
      </c>
      <c r="J4779" t="s">
        <v>8057</v>
      </c>
      <c r="K4779" t="s">
        <v>8119</v>
      </c>
      <c r="L4779" t="s">
        <v>8593</v>
      </c>
      <c r="M4779">
        <v>75217</v>
      </c>
      <c r="N4779" t="s">
        <v>8639</v>
      </c>
      <c r="O4779" t="s">
        <v>9746</v>
      </c>
      <c r="P4779" t="s">
        <v>10371</v>
      </c>
      <c r="Q4779" t="s">
        <v>10377</v>
      </c>
      <c r="R4779" t="s">
        <v>11483</v>
      </c>
      <c r="S4779">
        <v>55.616</v>
      </c>
      <c r="T4779">
        <v>2</v>
      </c>
      <c r="U4779">
        <v>0.2</v>
      </c>
      <c r="V4779">
        <v>5.5616000000000003</v>
      </c>
      <c r="W4779">
        <f>(Tableau1[[#This Row],[Sales]]/Tableau1[[#This Row],[Profit]])*100</f>
        <v>1000</v>
      </c>
      <c r="X4779">
        <f>Tableau1[[#This Row],[Sales]]*(1-Tableau1[[#This Row],[Discount]])</f>
        <v>44.492800000000003</v>
      </c>
      <c r="Y4779">
        <f ca="1">SUMIF(Tableau1[Order ID],Tableau1[[#This Row],[Order ID]],Tableau1[[#This Row],[Sales]])</f>
        <v>0</v>
      </c>
    </row>
    <row r="4780" spans="1:25" x14ac:dyDescent="0.3">
      <c r="A4780">
        <v>9533</v>
      </c>
      <c r="B4780" t="s">
        <v>4799</v>
      </c>
      <c r="C4780" s="9" t="s">
        <v>5219</v>
      </c>
      <c r="D4780" s="9">
        <v>42670</v>
      </c>
      <c r="E4780" s="3" t="s">
        <v>5761</v>
      </c>
      <c r="F4780" t="s">
        <v>6465</v>
      </c>
      <c r="G4780" t="s">
        <v>7040</v>
      </c>
      <c r="H4780" t="s">
        <v>7833</v>
      </c>
      <c r="I4780" t="s">
        <v>8054</v>
      </c>
      <c r="J4780" t="s">
        <v>8057</v>
      </c>
      <c r="K4780" t="s">
        <v>8078</v>
      </c>
      <c r="L4780" t="s">
        <v>8603</v>
      </c>
      <c r="M4780">
        <v>10011</v>
      </c>
      <c r="N4780" t="s">
        <v>8640</v>
      </c>
      <c r="O4780" t="s">
        <v>9856</v>
      </c>
      <c r="P4780" t="s">
        <v>10370</v>
      </c>
      <c r="Q4780" t="s">
        <v>10374</v>
      </c>
      <c r="R4780" t="s">
        <v>11591</v>
      </c>
      <c r="S4780">
        <v>427.64400000000001</v>
      </c>
      <c r="T4780">
        <v>14</v>
      </c>
      <c r="U4780">
        <v>0.1</v>
      </c>
      <c r="V4780">
        <v>80.777199999999993</v>
      </c>
      <c r="W4780">
        <f>(Tableau1[[#This Row],[Sales]]/Tableau1[[#This Row],[Profit]])*100</f>
        <v>529.41176470588243</v>
      </c>
      <c r="X4780">
        <f>Tableau1[[#This Row],[Sales]]*(1-Tableau1[[#This Row],[Discount]])</f>
        <v>384.87960000000004</v>
      </c>
      <c r="Y4780">
        <f ca="1">SUMIF(Tableau1[Order ID],Tableau1[[#This Row],[Order ID]],Tableau1[[#This Row],[Sales]])</f>
        <v>0</v>
      </c>
    </row>
    <row r="4781" spans="1:25" x14ac:dyDescent="0.3">
      <c r="A4781">
        <v>9537</v>
      </c>
      <c r="B4781" t="s">
        <v>4800</v>
      </c>
      <c r="C4781" s="9" t="s">
        <v>5522</v>
      </c>
      <c r="D4781" s="9">
        <v>42898</v>
      </c>
      <c r="E4781" s="3" t="s">
        <v>6419</v>
      </c>
      <c r="F4781" t="s">
        <v>6464</v>
      </c>
      <c r="G4781" t="s">
        <v>6527</v>
      </c>
      <c r="H4781" t="s">
        <v>7320</v>
      </c>
      <c r="I4781" t="s">
        <v>8054</v>
      </c>
      <c r="J4781" t="s">
        <v>8057</v>
      </c>
      <c r="K4781" t="s">
        <v>8080</v>
      </c>
      <c r="L4781" t="s">
        <v>8598</v>
      </c>
      <c r="M4781">
        <v>60610</v>
      </c>
      <c r="N4781" t="s">
        <v>8639</v>
      </c>
      <c r="O4781" t="s">
        <v>9841</v>
      </c>
      <c r="P4781" t="s">
        <v>10370</v>
      </c>
      <c r="Q4781" t="s">
        <v>10378</v>
      </c>
      <c r="R4781" t="s">
        <v>11575</v>
      </c>
      <c r="S4781">
        <v>8.8559999999999999</v>
      </c>
      <c r="T4781">
        <v>3</v>
      </c>
      <c r="U4781">
        <v>0.6</v>
      </c>
      <c r="V4781">
        <v>-6.8634000000000004</v>
      </c>
      <c r="W4781">
        <f>(Tableau1[[#This Row],[Sales]]/Tableau1[[#This Row],[Profit]])*100</f>
        <v>-129.03225806451613</v>
      </c>
      <c r="X4781">
        <f>Tableau1[[#This Row],[Sales]]*(1-Tableau1[[#This Row],[Discount]])</f>
        <v>3.5424000000000002</v>
      </c>
      <c r="Y4781">
        <f ca="1">SUMIF(Tableau1[Order ID],Tableau1[[#This Row],[Order ID]],Tableau1[[#This Row],[Sales]])</f>
        <v>0</v>
      </c>
    </row>
    <row r="4782" spans="1:25" x14ac:dyDescent="0.3">
      <c r="A4782">
        <v>9538</v>
      </c>
      <c r="B4782" t="s">
        <v>4801</v>
      </c>
      <c r="C4782" s="9" t="s">
        <v>5507</v>
      </c>
      <c r="D4782" s="9">
        <v>42638</v>
      </c>
      <c r="E4782" s="3" t="s">
        <v>5750</v>
      </c>
      <c r="F4782" t="s">
        <v>6466</v>
      </c>
      <c r="G4782" t="s">
        <v>6910</v>
      </c>
      <c r="H4782" t="s">
        <v>7703</v>
      </c>
      <c r="I4782" t="s">
        <v>8055</v>
      </c>
      <c r="J4782" t="s">
        <v>8057</v>
      </c>
      <c r="K4782" t="s">
        <v>8066</v>
      </c>
      <c r="L4782" t="s">
        <v>8590</v>
      </c>
      <c r="M4782">
        <v>94110</v>
      </c>
      <c r="N4782" t="s">
        <v>8638</v>
      </c>
      <c r="O4782" t="s">
        <v>8815</v>
      </c>
      <c r="P4782" t="s">
        <v>10370</v>
      </c>
      <c r="Q4782" t="s">
        <v>10373</v>
      </c>
      <c r="R4782" t="s">
        <v>10565</v>
      </c>
      <c r="S4782">
        <v>477.666</v>
      </c>
      <c r="T4782">
        <v>2</v>
      </c>
      <c r="U4782">
        <v>0.15</v>
      </c>
      <c r="V4782">
        <v>84.293999999999997</v>
      </c>
      <c r="W4782">
        <f>(Tableau1[[#This Row],[Sales]]/Tableau1[[#This Row],[Profit]])*100</f>
        <v>566.66666666666674</v>
      </c>
      <c r="X4782">
        <f>Tableau1[[#This Row],[Sales]]*(1-Tableau1[[#This Row],[Discount]])</f>
        <v>406.01609999999999</v>
      </c>
      <c r="Y4782">
        <f ca="1">SUMIF(Tableau1[Order ID],Tableau1[[#This Row],[Order ID]],Tableau1[[#This Row],[Sales]])</f>
        <v>0</v>
      </c>
    </row>
    <row r="4783" spans="1:25" x14ac:dyDescent="0.3">
      <c r="A4783">
        <v>9539</v>
      </c>
      <c r="B4783" t="s">
        <v>4802</v>
      </c>
      <c r="C4783" s="9" t="s">
        <v>5240</v>
      </c>
      <c r="D4783" s="9">
        <v>42985</v>
      </c>
      <c r="E4783" s="3" t="s">
        <v>5458</v>
      </c>
      <c r="F4783" t="s">
        <v>6466</v>
      </c>
      <c r="G4783" t="s">
        <v>6679</v>
      </c>
      <c r="H4783" t="s">
        <v>7472</v>
      </c>
      <c r="I4783" t="s">
        <v>8054</v>
      </c>
      <c r="J4783" t="s">
        <v>8057</v>
      </c>
      <c r="K4783" t="s">
        <v>8263</v>
      </c>
      <c r="L4783" t="s">
        <v>8622</v>
      </c>
      <c r="M4783">
        <v>2908</v>
      </c>
      <c r="N4783" t="s">
        <v>8640</v>
      </c>
      <c r="O4783" t="s">
        <v>9539</v>
      </c>
      <c r="P4783" t="s">
        <v>10371</v>
      </c>
      <c r="Q4783" t="s">
        <v>10383</v>
      </c>
      <c r="R4783" t="s">
        <v>11282</v>
      </c>
      <c r="S4783">
        <v>16.899999999999999</v>
      </c>
      <c r="T4783">
        <v>5</v>
      </c>
      <c r="U4783">
        <v>0</v>
      </c>
      <c r="V4783">
        <v>7.774</v>
      </c>
      <c r="W4783">
        <f>(Tableau1[[#This Row],[Sales]]/Tableau1[[#This Row],[Profit]])*100</f>
        <v>217.39130434782606</v>
      </c>
      <c r="X4783">
        <f>Tableau1[[#This Row],[Sales]]*(1-Tableau1[[#This Row],[Discount]])</f>
        <v>16.899999999999999</v>
      </c>
      <c r="Y4783">
        <f ca="1">SUMIF(Tableau1[Order ID],Tableau1[[#This Row],[Order ID]],Tableau1[[#This Row],[Sales]])</f>
        <v>0</v>
      </c>
    </row>
    <row r="4784" spans="1:25" x14ac:dyDescent="0.3">
      <c r="A4784">
        <v>9541</v>
      </c>
      <c r="B4784" t="s">
        <v>4803</v>
      </c>
      <c r="C4784" s="9" t="s">
        <v>6253</v>
      </c>
      <c r="D4784" s="9">
        <v>42135</v>
      </c>
      <c r="E4784" s="3" t="s">
        <v>5525</v>
      </c>
      <c r="F4784" t="s">
        <v>6464</v>
      </c>
      <c r="G4784" t="s">
        <v>6496</v>
      </c>
      <c r="H4784" t="s">
        <v>7289</v>
      </c>
      <c r="I4784" t="s">
        <v>8056</v>
      </c>
      <c r="J4784" t="s">
        <v>8057</v>
      </c>
      <c r="K4784" t="s">
        <v>8100</v>
      </c>
      <c r="L4784" t="s">
        <v>8604</v>
      </c>
      <c r="M4784">
        <v>85023</v>
      </c>
      <c r="N4784" t="s">
        <v>8638</v>
      </c>
      <c r="O4784" t="s">
        <v>9481</v>
      </c>
      <c r="P4784" t="s">
        <v>10370</v>
      </c>
      <c r="Q4784" t="s">
        <v>10374</v>
      </c>
      <c r="R4784" t="s">
        <v>11225</v>
      </c>
      <c r="S4784">
        <v>191.96799999999999</v>
      </c>
      <c r="T4784">
        <v>7</v>
      </c>
      <c r="U4784">
        <v>0.2</v>
      </c>
      <c r="V4784">
        <v>16.7972</v>
      </c>
      <c r="W4784">
        <f>(Tableau1[[#This Row],[Sales]]/Tableau1[[#This Row],[Profit]])*100</f>
        <v>1142.8571428571427</v>
      </c>
      <c r="X4784">
        <f>Tableau1[[#This Row],[Sales]]*(1-Tableau1[[#This Row],[Discount]])</f>
        <v>153.5744</v>
      </c>
      <c r="Y4784">
        <f ca="1">SUMIF(Tableau1[Order ID],Tableau1[[#This Row],[Order ID]],Tableau1[[#This Row],[Sales]])</f>
        <v>0</v>
      </c>
    </row>
    <row r="4785" spans="1:25" x14ac:dyDescent="0.3">
      <c r="A4785">
        <v>9542</v>
      </c>
      <c r="B4785" t="s">
        <v>4804</v>
      </c>
      <c r="C4785" s="9" t="s">
        <v>5735</v>
      </c>
      <c r="D4785" s="9">
        <v>42222</v>
      </c>
      <c r="E4785" s="3" t="s">
        <v>5574</v>
      </c>
      <c r="F4785" t="s">
        <v>6465</v>
      </c>
      <c r="G4785" t="s">
        <v>6813</v>
      </c>
      <c r="H4785" t="s">
        <v>7606</v>
      </c>
      <c r="I4785" t="s">
        <v>8055</v>
      </c>
      <c r="J4785" t="s">
        <v>8057</v>
      </c>
      <c r="K4785" t="s">
        <v>8070</v>
      </c>
      <c r="L4785" t="s">
        <v>8593</v>
      </c>
      <c r="M4785">
        <v>77095</v>
      </c>
      <c r="N4785" t="s">
        <v>8639</v>
      </c>
      <c r="O4785" t="s">
        <v>8835</v>
      </c>
      <c r="P4785" t="s">
        <v>10371</v>
      </c>
      <c r="Q4785" t="s">
        <v>10375</v>
      </c>
      <c r="R4785" t="s">
        <v>10585</v>
      </c>
      <c r="S4785">
        <v>35.520000000000003</v>
      </c>
      <c r="T4785">
        <v>3</v>
      </c>
      <c r="U4785">
        <v>0.2</v>
      </c>
      <c r="V4785">
        <v>13.32</v>
      </c>
      <c r="W4785">
        <f>(Tableau1[[#This Row],[Sales]]/Tableau1[[#This Row],[Profit]])*100</f>
        <v>266.66666666666669</v>
      </c>
      <c r="X4785">
        <f>Tableau1[[#This Row],[Sales]]*(1-Tableau1[[#This Row],[Discount]])</f>
        <v>28.416000000000004</v>
      </c>
      <c r="Y4785">
        <f ca="1">SUMIF(Tableau1[Order ID],Tableau1[[#This Row],[Order ID]],Tableau1[[#This Row],[Sales]])</f>
        <v>0</v>
      </c>
    </row>
    <row r="4786" spans="1:25" x14ac:dyDescent="0.3">
      <c r="A4786">
        <v>9546</v>
      </c>
      <c r="B4786" t="s">
        <v>4805</v>
      </c>
      <c r="C4786" s="9" t="s">
        <v>5224</v>
      </c>
      <c r="D4786" s="9">
        <v>41941</v>
      </c>
      <c r="E4786" s="3" t="s">
        <v>6011</v>
      </c>
      <c r="F4786" t="s">
        <v>6465</v>
      </c>
      <c r="G4786" t="s">
        <v>7012</v>
      </c>
      <c r="H4786" t="s">
        <v>7805</v>
      </c>
      <c r="I4786" t="s">
        <v>8055</v>
      </c>
      <c r="J4786" t="s">
        <v>8057</v>
      </c>
      <c r="K4786" t="s">
        <v>8096</v>
      </c>
      <c r="L4786" t="s">
        <v>8602</v>
      </c>
      <c r="M4786">
        <v>47201</v>
      </c>
      <c r="N4786" t="s">
        <v>8639</v>
      </c>
      <c r="O4786" t="s">
        <v>10003</v>
      </c>
      <c r="P4786" t="s">
        <v>10372</v>
      </c>
      <c r="Q4786" t="s">
        <v>10384</v>
      </c>
      <c r="R4786" t="s">
        <v>11741</v>
      </c>
      <c r="S4786">
        <v>1.98</v>
      </c>
      <c r="T4786">
        <v>2</v>
      </c>
      <c r="U4786">
        <v>0</v>
      </c>
      <c r="V4786">
        <v>0.89100000000000001</v>
      </c>
      <c r="W4786">
        <f>(Tableau1[[#This Row],[Sales]]/Tableau1[[#This Row],[Profit]])*100</f>
        <v>222.22222222222223</v>
      </c>
      <c r="X4786">
        <f>Tableau1[[#This Row],[Sales]]*(1-Tableau1[[#This Row],[Discount]])</f>
        <v>1.98</v>
      </c>
      <c r="Y4786">
        <f ca="1">SUMIF(Tableau1[Order ID],Tableau1[[#This Row],[Order ID]],Tableau1[[#This Row],[Sales]])</f>
        <v>0</v>
      </c>
    </row>
    <row r="4787" spans="1:25" x14ac:dyDescent="0.3">
      <c r="A4787">
        <v>9548</v>
      </c>
      <c r="B4787" t="s">
        <v>4806</v>
      </c>
      <c r="C4787" s="9" t="s">
        <v>6163</v>
      </c>
      <c r="D4787" s="9">
        <v>42539</v>
      </c>
      <c r="E4787" s="3" t="s">
        <v>5053</v>
      </c>
      <c r="F4787" t="s">
        <v>6464</v>
      </c>
      <c r="G4787" t="s">
        <v>6502</v>
      </c>
      <c r="H4787" t="s">
        <v>7295</v>
      </c>
      <c r="I4787" t="s">
        <v>8055</v>
      </c>
      <c r="J4787" t="s">
        <v>8057</v>
      </c>
      <c r="K4787" t="s">
        <v>8068</v>
      </c>
      <c r="L4787" t="s">
        <v>8597</v>
      </c>
      <c r="M4787">
        <v>19134</v>
      </c>
      <c r="N4787" t="s">
        <v>8640</v>
      </c>
      <c r="O4787" t="s">
        <v>10092</v>
      </c>
      <c r="P4787" t="s">
        <v>10371</v>
      </c>
      <c r="Q4787" t="s">
        <v>10383</v>
      </c>
      <c r="R4787" t="s">
        <v>11831</v>
      </c>
      <c r="S4787">
        <v>6.8479999999999999</v>
      </c>
      <c r="T4787">
        <v>2</v>
      </c>
      <c r="U4787">
        <v>0.2</v>
      </c>
      <c r="V4787">
        <v>2.14</v>
      </c>
      <c r="W4787">
        <f>(Tableau1[[#This Row],[Sales]]/Tableau1[[#This Row],[Profit]])*100</f>
        <v>320</v>
      </c>
      <c r="X4787">
        <f>Tableau1[[#This Row],[Sales]]*(1-Tableau1[[#This Row],[Discount]])</f>
        <v>5.4784000000000006</v>
      </c>
      <c r="Y4787">
        <f ca="1">SUMIF(Tableau1[Order ID],Tableau1[[#This Row],[Order ID]],Tableau1[[#This Row],[Sales]])</f>
        <v>0</v>
      </c>
    </row>
    <row r="4788" spans="1:25" x14ac:dyDescent="0.3">
      <c r="A4788">
        <v>9551</v>
      </c>
      <c r="B4788" t="s">
        <v>4807</v>
      </c>
      <c r="C4788" s="9" t="s">
        <v>5940</v>
      </c>
      <c r="D4788" s="9">
        <v>42127</v>
      </c>
      <c r="E4788" s="3" t="s">
        <v>6442</v>
      </c>
      <c r="F4788" t="s">
        <v>6466</v>
      </c>
      <c r="G4788" t="s">
        <v>6844</v>
      </c>
      <c r="H4788" t="s">
        <v>7637</v>
      </c>
      <c r="I4788" t="s">
        <v>8056</v>
      </c>
      <c r="J4788" t="s">
        <v>8057</v>
      </c>
      <c r="K4788" t="s">
        <v>8107</v>
      </c>
      <c r="L4788" t="s">
        <v>8590</v>
      </c>
      <c r="M4788">
        <v>95123</v>
      </c>
      <c r="N4788" t="s">
        <v>8638</v>
      </c>
      <c r="O4788" t="s">
        <v>8706</v>
      </c>
      <c r="P4788" t="s">
        <v>10371</v>
      </c>
      <c r="Q4788" t="s">
        <v>10381</v>
      </c>
      <c r="R4788" t="s">
        <v>10455</v>
      </c>
      <c r="S4788">
        <v>13.848000000000001</v>
      </c>
      <c r="T4788">
        <v>3</v>
      </c>
      <c r="U4788">
        <v>0.2</v>
      </c>
      <c r="V4788">
        <v>5.1929999999999996</v>
      </c>
      <c r="W4788">
        <f>(Tableau1[[#This Row],[Sales]]/Tableau1[[#This Row],[Profit]])*100</f>
        <v>266.66666666666669</v>
      </c>
      <c r="X4788">
        <f>Tableau1[[#This Row],[Sales]]*(1-Tableau1[[#This Row],[Discount]])</f>
        <v>11.078400000000002</v>
      </c>
      <c r="Y4788">
        <f ca="1">SUMIF(Tableau1[Order ID],Tableau1[[#This Row],[Order ID]],Tableau1[[#This Row],[Sales]])</f>
        <v>0</v>
      </c>
    </row>
    <row r="4789" spans="1:25" x14ac:dyDescent="0.3">
      <c r="A4789">
        <v>9552</v>
      </c>
      <c r="B4789" t="s">
        <v>4808</v>
      </c>
      <c r="C4789" s="9" t="s">
        <v>5143</v>
      </c>
      <c r="D4789" s="9">
        <v>42318</v>
      </c>
      <c r="E4789" s="3" t="s">
        <v>5747</v>
      </c>
      <c r="F4789" t="s">
        <v>6465</v>
      </c>
      <c r="G4789" t="s">
        <v>7178</v>
      </c>
      <c r="H4789" t="s">
        <v>7971</v>
      </c>
      <c r="I4789" t="s">
        <v>8054</v>
      </c>
      <c r="J4789" t="s">
        <v>8057</v>
      </c>
      <c r="K4789" t="s">
        <v>8068</v>
      </c>
      <c r="L4789" t="s">
        <v>8597</v>
      </c>
      <c r="M4789">
        <v>19140</v>
      </c>
      <c r="N4789" t="s">
        <v>8640</v>
      </c>
      <c r="O4789" t="s">
        <v>9386</v>
      </c>
      <c r="P4789" t="s">
        <v>10371</v>
      </c>
      <c r="Q4789" t="s">
        <v>10377</v>
      </c>
      <c r="R4789" t="s">
        <v>11134</v>
      </c>
      <c r="S4789">
        <v>577.58399999999995</v>
      </c>
      <c r="T4789">
        <v>6</v>
      </c>
      <c r="U4789">
        <v>0.2</v>
      </c>
      <c r="V4789">
        <v>43.318800000000003</v>
      </c>
      <c r="W4789">
        <f>(Tableau1[[#This Row],[Sales]]/Tableau1[[#This Row],[Profit]])*100</f>
        <v>1333.333333333333</v>
      </c>
      <c r="X4789">
        <f>Tableau1[[#This Row],[Sales]]*(1-Tableau1[[#This Row],[Discount]])</f>
        <v>462.06719999999996</v>
      </c>
      <c r="Y4789">
        <f ca="1">SUMIF(Tableau1[Order ID],Tableau1[[#This Row],[Order ID]],Tableau1[[#This Row],[Sales]])</f>
        <v>0</v>
      </c>
    </row>
    <row r="4790" spans="1:25" x14ac:dyDescent="0.3">
      <c r="A4790">
        <v>9553</v>
      </c>
      <c r="B4790" t="s">
        <v>4809</v>
      </c>
      <c r="C4790" s="9" t="s">
        <v>6081</v>
      </c>
      <c r="D4790" s="9">
        <v>42154</v>
      </c>
      <c r="E4790" s="3" t="s">
        <v>6276</v>
      </c>
      <c r="F4790" t="s">
        <v>6465</v>
      </c>
      <c r="G4790" t="s">
        <v>7254</v>
      </c>
      <c r="H4790" t="s">
        <v>8047</v>
      </c>
      <c r="I4790" t="s">
        <v>8056</v>
      </c>
      <c r="J4790" t="s">
        <v>8057</v>
      </c>
      <c r="K4790" t="s">
        <v>8082</v>
      </c>
      <c r="L4790" t="s">
        <v>8605</v>
      </c>
      <c r="M4790">
        <v>22153</v>
      </c>
      <c r="N4790" t="s">
        <v>8637</v>
      </c>
      <c r="O4790" t="s">
        <v>9884</v>
      </c>
      <c r="P4790" t="s">
        <v>10372</v>
      </c>
      <c r="Q4790" t="s">
        <v>10384</v>
      </c>
      <c r="R4790" t="s">
        <v>11619</v>
      </c>
      <c r="S4790">
        <v>151.96</v>
      </c>
      <c r="T4790">
        <v>4</v>
      </c>
      <c r="U4790">
        <v>0</v>
      </c>
      <c r="V4790">
        <v>36.470399999999998</v>
      </c>
      <c r="W4790">
        <f>(Tableau1[[#This Row],[Sales]]/Tableau1[[#This Row],[Profit]])*100</f>
        <v>416.66666666666669</v>
      </c>
      <c r="X4790">
        <f>Tableau1[[#This Row],[Sales]]*(1-Tableau1[[#This Row],[Discount]])</f>
        <v>151.96</v>
      </c>
      <c r="Y4790">
        <f ca="1">SUMIF(Tableau1[Order ID],Tableau1[[#This Row],[Order ID]],Tableau1[[#This Row],[Sales]])</f>
        <v>0</v>
      </c>
    </row>
    <row r="4791" spans="1:25" x14ac:dyDescent="0.3">
      <c r="A4791">
        <v>9554</v>
      </c>
      <c r="B4791" t="s">
        <v>4810</v>
      </c>
      <c r="C4791" s="9" t="s">
        <v>5927</v>
      </c>
      <c r="D4791" s="9">
        <v>42635</v>
      </c>
      <c r="E4791" s="3" t="s">
        <v>5750</v>
      </c>
      <c r="F4791" t="s">
        <v>6465</v>
      </c>
      <c r="G4791" t="s">
        <v>6884</v>
      </c>
      <c r="H4791" t="s">
        <v>7677</v>
      </c>
      <c r="I4791" t="s">
        <v>8055</v>
      </c>
      <c r="J4791" t="s">
        <v>8057</v>
      </c>
      <c r="K4791" t="s">
        <v>8324</v>
      </c>
      <c r="L4791" t="s">
        <v>8610</v>
      </c>
      <c r="M4791">
        <v>80020</v>
      </c>
      <c r="N4791" t="s">
        <v>8638</v>
      </c>
      <c r="O4791" t="s">
        <v>9021</v>
      </c>
      <c r="P4791" t="s">
        <v>10370</v>
      </c>
      <c r="Q4791" t="s">
        <v>10378</v>
      </c>
      <c r="R4791" t="s">
        <v>10771</v>
      </c>
      <c r="S4791">
        <v>68.432000000000002</v>
      </c>
      <c r="T4791">
        <v>7</v>
      </c>
      <c r="U4791">
        <v>0.2</v>
      </c>
      <c r="V4791">
        <v>8.5540000000000003</v>
      </c>
      <c r="W4791">
        <f>(Tableau1[[#This Row],[Sales]]/Tableau1[[#This Row],[Profit]])*100</f>
        <v>800</v>
      </c>
      <c r="X4791">
        <f>Tableau1[[#This Row],[Sales]]*(1-Tableau1[[#This Row],[Discount]])</f>
        <v>54.745600000000003</v>
      </c>
      <c r="Y4791">
        <f ca="1">SUMIF(Tableau1[Order ID],Tableau1[[#This Row],[Order ID]],Tableau1[[#This Row],[Sales]])</f>
        <v>0</v>
      </c>
    </row>
    <row r="4792" spans="1:25" x14ac:dyDescent="0.3">
      <c r="A4792">
        <v>9555</v>
      </c>
      <c r="B4792" t="s">
        <v>4811</v>
      </c>
      <c r="C4792" s="9" t="s">
        <v>5139</v>
      </c>
      <c r="D4792" s="9">
        <v>42336</v>
      </c>
      <c r="E4792" s="3" t="s">
        <v>6287</v>
      </c>
      <c r="F4792" t="s">
        <v>6465</v>
      </c>
      <c r="G4792" t="s">
        <v>7154</v>
      </c>
      <c r="H4792" t="s">
        <v>7947</v>
      </c>
      <c r="I4792" t="s">
        <v>8054</v>
      </c>
      <c r="J4792" t="s">
        <v>8057</v>
      </c>
      <c r="K4792" t="s">
        <v>8096</v>
      </c>
      <c r="L4792" t="s">
        <v>8612</v>
      </c>
      <c r="M4792">
        <v>43229</v>
      </c>
      <c r="N4792" t="s">
        <v>8640</v>
      </c>
      <c r="O4792" t="s">
        <v>8728</v>
      </c>
      <c r="P4792" t="s">
        <v>10370</v>
      </c>
      <c r="Q4792" t="s">
        <v>10378</v>
      </c>
      <c r="R4792" t="s">
        <v>10477</v>
      </c>
      <c r="S4792">
        <v>71.12</v>
      </c>
      <c r="T4792">
        <v>5</v>
      </c>
      <c r="U4792">
        <v>0.2</v>
      </c>
      <c r="V4792">
        <v>9.7789999999999999</v>
      </c>
      <c r="W4792">
        <f>(Tableau1[[#This Row],[Sales]]/Tableau1[[#This Row],[Profit]])*100</f>
        <v>727.27272727272737</v>
      </c>
      <c r="X4792">
        <f>Tableau1[[#This Row],[Sales]]*(1-Tableau1[[#This Row],[Discount]])</f>
        <v>56.896000000000008</v>
      </c>
      <c r="Y4792">
        <f ca="1">SUMIF(Tableau1[Order ID],Tableau1[[#This Row],[Order ID]],Tableau1[[#This Row],[Sales]])</f>
        <v>0</v>
      </c>
    </row>
    <row r="4793" spans="1:25" x14ac:dyDescent="0.3">
      <c r="A4793">
        <v>9557</v>
      </c>
      <c r="B4793" t="s">
        <v>4812</v>
      </c>
      <c r="C4793" s="9" t="s">
        <v>5185</v>
      </c>
      <c r="D4793" s="9">
        <v>42341</v>
      </c>
      <c r="E4793" s="3" t="s">
        <v>5931</v>
      </c>
      <c r="F4793" t="s">
        <v>6464</v>
      </c>
      <c r="G4793" t="s">
        <v>6474</v>
      </c>
      <c r="H4793" t="s">
        <v>7267</v>
      </c>
      <c r="I4793" t="s">
        <v>8056</v>
      </c>
      <c r="J4793" t="s">
        <v>8057</v>
      </c>
      <c r="K4793" t="s">
        <v>8061</v>
      </c>
      <c r="L4793" t="s">
        <v>8626</v>
      </c>
      <c r="M4793">
        <v>3301</v>
      </c>
      <c r="N4793" t="s">
        <v>8640</v>
      </c>
      <c r="O4793" t="s">
        <v>9392</v>
      </c>
      <c r="P4793" t="s">
        <v>10371</v>
      </c>
      <c r="Q4793" t="s">
        <v>10383</v>
      </c>
      <c r="R4793" t="s">
        <v>11140</v>
      </c>
      <c r="S4793">
        <v>184.66</v>
      </c>
      <c r="T4793">
        <v>7</v>
      </c>
      <c r="U4793">
        <v>0</v>
      </c>
      <c r="V4793">
        <v>84.943600000000004</v>
      </c>
      <c r="W4793">
        <f>(Tableau1[[#This Row],[Sales]]/Tableau1[[#This Row],[Profit]])*100</f>
        <v>217.39130434782606</v>
      </c>
      <c r="X4793">
        <f>Tableau1[[#This Row],[Sales]]*(1-Tableau1[[#This Row],[Discount]])</f>
        <v>184.66</v>
      </c>
      <c r="Y4793">
        <f ca="1">SUMIF(Tableau1[Order ID],Tableau1[[#This Row],[Order ID]],Tableau1[[#This Row],[Sales]])</f>
        <v>0</v>
      </c>
    </row>
    <row r="4794" spans="1:25" x14ac:dyDescent="0.3">
      <c r="A4794">
        <v>9558</v>
      </c>
      <c r="B4794" t="s">
        <v>4813</v>
      </c>
      <c r="C4794" s="9" t="s">
        <v>6166</v>
      </c>
      <c r="D4794" s="9">
        <v>41929</v>
      </c>
      <c r="E4794" s="3" t="s">
        <v>5568</v>
      </c>
      <c r="F4794" t="s">
        <v>6464</v>
      </c>
      <c r="G4794" t="s">
        <v>6900</v>
      </c>
      <c r="H4794" t="s">
        <v>7693</v>
      </c>
      <c r="I4794" t="s">
        <v>8054</v>
      </c>
      <c r="J4794" t="s">
        <v>8057</v>
      </c>
      <c r="K4794" t="s">
        <v>8070</v>
      </c>
      <c r="L4794" t="s">
        <v>8593</v>
      </c>
      <c r="M4794">
        <v>77095</v>
      </c>
      <c r="N4794" t="s">
        <v>8639</v>
      </c>
      <c r="O4794" t="s">
        <v>10056</v>
      </c>
      <c r="P4794" t="s">
        <v>10370</v>
      </c>
      <c r="Q4794" t="s">
        <v>10378</v>
      </c>
      <c r="R4794" t="s">
        <v>11795</v>
      </c>
      <c r="S4794">
        <v>5.3120000000000003</v>
      </c>
      <c r="T4794">
        <v>2</v>
      </c>
      <c r="U4794">
        <v>0.6</v>
      </c>
      <c r="V4794">
        <v>-1.5935999999999999</v>
      </c>
      <c r="W4794">
        <f>(Tableau1[[#This Row],[Sales]]/Tableau1[[#This Row],[Profit]])*100</f>
        <v>-333.33333333333337</v>
      </c>
      <c r="X4794">
        <f>Tableau1[[#This Row],[Sales]]*(1-Tableau1[[#This Row],[Discount]])</f>
        <v>2.1248</v>
      </c>
      <c r="Y4794">
        <f ca="1">SUMIF(Tableau1[Order ID],Tableau1[[#This Row],[Order ID]],Tableau1[[#This Row],[Sales]])</f>
        <v>0</v>
      </c>
    </row>
    <row r="4795" spans="1:25" x14ac:dyDescent="0.3">
      <c r="A4795">
        <v>9559</v>
      </c>
      <c r="B4795" t="s">
        <v>4814</v>
      </c>
      <c r="C4795" s="9" t="s">
        <v>6003</v>
      </c>
      <c r="D4795" s="9">
        <v>42493</v>
      </c>
      <c r="E4795" s="3" t="s">
        <v>5495</v>
      </c>
      <c r="F4795" t="s">
        <v>6466</v>
      </c>
      <c r="G4795" t="s">
        <v>7260</v>
      </c>
      <c r="H4795" t="s">
        <v>8053</v>
      </c>
      <c r="I4795" t="s">
        <v>8054</v>
      </c>
      <c r="J4795" t="s">
        <v>8057</v>
      </c>
      <c r="K4795" t="s">
        <v>8104</v>
      </c>
      <c r="L4795" t="s">
        <v>8612</v>
      </c>
      <c r="M4795">
        <v>43055</v>
      </c>
      <c r="N4795" t="s">
        <v>8640</v>
      </c>
      <c r="O4795" t="s">
        <v>8854</v>
      </c>
      <c r="P4795" t="s">
        <v>10372</v>
      </c>
      <c r="Q4795" t="s">
        <v>10384</v>
      </c>
      <c r="R4795" t="s">
        <v>10839</v>
      </c>
      <c r="S4795">
        <v>132.52000000000001</v>
      </c>
      <c r="T4795">
        <v>5</v>
      </c>
      <c r="U4795">
        <v>0.2</v>
      </c>
      <c r="V4795">
        <v>34.786499999999997</v>
      </c>
      <c r="W4795">
        <f>(Tableau1[[#This Row],[Sales]]/Tableau1[[#This Row],[Profit]])*100</f>
        <v>380.95238095238102</v>
      </c>
      <c r="X4795">
        <f>Tableau1[[#This Row],[Sales]]*(1-Tableau1[[#This Row],[Discount]])</f>
        <v>106.01600000000002</v>
      </c>
      <c r="Y4795">
        <f ca="1">SUMIF(Tableau1[Order ID],Tableau1[[#This Row],[Order ID]],Tableau1[[#This Row],[Sales]])</f>
        <v>0</v>
      </c>
    </row>
    <row r="4796" spans="1:25" x14ac:dyDescent="0.3">
      <c r="A4796">
        <v>9565</v>
      </c>
      <c r="B4796" t="s">
        <v>4815</v>
      </c>
      <c r="C4796" s="9" t="s">
        <v>5962</v>
      </c>
      <c r="D4796" s="9">
        <v>42156</v>
      </c>
      <c r="E4796" s="3" t="s">
        <v>6243</v>
      </c>
      <c r="F4796" t="s">
        <v>6465</v>
      </c>
      <c r="G4796" t="s">
        <v>6812</v>
      </c>
      <c r="H4796" t="s">
        <v>7605</v>
      </c>
      <c r="I4796" t="s">
        <v>8056</v>
      </c>
      <c r="J4796" t="s">
        <v>8057</v>
      </c>
      <c r="K4796" t="s">
        <v>8059</v>
      </c>
      <c r="L4796" t="s">
        <v>8590</v>
      </c>
      <c r="M4796">
        <v>90045</v>
      </c>
      <c r="N4796" t="s">
        <v>8638</v>
      </c>
      <c r="O4796" t="s">
        <v>9612</v>
      </c>
      <c r="P4796" t="s">
        <v>10371</v>
      </c>
      <c r="Q4796" t="s">
        <v>10383</v>
      </c>
      <c r="R4796" t="s">
        <v>11352</v>
      </c>
      <c r="S4796">
        <v>11.76</v>
      </c>
      <c r="T4796">
        <v>2</v>
      </c>
      <c r="U4796">
        <v>0</v>
      </c>
      <c r="V4796">
        <v>5.7624000000000004</v>
      </c>
      <c r="W4796">
        <f>(Tableau1[[#This Row],[Sales]]/Tableau1[[#This Row],[Profit]])*100</f>
        <v>204.08163265306118</v>
      </c>
      <c r="X4796">
        <f>Tableau1[[#This Row],[Sales]]*(1-Tableau1[[#This Row],[Discount]])</f>
        <v>11.76</v>
      </c>
      <c r="Y4796">
        <f ca="1">SUMIF(Tableau1[Order ID],Tableau1[[#This Row],[Order ID]],Tableau1[[#This Row],[Sales]])</f>
        <v>0</v>
      </c>
    </row>
    <row r="4797" spans="1:25" x14ac:dyDescent="0.3">
      <c r="A4797">
        <v>9566</v>
      </c>
      <c r="B4797" t="s">
        <v>4816</v>
      </c>
      <c r="C4797" s="9" t="s">
        <v>5721</v>
      </c>
      <c r="D4797" s="9">
        <v>41729</v>
      </c>
      <c r="E4797" s="3" t="s">
        <v>5721</v>
      </c>
      <c r="F4797" t="s">
        <v>6467</v>
      </c>
      <c r="G4797" t="s">
        <v>6696</v>
      </c>
      <c r="H4797" t="s">
        <v>7489</v>
      </c>
      <c r="I4797" t="s">
        <v>8054</v>
      </c>
      <c r="J4797" t="s">
        <v>8057</v>
      </c>
      <c r="K4797" t="s">
        <v>8125</v>
      </c>
      <c r="L4797" t="s">
        <v>8591</v>
      </c>
      <c r="M4797">
        <v>33614</v>
      </c>
      <c r="N4797" t="s">
        <v>8637</v>
      </c>
      <c r="O4797" t="s">
        <v>8865</v>
      </c>
      <c r="P4797" t="s">
        <v>10370</v>
      </c>
      <c r="Q4797" t="s">
        <v>10374</v>
      </c>
      <c r="R4797" t="s">
        <v>10615</v>
      </c>
      <c r="S4797">
        <v>1125.4880000000001</v>
      </c>
      <c r="T4797">
        <v>7</v>
      </c>
      <c r="U4797">
        <v>0.2</v>
      </c>
      <c r="V4797">
        <v>98.480199999999996</v>
      </c>
      <c r="W4797">
        <f>(Tableau1[[#This Row],[Sales]]/Tableau1[[#This Row],[Profit]])*100</f>
        <v>1142.8571428571429</v>
      </c>
      <c r="X4797">
        <f>Tableau1[[#This Row],[Sales]]*(1-Tableau1[[#This Row],[Discount]])</f>
        <v>900.39040000000011</v>
      </c>
      <c r="Y4797">
        <f ca="1">SUMIF(Tableau1[Order ID],Tableau1[[#This Row],[Order ID]],Tableau1[[#This Row],[Sales]])</f>
        <v>0</v>
      </c>
    </row>
    <row r="4798" spans="1:25" x14ac:dyDescent="0.3">
      <c r="A4798">
        <v>9569</v>
      </c>
      <c r="B4798" t="s">
        <v>4817</v>
      </c>
      <c r="C4798" s="9" t="s">
        <v>5987</v>
      </c>
      <c r="D4798" s="9">
        <v>42921</v>
      </c>
      <c r="E4798" s="3" t="s">
        <v>5467</v>
      </c>
      <c r="F4798" t="s">
        <v>6466</v>
      </c>
      <c r="G4798" t="s">
        <v>6928</v>
      </c>
      <c r="H4798" t="s">
        <v>7721</v>
      </c>
      <c r="I4798" t="s">
        <v>8055</v>
      </c>
      <c r="J4798" t="s">
        <v>8057</v>
      </c>
      <c r="K4798" t="s">
        <v>8067</v>
      </c>
      <c r="L4798" t="s">
        <v>8596</v>
      </c>
      <c r="M4798">
        <v>68025</v>
      </c>
      <c r="N4798" t="s">
        <v>8639</v>
      </c>
      <c r="O4798" t="s">
        <v>8763</v>
      </c>
      <c r="P4798" t="s">
        <v>10372</v>
      </c>
      <c r="Q4798" t="s">
        <v>10380</v>
      </c>
      <c r="R4798" t="s">
        <v>10513</v>
      </c>
      <c r="S4798">
        <v>79.959999999999994</v>
      </c>
      <c r="T4798">
        <v>4</v>
      </c>
      <c r="U4798">
        <v>0</v>
      </c>
      <c r="V4798">
        <v>22.3888</v>
      </c>
      <c r="W4798">
        <f>(Tableau1[[#This Row],[Sales]]/Tableau1[[#This Row],[Profit]])*100</f>
        <v>357.14285714285711</v>
      </c>
      <c r="X4798">
        <f>Tableau1[[#This Row],[Sales]]*(1-Tableau1[[#This Row],[Discount]])</f>
        <v>79.959999999999994</v>
      </c>
      <c r="Y4798">
        <f ca="1">SUMIF(Tableau1[Order ID],Tableau1[[#This Row],[Order ID]],Tableau1[[#This Row],[Sales]])</f>
        <v>0</v>
      </c>
    </row>
    <row r="4799" spans="1:25" x14ac:dyDescent="0.3">
      <c r="A4799">
        <v>9570</v>
      </c>
      <c r="B4799" t="s">
        <v>4818</v>
      </c>
      <c r="C4799" s="9" t="s">
        <v>5526</v>
      </c>
      <c r="D4799" s="9">
        <v>42271</v>
      </c>
      <c r="E4799" s="3" t="s">
        <v>5526</v>
      </c>
      <c r="F4799" t="s">
        <v>6467</v>
      </c>
      <c r="G4799" t="s">
        <v>6561</v>
      </c>
      <c r="H4799" t="s">
        <v>7354</v>
      </c>
      <c r="I4799" t="s">
        <v>8054</v>
      </c>
      <c r="J4799" t="s">
        <v>8057</v>
      </c>
      <c r="K4799" t="s">
        <v>8096</v>
      </c>
      <c r="L4799" t="s">
        <v>8612</v>
      </c>
      <c r="M4799">
        <v>43229</v>
      </c>
      <c r="N4799" t="s">
        <v>8640</v>
      </c>
      <c r="O4799" t="s">
        <v>9967</v>
      </c>
      <c r="P4799" t="s">
        <v>10371</v>
      </c>
      <c r="Q4799" t="s">
        <v>10381</v>
      </c>
      <c r="R4799" t="s">
        <v>11703</v>
      </c>
      <c r="S4799">
        <v>6.7320000000000002</v>
      </c>
      <c r="T4799">
        <v>6</v>
      </c>
      <c r="U4799">
        <v>0.7</v>
      </c>
      <c r="V4799">
        <v>-4.4880000000000004</v>
      </c>
      <c r="W4799">
        <f>(Tableau1[[#This Row],[Sales]]/Tableau1[[#This Row],[Profit]])*100</f>
        <v>-150</v>
      </c>
      <c r="X4799">
        <f>Tableau1[[#This Row],[Sales]]*(1-Tableau1[[#This Row],[Discount]])</f>
        <v>2.0196000000000005</v>
      </c>
      <c r="Y4799">
        <f ca="1">SUMIF(Tableau1[Order ID],Tableau1[[#This Row],[Order ID]],Tableau1[[#This Row],[Sales]])</f>
        <v>0</v>
      </c>
    </row>
    <row r="4800" spans="1:25" x14ac:dyDescent="0.3">
      <c r="A4800">
        <v>9575</v>
      </c>
      <c r="B4800" t="s">
        <v>4819</v>
      </c>
      <c r="C4800" s="9" t="s">
        <v>5893</v>
      </c>
      <c r="D4800" s="9">
        <v>42229</v>
      </c>
      <c r="E4800" s="3" t="s">
        <v>5893</v>
      </c>
      <c r="F4800" t="s">
        <v>6467</v>
      </c>
      <c r="G4800" t="s">
        <v>6479</v>
      </c>
      <c r="H4800" t="s">
        <v>7272</v>
      </c>
      <c r="I4800" t="s">
        <v>8054</v>
      </c>
      <c r="J4800" t="s">
        <v>8057</v>
      </c>
      <c r="K4800" t="s">
        <v>8283</v>
      </c>
      <c r="L4800" t="s">
        <v>8590</v>
      </c>
      <c r="M4800">
        <v>91767</v>
      </c>
      <c r="N4800" t="s">
        <v>8638</v>
      </c>
      <c r="O4800" t="s">
        <v>9760</v>
      </c>
      <c r="P4800" t="s">
        <v>10370</v>
      </c>
      <c r="Q4800" t="s">
        <v>10378</v>
      </c>
      <c r="R4800" t="s">
        <v>11495</v>
      </c>
      <c r="S4800">
        <v>31.56</v>
      </c>
      <c r="T4800">
        <v>3</v>
      </c>
      <c r="U4800">
        <v>0</v>
      </c>
      <c r="V4800">
        <v>10.4148</v>
      </c>
      <c r="W4800">
        <f>(Tableau1[[#This Row],[Sales]]/Tableau1[[#This Row],[Profit]])*100</f>
        <v>303.030303030303</v>
      </c>
      <c r="X4800">
        <f>Tableau1[[#This Row],[Sales]]*(1-Tableau1[[#This Row],[Discount]])</f>
        <v>31.56</v>
      </c>
      <c r="Y4800">
        <f ca="1">SUMIF(Tableau1[Order ID],Tableau1[[#This Row],[Order ID]],Tableau1[[#This Row],[Sales]])</f>
        <v>0</v>
      </c>
    </row>
    <row r="4801" spans="1:25" x14ac:dyDescent="0.3">
      <c r="A4801">
        <v>9576</v>
      </c>
      <c r="B4801" t="s">
        <v>4820</v>
      </c>
      <c r="C4801" s="9" t="s">
        <v>6019</v>
      </c>
      <c r="D4801" s="9">
        <v>42150</v>
      </c>
      <c r="E4801" s="3" t="s">
        <v>5101</v>
      </c>
      <c r="F4801" t="s">
        <v>6464</v>
      </c>
      <c r="G4801" t="s">
        <v>6987</v>
      </c>
      <c r="H4801" t="s">
        <v>7780</v>
      </c>
      <c r="I4801" t="s">
        <v>8054</v>
      </c>
      <c r="J4801" t="s">
        <v>8057</v>
      </c>
      <c r="K4801" t="s">
        <v>8110</v>
      </c>
      <c r="L4801" t="s">
        <v>8593</v>
      </c>
      <c r="M4801">
        <v>78207</v>
      </c>
      <c r="N4801" t="s">
        <v>8639</v>
      </c>
      <c r="O4801" t="s">
        <v>8721</v>
      </c>
      <c r="P4801" t="s">
        <v>10370</v>
      </c>
      <c r="Q4801" t="s">
        <v>10374</v>
      </c>
      <c r="R4801" t="s">
        <v>10470</v>
      </c>
      <c r="S4801">
        <v>105.68600000000001</v>
      </c>
      <c r="T4801">
        <v>1</v>
      </c>
      <c r="U4801">
        <v>0.3</v>
      </c>
      <c r="V4801">
        <v>-28.686199999999999</v>
      </c>
      <c r="W4801">
        <f>(Tableau1[[#This Row],[Sales]]/Tableau1[[#This Row],[Profit]])*100</f>
        <v>-368.42105263157896</v>
      </c>
      <c r="X4801">
        <f>Tableau1[[#This Row],[Sales]]*(1-Tableau1[[#This Row],[Discount]])</f>
        <v>73.980199999999996</v>
      </c>
      <c r="Y4801">
        <f ca="1">SUMIF(Tableau1[Order ID],Tableau1[[#This Row],[Order ID]],Tableau1[[#This Row],[Sales]])</f>
        <v>0</v>
      </c>
    </row>
    <row r="4802" spans="1:25" x14ac:dyDescent="0.3">
      <c r="A4802">
        <v>9579</v>
      </c>
      <c r="B4802" t="s">
        <v>4821</v>
      </c>
      <c r="C4802" s="9" t="s">
        <v>5062</v>
      </c>
      <c r="D4802" s="9">
        <v>42992</v>
      </c>
      <c r="E4802" s="3" t="s">
        <v>5148</v>
      </c>
      <c r="F4802" t="s">
        <v>6466</v>
      </c>
      <c r="G4802" t="s">
        <v>6510</v>
      </c>
      <c r="H4802" t="s">
        <v>7303</v>
      </c>
      <c r="I4802" t="s">
        <v>8056</v>
      </c>
      <c r="J4802" t="s">
        <v>8057</v>
      </c>
      <c r="K4802" t="s">
        <v>8078</v>
      </c>
      <c r="L4802" t="s">
        <v>8603</v>
      </c>
      <c r="M4802">
        <v>10035</v>
      </c>
      <c r="N4802" t="s">
        <v>8640</v>
      </c>
      <c r="O4802" t="s">
        <v>9509</v>
      </c>
      <c r="P4802" t="s">
        <v>10372</v>
      </c>
      <c r="Q4802" t="s">
        <v>10380</v>
      </c>
      <c r="R4802" t="s">
        <v>11251</v>
      </c>
      <c r="S4802">
        <v>1079.8499999999999</v>
      </c>
      <c r="T4802">
        <v>3</v>
      </c>
      <c r="U4802">
        <v>0</v>
      </c>
      <c r="V4802">
        <v>323.95499999999998</v>
      </c>
      <c r="W4802">
        <f>(Tableau1[[#This Row],[Sales]]/Tableau1[[#This Row],[Profit]])*100</f>
        <v>333.33333333333331</v>
      </c>
      <c r="X4802">
        <f>Tableau1[[#This Row],[Sales]]*(1-Tableau1[[#This Row],[Discount]])</f>
        <v>1079.8499999999999</v>
      </c>
      <c r="Y4802">
        <f ca="1">SUMIF(Tableau1[Order ID],Tableau1[[#This Row],[Order ID]],Tableau1[[#This Row],[Sales]])</f>
        <v>0</v>
      </c>
    </row>
    <row r="4803" spans="1:25" x14ac:dyDescent="0.3">
      <c r="A4803">
        <v>9583</v>
      </c>
      <c r="B4803" t="s">
        <v>4822</v>
      </c>
      <c r="C4803" s="9" t="s">
        <v>5873</v>
      </c>
      <c r="D4803" s="9">
        <v>42528</v>
      </c>
      <c r="E4803" s="3" t="s">
        <v>5755</v>
      </c>
      <c r="F4803" t="s">
        <v>6465</v>
      </c>
      <c r="G4803" t="s">
        <v>7257</v>
      </c>
      <c r="H4803" t="s">
        <v>8050</v>
      </c>
      <c r="I4803" t="s">
        <v>8056</v>
      </c>
      <c r="J4803" t="s">
        <v>8057</v>
      </c>
      <c r="K4803" t="s">
        <v>8068</v>
      </c>
      <c r="L4803" t="s">
        <v>8597</v>
      </c>
      <c r="M4803">
        <v>19120</v>
      </c>
      <c r="N4803" t="s">
        <v>8640</v>
      </c>
      <c r="O4803" t="s">
        <v>8769</v>
      </c>
      <c r="P4803" t="s">
        <v>10371</v>
      </c>
      <c r="Q4803" t="s">
        <v>10386</v>
      </c>
      <c r="R4803" t="s">
        <v>10519</v>
      </c>
      <c r="S4803">
        <v>9.6479999999999997</v>
      </c>
      <c r="T4803">
        <v>6</v>
      </c>
      <c r="U4803">
        <v>0.2</v>
      </c>
      <c r="V4803">
        <v>3.4973999999999998</v>
      </c>
      <c r="W4803">
        <f>(Tableau1[[#This Row],[Sales]]/Tableau1[[#This Row],[Profit]])*100</f>
        <v>275.86206896551727</v>
      </c>
      <c r="X4803">
        <f>Tableau1[[#This Row],[Sales]]*(1-Tableau1[[#This Row],[Discount]])</f>
        <v>7.7183999999999999</v>
      </c>
      <c r="Y4803">
        <f ca="1">SUMIF(Tableau1[Order ID],Tableau1[[#This Row],[Order ID]],Tableau1[[#This Row],[Sales]])</f>
        <v>0</v>
      </c>
    </row>
    <row r="4804" spans="1:25" x14ac:dyDescent="0.3">
      <c r="A4804">
        <v>9584</v>
      </c>
      <c r="B4804" t="s">
        <v>4823</v>
      </c>
      <c r="C4804" s="9" t="s">
        <v>5673</v>
      </c>
      <c r="D4804" s="9">
        <v>42911</v>
      </c>
      <c r="E4804" s="3" t="s">
        <v>5848</v>
      </c>
      <c r="F4804" t="s">
        <v>6464</v>
      </c>
      <c r="G4804" t="s">
        <v>7234</v>
      </c>
      <c r="H4804" t="s">
        <v>8027</v>
      </c>
      <c r="I4804" t="s">
        <v>8054</v>
      </c>
      <c r="J4804" t="s">
        <v>8057</v>
      </c>
      <c r="K4804" t="s">
        <v>8078</v>
      </c>
      <c r="L4804" t="s">
        <v>8603</v>
      </c>
      <c r="M4804">
        <v>10024</v>
      </c>
      <c r="N4804" t="s">
        <v>8640</v>
      </c>
      <c r="O4804" t="s">
        <v>9833</v>
      </c>
      <c r="P4804" t="s">
        <v>10370</v>
      </c>
      <c r="Q4804" t="s">
        <v>10373</v>
      </c>
      <c r="R4804" t="s">
        <v>11567</v>
      </c>
      <c r="S4804">
        <v>400.78399999999999</v>
      </c>
      <c r="T4804">
        <v>1</v>
      </c>
      <c r="U4804">
        <v>0.2</v>
      </c>
      <c r="V4804">
        <v>-5.0098000000000003</v>
      </c>
      <c r="W4804">
        <f>(Tableau1[[#This Row],[Sales]]/Tableau1[[#This Row],[Profit]])*100</f>
        <v>-8000</v>
      </c>
      <c r="X4804">
        <f>Tableau1[[#This Row],[Sales]]*(1-Tableau1[[#This Row],[Discount]])</f>
        <v>320.62720000000002</v>
      </c>
      <c r="Y4804">
        <f ca="1">SUMIF(Tableau1[Order ID],Tableau1[[#This Row],[Order ID]],Tableau1[[#This Row],[Sales]])</f>
        <v>0</v>
      </c>
    </row>
    <row r="4805" spans="1:25" x14ac:dyDescent="0.3">
      <c r="A4805">
        <v>9585</v>
      </c>
      <c r="B4805" t="s">
        <v>4824</v>
      </c>
      <c r="C4805" s="9" t="s">
        <v>5805</v>
      </c>
      <c r="D4805" s="9">
        <v>42973</v>
      </c>
      <c r="E4805" s="3" t="s">
        <v>5181</v>
      </c>
      <c r="F4805" t="s">
        <v>6466</v>
      </c>
      <c r="G4805" t="s">
        <v>7175</v>
      </c>
      <c r="H4805" t="s">
        <v>7968</v>
      </c>
      <c r="I4805" t="s">
        <v>8056</v>
      </c>
      <c r="J4805" t="s">
        <v>8057</v>
      </c>
      <c r="K4805" t="s">
        <v>8124</v>
      </c>
      <c r="L4805" t="s">
        <v>8600</v>
      </c>
      <c r="M4805">
        <v>48234</v>
      </c>
      <c r="N4805" t="s">
        <v>8639</v>
      </c>
      <c r="O4805" t="s">
        <v>9625</v>
      </c>
      <c r="P4805" t="s">
        <v>10371</v>
      </c>
      <c r="Q4805" t="s">
        <v>10377</v>
      </c>
      <c r="R4805" t="s">
        <v>11365</v>
      </c>
      <c r="S4805">
        <v>53.72</v>
      </c>
      <c r="T4805">
        <v>4</v>
      </c>
      <c r="U4805">
        <v>0</v>
      </c>
      <c r="V4805">
        <v>13.9672</v>
      </c>
      <c r="W4805">
        <f>(Tableau1[[#This Row],[Sales]]/Tableau1[[#This Row],[Profit]])*100</f>
        <v>384.61538461538464</v>
      </c>
      <c r="X4805">
        <f>Tableau1[[#This Row],[Sales]]*(1-Tableau1[[#This Row],[Discount]])</f>
        <v>53.72</v>
      </c>
      <c r="Y4805">
        <f ca="1">SUMIF(Tableau1[Order ID],Tableau1[[#This Row],[Order ID]],Tableau1[[#This Row],[Sales]])</f>
        <v>0</v>
      </c>
    </row>
    <row r="4806" spans="1:25" x14ac:dyDescent="0.3">
      <c r="A4806">
        <v>9586</v>
      </c>
      <c r="B4806" t="s">
        <v>4825</v>
      </c>
      <c r="C4806" s="9" t="s">
        <v>5400</v>
      </c>
      <c r="D4806" s="9">
        <v>42608</v>
      </c>
      <c r="E4806" s="3" t="s">
        <v>5800</v>
      </c>
      <c r="F4806" t="s">
        <v>6466</v>
      </c>
      <c r="G4806" t="s">
        <v>6926</v>
      </c>
      <c r="H4806" t="s">
        <v>7719</v>
      </c>
      <c r="I4806" t="s">
        <v>8055</v>
      </c>
      <c r="J4806" t="s">
        <v>8057</v>
      </c>
      <c r="K4806" t="s">
        <v>8158</v>
      </c>
      <c r="L4806" t="s">
        <v>8591</v>
      </c>
      <c r="M4806">
        <v>33142</v>
      </c>
      <c r="N4806" t="s">
        <v>8637</v>
      </c>
      <c r="O4806" t="s">
        <v>9986</v>
      </c>
      <c r="P4806" t="s">
        <v>10371</v>
      </c>
      <c r="Q4806" t="s">
        <v>10383</v>
      </c>
      <c r="R4806" t="s">
        <v>11723</v>
      </c>
      <c r="S4806">
        <v>31.007999999999999</v>
      </c>
      <c r="T4806">
        <v>1</v>
      </c>
      <c r="U4806">
        <v>0.2</v>
      </c>
      <c r="V4806">
        <v>11.240399999999999</v>
      </c>
      <c r="W4806">
        <f>(Tableau1[[#This Row],[Sales]]/Tableau1[[#This Row],[Profit]])*100</f>
        <v>275.86206896551727</v>
      </c>
      <c r="X4806">
        <f>Tableau1[[#This Row],[Sales]]*(1-Tableau1[[#This Row],[Discount]])</f>
        <v>24.8064</v>
      </c>
      <c r="Y4806">
        <f ca="1">SUMIF(Tableau1[Order ID],Tableau1[[#This Row],[Order ID]],Tableau1[[#This Row],[Sales]])</f>
        <v>0</v>
      </c>
    </row>
    <row r="4807" spans="1:25" x14ac:dyDescent="0.3">
      <c r="A4807">
        <v>9587</v>
      </c>
      <c r="B4807" t="s">
        <v>4826</v>
      </c>
      <c r="C4807" s="9" t="s">
        <v>5771</v>
      </c>
      <c r="D4807" s="9">
        <v>42692</v>
      </c>
      <c r="E4807" s="3" t="s">
        <v>5771</v>
      </c>
      <c r="F4807" t="s">
        <v>6467</v>
      </c>
      <c r="G4807" t="s">
        <v>7116</v>
      </c>
      <c r="H4807" t="s">
        <v>7909</v>
      </c>
      <c r="I4807" t="s">
        <v>8054</v>
      </c>
      <c r="J4807" t="s">
        <v>8057</v>
      </c>
      <c r="K4807" t="s">
        <v>8061</v>
      </c>
      <c r="L4807" t="s">
        <v>8590</v>
      </c>
      <c r="M4807">
        <v>94521</v>
      </c>
      <c r="N4807" t="s">
        <v>8638</v>
      </c>
      <c r="O4807" t="s">
        <v>9909</v>
      </c>
      <c r="P4807" t="s">
        <v>10371</v>
      </c>
      <c r="Q4807" t="s">
        <v>10381</v>
      </c>
      <c r="R4807" t="s">
        <v>11644</v>
      </c>
      <c r="S4807">
        <v>61.12</v>
      </c>
      <c r="T4807">
        <v>5</v>
      </c>
      <c r="U4807">
        <v>0.2</v>
      </c>
      <c r="V4807">
        <v>22.155999999999999</v>
      </c>
      <c r="W4807">
        <f>(Tableau1[[#This Row],[Sales]]/Tableau1[[#This Row],[Profit]])*100</f>
        <v>275.86206896551727</v>
      </c>
      <c r="X4807">
        <f>Tableau1[[#This Row],[Sales]]*(1-Tableau1[[#This Row],[Discount]])</f>
        <v>48.896000000000001</v>
      </c>
      <c r="Y4807">
        <f ca="1">SUMIF(Tableau1[Order ID],Tableau1[[#This Row],[Order ID]],Tableau1[[#This Row],[Sales]])</f>
        <v>0</v>
      </c>
    </row>
    <row r="4808" spans="1:25" x14ac:dyDescent="0.3">
      <c r="A4808">
        <v>9588</v>
      </c>
      <c r="B4808" t="s">
        <v>4827</v>
      </c>
      <c r="C4808" s="9" t="s">
        <v>5857</v>
      </c>
      <c r="D4808" s="9">
        <v>42842</v>
      </c>
      <c r="E4808" s="3" t="s">
        <v>5330</v>
      </c>
      <c r="F4808" t="s">
        <v>6465</v>
      </c>
      <c r="G4808" t="s">
        <v>7074</v>
      </c>
      <c r="H4808" t="s">
        <v>7867</v>
      </c>
      <c r="I4808" t="s">
        <v>8055</v>
      </c>
      <c r="J4808" t="s">
        <v>8057</v>
      </c>
      <c r="K4808" t="s">
        <v>8080</v>
      </c>
      <c r="L4808" t="s">
        <v>8598</v>
      </c>
      <c r="M4808">
        <v>60653</v>
      </c>
      <c r="N4808" t="s">
        <v>8639</v>
      </c>
      <c r="O4808" t="s">
        <v>9489</v>
      </c>
      <c r="P4808" t="s">
        <v>10371</v>
      </c>
      <c r="Q4808" t="s">
        <v>10377</v>
      </c>
      <c r="R4808" t="s">
        <v>11232</v>
      </c>
      <c r="S4808">
        <v>195.136</v>
      </c>
      <c r="T4808">
        <v>4</v>
      </c>
      <c r="U4808">
        <v>0.2</v>
      </c>
      <c r="V4808">
        <v>-43.9056</v>
      </c>
      <c r="W4808">
        <f>(Tableau1[[#This Row],[Sales]]/Tableau1[[#This Row],[Profit]])*100</f>
        <v>-444.44444444444446</v>
      </c>
      <c r="X4808">
        <f>Tableau1[[#This Row],[Sales]]*(1-Tableau1[[#This Row],[Discount]])</f>
        <v>156.1088</v>
      </c>
      <c r="Y4808">
        <f ca="1">SUMIF(Tableau1[Order ID],Tableau1[[#This Row],[Order ID]],Tableau1[[#This Row],[Sales]])</f>
        <v>0</v>
      </c>
    </row>
    <row r="4809" spans="1:25" x14ac:dyDescent="0.3">
      <c r="A4809">
        <v>9589</v>
      </c>
      <c r="B4809" t="s">
        <v>4828</v>
      </c>
      <c r="C4809" s="9" t="s">
        <v>5313</v>
      </c>
      <c r="D4809" s="9">
        <v>42939</v>
      </c>
      <c r="E4809" s="3" t="s">
        <v>5718</v>
      </c>
      <c r="F4809" t="s">
        <v>6465</v>
      </c>
      <c r="G4809" t="s">
        <v>7084</v>
      </c>
      <c r="H4809" t="s">
        <v>7877</v>
      </c>
      <c r="I4809" t="s">
        <v>8054</v>
      </c>
      <c r="J4809" t="s">
        <v>8057</v>
      </c>
      <c r="K4809" t="s">
        <v>8378</v>
      </c>
      <c r="L4809" t="s">
        <v>8598</v>
      </c>
      <c r="M4809">
        <v>60090</v>
      </c>
      <c r="N4809" t="s">
        <v>8639</v>
      </c>
      <c r="O4809" t="s">
        <v>8746</v>
      </c>
      <c r="P4809" t="s">
        <v>10371</v>
      </c>
      <c r="Q4809" t="s">
        <v>10379</v>
      </c>
      <c r="R4809" t="s">
        <v>10495</v>
      </c>
      <c r="S4809">
        <v>121.536</v>
      </c>
      <c r="T4809">
        <v>4</v>
      </c>
      <c r="U4809">
        <v>0.2</v>
      </c>
      <c r="V4809">
        <v>15.192</v>
      </c>
      <c r="W4809">
        <f>(Tableau1[[#This Row],[Sales]]/Tableau1[[#This Row],[Profit]])*100</f>
        <v>800</v>
      </c>
      <c r="X4809">
        <f>Tableau1[[#This Row],[Sales]]*(1-Tableau1[[#This Row],[Discount]])</f>
        <v>97.228800000000007</v>
      </c>
      <c r="Y4809">
        <f ca="1">SUMIF(Tableau1[Order ID],Tableau1[[#This Row],[Order ID]],Tableau1[[#This Row],[Sales]])</f>
        <v>0</v>
      </c>
    </row>
    <row r="4810" spans="1:25" x14ac:dyDescent="0.3">
      <c r="A4810">
        <v>9590</v>
      </c>
      <c r="B4810" t="s">
        <v>4829</v>
      </c>
      <c r="C4810" s="9" t="s">
        <v>5248</v>
      </c>
      <c r="D4810" s="9">
        <v>41770</v>
      </c>
      <c r="E4810" s="3" t="s">
        <v>6267</v>
      </c>
      <c r="F4810" t="s">
        <v>6465</v>
      </c>
      <c r="G4810" t="s">
        <v>7255</v>
      </c>
      <c r="H4810" t="s">
        <v>8048</v>
      </c>
      <c r="I4810" t="s">
        <v>8056</v>
      </c>
      <c r="J4810" t="s">
        <v>8057</v>
      </c>
      <c r="K4810" t="s">
        <v>8080</v>
      </c>
      <c r="L4810" t="s">
        <v>8598</v>
      </c>
      <c r="M4810">
        <v>60610</v>
      </c>
      <c r="N4810" t="s">
        <v>8639</v>
      </c>
      <c r="O4810" t="s">
        <v>10283</v>
      </c>
      <c r="P4810" t="s">
        <v>10371</v>
      </c>
      <c r="Q4810" t="s">
        <v>10383</v>
      </c>
      <c r="R4810" t="s">
        <v>12024</v>
      </c>
      <c r="S4810">
        <v>17.472000000000001</v>
      </c>
      <c r="T4810">
        <v>3</v>
      </c>
      <c r="U4810">
        <v>0.2</v>
      </c>
      <c r="V4810">
        <v>5.6783999999999999</v>
      </c>
      <c r="W4810">
        <f>(Tableau1[[#This Row],[Sales]]/Tableau1[[#This Row],[Profit]])*100</f>
        <v>307.69230769230774</v>
      </c>
      <c r="X4810">
        <f>Tableau1[[#This Row],[Sales]]*(1-Tableau1[[#This Row],[Discount]])</f>
        <v>13.977600000000002</v>
      </c>
      <c r="Y4810">
        <f ca="1">SUMIF(Tableau1[Order ID],Tableau1[[#This Row],[Order ID]],Tableau1[[#This Row],[Sales]])</f>
        <v>0</v>
      </c>
    </row>
    <row r="4811" spans="1:25" x14ac:dyDescent="0.3">
      <c r="A4811">
        <v>9592</v>
      </c>
      <c r="B4811" t="s">
        <v>4830</v>
      </c>
      <c r="C4811" s="9" t="s">
        <v>6092</v>
      </c>
      <c r="D4811" s="9">
        <v>42579</v>
      </c>
      <c r="E4811" s="3" t="s">
        <v>6177</v>
      </c>
      <c r="F4811" t="s">
        <v>6465</v>
      </c>
      <c r="G4811" t="s">
        <v>7061</v>
      </c>
      <c r="H4811" t="s">
        <v>7854</v>
      </c>
      <c r="I4811" t="s">
        <v>8056</v>
      </c>
      <c r="J4811" t="s">
        <v>8057</v>
      </c>
      <c r="K4811" t="s">
        <v>8103</v>
      </c>
      <c r="L4811" t="s">
        <v>8593</v>
      </c>
      <c r="M4811">
        <v>77506</v>
      </c>
      <c r="N4811" t="s">
        <v>8639</v>
      </c>
      <c r="O4811" t="s">
        <v>9495</v>
      </c>
      <c r="P4811" t="s">
        <v>10370</v>
      </c>
      <c r="Q4811" t="s">
        <v>10378</v>
      </c>
      <c r="R4811" t="s">
        <v>11238</v>
      </c>
      <c r="S4811">
        <v>24.7</v>
      </c>
      <c r="T4811">
        <v>5</v>
      </c>
      <c r="U4811">
        <v>0.6</v>
      </c>
      <c r="V4811">
        <v>-9.8800000000000008</v>
      </c>
      <c r="W4811">
        <f>(Tableau1[[#This Row],[Sales]]/Tableau1[[#This Row],[Profit]])*100</f>
        <v>-249.99999999999994</v>
      </c>
      <c r="X4811">
        <f>Tableau1[[#This Row],[Sales]]*(1-Tableau1[[#This Row],[Discount]])</f>
        <v>9.8800000000000008</v>
      </c>
      <c r="Y4811">
        <f ca="1">SUMIF(Tableau1[Order ID],Tableau1[[#This Row],[Order ID]],Tableau1[[#This Row],[Sales]])</f>
        <v>0</v>
      </c>
    </row>
    <row r="4812" spans="1:25" x14ac:dyDescent="0.3">
      <c r="A4812">
        <v>9594</v>
      </c>
      <c r="B4812" t="s">
        <v>4831</v>
      </c>
      <c r="C4812" s="9" t="s">
        <v>5062</v>
      </c>
      <c r="D4812" s="9">
        <v>42992</v>
      </c>
      <c r="E4812" s="3" t="s">
        <v>5050</v>
      </c>
      <c r="F4812" t="s">
        <v>6465</v>
      </c>
      <c r="G4812" t="s">
        <v>6989</v>
      </c>
      <c r="H4812" t="s">
        <v>7782</v>
      </c>
      <c r="I4812" t="s">
        <v>8054</v>
      </c>
      <c r="J4812" t="s">
        <v>8057</v>
      </c>
      <c r="K4812" t="s">
        <v>8078</v>
      </c>
      <c r="L4812" t="s">
        <v>8603</v>
      </c>
      <c r="M4812">
        <v>10024</v>
      </c>
      <c r="N4812" t="s">
        <v>8640</v>
      </c>
      <c r="O4812" t="s">
        <v>10051</v>
      </c>
      <c r="P4812" t="s">
        <v>10371</v>
      </c>
      <c r="Q4812" t="s">
        <v>10383</v>
      </c>
      <c r="R4812" t="s">
        <v>11789</v>
      </c>
      <c r="S4812">
        <v>8.56</v>
      </c>
      <c r="T4812">
        <v>2</v>
      </c>
      <c r="U4812">
        <v>0</v>
      </c>
      <c r="V4812">
        <v>3.8519999999999999</v>
      </c>
      <c r="W4812">
        <f>(Tableau1[[#This Row],[Sales]]/Tableau1[[#This Row],[Profit]])*100</f>
        <v>222.22222222222223</v>
      </c>
      <c r="X4812">
        <f>Tableau1[[#This Row],[Sales]]*(1-Tableau1[[#This Row],[Discount]])</f>
        <v>8.56</v>
      </c>
      <c r="Y4812">
        <f ca="1">SUMIF(Tableau1[Order ID],Tableau1[[#This Row],[Order ID]],Tableau1[[#This Row],[Sales]])</f>
        <v>0</v>
      </c>
    </row>
    <row r="4813" spans="1:25" x14ac:dyDescent="0.3">
      <c r="A4813">
        <v>9596</v>
      </c>
      <c r="B4813" t="s">
        <v>4832</v>
      </c>
      <c r="C4813" s="9" t="s">
        <v>5744</v>
      </c>
      <c r="D4813" s="9">
        <v>42759</v>
      </c>
      <c r="E4813" s="3" t="s">
        <v>5956</v>
      </c>
      <c r="F4813" t="s">
        <v>6465</v>
      </c>
      <c r="G4813" t="s">
        <v>6938</v>
      </c>
      <c r="H4813" t="s">
        <v>7731</v>
      </c>
      <c r="I4813" t="s">
        <v>8055</v>
      </c>
      <c r="J4813" t="s">
        <v>8057</v>
      </c>
      <c r="K4813" t="s">
        <v>8107</v>
      </c>
      <c r="L4813" t="s">
        <v>8590</v>
      </c>
      <c r="M4813">
        <v>95123</v>
      </c>
      <c r="N4813" t="s">
        <v>8638</v>
      </c>
      <c r="O4813" t="s">
        <v>8662</v>
      </c>
      <c r="P4813" t="s">
        <v>10371</v>
      </c>
      <c r="Q4813" t="s">
        <v>10382</v>
      </c>
      <c r="R4813" t="s">
        <v>10411</v>
      </c>
      <c r="S4813">
        <v>25.86</v>
      </c>
      <c r="T4813">
        <v>3</v>
      </c>
      <c r="U4813">
        <v>0</v>
      </c>
      <c r="V4813">
        <v>6.7236000000000002</v>
      </c>
      <c r="W4813">
        <f>(Tableau1[[#This Row],[Sales]]/Tableau1[[#This Row],[Profit]])*100</f>
        <v>384.61538461538458</v>
      </c>
      <c r="X4813">
        <f>Tableau1[[#This Row],[Sales]]*(1-Tableau1[[#This Row],[Discount]])</f>
        <v>25.86</v>
      </c>
      <c r="Y4813">
        <f ca="1">SUMIF(Tableau1[Order ID],Tableau1[[#This Row],[Order ID]],Tableau1[[#This Row],[Sales]])</f>
        <v>0</v>
      </c>
    </row>
    <row r="4814" spans="1:25" x14ac:dyDescent="0.3">
      <c r="A4814">
        <v>9599</v>
      </c>
      <c r="B4814" t="s">
        <v>4833</v>
      </c>
      <c r="C4814" s="9" t="s">
        <v>5474</v>
      </c>
      <c r="D4814" s="9">
        <v>42266</v>
      </c>
      <c r="E4814" s="3" t="s">
        <v>6382</v>
      </c>
      <c r="F4814" t="s">
        <v>6465</v>
      </c>
      <c r="G4814" t="s">
        <v>7231</v>
      </c>
      <c r="H4814" t="s">
        <v>8024</v>
      </c>
      <c r="I4814" t="s">
        <v>8056</v>
      </c>
      <c r="J4814" t="s">
        <v>8057</v>
      </c>
      <c r="K4814" t="s">
        <v>8359</v>
      </c>
      <c r="L4814" t="s">
        <v>8590</v>
      </c>
      <c r="M4814">
        <v>95823</v>
      </c>
      <c r="N4814" t="s">
        <v>8638</v>
      </c>
      <c r="O4814" t="s">
        <v>10054</v>
      </c>
      <c r="P4814" t="s">
        <v>10370</v>
      </c>
      <c r="Q4814" t="s">
        <v>10378</v>
      </c>
      <c r="R4814" t="s">
        <v>11792</v>
      </c>
      <c r="S4814">
        <v>60.84</v>
      </c>
      <c r="T4814">
        <v>3</v>
      </c>
      <c r="U4814">
        <v>0</v>
      </c>
      <c r="V4814">
        <v>19.468800000000002</v>
      </c>
      <c r="W4814">
        <f>(Tableau1[[#This Row],[Sales]]/Tableau1[[#This Row],[Profit]])*100</f>
        <v>312.5</v>
      </c>
      <c r="X4814">
        <f>Tableau1[[#This Row],[Sales]]*(1-Tableau1[[#This Row],[Discount]])</f>
        <v>60.84</v>
      </c>
      <c r="Y4814">
        <f ca="1">SUMIF(Tableau1[Order ID],Tableau1[[#This Row],[Order ID]],Tableau1[[#This Row],[Sales]])</f>
        <v>0</v>
      </c>
    </row>
    <row r="4815" spans="1:25" x14ac:dyDescent="0.3">
      <c r="A4815">
        <v>9600</v>
      </c>
      <c r="B4815" t="s">
        <v>4834</v>
      </c>
      <c r="C4815" s="9" t="s">
        <v>6254</v>
      </c>
      <c r="D4815" s="9">
        <v>42108</v>
      </c>
      <c r="E4815" s="3" t="s">
        <v>5054</v>
      </c>
      <c r="F4815" t="s">
        <v>6465</v>
      </c>
      <c r="G4815" t="s">
        <v>6704</v>
      </c>
      <c r="H4815" t="s">
        <v>7497</v>
      </c>
      <c r="I4815" t="s">
        <v>8054</v>
      </c>
      <c r="J4815" t="s">
        <v>8057</v>
      </c>
      <c r="K4815" t="s">
        <v>8082</v>
      </c>
      <c r="L4815" t="s">
        <v>8609</v>
      </c>
      <c r="M4815">
        <v>97477</v>
      </c>
      <c r="N4815" t="s">
        <v>8638</v>
      </c>
      <c r="O4815" t="s">
        <v>9904</v>
      </c>
      <c r="P4815" t="s">
        <v>10371</v>
      </c>
      <c r="Q4815" t="s">
        <v>10382</v>
      </c>
      <c r="R4815" t="s">
        <v>11641</v>
      </c>
      <c r="S4815">
        <v>35.207999999999998</v>
      </c>
      <c r="T4815">
        <v>1</v>
      </c>
      <c r="U4815">
        <v>0.2</v>
      </c>
      <c r="V4815">
        <v>2.6406000000000001</v>
      </c>
      <c r="W4815">
        <f>(Tableau1[[#This Row],[Sales]]/Tableau1[[#This Row],[Profit]])*100</f>
        <v>1333.3333333333333</v>
      </c>
      <c r="X4815">
        <f>Tableau1[[#This Row],[Sales]]*(1-Tableau1[[#This Row],[Discount]])</f>
        <v>28.166399999999999</v>
      </c>
      <c r="Y4815">
        <f ca="1">SUMIF(Tableau1[Order ID],Tableau1[[#This Row],[Order ID]],Tableau1[[#This Row],[Sales]])</f>
        <v>0</v>
      </c>
    </row>
    <row r="4816" spans="1:25" x14ac:dyDescent="0.3">
      <c r="A4816">
        <v>9601</v>
      </c>
      <c r="B4816" t="s">
        <v>4835</v>
      </c>
      <c r="C4816" s="9" t="s">
        <v>5570</v>
      </c>
      <c r="D4816" s="9">
        <v>42863</v>
      </c>
      <c r="E4816" s="3" t="s">
        <v>5973</v>
      </c>
      <c r="F4816" t="s">
        <v>6464</v>
      </c>
      <c r="G4816" t="s">
        <v>6650</v>
      </c>
      <c r="H4816" t="s">
        <v>7443</v>
      </c>
      <c r="I4816" t="s">
        <v>8055</v>
      </c>
      <c r="J4816" t="s">
        <v>8057</v>
      </c>
      <c r="K4816" t="s">
        <v>8569</v>
      </c>
      <c r="L4816" t="s">
        <v>8593</v>
      </c>
      <c r="M4816">
        <v>76063</v>
      </c>
      <c r="N4816" t="s">
        <v>8639</v>
      </c>
      <c r="O4816" t="s">
        <v>10033</v>
      </c>
      <c r="P4816" t="s">
        <v>10371</v>
      </c>
      <c r="Q4816" t="s">
        <v>10383</v>
      </c>
      <c r="R4816" t="s">
        <v>11770</v>
      </c>
      <c r="S4816">
        <v>41.472000000000001</v>
      </c>
      <c r="T4816">
        <v>8</v>
      </c>
      <c r="U4816">
        <v>0.2</v>
      </c>
      <c r="V4816">
        <v>14.5152</v>
      </c>
      <c r="W4816">
        <f>(Tableau1[[#This Row],[Sales]]/Tableau1[[#This Row],[Profit]])*100</f>
        <v>285.71428571428572</v>
      </c>
      <c r="X4816">
        <f>Tableau1[[#This Row],[Sales]]*(1-Tableau1[[#This Row],[Discount]])</f>
        <v>33.177600000000005</v>
      </c>
      <c r="Y4816">
        <f ca="1">SUMIF(Tableau1[Order ID],Tableau1[[#This Row],[Order ID]],Tableau1[[#This Row],[Sales]])</f>
        <v>0</v>
      </c>
    </row>
    <row r="4817" spans="1:25" x14ac:dyDescent="0.3">
      <c r="A4817">
        <v>9602</v>
      </c>
      <c r="B4817" t="s">
        <v>4836</v>
      </c>
      <c r="C4817" s="9" t="s">
        <v>5943</v>
      </c>
      <c r="D4817" s="9">
        <v>42617</v>
      </c>
      <c r="E4817" s="3" t="s">
        <v>5399</v>
      </c>
      <c r="F4817" t="s">
        <v>6465</v>
      </c>
      <c r="G4817" t="s">
        <v>6655</v>
      </c>
      <c r="H4817" t="s">
        <v>7448</v>
      </c>
      <c r="I4817" t="s">
        <v>8054</v>
      </c>
      <c r="J4817" t="s">
        <v>8057</v>
      </c>
      <c r="K4817" t="s">
        <v>8244</v>
      </c>
      <c r="L4817" t="s">
        <v>8624</v>
      </c>
      <c r="M4817">
        <v>72401</v>
      </c>
      <c r="N4817" t="s">
        <v>8637</v>
      </c>
      <c r="O4817" t="s">
        <v>9646</v>
      </c>
      <c r="P4817" t="s">
        <v>10371</v>
      </c>
      <c r="Q4817" t="s">
        <v>10383</v>
      </c>
      <c r="R4817" t="s">
        <v>11384</v>
      </c>
      <c r="S4817">
        <v>239.5</v>
      </c>
      <c r="T4817">
        <v>5</v>
      </c>
      <c r="U4817">
        <v>0</v>
      </c>
      <c r="V4817">
        <v>114.96</v>
      </c>
      <c r="W4817">
        <f>(Tableau1[[#This Row],[Sales]]/Tableau1[[#This Row],[Profit]])*100</f>
        <v>208.33333333333334</v>
      </c>
      <c r="X4817">
        <f>Tableau1[[#This Row],[Sales]]*(1-Tableau1[[#This Row],[Discount]])</f>
        <v>239.5</v>
      </c>
      <c r="Y4817">
        <f ca="1">SUMIF(Tableau1[Order ID],Tableau1[[#This Row],[Order ID]],Tableau1[[#This Row],[Sales]])</f>
        <v>0</v>
      </c>
    </row>
    <row r="4818" spans="1:25" x14ac:dyDescent="0.3">
      <c r="A4818">
        <v>9603</v>
      </c>
      <c r="B4818" t="s">
        <v>4837</v>
      </c>
      <c r="C4818" s="9" t="s">
        <v>5976</v>
      </c>
      <c r="D4818" s="9">
        <v>41778</v>
      </c>
      <c r="E4818" s="3" t="s">
        <v>5887</v>
      </c>
      <c r="F4818" t="s">
        <v>6466</v>
      </c>
      <c r="G4818" t="s">
        <v>6611</v>
      </c>
      <c r="H4818" t="s">
        <v>7404</v>
      </c>
      <c r="I4818" t="s">
        <v>8054</v>
      </c>
      <c r="J4818" t="s">
        <v>8057</v>
      </c>
      <c r="K4818" t="s">
        <v>8231</v>
      </c>
      <c r="L4818" t="s">
        <v>8605</v>
      </c>
      <c r="M4818">
        <v>23464</v>
      </c>
      <c r="N4818" t="s">
        <v>8637</v>
      </c>
      <c r="O4818" t="s">
        <v>10263</v>
      </c>
      <c r="P4818" t="s">
        <v>10371</v>
      </c>
      <c r="Q4818" t="s">
        <v>10387</v>
      </c>
      <c r="R4818" t="s">
        <v>12001</v>
      </c>
      <c r="S4818">
        <v>34.200000000000003</v>
      </c>
      <c r="T4818">
        <v>5</v>
      </c>
      <c r="U4818">
        <v>0</v>
      </c>
      <c r="V4818">
        <v>9.234</v>
      </c>
      <c r="W4818">
        <f>(Tableau1[[#This Row],[Sales]]/Tableau1[[#This Row],[Profit]])*100</f>
        <v>370.37037037037044</v>
      </c>
      <c r="X4818">
        <f>Tableau1[[#This Row],[Sales]]*(1-Tableau1[[#This Row],[Discount]])</f>
        <v>34.200000000000003</v>
      </c>
      <c r="Y4818">
        <f ca="1">SUMIF(Tableau1[Order ID],Tableau1[[#This Row],[Order ID]],Tableau1[[#This Row],[Sales]])</f>
        <v>0</v>
      </c>
    </row>
    <row r="4819" spans="1:25" x14ac:dyDescent="0.3">
      <c r="A4819">
        <v>9604</v>
      </c>
      <c r="B4819" t="s">
        <v>4838</v>
      </c>
      <c r="C4819" s="9" t="s">
        <v>5056</v>
      </c>
      <c r="D4819" s="9">
        <v>42538</v>
      </c>
      <c r="E4819" s="3" t="s">
        <v>5691</v>
      </c>
      <c r="F4819" t="s">
        <v>6465</v>
      </c>
      <c r="G4819" t="s">
        <v>7132</v>
      </c>
      <c r="H4819" t="s">
        <v>7925</v>
      </c>
      <c r="I4819" t="s">
        <v>8055</v>
      </c>
      <c r="J4819" t="s">
        <v>8057</v>
      </c>
      <c r="K4819" t="s">
        <v>8088</v>
      </c>
      <c r="L4819" t="s">
        <v>8603</v>
      </c>
      <c r="M4819">
        <v>14609</v>
      </c>
      <c r="N4819" t="s">
        <v>8640</v>
      </c>
      <c r="O4819" t="s">
        <v>9616</v>
      </c>
      <c r="P4819" t="s">
        <v>10370</v>
      </c>
      <c r="Q4819" t="s">
        <v>10376</v>
      </c>
      <c r="R4819" t="s">
        <v>11356</v>
      </c>
      <c r="S4819">
        <v>376.86599999999999</v>
      </c>
      <c r="T4819">
        <v>3</v>
      </c>
      <c r="U4819">
        <v>0.4</v>
      </c>
      <c r="V4819">
        <v>-213.5574</v>
      </c>
      <c r="W4819">
        <f>(Tableau1[[#This Row],[Sales]]/Tableau1[[#This Row],[Profit]])*100</f>
        <v>-176.47058823529412</v>
      </c>
      <c r="X4819">
        <f>Tableau1[[#This Row],[Sales]]*(1-Tableau1[[#This Row],[Discount]])</f>
        <v>226.11959999999999</v>
      </c>
      <c r="Y4819">
        <f ca="1">SUMIF(Tableau1[Order ID],Tableau1[[#This Row],[Order ID]],Tableau1[[#This Row],[Sales]])</f>
        <v>0</v>
      </c>
    </row>
    <row r="4820" spans="1:25" x14ac:dyDescent="0.3">
      <c r="A4820">
        <v>9605</v>
      </c>
      <c r="B4820" t="s">
        <v>4839</v>
      </c>
      <c r="C4820" s="9" t="s">
        <v>5151</v>
      </c>
      <c r="D4820" s="9">
        <v>42310</v>
      </c>
      <c r="E4820" s="3" t="s">
        <v>5629</v>
      </c>
      <c r="F4820" t="s">
        <v>6466</v>
      </c>
      <c r="G4820" t="s">
        <v>6751</v>
      </c>
      <c r="H4820" t="s">
        <v>7544</v>
      </c>
      <c r="I4820" t="s">
        <v>8054</v>
      </c>
      <c r="J4820" t="s">
        <v>8057</v>
      </c>
      <c r="K4820" t="s">
        <v>8327</v>
      </c>
      <c r="L4820" t="s">
        <v>8605</v>
      </c>
      <c r="M4820">
        <v>23320</v>
      </c>
      <c r="N4820" t="s">
        <v>8637</v>
      </c>
      <c r="O4820" t="s">
        <v>10369</v>
      </c>
      <c r="P4820" t="s">
        <v>10371</v>
      </c>
      <c r="Q4820" t="s">
        <v>10382</v>
      </c>
      <c r="R4820" t="s">
        <v>12109</v>
      </c>
      <c r="S4820">
        <v>197.72</v>
      </c>
      <c r="T4820">
        <v>4</v>
      </c>
      <c r="U4820">
        <v>0</v>
      </c>
      <c r="V4820">
        <v>55.361600000000003</v>
      </c>
      <c r="W4820">
        <f>(Tableau1[[#This Row],[Sales]]/Tableau1[[#This Row],[Profit]])*100</f>
        <v>357.14285714285711</v>
      </c>
      <c r="X4820">
        <f>Tableau1[[#This Row],[Sales]]*(1-Tableau1[[#This Row],[Discount]])</f>
        <v>197.72</v>
      </c>
      <c r="Y4820">
        <f ca="1">SUMIF(Tableau1[Order ID],Tableau1[[#This Row],[Order ID]],Tableau1[[#This Row],[Sales]])</f>
        <v>0</v>
      </c>
    </row>
    <row r="4821" spans="1:25" x14ac:dyDescent="0.3">
      <c r="A4821">
        <v>9606</v>
      </c>
      <c r="B4821" t="s">
        <v>4840</v>
      </c>
      <c r="C4821" s="9" t="s">
        <v>5289</v>
      </c>
      <c r="D4821" s="9">
        <v>43043</v>
      </c>
      <c r="E4821" s="3" t="s">
        <v>5075</v>
      </c>
      <c r="F4821" t="s">
        <v>6465</v>
      </c>
      <c r="G4821" t="s">
        <v>6896</v>
      </c>
      <c r="H4821" t="s">
        <v>7689</v>
      </c>
      <c r="I4821" t="s">
        <v>8055</v>
      </c>
      <c r="J4821" t="s">
        <v>8057</v>
      </c>
      <c r="K4821" t="s">
        <v>8210</v>
      </c>
      <c r="L4821" t="s">
        <v>8612</v>
      </c>
      <c r="M4821">
        <v>43130</v>
      </c>
      <c r="N4821" t="s">
        <v>8640</v>
      </c>
      <c r="O4821" t="s">
        <v>8813</v>
      </c>
      <c r="P4821" t="s">
        <v>10372</v>
      </c>
      <c r="Q4821" t="s">
        <v>10384</v>
      </c>
      <c r="R4821" t="s">
        <v>10563</v>
      </c>
      <c r="S4821">
        <v>70.72</v>
      </c>
      <c r="T4821">
        <v>4</v>
      </c>
      <c r="U4821">
        <v>0.2</v>
      </c>
      <c r="V4821">
        <v>-6.1879999999999997</v>
      </c>
      <c r="W4821">
        <f>(Tableau1[[#This Row],[Sales]]/Tableau1[[#This Row],[Profit]])*100</f>
        <v>-1142.8571428571429</v>
      </c>
      <c r="X4821">
        <f>Tableau1[[#This Row],[Sales]]*(1-Tableau1[[#This Row],[Discount]])</f>
        <v>56.576000000000001</v>
      </c>
      <c r="Y4821">
        <f ca="1">SUMIF(Tableau1[Order ID],Tableau1[[#This Row],[Order ID]],Tableau1[[#This Row],[Sales]])</f>
        <v>0</v>
      </c>
    </row>
    <row r="4822" spans="1:25" x14ac:dyDescent="0.3">
      <c r="A4822">
        <v>9608</v>
      </c>
      <c r="B4822" t="s">
        <v>4841</v>
      </c>
      <c r="C4822" s="9" t="s">
        <v>5286</v>
      </c>
      <c r="D4822" s="9">
        <v>43074</v>
      </c>
      <c r="E4822" s="3" t="s">
        <v>5196</v>
      </c>
      <c r="F4822" t="s">
        <v>6464</v>
      </c>
      <c r="G4822" t="s">
        <v>7037</v>
      </c>
      <c r="H4822" t="s">
        <v>7830</v>
      </c>
      <c r="I4822" t="s">
        <v>8054</v>
      </c>
      <c r="J4822" t="s">
        <v>8057</v>
      </c>
      <c r="K4822" t="s">
        <v>8078</v>
      </c>
      <c r="L4822" t="s">
        <v>8603</v>
      </c>
      <c r="M4822">
        <v>10024</v>
      </c>
      <c r="N4822" t="s">
        <v>8640</v>
      </c>
      <c r="O4822" t="s">
        <v>10111</v>
      </c>
      <c r="P4822" t="s">
        <v>10371</v>
      </c>
      <c r="Q4822" t="s">
        <v>10383</v>
      </c>
      <c r="R4822" t="s">
        <v>11850</v>
      </c>
      <c r="S4822">
        <v>21.6</v>
      </c>
      <c r="T4822">
        <v>6</v>
      </c>
      <c r="U4822">
        <v>0</v>
      </c>
      <c r="V4822">
        <v>9.9359999999999999</v>
      </c>
      <c r="W4822">
        <f>(Tableau1[[#This Row],[Sales]]/Tableau1[[#This Row],[Profit]])*100</f>
        <v>217.39130434782612</v>
      </c>
      <c r="X4822">
        <f>Tableau1[[#This Row],[Sales]]*(1-Tableau1[[#This Row],[Discount]])</f>
        <v>21.6</v>
      </c>
      <c r="Y4822">
        <f ca="1">SUMIF(Tableau1[Order ID],Tableau1[[#This Row],[Order ID]],Tableau1[[#This Row],[Sales]])</f>
        <v>0</v>
      </c>
    </row>
    <row r="4823" spans="1:25" x14ac:dyDescent="0.3">
      <c r="A4823">
        <v>9610</v>
      </c>
      <c r="B4823" t="s">
        <v>4842</v>
      </c>
      <c r="C4823" s="9" t="s">
        <v>5488</v>
      </c>
      <c r="D4823" s="9">
        <v>42506</v>
      </c>
      <c r="E4823" s="3" t="s">
        <v>5318</v>
      </c>
      <c r="F4823" t="s">
        <v>6464</v>
      </c>
      <c r="G4823" t="s">
        <v>6651</v>
      </c>
      <c r="H4823" t="s">
        <v>7444</v>
      </c>
      <c r="I4823" t="s">
        <v>8054</v>
      </c>
      <c r="J4823" t="s">
        <v>8057</v>
      </c>
      <c r="K4823" t="s">
        <v>8059</v>
      </c>
      <c r="L4823" t="s">
        <v>8590</v>
      </c>
      <c r="M4823">
        <v>90045</v>
      </c>
      <c r="N4823" t="s">
        <v>8638</v>
      </c>
      <c r="O4823" t="s">
        <v>10024</v>
      </c>
      <c r="P4823" t="s">
        <v>10370</v>
      </c>
      <c r="Q4823" t="s">
        <v>10378</v>
      </c>
      <c r="R4823" t="s">
        <v>11761</v>
      </c>
      <c r="S4823">
        <v>282.83999999999997</v>
      </c>
      <c r="T4823">
        <v>4</v>
      </c>
      <c r="U4823">
        <v>0</v>
      </c>
      <c r="V4823">
        <v>19.7988</v>
      </c>
      <c r="W4823">
        <f>(Tableau1[[#This Row],[Sales]]/Tableau1[[#This Row],[Profit]])*100</f>
        <v>1428.5714285714284</v>
      </c>
      <c r="X4823">
        <f>Tableau1[[#This Row],[Sales]]*(1-Tableau1[[#This Row],[Discount]])</f>
        <v>282.83999999999997</v>
      </c>
      <c r="Y4823">
        <f ca="1">SUMIF(Tableau1[Order ID],Tableau1[[#This Row],[Order ID]],Tableau1[[#This Row],[Sales]])</f>
        <v>0</v>
      </c>
    </row>
    <row r="4824" spans="1:25" x14ac:dyDescent="0.3">
      <c r="A4824">
        <v>9612</v>
      </c>
      <c r="B4824" t="s">
        <v>4843</v>
      </c>
      <c r="C4824" s="9" t="s">
        <v>6230</v>
      </c>
      <c r="D4824" s="9">
        <v>43032</v>
      </c>
      <c r="E4824" s="3" t="s">
        <v>5535</v>
      </c>
      <c r="F4824" t="s">
        <v>6465</v>
      </c>
      <c r="G4824" t="s">
        <v>6697</v>
      </c>
      <c r="H4824" t="s">
        <v>7490</v>
      </c>
      <c r="I4824" t="s">
        <v>8054</v>
      </c>
      <c r="J4824" t="s">
        <v>8057</v>
      </c>
      <c r="K4824" t="s">
        <v>8083</v>
      </c>
      <c r="L4824" t="s">
        <v>8623</v>
      </c>
      <c r="M4824">
        <v>39212</v>
      </c>
      <c r="N4824" t="s">
        <v>8637</v>
      </c>
      <c r="O4824" t="s">
        <v>9454</v>
      </c>
      <c r="P4824" t="s">
        <v>10371</v>
      </c>
      <c r="Q4824" t="s">
        <v>10386</v>
      </c>
      <c r="R4824" t="s">
        <v>10515</v>
      </c>
      <c r="S4824">
        <v>11.68</v>
      </c>
      <c r="T4824">
        <v>4</v>
      </c>
      <c r="U4824">
        <v>0</v>
      </c>
      <c r="V4824">
        <v>5.2560000000000002</v>
      </c>
      <c r="W4824">
        <f>(Tableau1[[#This Row],[Sales]]/Tableau1[[#This Row],[Profit]])*100</f>
        <v>222.2222222222222</v>
      </c>
      <c r="X4824">
        <f>Tableau1[[#This Row],[Sales]]*(1-Tableau1[[#This Row],[Discount]])</f>
        <v>11.68</v>
      </c>
      <c r="Y4824">
        <f ca="1">SUMIF(Tableau1[Order ID],Tableau1[[#This Row],[Order ID]],Tableau1[[#This Row],[Sales]])</f>
        <v>0</v>
      </c>
    </row>
    <row r="4825" spans="1:25" x14ac:dyDescent="0.3">
      <c r="A4825">
        <v>9613</v>
      </c>
      <c r="B4825" t="s">
        <v>4844</v>
      </c>
      <c r="C4825" s="9" t="s">
        <v>5061</v>
      </c>
      <c r="D4825" s="9">
        <v>42631</v>
      </c>
      <c r="E4825" s="3" t="s">
        <v>5927</v>
      </c>
      <c r="F4825" t="s">
        <v>6465</v>
      </c>
      <c r="G4825" t="s">
        <v>6685</v>
      </c>
      <c r="H4825" t="s">
        <v>7478</v>
      </c>
      <c r="I4825" t="s">
        <v>8054</v>
      </c>
      <c r="J4825" t="s">
        <v>8057</v>
      </c>
      <c r="K4825" t="s">
        <v>8408</v>
      </c>
      <c r="L4825" t="s">
        <v>8590</v>
      </c>
      <c r="M4825">
        <v>95695</v>
      </c>
      <c r="N4825" t="s">
        <v>8638</v>
      </c>
      <c r="O4825" t="s">
        <v>10062</v>
      </c>
      <c r="P4825" t="s">
        <v>10372</v>
      </c>
      <c r="Q4825" t="s">
        <v>10380</v>
      </c>
      <c r="R4825" t="s">
        <v>11801</v>
      </c>
      <c r="S4825">
        <v>239.98400000000001</v>
      </c>
      <c r="T4825">
        <v>2</v>
      </c>
      <c r="U4825">
        <v>0.2</v>
      </c>
      <c r="V4825">
        <v>23.9984</v>
      </c>
      <c r="W4825">
        <f>(Tableau1[[#This Row],[Sales]]/Tableau1[[#This Row],[Profit]])*100</f>
        <v>1000</v>
      </c>
      <c r="X4825">
        <f>Tableau1[[#This Row],[Sales]]*(1-Tableau1[[#This Row],[Discount]])</f>
        <v>191.98720000000003</v>
      </c>
      <c r="Y4825">
        <f ca="1">SUMIF(Tableau1[Order ID],Tableau1[[#This Row],[Order ID]],Tableau1[[#This Row],[Sales]])</f>
        <v>0</v>
      </c>
    </row>
    <row r="4826" spans="1:25" x14ac:dyDescent="0.3">
      <c r="A4826">
        <v>9614</v>
      </c>
      <c r="B4826" t="s">
        <v>4845</v>
      </c>
      <c r="C4826" s="9" t="s">
        <v>5037</v>
      </c>
      <c r="D4826" s="9">
        <v>41954</v>
      </c>
      <c r="E4826" s="3" t="s">
        <v>6438</v>
      </c>
      <c r="F4826" t="s">
        <v>6466</v>
      </c>
      <c r="G4826" t="s">
        <v>6557</v>
      </c>
      <c r="H4826" t="s">
        <v>7350</v>
      </c>
      <c r="I4826" t="s">
        <v>8055</v>
      </c>
      <c r="J4826" t="s">
        <v>8057</v>
      </c>
      <c r="K4826" t="s">
        <v>8062</v>
      </c>
      <c r="L4826" t="s">
        <v>8234</v>
      </c>
      <c r="M4826">
        <v>98115</v>
      </c>
      <c r="N4826" t="s">
        <v>8638</v>
      </c>
      <c r="O4826" t="s">
        <v>8650</v>
      </c>
      <c r="P4826" t="s">
        <v>10371</v>
      </c>
      <c r="Q4826" t="s">
        <v>10382</v>
      </c>
      <c r="R4826" t="s">
        <v>10399</v>
      </c>
      <c r="S4826">
        <v>22.98</v>
      </c>
      <c r="T4826">
        <v>1</v>
      </c>
      <c r="U4826">
        <v>0</v>
      </c>
      <c r="V4826">
        <v>6.8940000000000001</v>
      </c>
      <c r="W4826">
        <f>(Tableau1[[#This Row],[Sales]]/Tableau1[[#This Row],[Profit]])*100</f>
        <v>333.33333333333337</v>
      </c>
      <c r="X4826">
        <f>Tableau1[[#This Row],[Sales]]*(1-Tableau1[[#This Row],[Discount]])</f>
        <v>22.98</v>
      </c>
      <c r="Y4826">
        <f ca="1">SUMIF(Tableau1[Order ID],Tableau1[[#This Row],[Order ID]],Tableau1[[#This Row],[Sales]])</f>
        <v>0</v>
      </c>
    </row>
    <row r="4827" spans="1:25" x14ac:dyDescent="0.3">
      <c r="A4827">
        <v>9617</v>
      </c>
      <c r="B4827" t="s">
        <v>4846</v>
      </c>
      <c r="C4827" s="9" t="s">
        <v>5280</v>
      </c>
      <c r="D4827" s="9">
        <v>42604</v>
      </c>
      <c r="E4827" s="3" t="s">
        <v>5078</v>
      </c>
      <c r="F4827" t="s">
        <v>6465</v>
      </c>
      <c r="G4827" t="s">
        <v>6931</v>
      </c>
      <c r="H4827" t="s">
        <v>7724</v>
      </c>
      <c r="I4827" t="s">
        <v>8055</v>
      </c>
      <c r="J4827" t="s">
        <v>8057</v>
      </c>
      <c r="K4827" t="s">
        <v>8059</v>
      </c>
      <c r="L4827" t="s">
        <v>8590</v>
      </c>
      <c r="M4827">
        <v>90049</v>
      </c>
      <c r="N4827" t="s">
        <v>8638</v>
      </c>
      <c r="O4827" t="s">
        <v>9436</v>
      </c>
      <c r="P4827" t="s">
        <v>10371</v>
      </c>
      <c r="Q4827" t="s">
        <v>10379</v>
      </c>
      <c r="R4827" t="s">
        <v>11182</v>
      </c>
      <c r="S4827">
        <v>5.76</v>
      </c>
      <c r="T4827">
        <v>2</v>
      </c>
      <c r="U4827">
        <v>0</v>
      </c>
      <c r="V4827">
        <v>1.6704000000000001</v>
      </c>
      <c r="W4827">
        <f>(Tableau1[[#This Row],[Sales]]/Tableau1[[#This Row],[Profit]])*100</f>
        <v>344.82758620689651</v>
      </c>
      <c r="X4827">
        <f>Tableau1[[#This Row],[Sales]]*(1-Tableau1[[#This Row],[Discount]])</f>
        <v>5.76</v>
      </c>
      <c r="Y4827">
        <f ca="1">SUMIF(Tableau1[Order ID],Tableau1[[#This Row],[Order ID]],Tableau1[[#This Row],[Sales]])</f>
        <v>0</v>
      </c>
    </row>
    <row r="4828" spans="1:25" x14ac:dyDescent="0.3">
      <c r="A4828">
        <v>9618</v>
      </c>
      <c r="B4828" t="s">
        <v>4847</v>
      </c>
      <c r="C4828" s="9" t="s">
        <v>5703</v>
      </c>
      <c r="D4828" s="9">
        <v>43055</v>
      </c>
      <c r="E4828" s="3" t="s">
        <v>5640</v>
      </c>
      <c r="F4828" t="s">
        <v>6465</v>
      </c>
      <c r="G4828" t="s">
        <v>6978</v>
      </c>
      <c r="H4828" t="s">
        <v>7771</v>
      </c>
      <c r="I4828" t="s">
        <v>8055</v>
      </c>
      <c r="J4828" t="s">
        <v>8057</v>
      </c>
      <c r="K4828" t="s">
        <v>8314</v>
      </c>
      <c r="L4828" t="s">
        <v>8612</v>
      </c>
      <c r="M4828">
        <v>43402</v>
      </c>
      <c r="N4828" t="s">
        <v>8640</v>
      </c>
      <c r="O4828" t="s">
        <v>9238</v>
      </c>
      <c r="P4828" t="s">
        <v>10372</v>
      </c>
      <c r="Q4828" t="s">
        <v>10389</v>
      </c>
      <c r="R4828" t="s">
        <v>10987</v>
      </c>
      <c r="S4828">
        <v>899.98199999999997</v>
      </c>
      <c r="T4828">
        <v>3</v>
      </c>
      <c r="U4828">
        <v>0.4</v>
      </c>
      <c r="V4828">
        <v>74.998500000000007</v>
      </c>
      <c r="W4828">
        <f>(Tableau1[[#This Row],[Sales]]/Tableau1[[#This Row],[Profit]])*100</f>
        <v>1199.9999999999998</v>
      </c>
      <c r="X4828">
        <f>Tableau1[[#This Row],[Sales]]*(1-Tableau1[[#This Row],[Discount]])</f>
        <v>539.98919999999998</v>
      </c>
      <c r="Y4828">
        <f ca="1">SUMIF(Tableau1[Order ID],Tableau1[[#This Row],[Order ID]],Tableau1[[#This Row],[Sales]])</f>
        <v>0</v>
      </c>
    </row>
    <row r="4829" spans="1:25" x14ac:dyDescent="0.3">
      <c r="A4829">
        <v>9621</v>
      </c>
      <c r="B4829" t="s">
        <v>4848</v>
      </c>
      <c r="C4829" s="9" t="s">
        <v>5497</v>
      </c>
      <c r="D4829" s="9">
        <v>41908</v>
      </c>
      <c r="E4829" s="3" t="s">
        <v>5617</v>
      </c>
      <c r="F4829" t="s">
        <v>6465</v>
      </c>
      <c r="G4829" t="s">
        <v>6994</v>
      </c>
      <c r="H4829" t="s">
        <v>7787</v>
      </c>
      <c r="I4829" t="s">
        <v>8056</v>
      </c>
      <c r="J4829" t="s">
        <v>8057</v>
      </c>
      <c r="K4829" t="s">
        <v>8210</v>
      </c>
      <c r="L4829" t="s">
        <v>8612</v>
      </c>
      <c r="M4829">
        <v>43130</v>
      </c>
      <c r="N4829" t="s">
        <v>8640</v>
      </c>
      <c r="O4829" t="s">
        <v>10329</v>
      </c>
      <c r="P4829" t="s">
        <v>10371</v>
      </c>
      <c r="Q4829" t="s">
        <v>10382</v>
      </c>
      <c r="R4829" t="s">
        <v>12071</v>
      </c>
      <c r="S4829">
        <v>16.704000000000001</v>
      </c>
      <c r="T4829">
        <v>6</v>
      </c>
      <c r="U4829">
        <v>0.2</v>
      </c>
      <c r="V4829">
        <v>1.2527999999999999</v>
      </c>
      <c r="W4829">
        <f>(Tableau1[[#This Row],[Sales]]/Tableau1[[#This Row],[Profit]])*100</f>
        <v>1333.3333333333335</v>
      </c>
      <c r="X4829">
        <f>Tableau1[[#This Row],[Sales]]*(1-Tableau1[[#This Row],[Discount]])</f>
        <v>13.363200000000001</v>
      </c>
      <c r="Y4829">
        <f ca="1">SUMIF(Tableau1[Order ID],Tableau1[[#This Row],[Order ID]],Tableau1[[#This Row],[Sales]])</f>
        <v>0</v>
      </c>
    </row>
    <row r="4830" spans="1:25" x14ac:dyDescent="0.3">
      <c r="A4830">
        <v>9624</v>
      </c>
      <c r="B4830" t="s">
        <v>4849</v>
      </c>
      <c r="C4830" s="9" t="s">
        <v>5252</v>
      </c>
      <c r="D4830" s="9">
        <v>42915</v>
      </c>
      <c r="E4830" s="3" t="s">
        <v>5190</v>
      </c>
      <c r="F4830" t="s">
        <v>6466</v>
      </c>
      <c r="G4830" t="s">
        <v>6718</v>
      </c>
      <c r="H4830" t="s">
        <v>7511</v>
      </c>
      <c r="I4830" t="s">
        <v>8054</v>
      </c>
      <c r="J4830" t="s">
        <v>8057</v>
      </c>
      <c r="K4830" t="s">
        <v>8119</v>
      </c>
      <c r="L4830" t="s">
        <v>8593</v>
      </c>
      <c r="M4830">
        <v>75220</v>
      </c>
      <c r="N4830" t="s">
        <v>8639</v>
      </c>
      <c r="O4830" t="s">
        <v>9273</v>
      </c>
      <c r="P4830" t="s">
        <v>10371</v>
      </c>
      <c r="Q4830" t="s">
        <v>10382</v>
      </c>
      <c r="R4830" t="s">
        <v>11022</v>
      </c>
      <c r="S4830">
        <v>21.391999999999999</v>
      </c>
      <c r="T4830">
        <v>2</v>
      </c>
      <c r="U4830">
        <v>0.8</v>
      </c>
      <c r="V4830">
        <v>-54.549599999999998</v>
      </c>
      <c r="W4830">
        <f>(Tableau1[[#This Row],[Sales]]/Tableau1[[#This Row],[Profit]])*100</f>
        <v>-39.215686274509807</v>
      </c>
      <c r="X4830">
        <f>Tableau1[[#This Row],[Sales]]*(1-Tableau1[[#This Row],[Discount]])</f>
        <v>4.2783999999999986</v>
      </c>
      <c r="Y4830">
        <f ca="1">SUMIF(Tableau1[Order ID],Tableau1[[#This Row],[Order ID]],Tableau1[[#This Row],[Sales]])</f>
        <v>0</v>
      </c>
    </row>
    <row r="4831" spans="1:25" x14ac:dyDescent="0.3">
      <c r="A4831">
        <v>9627</v>
      </c>
      <c r="B4831" t="s">
        <v>4850</v>
      </c>
      <c r="C4831" s="9" t="s">
        <v>5427</v>
      </c>
      <c r="D4831" s="9">
        <v>43001</v>
      </c>
      <c r="E4831" s="3" t="s">
        <v>5175</v>
      </c>
      <c r="F4831" t="s">
        <v>6466</v>
      </c>
      <c r="G4831" t="s">
        <v>6654</v>
      </c>
      <c r="H4831" t="s">
        <v>7447</v>
      </c>
      <c r="I4831" t="s">
        <v>8055</v>
      </c>
      <c r="J4831" t="s">
        <v>8057</v>
      </c>
      <c r="K4831" t="s">
        <v>8328</v>
      </c>
      <c r="L4831" t="s">
        <v>8593</v>
      </c>
      <c r="M4831">
        <v>79424</v>
      </c>
      <c r="N4831" t="s">
        <v>8639</v>
      </c>
      <c r="O4831" t="s">
        <v>10344</v>
      </c>
      <c r="P4831" t="s">
        <v>10371</v>
      </c>
      <c r="Q4831" t="s">
        <v>10383</v>
      </c>
      <c r="R4831" t="s">
        <v>12084</v>
      </c>
      <c r="S4831">
        <v>9.2479999999999993</v>
      </c>
      <c r="T4831">
        <v>2</v>
      </c>
      <c r="U4831">
        <v>0.2</v>
      </c>
      <c r="V4831">
        <v>3.3523999999999998</v>
      </c>
      <c r="W4831">
        <f>(Tableau1[[#This Row],[Sales]]/Tableau1[[#This Row],[Profit]])*100</f>
        <v>275.86206896551721</v>
      </c>
      <c r="X4831">
        <f>Tableau1[[#This Row],[Sales]]*(1-Tableau1[[#This Row],[Discount]])</f>
        <v>7.3983999999999996</v>
      </c>
      <c r="Y4831">
        <f ca="1">SUMIF(Tableau1[Order ID],Tableau1[[#This Row],[Order ID]],Tableau1[[#This Row],[Sales]])</f>
        <v>0</v>
      </c>
    </row>
    <row r="4832" spans="1:25" x14ac:dyDescent="0.3">
      <c r="A4832">
        <v>9628</v>
      </c>
      <c r="B4832" t="s">
        <v>4851</v>
      </c>
      <c r="C4832" s="9" t="s">
        <v>5563</v>
      </c>
      <c r="D4832" s="9">
        <v>41966</v>
      </c>
      <c r="E4832" s="3" t="s">
        <v>5531</v>
      </c>
      <c r="F4832" t="s">
        <v>6465</v>
      </c>
      <c r="G4832" t="s">
        <v>7058</v>
      </c>
      <c r="H4832" t="s">
        <v>7851</v>
      </c>
      <c r="I4832" t="s">
        <v>8054</v>
      </c>
      <c r="J4832" t="s">
        <v>8057</v>
      </c>
      <c r="K4832" t="s">
        <v>8124</v>
      </c>
      <c r="L4832" t="s">
        <v>8600</v>
      </c>
      <c r="M4832">
        <v>48227</v>
      </c>
      <c r="N4832" t="s">
        <v>8639</v>
      </c>
      <c r="O4832" t="s">
        <v>9380</v>
      </c>
      <c r="P4832" t="s">
        <v>10371</v>
      </c>
      <c r="Q4832" t="s">
        <v>10381</v>
      </c>
      <c r="R4832" t="s">
        <v>11128</v>
      </c>
      <c r="S4832">
        <v>14.67</v>
      </c>
      <c r="T4832">
        <v>3</v>
      </c>
      <c r="U4832">
        <v>0</v>
      </c>
      <c r="V4832">
        <v>6.7481999999999998</v>
      </c>
      <c r="W4832">
        <f>(Tableau1[[#This Row],[Sales]]/Tableau1[[#This Row],[Profit]])*100</f>
        <v>217.39130434782606</v>
      </c>
      <c r="X4832">
        <f>Tableau1[[#This Row],[Sales]]*(1-Tableau1[[#This Row],[Discount]])</f>
        <v>14.67</v>
      </c>
      <c r="Y4832">
        <f ca="1">SUMIF(Tableau1[Order ID],Tableau1[[#This Row],[Order ID]],Tableau1[[#This Row],[Sales]])</f>
        <v>0</v>
      </c>
    </row>
    <row r="4833" spans="1:25" x14ac:dyDescent="0.3">
      <c r="A4833">
        <v>9629</v>
      </c>
      <c r="B4833" t="s">
        <v>4852</v>
      </c>
      <c r="C4833" s="9" t="s">
        <v>5316</v>
      </c>
      <c r="D4833" s="9">
        <v>41652</v>
      </c>
      <c r="E4833" s="3" t="s">
        <v>6069</v>
      </c>
      <c r="F4833" t="s">
        <v>6465</v>
      </c>
      <c r="G4833" t="s">
        <v>6930</v>
      </c>
      <c r="H4833" t="s">
        <v>7723</v>
      </c>
      <c r="I4833" t="s">
        <v>8054</v>
      </c>
      <c r="J4833" t="s">
        <v>8057</v>
      </c>
      <c r="K4833" t="s">
        <v>8104</v>
      </c>
      <c r="L4833" t="s">
        <v>8612</v>
      </c>
      <c r="M4833">
        <v>43055</v>
      </c>
      <c r="N4833" t="s">
        <v>8640</v>
      </c>
      <c r="O4833" t="s">
        <v>9331</v>
      </c>
      <c r="P4833" t="s">
        <v>10371</v>
      </c>
      <c r="Q4833" t="s">
        <v>10383</v>
      </c>
      <c r="R4833" t="s">
        <v>11079</v>
      </c>
      <c r="S4833">
        <v>37.408000000000001</v>
      </c>
      <c r="T4833">
        <v>7</v>
      </c>
      <c r="U4833">
        <v>0.2</v>
      </c>
      <c r="V4833">
        <v>13.0928</v>
      </c>
      <c r="W4833">
        <f>(Tableau1[[#This Row],[Sales]]/Tableau1[[#This Row],[Profit]])*100</f>
        <v>285.71428571428572</v>
      </c>
      <c r="X4833">
        <f>Tableau1[[#This Row],[Sales]]*(1-Tableau1[[#This Row],[Discount]])</f>
        <v>29.926400000000001</v>
      </c>
      <c r="Y4833">
        <f ca="1">SUMIF(Tableau1[Order ID],Tableau1[[#This Row],[Order ID]],Tableau1[[#This Row],[Sales]])</f>
        <v>0</v>
      </c>
    </row>
    <row r="4834" spans="1:25" x14ac:dyDescent="0.3">
      <c r="A4834">
        <v>9631</v>
      </c>
      <c r="B4834" t="s">
        <v>4853</v>
      </c>
      <c r="C4834" s="9" t="s">
        <v>6236</v>
      </c>
      <c r="D4834" s="9">
        <v>42521</v>
      </c>
      <c r="E4834" s="3" t="s">
        <v>5142</v>
      </c>
      <c r="F4834" t="s">
        <v>6465</v>
      </c>
      <c r="G4834" t="s">
        <v>6860</v>
      </c>
      <c r="H4834" t="s">
        <v>7653</v>
      </c>
      <c r="I4834" t="s">
        <v>8054</v>
      </c>
      <c r="J4834" t="s">
        <v>8057</v>
      </c>
      <c r="K4834" t="s">
        <v>8078</v>
      </c>
      <c r="L4834" t="s">
        <v>8603</v>
      </c>
      <c r="M4834">
        <v>10011</v>
      </c>
      <c r="N4834" t="s">
        <v>8640</v>
      </c>
      <c r="O4834" t="s">
        <v>8736</v>
      </c>
      <c r="P4834" t="s">
        <v>10371</v>
      </c>
      <c r="Q4834" t="s">
        <v>10381</v>
      </c>
      <c r="R4834" t="s">
        <v>10485</v>
      </c>
      <c r="S4834">
        <v>7.1520000000000001</v>
      </c>
      <c r="T4834">
        <v>3</v>
      </c>
      <c r="U4834">
        <v>0.2</v>
      </c>
      <c r="V4834">
        <v>2.3243999999999998</v>
      </c>
      <c r="W4834">
        <f>(Tableau1[[#This Row],[Sales]]/Tableau1[[#This Row],[Profit]])*100</f>
        <v>307.69230769230774</v>
      </c>
      <c r="X4834">
        <f>Tableau1[[#This Row],[Sales]]*(1-Tableau1[[#This Row],[Discount]])</f>
        <v>5.7216000000000005</v>
      </c>
      <c r="Y4834">
        <f ca="1">SUMIF(Tableau1[Order ID],Tableau1[[#This Row],[Order ID]],Tableau1[[#This Row],[Sales]])</f>
        <v>0</v>
      </c>
    </row>
    <row r="4835" spans="1:25" x14ac:dyDescent="0.3">
      <c r="A4835">
        <v>9633</v>
      </c>
      <c r="B4835" t="s">
        <v>4854</v>
      </c>
      <c r="C4835" s="9" t="s">
        <v>5808</v>
      </c>
      <c r="D4835" s="9">
        <v>42779</v>
      </c>
      <c r="E4835" s="3" t="s">
        <v>5952</v>
      </c>
      <c r="F4835" t="s">
        <v>6465</v>
      </c>
      <c r="G4835" t="s">
        <v>7176</v>
      </c>
      <c r="H4835" t="s">
        <v>7969</v>
      </c>
      <c r="I4835" t="s">
        <v>8054</v>
      </c>
      <c r="J4835" t="s">
        <v>8057</v>
      </c>
      <c r="K4835" t="s">
        <v>8089</v>
      </c>
      <c r="L4835" t="s">
        <v>8599</v>
      </c>
      <c r="M4835">
        <v>55407</v>
      </c>
      <c r="N4835" t="s">
        <v>8639</v>
      </c>
      <c r="O4835" t="s">
        <v>9788</v>
      </c>
      <c r="P4835" t="s">
        <v>10371</v>
      </c>
      <c r="Q4835" t="s">
        <v>10382</v>
      </c>
      <c r="R4835" t="s">
        <v>11522</v>
      </c>
      <c r="S4835">
        <v>90.64</v>
      </c>
      <c r="T4835">
        <v>8</v>
      </c>
      <c r="U4835">
        <v>0</v>
      </c>
      <c r="V4835">
        <v>38.975200000000001</v>
      </c>
      <c r="W4835">
        <f>(Tableau1[[#This Row],[Sales]]/Tableau1[[#This Row],[Profit]])*100</f>
        <v>232.55813953488374</v>
      </c>
      <c r="X4835">
        <f>Tableau1[[#This Row],[Sales]]*(1-Tableau1[[#This Row],[Discount]])</f>
        <v>90.64</v>
      </c>
      <c r="Y4835">
        <f ca="1">SUMIF(Tableau1[Order ID],Tableau1[[#This Row],[Order ID]],Tableau1[[#This Row],[Sales]])</f>
        <v>0</v>
      </c>
    </row>
    <row r="4836" spans="1:25" x14ac:dyDescent="0.3">
      <c r="A4836">
        <v>9634</v>
      </c>
      <c r="B4836" t="s">
        <v>4855</v>
      </c>
      <c r="C4836" s="9" t="s">
        <v>6035</v>
      </c>
      <c r="D4836" s="9">
        <v>41926</v>
      </c>
      <c r="E4836" s="3" t="s">
        <v>6166</v>
      </c>
      <c r="F4836" t="s">
        <v>6466</v>
      </c>
      <c r="G4836" t="s">
        <v>7114</v>
      </c>
      <c r="H4836" t="s">
        <v>7907</v>
      </c>
      <c r="I4836" t="s">
        <v>8054</v>
      </c>
      <c r="J4836" t="s">
        <v>8057</v>
      </c>
      <c r="K4836" t="s">
        <v>8289</v>
      </c>
      <c r="L4836" t="s">
        <v>8619</v>
      </c>
      <c r="M4836">
        <v>2149</v>
      </c>
      <c r="N4836" t="s">
        <v>8640</v>
      </c>
      <c r="O4836" t="s">
        <v>9608</v>
      </c>
      <c r="P4836" t="s">
        <v>10372</v>
      </c>
      <c r="Q4836" t="s">
        <v>10384</v>
      </c>
      <c r="R4836" t="s">
        <v>11349</v>
      </c>
      <c r="S4836">
        <v>177</v>
      </c>
      <c r="T4836">
        <v>3</v>
      </c>
      <c r="U4836">
        <v>0</v>
      </c>
      <c r="V4836">
        <v>30.09</v>
      </c>
      <c r="W4836">
        <f>(Tableau1[[#This Row],[Sales]]/Tableau1[[#This Row],[Profit]])*100</f>
        <v>588.23529411764707</v>
      </c>
      <c r="X4836">
        <f>Tableau1[[#This Row],[Sales]]*(1-Tableau1[[#This Row],[Discount]])</f>
        <v>177</v>
      </c>
      <c r="Y4836">
        <f ca="1">SUMIF(Tableau1[Order ID],Tableau1[[#This Row],[Order ID]],Tableau1[[#This Row],[Sales]])</f>
        <v>0</v>
      </c>
    </row>
    <row r="4837" spans="1:25" x14ac:dyDescent="0.3">
      <c r="A4837">
        <v>9637</v>
      </c>
      <c r="B4837" t="s">
        <v>4856</v>
      </c>
      <c r="C4837" s="9" t="s">
        <v>5758</v>
      </c>
      <c r="D4837" s="9">
        <v>41961</v>
      </c>
      <c r="E4837" s="3" t="s">
        <v>5671</v>
      </c>
      <c r="F4837" t="s">
        <v>6465</v>
      </c>
      <c r="G4837" t="s">
        <v>6654</v>
      </c>
      <c r="H4837" t="s">
        <v>7447</v>
      </c>
      <c r="I4837" t="s">
        <v>8055</v>
      </c>
      <c r="J4837" t="s">
        <v>8057</v>
      </c>
      <c r="K4837" t="s">
        <v>8062</v>
      </c>
      <c r="L4837" t="s">
        <v>8234</v>
      </c>
      <c r="M4837">
        <v>98105</v>
      </c>
      <c r="N4837" t="s">
        <v>8638</v>
      </c>
      <c r="O4837" t="s">
        <v>9191</v>
      </c>
      <c r="P4837" t="s">
        <v>10370</v>
      </c>
      <c r="Q4837" t="s">
        <v>10378</v>
      </c>
      <c r="R4837" t="s">
        <v>10940</v>
      </c>
      <c r="S4837">
        <v>137.54</v>
      </c>
      <c r="T4837">
        <v>2</v>
      </c>
      <c r="U4837">
        <v>0</v>
      </c>
      <c r="V4837">
        <v>55.015999999999998</v>
      </c>
      <c r="W4837">
        <f>(Tableau1[[#This Row],[Sales]]/Tableau1[[#This Row],[Profit]])*100</f>
        <v>250</v>
      </c>
      <c r="X4837">
        <f>Tableau1[[#This Row],[Sales]]*(1-Tableau1[[#This Row],[Discount]])</f>
        <v>137.54</v>
      </c>
      <c r="Y4837">
        <f ca="1">SUMIF(Tableau1[Order ID],Tableau1[[#This Row],[Order ID]],Tableau1[[#This Row],[Sales]])</f>
        <v>0</v>
      </c>
    </row>
    <row r="4838" spans="1:25" x14ac:dyDescent="0.3">
      <c r="A4838">
        <v>9639</v>
      </c>
      <c r="B4838" t="s">
        <v>4857</v>
      </c>
      <c r="C4838" s="9" t="s">
        <v>5135</v>
      </c>
      <c r="D4838" s="9">
        <v>43051</v>
      </c>
      <c r="E4838" s="3" t="s">
        <v>5970</v>
      </c>
      <c r="F4838" t="s">
        <v>6464</v>
      </c>
      <c r="G4838" t="s">
        <v>6680</v>
      </c>
      <c r="H4838" t="s">
        <v>7473</v>
      </c>
      <c r="I4838" t="s">
        <v>8054</v>
      </c>
      <c r="J4838" t="s">
        <v>8057</v>
      </c>
      <c r="K4838" t="s">
        <v>8059</v>
      </c>
      <c r="L4838" t="s">
        <v>8590</v>
      </c>
      <c r="M4838">
        <v>90032</v>
      </c>
      <c r="N4838" t="s">
        <v>8638</v>
      </c>
      <c r="O4838" t="s">
        <v>10344</v>
      </c>
      <c r="P4838" t="s">
        <v>10371</v>
      </c>
      <c r="Q4838" t="s">
        <v>10383</v>
      </c>
      <c r="R4838" t="s">
        <v>12084</v>
      </c>
      <c r="S4838">
        <v>11.56</v>
      </c>
      <c r="T4838">
        <v>2</v>
      </c>
      <c r="U4838">
        <v>0</v>
      </c>
      <c r="V4838">
        <v>5.6643999999999997</v>
      </c>
      <c r="W4838">
        <f>(Tableau1[[#This Row],[Sales]]/Tableau1[[#This Row],[Profit]])*100</f>
        <v>204.08163265306123</v>
      </c>
      <c r="X4838">
        <f>Tableau1[[#This Row],[Sales]]*(1-Tableau1[[#This Row],[Discount]])</f>
        <v>11.56</v>
      </c>
      <c r="Y4838">
        <f ca="1">SUMIF(Tableau1[Order ID],Tableau1[[#This Row],[Order ID]],Tableau1[[#This Row],[Sales]])</f>
        <v>0</v>
      </c>
    </row>
    <row r="4839" spans="1:25" x14ac:dyDescent="0.3">
      <c r="A4839">
        <v>9640</v>
      </c>
      <c r="B4839" t="s">
        <v>4858</v>
      </c>
      <c r="C4839" s="9" t="s">
        <v>6255</v>
      </c>
      <c r="D4839" s="9">
        <v>42032</v>
      </c>
      <c r="E4839" s="3" t="s">
        <v>5073</v>
      </c>
      <c r="F4839" t="s">
        <v>6464</v>
      </c>
      <c r="G4839" t="s">
        <v>6566</v>
      </c>
      <c r="H4839" t="s">
        <v>7359</v>
      </c>
      <c r="I4839" t="s">
        <v>8054</v>
      </c>
      <c r="J4839" t="s">
        <v>8057</v>
      </c>
      <c r="K4839" t="s">
        <v>8061</v>
      </c>
      <c r="L4839" t="s">
        <v>8592</v>
      </c>
      <c r="M4839">
        <v>28027</v>
      </c>
      <c r="N4839" t="s">
        <v>8637</v>
      </c>
      <c r="O4839" t="s">
        <v>9217</v>
      </c>
      <c r="P4839" t="s">
        <v>10370</v>
      </c>
      <c r="Q4839" t="s">
        <v>10376</v>
      </c>
      <c r="R4839" t="s">
        <v>10966</v>
      </c>
      <c r="S4839">
        <v>4297.6440000000002</v>
      </c>
      <c r="T4839">
        <v>13</v>
      </c>
      <c r="U4839">
        <v>0.4</v>
      </c>
      <c r="V4839">
        <v>-1862.3124</v>
      </c>
      <c r="W4839">
        <f>(Tableau1[[#This Row],[Sales]]/Tableau1[[#This Row],[Profit]])*100</f>
        <v>-230.7692307692308</v>
      </c>
      <c r="X4839">
        <f>Tableau1[[#This Row],[Sales]]*(1-Tableau1[[#This Row],[Discount]])</f>
        <v>2578.5864000000001</v>
      </c>
      <c r="Y4839">
        <f ca="1">SUMIF(Tableau1[Order ID],Tableau1[[#This Row],[Order ID]],Tableau1[[#This Row],[Sales]])</f>
        <v>0</v>
      </c>
    </row>
    <row r="4840" spans="1:25" x14ac:dyDescent="0.3">
      <c r="A4840">
        <v>9641</v>
      </c>
      <c r="B4840" t="s">
        <v>4859</v>
      </c>
      <c r="C4840" s="9" t="s">
        <v>6039</v>
      </c>
      <c r="D4840" s="9">
        <v>41705</v>
      </c>
      <c r="E4840" s="3" t="s">
        <v>6462</v>
      </c>
      <c r="F4840" t="s">
        <v>6465</v>
      </c>
      <c r="G4840" t="s">
        <v>7250</v>
      </c>
      <c r="H4840" t="s">
        <v>8043</v>
      </c>
      <c r="I4840" t="s">
        <v>8055</v>
      </c>
      <c r="J4840" t="s">
        <v>8057</v>
      </c>
      <c r="K4840" t="s">
        <v>8062</v>
      </c>
      <c r="L4840" t="s">
        <v>8234</v>
      </c>
      <c r="M4840">
        <v>98103</v>
      </c>
      <c r="N4840" t="s">
        <v>8638</v>
      </c>
      <c r="O4840" t="s">
        <v>8743</v>
      </c>
      <c r="P4840" t="s">
        <v>10371</v>
      </c>
      <c r="Q4840" t="s">
        <v>10379</v>
      </c>
      <c r="R4840" t="s">
        <v>10492</v>
      </c>
      <c r="S4840">
        <v>20.65</v>
      </c>
      <c r="T4840">
        <v>5</v>
      </c>
      <c r="U4840">
        <v>0</v>
      </c>
      <c r="V4840">
        <v>9.4990000000000006</v>
      </c>
      <c r="W4840">
        <f>(Tableau1[[#This Row],[Sales]]/Tableau1[[#This Row],[Profit]])*100</f>
        <v>217.39130434782606</v>
      </c>
      <c r="X4840">
        <f>Tableau1[[#This Row],[Sales]]*(1-Tableau1[[#This Row],[Discount]])</f>
        <v>20.65</v>
      </c>
      <c r="Y4840">
        <f ca="1">SUMIF(Tableau1[Order ID],Tableau1[[#This Row],[Order ID]],Tableau1[[#This Row],[Sales]])</f>
        <v>0</v>
      </c>
    </row>
    <row r="4841" spans="1:25" x14ac:dyDescent="0.3">
      <c r="A4841">
        <v>9645</v>
      </c>
      <c r="B4841" t="s">
        <v>4860</v>
      </c>
      <c r="C4841" s="9" t="s">
        <v>5140</v>
      </c>
      <c r="D4841" s="9">
        <v>42894</v>
      </c>
      <c r="E4841" s="3" t="s">
        <v>5517</v>
      </c>
      <c r="F4841" t="s">
        <v>6465</v>
      </c>
      <c r="G4841" t="s">
        <v>6851</v>
      </c>
      <c r="H4841" t="s">
        <v>7644</v>
      </c>
      <c r="I4841" t="s">
        <v>8054</v>
      </c>
      <c r="J4841" t="s">
        <v>8057</v>
      </c>
      <c r="K4841" t="s">
        <v>8278</v>
      </c>
      <c r="L4841" t="s">
        <v>8604</v>
      </c>
      <c r="M4841">
        <v>85301</v>
      </c>
      <c r="N4841" t="s">
        <v>8638</v>
      </c>
      <c r="O4841" t="s">
        <v>9691</v>
      </c>
      <c r="P4841" t="s">
        <v>10372</v>
      </c>
      <c r="Q4841" t="s">
        <v>10384</v>
      </c>
      <c r="R4841" t="s">
        <v>11430</v>
      </c>
      <c r="S4841">
        <v>89.543999999999997</v>
      </c>
      <c r="T4841">
        <v>7</v>
      </c>
      <c r="U4841">
        <v>0.2</v>
      </c>
      <c r="V4841">
        <v>12.3123</v>
      </c>
      <c r="W4841">
        <f>(Tableau1[[#This Row],[Sales]]/Tableau1[[#This Row],[Profit]])*100</f>
        <v>727.27272727272725</v>
      </c>
      <c r="X4841">
        <f>Tableau1[[#This Row],[Sales]]*(1-Tableau1[[#This Row],[Discount]])</f>
        <v>71.635199999999998</v>
      </c>
      <c r="Y4841">
        <f ca="1">SUMIF(Tableau1[Order ID],Tableau1[[#This Row],[Order ID]],Tableau1[[#This Row],[Sales]])</f>
        <v>0</v>
      </c>
    </row>
    <row r="4842" spans="1:25" x14ac:dyDescent="0.3">
      <c r="A4842">
        <v>9648</v>
      </c>
      <c r="B4842" t="s">
        <v>4861</v>
      </c>
      <c r="C4842" s="9" t="s">
        <v>5114</v>
      </c>
      <c r="D4842" s="9">
        <v>41962</v>
      </c>
      <c r="E4842" s="3" t="s">
        <v>5186</v>
      </c>
      <c r="F4842" t="s">
        <v>6465</v>
      </c>
      <c r="G4842" t="s">
        <v>7064</v>
      </c>
      <c r="H4842" t="s">
        <v>7857</v>
      </c>
      <c r="I4842" t="s">
        <v>8054</v>
      </c>
      <c r="J4842" t="s">
        <v>8057</v>
      </c>
      <c r="K4842" t="s">
        <v>8583</v>
      </c>
      <c r="L4842" t="s">
        <v>8599</v>
      </c>
      <c r="M4842">
        <v>55433</v>
      </c>
      <c r="N4842" t="s">
        <v>8639</v>
      </c>
      <c r="O4842" t="s">
        <v>9716</v>
      </c>
      <c r="P4842" t="s">
        <v>10371</v>
      </c>
      <c r="Q4842" t="s">
        <v>10377</v>
      </c>
      <c r="R4842" t="s">
        <v>11453</v>
      </c>
      <c r="S4842">
        <v>221.16</v>
      </c>
      <c r="T4842">
        <v>4</v>
      </c>
      <c r="U4842">
        <v>0</v>
      </c>
      <c r="V4842">
        <v>57.501600000000003</v>
      </c>
      <c r="W4842">
        <f>(Tableau1[[#This Row],[Sales]]/Tableau1[[#This Row],[Profit]])*100</f>
        <v>384.61538461538458</v>
      </c>
      <c r="X4842">
        <f>Tableau1[[#This Row],[Sales]]*(1-Tableau1[[#This Row],[Discount]])</f>
        <v>221.16</v>
      </c>
      <c r="Y4842">
        <f ca="1">SUMIF(Tableau1[Order ID],Tableau1[[#This Row],[Order ID]],Tableau1[[#This Row],[Sales]])</f>
        <v>0</v>
      </c>
    </row>
    <row r="4843" spans="1:25" x14ac:dyDescent="0.3">
      <c r="A4843">
        <v>9650</v>
      </c>
      <c r="B4843" t="s">
        <v>4862</v>
      </c>
      <c r="C4843" s="9" t="s">
        <v>5521</v>
      </c>
      <c r="D4843" s="9">
        <v>42700</v>
      </c>
      <c r="E4843" s="3" t="s">
        <v>5915</v>
      </c>
      <c r="F4843" t="s">
        <v>6465</v>
      </c>
      <c r="G4843" t="s">
        <v>6801</v>
      </c>
      <c r="H4843" t="s">
        <v>7594</v>
      </c>
      <c r="I4843" t="s">
        <v>8054</v>
      </c>
      <c r="J4843" t="s">
        <v>8057</v>
      </c>
      <c r="K4843" t="s">
        <v>8059</v>
      </c>
      <c r="L4843" t="s">
        <v>8590</v>
      </c>
      <c r="M4843">
        <v>90045</v>
      </c>
      <c r="N4843" t="s">
        <v>8638</v>
      </c>
      <c r="O4843" t="s">
        <v>9833</v>
      </c>
      <c r="P4843" t="s">
        <v>10370</v>
      </c>
      <c r="Q4843" t="s">
        <v>10373</v>
      </c>
      <c r="R4843" t="s">
        <v>11567</v>
      </c>
      <c r="S4843">
        <v>3406.6640000000002</v>
      </c>
      <c r="T4843">
        <v>8</v>
      </c>
      <c r="U4843">
        <v>0.15</v>
      </c>
      <c r="V4843">
        <v>160.31360000000001</v>
      </c>
      <c r="W4843">
        <f>(Tableau1[[#This Row],[Sales]]/Tableau1[[#This Row],[Profit]])*100</f>
        <v>2125</v>
      </c>
      <c r="X4843">
        <f>Tableau1[[#This Row],[Sales]]*(1-Tableau1[[#This Row],[Discount]])</f>
        <v>2895.6644000000001</v>
      </c>
      <c r="Y4843">
        <f ca="1">SUMIF(Tableau1[Order ID],Tableau1[[#This Row],[Order ID]],Tableau1[[#This Row],[Sales]])</f>
        <v>0</v>
      </c>
    </row>
    <row r="4844" spans="1:25" x14ac:dyDescent="0.3">
      <c r="A4844">
        <v>9654</v>
      </c>
      <c r="B4844" t="s">
        <v>4863</v>
      </c>
      <c r="C4844" s="9" t="s">
        <v>5235</v>
      </c>
      <c r="D4844" s="9">
        <v>42758</v>
      </c>
      <c r="E4844" s="3" t="s">
        <v>5708</v>
      </c>
      <c r="F4844" t="s">
        <v>6465</v>
      </c>
      <c r="G4844" t="s">
        <v>6474</v>
      </c>
      <c r="H4844" t="s">
        <v>7267</v>
      </c>
      <c r="I4844" t="s">
        <v>8056</v>
      </c>
      <c r="J4844" t="s">
        <v>8057</v>
      </c>
      <c r="K4844" t="s">
        <v>8151</v>
      </c>
      <c r="L4844" t="s">
        <v>8604</v>
      </c>
      <c r="M4844">
        <v>85705</v>
      </c>
      <c r="N4844" t="s">
        <v>8638</v>
      </c>
      <c r="O4844" t="s">
        <v>10139</v>
      </c>
      <c r="P4844" t="s">
        <v>10372</v>
      </c>
      <c r="Q4844" t="s">
        <v>10384</v>
      </c>
      <c r="R4844" t="s">
        <v>11880</v>
      </c>
      <c r="S4844">
        <v>95.983999999999995</v>
      </c>
      <c r="T4844">
        <v>2</v>
      </c>
      <c r="U4844">
        <v>0.2</v>
      </c>
      <c r="V4844">
        <v>11.997999999999999</v>
      </c>
      <c r="W4844">
        <f>(Tableau1[[#This Row],[Sales]]/Tableau1[[#This Row],[Profit]])*100</f>
        <v>800</v>
      </c>
      <c r="X4844">
        <f>Tableau1[[#This Row],[Sales]]*(1-Tableau1[[#This Row],[Discount]])</f>
        <v>76.787199999999999</v>
      </c>
      <c r="Y4844">
        <f ca="1">SUMIF(Tableau1[Order ID],Tableau1[[#This Row],[Order ID]],Tableau1[[#This Row],[Sales]])</f>
        <v>0</v>
      </c>
    </row>
    <row r="4845" spans="1:25" x14ac:dyDescent="0.3">
      <c r="A4845">
        <v>9656</v>
      </c>
      <c r="B4845" t="s">
        <v>4864</v>
      </c>
      <c r="C4845" s="9" t="s">
        <v>5388</v>
      </c>
      <c r="D4845" s="9">
        <v>41904</v>
      </c>
      <c r="E4845" s="3" t="s">
        <v>5441</v>
      </c>
      <c r="F4845" t="s">
        <v>6465</v>
      </c>
      <c r="G4845" t="s">
        <v>7016</v>
      </c>
      <c r="H4845" t="s">
        <v>7809</v>
      </c>
      <c r="I4845" t="s">
        <v>8054</v>
      </c>
      <c r="J4845" t="s">
        <v>8057</v>
      </c>
      <c r="K4845" t="s">
        <v>8078</v>
      </c>
      <c r="L4845" t="s">
        <v>8603</v>
      </c>
      <c r="M4845">
        <v>10035</v>
      </c>
      <c r="N4845" t="s">
        <v>8640</v>
      </c>
      <c r="O4845" t="s">
        <v>9989</v>
      </c>
      <c r="P4845" t="s">
        <v>10370</v>
      </c>
      <c r="Q4845" t="s">
        <v>10378</v>
      </c>
      <c r="R4845" t="s">
        <v>11726</v>
      </c>
      <c r="S4845">
        <v>97.44</v>
      </c>
      <c r="T4845">
        <v>3</v>
      </c>
      <c r="U4845">
        <v>0</v>
      </c>
      <c r="V4845">
        <v>35.078400000000002</v>
      </c>
      <c r="W4845">
        <f>(Tableau1[[#This Row],[Sales]]/Tableau1[[#This Row],[Profit]])*100</f>
        <v>277.77777777777777</v>
      </c>
      <c r="X4845">
        <f>Tableau1[[#This Row],[Sales]]*(1-Tableau1[[#This Row],[Discount]])</f>
        <v>97.44</v>
      </c>
      <c r="Y4845">
        <f ca="1">SUMIF(Tableau1[Order ID],Tableau1[[#This Row],[Order ID]],Tableau1[[#This Row],[Sales]])</f>
        <v>0</v>
      </c>
    </row>
    <row r="4846" spans="1:25" x14ac:dyDescent="0.3">
      <c r="A4846">
        <v>9660</v>
      </c>
      <c r="B4846" t="s">
        <v>4865</v>
      </c>
      <c r="C4846" s="9" t="s">
        <v>5989</v>
      </c>
      <c r="D4846" s="9">
        <v>41724</v>
      </c>
      <c r="E4846" s="3" t="s">
        <v>5839</v>
      </c>
      <c r="F4846" t="s">
        <v>6464</v>
      </c>
      <c r="G4846" t="s">
        <v>6941</v>
      </c>
      <c r="H4846" t="s">
        <v>7734</v>
      </c>
      <c r="I4846" t="s">
        <v>8054</v>
      </c>
      <c r="J4846" t="s">
        <v>8057</v>
      </c>
      <c r="K4846" t="s">
        <v>8283</v>
      </c>
      <c r="L4846" t="s">
        <v>8590</v>
      </c>
      <c r="M4846">
        <v>91767</v>
      </c>
      <c r="N4846" t="s">
        <v>8638</v>
      </c>
      <c r="O4846" t="s">
        <v>10109</v>
      </c>
      <c r="P4846" t="s">
        <v>10371</v>
      </c>
      <c r="Q4846" t="s">
        <v>10375</v>
      </c>
      <c r="R4846" t="s">
        <v>11848</v>
      </c>
      <c r="S4846">
        <v>18.75</v>
      </c>
      <c r="T4846">
        <v>5</v>
      </c>
      <c r="U4846">
        <v>0</v>
      </c>
      <c r="V4846">
        <v>9</v>
      </c>
      <c r="W4846">
        <f>(Tableau1[[#This Row],[Sales]]/Tableau1[[#This Row],[Profit]])*100</f>
        <v>208.33333333333334</v>
      </c>
      <c r="X4846">
        <f>Tableau1[[#This Row],[Sales]]*(1-Tableau1[[#This Row],[Discount]])</f>
        <v>18.75</v>
      </c>
      <c r="Y4846">
        <f ca="1">SUMIF(Tableau1[Order ID],Tableau1[[#This Row],[Order ID]],Tableau1[[#This Row],[Sales]])</f>
        <v>0</v>
      </c>
    </row>
    <row r="4847" spans="1:25" x14ac:dyDescent="0.3">
      <c r="A4847">
        <v>9661</v>
      </c>
      <c r="B4847" t="s">
        <v>4866</v>
      </c>
      <c r="C4847" s="9" t="s">
        <v>5142</v>
      </c>
      <c r="D4847" s="9">
        <v>42527</v>
      </c>
      <c r="E4847" s="3" t="s">
        <v>5755</v>
      </c>
      <c r="F4847" t="s">
        <v>6465</v>
      </c>
      <c r="G4847" t="s">
        <v>6935</v>
      </c>
      <c r="H4847" t="s">
        <v>7728</v>
      </c>
      <c r="I4847" t="s">
        <v>8056</v>
      </c>
      <c r="J4847" t="s">
        <v>8057</v>
      </c>
      <c r="K4847" t="s">
        <v>8501</v>
      </c>
      <c r="L4847" t="s">
        <v>8590</v>
      </c>
      <c r="M4847">
        <v>93101</v>
      </c>
      <c r="N4847" t="s">
        <v>8638</v>
      </c>
      <c r="O4847" t="s">
        <v>10030</v>
      </c>
      <c r="P4847" t="s">
        <v>10372</v>
      </c>
      <c r="Q4847" t="s">
        <v>10380</v>
      </c>
      <c r="R4847" t="s">
        <v>11767</v>
      </c>
      <c r="S4847">
        <v>3023.9279999999999</v>
      </c>
      <c r="T4847">
        <v>9</v>
      </c>
      <c r="U4847">
        <v>0.2</v>
      </c>
      <c r="V4847">
        <v>226.7946</v>
      </c>
      <c r="W4847">
        <f>(Tableau1[[#This Row],[Sales]]/Tableau1[[#This Row],[Profit]])*100</f>
        <v>1333.3333333333333</v>
      </c>
      <c r="X4847">
        <f>Tableau1[[#This Row],[Sales]]*(1-Tableau1[[#This Row],[Discount]])</f>
        <v>2419.1424000000002</v>
      </c>
      <c r="Y4847">
        <f ca="1">SUMIF(Tableau1[Order ID],Tableau1[[#This Row],[Order ID]],Tableau1[[#This Row],[Sales]])</f>
        <v>0</v>
      </c>
    </row>
    <row r="4848" spans="1:25" x14ac:dyDescent="0.3">
      <c r="A4848">
        <v>9664</v>
      </c>
      <c r="B4848" t="s">
        <v>4867</v>
      </c>
      <c r="C4848" s="9" t="s">
        <v>5545</v>
      </c>
      <c r="D4848" s="9">
        <v>42978</v>
      </c>
      <c r="E4848" s="3" t="s">
        <v>5558</v>
      </c>
      <c r="F4848" t="s">
        <v>6465</v>
      </c>
      <c r="G4848" t="s">
        <v>6942</v>
      </c>
      <c r="H4848" t="s">
        <v>7735</v>
      </c>
      <c r="I4848" t="s">
        <v>8054</v>
      </c>
      <c r="J4848" t="s">
        <v>8057</v>
      </c>
      <c r="K4848" t="s">
        <v>8066</v>
      </c>
      <c r="L4848" t="s">
        <v>8590</v>
      </c>
      <c r="M4848">
        <v>94109</v>
      </c>
      <c r="N4848" t="s">
        <v>8638</v>
      </c>
      <c r="O4848" t="s">
        <v>9180</v>
      </c>
      <c r="P4848" t="s">
        <v>10371</v>
      </c>
      <c r="Q4848" t="s">
        <v>10377</v>
      </c>
      <c r="R4848" t="s">
        <v>10928</v>
      </c>
      <c r="S4848">
        <v>193.95</v>
      </c>
      <c r="T4848">
        <v>3</v>
      </c>
      <c r="U4848">
        <v>0</v>
      </c>
      <c r="V4848">
        <v>9.6974999999999998</v>
      </c>
      <c r="W4848">
        <f>(Tableau1[[#This Row],[Sales]]/Tableau1[[#This Row],[Profit]])*100</f>
        <v>2000</v>
      </c>
      <c r="X4848">
        <f>Tableau1[[#This Row],[Sales]]*(1-Tableau1[[#This Row],[Discount]])</f>
        <v>193.95</v>
      </c>
      <c r="Y4848">
        <f ca="1">SUMIF(Tableau1[Order ID],Tableau1[[#This Row],[Order ID]],Tableau1[[#This Row],[Sales]])</f>
        <v>0</v>
      </c>
    </row>
    <row r="4849" spans="1:25" x14ac:dyDescent="0.3">
      <c r="A4849">
        <v>9665</v>
      </c>
      <c r="B4849" t="s">
        <v>4868</v>
      </c>
      <c r="C4849" s="9" t="s">
        <v>5244</v>
      </c>
      <c r="D4849" s="9">
        <v>42345</v>
      </c>
      <c r="E4849" s="3" t="s">
        <v>5244</v>
      </c>
      <c r="F4849" t="s">
        <v>6467</v>
      </c>
      <c r="G4849" t="s">
        <v>6588</v>
      </c>
      <c r="H4849" t="s">
        <v>7381</v>
      </c>
      <c r="I4849" t="s">
        <v>8055</v>
      </c>
      <c r="J4849" t="s">
        <v>8057</v>
      </c>
      <c r="K4849" t="s">
        <v>8227</v>
      </c>
      <c r="L4849" t="s">
        <v>8590</v>
      </c>
      <c r="M4849">
        <v>92503</v>
      </c>
      <c r="N4849" t="s">
        <v>8638</v>
      </c>
      <c r="O4849" t="s">
        <v>9267</v>
      </c>
      <c r="P4849" t="s">
        <v>10371</v>
      </c>
      <c r="Q4849" t="s">
        <v>10383</v>
      </c>
      <c r="R4849" t="s">
        <v>11016</v>
      </c>
      <c r="S4849">
        <v>12.96</v>
      </c>
      <c r="T4849">
        <v>2</v>
      </c>
      <c r="U4849">
        <v>0</v>
      </c>
      <c r="V4849">
        <v>6.2207999999999997</v>
      </c>
      <c r="W4849">
        <f>(Tableau1[[#This Row],[Sales]]/Tableau1[[#This Row],[Profit]])*100</f>
        <v>208.33333333333334</v>
      </c>
      <c r="X4849">
        <f>Tableau1[[#This Row],[Sales]]*(1-Tableau1[[#This Row],[Discount]])</f>
        <v>12.96</v>
      </c>
      <c r="Y4849">
        <f ca="1">SUMIF(Tableau1[Order ID],Tableau1[[#This Row],[Order ID]],Tableau1[[#This Row],[Sales]])</f>
        <v>0</v>
      </c>
    </row>
    <row r="4850" spans="1:25" x14ac:dyDescent="0.3">
      <c r="A4850">
        <v>9666</v>
      </c>
      <c r="B4850" t="s">
        <v>4869</v>
      </c>
      <c r="C4850" s="9" t="s">
        <v>5703</v>
      </c>
      <c r="D4850" s="9">
        <v>43055</v>
      </c>
      <c r="E4850" s="3" t="s">
        <v>5255</v>
      </c>
      <c r="F4850" t="s">
        <v>6465</v>
      </c>
      <c r="G4850" t="s">
        <v>6530</v>
      </c>
      <c r="H4850" t="s">
        <v>7323</v>
      </c>
      <c r="I4850" t="s">
        <v>8054</v>
      </c>
      <c r="J4850" t="s">
        <v>8057</v>
      </c>
      <c r="K4850" t="s">
        <v>8059</v>
      </c>
      <c r="L4850" t="s">
        <v>8590</v>
      </c>
      <c r="M4850">
        <v>90049</v>
      </c>
      <c r="N4850" t="s">
        <v>8638</v>
      </c>
      <c r="O4850" t="s">
        <v>9494</v>
      </c>
      <c r="P4850" t="s">
        <v>10370</v>
      </c>
      <c r="Q4850" t="s">
        <v>10378</v>
      </c>
      <c r="R4850" t="s">
        <v>11237</v>
      </c>
      <c r="S4850">
        <v>119.94</v>
      </c>
      <c r="T4850">
        <v>3</v>
      </c>
      <c r="U4850">
        <v>0</v>
      </c>
      <c r="V4850">
        <v>23.988</v>
      </c>
      <c r="W4850">
        <f>(Tableau1[[#This Row],[Sales]]/Tableau1[[#This Row],[Profit]])*100</f>
        <v>500</v>
      </c>
      <c r="X4850">
        <f>Tableau1[[#This Row],[Sales]]*(1-Tableau1[[#This Row],[Discount]])</f>
        <v>119.94</v>
      </c>
      <c r="Y4850">
        <f ca="1">SUMIF(Tableau1[Order ID],Tableau1[[#This Row],[Order ID]],Tableau1[[#This Row],[Sales]])</f>
        <v>0</v>
      </c>
    </row>
    <row r="4851" spans="1:25" x14ac:dyDescent="0.3">
      <c r="A4851">
        <v>9668</v>
      </c>
      <c r="B4851" t="s">
        <v>4870</v>
      </c>
      <c r="C4851" s="9" t="s">
        <v>5161</v>
      </c>
      <c r="D4851" s="9">
        <v>42483</v>
      </c>
      <c r="E4851" s="3" t="s">
        <v>6283</v>
      </c>
      <c r="F4851" t="s">
        <v>6465</v>
      </c>
      <c r="G4851" t="s">
        <v>7046</v>
      </c>
      <c r="H4851" t="s">
        <v>7839</v>
      </c>
      <c r="I4851" t="s">
        <v>8054</v>
      </c>
      <c r="J4851" t="s">
        <v>8057</v>
      </c>
      <c r="K4851" t="s">
        <v>8584</v>
      </c>
      <c r="L4851" t="s">
        <v>8590</v>
      </c>
      <c r="M4851">
        <v>92672</v>
      </c>
      <c r="N4851" t="s">
        <v>8638</v>
      </c>
      <c r="O4851" t="s">
        <v>9132</v>
      </c>
      <c r="P4851" t="s">
        <v>10371</v>
      </c>
      <c r="Q4851" t="s">
        <v>10381</v>
      </c>
      <c r="R4851" t="s">
        <v>10881</v>
      </c>
      <c r="S4851">
        <v>18.088000000000001</v>
      </c>
      <c r="T4851">
        <v>7</v>
      </c>
      <c r="U4851">
        <v>0.2</v>
      </c>
      <c r="V4851">
        <v>6.5568999999999997</v>
      </c>
      <c r="W4851">
        <f>(Tableau1[[#This Row],[Sales]]/Tableau1[[#This Row],[Profit]])*100</f>
        <v>275.86206896551727</v>
      </c>
      <c r="X4851">
        <f>Tableau1[[#This Row],[Sales]]*(1-Tableau1[[#This Row],[Discount]])</f>
        <v>14.470400000000001</v>
      </c>
      <c r="Y4851">
        <f ca="1">SUMIF(Tableau1[Order ID],Tableau1[[#This Row],[Order ID]],Tableau1[[#This Row],[Sales]])</f>
        <v>0</v>
      </c>
    </row>
    <row r="4852" spans="1:25" x14ac:dyDescent="0.3">
      <c r="A4852">
        <v>9670</v>
      </c>
      <c r="B4852" t="s">
        <v>4871</v>
      </c>
      <c r="C4852" s="9" t="s">
        <v>5489</v>
      </c>
      <c r="D4852" s="9">
        <v>42827</v>
      </c>
      <c r="E4852" s="3" t="s">
        <v>6221</v>
      </c>
      <c r="F4852" t="s">
        <v>6465</v>
      </c>
      <c r="G4852" t="s">
        <v>7201</v>
      </c>
      <c r="H4852" t="s">
        <v>7994</v>
      </c>
      <c r="I4852" t="s">
        <v>8054</v>
      </c>
      <c r="J4852" t="s">
        <v>8057</v>
      </c>
      <c r="K4852" t="s">
        <v>8085</v>
      </c>
      <c r="L4852" t="s">
        <v>8607</v>
      </c>
      <c r="M4852">
        <v>35601</v>
      </c>
      <c r="N4852" t="s">
        <v>8637</v>
      </c>
      <c r="O4852" t="s">
        <v>9262</v>
      </c>
      <c r="P4852" t="s">
        <v>10371</v>
      </c>
      <c r="Q4852" t="s">
        <v>10375</v>
      </c>
      <c r="R4852" t="s">
        <v>11011</v>
      </c>
      <c r="S4852">
        <v>14.94</v>
      </c>
      <c r="T4852">
        <v>3</v>
      </c>
      <c r="U4852">
        <v>0</v>
      </c>
      <c r="V4852">
        <v>6.8723999999999998</v>
      </c>
      <c r="W4852">
        <f>(Tableau1[[#This Row],[Sales]]/Tableau1[[#This Row],[Profit]])*100</f>
        <v>217.39130434782606</v>
      </c>
      <c r="X4852">
        <f>Tableau1[[#This Row],[Sales]]*(1-Tableau1[[#This Row],[Discount]])</f>
        <v>14.94</v>
      </c>
      <c r="Y4852">
        <f ca="1">SUMIF(Tableau1[Order ID],Tableau1[[#This Row],[Order ID]],Tableau1[[#This Row],[Sales]])</f>
        <v>0</v>
      </c>
    </row>
    <row r="4853" spans="1:25" x14ac:dyDescent="0.3">
      <c r="A4853">
        <v>9671</v>
      </c>
      <c r="B4853" t="s">
        <v>4872</v>
      </c>
      <c r="C4853" s="9" t="s">
        <v>5893</v>
      </c>
      <c r="D4853" s="9">
        <v>42229</v>
      </c>
      <c r="E4853" s="3" t="s">
        <v>5792</v>
      </c>
      <c r="F4853" t="s">
        <v>6466</v>
      </c>
      <c r="G4853" t="s">
        <v>6604</v>
      </c>
      <c r="H4853" t="s">
        <v>7397</v>
      </c>
      <c r="I4853" t="s">
        <v>8055</v>
      </c>
      <c r="J4853" t="s">
        <v>8057</v>
      </c>
      <c r="K4853" t="s">
        <v>8305</v>
      </c>
      <c r="L4853" t="s">
        <v>8592</v>
      </c>
      <c r="M4853">
        <v>27405</v>
      </c>
      <c r="N4853" t="s">
        <v>8637</v>
      </c>
      <c r="O4853" t="s">
        <v>9763</v>
      </c>
      <c r="P4853" t="s">
        <v>10371</v>
      </c>
      <c r="Q4853" t="s">
        <v>10379</v>
      </c>
      <c r="R4853" t="s">
        <v>11498</v>
      </c>
      <c r="S4853">
        <v>64.680000000000007</v>
      </c>
      <c r="T4853">
        <v>7</v>
      </c>
      <c r="U4853">
        <v>0.2</v>
      </c>
      <c r="V4853">
        <v>8.0850000000000009</v>
      </c>
      <c r="W4853">
        <f>(Tableau1[[#This Row],[Sales]]/Tableau1[[#This Row],[Profit]])*100</f>
        <v>800</v>
      </c>
      <c r="X4853">
        <f>Tableau1[[#This Row],[Sales]]*(1-Tableau1[[#This Row],[Discount]])</f>
        <v>51.744000000000007</v>
      </c>
      <c r="Y4853">
        <f ca="1">SUMIF(Tableau1[Order ID],Tableau1[[#This Row],[Order ID]],Tableau1[[#This Row],[Sales]])</f>
        <v>0</v>
      </c>
    </row>
    <row r="4854" spans="1:25" x14ac:dyDescent="0.3">
      <c r="A4854">
        <v>9672</v>
      </c>
      <c r="B4854" t="s">
        <v>4873</v>
      </c>
      <c r="C4854" s="9" t="s">
        <v>5068</v>
      </c>
      <c r="D4854" s="9">
        <v>43052</v>
      </c>
      <c r="E4854" s="3" t="s">
        <v>5153</v>
      </c>
      <c r="F4854" t="s">
        <v>6465</v>
      </c>
      <c r="G4854" t="s">
        <v>6575</v>
      </c>
      <c r="H4854" t="s">
        <v>7368</v>
      </c>
      <c r="I4854" t="s">
        <v>8054</v>
      </c>
      <c r="J4854" t="s">
        <v>8057</v>
      </c>
      <c r="K4854" t="s">
        <v>8123</v>
      </c>
      <c r="L4854" t="s">
        <v>8590</v>
      </c>
      <c r="M4854">
        <v>94568</v>
      </c>
      <c r="N4854" t="s">
        <v>8638</v>
      </c>
      <c r="O4854" t="s">
        <v>9497</v>
      </c>
      <c r="P4854" t="s">
        <v>10372</v>
      </c>
      <c r="Q4854" t="s">
        <v>10380</v>
      </c>
      <c r="R4854" t="s">
        <v>11240</v>
      </c>
      <c r="S4854">
        <v>22</v>
      </c>
      <c r="T4854">
        <v>5</v>
      </c>
      <c r="U4854">
        <v>0.2</v>
      </c>
      <c r="V4854">
        <v>1.375</v>
      </c>
      <c r="W4854">
        <f>(Tableau1[[#This Row],[Sales]]/Tableau1[[#This Row],[Profit]])*100</f>
        <v>1600</v>
      </c>
      <c r="X4854">
        <f>Tableau1[[#This Row],[Sales]]*(1-Tableau1[[#This Row],[Discount]])</f>
        <v>17.600000000000001</v>
      </c>
      <c r="Y4854">
        <f ca="1">SUMIF(Tableau1[Order ID],Tableau1[[#This Row],[Order ID]],Tableau1[[#This Row],[Sales]])</f>
        <v>0</v>
      </c>
    </row>
    <row r="4855" spans="1:25" x14ac:dyDescent="0.3">
      <c r="A4855">
        <v>9673</v>
      </c>
      <c r="B4855" t="s">
        <v>4874</v>
      </c>
      <c r="C4855" s="9" t="s">
        <v>5473</v>
      </c>
      <c r="D4855" s="9">
        <v>42727</v>
      </c>
      <c r="E4855" s="3" t="s">
        <v>6320</v>
      </c>
      <c r="F4855" t="s">
        <v>6465</v>
      </c>
      <c r="G4855" t="s">
        <v>6554</v>
      </c>
      <c r="H4855" t="s">
        <v>7347</v>
      </c>
      <c r="I4855" t="s">
        <v>8056</v>
      </c>
      <c r="J4855" t="s">
        <v>8057</v>
      </c>
      <c r="K4855" t="s">
        <v>8068</v>
      </c>
      <c r="L4855" t="s">
        <v>8597</v>
      </c>
      <c r="M4855">
        <v>19143</v>
      </c>
      <c r="N4855" t="s">
        <v>8640</v>
      </c>
      <c r="O4855" t="s">
        <v>9816</v>
      </c>
      <c r="P4855" t="s">
        <v>10371</v>
      </c>
      <c r="Q4855" t="s">
        <v>10383</v>
      </c>
      <c r="R4855" t="s">
        <v>11549</v>
      </c>
      <c r="S4855">
        <v>7.968</v>
      </c>
      <c r="T4855">
        <v>2</v>
      </c>
      <c r="U4855">
        <v>0.2</v>
      </c>
      <c r="V4855">
        <v>2.6892</v>
      </c>
      <c r="W4855">
        <f>(Tableau1[[#This Row],[Sales]]/Tableau1[[#This Row],[Profit]])*100</f>
        <v>296.2962962962963</v>
      </c>
      <c r="X4855">
        <f>Tableau1[[#This Row],[Sales]]*(1-Tableau1[[#This Row],[Discount]])</f>
        <v>6.3744000000000005</v>
      </c>
      <c r="Y4855">
        <f ca="1">SUMIF(Tableau1[Order ID],Tableau1[[#This Row],[Order ID]],Tableau1[[#This Row],[Sales]])</f>
        <v>0</v>
      </c>
    </row>
    <row r="4856" spans="1:25" x14ac:dyDescent="0.3">
      <c r="A4856">
        <v>9675</v>
      </c>
      <c r="B4856" t="s">
        <v>4875</v>
      </c>
      <c r="C4856" s="9" t="s">
        <v>5222</v>
      </c>
      <c r="D4856" s="9">
        <v>41842</v>
      </c>
      <c r="E4856" s="3" t="s">
        <v>6392</v>
      </c>
      <c r="F4856" t="s">
        <v>6464</v>
      </c>
      <c r="G4856" t="s">
        <v>6607</v>
      </c>
      <c r="H4856" t="s">
        <v>7400</v>
      </c>
      <c r="I4856" t="s">
        <v>8054</v>
      </c>
      <c r="J4856" t="s">
        <v>8057</v>
      </c>
      <c r="K4856" t="s">
        <v>8070</v>
      </c>
      <c r="L4856" t="s">
        <v>8593</v>
      </c>
      <c r="M4856">
        <v>77095</v>
      </c>
      <c r="N4856" t="s">
        <v>8639</v>
      </c>
      <c r="O4856" t="s">
        <v>9874</v>
      </c>
      <c r="P4856" t="s">
        <v>10371</v>
      </c>
      <c r="Q4856" t="s">
        <v>10377</v>
      </c>
      <c r="R4856" t="s">
        <v>11610</v>
      </c>
      <c r="S4856">
        <v>26.632000000000001</v>
      </c>
      <c r="T4856">
        <v>1</v>
      </c>
      <c r="U4856">
        <v>0.2</v>
      </c>
      <c r="V4856">
        <v>1.3315999999999999</v>
      </c>
      <c r="W4856">
        <f>(Tableau1[[#This Row],[Sales]]/Tableau1[[#This Row],[Profit]])*100</f>
        <v>2000.0000000000005</v>
      </c>
      <c r="X4856">
        <f>Tableau1[[#This Row],[Sales]]*(1-Tableau1[[#This Row],[Discount]])</f>
        <v>21.305600000000002</v>
      </c>
      <c r="Y4856">
        <f ca="1">SUMIF(Tableau1[Order ID],Tableau1[[#This Row],[Order ID]],Tableau1[[#This Row],[Sales]])</f>
        <v>0</v>
      </c>
    </row>
    <row r="4857" spans="1:25" x14ac:dyDescent="0.3">
      <c r="A4857">
        <v>9676</v>
      </c>
      <c r="B4857" t="s">
        <v>4876</v>
      </c>
      <c r="C4857" s="9" t="s">
        <v>5745</v>
      </c>
      <c r="D4857" s="9">
        <v>42496</v>
      </c>
      <c r="E4857" s="3" t="s">
        <v>6150</v>
      </c>
      <c r="F4857" t="s">
        <v>6465</v>
      </c>
      <c r="G4857" t="s">
        <v>6889</v>
      </c>
      <c r="H4857" t="s">
        <v>7682</v>
      </c>
      <c r="I4857" t="s">
        <v>8054</v>
      </c>
      <c r="J4857" t="s">
        <v>8057</v>
      </c>
      <c r="K4857" t="s">
        <v>8387</v>
      </c>
      <c r="L4857" t="s">
        <v>8590</v>
      </c>
      <c r="M4857">
        <v>93309</v>
      </c>
      <c r="N4857" t="s">
        <v>8638</v>
      </c>
      <c r="O4857" t="s">
        <v>9752</v>
      </c>
      <c r="P4857" t="s">
        <v>10370</v>
      </c>
      <c r="Q4857" t="s">
        <v>10378</v>
      </c>
      <c r="R4857" t="s">
        <v>11488</v>
      </c>
      <c r="S4857">
        <v>41.6</v>
      </c>
      <c r="T4857">
        <v>4</v>
      </c>
      <c r="U4857">
        <v>0</v>
      </c>
      <c r="V4857">
        <v>14.144</v>
      </c>
      <c r="W4857">
        <f>(Tableau1[[#This Row],[Sales]]/Tableau1[[#This Row],[Profit]])*100</f>
        <v>294.11764705882354</v>
      </c>
      <c r="X4857">
        <f>Tableau1[[#This Row],[Sales]]*(1-Tableau1[[#This Row],[Discount]])</f>
        <v>41.6</v>
      </c>
      <c r="Y4857">
        <f ca="1">SUMIF(Tableau1[Order ID],Tableau1[[#This Row],[Order ID]],Tableau1[[#This Row],[Sales]])</f>
        <v>0</v>
      </c>
    </row>
    <row r="4858" spans="1:25" x14ac:dyDescent="0.3">
      <c r="A4858">
        <v>9677</v>
      </c>
      <c r="B4858" t="s">
        <v>4877</v>
      </c>
      <c r="C4858" s="9" t="s">
        <v>5713</v>
      </c>
      <c r="D4858" s="9">
        <v>41971</v>
      </c>
      <c r="E4858" s="3" t="s">
        <v>5670</v>
      </c>
      <c r="F4858" t="s">
        <v>6465</v>
      </c>
      <c r="G4858" t="s">
        <v>7105</v>
      </c>
      <c r="H4858" t="s">
        <v>7898</v>
      </c>
      <c r="I4858" t="s">
        <v>8055</v>
      </c>
      <c r="J4858" t="s">
        <v>8057</v>
      </c>
      <c r="K4858" t="s">
        <v>8160</v>
      </c>
      <c r="L4858" t="s">
        <v>8602</v>
      </c>
      <c r="M4858">
        <v>47374</v>
      </c>
      <c r="N4858" t="s">
        <v>8639</v>
      </c>
      <c r="O4858" t="s">
        <v>9375</v>
      </c>
      <c r="P4858" t="s">
        <v>10371</v>
      </c>
      <c r="Q4858" t="s">
        <v>10385</v>
      </c>
      <c r="R4858" t="s">
        <v>11123</v>
      </c>
      <c r="S4858">
        <v>64.02</v>
      </c>
      <c r="T4858">
        <v>6</v>
      </c>
      <c r="U4858">
        <v>0</v>
      </c>
      <c r="V4858">
        <v>29.449200000000001</v>
      </c>
      <c r="W4858">
        <f>(Tableau1[[#This Row],[Sales]]/Tableau1[[#This Row],[Profit]])*100</f>
        <v>217.39130434782606</v>
      </c>
      <c r="X4858">
        <f>Tableau1[[#This Row],[Sales]]*(1-Tableau1[[#This Row],[Discount]])</f>
        <v>64.02</v>
      </c>
      <c r="Y4858">
        <f ca="1">SUMIF(Tableau1[Order ID],Tableau1[[#This Row],[Order ID]],Tableau1[[#This Row],[Sales]])</f>
        <v>0</v>
      </c>
    </row>
    <row r="4859" spans="1:25" x14ac:dyDescent="0.3">
      <c r="A4859">
        <v>9678</v>
      </c>
      <c r="B4859" t="s">
        <v>4878</v>
      </c>
      <c r="C4859" s="9" t="s">
        <v>5754</v>
      </c>
      <c r="D4859" s="9">
        <v>42478</v>
      </c>
      <c r="E4859" s="3" t="s">
        <v>5161</v>
      </c>
      <c r="F4859" t="s">
        <v>6465</v>
      </c>
      <c r="G4859" t="s">
        <v>7171</v>
      </c>
      <c r="H4859" t="s">
        <v>7964</v>
      </c>
      <c r="I4859" t="s">
        <v>8055</v>
      </c>
      <c r="J4859" t="s">
        <v>8057</v>
      </c>
      <c r="K4859" t="s">
        <v>8078</v>
      </c>
      <c r="L4859" t="s">
        <v>8603</v>
      </c>
      <c r="M4859">
        <v>10009</v>
      </c>
      <c r="N4859" t="s">
        <v>8640</v>
      </c>
      <c r="O4859" t="s">
        <v>9004</v>
      </c>
      <c r="P4859" t="s">
        <v>10371</v>
      </c>
      <c r="Q4859" t="s">
        <v>10379</v>
      </c>
      <c r="R4859" t="s">
        <v>10754</v>
      </c>
      <c r="S4859">
        <v>6.99</v>
      </c>
      <c r="T4859">
        <v>3</v>
      </c>
      <c r="U4859">
        <v>0</v>
      </c>
      <c r="V4859">
        <v>2.0270999999999999</v>
      </c>
      <c r="W4859">
        <f>(Tableau1[[#This Row],[Sales]]/Tableau1[[#This Row],[Profit]])*100</f>
        <v>344.82758620689657</v>
      </c>
      <c r="X4859">
        <f>Tableau1[[#This Row],[Sales]]*(1-Tableau1[[#This Row],[Discount]])</f>
        <v>6.99</v>
      </c>
      <c r="Y4859">
        <f ca="1">SUMIF(Tableau1[Order ID],Tableau1[[#This Row],[Order ID]],Tableau1[[#This Row],[Sales]])</f>
        <v>0</v>
      </c>
    </row>
    <row r="4860" spans="1:25" x14ac:dyDescent="0.3">
      <c r="A4860">
        <v>9680</v>
      </c>
      <c r="B4860" t="s">
        <v>4879</v>
      </c>
      <c r="C4860" s="9" t="s">
        <v>5047</v>
      </c>
      <c r="D4860" s="9">
        <v>42365</v>
      </c>
      <c r="E4860" s="3" t="s">
        <v>5650</v>
      </c>
      <c r="F4860" t="s">
        <v>6465</v>
      </c>
      <c r="G4860" t="s">
        <v>7160</v>
      </c>
      <c r="H4860" t="s">
        <v>7953</v>
      </c>
      <c r="I4860" t="s">
        <v>8055</v>
      </c>
      <c r="J4860" t="s">
        <v>8057</v>
      </c>
      <c r="K4860" t="s">
        <v>8066</v>
      </c>
      <c r="L4860" t="s">
        <v>8590</v>
      </c>
      <c r="M4860">
        <v>94122</v>
      </c>
      <c r="N4860" t="s">
        <v>8638</v>
      </c>
      <c r="O4860" t="s">
        <v>9379</v>
      </c>
      <c r="P4860" t="s">
        <v>10371</v>
      </c>
      <c r="Q4860" t="s">
        <v>10377</v>
      </c>
      <c r="R4860" t="s">
        <v>11127</v>
      </c>
      <c r="S4860">
        <v>323.10000000000002</v>
      </c>
      <c r="T4860">
        <v>2</v>
      </c>
      <c r="U4860">
        <v>0</v>
      </c>
      <c r="V4860">
        <v>61.389000000000003</v>
      </c>
      <c r="W4860">
        <f>(Tableau1[[#This Row],[Sales]]/Tableau1[[#This Row],[Profit]])*100</f>
        <v>526.31578947368428</v>
      </c>
      <c r="X4860">
        <f>Tableau1[[#This Row],[Sales]]*(1-Tableau1[[#This Row],[Discount]])</f>
        <v>323.10000000000002</v>
      </c>
      <c r="Y4860">
        <f ca="1">SUMIF(Tableau1[Order ID],Tableau1[[#This Row],[Order ID]],Tableau1[[#This Row],[Sales]])</f>
        <v>0</v>
      </c>
    </row>
    <row r="4861" spans="1:25" x14ac:dyDescent="0.3">
      <c r="A4861">
        <v>9682</v>
      </c>
      <c r="B4861" t="s">
        <v>4880</v>
      </c>
      <c r="C4861" s="9" t="s">
        <v>6126</v>
      </c>
      <c r="D4861" s="9">
        <v>43082</v>
      </c>
      <c r="E4861" s="3" t="s">
        <v>5434</v>
      </c>
      <c r="F4861" t="s">
        <v>6465</v>
      </c>
      <c r="G4861" t="s">
        <v>6680</v>
      </c>
      <c r="H4861" t="s">
        <v>7473</v>
      </c>
      <c r="I4861" t="s">
        <v>8054</v>
      </c>
      <c r="J4861" t="s">
        <v>8057</v>
      </c>
      <c r="K4861" t="s">
        <v>8066</v>
      </c>
      <c r="L4861" t="s">
        <v>8590</v>
      </c>
      <c r="M4861">
        <v>94122</v>
      </c>
      <c r="N4861" t="s">
        <v>8638</v>
      </c>
      <c r="O4861" t="s">
        <v>9942</v>
      </c>
      <c r="P4861" t="s">
        <v>10371</v>
      </c>
      <c r="Q4861" t="s">
        <v>10375</v>
      </c>
      <c r="R4861" t="s">
        <v>11678</v>
      </c>
      <c r="S4861">
        <v>8.64</v>
      </c>
      <c r="T4861">
        <v>3</v>
      </c>
      <c r="U4861">
        <v>0</v>
      </c>
      <c r="V4861">
        <v>4.2336</v>
      </c>
      <c r="W4861">
        <f>(Tableau1[[#This Row],[Sales]]/Tableau1[[#This Row],[Profit]])*100</f>
        <v>204.08163265306123</v>
      </c>
      <c r="X4861">
        <f>Tableau1[[#This Row],[Sales]]*(1-Tableau1[[#This Row],[Discount]])</f>
        <v>8.64</v>
      </c>
      <c r="Y4861">
        <f ca="1">SUMIF(Tableau1[Order ID],Tableau1[[#This Row],[Order ID]],Tableau1[[#This Row],[Sales]])</f>
        <v>0</v>
      </c>
    </row>
    <row r="4862" spans="1:25" x14ac:dyDescent="0.3">
      <c r="A4862">
        <v>9686</v>
      </c>
      <c r="B4862" t="s">
        <v>4881</v>
      </c>
      <c r="C4862" s="9" t="s">
        <v>5490</v>
      </c>
      <c r="D4862" s="9">
        <v>42737</v>
      </c>
      <c r="E4862" s="3" t="s">
        <v>6325</v>
      </c>
      <c r="F4862" t="s">
        <v>6464</v>
      </c>
      <c r="G4862" t="s">
        <v>7251</v>
      </c>
      <c r="H4862" t="s">
        <v>8044</v>
      </c>
      <c r="I4862" t="s">
        <v>8055</v>
      </c>
      <c r="J4862" t="s">
        <v>8057</v>
      </c>
      <c r="K4862" t="s">
        <v>8059</v>
      </c>
      <c r="L4862" t="s">
        <v>8590</v>
      </c>
      <c r="M4862">
        <v>90032</v>
      </c>
      <c r="N4862" t="s">
        <v>8638</v>
      </c>
      <c r="O4862" t="s">
        <v>9929</v>
      </c>
      <c r="P4862" t="s">
        <v>10372</v>
      </c>
      <c r="Q4862" t="s">
        <v>10384</v>
      </c>
      <c r="R4862" t="s">
        <v>11665</v>
      </c>
      <c r="S4862">
        <v>16.59</v>
      </c>
      <c r="T4862">
        <v>1</v>
      </c>
      <c r="U4862">
        <v>0</v>
      </c>
      <c r="V4862">
        <v>5.8064999999999998</v>
      </c>
      <c r="W4862">
        <f>(Tableau1[[#This Row],[Sales]]/Tableau1[[#This Row],[Profit]])*100</f>
        <v>285.71428571428572</v>
      </c>
      <c r="X4862">
        <f>Tableau1[[#This Row],[Sales]]*(1-Tableau1[[#This Row],[Discount]])</f>
        <v>16.59</v>
      </c>
      <c r="Y4862">
        <f ca="1">SUMIF(Tableau1[Order ID],Tableau1[[#This Row],[Order ID]],Tableau1[[#This Row],[Sales]])</f>
        <v>0</v>
      </c>
    </row>
    <row r="4863" spans="1:25" x14ac:dyDescent="0.3">
      <c r="A4863">
        <v>9687</v>
      </c>
      <c r="B4863" t="s">
        <v>4882</v>
      </c>
      <c r="C4863" s="9" t="s">
        <v>6139</v>
      </c>
      <c r="D4863" s="9">
        <v>42885</v>
      </c>
      <c r="E4863" s="3" t="s">
        <v>5125</v>
      </c>
      <c r="F4863" t="s">
        <v>6465</v>
      </c>
      <c r="G4863" t="s">
        <v>7035</v>
      </c>
      <c r="H4863" t="s">
        <v>7828</v>
      </c>
      <c r="I4863" t="s">
        <v>8054</v>
      </c>
      <c r="J4863" t="s">
        <v>8057</v>
      </c>
      <c r="K4863" t="s">
        <v>8128</v>
      </c>
      <c r="L4863" t="s">
        <v>8590</v>
      </c>
      <c r="M4863">
        <v>92037</v>
      </c>
      <c r="N4863" t="s">
        <v>8638</v>
      </c>
      <c r="O4863" t="s">
        <v>9251</v>
      </c>
      <c r="P4863" t="s">
        <v>10371</v>
      </c>
      <c r="Q4863" t="s">
        <v>10379</v>
      </c>
      <c r="R4863" t="s">
        <v>11000</v>
      </c>
      <c r="S4863">
        <v>35.1</v>
      </c>
      <c r="T4863">
        <v>6</v>
      </c>
      <c r="U4863">
        <v>0</v>
      </c>
      <c r="V4863">
        <v>10.179</v>
      </c>
      <c r="W4863">
        <f>(Tableau1[[#This Row],[Sales]]/Tableau1[[#This Row],[Profit]])*100</f>
        <v>344.82758620689657</v>
      </c>
      <c r="X4863">
        <f>Tableau1[[#This Row],[Sales]]*(1-Tableau1[[#This Row],[Discount]])</f>
        <v>35.1</v>
      </c>
      <c r="Y4863">
        <f ca="1">SUMIF(Tableau1[Order ID],Tableau1[[#This Row],[Order ID]],Tableau1[[#This Row],[Sales]])</f>
        <v>0</v>
      </c>
    </row>
    <row r="4864" spans="1:25" x14ac:dyDescent="0.3">
      <c r="A4864">
        <v>9688</v>
      </c>
      <c r="B4864" t="s">
        <v>4883</v>
      </c>
      <c r="C4864" s="9" t="s">
        <v>6063</v>
      </c>
      <c r="D4864" s="9">
        <v>43008</v>
      </c>
      <c r="E4864" s="3" t="s">
        <v>5863</v>
      </c>
      <c r="F4864" t="s">
        <v>6465</v>
      </c>
      <c r="G4864" t="s">
        <v>6805</v>
      </c>
      <c r="H4864" t="s">
        <v>7598</v>
      </c>
      <c r="I4864" t="s">
        <v>8056</v>
      </c>
      <c r="J4864" t="s">
        <v>8057</v>
      </c>
      <c r="K4864" t="s">
        <v>8139</v>
      </c>
      <c r="L4864" t="s">
        <v>8593</v>
      </c>
      <c r="M4864">
        <v>76017</v>
      </c>
      <c r="N4864" t="s">
        <v>8639</v>
      </c>
      <c r="O4864" t="s">
        <v>9248</v>
      </c>
      <c r="P4864" t="s">
        <v>10371</v>
      </c>
      <c r="Q4864" t="s">
        <v>10381</v>
      </c>
      <c r="R4864" t="s">
        <v>10997</v>
      </c>
      <c r="S4864">
        <v>11.646000000000001</v>
      </c>
      <c r="T4864">
        <v>9</v>
      </c>
      <c r="U4864">
        <v>0.8</v>
      </c>
      <c r="V4864">
        <v>-17.469000000000001</v>
      </c>
      <c r="W4864">
        <f>(Tableau1[[#This Row],[Sales]]/Tableau1[[#This Row],[Profit]])*100</f>
        <v>-66.666666666666657</v>
      </c>
      <c r="X4864">
        <f>Tableau1[[#This Row],[Sales]]*(1-Tableau1[[#This Row],[Discount]])</f>
        <v>2.3291999999999997</v>
      </c>
      <c r="Y4864">
        <f ca="1">SUMIF(Tableau1[Order ID],Tableau1[[#This Row],[Order ID]],Tableau1[[#This Row],[Sales]])</f>
        <v>0</v>
      </c>
    </row>
    <row r="4865" spans="1:25" x14ac:dyDescent="0.3">
      <c r="A4865">
        <v>9689</v>
      </c>
      <c r="B4865" t="s">
        <v>4884</v>
      </c>
      <c r="C4865" s="9" t="s">
        <v>5338</v>
      </c>
      <c r="D4865" s="9">
        <v>42906</v>
      </c>
      <c r="E4865" s="3" t="s">
        <v>5848</v>
      </c>
      <c r="F4865" t="s">
        <v>6465</v>
      </c>
      <c r="G4865" t="s">
        <v>6506</v>
      </c>
      <c r="H4865" t="s">
        <v>7299</v>
      </c>
      <c r="I4865" t="s">
        <v>8054</v>
      </c>
      <c r="J4865" t="s">
        <v>8057</v>
      </c>
      <c r="K4865" t="s">
        <v>8160</v>
      </c>
      <c r="L4865" t="s">
        <v>8605</v>
      </c>
      <c r="M4865">
        <v>23223</v>
      </c>
      <c r="N4865" t="s">
        <v>8637</v>
      </c>
      <c r="O4865" t="s">
        <v>10046</v>
      </c>
      <c r="P4865" t="s">
        <v>10371</v>
      </c>
      <c r="Q4865" t="s">
        <v>10383</v>
      </c>
      <c r="R4865" t="s">
        <v>11784</v>
      </c>
      <c r="S4865">
        <v>32.4</v>
      </c>
      <c r="T4865">
        <v>5</v>
      </c>
      <c r="U4865">
        <v>0</v>
      </c>
      <c r="V4865">
        <v>15.552</v>
      </c>
      <c r="W4865">
        <f>(Tableau1[[#This Row],[Sales]]/Tableau1[[#This Row],[Profit]])*100</f>
        <v>208.33333333333334</v>
      </c>
      <c r="X4865">
        <f>Tableau1[[#This Row],[Sales]]*(1-Tableau1[[#This Row],[Discount]])</f>
        <v>32.4</v>
      </c>
      <c r="Y4865">
        <f ca="1">SUMIF(Tableau1[Order ID],Tableau1[[#This Row],[Order ID]],Tableau1[[#This Row],[Sales]])</f>
        <v>0</v>
      </c>
    </row>
    <row r="4866" spans="1:25" x14ac:dyDescent="0.3">
      <c r="A4866">
        <v>9691</v>
      </c>
      <c r="B4866" t="s">
        <v>4885</v>
      </c>
      <c r="C4866" s="9" t="s">
        <v>6125</v>
      </c>
      <c r="D4866" s="9">
        <v>42829</v>
      </c>
      <c r="E4866" s="3" t="s">
        <v>6364</v>
      </c>
      <c r="F4866" t="s">
        <v>6466</v>
      </c>
      <c r="G4866" t="s">
        <v>7106</v>
      </c>
      <c r="H4866" t="s">
        <v>7899</v>
      </c>
      <c r="I4866" t="s">
        <v>8056</v>
      </c>
      <c r="J4866" t="s">
        <v>8057</v>
      </c>
      <c r="K4866" t="s">
        <v>8078</v>
      </c>
      <c r="L4866" t="s">
        <v>8603</v>
      </c>
      <c r="M4866">
        <v>10035</v>
      </c>
      <c r="N4866" t="s">
        <v>8640</v>
      </c>
      <c r="O4866" t="s">
        <v>9434</v>
      </c>
      <c r="P4866" t="s">
        <v>10371</v>
      </c>
      <c r="Q4866" t="s">
        <v>10379</v>
      </c>
      <c r="R4866" t="s">
        <v>11180</v>
      </c>
      <c r="S4866">
        <v>7.04</v>
      </c>
      <c r="T4866">
        <v>4</v>
      </c>
      <c r="U4866">
        <v>0</v>
      </c>
      <c r="V4866">
        <v>2.0415999999999999</v>
      </c>
      <c r="W4866">
        <f>(Tableau1[[#This Row],[Sales]]/Tableau1[[#This Row],[Profit]])*100</f>
        <v>344.82758620689657</v>
      </c>
      <c r="X4866">
        <f>Tableau1[[#This Row],[Sales]]*(1-Tableau1[[#This Row],[Discount]])</f>
        <v>7.04</v>
      </c>
      <c r="Y4866">
        <f ca="1">SUMIF(Tableau1[Order ID],Tableau1[[#This Row],[Order ID]],Tableau1[[#This Row],[Sales]])</f>
        <v>0</v>
      </c>
    </row>
    <row r="4867" spans="1:25" x14ac:dyDescent="0.3">
      <c r="A4867">
        <v>9692</v>
      </c>
      <c r="B4867" t="s">
        <v>4886</v>
      </c>
      <c r="C4867" s="9" t="s">
        <v>5080</v>
      </c>
      <c r="D4867" s="9">
        <v>42321</v>
      </c>
      <c r="E4867" s="3" t="s">
        <v>6002</v>
      </c>
      <c r="F4867" t="s">
        <v>6465</v>
      </c>
      <c r="G4867" t="s">
        <v>6606</v>
      </c>
      <c r="H4867" t="s">
        <v>7399</v>
      </c>
      <c r="I4867" t="s">
        <v>8054</v>
      </c>
      <c r="J4867" t="s">
        <v>8057</v>
      </c>
      <c r="K4867" t="s">
        <v>8070</v>
      </c>
      <c r="L4867" t="s">
        <v>8593</v>
      </c>
      <c r="M4867">
        <v>77041</v>
      </c>
      <c r="N4867" t="s">
        <v>8639</v>
      </c>
      <c r="O4867" t="s">
        <v>9401</v>
      </c>
      <c r="P4867" t="s">
        <v>10370</v>
      </c>
      <c r="Q4867" t="s">
        <v>10373</v>
      </c>
      <c r="R4867" t="s">
        <v>11149</v>
      </c>
      <c r="S4867">
        <v>613.99919999999997</v>
      </c>
      <c r="T4867">
        <v>3</v>
      </c>
      <c r="U4867">
        <v>0.32</v>
      </c>
      <c r="V4867">
        <v>-18.058800000000002</v>
      </c>
      <c r="W4867">
        <f>(Tableau1[[#This Row],[Sales]]/Tableau1[[#This Row],[Profit]])*100</f>
        <v>-3399.9999999999991</v>
      </c>
      <c r="X4867">
        <f>Tableau1[[#This Row],[Sales]]*(1-Tableau1[[#This Row],[Discount]])</f>
        <v>417.51945599999993</v>
      </c>
      <c r="Y4867">
        <f ca="1">SUMIF(Tableau1[Order ID],Tableau1[[#This Row],[Order ID]],Tableau1[[#This Row],[Sales]])</f>
        <v>0</v>
      </c>
    </row>
    <row r="4868" spans="1:25" x14ac:dyDescent="0.3">
      <c r="A4868">
        <v>9693</v>
      </c>
      <c r="B4868" t="s">
        <v>4887</v>
      </c>
      <c r="C4868" s="9" t="s">
        <v>5864</v>
      </c>
      <c r="D4868" s="9">
        <v>42244</v>
      </c>
      <c r="E4868" s="3" t="s">
        <v>6371</v>
      </c>
      <c r="F4868" t="s">
        <v>6465</v>
      </c>
      <c r="G4868" t="s">
        <v>6884</v>
      </c>
      <c r="H4868" t="s">
        <v>7677</v>
      </c>
      <c r="I4868" t="s">
        <v>8055</v>
      </c>
      <c r="J4868" t="s">
        <v>8057</v>
      </c>
      <c r="K4868" t="s">
        <v>8112</v>
      </c>
      <c r="L4868" t="s">
        <v>8617</v>
      </c>
      <c r="M4868">
        <v>6824</v>
      </c>
      <c r="N4868" t="s">
        <v>8640</v>
      </c>
      <c r="O4868" t="s">
        <v>9933</v>
      </c>
      <c r="P4868" t="s">
        <v>10371</v>
      </c>
      <c r="Q4868" t="s">
        <v>10377</v>
      </c>
      <c r="R4868" t="s">
        <v>11669</v>
      </c>
      <c r="S4868">
        <v>470.36</v>
      </c>
      <c r="T4868">
        <v>11</v>
      </c>
      <c r="U4868">
        <v>0</v>
      </c>
      <c r="V4868">
        <v>122.2936</v>
      </c>
      <c r="W4868">
        <f>(Tableau1[[#This Row],[Sales]]/Tableau1[[#This Row],[Profit]])*100</f>
        <v>384.61538461538464</v>
      </c>
      <c r="X4868">
        <f>Tableau1[[#This Row],[Sales]]*(1-Tableau1[[#This Row],[Discount]])</f>
        <v>470.36</v>
      </c>
      <c r="Y4868">
        <f ca="1">SUMIF(Tableau1[Order ID],Tableau1[[#This Row],[Order ID]],Tableau1[[#This Row],[Sales]])</f>
        <v>0</v>
      </c>
    </row>
    <row r="4869" spans="1:25" x14ac:dyDescent="0.3">
      <c r="A4869">
        <v>9694</v>
      </c>
      <c r="B4869" t="s">
        <v>4888</v>
      </c>
      <c r="C4869" s="9" t="s">
        <v>5271</v>
      </c>
      <c r="D4869" s="9">
        <v>43002</v>
      </c>
      <c r="E4869" s="3" t="s">
        <v>5424</v>
      </c>
      <c r="F4869" t="s">
        <v>6464</v>
      </c>
      <c r="G4869" t="s">
        <v>6539</v>
      </c>
      <c r="H4869" t="s">
        <v>7332</v>
      </c>
      <c r="I4869" t="s">
        <v>8056</v>
      </c>
      <c r="J4869" t="s">
        <v>8057</v>
      </c>
      <c r="K4869" t="s">
        <v>8066</v>
      </c>
      <c r="L4869" t="s">
        <v>8590</v>
      </c>
      <c r="M4869">
        <v>94110</v>
      </c>
      <c r="N4869" t="s">
        <v>8638</v>
      </c>
      <c r="O4869" t="s">
        <v>9847</v>
      </c>
      <c r="P4869" t="s">
        <v>10371</v>
      </c>
      <c r="Q4869" t="s">
        <v>10383</v>
      </c>
      <c r="R4869" t="s">
        <v>11581</v>
      </c>
      <c r="S4869">
        <v>31.08</v>
      </c>
      <c r="T4869">
        <v>6</v>
      </c>
      <c r="U4869">
        <v>0</v>
      </c>
      <c r="V4869">
        <v>15.229200000000001</v>
      </c>
      <c r="W4869">
        <f>(Tableau1[[#This Row],[Sales]]/Tableau1[[#This Row],[Profit]])*100</f>
        <v>204.08163265306118</v>
      </c>
      <c r="X4869">
        <f>Tableau1[[#This Row],[Sales]]*(1-Tableau1[[#This Row],[Discount]])</f>
        <v>31.08</v>
      </c>
      <c r="Y4869">
        <f ca="1">SUMIF(Tableau1[Order ID],Tableau1[[#This Row],[Order ID]],Tableau1[[#This Row],[Sales]])</f>
        <v>0</v>
      </c>
    </row>
    <row r="4870" spans="1:25" x14ac:dyDescent="0.3">
      <c r="A4870">
        <v>9696</v>
      </c>
      <c r="B4870" t="s">
        <v>4889</v>
      </c>
      <c r="C4870" s="9" t="s">
        <v>5055</v>
      </c>
      <c r="D4870" s="9">
        <v>42715</v>
      </c>
      <c r="E4870" s="3" t="s">
        <v>5912</v>
      </c>
      <c r="F4870" t="s">
        <v>6466</v>
      </c>
      <c r="G4870" t="s">
        <v>6749</v>
      </c>
      <c r="H4870" t="s">
        <v>7542</v>
      </c>
      <c r="I4870" t="s">
        <v>8055</v>
      </c>
      <c r="J4870" t="s">
        <v>8057</v>
      </c>
      <c r="K4870" t="s">
        <v>8082</v>
      </c>
      <c r="L4870" t="s">
        <v>8612</v>
      </c>
      <c r="M4870">
        <v>45503</v>
      </c>
      <c r="N4870" t="s">
        <v>8640</v>
      </c>
      <c r="O4870" t="s">
        <v>8650</v>
      </c>
      <c r="P4870" t="s">
        <v>10371</v>
      </c>
      <c r="Q4870" t="s">
        <v>10382</v>
      </c>
      <c r="R4870" t="s">
        <v>10399</v>
      </c>
      <c r="S4870">
        <v>73.536000000000001</v>
      </c>
      <c r="T4870">
        <v>4</v>
      </c>
      <c r="U4870">
        <v>0.2</v>
      </c>
      <c r="V4870">
        <v>9.1920000000000002</v>
      </c>
      <c r="W4870">
        <f>(Tableau1[[#This Row],[Sales]]/Tableau1[[#This Row],[Profit]])*100</f>
        <v>800</v>
      </c>
      <c r="X4870">
        <f>Tableau1[[#This Row],[Sales]]*(1-Tableau1[[#This Row],[Discount]])</f>
        <v>58.828800000000001</v>
      </c>
      <c r="Y4870">
        <f ca="1">SUMIF(Tableau1[Order ID],Tableau1[[#This Row],[Order ID]],Tableau1[[#This Row],[Sales]])</f>
        <v>0</v>
      </c>
    </row>
    <row r="4871" spans="1:25" x14ac:dyDescent="0.3">
      <c r="A4871">
        <v>9697</v>
      </c>
      <c r="B4871" t="s">
        <v>4890</v>
      </c>
      <c r="C4871" s="9" t="s">
        <v>6256</v>
      </c>
      <c r="D4871" s="9">
        <v>41800</v>
      </c>
      <c r="E4871" s="3" t="s">
        <v>5375</v>
      </c>
      <c r="F4871" t="s">
        <v>6464</v>
      </c>
      <c r="G4871" t="s">
        <v>6564</v>
      </c>
      <c r="H4871" t="s">
        <v>7357</v>
      </c>
      <c r="I4871" t="s">
        <v>8055</v>
      </c>
      <c r="J4871" t="s">
        <v>8057</v>
      </c>
      <c r="K4871" t="s">
        <v>8124</v>
      </c>
      <c r="L4871" t="s">
        <v>8600</v>
      </c>
      <c r="M4871">
        <v>48234</v>
      </c>
      <c r="N4871" t="s">
        <v>8639</v>
      </c>
      <c r="O4871" t="s">
        <v>9133</v>
      </c>
      <c r="P4871" t="s">
        <v>10371</v>
      </c>
      <c r="Q4871" t="s">
        <v>10375</v>
      </c>
      <c r="R4871" t="s">
        <v>10882</v>
      </c>
      <c r="S4871">
        <v>491.55</v>
      </c>
      <c r="T4871">
        <v>5</v>
      </c>
      <c r="U4871">
        <v>0</v>
      </c>
      <c r="V4871">
        <v>240.8595</v>
      </c>
      <c r="W4871">
        <f>(Tableau1[[#This Row],[Sales]]/Tableau1[[#This Row],[Profit]])*100</f>
        <v>204.08163265306123</v>
      </c>
      <c r="X4871">
        <f>Tableau1[[#This Row],[Sales]]*(1-Tableau1[[#This Row],[Discount]])</f>
        <v>491.55</v>
      </c>
      <c r="Y4871">
        <f ca="1">SUMIF(Tableau1[Order ID],Tableau1[[#This Row],[Order ID]],Tableau1[[#This Row],[Sales]])</f>
        <v>0</v>
      </c>
    </row>
    <row r="4872" spans="1:25" x14ac:dyDescent="0.3">
      <c r="A4872">
        <v>9698</v>
      </c>
      <c r="B4872" t="s">
        <v>4891</v>
      </c>
      <c r="C4872" s="9" t="s">
        <v>5051</v>
      </c>
      <c r="D4872" s="9">
        <v>42440</v>
      </c>
      <c r="E4872" s="3" t="s">
        <v>5051</v>
      </c>
      <c r="F4872" t="s">
        <v>6467</v>
      </c>
      <c r="G4872" t="s">
        <v>6857</v>
      </c>
      <c r="H4872" t="s">
        <v>7650</v>
      </c>
      <c r="I4872" t="s">
        <v>8056</v>
      </c>
      <c r="J4872" t="s">
        <v>8057</v>
      </c>
      <c r="K4872" t="s">
        <v>8068</v>
      </c>
      <c r="L4872" t="s">
        <v>8597</v>
      </c>
      <c r="M4872">
        <v>19140</v>
      </c>
      <c r="N4872" t="s">
        <v>8640</v>
      </c>
      <c r="O4872" t="s">
        <v>9771</v>
      </c>
      <c r="P4872" t="s">
        <v>10370</v>
      </c>
      <c r="Q4872" t="s">
        <v>10378</v>
      </c>
      <c r="R4872" t="s">
        <v>11506</v>
      </c>
      <c r="S4872">
        <v>30.335999999999999</v>
      </c>
      <c r="T4872">
        <v>4</v>
      </c>
      <c r="U4872">
        <v>0.2</v>
      </c>
      <c r="V4872">
        <v>9.48</v>
      </c>
      <c r="W4872">
        <f>(Tableau1[[#This Row],[Sales]]/Tableau1[[#This Row],[Profit]])*100</f>
        <v>320</v>
      </c>
      <c r="X4872">
        <f>Tableau1[[#This Row],[Sales]]*(1-Tableau1[[#This Row],[Discount]])</f>
        <v>24.268799999999999</v>
      </c>
      <c r="Y4872">
        <f ca="1">SUMIF(Tableau1[Order ID],Tableau1[[#This Row],[Order ID]],Tableau1[[#This Row],[Sales]])</f>
        <v>0</v>
      </c>
    </row>
    <row r="4873" spans="1:25" x14ac:dyDescent="0.3">
      <c r="A4873">
        <v>9699</v>
      </c>
      <c r="B4873" t="s">
        <v>4892</v>
      </c>
      <c r="C4873" s="9" t="s">
        <v>5964</v>
      </c>
      <c r="D4873" s="9">
        <v>43084</v>
      </c>
      <c r="E4873" s="3" t="s">
        <v>5514</v>
      </c>
      <c r="F4873" t="s">
        <v>6465</v>
      </c>
      <c r="G4873" t="s">
        <v>7198</v>
      </c>
      <c r="H4873" t="s">
        <v>7991</v>
      </c>
      <c r="I4873" t="s">
        <v>8054</v>
      </c>
      <c r="J4873" t="s">
        <v>8057</v>
      </c>
      <c r="K4873" t="s">
        <v>8133</v>
      </c>
      <c r="L4873" t="s">
        <v>8590</v>
      </c>
      <c r="M4873">
        <v>90301</v>
      </c>
      <c r="N4873" t="s">
        <v>8638</v>
      </c>
      <c r="O4873" t="s">
        <v>8866</v>
      </c>
      <c r="P4873" t="s">
        <v>10371</v>
      </c>
      <c r="Q4873" t="s">
        <v>10383</v>
      </c>
      <c r="R4873" t="s">
        <v>10616</v>
      </c>
      <c r="S4873">
        <v>22.83</v>
      </c>
      <c r="T4873">
        <v>3</v>
      </c>
      <c r="U4873">
        <v>0</v>
      </c>
      <c r="V4873">
        <v>10.7301</v>
      </c>
      <c r="W4873">
        <f>(Tableau1[[#This Row],[Sales]]/Tableau1[[#This Row],[Profit]])*100</f>
        <v>212.7659574468085</v>
      </c>
      <c r="X4873">
        <f>Tableau1[[#This Row],[Sales]]*(1-Tableau1[[#This Row],[Discount]])</f>
        <v>22.83</v>
      </c>
      <c r="Y4873">
        <f ca="1">SUMIF(Tableau1[Order ID],Tableau1[[#This Row],[Order ID]],Tableau1[[#This Row],[Sales]])</f>
        <v>0</v>
      </c>
    </row>
    <row r="4874" spans="1:25" x14ac:dyDescent="0.3">
      <c r="A4874">
        <v>9702</v>
      </c>
      <c r="B4874" t="s">
        <v>4893</v>
      </c>
      <c r="C4874" s="9" t="s">
        <v>5889</v>
      </c>
      <c r="D4874" s="9">
        <v>42673</v>
      </c>
      <c r="E4874" s="3" t="s">
        <v>5284</v>
      </c>
      <c r="F4874" t="s">
        <v>6465</v>
      </c>
      <c r="G4874" t="s">
        <v>7195</v>
      </c>
      <c r="H4874" t="s">
        <v>7988</v>
      </c>
      <c r="I4874" t="s">
        <v>8054</v>
      </c>
      <c r="J4874" t="s">
        <v>8057</v>
      </c>
      <c r="K4874" t="s">
        <v>8585</v>
      </c>
      <c r="L4874" t="s">
        <v>8590</v>
      </c>
      <c r="M4874">
        <v>93405</v>
      </c>
      <c r="N4874" t="s">
        <v>8638</v>
      </c>
      <c r="O4874" t="s">
        <v>9415</v>
      </c>
      <c r="P4874" t="s">
        <v>10371</v>
      </c>
      <c r="Q4874" t="s">
        <v>10386</v>
      </c>
      <c r="R4874" t="s">
        <v>11163</v>
      </c>
      <c r="S4874">
        <v>3.62</v>
      </c>
      <c r="T4874">
        <v>2</v>
      </c>
      <c r="U4874">
        <v>0</v>
      </c>
      <c r="V4874">
        <v>1.1946000000000001</v>
      </c>
      <c r="W4874">
        <f>(Tableau1[[#This Row],[Sales]]/Tableau1[[#This Row],[Profit]])*100</f>
        <v>303.030303030303</v>
      </c>
      <c r="X4874">
        <f>Tableau1[[#This Row],[Sales]]*(1-Tableau1[[#This Row],[Discount]])</f>
        <v>3.62</v>
      </c>
      <c r="Y4874">
        <f ca="1">SUMIF(Tableau1[Order ID],Tableau1[[#This Row],[Order ID]],Tableau1[[#This Row],[Sales]])</f>
        <v>0</v>
      </c>
    </row>
    <row r="4875" spans="1:25" x14ac:dyDescent="0.3">
      <c r="A4875">
        <v>9703</v>
      </c>
      <c r="B4875" t="s">
        <v>4894</v>
      </c>
      <c r="C4875" s="9" t="s">
        <v>5719</v>
      </c>
      <c r="D4875" s="9">
        <v>42947</v>
      </c>
      <c r="E4875" s="3" t="s">
        <v>6048</v>
      </c>
      <c r="F4875" t="s">
        <v>6465</v>
      </c>
      <c r="G4875" t="s">
        <v>7165</v>
      </c>
      <c r="H4875" t="s">
        <v>7958</v>
      </c>
      <c r="I4875" t="s">
        <v>8056</v>
      </c>
      <c r="J4875" t="s">
        <v>8057</v>
      </c>
      <c r="K4875" t="s">
        <v>8098</v>
      </c>
      <c r="L4875" t="s">
        <v>8601</v>
      </c>
      <c r="M4875">
        <v>19805</v>
      </c>
      <c r="N4875" t="s">
        <v>8640</v>
      </c>
      <c r="O4875" t="s">
        <v>8734</v>
      </c>
      <c r="P4875" t="s">
        <v>10371</v>
      </c>
      <c r="Q4875" t="s">
        <v>10383</v>
      </c>
      <c r="R4875" t="s">
        <v>10483</v>
      </c>
      <c r="S4875">
        <v>11.54</v>
      </c>
      <c r="T4875">
        <v>1</v>
      </c>
      <c r="U4875">
        <v>0</v>
      </c>
      <c r="V4875">
        <v>5.5392000000000001</v>
      </c>
      <c r="W4875">
        <f>(Tableau1[[#This Row],[Sales]]/Tableau1[[#This Row],[Profit]])*100</f>
        <v>208.33333333333331</v>
      </c>
      <c r="X4875">
        <f>Tableau1[[#This Row],[Sales]]*(1-Tableau1[[#This Row],[Discount]])</f>
        <v>11.54</v>
      </c>
      <c r="Y4875">
        <f ca="1">SUMIF(Tableau1[Order ID],Tableau1[[#This Row],[Order ID]],Tableau1[[#This Row],[Sales]])</f>
        <v>0</v>
      </c>
    </row>
    <row r="4876" spans="1:25" x14ac:dyDescent="0.3">
      <c r="A4876">
        <v>9706</v>
      </c>
      <c r="B4876" t="s">
        <v>4895</v>
      </c>
      <c r="C4876" s="9" t="s">
        <v>5045</v>
      </c>
      <c r="D4876" s="9">
        <v>43027</v>
      </c>
      <c r="E4876" s="3" t="s">
        <v>5466</v>
      </c>
      <c r="F4876" t="s">
        <v>6465</v>
      </c>
      <c r="G4876" t="s">
        <v>7027</v>
      </c>
      <c r="H4876" t="s">
        <v>7820</v>
      </c>
      <c r="I4876" t="s">
        <v>8054</v>
      </c>
      <c r="J4876" t="s">
        <v>8057</v>
      </c>
      <c r="K4876" t="s">
        <v>8066</v>
      </c>
      <c r="L4876" t="s">
        <v>8590</v>
      </c>
      <c r="M4876">
        <v>94122</v>
      </c>
      <c r="N4876" t="s">
        <v>8638</v>
      </c>
      <c r="O4876" t="s">
        <v>9348</v>
      </c>
      <c r="P4876" t="s">
        <v>10371</v>
      </c>
      <c r="Q4876" t="s">
        <v>10381</v>
      </c>
      <c r="R4876" t="s">
        <v>11096</v>
      </c>
      <c r="S4876">
        <v>39.624000000000002</v>
      </c>
      <c r="T4876">
        <v>3</v>
      </c>
      <c r="U4876">
        <v>0.2</v>
      </c>
      <c r="V4876">
        <v>13.868399999999999</v>
      </c>
      <c r="W4876">
        <f>(Tableau1[[#This Row],[Sales]]/Tableau1[[#This Row],[Profit]])*100</f>
        <v>285.71428571428578</v>
      </c>
      <c r="X4876">
        <f>Tableau1[[#This Row],[Sales]]*(1-Tableau1[[#This Row],[Discount]])</f>
        <v>31.699200000000005</v>
      </c>
      <c r="Y4876">
        <f ca="1">SUMIF(Tableau1[Order ID],Tableau1[[#This Row],[Order ID]],Tableau1[[#This Row],[Sales]])</f>
        <v>0</v>
      </c>
    </row>
    <row r="4877" spans="1:25" x14ac:dyDescent="0.3">
      <c r="A4877">
        <v>9707</v>
      </c>
      <c r="B4877" t="s">
        <v>4896</v>
      </c>
      <c r="C4877" s="9" t="s">
        <v>5177</v>
      </c>
      <c r="D4877" s="9">
        <v>42664</v>
      </c>
      <c r="E4877" s="3" t="s">
        <v>5219</v>
      </c>
      <c r="F4877" t="s">
        <v>6465</v>
      </c>
      <c r="G4877" t="s">
        <v>6697</v>
      </c>
      <c r="H4877" t="s">
        <v>7490</v>
      </c>
      <c r="I4877" t="s">
        <v>8054</v>
      </c>
      <c r="J4877" t="s">
        <v>8057</v>
      </c>
      <c r="K4877" t="s">
        <v>8059</v>
      </c>
      <c r="L4877" t="s">
        <v>8590</v>
      </c>
      <c r="M4877">
        <v>90045</v>
      </c>
      <c r="N4877" t="s">
        <v>8638</v>
      </c>
      <c r="O4877" t="s">
        <v>10256</v>
      </c>
      <c r="P4877" t="s">
        <v>10370</v>
      </c>
      <c r="Q4877" t="s">
        <v>10374</v>
      </c>
      <c r="R4877" t="s">
        <v>11994</v>
      </c>
      <c r="S4877">
        <v>242.136</v>
      </c>
      <c r="T4877">
        <v>3</v>
      </c>
      <c r="U4877">
        <v>0.2</v>
      </c>
      <c r="V4877">
        <v>12.1068</v>
      </c>
      <c r="W4877">
        <f>(Tableau1[[#This Row],[Sales]]/Tableau1[[#This Row],[Profit]])*100</f>
        <v>2000</v>
      </c>
      <c r="X4877">
        <f>Tableau1[[#This Row],[Sales]]*(1-Tableau1[[#This Row],[Discount]])</f>
        <v>193.7088</v>
      </c>
      <c r="Y4877">
        <f ca="1">SUMIF(Tableau1[Order ID],Tableau1[[#This Row],[Order ID]],Tableau1[[#This Row],[Sales]])</f>
        <v>0</v>
      </c>
    </row>
    <row r="4878" spans="1:25" x14ac:dyDescent="0.3">
      <c r="A4878">
        <v>9711</v>
      </c>
      <c r="B4878" t="s">
        <v>4897</v>
      </c>
      <c r="C4878" s="9" t="s">
        <v>6157</v>
      </c>
      <c r="D4878" s="9">
        <v>41948</v>
      </c>
      <c r="E4878" s="3" t="s">
        <v>5879</v>
      </c>
      <c r="F4878" t="s">
        <v>6465</v>
      </c>
      <c r="G4878" t="s">
        <v>6666</v>
      </c>
      <c r="H4878" t="s">
        <v>7459</v>
      </c>
      <c r="I4878" t="s">
        <v>8054</v>
      </c>
      <c r="J4878" t="s">
        <v>8057</v>
      </c>
      <c r="K4878" t="s">
        <v>8068</v>
      </c>
      <c r="L4878" t="s">
        <v>8597</v>
      </c>
      <c r="M4878">
        <v>19143</v>
      </c>
      <c r="N4878" t="s">
        <v>8640</v>
      </c>
      <c r="O4878" t="s">
        <v>9886</v>
      </c>
      <c r="P4878" t="s">
        <v>10370</v>
      </c>
      <c r="Q4878" t="s">
        <v>10378</v>
      </c>
      <c r="R4878" t="s">
        <v>11621</v>
      </c>
      <c r="S4878">
        <v>273.56799999999998</v>
      </c>
      <c r="T4878">
        <v>2</v>
      </c>
      <c r="U4878">
        <v>0.2</v>
      </c>
      <c r="V4878">
        <v>-34.195999999999998</v>
      </c>
      <c r="W4878">
        <f>(Tableau1[[#This Row],[Sales]]/Tableau1[[#This Row],[Profit]])*100</f>
        <v>-800</v>
      </c>
      <c r="X4878">
        <f>Tableau1[[#This Row],[Sales]]*(1-Tableau1[[#This Row],[Discount]])</f>
        <v>218.8544</v>
      </c>
      <c r="Y4878">
        <f ca="1">SUMIF(Tableau1[Order ID],Tableau1[[#This Row],[Order ID]],Tableau1[[#This Row],[Sales]])</f>
        <v>0</v>
      </c>
    </row>
    <row r="4879" spans="1:25" x14ac:dyDescent="0.3">
      <c r="A4879">
        <v>9716</v>
      </c>
      <c r="B4879" t="s">
        <v>4898</v>
      </c>
      <c r="C4879" s="9" t="s">
        <v>5107</v>
      </c>
      <c r="D4879" s="9">
        <v>42681</v>
      </c>
      <c r="E4879" s="3" t="s">
        <v>5426</v>
      </c>
      <c r="F4879" t="s">
        <v>6465</v>
      </c>
      <c r="G4879" t="s">
        <v>6904</v>
      </c>
      <c r="H4879" t="s">
        <v>7697</v>
      </c>
      <c r="I4879" t="s">
        <v>8054</v>
      </c>
      <c r="J4879" t="s">
        <v>8057</v>
      </c>
      <c r="K4879" t="s">
        <v>8066</v>
      </c>
      <c r="L4879" t="s">
        <v>8590</v>
      </c>
      <c r="M4879">
        <v>94122</v>
      </c>
      <c r="N4879" t="s">
        <v>8638</v>
      </c>
      <c r="O4879" t="s">
        <v>9011</v>
      </c>
      <c r="P4879" t="s">
        <v>10371</v>
      </c>
      <c r="Q4879" t="s">
        <v>10381</v>
      </c>
      <c r="R4879" t="s">
        <v>10761</v>
      </c>
      <c r="S4879">
        <v>57.584000000000003</v>
      </c>
      <c r="T4879">
        <v>2</v>
      </c>
      <c r="U4879">
        <v>0.2</v>
      </c>
      <c r="V4879">
        <v>20.154399999999999</v>
      </c>
      <c r="W4879">
        <f>(Tableau1[[#This Row],[Sales]]/Tableau1[[#This Row],[Profit]])*100</f>
        <v>285.71428571428578</v>
      </c>
      <c r="X4879">
        <f>Tableau1[[#This Row],[Sales]]*(1-Tableau1[[#This Row],[Discount]])</f>
        <v>46.067200000000007</v>
      </c>
      <c r="Y4879">
        <f ca="1">SUMIF(Tableau1[Order ID],Tableau1[[#This Row],[Order ID]],Tableau1[[#This Row],[Sales]])</f>
        <v>0</v>
      </c>
    </row>
    <row r="4880" spans="1:25" x14ac:dyDescent="0.3">
      <c r="A4880">
        <v>9717</v>
      </c>
      <c r="B4880" t="s">
        <v>4899</v>
      </c>
      <c r="C4880" s="9" t="s">
        <v>5429</v>
      </c>
      <c r="D4880" s="9">
        <v>42594</v>
      </c>
      <c r="E4880" s="3" t="s">
        <v>6071</v>
      </c>
      <c r="F4880" t="s">
        <v>6464</v>
      </c>
      <c r="G4880" t="s">
        <v>6957</v>
      </c>
      <c r="H4880" t="s">
        <v>7750</v>
      </c>
      <c r="I4880" t="s">
        <v>8056</v>
      </c>
      <c r="J4880" t="s">
        <v>8057</v>
      </c>
      <c r="K4880" t="s">
        <v>8068</v>
      </c>
      <c r="L4880" t="s">
        <v>8597</v>
      </c>
      <c r="M4880">
        <v>19134</v>
      </c>
      <c r="N4880" t="s">
        <v>8640</v>
      </c>
      <c r="O4880" t="s">
        <v>10292</v>
      </c>
      <c r="P4880" t="s">
        <v>10371</v>
      </c>
      <c r="Q4880" t="s">
        <v>10379</v>
      </c>
      <c r="R4880" t="s">
        <v>12032</v>
      </c>
      <c r="S4880">
        <v>37.311999999999998</v>
      </c>
      <c r="T4880">
        <v>4</v>
      </c>
      <c r="U4880">
        <v>0.2</v>
      </c>
      <c r="V4880">
        <v>2.7984</v>
      </c>
      <c r="W4880">
        <f>(Tableau1[[#This Row],[Sales]]/Tableau1[[#This Row],[Profit]])*100</f>
        <v>1333.3333333333333</v>
      </c>
      <c r="X4880">
        <f>Tableau1[[#This Row],[Sales]]*(1-Tableau1[[#This Row],[Discount]])</f>
        <v>29.849599999999999</v>
      </c>
      <c r="Y4880">
        <f ca="1">SUMIF(Tableau1[Order ID],Tableau1[[#This Row],[Order ID]],Tableau1[[#This Row],[Sales]])</f>
        <v>0</v>
      </c>
    </row>
    <row r="4881" spans="1:25" x14ac:dyDescent="0.3">
      <c r="A4881">
        <v>9718</v>
      </c>
      <c r="B4881" t="s">
        <v>4900</v>
      </c>
      <c r="C4881" s="9" t="s">
        <v>5228</v>
      </c>
      <c r="D4881" s="9">
        <v>42520</v>
      </c>
      <c r="E4881" s="3" t="s">
        <v>6236</v>
      </c>
      <c r="F4881" t="s">
        <v>6467</v>
      </c>
      <c r="G4881" t="s">
        <v>6715</v>
      </c>
      <c r="H4881" t="s">
        <v>7508</v>
      </c>
      <c r="I4881" t="s">
        <v>8054</v>
      </c>
      <c r="J4881" t="s">
        <v>8057</v>
      </c>
      <c r="K4881" t="s">
        <v>8070</v>
      </c>
      <c r="L4881" t="s">
        <v>8593</v>
      </c>
      <c r="M4881">
        <v>77041</v>
      </c>
      <c r="N4881" t="s">
        <v>8639</v>
      </c>
      <c r="O4881" t="s">
        <v>8763</v>
      </c>
      <c r="P4881" t="s">
        <v>10372</v>
      </c>
      <c r="Q4881" t="s">
        <v>10380</v>
      </c>
      <c r="R4881" t="s">
        <v>10513</v>
      </c>
      <c r="S4881">
        <v>79.959999999999994</v>
      </c>
      <c r="T4881">
        <v>5</v>
      </c>
      <c r="U4881">
        <v>0.2</v>
      </c>
      <c r="V4881">
        <v>7.9960000000000004</v>
      </c>
      <c r="W4881">
        <f>(Tableau1[[#This Row],[Sales]]/Tableau1[[#This Row],[Profit]])*100</f>
        <v>999.99999999999977</v>
      </c>
      <c r="X4881">
        <f>Tableau1[[#This Row],[Sales]]*(1-Tableau1[[#This Row],[Discount]])</f>
        <v>63.967999999999996</v>
      </c>
      <c r="Y4881">
        <f ca="1">SUMIF(Tableau1[Order ID],Tableau1[[#This Row],[Order ID]],Tableau1[[#This Row],[Sales]])</f>
        <v>0</v>
      </c>
    </row>
    <row r="4882" spans="1:25" x14ac:dyDescent="0.3">
      <c r="A4882">
        <v>9720</v>
      </c>
      <c r="B4882" t="s">
        <v>4901</v>
      </c>
      <c r="C4882" s="9" t="s">
        <v>5135</v>
      </c>
      <c r="D4882" s="9">
        <v>43051</v>
      </c>
      <c r="E4882" s="3" t="s">
        <v>5267</v>
      </c>
      <c r="F4882" t="s">
        <v>6464</v>
      </c>
      <c r="G4882" t="s">
        <v>7057</v>
      </c>
      <c r="H4882" t="s">
        <v>7850</v>
      </c>
      <c r="I4882" t="s">
        <v>8054</v>
      </c>
      <c r="J4882" t="s">
        <v>8057</v>
      </c>
      <c r="K4882" t="s">
        <v>8210</v>
      </c>
      <c r="L4882" t="s">
        <v>8597</v>
      </c>
      <c r="M4882">
        <v>17602</v>
      </c>
      <c r="N4882" t="s">
        <v>8640</v>
      </c>
      <c r="O4882" t="s">
        <v>9543</v>
      </c>
      <c r="P4882" t="s">
        <v>10371</v>
      </c>
      <c r="Q4882" t="s">
        <v>10377</v>
      </c>
      <c r="R4882" t="s">
        <v>11286</v>
      </c>
      <c r="S4882">
        <v>221.024</v>
      </c>
      <c r="T4882">
        <v>2</v>
      </c>
      <c r="U4882">
        <v>0.2</v>
      </c>
      <c r="V4882">
        <v>-55.256</v>
      </c>
      <c r="W4882">
        <f>(Tableau1[[#This Row],[Sales]]/Tableau1[[#This Row],[Profit]])*100</f>
        <v>-400</v>
      </c>
      <c r="X4882">
        <f>Tableau1[[#This Row],[Sales]]*(1-Tableau1[[#This Row],[Discount]])</f>
        <v>176.81920000000002</v>
      </c>
      <c r="Y4882">
        <f ca="1">SUMIF(Tableau1[Order ID],Tableau1[[#This Row],[Order ID]],Tableau1[[#This Row],[Sales]])</f>
        <v>0</v>
      </c>
    </row>
    <row r="4883" spans="1:25" x14ac:dyDescent="0.3">
      <c r="A4883">
        <v>9721</v>
      </c>
      <c r="B4883" t="s">
        <v>4902</v>
      </c>
      <c r="C4883" s="9" t="s">
        <v>5927</v>
      </c>
      <c r="D4883" s="9">
        <v>42635</v>
      </c>
      <c r="E4883" s="3" t="s">
        <v>5212</v>
      </c>
      <c r="F4883" t="s">
        <v>6465</v>
      </c>
      <c r="G4883" t="s">
        <v>6762</v>
      </c>
      <c r="H4883" t="s">
        <v>7555</v>
      </c>
      <c r="I4883" t="s">
        <v>8055</v>
      </c>
      <c r="J4883" t="s">
        <v>8057</v>
      </c>
      <c r="K4883" t="s">
        <v>8182</v>
      </c>
      <c r="L4883" t="s">
        <v>8594</v>
      </c>
      <c r="M4883">
        <v>54302</v>
      </c>
      <c r="N4883" t="s">
        <v>8639</v>
      </c>
      <c r="O4883" t="s">
        <v>10031</v>
      </c>
      <c r="P4883" t="s">
        <v>10370</v>
      </c>
      <c r="Q4883" t="s">
        <v>10378</v>
      </c>
      <c r="R4883" t="s">
        <v>11768</v>
      </c>
      <c r="S4883">
        <v>18.96</v>
      </c>
      <c r="T4883">
        <v>2</v>
      </c>
      <c r="U4883">
        <v>0</v>
      </c>
      <c r="V4883">
        <v>7.5839999999999996</v>
      </c>
      <c r="W4883">
        <f>(Tableau1[[#This Row],[Sales]]/Tableau1[[#This Row],[Profit]])*100</f>
        <v>250.00000000000006</v>
      </c>
      <c r="X4883">
        <f>Tableau1[[#This Row],[Sales]]*(1-Tableau1[[#This Row],[Discount]])</f>
        <v>18.96</v>
      </c>
      <c r="Y4883">
        <f ca="1">SUMIF(Tableau1[Order ID],Tableau1[[#This Row],[Order ID]],Tableau1[[#This Row],[Sales]])</f>
        <v>0</v>
      </c>
    </row>
    <row r="4884" spans="1:25" x14ac:dyDescent="0.3">
      <c r="A4884">
        <v>9722</v>
      </c>
      <c r="B4884" t="s">
        <v>4903</v>
      </c>
      <c r="C4884" s="9" t="s">
        <v>5625</v>
      </c>
      <c r="D4884" s="9">
        <v>42416</v>
      </c>
      <c r="E4884" s="3" t="s">
        <v>5910</v>
      </c>
      <c r="F4884" t="s">
        <v>6465</v>
      </c>
      <c r="G4884" t="s">
        <v>7003</v>
      </c>
      <c r="H4884" t="s">
        <v>7796</v>
      </c>
      <c r="I4884" t="s">
        <v>8054</v>
      </c>
      <c r="J4884" t="s">
        <v>8057</v>
      </c>
      <c r="K4884" t="s">
        <v>8078</v>
      </c>
      <c r="L4884" t="s">
        <v>8603</v>
      </c>
      <c r="M4884">
        <v>10024</v>
      </c>
      <c r="N4884" t="s">
        <v>8640</v>
      </c>
      <c r="O4884" t="s">
        <v>10249</v>
      </c>
      <c r="P4884" t="s">
        <v>10370</v>
      </c>
      <c r="Q4884" t="s">
        <v>10374</v>
      </c>
      <c r="R4884" t="s">
        <v>11987</v>
      </c>
      <c r="S4884">
        <v>326.64600000000002</v>
      </c>
      <c r="T4884">
        <v>3</v>
      </c>
      <c r="U4884">
        <v>0.1</v>
      </c>
      <c r="V4884">
        <v>39.923400000000001</v>
      </c>
      <c r="W4884">
        <f>(Tableau1[[#This Row],[Sales]]/Tableau1[[#This Row],[Profit]])*100</f>
        <v>818.18181818181813</v>
      </c>
      <c r="X4884">
        <f>Tableau1[[#This Row],[Sales]]*(1-Tableau1[[#This Row],[Discount]])</f>
        <v>293.98140000000001</v>
      </c>
      <c r="Y4884">
        <f ca="1">SUMIF(Tableau1[Order ID],Tableau1[[#This Row],[Order ID]],Tableau1[[#This Row],[Sales]])</f>
        <v>0</v>
      </c>
    </row>
    <row r="4885" spans="1:25" x14ac:dyDescent="0.3">
      <c r="A4885">
        <v>9724</v>
      </c>
      <c r="B4885" t="s">
        <v>4904</v>
      </c>
      <c r="C4885" s="9" t="s">
        <v>6121</v>
      </c>
      <c r="D4885" s="9">
        <v>41995</v>
      </c>
      <c r="E4885" s="3" t="s">
        <v>5088</v>
      </c>
      <c r="F4885" t="s">
        <v>6465</v>
      </c>
      <c r="G4885" t="s">
        <v>6537</v>
      </c>
      <c r="H4885" t="s">
        <v>7330</v>
      </c>
      <c r="I4885" t="s">
        <v>8056</v>
      </c>
      <c r="J4885" t="s">
        <v>8057</v>
      </c>
      <c r="K4885" t="s">
        <v>8078</v>
      </c>
      <c r="L4885" t="s">
        <v>8603</v>
      </c>
      <c r="M4885">
        <v>10011</v>
      </c>
      <c r="N4885" t="s">
        <v>8640</v>
      </c>
      <c r="O4885" t="s">
        <v>9317</v>
      </c>
      <c r="P4885" t="s">
        <v>10371</v>
      </c>
      <c r="Q4885" t="s">
        <v>10381</v>
      </c>
      <c r="R4885" t="s">
        <v>11066</v>
      </c>
      <c r="S4885">
        <v>296.71199999999999</v>
      </c>
      <c r="T4885">
        <v>13</v>
      </c>
      <c r="U4885">
        <v>0.2</v>
      </c>
      <c r="V4885">
        <v>100.1403</v>
      </c>
      <c r="W4885">
        <f>(Tableau1[[#This Row],[Sales]]/Tableau1[[#This Row],[Profit]])*100</f>
        <v>296.2962962962963</v>
      </c>
      <c r="X4885">
        <f>Tableau1[[#This Row],[Sales]]*(1-Tableau1[[#This Row],[Discount]])</f>
        <v>237.36959999999999</v>
      </c>
      <c r="Y4885">
        <f ca="1">SUMIF(Tableau1[Order ID],Tableau1[[#This Row],[Order ID]],Tableau1[[#This Row],[Sales]])</f>
        <v>0</v>
      </c>
    </row>
    <row r="4886" spans="1:25" x14ac:dyDescent="0.3">
      <c r="A4886">
        <v>9725</v>
      </c>
      <c r="B4886" t="s">
        <v>4905</v>
      </c>
      <c r="C4886" s="9" t="s">
        <v>5931</v>
      </c>
      <c r="D4886" s="9">
        <v>42343</v>
      </c>
      <c r="E4886" s="3" t="s">
        <v>5585</v>
      </c>
      <c r="F4886" t="s">
        <v>6465</v>
      </c>
      <c r="G4886" t="s">
        <v>7089</v>
      </c>
      <c r="H4886" t="s">
        <v>7882</v>
      </c>
      <c r="I4886" t="s">
        <v>8054</v>
      </c>
      <c r="J4886" t="s">
        <v>8057</v>
      </c>
      <c r="K4886" t="s">
        <v>8099</v>
      </c>
      <c r="L4886" t="s">
        <v>8598</v>
      </c>
      <c r="M4886">
        <v>61701</v>
      </c>
      <c r="N4886" t="s">
        <v>8639</v>
      </c>
      <c r="O4886" t="s">
        <v>9284</v>
      </c>
      <c r="P4886" t="s">
        <v>10371</v>
      </c>
      <c r="Q4886" t="s">
        <v>10385</v>
      </c>
      <c r="R4886" t="s">
        <v>11033</v>
      </c>
      <c r="S4886">
        <v>12.224</v>
      </c>
      <c r="T4886">
        <v>2</v>
      </c>
      <c r="U4886">
        <v>0.2</v>
      </c>
      <c r="V4886">
        <v>4.4311999999999996</v>
      </c>
      <c r="W4886">
        <f>(Tableau1[[#This Row],[Sales]]/Tableau1[[#This Row],[Profit]])*100</f>
        <v>275.86206896551727</v>
      </c>
      <c r="X4886">
        <f>Tableau1[[#This Row],[Sales]]*(1-Tableau1[[#This Row],[Discount]])</f>
        <v>9.7792000000000012</v>
      </c>
      <c r="Y4886">
        <f ca="1">SUMIF(Tableau1[Order ID],Tableau1[[#This Row],[Order ID]],Tableau1[[#This Row],[Sales]])</f>
        <v>0</v>
      </c>
    </row>
    <row r="4887" spans="1:25" x14ac:dyDescent="0.3">
      <c r="A4887">
        <v>9726</v>
      </c>
      <c r="B4887" t="s">
        <v>4906</v>
      </c>
      <c r="C4887" s="9" t="s">
        <v>5727</v>
      </c>
      <c r="D4887" s="9">
        <v>42995</v>
      </c>
      <c r="E4887" s="3" t="s">
        <v>6118</v>
      </c>
      <c r="F4887" t="s">
        <v>6466</v>
      </c>
      <c r="G4887" t="s">
        <v>7086</v>
      </c>
      <c r="H4887" t="s">
        <v>7879</v>
      </c>
      <c r="I4887" t="s">
        <v>8054</v>
      </c>
      <c r="J4887" t="s">
        <v>8057</v>
      </c>
      <c r="K4887" t="s">
        <v>8452</v>
      </c>
      <c r="L4887" t="s">
        <v>8633</v>
      </c>
      <c r="M4887">
        <v>83704</v>
      </c>
      <c r="N4887" t="s">
        <v>8638</v>
      </c>
      <c r="O4887" t="s">
        <v>9611</v>
      </c>
      <c r="P4887" t="s">
        <v>10372</v>
      </c>
      <c r="Q4887" t="s">
        <v>10384</v>
      </c>
      <c r="R4887" t="s">
        <v>11351</v>
      </c>
      <c r="S4887">
        <v>89.97</v>
      </c>
      <c r="T4887">
        <v>3</v>
      </c>
      <c r="U4887">
        <v>0</v>
      </c>
      <c r="V4887">
        <v>37.787399999999998</v>
      </c>
      <c r="W4887">
        <f>(Tableau1[[#This Row],[Sales]]/Tableau1[[#This Row],[Profit]])*100</f>
        <v>238.0952380952381</v>
      </c>
      <c r="X4887">
        <f>Tableau1[[#This Row],[Sales]]*(1-Tableau1[[#This Row],[Discount]])</f>
        <v>89.97</v>
      </c>
      <c r="Y4887">
        <f ca="1">SUMIF(Tableau1[Order ID],Tableau1[[#This Row],[Order ID]],Tableau1[[#This Row],[Sales]])</f>
        <v>0</v>
      </c>
    </row>
    <row r="4888" spans="1:25" x14ac:dyDescent="0.3">
      <c r="A4888">
        <v>9727</v>
      </c>
      <c r="B4888" t="s">
        <v>4907</v>
      </c>
      <c r="C4888" s="9" t="s">
        <v>5604</v>
      </c>
      <c r="D4888" s="9">
        <v>43071</v>
      </c>
      <c r="E4888" s="3" t="s">
        <v>5799</v>
      </c>
      <c r="F4888" t="s">
        <v>6466</v>
      </c>
      <c r="G4888" t="s">
        <v>6495</v>
      </c>
      <c r="H4888" t="s">
        <v>7288</v>
      </c>
      <c r="I4888" t="s">
        <v>8054</v>
      </c>
      <c r="J4888" t="s">
        <v>8057</v>
      </c>
      <c r="K4888" t="s">
        <v>8148</v>
      </c>
      <c r="L4888" t="s">
        <v>8619</v>
      </c>
      <c r="M4888">
        <v>1852</v>
      </c>
      <c r="N4888" t="s">
        <v>8640</v>
      </c>
      <c r="O4888" t="s">
        <v>9939</v>
      </c>
      <c r="P4888" t="s">
        <v>10371</v>
      </c>
      <c r="Q4888" t="s">
        <v>10382</v>
      </c>
      <c r="R4888" t="s">
        <v>11675</v>
      </c>
      <c r="S4888">
        <v>286.86</v>
      </c>
      <c r="T4888">
        <v>7</v>
      </c>
      <c r="U4888">
        <v>0</v>
      </c>
      <c r="V4888">
        <v>80.320800000000006</v>
      </c>
      <c r="W4888">
        <f>(Tableau1[[#This Row],[Sales]]/Tableau1[[#This Row],[Profit]])*100</f>
        <v>357.14285714285711</v>
      </c>
      <c r="X4888">
        <f>Tableau1[[#This Row],[Sales]]*(1-Tableau1[[#This Row],[Discount]])</f>
        <v>286.86</v>
      </c>
      <c r="Y4888">
        <f ca="1">SUMIF(Tableau1[Order ID],Tableau1[[#This Row],[Order ID]],Tableau1[[#This Row],[Sales]])</f>
        <v>0</v>
      </c>
    </row>
    <row r="4889" spans="1:25" x14ac:dyDescent="0.3">
      <c r="A4889">
        <v>9730</v>
      </c>
      <c r="B4889" t="s">
        <v>4908</v>
      </c>
      <c r="C4889" s="9" t="s">
        <v>5441</v>
      </c>
      <c r="D4889" s="9">
        <v>41911</v>
      </c>
      <c r="E4889" s="3" t="s">
        <v>5807</v>
      </c>
      <c r="F4889" t="s">
        <v>6465</v>
      </c>
      <c r="G4889" t="s">
        <v>6900</v>
      </c>
      <c r="H4889" t="s">
        <v>7693</v>
      </c>
      <c r="I4889" t="s">
        <v>8054</v>
      </c>
      <c r="J4889" t="s">
        <v>8057</v>
      </c>
      <c r="K4889" t="s">
        <v>8062</v>
      </c>
      <c r="L4889" t="s">
        <v>8234</v>
      </c>
      <c r="M4889">
        <v>98115</v>
      </c>
      <c r="N4889" t="s">
        <v>8638</v>
      </c>
      <c r="O4889" t="s">
        <v>9954</v>
      </c>
      <c r="P4889" t="s">
        <v>10371</v>
      </c>
      <c r="Q4889" t="s">
        <v>10381</v>
      </c>
      <c r="R4889" t="s">
        <v>11689</v>
      </c>
      <c r="S4889">
        <v>10.048</v>
      </c>
      <c r="T4889">
        <v>2</v>
      </c>
      <c r="U4889">
        <v>0.2</v>
      </c>
      <c r="V4889">
        <v>3.14</v>
      </c>
      <c r="W4889">
        <f>(Tableau1[[#This Row],[Sales]]/Tableau1[[#This Row],[Profit]])*100</f>
        <v>320</v>
      </c>
      <c r="X4889">
        <f>Tableau1[[#This Row],[Sales]]*(1-Tableau1[[#This Row],[Discount]])</f>
        <v>8.0384000000000011</v>
      </c>
      <c r="Y4889">
        <f ca="1">SUMIF(Tableau1[Order ID],Tableau1[[#This Row],[Order ID]],Tableau1[[#This Row],[Sales]])</f>
        <v>0</v>
      </c>
    </row>
    <row r="4890" spans="1:25" x14ac:dyDescent="0.3">
      <c r="A4890">
        <v>9732</v>
      </c>
      <c r="B4890" t="s">
        <v>4909</v>
      </c>
      <c r="C4890" s="9" t="s">
        <v>5267</v>
      </c>
      <c r="D4890" s="9">
        <v>43053</v>
      </c>
      <c r="E4890" s="3" t="s">
        <v>5153</v>
      </c>
      <c r="F4890" t="s">
        <v>6465</v>
      </c>
      <c r="G4890" t="s">
        <v>7023</v>
      </c>
      <c r="H4890" t="s">
        <v>7816</v>
      </c>
      <c r="I4890" t="s">
        <v>8054</v>
      </c>
      <c r="J4890" t="s">
        <v>8057</v>
      </c>
      <c r="K4890" t="s">
        <v>8059</v>
      </c>
      <c r="L4890" t="s">
        <v>8590</v>
      </c>
      <c r="M4890">
        <v>90049</v>
      </c>
      <c r="N4890" t="s">
        <v>8638</v>
      </c>
      <c r="O4890" t="s">
        <v>9640</v>
      </c>
      <c r="P4890" t="s">
        <v>10371</v>
      </c>
      <c r="Q4890" t="s">
        <v>10379</v>
      </c>
      <c r="R4890" t="s">
        <v>11378</v>
      </c>
      <c r="S4890">
        <v>34.24</v>
      </c>
      <c r="T4890">
        <v>8</v>
      </c>
      <c r="U4890">
        <v>0</v>
      </c>
      <c r="V4890">
        <v>9.9296000000000006</v>
      </c>
      <c r="W4890">
        <f>(Tableau1[[#This Row],[Sales]]/Tableau1[[#This Row],[Profit]])*100</f>
        <v>344.82758620689651</v>
      </c>
      <c r="X4890">
        <f>Tableau1[[#This Row],[Sales]]*(1-Tableau1[[#This Row],[Discount]])</f>
        <v>34.24</v>
      </c>
      <c r="Y4890">
        <f ca="1">SUMIF(Tableau1[Order ID],Tableau1[[#This Row],[Order ID]],Tableau1[[#This Row],[Sales]])</f>
        <v>0</v>
      </c>
    </row>
    <row r="4891" spans="1:25" x14ac:dyDescent="0.3">
      <c r="A4891">
        <v>9733</v>
      </c>
      <c r="B4891" t="s">
        <v>4910</v>
      </c>
      <c r="C4891" s="9" t="s">
        <v>6101</v>
      </c>
      <c r="D4891" s="9">
        <v>41871</v>
      </c>
      <c r="E4891" s="3" t="s">
        <v>5085</v>
      </c>
      <c r="F4891" t="s">
        <v>6465</v>
      </c>
      <c r="G4891" t="s">
        <v>7182</v>
      </c>
      <c r="H4891" t="s">
        <v>7975</v>
      </c>
      <c r="I4891" t="s">
        <v>8055</v>
      </c>
      <c r="J4891" t="s">
        <v>8057</v>
      </c>
      <c r="K4891" t="s">
        <v>8467</v>
      </c>
      <c r="L4891" t="s">
        <v>8605</v>
      </c>
      <c r="M4891">
        <v>23666</v>
      </c>
      <c r="N4891" t="s">
        <v>8637</v>
      </c>
      <c r="O4891" t="s">
        <v>10032</v>
      </c>
      <c r="P4891" t="s">
        <v>10370</v>
      </c>
      <c r="Q4891" t="s">
        <v>10374</v>
      </c>
      <c r="R4891" t="s">
        <v>11769</v>
      </c>
      <c r="S4891">
        <v>500.24</v>
      </c>
      <c r="T4891">
        <v>13</v>
      </c>
      <c r="U4891">
        <v>0</v>
      </c>
      <c r="V4891">
        <v>145.06960000000001</v>
      </c>
      <c r="W4891">
        <f>(Tableau1[[#This Row],[Sales]]/Tableau1[[#This Row],[Profit]])*100</f>
        <v>344.82758620689651</v>
      </c>
      <c r="X4891">
        <f>Tableau1[[#This Row],[Sales]]*(1-Tableau1[[#This Row],[Discount]])</f>
        <v>500.24</v>
      </c>
      <c r="Y4891">
        <f ca="1">SUMIF(Tableau1[Order ID],Tableau1[[#This Row],[Order ID]],Tableau1[[#This Row],[Sales]])</f>
        <v>0</v>
      </c>
    </row>
    <row r="4892" spans="1:25" x14ac:dyDescent="0.3">
      <c r="A4892">
        <v>9736</v>
      </c>
      <c r="B4892" t="s">
        <v>4911</v>
      </c>
      <c r="C4892" s="9" t="s">
        <v>5114</v>
      </c>
      <c r="D4892" s="9">
        <v>41962</v>
      </c>
      <c r="E4892" s="3" t="s">
        <v>5784</v>
      </c>
      <c r="F4892" t="s">
        <v>6464</v>
      </c>
      <c r="G4892" t="s">
        <v>6525</v>
      </c>
      <c r="H4892" t="s">
        <v>7318</v>
      </c>
      <c r="I4892" t="s">
        <v>8056</v>
      </c>
      <c r="J4892" t="s">
        <v>8057</v>
      </c>
      <c r="K4892" t="s">
        <v>8068</v>
      </c>
      <c r="L4892" t="s">
        <v>8597</v>
      </c>
      <c r="M4892">
        <v>19134</v>
      </c>
      <c r="N4892" t="s">
        <v>8640</v>
      </c>
      <c r="O4892" t="s">
        <v>10359</v>
      </c>
      <c r="P4892" t="s">
        <v>10371</v>
      </c>
      <c r="Q4892" t="s">
        <v>10383</v>
      </c>
      <c r="R4892" t="s">
        <v>12099</v>
      </c>
      <c r="S4892">
        <v>5.88</v>
      </c>
      <c r="T4892">
        <v>1</v>
      </c>
      <c r="U4892">
        <v>0.2</v>
      </c>
      <c r="V4892">
        <v>1.9844999999999999</v>
      </c>
      <c r="W4892">
        <f>(Tableau1[[#This Row],[Sales]]/Tableau1[[#This Row],[Profit]])*100</f>
        <v>296.2962962962963</v>
      </c>
      <c r="X4892">
        <f>Tableau1[[#This Row],[Sales]]*(1-Tableau1[[#This Row],[Discount]])</f>
        <v>4.7039999999999997</v>
      </c>
      <c r="Y4892">
        <f ca="1">SUMIF(Tableau1[Order ID],Tableau1[[#This Row],[Order ID]],Tableau1[[#This Row],[Sales]])</f>
        <v>0</v>
      </c>
    </row>
    <row r="4893" spans="1:25" x14ac:dyDescent="0.3">
      <c r="A4893">
        <v>9737</v>
      </c>
      <c r="B4893" t="s">
        <v>4912</v>
      </c>
      <c r="C4893" s="9" t="s">
        <v>5715</v>
      </c>
      <c r="D4893" s="9">
        <v>42184</v>
      </c>
      <c r="E4893" s="3" t="s">
        <v>5260</v>
      </c>
      <c r="F4893" t="s">
        <v>6465</v>
      </c>
      <c r="G4893" t="s">
        <v>7207</v>
      </c>
      <c r="H4893" t="s">
        <v>8000</v>
      </c>
      <c r="I4893" t="s">
        <v>8056</v>
      </c>
      <c r="J4893" t="s">
        <v>8057</v>
      </c>
      <c r="K4893" t="s">
        <v>8213</v>
      </c>
      <c r="L4893" t="s">
        <v>8596</v>
      </c>
      <c r="M4893">
        <v>68104</v>
      </c>
      <c r="N4893" t="s">
        <v>8639</v>
      </c>
      <c r="O4893" t="s">
        <v>9148</v>
      </c>
      <c r="P4893" t="s">
        <v>10372</v>
      </c>
      <c r="Q4893" t="s">
        <v>10380</v>
      </c>
      <c r="R4893" t="s">
        <v>10897</v>
      </c>
      <c r="S4893">
        <v>269.98</v>
      </c>
      <c r="T4893">
        <v>2</v>
      </c>
      <c r="U4893">
        <v>0</v>
      </c>
      <c r="V4893">
        <v>72.894599999999997</v>
      </c>
      <c r="W4893">
        <f>(Tableau1[[#This Row],[Sales]]/Tableau1[[#This Row],[Profit]])*100</f>
        <v>370.37037037037044</v>
      </c>
      <c r="X4893">
        <f>Tableau1[[#This Row],[Sales]]*(1-Tableau1[[#This Row],[Discount]])</f>
        <v>269.98</v>
      </c>
      <c r="Y4893">
        <f ca="1">SUMIF(Tableau1[Order ID],Tableau1[[#This Row],[Order ID]],Tableau1[[#This Row],[Sales]])</f>
        <v>0</v>
      </c>
    </row>
    <row r="4894" spans="1:25" x14ac:dyDescent="0.3">
      <c r="A4894">
        <v>9738</v>
      </c>
      <c r="B4894" t="s">
        <v>4913</v>
      </c>
      <c r="C4894" s="9" t="s">
        <v>5663</v>
      </c>
      <c r="D4894" s="9">
        <v>42810</v>
      </c>
      <c r="E4894" s="3" t="s">
        <v>5738</v>
      </c>
      <c r="F4894" t="s">
        <v>6465</v>
      </c>
      <c r="G4894" t="s">
        <v>7097</v>
      </c>
      <c r="H4894" t="s">
        <v>7890</v>
      </c>
      <c r="I4894" t="s">
        <v>8055</v>
      </c>
      <c r="J4894" t="s">
        <v>8057</v>
      </c>
      <c r="K4894" t="s">
        <v>8059</v>
      </c>
      <c r="L4894" t="s">
        <v>8590</v>
      </c>
      <c r="M4894">
        <v>90032</v>
      </c>
      <c r="N4894" t="s">
        <v>8638</v>
      </c>
      <c r="O4894" t="s">
        <v>10020</v>
      </c>
      <c r="P4894" t="s">
        <v>10371</v>
      </c>
      <c r="Q4894" t="s">
        <v>10377</v>
      </c>
      <c r="R4894" t="s">
        <v>11758</v>
      </c>
      <c r="S4894">
        <v>310.12</v>
      </c>
      <c r="T4894">
        <v>2</v>
      </c>
      <c r="U4894">
        <v>0</v>
      </c>
      <c r="V4894">
        <v>80.631200000000007</v>
      </c>
      <c r="W4894">
        <f>(Tableau1[[#This Row],[Sales]]/Tableau1[[#This Row],[Profit]])*100</f>
        <v>384.61538461538458</v>
      </c>
      <c r="X4894">
        <f>Tableau1[[#This Row],[Sales]]*(1-Tableau1[[#This Row],[Discount]])</f>
        <v>310.12</v>
      </c>
      <c r="Y4894">
        <f ca="1">SUMIF(Tableau1[Order ID],Tableau1[[#This Row],[Order ID]],Tableau1[[#This Row],[Sales]])</f>
        <v>0</v>
      </c>
    </row>
    <row r="4895" spans="1:25" x14ac:dyDescent="0.3">
      <c r="A4895">
        <v>9742</v>
      </c>
      <c r="B4895" t="s">
        <v>4914</v>
      </c>
      <c r="C4895" s="9" t="s">
        <v>5657</v>
      </c>
      <c r="D4895" s="9">
        <v>42316</v>
      </c>
      <c r="E4895" s="3" t="s">
        <v>5798</v>
      </c>
      <c r="F4895" t="s">
        <v>6465</v>
      </c>
      <c r="G4895" t="s">
        <v>6893</v>
      </c>
      <c r="H4895" t="s">
        <v>7686</v>
      </c>
      <c r="I4895" t="s">
        <v>8055</v>
      </c>
      <c r="J4895" t="s">
        <v>8057</v>
      </c>
      <c r="K4895" t="s">
        <v>8198</v>
      </c>
      <c r="L4895" t="s">
        <v>8630</v>
      </c>
      <c r="M4895">
        <v>5408</v>
      </c>
      <c r="N4895" t="s">
        <v>8640</v>
      </c>
      <c r="O4895" t="s">
        <v>8666</v>
      </c>
      <c r="P4895" t="s">
        <v>10370</v>
      </c>
      <c r="Q4895" t="s">
        <v>10373</v>
      </c>
      <c r="R4895" t="s">
        <v>10415</v>
      </c>
      <c r="S4895">
        <v>4404.8999999999996</v>
      </c>
      <c r="T4895">
        <v>5</v>
      </c>
      <c r="U4895">
        <v>0</v>
      </c>
      <c r="V4895">
        <v>1013.127</v>
      </c>
      <c r="W4895">
        <f>(Tableau1[[#This Row],[Sales]]/Tableau1[[#This Row],[Profit]])*100</f>
        <v>434.78260869565213</v>
      </c>
      <c r="X4895">
        <f>Tableau1[[#This Row],[Sales]]*(1-Tableau1[[#This Row],[Discount]])</f>
        <v>4404.8999999999996</v>
      </c>
      <c r="Y4895">
        <f ca="1">SUMIF(Tableau1[Order ID],Tableau1[[#This Row],[Order ID]],Tableau1[[#This Row],[Sales]])</f>
        <v>0</v>
      </c>
    </row>
    <row r="4896" spans="1:25" x14ac:dyDescent="0.3">
      <c r="A4896">
        <v>9743</v>
      </c>
      <c r="B4896" t="s">
        <v>4915</v>
      </c>
      <c r="C4896" s="9" t="s">
        <v>5384</v>
      </c>
      <c r="D4896" s="9">
        <v>43067</v>
      </c>
      <c r="E4896" s="3" t="s">
        <v>5604</v>
      </c>
      <c r="F4896" t="s">
        <v>6465</v>
      </c>
      <c r="G4896" t="s">
        <v>6680</v>
      </c>
      <c r="H4896" t="s">
        <v>7473</v>
      </c>
      <c r="I4896" t="s">
        <v>8054</v>
      </c>
      <c r="J4896" t="s">
        <v>8057</v>
      </c>
      <c r="K4896" t="s">
        <v>8128</v>
      </c>
      <c r="L4896" t="s">
        <v>8590</v>
      </c>
      <c r="M4896">
        <v>92037</v>
      </c>
      <c r="N4896" t="s">
        <v>8638</v>
      </c>
      <c r="O4896" t="s">
        <v>8934</v>
      </c>
      <c r="P4896" t="s">
        <v>10371</v>
      </c>
      <c r="Q4896" t="s">
        <v>10375</v>
      </c>
      <c r="R4896" t="s">
        <v>10683</v>
      </c>
      <c r="S4896">
        <v>62.65</v>
      </c>
      <c r="T4896">
        <v>5</v>
      </c>
      <c r="U4896">
        <v>0</v>
      </c>
      <c r="V4896">
        <v>29.445499999999999</v>
      </c>
      <c r="W4896">
        <f>(Tableau1[[#This Row],[Sales]]/Tableau1[[#This Row],[Profit]])*100</f>
        <v>212.7659574468085</v>
      </c>
      <c r="X4896">
        <f>Tableau1[[#This Row],[Sales]]*(1-Tableau1[[#This Row],[Discount]])</f>
        <v>62.65</v>
      </c>
      <c r="Y4896">
        <f ca="1">SUMIF(Tableau1[Order ID],Tableau1[[#This Row],[Order ID]],Tableau1[[#This Row],[Sales]])</f>
        <v>0</v>
      </c>
    </row>
    <row r="4897" spans="1:25" x14ac:dyDescent="0.3">
      <c r="A4897">
        <v>9744</v>
      </c>
      <c r="B4897" t="s">
        <v>4916</v>
      </c>
      <c r="C4897" s="9" t="s">
        <v>5980</v>
      </c>
      <c r="D4897" s="9">
        <v>42537</v>
      </c>
      <c r="E4897" s="3" t="s">
        <v>6333</v>
      </c>
      <c r="F4897" t="s">
        <v>6465</v>
      </c>
      <c r="G4897" t="s">
        <v>6838</v>
      </c>
      <c r="H4897" t="s">
        <v>7631</v>
      </c>
      <c r="I4897" t="s">
        <v>8054</v>
      </c>
      <c r="J4897" t="s">
        <v>8057</v>
      </c>
      <c r="K4897" t="s">
        <v>8104</v>
      </c>
      <c r="L4897" t="s">
        <v>8601</v>
      </c>
      <c r="M4897">
        <v>19711</v>
      </c>
      <c r="N4897" t="s">
        <v>8640</v>
      </c>
      <c r="O4897" t="s">
        <v>9636</v>
      </c>
      <c r="P4897" t="s">
        <v>10371</v>
      </c>
      <c r="Q4897" t="s">
        <v>10375</v>
      </c>
      <c r="R4897" t="s">
        <v>11374</v>
      </c>
      <c r="S4897">
        <v>9.4499999999999993</v>
      </c>
      <c r="T4897">
        <v>3</v>
      </c>
      <c r="U4897">
        <v>0</v>
      </c>
      <c r="V4897">
        <v>4.5359999999999996</v>
      </c>
      <c r="W4897">
        <f>(Tableau1[[#This Row],[Sales]]/Tableau1[[#This Row],[Profit]])*100</f>
        <v>208.33333333333334</v>
      </c>
      <c r="X4897">
        <f>Tableau1[[#This Row],[Sales]]*(1-Tableau1[[#This Row],[Discount]])</f>
        <v>9.4499999999999993</v>
      </c>
      <c r="Y4897">
        <f ca="1">SUMIF(Tableau1[Order ID],Tableau1[[#This Row],[Order ID]],Tableau1[[#This Row],[Sales]])</f>
        <v>0</v>
      </c>
    </row>
    <row r="4898" spans="1:25" x14ac:dyDescent="0.3">
      <c r="A4898">
        <v>9745</v>
      </c>
      <c r="B4898" t="s">
        <v>4917</v>
      </c>
      <c r="C4898" s="9" t="s">
        <v>5306</v>
      </c>
      <c r="D4898" s="9">
        <v>42756</v>
      </c>
      <c r="E4898" s="3" t="s">
        <v>6293</v>
      </c>
      <c r="F4898" t="s">
        <v>6465</v>
      </c>
      <c r="G4898" t="s">
        <v>7116</v>
      </c>
      <c r="H4898" t="s">
        <v>7909</v>
      </c>
      <c r="I4898" t="s">
        <v>8054</v>
      </c>
      <c r="J4898" t="s">
        <v>8057</v>
      </c>
      <c r="K4898" t="s">
        <v>8092</v>
      </c>
      <c r="L4898" t="s">
        <v>8598</v>
      </c>
      <c r="M4898">
        <v>60505</v>
      </c>
      <c r="N4898" t="s">
        <v>8639</v>
      </c>
      <c r="O4898" t="s">
        <v>9179</v>
      </c>
      <c r="P4898" t="s">
        <v>10371</v>
      </c>
      <c r="Q4898" t="s">
        <v>10385</v>
      </c>
      <c r="R4898" t="s">
        <v>10927</v>
      </c>
      <c r="S4898">
        <v>268.57600000000002</v>
      </c>
      <c r="T4898">
        <v>4</v>
      </c>
      <c r="U4898">
        <v>0.2</v>
      </c>
      <c r="V4898">
        <v>90.644400000000005</v>
      </c>
      <c r="W4898">
        <f>(Tableau1[[#This Row],[Sales]]/Tableau1[[#This Row],[Profit]])*100</f>
        <v>296.2962962962963</v>
      </c>
      <c r="X4898">
        <f>Tableau1[[#This Row],[Sales]]*(1-Tableau1[[#This Row],[Discount]])</f>
        <v>214.86080000000004</v>
      </c>
      <c r="Y4898">
        <f ca="1">SUMIF(Tableau1[Order ID],Tableau1[[#This Row],[Order ID]],Tableau1[[#This Row],[Sales]])</f>
        <v>0</v>
      </c>
    </row>
    <row r="4899" spans="1:25" x14ac:dyDescent="0.3">
      <c r="A4899">
        <v>9746</v>
      </c>
      <c r="B4899" t="s">
        <v>4918</v>
      </c>
      <c r="C4899" s="9" t="s">
        <v>5251</v>
      </c>
      <c r="D4899" s="9">
        <v>43063</v>
      </c>
      <c r="E4899" s="3" t="s">
        <v>5251</v>
      </c>
      <c r="F4899" t="s">
        <v>6467</v>
      </c>
      <c r="G4899" t="s">
        <v>6911</v>
      </c>
      <c r="H4899" t="s">
        <v>7704</v>
      </c>
      <c r="I4899" t="s">
        <v>8054</v>
      </c>
      <c r="J4899" t="s">
        <v>8057</v>
      </c>
      <c r="K4899" t="s">
        <v>8059</v>
      </c>
      <c r="L4899" t="s">
        <v>8590</v>
      </c>
      <c r="M4899">
        <v>90008</v>
      </c>
      <c r="N4899" t="s">
        <v>8638</v>
      </c>
      <c r="O4899" t="s">
        <v>8976</v>
      </c>
      <c r="P4899" t="s">
        <v>10370</v>
      </c>
      <c r="Q4899" t="s">
        <v>10376</v>
      </c>
      <c r="R4899" t="s">
        <v>10725</v>
      </c>
      <c r="S4899">
        <v>364.08</v>
      </c>
      <c r="T4899">
        <v>2</v>
      </c>
      <c r="U4899">
        <v>0.2</v>
      </c>
      <c r="V4899">
        <v>9.1020000000000003</v>
      </c>
      <c r="W4899">
        <f>(Tableau1[[#This Row],[Sales]]/Tableau1[[#This Row],[Profit]])*100</f>
        <v>4000</v>
      </c>
      <c r="X4899">
        <f>Tableau1[[#This Row],[Sales]]*(1-Tableau1[[#This Row],[Discount]])</f>
        <v>291.26400000000001</v>
      </c>
      <c r="Y4899">
        <f ca="1">SUMIF(Tableau1[Order ID],Tableau1[[#This Row],[Order ID]],Tableau1[[#This Row],[Sales]])</f>
        <v>0</v>
      </c>
    </row>
    <row r="4900" spans="1:25" x14ac:dyDescent="0.3">
      <c r="A4900">
        <v>9748</v>
      </c>
      <c r="B4900" t="s">
        <v>4919</v>
      </c>
      <c r="C4900" s="9" t="s">
        <v>5037</v>
      </c>
      <c r="D4900" s="9">
        <v>41954</v>
      </c>
      <c r="E4900" s="3" t="s">
        <v>5677</v>
      </c>
      <c r="F4900" t="s">
        <v>6465</v>
      </c>
      <c r="G4900" t="s">
        <v>6471</v>
      </c>
      <c r="H4900" t="s">
        <v>7264</v>
      </c>
      <c r="I4900" t="s">
        <v>8054</v>
      </c>
      <c r="J4900" t="s">
        <v>8057</v>
      </c>
      <c r="K4900" t="s">
        <v>8080</v>
      </c>
      <c r="L4900" t="s">
        <v>8598</v>
      </c>
      <c r="M4900">
        <v>60653</v>
      </c>
      <c r="N4900" t="s">
        <v>8639</v>
      </c>
      <c r="O4900" t="s">
        <v>10198</v>
      </c>
      <c r="P4900" t="s">
        <v>10370</v>
      </c>
      <c r="Q4900" t="s">
        <v>10378</v>
      </c>
      <c r="R4900" t="s">
        <v>11937</v>
      </c>
      <c r="S4900">
        <v>10.984</v>
      </c>
      <c r="T4900">
        <v>2</v>
      </c>
      <c r="U4900">
        <v>0.6</v>
      </c>
      <c r="V4900">
        <v>-7.9634</v>
      </c>
      <c r="W4900">
        <f>(Tableau1[[#This Row],[Sales]]/Tableau1[[#This Row],[Profit]])*100</f>
        <v>-137.93103448275863</v>
      </c>
      <c r="X4900">
        <f>Tableau1[[#This Row],[Sales]]*(1-Tableau1[[#This Row],[Discount]])</f>
        <v>4.3936000000000002</v>
      </c>
      <c r="Y4900">
        <f ca="1">SUMIF(Tableau1[Order ID],Tableau1[[#This Row],[Order ID]],Tableau1[[#This Row],[Sales]])</f>
        <v>0</v>
      </c>
    </row>
    <row r="4901" spans="1:25" x14ac:dyDescent="0.3">
      <c r="A4901">
        <v>9750</v>
      </c>
      <c r="B4901" t="s">
        <v>4920</v>
      </c>
      <c r="C4901" s="9" t="s">
        <v>5788</v>
      </c>
      <c r="D4901" s="9">
        <v>42433</v>
      </c>
      <c r="E4901" s="3" t="s">
        <v>5417</v>
      </c>
      <c r="F4901" t="s">
        <v>6465</v>
      </c>
      <c r="G4901" t="s">
        <v>7081</v>
      </c>
      <c r="H4901" t="s">
        <v>7874</v>
      </c>
      <c r="I4901" t="s">
        <v>8055</v>
      </c>
      <c r="J4901" t="s">
        <v>8057</v>
      </c>
      <c r="K4901" t="s">
        <v>8076</v>
      </c>
      <c r="L4901" t="s">
        <v>8626</v>
      </c>
      <c r="M4901">
        <v>3820</v>
      </c>
      <c r="N4901" t="s">
        <v>8640</v>
      </c>
      <c r="O4901" t="s">
        <v>9055</v>
      </c>
      <c r="P4901" t="s">
        <v>10372</v>
      </c>
      <c r="Q4901" t="s">
        <v>10384</v>
      </c>
      <c r="R4901" t="s">
        <v>10804</v>
      </c>
      <c r="S4901">
        <v>159.97999999999999</v>
      </c>
      <c r="T4901">
        <v>2</v>
      </c>
      <c r="U4901">
        <v>0</v>
      </c>
      <c r="V4901">
        <v>57.592799999999997</v>
      </c>
      <c r="W4901">
        <f>(Tableau1[[#This Row],[Sales]]/Tableau1[[#This Row],[Profit]])*100</f>
        <v>277.77777777777777</v>
      </c>
      <c r="X4901">
        <f>Tableau1[[#This Row],[Sales]]*(1-Tableau1[[#This Row],[Discount]])</f>
        <v>159.97999999999999</v>
      </c>
      <c r="Y4901">
        <f ca="1">SUMIF(Tableau1[Order ID],Tableau1[[#This Row],[Order ID]],Tableau1[[#This Row],[Sales]])</f>
        <v>0</v>
      </c>
    </row>
    <row r="4902" spans="1:25" x14ac:dyDescent="0.3">
      <c r="A4902">
        <v>9751</v>
      </c>
      <c r="B4902" t="s">
        <v>4921</v>
      </c>
      <c r="C4902" s="9" t="s">
        <v>6257</v>
      </c>
      <c r="D4902" s="9">
        <v>42654</v>
      </c>
      <c r="E4902" s="3" t="s">
        <v>5710</v>
      </c>
      <c r="F4902" t="s">
        <v>6465</v>
      </c>
      <c r="G4902" t="s">
        <v>6680</v>
      </c>
      <c r="H4902" t="s">
        <v>7473</v>
      </c>
      <c r="I4902" t="s">
        <v>8054</v>
      </c>
      <c r="J4902" t="s">
        <v>8057</v>
      </c>
      <c r="K4902" t="s">
        <v>8080</v>
      </c>
      <c r="L4902" t="s">
        <v>8598</v>
      </c>
      <c r="M4902">
        <v>60610</v>
      </c>
      <c r="N4902" t="s">
        <v>8639</v>
      </c>
      <c r="O4902" t="s">
        <v>9985</v>
      </c>
      <c r="P4902" t="s">
        <v>10371</v>
      </c>
      <c r="Q4902" t="s">
        <v>10379</v>
      </c>
      <c r="R4902" t="s">
        <v>11722</v>
      </c>
      <c r="S4902">
        <v>5.3440000000000003</v>
      </c>
      <c r="T4902">
        <v>2</v>
      </c>
      <c r="U4902">
        <v>0.2</v>
      </c>
      <c r="V4902">
        <v>0.66800000000000004</v>
      </c>
      <c r="W4902">
        <f>(Tableau1[[#This Row],[Sales]]/Tableau1[[#This Row],[Profit]])*100</f>
        <v>800</v>
      </c>
      <c r="X4902">
        <f>Tableau1[[#This Row],[Sales]]*(1-Tableau1[[#This Row],[Discount]])</f>
        <v>4.2752000000000008</v>
      </c>
      <c r="Y4902">
        <f ca="1">SUMIF(Tableau1[Order ID],Tableau1[[#This Row],[Order ID]],Tableau1[[#This Row],[Sales]])</f>
        <v>0</v>
      </c>
    </row>
    <row r="4903" spans="1:25" x14ac:dyDescent="0.3">
      <c r="A4903">
        <v>9753</v>
      </c>
      <c r="B4903" t="s">
        <v>4922</v>
      </c>
      <c r="C4903" s="9" t="s">
        <v>5979</v>
      </c>
      <c r="D4903" s="9">
        <v>42552</v>
      </c>
      <c r="E4903" s="3" t="s">
        <v>5445</v>
      </c>
      <c r="F4903" t="s">
        <v>6466</v>
      </c>
      <c r="G4903" t="s">
        <v>6593</v>
      </c>
      <c r="H4903" t="s">
        <v>7386</v>
      </c>
      <c r="I4903" t="s">
        <v>8056</v>
      </c>
      <c r="J4903" t="s">
        <v>8057</v>
      </c>
      <c r="K4903" t="s">
        <v>8062</v>
      </c>
      <c r="L4903" t="s">
        <v>8234</v>
      </c>
      <c r="M4903">
        <v>98115</v>
      </c>
      <c r="N4903" t="s">
        <v>8638</v>
      </c>
      <c r="O4903" t="s">
        <v>9362</v>
      </c>
      <c r="P4903" t="s">
        <v>10371</v>
      </c>
      <c r="Q4903" t="s">
        <v>10381</v>
      </c>
      <c r="R4903" t="s">
        <v>11109</v>
      </c>
      <c r="S4903">
        <v>2.496</v>
      </c>
      <c r="T4903">
        <v>1</v>
      </c>
      <c r="U4903">
        <v>0.2</v>
      </c>
      <c r="V4903">
        <v>0.90480000000000005</v>
      </c>
      <c r="W4903">
        <f>(Tableau1[[#This Row],[Sales]]/Tableau1[[#This Row],[Profit]])*100</f>
        <v>275.86206896551721</v>
      </c>
      <c r="X4903">
        <f>Tableau1[[#This Row],[Sales]]*(1-Tableau1[[#This Row],[Discount]])</f>
        <v>1.9968000000000001</v>
      </c>
      <c r="Y4903">
        <f ca="1">SUMIF(Tableau1[Order ID],Tableau1[[#This Row],[Order ID]],Tableau1[[#This Row],[Sales]])</f>
        <v>0</v>
      </c>
    </row>
    <row r="4904" spans="1:25" x14ac:dyDescent="0.3">
      <c r="A4904">
        <v>9754</v>
      </c>
      <c r="B4904" t="s">
        <v>4923</v>
      </c>
      <c r="C4904" s="9" t="s">
        <v>6026</v>
      </c>
      <c r="D4904" s="9">
        <v>42821</v>
      </c>
      <c r="E4904" s="3" t="s">
        <v>6095</v>
      </c>
      <c r="F4904" t="s">
        <v>6464</v>
      </c>
      <c r="G4904" t="s">
        <v>6516</v>
      </c>
      <c r="H4904" t="s">
        <v>7309</v>
      </c>
      <c r="I4904" t="s">
        <v>8054</v>
      </c>
      <c r="J4904" t="s">
        <v>8057</v>
      </c>
      <c r="K4904" t="s">
        <v>8160</v>
      </c>
      <c r="L4904" t="s">
        <v>8605</v>
      </c>
      <c r="M4904">
        <v>23223</v>
      </c>
      <c r="N4904" t="s">
        <v>8637</v>
      </c>
      <c r="O4904" t="s">
        <v>10129</v>
      </c>
      <c r="P4904" t="s">
        <v>10371</v>
      </c>
      <c r="Q4904" t="s">
        <v>10375</v>
      </c>
      <c r="R4904" t="s">
        <v>11870</v>
      </c>
      <c r="S4904">
        <v>8.26</v>
      </c>
      <c r="T4904">
        <v>2</v>
      </c>
      <c r="U4904">
        <v>0</v>
      </c>
      <c r="V4904">
        <v>3.7995999999999999</v>
      </c>
      <c r="W4904">
        <f>(Tableau1[[#This Row],[Sales]]/Tableau1[[#This Row],[Profit]])*100</f>
        <v>217.39130434782606</v>
      </c>
      <c r="X4904">
        <f>Tableau1[[#This Row],[Sales]]*(1-Tableau1[[#This Row],[Discount]])</f>
        <v>8.26</v>
      </c>
      <c r="Y4904">
        <f ca="1">SUMIF(Tableau1[Order ID],Tableau1[[#This Row],[Order ID]],Tableau1[[#This Row],[Sales]])</f>
        <v>0</v>
      </c>
    </row>
    <row r="4905" spans="1:25" x14ac:dyDescent="0.3">
      <c r="A4905">
        <v>9760</v>
      </c>
      <c r="B4905" t="s">
        <v>4924</v>
      </c>
      <c r="C4905" s="9" t="s">
        <v>5761</v>
      </c>
      <c r="D4905" s="9">
        <v>42674</v>
      </c>
      <c r="E4905" s="3" t="s">
        <v>5762</v>
      </c>
      <c r="F4905" t="s">
        <v>6465</v>
      </c>
      <c r="G4905" t="s">
        <v>6713</v>
      </c>
      <c r="H4905" t="s">
        <v>7506</v>
      </c>
      <c r="I4905" t="s">
        <v>8055</v>
      </c>
      <c r="J4905" t="s">
        <v>8057</v>
      </c>
      <c r="K4905" t="s">
        <v>8066</v>
      </c>
      <c r="L4905" t="s">
        <v>8590</v>
      </c>
      <c r="M4905">
        <v>94109</v>
      </c>
      <c r="N4905" t="s">
        <v>8638</v>
      </c>
      <c r="O4905" t="s">
        <v>9722</v>
      </c>
      <c r="P4905" t="s">
        <v>10370</v>
      </c>
      <c r="Q4905" t="s">
        <v>10374</v>
      </c>
      <c r="R4905" t="s">
        <v>11459</v>
      </c>
      <c r="S4905">
        <v>1403.92</v>
      </c>
      <c r="T4905">
        <v>5</v>
      </c>
      <c r="U4905">
        <v>0.2</v>
      </c>
      <c r="V4905">
        <v>70.195999999999998</v>
      </c>
      <c r="W4905">
        <f>(Tableau1[[#This Row],[Sales]]/Tableau1[[#This Row],[Profit]])*100</f>
        <v>2000</v>
      </c>
      <c r="X4905">
        <f>Tableau1[[#This Row],[Sales]]*(1-Tableau1[[#This Row],[Discount]])</f>
        <v>1123.1360000000002</v>
      </c>
      <c r="Y4905">
        <f ca="1">SUMIF(Tableau1[Order ID],Tableau1[[#This Row],[Order ID]],Tableau1[[#This Row],[Sales]])</f>
        <v>0</v>
      </c>
    </row>
    <row r="4906" spans="1:25" x14ac:dyDescent="0.3">
      <c r="A4906">
        <v>9761</v>
      </c>
      <c r="B4906" t="s">
        <v>4925</v>
      </c>
      <c r="C4906" s="9" t="s">
        <v>5289</v>
      </c>
      <c r="D4906" s="9">
        <v>43043</v>
      </c>
      <c r="E4906" s="3" t="s">
        <v>6213</v>
      </c>
      <c r="F4906" t="s">
        <v>6465</v>
      </c>
      <c r="G4906" t="s">
        <v>6922</v>
      </c>
      <c r="H4906" t="s">
        <v>7715</v>
      </c>
      <c r="I4906" t="s">
        <v>8056</v>
      </c>
      <c r="J4906" t="s">
        <v>8057</v>
      </c>
      <c r="K4906" t="s">
        <v>8586</v>
      </c>
      <c r="L4906" t="s">
        <v>8624</v>
      </c>
      <c r="M4906">
        <v>72762</v>
      </c>
      <c r="N4906" t="s">
        <v>8637</v>
      </c>
      <c r="O4906" t="s">
        <v>10098</v>
      </c>
      <c r="P4906" t="s">
        <v>10371</v>
      </c>
      <c r="Q4906" t="s">
        <v>10379</v>
      </c>
      <c r="R4906" t="s">
        <v>11837</v>
      </c>
      <c r="S4906">
        <v>4.3</v>
      </c>
      <c r="T4906">
        <v>2</v>
      </c>
      <c r="U4906">
        <v>0</v>
      </c>
      <c r="V4906">
        <v>1.419</v>
      </c>
      <c r="W4906">
        <f>(Tableau1[[#This Row],[Sales]]/Tableau1[[#This Row],[Profit]])*100</f>
        <v>303.030303030303</v>
      </c>
      <c r="X4906">
        <f>Tableau1[[#This Row],[Sales]]*(1-Tableau1[[#This Row],[Discount]])</f>
        <v>4.3</v>
      </c>
      <c r="Y4906">
        <f ca="1">SUMIF(Tableau1[Order ID],Tableau1[[#This Row],[Order ID]],Tableau1[[#This Row],[Sales]])</f>
        <v>0</v>
      </c>
    </row>
    <row r="4907" spans="1:25" x14ac:dyDescent="0.3">
      <c r="A4907">
        <v>9762</v>
      </c>
      <c r="B4907" t="s">
        <v>4926</v>
      </c>
      <c r="C4907" s="9" t="s">
        <v>6077</v>
      </c>
      <c r="D4907" s="9">
        <v>41684</v>
      </c>
      <c r="E4907" s="3" t="s">
        <v>6117</v>
      </c>
      <c r="F4907" t="s">
        <v>6465</v>
      </c>
      <c r="G4907" t="s">
        <v>6972</v>
      </c>
      <c r="H4907" t="s">
        <v>7765</v>
      </c>
      <c r="I4907" t="s">
        <v>8055</v>
      </c>
      <c r="J4907" t="s">
        <v>8057</v>
      </c>
      <c r="K4907" t="s">
        <v>8062</v>
      </c>
      <c r="L4907" t="s">
        <v>8234</v>
      </c>
      <c r="M4907">
        <v>98103</v>
      </c>
      <c r="N4907" t="s">
        <v>8638</v>
      </c>
      <c r="O4907" t="s">
        <v>9698</v>
      </c>
      <c r="P4907" t="s">
        <v>10372</v>
      </c>
      <c r="Q4907" t="s">
        <v>10384</v>
      </c>
      <c r="R4907" t="s">
        <v>11436</v>
      </c>
      <c r="S4907">
        <v>239.97</v>
      </c>
      <c r="T4907">
        <v>3</v>
      </c>
      <c r="U4907">
        <v>0</v>
      </c>
      <c r="V4907">
        <v>86.389200000000002</v>
      </c>
      <c r="W4907">
        <f>(Tableau1[[#This Row],[Sales]]/Tableau1[[#This Row],[Profit]])*100</f>
        <v>277.77777777777777</v>
      </c>
      <c r="X4907">
        <f>Tableau1[[#This Row],[Sales]]*(1-Tableau1[[#This Row],[Discount]])</f>
        <v>239.97</v>
      </c>
      <c r="Y4907">
        <f ca="1">SUMIF(Tableau1[Order ID],Tableau1[[#This Row],[Order ID]],Tableau1[[#This Row],[Sales]])</f>
        <v>0</v>
      </c>
    </row>
    <row r="4908" spans="1:25" x14ac:dyDescent="0.3">
      <c r="A4908">
        <v>9765</v>
      </c>
      <c r="B4908" t="s">
        <v>4927</v>
      </c>
      <c r="C4908" s="9" t="s">
        <v>6258</v>
      </c>
      <c r="D4908" s="9">
        <v>41808</v>
      </c>
      <c r="E4908" s="3" t="s">
        <v>5700</v>
      </c>
      <c r="F4908" t="s">
        <v>6465</v>
      </c>
      <c r="G4908" t="s">
        <v>6966</v>
      </c>
      <c r="H4908" t="s">
        <v>7759</v>
      </c>
      <c r="I4908" t="s">
        <v>8054</v>
      </c>
      <c r="J4908" t="s">
        <v>8057</v>
      </c>
      <c r="K4908" t="s">
        <v>8059</v>
      </c>
      <c r="L4908" t="s">
        <v>8590</v>
      </c>
      <c r="M4908">
        <v>90036</v>
      </c>
      <c r="N4908" t="s">
        <v>8638</v>
      </c>
      <c r="O4908" t="s">
        <v>8777</v>
      </c>
      <c r="P4908" t="s">
        <v>10372</v>
      </c>
      <c r="Q4908" t="s">
        <v>10380</v>
      </c>
      <c r="R4908" t="s">
        <v>10527</v>
      </c>
      <c r="S4908">
        <v>139.80000000000001</v>
      </c>
      <c r="T4908">
        <v>5</v>
      </c>
      <c r="U4908">
        <v>0.2</v>
      </c>
      <c r="V4908">
        <v>12.2325</v>
      </c>
      <c r="W4908">
        <f>(Tableau1[[#This Row],[Sales]]/Tableau1[[#This Row],[Profit]])*100</f>
        <v>1142.8571428571429</v>
      </c>
      <c r="X4908">
        <f>Tableau1[[#This Row],[Sales]]*(1-Tableau1[[#This Row],[Discount]])</f>
        <v>111.84000000000002</v>
      </c>
      <c r="Y4908">
        <f ca="1">SUMIF(Tableau1[Order ID],Tableau1[[#This Row],[Order ID]],Tableau1[[#This Row],[Sales]])</f>
        <v>0</v>
      </c>
    </row>
    <row r="4909" spans="1:25" x14ac:dyDescent="0.3">
      <c r="A4909">
        <v>9766</v>
      </c>
      <c r="B4909" t="s">
        <v>4928</v>
      </c>
      <c r="C4909" s="9" t="s">
        <v>6259</v>
      </c>
      <c r="D4909" s="9">
        <v>42794</v>
      </c>
      <c r="E4909" s="3" t="s">
        <v>5934</v>
      </c>
      <c r="F4909" t="s">
        <v>6465</v>
      </c>
      <c r="G4909" t="s">
        <v>7019</v>
      </c>
      <c r="H4909" t="s">
        <v>7812</v>
      </c>
      <c r="I4909" t="s">
        <v>8054</v>
      </c>
      <c r="J4909" t="s">
        <v>8057</v>
      </c>
      <c r="K4909" t="s">
        <v>8267</v>
      </c>
      <c r="L4909" t="s">
        <v>8617</v>
      </c>
      <c r="M4909">
        <v>6457</v>
      </c>
      <c r="N4909" t="s">
        <v>8640</v>
      </c>
      <c r="O4909" t="s">
        <v>9769</v>
      </c>
      <c r="P4909" t="s">
        <v>10371</v>
      </c>
      <c r="Q4909" t="s">
        <v>10381</v>
      </c>
      <c r="R4909" t="s">
        <v>11504</v>
      </c>
      <c r="S4909">
        <v>9.84</v>
      </c>
      <c r="T4909">
        <v>2</v>
      </c>
      <c r="U4909">
        <v>0</v>
      </c>
      <c r="V4909">
        <v>4.7232000000000003</v>
      </c>
      <c r="W4909">
        <f>(Tableau1[[#This Row],[Sales]]/Tableau1[[#This Row],[Profit]])*100</f>
        <v>208.33333333333331</v>
      </c>
      <c r="X4909">
        <f>Tableau1[[#This Row],[Sales]]*(1-Tableau1[[#This Row],[Discount]])</f>
        <v>9.84</v>
      </c>
      <c r="Y4909">
        <f ca="1">SUMIF(Tableau1[Order ID],Tableau1[[#This Row],[Order ID]],Tableau1[[#This Row],[Sales]])</f>
        <v>0</v>
      </c>
    </row>
    <row r="4910" spans="1:25" x14ac:dyDescent="0.3">
      <c r="A4910">
        <v>9768</v>
      </c>
      <c r="B4910" t="s">
        <v>4929</v>
      </c>
      <c r="C4910" s="9" t="s">
        <v>5064</v>
      </c>
      <c r="D4910" s="9">
        <v>43078</v>
      </c>
      <c r="E4910" s="3" t="s">
        <v>5964</v>
      </c>
      <c r="F4910" t="s">
        <v>6465</v>
      </c>
      <c r="G4910" t="s">
        <v>7028</v>
      </c>
      <c r="H4910" t="s">
        <v>7821</v>
      </c>
      <c r="I4910" t="s">
        <v>8054</v>
      </c>
      <c r="J4910" t="s">
        <v>8057</v>
      </c>
      <c r="K4910" t="s">
        <v>8412</v>
      </c>
      <c r="L4910" t="s">
        <v>8600</v>
      </c>
      <c r="M4910">
        <v>49505</v>
      </c>
      <c r="N4910" t="s">
        <v>8639</v>
      </c>
      <c r="O4910" t="s">
        <v>9639</v>
      </c>
      <c r="P4910" t="s">
        <v>10371</v>
      </c>
      <c r="Q4910" t="s">
        <v>10381</v>
      </c>
      <c r="R4910" t="s">
        <v>11377</v>
      </c>
      <c r="S4910">
        <v>54.9</v>
      </c>
      <c r="T4910">
        <v>5</v>
      </c>
      <c r="U4910">
        <v>0</v>
      </c>
      <c r="V4910">
        <v>26.901</v>
      </c>
      <c r="W4910">
        <f>(Tableau1[[#This Row],[Sales]]/Tableau1[[#This Row],[Profit]])*100</f>
        <v>204.08163265306123</v>
      </c>
      <c r="X4910">
        <f>Tableau1[[#This Row],[Sales]]*(1-Tableau1[[#This Row],[Discount]])</f>
        <v>54.9</v>
      </c>
      <c r="Y4910">
        <f ca="1">SUMIF(Tableau1[Order ID],Tableau1[[#This Row],[Order ID]],Tableau1[[#This Row],[Sales]])</f>
        <v>0</v>
      </c>
    </row>
    <row r="4911" spans="1:25" x14ac:dyDescent="0.3">
      <c r="A4911">
        <v>9769</v>
      </c>
      <c r="B4911" t="s">
        <v>4930</v>
      </c>
      <c r="C4911" s="9" t="s">
        <v>5256</v>
      </c>
      <c r="D4911" s="9">
        <v>43076</v>
      </c>
      <c r="E4911" s="3" t="s">
        <v>5847</v>
      </c>
      <c r="F4911" t="s">
        <v>6465</v>
      </c>
      <c r="G4911" t="s">
        <v>6894</v>
      </c>
      <c r="H4911" t="s">
        <v>7687</v>
      </c>
      <c r="I4911" t="s">
        <v>8056</v>
      </c>
      <c r="J4911" t="s">
        <v>8057</v>
      </c>
      <c r="K4911" t="s">
        <v>8066</v>
      </c>
      <c r="L4911" t="s">
        <v>8590</v>
      </c>
      <c r="M4911">
        <v>94122</v>
      </c>
      <c r="N4911" t="s">
        <v>8638</v>
      </c>
      <c r="O4911" t="s">
        <v>9887</v>
      </c>
      <c r="P4911" t="s">
        <v>10371</v>
      </c>
      <c r="Q4911" t="s">
        <v>10383</v>
      </c>
      <c r="R4911" t="s">
        <v>11622</v>
      </c>
      <c r="S4911">
        <v>50.04</v>
      </c>
      <c r="T4911">
        <v>6</v>
      </c>
      <c r="U4911">
        <v>0</v>
      </c>
      <c r="V4911">
        <v>25.02</v>
      </c>
      <c r="W4911">
        <f>(Tableau1[[#This Row],[Sales]]/Tableau1[[#This Row],[Profit]])*100</f>
        <v>200</v>
      </c>
      <c r="X4911">
        <f>Tableau1[[#This Row],[Sales]]*(1-Tableau1[[#This Row],[Discount]])</f>
        <v>50.04</v>
      </c>
      <c r="Y4911">
        <f ca="1">SUMIF(Tableau1[Order ID],Tableau1[[#This Row],[Order ID]],Tableau1[[#This Row],[Sales]])</f>
        <v>0</v>
      </c>
    </row>
    <row r="4912" spans="1:25" x14ac:dyDescent="0.3">
      <c r="A4912">
        <v>9770</v>
      </c>
      <c r="B4912" t="s">
        <v>4931</v>
      </c>
      <c r="C4912" s="9" t="s">
        <v>5420</v>
      </c>
      <c r="D4912" s="9">
        <v>42698</v>
      </c>
      <c r="E4912" s="3" t="s">
        <v>5915</v>
      </c>
      <c r="F4912" t="s">
        <v>6465</v>
      </c>
      <c r="G4912" t="s">
        <v>6805</v>
      </c>
      <c r="H4912" t="s">
        <v>7598</v>
      </c>
      <c r="I4912" t="s">
        <v>8056</v>
      </c>
      <c r="J4912" t="s">
        <v>8057</v>
      </c>
      <c r="K4912" t="s">
        <v>8204</v>
      </c>
      <c r="L4912" t="s">
        <v>8591</v>
      </c>
      <c r="M4912">
        <v>33012</v>
      </c>
      <c r="N4912" t="s">
        <v>8637</v>
      </c>
      <c r="O4912" t="s">
        <v>9227</v>
      </c>
      <c r="P4912" t="s">
        <v>10370</v>
      </c>
      <c r="Q4912" t="s">
        <v>10373</v>
      </c>
      <c r="R4912" t="s">
        <v>10976</v>
      </c>
      <c r="S4912">
        <v>339.92</v>
      </c>
      <c r="T4912">
        <v>5</v>
      </c>
      <c r="U4912">
        <v>0.2</v>
      </c>
      <c r="V4912">
        <v>8.4979999999999993</v>
      </c>
      <c r="W4912">
        <f>(Tableau1[[#This Row],[Sales]]/Tableau1[[#This Row],[Profit]])*100</f>
        <v>4000.0000000000009</v>
      </c>
      <c r="X4912">
        <f>Tableau1[[#This Row],[Sales]]*(1-Tableau1[[#This Row],[Discount]])</f>
        <v>271.93600000000004</v>
      </c>
      <c r="Y4912">
        <f ca="1">SUMIF(Tableau1[Order ID],Tableau1[[#This Row],[Order ID]],Tableau1[[#This Row],[Sales]])</f>
        <v>0</v>
      </c>
    </row>
    <row r="4913" spans="1:25" x14ac:dyDescent="0.3">
      <c r="A4913">
        <v>9773</v>
      </c>
      <c r="B4913" t="s">
        <v>4932</v>
      </c>
      <c r="C4913" s="9" t="s">
        <v>5924</v>
      </c>
      <c r="D4913" s="9">
        <v>42554</v>
      </c>
      <c r="E4913" s="3" t="s">
        <v>5924</v>
      </c>
      <c r="F4913" t="s">
        <v>6467</v>
      </c>
      <c r="G4913" t="s">
        <v>6992</v>
      </c>
      <c r="H4913" t="s">
        <v>7785</v>
      </c>
      <c r="I4913" t="s">
        <v>8055</v>
      </c>
      <c r="J4913" t="s">
        <v>8057</v>
      </c>
      <c r="K4913" t="s">
        <v>8068</v>
      </c>
      <c r="L4913" t="s">
        <v>8597</v>
      </c>
      <c r="M4913">
        <v>19143</v>
      </c>
      <c r="N4913" t="s">
        <v>8640</v>
      </c>
      <c r="O4913" t="s">
        <v>9684</v>
      </c>
      <c r="P4913" t="s">
        <v>10371</v>
      </c>
      <c r="Q4913" t="s">
        <v>10383</v>
      </c>
      <c r="R4913" t="s">
        <v>11423</v>
      </c>
      <c r="S4913">
        <v>123.92</v>
      </c>
      <c r="T4913">
        <v>5</v>
      </c>
      <c r="U4913">
        <v>0.2</v>
      </c>
      <c r="V4913">
        <v>38.725000000000001</v>
      </c>
      <c r="W4913">
        <f>(Tableau1[[#This Row],[Sales]]/Tableau1[[#This Row],[Profit]])*100</f>
        <v>320</v>
      </c>
      <c r="X4913">
        <f>Tableau1[[#This Row],[Sales]]*(1-Tableau1[[#This Row],[Discount]])</f>
        <v>99.13600000000001</v>
      </c>
      <c r="Y4913">
        <f ca="1">SUMIF(Tableau1[Order ID],Tableau1[[#This Row],[Order ID]],Tableau1[[#This Row],[Sales]])</f>
        <v>0</v>
      </c>
    </row>
    <row r="4914" spans="1:25" x14ac:dyDescent="0.3">
      <c r="A4914">
        <v>9774</v>
      </c>
      <c r="B4914" t="s">
        <v>4933</v>
      </c>
      <c r="C4914" s="9" t="s">
        <v>5220</v>
      </c>
      <c r="D4914" s="9">
        <v>42547</v>
      </c>
      <c r="E4914" s="3" t="s">
        <v>5924</v>
      </c>
      <c r="F4914" t="s">
        <v>6465</v>
      </c>
      <c r="G4914" t="s">
        <v>6886</v>
      </c>
      <c r="H4914" t="s">
        <v>7679</v>
      </c>
      <c r="I4914" t="s">
        <v>8054</v>
      </c>
      <c r="J4914" t="s">
        <v>8057</v>
      </c>
      <c r="K4914" t="s">
        <v>8176</v>
      </c>
      <c r="L4914" t="s">
        <v>8620</v>
      </c>
      <c r="M4914">
        <v>30318</v>
      </c>
      <c r="N4914" t="s">
        <v>8637</v>
      </c>
      <c r="O4914" t="s">
        <v>10177</v>
      </c>
      <c r="P4914" t="s">
        <v>10372</v>
      </c>
      <c r="Q4914" t="s">
        <v>10380</v>
      </c>
      <c r="R4914" t="s">
        <v>11917</v>
      </c>
      <c r="S4914">
        <v>135.94999999999999</v>
      </c>
      <c r="T4914">
        <v>1</v>
      </c>
      <c r="U4914">
        <v>0</v>
      </c>
      <c r="V4914">
        <v>39.4255</v>
      </c>
      <c r="W4914">
        <f>(Tableau1[[#This Row],[Sales]]/Tableau1[[#This Row],[Profit]])*100</f>
        <v>344.82758620689651</v>
      </c>
      <c r="X4914">
        <f>Tableau1[[#This Row],[Sales]]*(1-Tableau1[[#This Row],[Discount]])</f>
        <v>135.94999999999999</v>
      </c>
      <c r="Y4914">
        <f ca="1">SUMIF(Tableau1[Order ID],Tableau1[[#This Row],[Order ID]],Tableau1[[#This Row],[Sales]])</f>
        <v>0</v>
      </c>
    </row>
    <row r="4915" spans="1:25" x14ac:dyDescent="0.3">
      <c r="A4915">
        <v>9775</v>
      </c>
      <c r="B4915" t="s">
        <v>4934</v>
      </c>
      <c r="C4915" s="9" t="s">
        <v>5741</v>
      </c>
      <c r="D4915" s="9">
        <v>41846</v>
      </c>
      <c r="E4915" s="3" t="s">
        <v>6051</v>
      </c>
      <c r="F4915" t="s">
        <v>6465</v>
      </c>
      <c r="G4915" t="s">
        <v>6634</v>
      </c>
      <c r="H4915" t="s">
        <v>7427</v>
      </c>
      <c r="I4915" t="s">
        <v>8054</v>
      </c>
      <c r="J4915" t="s">
        <v>8057</v>
      </c>
      <c r="K4915" t="s">
        <v>8110</v>
      </c>
      <c r="L4915" t="s">
        <v>8593</v>
      </c>
      <c r="M4915">
        <v>78207</v>
      </c>
      <c r="N4915" t="s">
        <v>8639</v>
      </c>
      <c r="O4915" t="s">
        <v>8950</v>
      </c>
      <c r="P4915" t="s">
        <v>10371</v>
      </c>
      <c r="Q4915" t="s">
        <v>10381</v>
      </c>
      <c r="R4915" t="s">
        <v>10699</v>
      </c>
      <c r="S4915">
        <v>2177.5839999999998</v>
      </c>
      <c r="T4915">
        <v>8</v>
      </c>
      <c r="U4915">
        <v>0.8</v>
      </c>
      <c r="V4915">
        <v>-3701.8928000000001</v>
      </c>
      <c r="W4915">
        <f>(Tableau1[[#This Row],[Sales]]/Tableau1[[#This Row],[Profit]])*100</f>
        <v>-58.823529411764696</v>
      </c>
      <c r="X4915">
        <f>Tableau1[[#This Row],[Sales]]*(1-Tableau1[[#This Row],[Discount]])</f>
        <v>435.51679999999988</v>
      </c>
      <c r="Y4915">
        <f ca="1">SUMIF(Tableau1[Order ID],Tableau1[[#This Row],[Order ID]],Tableau1[[#This Row],[Sales]])</f>
        <v>0</v>
      </c>
    </row>
    <row r="4916" spans="1:25" x14ac:dyDescent="0.3">
      <c r="A4916">
        <v>9781</v>
      </c>
      <c r="B4916" t="s">
        <v>4935</v>
      </c>
      <c r="C4916" s="9" t="s">
        <v>5779</v>
      </c>
      <c r="D4916" s="9">
        <v>42627</v>
      </c>
      <c r="E4916" s="3" t="s">
        <v>5061</v>
      </c>
      <c r="F4916" t="s">
        <v>6465</v>
      </c>
      <c r="G4916" t="s">
        <v>6520</v>
      </c>
      <c r="H4916" t="s">
        <v>7313</v>
      </c>
      <c r="I4916" t="s">
        <v>8054</v>
      </c>
      <c r="J4916" t="s">
        <v>8057</v>
      </c>
      <c r="K4916" t="s">
        <v>8143</v>
      </c>
      <c r="L4916" t="s">
        <v>8603</v>
      </c>
      <c r="M4916">
        <v>11561</v>
      </c>
      <c r="N4916" t="s">
        <v>8640</v>
      </c>
      <c r="O4916" t="s">
        <v>9868</v>
      </c>
      <c r="P4916" t="s">
        <v>10372</v>
      </c>
      <c r="Q4916" t="s">
        <v>10380</v>
      </c>
      <c r="R4916" t="s">
        <v>11604</v>
      </c>
      <c r="S4916">
        <v>437.85</v>
      </c>
      <c r="T4916">
        <v>3</v>
      </c>
      <c r="U4916">
        <v>0</v>
      </c>
      <c r="V4916">
        <v>131.35499999999999</v>
      </c>
      <c r="W4916">
        <f>(Tableau1[[#This Row],[Sales]]/Tableau1[[#This Row],[Profit]])*100</f>
        <v>333.33333333333337</v>
      </c>
      <c r="X4916">
        <f>Tableau1[[#This Row],[Sales]]*(1-Tableau1[[#This Row],[Discount]])</f>
        <v>437.85</v>
      </c>
      <c r="Y4916">
        <f ca="1">SUMIF(Tableau1[Order ID],Tableau1[[#This Row],[Order ID]],Tableau1[[#This Row],[Sales]])</f>
        <v>0</v>
      </c>
    </row>
    <row r="4917" spans="1:25" x14ac:dyDescent="0.3">
      <c r="A4917">
        <v>9783</v>
      </c>
      <c r="B4917" t="s">
        <v>4936</v>
      </c>
      <c r="C4917" s="9" t="s">
        <v>5100</v>
      </c>
      <c r="D4917" s="9">
        <v>42155</v>
      </c>
      <c r="E4917" s="3" t="s">
        <v>6275</v>
      </c>
      <c r="F4917" t="s">
        <v>6464</v>
      </c>
      <c r="G4917" t="s">
        <v>7073</v>
      </c>
      <c r="H4917" t="s">
        <v>7866</v>
      </c>
      <c r="I4917" t="s">
        <v>8055</v>
      </c>
      <c r="J4917" t="s">
        <v>8057</v>
      </c>
      <c r="K4917" t="s">
        <v>8325</v>
      </c>
      <c r="L4917" t="s">
        <v>8618</v>
      </c>
      <c r="M4917">
        <v>7501</v>
      </c>
      <c r="N4917" t="s">
        <v>8640</v>
      </c>
      <c r="O4917" t="s">
        <v>9143</v>
      </c>
      <c r="P4917" t="s">
        <v>10371</v>
      </c>
      <c r="Q4917" t="s">
        <v>10383</v>
      </c>
      <c r="R4917" t="s">
        <v>10892</v>
      </c>
      <c r="S4917">
        <v>274.8</v>
      </c>
      <c r="T4917">
        <v>5</v>
      </c>
      <c r="U4917">
        <v>0</v>
      </c>
      <c r="V4917">
        <v>134.65199999999999</v>
      </c>
      <c r="W4917">
        <f>(Tableau1[[#This Row],[Sales]]/Tableau1[[#This Row],[Profit]])*100</f>
        <v>204.08163265306126</v>
      </c>
      <c r="X4917">
        <f>Tableau1[[#This Row],[Sales]]*(1-Tableau1[[#This Row],[Discount]])</f>
        <v>274.8</v>
      </c>
      <c r="Y4917">
        <f ca="1">SUMIF(Tableau1[Order ID],Tableau1[[#This Row],[Order ID]],Tableau1[[#This Row],[Sales]])</f>
        <v>0</v>
      </c>
    </row>
    <row r="4918" spans="1:25" x14ac:dyDescent="0.3">
      <c r="A4918">
        <v>9786</v>
      </c>
      <c r="B4918" t="s">
        <v>4937</v>
      </c>
      <c r="C4918" s="9" t="s">
        <v>6260</v>
      </c>
      <c r="D4918" s="9">
        <v>42133</v>
      </c>
      <c r="E4918" s="3" t="s">
        <v>6179</v>
      </c>
      <c r="F4918" t="s">
        <v>6465</v>
      </c>
      <c r="G4918" t="s">
        <v>6718</v>
      </c>
      <c r="H4918" t="s">
        <v>7511</v>
      </c>
      <c r="I4918" t="s">
        <v>8054</v>
      </c>
      <c r="J4918" t="s">
        <v>8057</v>
      </c>
      <c r="K4918" t="s">
        <v>8161</v>
      </c>
      <c r="L4918" t="s">
        <v>8589</v>
      </c>
      <c r="M4918">
        <v>40214</v>
      </c>
      <c r="N4918" t="s">
        <v>8637</v>
      </c>
      <c r="O4918" t="s">
        <v>10086</v>
      </c>
      <c r="P4918" t="s">
        <v>10371</v>
      </c>
      <c r="Q4918" t="s">
        <v>10381</v>
      </c>
      <c r="R4918" t="s">
        <v>11824</v>
      </c>
      <c r="S4918">
        <v>48.81</v>
      </c>
      <c r="T4918">
        <v>3</v>
      </c>
      <c r="U4918">
        <v>0</v>
      </c>
      <c r="V4918">
        <v>23.916899999999998</v>
      </c>
      <c r="W4918">
        <f>(Tableau1[[#This Row],[Sales]]/Tableau1[[#This Row],[Profit]])*100</f>
        <v>204.08163265306123</v>
      </c>
      <c r="X4918">
        <f>Tableau1[[#This Row],[Sales]]*(1-Tableau1[[#This Row],[Discount]])</f>
        <v>48.81</v>
      </c>
      <c r="Y4918">
        <f ca="1">SUMIF(Tableau1[Order ID],Tableau1[[#This Row],[Order ID]],Tableau1[[#This Row],[Sales]])</f>
        <v>0</v>
      </c>
    </row>
    <row r="4919" spans="1:25" x14ac:dyDescent="0.3">
      <c r="A4919">
        <v>9787</v>
      </c>
      <c r="B4919" t="s">
        <v>4938</v>
      </c>
      <c r="C4919" s="9" t="s">
        <v>6157</v>
      </c>
      <c r="D4919" s="9">
        <v>41948</v>
      </c>
      <c r="E4919" s="3" t="s">
        <v>6157</v>
      </c>
      <c r="F4919" t="s">
        <v>6467</v>
      </c>
      <c r="G4919" t="s">
        <v>7235</v>
      </c>
      <c r="H4919" t="s">
        <v>8028</v>
      </c>
      <c r="I4919" t="s">
        <v>8054</v>
      </c>
      <c r="J4919" t="s">
        <v>8057</v>
      </c>
      <c r="K4919" t="s">
        <v>8467</v>
      </c>
      <c r="L4919" t="s">
        <v>8605</v>
      </c>
      <c r="M4919">
        <v>23666</v>
      </c>
      <c r="N4919" t="s">
        <v>8637</v>
      </c>
      <c r="O4919" t="s">
        <v>9734</v>
      </c>
      <c r="P4919" t="s">
        <v>10370</v>
      </c>
      <c r="Q4919" t="s">
        <v>10374</v>
      </c>
      <c r="R4919" t="s">
        <v>11471</v>
      </c>
      <c r="S4919">
        <v>149.9</v>
      </c>
      <c r="T4919">
        <v>5</v>
      </c>
      <c r="U4919">
        <v>0</v>
      </c>
      <c r="V4919">
        <v>40.472999999999999</v>
      </c>
      <c r="W4919">
        <f>(Tableau1[[#This Row],[Sales]]/Tableau1[[#This Row],[Profit]])*100</f>
        <v>370.37037037037038</v>
      </c>
      <c r="X4919">
        <f>Tableau1[[#This Row],[Sales]]*(1-Tableau1[[#This Row],[Discount]])</f>
        <v>149.9</v>
      </c>
      <c r="Y4919">
        <f ca="1">SUMIF(Tableau1[Order ID],Tableau1[[#This Row],[Order ID]],Tableau1[[#This Row],[Sales]])</f>
        <v>0</v>
      </c>
    </row>
    <row r="4920" spans="1:25" x14ac:dyDescent="0.3">
      <c r="A4920">
        <v>9788</v>
      </c>
      <c r="B4920" t="s">
        <v>4939</v>
      </c>
      <c r="C4920" s="9" t="s">
        <v>6026</v>
      </c>
      <c r="D4920" s="9">
        <v>42821</v>
      </c>
      <c r="E4920" s="3" t="s">
        <v>5749</v>
      </c>
      <c r="F4920" t="s">
        <v>6465</v>
      </c>
      <c r="G4920" t="s">
        <v>6638</v>
      </c>
      <c r="H4920" t="s">
        <v>7431</v>
      </c>
      <c r="I4920" t="s">
        <v>8054</v>
      </c>
      <c r="J4920" t="s">
        <v>8057</v>
      </c>
      <c r="K4920" t="s">
        <v>8070</v>
      </c>
      <c r="L4920" t="s">
        <v>8593</v>
      </c>
      <c r="M4920">
        <v>77070</v>
      </c>
      <c r="N4920" t="s">
        <v>8639</v>
      </c>
      <c r="O4920" t="s">
        <v>9401</v>
      </c>
      <c r="P4920" t="s">
        <v>10370</v>
      </c>
      <c r="Q4920" t="s">
        <v>10373</v>
      </c>
      <c r="R4920" t="s">
        <v>11149</v>
      </c>
      <c r="S4920">
        <v>1023.332</v>
      </c>
      <c r="T4920">
        <v>5</v>
      </c>
      <c r="U4920">
        <v>0.32</v>
      </c>
      <c r="V4920">
        <v>-30.097999999999999</v>
      </c>
      <c r="W4920">
        <f>(Tableau1[[#This Row],[Sales]]/Tableau1[[#This Row],[Profit]])*100</f>
        <v>-3400</v>
      </c>
      <c r="X4920">
        <f>Tableau1[[#This Row],[Sales]]*(1-Tableau1[[#This Row],[Discount]])</f>
        <v>695.86575999999991</v>
      </c>
      <c r="Y4920">
        <f ca="1">SUMIF(Tableau1[Order ID],Tableau1[[#This Row],[Order ID]],Tableau1[[#This Row],[Sales]])</f>
        <v>0</v>
      </c>
    </row>
    <row r="4921" spans="1:25" x14ac:dyDescent="0.3">
      <c r="A4921">
        <v>9792</v>
      </c>
      <c r="B4921" t="s">
        <v>4940</v>
      </c>
      <c r="C4921" s="9" t="s">
        <v>5401</v>
      </c>
      <c r="D4921" s="9">
        <v>41780</v>
      </c>
      <c r="E4921" s="3" t="s">
        <v>5265</v>
      </c>
      <c r="F4921" t="s">
        <v>6464</v>
      </c>
      <c r="G4921" t="s">
        <v>6815</v>
      </c>
      <c r="H4921" t="s">
        <v>7608</v>
      </c>
      <c r="I4921" t="s">
        <v>8054</v>
      </c>
      <c r="J4921" t="s">
        <v>8057</v>
      </c>
      <c r="K4921" t="s">
        <v>8070</v>
      </c>
      <c r="L4921" t="s">
        <v>8593</v>
      </c>
      <c r="M4921">
        <v>77070</v>
      </c>
      <c r="N4921" t="s">
        <v>8639</v>
      </c>
      <c r="O4921" t="s">
        <v>9634</v>
      </c>
      <c r="P4921" t="s">
        <v>10371</v>
      </c>
      <c r="Q4921" t="s">
        <v>10385</v>
      </c>
      <c r="R4921" t="s">
        <v>10539</v>
      </c>
      <c r="S4921">
        <v>56.064</v>
      </c>
      <c r="T4921">
        <v>6</v>
      </c>
      <c r="U4921">
        <v>0.2</v>
      </c>
      <c r="V4921">
        <v>21.024000000000001</v>
      </c>
      <c r="W4921">
        <f>(Tableau1[[#This Row],[Sales]]/Tableau1[[#This Row],[Profit]])*100</f>
        <v>266.66666666666663</v>
      </c>
      <c r="X4921">
        <f>Tableau1[[#This Row],[Sales]]*(1-Tableau1[[#This Row],[Discount]])</f>
        <v>44.851200000000006</v>
      </c>
      <c r="Y4921">
        <f ca="1">SUMIF(Tableau1[Order ID],Tableau1[[#This Row],[Order ID]],Tableau1[[#This Row],[Sales]])</f>
        <v>0</v>
      </c>
    </row>
    <row r="4922" spans="1:25" x14ac:dyDescent="0.3">
      <c r="A4922">
        <v>9796</v>
      </c>
      <c r="B4922" t="s">
        <v>4941</v>
      </c>
      <c r="C4922" s="9" t="s">
        <v>5236</v>
      </c>
      <c r="D4922" s="9">
        <v>42511</v>
      </c>
      <c r="E4922" s="3" t="s">
        <v>5346</v>
      </c>
      <c r="F4922" t="s">
        <v>6465</v>
      </c>
      <c r="G4922" t="s">
        <v>6532</v>
      </c>
      <c r="H4922" t="s">
        <v>7325</v>
      </c>
      <c r="I4922" t="s">
        <v>8055</v>
      </c>
      <c r="J4922" t="s">
        <v>8057</v>
      </c>
      <c r="K4922" t="s">
        <v>8080</v>
      </c>
      <c r="L4922" t="s">
        <v>8598</v>
      </c>
      <c r="M4922">
        <v>60610</v>
      </c>
      <c r="N4922" t="s">
        <v>8639</v>
      </c>
      <c r="O4922" t="s">
        <v>9463</v>
      </c>
      <c r="P4922" t="s">
        <v>10371</v>
      </c>
      <c r="Q4922" t="s">
        <v>10381</v>
      </c>
      <c r="R4922" t="s">
        <v>11207</v>
      </c>
      <c r="S4922">
        <v>3.798</v>
      </c>
      <c r="T4922">
        <v>3</v>
      </c>
      <c r="U4922">
        <v>0.8</v>
      </c>
      <c r="V4922">
        <v>-5.8868999999999998</v>
      </c>
      <c r="W4922">
        <f>(Tableau1[[#This Row],[Sales]]/Tableau1[[#This Row],[Profit]])*100</f>
        <v>-64.516129032258064</v>
      </c>
      <c r="X4922">
        <f>Tableau1[[#This Row],[Sales]]*(1-Tableau1[[#This Row],[Discount]])</f>
        <v>0.75959999999999983</v>
      </c>
      <c r="Y4922">
        <f ca="1">SUMIF(Tableau1[Order ID],Tableau1[[#This Row],[Order ID]],Tableau1[[#This Row],[Sales]])</f>
        <v>0</v>
      </c>
    </row>
    <row r="4923" spans="1:25" x14ac:dyDescent="0.3">
      <c r="A4923">
        <v>9797</v>
      </c>
      <c r="B4923" t="s">
        <v>4942</v>
      </c>
      <c r="C4923" s="9" t="s">
        <v>6056</v>
      </c>
      <c r="D4923" s="9">
        <v>42016</v>
      </c>
      <c r="E4923" s="3" t="s">
        <v>5214</v>
      </c>
      <c r="F4923" t="s">
        <v>6465</v>
      </c>
      <c r="G4923" t="s">
        <v>7171</v>
      </c>
      <c r="H4923" t="s">
        <v>7964</v>
      </c>
      <c r="I4923" t="s">
        <v>8055</v>
      </c>
      <c r="J4923" t="s">
        <v>8057</v>
      </c>
      <c r="K4923" t="s">
        <v>8225</v>
      </c>
      <c r="L4923" t="s">
        <v>8612</v>
      </c>
      <c r="M4923">
        <v>43615</v>
      </c>
      <c r="N4923" t="s">
        <v>8640</v>
      </c>
      <c r="O4923" t="s">
        <v>8947</v>
      </c>
      <c r="P4923" t="s">
        <v>10371</v>
      </c>
      <c r="Q4923" t="s">
        <v>10379</v>
      </c>
      <c r="R4923" t="s">
        <v>10696</v>
      </c>
      <c r="S4923">
        <v>10.368</v>
      </c>
      <c r="T4923">
        <v>2</v>
      </c>
      <c r="U4923">
        <v>0.2</v>
      </c>
      <c r="V4923">
        <v>1.5551999999999999</v>
      </c>
      <c r="W4923">
        <f>(Tableau1[[#This Row],[Sales]]/Tableau1[[#This Row],[Profit]])*100</f>
        <v>666.66666666666674</v>
      </c>
      <c r="X4923">
        <f>Tableau1[[#This Row],[Sales]]*(1-Tableau1[[#This Row],[Discount]])</f>
        <v>8.2944000000000013</v>
      </c>
      <c r="Y4923">
        <f ca="1">SUMIF(Tableau1[Order ID],Tableau1[[#This Row],[Order ID]],Tableau1[[#This Row],[Sales]])</f>
        <v>0</v>
      </c>
    </row>
    <row r="4924" spans="1:25" x14ac:dyDescent="0.3">
      <c r="A4924">
        <v>9802</v>
      </c>
      <c r="B4924" t="s">
        <v>4943</v>
      </c>
      <c r="C4924" s="9" t="s">
        <v>5395</v>
      </c>
      <c r="D4924" s="9">
        <v>43007</v>
      </c>
      <c r="E4924" s="3" t="s">
        <v>5863</v>
      </c>
      <c r="F4924" t="s">
        <v>6465</v>
      </c>
      <c r="G4924" t="s">
        <v>6768</v>
      </c>
      <c r="H4924" t="s">
        <v>7561</v>
      </c>
      <c r="I4924" t="s">
        <v>8054</v>
      </c>
      <c r="J4924" t="s">
        <v>8057</v>
      </c>
      <c r="K4924" t="s">
        <v>8587</v>
      </c>
      <c r="L4924" t="s">
        <v>8590</v>
      </c>
      <c r="M4924">
        <v>95240</v>
      </c>
      <c r="N4924" t="s">
        <v>8638</v>
      </c>
      <c r="O4924" t="s">
        <v>9792</v>
      </c>
      <c r="P4924" t="s">
        <v>10371</v>
      </c>
      <c r="Q4924" t="s">
        <v>10387</v>
      </c>
      <c r="R4924" t="s">
        <v>11526</v>
      </c>
      <c r="S4924">
        <v>97.3</v>
      </c>
      <c r="T4924">
        <v>7</v>
      </c>
      <c r="U4924">
        <v>0</v>
      </c>
      <c r="V4924">
        <v>28.216999999999999</v>
      </c>
      <c r="W4924">
        <f>(Tableau1[[#This Row],[Sales]]/Tableau1[[#This Row],[Profit]])*100</f>
        <v>344.82758620689657</v>
      </c>
      <c r="X4924">
        <f>Tableau1[[#This Row],[Sales]]*(1-Tableau1[[#This Row],[Discount]])</f>
        <v>97.3</v>
      </c>
      <c r="Y4924">
        <f ca="1">SUMIF(Tableau1[Order ID],Tableau1[[#This Row],[Order ID]],Tableau1[[#This Row],[Sales]])</f>
        <v>0</v>
      </c>
    </row>
    <row r="4925" spans="1:25" x14ac:dyDescent="0.3">
      <c r="A4925">
        <v>9803</v>
      </c>
      <c r="B4925" t="s">
        <v>4944</v>
      </c>
      <c r="C4925" s="9" t="s">
        <v>6104</v>
      </c>
      <c r="D4925" s="9">
        <v>42203</v>
      </c>
      <c r="E4925" s="3" t="s">
        <v>5633</v>
      </c>
      <c r="F4925" t="s">
        <v>6464</v>
      </c>
      <c r="G4925" t="s">
        <v>6775</v>
      </c>
      <c r="H4925" t="s">
        <v>7568</v>
      </c>
      <c r="I4925" t="s">
        <v>8054</v>
      </c>
      <c r="J4925" t="s">
        <v>8057</v>
      </c>
      <c r="K4925" t="s">
        <v>8078</v>
      </c>
      <c r="L4925" t="s">
        <v>8603</v>
      </c>
      <c r="M4925">
        <v>10024</v>
      </c>
      <c r="N4925" t="s">
        <v>8640</v>
      </c>
      <c r="O4925" t="s">
        <v>8711</v>
      </c>
      <c r="P4925" t="s">
        <v>10371</v>
      </c>
      <c r="Q4925" t="s">
        <v>10381</v>
      </c>
      <c r="R4925" t="s">
        <v>10460</v>
      </c>
      <c r="S4925">
        <v>3.3279999999999998</v>
      </c>
      <c r="T4925">
        <v>2</v>
      </c>
      <c r="U4925">
        <v>0.2</v>
      </c>
      <c r="V4925">
        <v>1.2063999999999999</v>
      </c>
      <c r="W4925">
        <f>(Tableau1[[#This Row],[Sales]]/Tableau1[[#This Row],[Profit]])*100</f>
        <v>275.86206896551727</v>
      </c>
      <c r="X4925">
        <f>Tableau1[[#This Row],[Sales]]*(1-Tableau1[[#This Row],[Discount]])</f>
        <v>2.6623999999999999</v>
      </c>
      <c r="Y4925">
        <f ca="1">SUMIF(Tableau1[Order ID],Tableau1[[#This Row],[Order ID]],Tableau1[[#This Row],[Sales]])</f>
        <v>0</v>
      </c>
    </row>
    <row r="4926" spans="1:25" x14ac:dyDescent="0.3">
      <c r="A4926">
        <v>9806</v>
      </c>
      <c r="B4926" t="s">
        <v>4945</v>
      </c>
      <c r="C4926" s="9" t="s">
        <v>5177</v>
      </c>
      <c r="D4926" s="9">
        <v>42664</v>
      </c>
      <c r="E4926" s="3" t="s">
        <v>6403</v>
      </c>
      <c r="F4926" t="s">
        <v>6465</v>
      </c>
      <c r="G4926" t="s">
        <v>6867</v>
      </c>
      <c r="H4926" t="s">
        <v>7660</v>
      </c>
      <c r="I4926" t="s">
        <v>8056</v>
      </c>
      <c r="J4926" t="s">
        <v>8057</v>
      </c>
      <c r="K4926" t="s">
        <v>8060</v>
      </c>
      <c r="L4926" t="s">
        <v>8591</v>
      </c>
      <c r="M4926">
        <v>33311</v>
      </c>
      <c r="N4926" t="s">
        <v>8637</v>
      </c>
      <c r="O4926" t="s">
        <v>9736</v>
      </c>
      <c r="P4926" t="s">
        <v>10370</v>
      </c>
      <c r="Q4926" t="s">
        <v>10378</v>
      </c>
      <c r="R4926" t="s">
        <v>11473</v>
      </c>
      <c r="S4926">
        <v>45.567999999999998</v>
      </c>
      <c r="T4926">
        <v>2</v>
      </c>
      <c r="U4926">
        <v>0.2</v>
      </c>
      <c r="V4926">
        <v>9.6831999999999994</v>
      </c>
      <c r="W4926">
        <f>(Tableau1[[#This Row],[Sales]]/Tableau1[[#This Row],[Profit]])*100</f>
        <v>470.58823529411768</v>
      </c>
      <c r="X4926">
        <f>Tableau1[[#This Row],[Sales]]*(1-Tableau1[[#This Row],[Discount]])</f>
        <v>36.4544</v>
      </c>
      <c r="Y4926">
        <f ca="1">SUMIF(Tableau1[Order ID],Tableau1[[#This Row],[Order ID]],Tableau1[[#This Row],[Sales]])</f>
        <v>0</v>
      </c>
    </row>
    <row r="4927" spans="1:25" x14ac:dyDescent="0.3">
      <c r="A4927">
        <v>9808</v>
      </c>
      <c r="B4927" t="s">
        <v>4946</v>
      </c>
      <c r="C4927" s="9" t="s">
        <v>5974</v>
      </c>
      <c r="D4927" s="9">
        <v>42943</v>
      </c>
      <c r="E4927" s="3" t="s">
        <v>5408</v>
      </c>
      <c r="F4927" t="s">
        <v>6464</v>
      </c>
      <c r="G4927" t="s">
        <v>6995</v>
      </c>
      <c r="H4927" t="s">
        <v>7788</v>
      </c>
      <c r="I4927" t="s">
        <v>8054</v>
      </c>
      <c r="J4927" t="s">
        <v>8057</v>
      </c>
      <c r="K4927" t="s">
        <v>8311</v>
      </c>
      <c r="L4927" t="s">
        <v>8592</v>
      </c>
      <c r="M4927">
        <v>27604</v>
      </c>
      <c r="N4927" t="s">
        <v>8637</v>
      </c>
      <c r="O4927" t="s">
        <v>8702</v>
      </c>
      <c r="P4927" t="s">
        <v>10370</v>
      </c>
      <c r="Q4927" t="s">
        <v>10374</v>
      </c>
      <c r="R4927" t="s">
        <v>10451</v>
      </c>
      <c r="S4927">
        <v>194.84800000000001</v>
      </c>
      <c r="T4927">
        <v>4</v>
      </c>
      <c r="U4927">
        <v>0.2</v>
      </c>
      <c r="V4927">
        <v>12.178000000000001</v>
      </c>
      <c r="W4927">
        <f>(Tableau1[[#This Row],[Sales]]/Tableau1[[#This Row],[Profit]])*100</f>
        <v>1600</v>
      </c>
      <c r="X4927">
        <f>Tableau1[[#This Row],[Sales]]*(1-Tableau1[[#This Row],[Discount]])</f>
        <v>155.87840000000003</v>
      </c>
      <c r="Y4927">
        <f ca="1">SUMIF(Tableau1[Order ID],Tableau1[[#This Row],[Order ID]],Tableau1[[#This Row],[Sales]])</f>
        <v>0</v>
      </c>
    </row>
    <row r="4928" spans="1:25" x14ac:dyDescent="0.3">
      <c r="A4928">
        <v>9809</v>
      </c>
      <c r="B4928" t="s">
        <v>4947</v>
      </c>
      <c r="C4928" s="9" t="s">
        <v>5276</v>
      </c>
      <c r="D4928" s="9">
        <v>42937</v>
      </c>
      <c r="E4928" s="3" t="s">
        <v>6219</v>
      </c>
      <c r="F4928" t="s">
        <v>6465</v>
      </c>
      <c r="G4928" t="s">
        <v>7158</v>
      </c>
      <c r="H4928" t="s">
        <v>7951</v>
      </c>
      <c r="I4928" t="s">
        <v>8054</v>
      </c>
      <c r="J4928" t="s">
        <v>8057</v>
      </c>
      <c r="K4928" t="s">
        <v>8080</v>
      </c>
      <c r="L4928" t="s">
        <v>8598</v>
      </c>
      <c r="M4928">
        <v>60623</v>
      </c>
      <c r="N4928" t="s">
        <v>8639</v>
      </c>
      <c r="O4928" t="s">
        <v>9679</v>
      </c>
      <c r="P4928" t="s">
        <v>10371</v>
      </c>
      <c r="Q4928" t="s">
        <v>10381</v>
      </c>
      <c r="R4928" t="s">
        <v>11418</v>
      </c>
      <c r="S4928">
        <v>2.1120000000000001</v>
      </c>
      <c r="T4928">
        <v>2</v>
      </c>
      <c r="U4928">
        <v>0.8</v>
      </c>
      <c r="V4928">
        <v>-3.3792</v>
      </c>
      <c r="W4928">
        <f>(Tableau1[[#This Row],[Sales]]/Tableau1[[#This Row],[Profit]])*100</f>
        <v>-62.5</v>
      </c>
      <c r="X4928">
        <f>Tableau1[[#This Row],[Sales]]*(1-Tableau1[[#This Row],[Discount]])</f>
        <v>0.42239999999999994</v>
      </c>
      <c r="Y4928">
        <f ca="1">SUMIF(Tableau1[Order ID],Tableau1[[#This Row],[Order ID]],Tableau1[[#This Row],[Sales]])</f>
        <v>0</v>
      </c>
    </row>
    <row r="4929" spans="1:25" x14ac:dyDescent="0.3">
      <c r="A4929">
        <v>9810</v>
      </c>
      <c r="B4929" t="s">
        <v>4948</v>
      </c>
      <c r="C4929" s="9" t="s">
        <v>5875</v>
      </c>
      <c r="D4929" s="9">
        <v>41950</v>
      </c>
      <c r="E4929" s="3" t="s">
        <v>5037</v>
      </c>
      <c r="F4929" t="s">
        <v>6464</v>
      </c>
      <c r="G4929" t="s">
        <v>6648</v>
      </c>
      <c r="H4929" t="s">
        <v>7441</v>
      </c>
      <c r="I4929" t="s">
        <v>8054</v>
      </c>
      <c r="J4929" t="s">
        <v>8057</v>
      </c>
      <c r="K4929" t="s">
        <v>8090</v>
      </c>
      <c r="L4929" t="s">
        <v>8609</v>
      </c>
      <c r="M4929">
        <v>97206</v>
      </c>
      <c r="N4929" t="s">
        <v>8638</v>
      </c>
      <c r="O4929" t="s">
        <v>8726</v>
      </c>
      <c r="P4929" t="s">
        <v>10371</v>
      </c>
      <c r="Q4929" t="s">
        <v>10383</v>
      </c>
      <c r="R4929" t="s">
        <v>10475</v>
      </c>
      <c r="S4929">
        <v>25.92</v>
      </c>
      <c r="T4929">
        <v>5</v>
      </c>
      <c r="U4929">
        <v>0.2</v>
      </c>
      <c r="V4929">
        <v>9.0719999999999992</v>
      </c>
      <c r="W4929">
        <f>(Tableau1[[#This Row],[Sales]]/Tableau1[[#This Row],[Profit]])*100</f>
        <v>285.71428571428578</v>
      </c>
      <c r="X4929">
        <f>Tableau1[[#This Row],[Sales]]*(1-Tableau1[[#This Row],[Discount]])</f>
        <v>20.736000000000004</v>
      </c>
      <c r="Y4929">
        <f ca="1">SUMIF(Tableau1[Order ID],Tableau1[[#This Row],[Order ID]],Tableau1[[#This Row],[Sales]])</f>
        <v>0</v>
      </c>
    </row>
    <row r="4930" spans="1:25" x14ac:dyDescent="0.3">
      <c r="A4930">
        <v>9812</v>
      </c>
      <c r="B4930" t="s">
        <v>4949</v>
      </c>
      <c r="C4930" s="9" t="s">
        <v>5611</v>
      </c>
      <c r="D4930" s="9">
        <v>42701</v>
      </c>
      <c r="E4930" s="3" t="s">
        <v>5915</v>
      </c>
      <c r="F4930" t="s">
        <v>6466</v>
      </c>
      <c r="G4930" t="s">
        <v>6558</v>
      </c>
      <c r="H4930" t="s">
        <v>7351</v>
      </c>
      <c r="I4930" t="s">
        <v>8054</v>
      </c>
      <c r="J4930" t="s">
        <v>8057</v>
      </c>
      <c r="K4930" t="s">
        <v>8580</v>
      </c>
      <c r="L4930" t="s">
        <v>8618</v>
      </c>
      <c r="M4930">
        <v>7017</v>
      </c>
      <c r="N4930" t="s">
        <v>8640</v>
      </c>
      <c r="O4930" t="s">
        <v>9987</v>
      </c>
      <c r="P4930" t="s">
        <v>10371</v>
      </c>
      <c r="Q4930" t="s">
        <v>10383</v>
      </c>
      <c r="R4930" t="s">
        <v>11724</v>
      </c>
      <c r="S4930">
        <v>25.92</v>
      </c>
      <c r="T4930">
        <v>4</v>
      </c>
      <c r="U4930">
        <v>0</v>
      </c>
      <c r="V4930">
        <v>12.441599999999999</v>
      </c>
      <c r="W4930">
        <f>(Tableau1[[#This Row],[Sales]]/Tableau1[[#This Row],[Profit]])*100</f>
        <v>208.33333333333334</v>
      </c>
      <c r="X4930">
        <f>Tableau1[[#This Row],[Sales]]*(1-Tableau1[[#This Row],[Discount]])</f>
        <v>25.92</v>
      </c>
      <c r="Y4930">
        <f ca="1">SUMIF(Tableau1[Order ID],Tableau1[[#This Row],[Order ID]],Tableau1[[#This Row],[Sales]])</f>
        <v>0</v>
      </c>
    </row>
    <row r="4931" spans="1:25" x14ac:dyDescent="0.3">
      <c r="A4931">
        <v>9816</v>
      </c>
      <c r="B4931" t="s">
        <v>4950</v>
      </c>
      <c r="C4931" s="9" t="s">
        <v>6243</v>
      </c>
      <c r="D4931" s="9">
        <v>42163</v>
      </c>
      <c r="E4931" s="3" t="s">
        <v>5851</v>
      </c>
      <c r="F4931" t="s">
        <v>6465</v>
      </c>
      <c r="G4931" t="s">
        <v>6590</v>
      </c>
      <c r="H4931" t="s">
        <v>7383</v>
      </c>
      <c r="I4931" t="s">
        <v>8055</v>
      </c>
      <c r="J4931" t="s">
        <v>8057</v>
      </c>
      <c r="K4931" t="s">
        <v>8142</v>
      </c>
      <c r="L4931" t="s">
        <v>8591</v>
      </c>
      <c r="M4931">
        <v>33710</v>
      </c>
      <c r="N4931" t="s">
        <v>8637</v>
      </c>
      <c r="O4931" t="s">
        <v>9903</v>
      </c>
      <c r="P4931" t="s">
        <v>10371</v>
      </c>
      <c r="Q4931" t="s">
        <v>10383</v>
      </c>
      <c r="R4931" t="s">
        <v>11639</v>
      </c>
      <c r="S4931">
        <v>173.488</v>
      </c>
      <c r="T4931">
        <v>7</v>
      </c>
      <c r="U4931">
        <v>0.2</v>
      </c>
      <c r="V4931">
        <v>54.215000000000003</v>
      </c>
      <c r="W4931">
        <f>(Tableau1[[#This Row],[Sales]]/Tableau1[[#This Row],[Profit]])*100</f>
        <v>320</v>
      </c>
      <c r="X4931">
        <f>Tableau1[[#This Row],[Sales]]*(1-Tableau1[[#This Row],[Discount]])</f>
        <v>138.79040000000001</v>
      </c>
      <c r="Y4931">
        <f ca="1">SUMIF(Tableau1[Order ID],Tableau1[[#This Row],[Order ID]],Tableau1[[#This Row],[Sales]])</f>
        <v>0</v>
      </c>
    </row>
    <row r="4932" spans="1:25" x14ac:dyDescent="0.3">
      <c r="A4932">
        <v>9823</v>
      </c>
      <c r="B4932" t="s">
        <v>4951</v>
      </c>
      <c r="C4932" s="9" t="s">
        <v>5890</v>
      </c>
      <c r="D4932" s="9">
        <v>41866</v>
      </c>
      <c r="E4932" s="3" t="s">
        <v>5740</v>
      </c>
      <c r="F4932" t="s">
        <v>6465</v>
      </c>
      <c r="G4932" t="s">
        <v>6673</v>
      </c>
      <c r="H4932" t="s">
        <v>7466</v>
      </c>
      <c r="I4932" t="s">
        <v>8054</v>
      </c>
      <c r="J4932" t="s">
        <v>8057</v>
      </c>
      <c r="K4932" t="s">
        <v>8066</v>
      </c>
      <c r="L4932" t="s">
        <v>8590</v>
      </c>
      <c r="M4932">
        <v>94122</v>
      </c>
      <c r="N4932" t="s">
        <v>8638</v>
      </c>
      <c r="O4932" t="s">
        <v>9167</v>
      </c>
      <c r="P4932" t="s">
        <v>10371</v>
      </c>
      <c r="Q4932" t="s">
        <v>10382</v>
      </c>
      <c r="R4932" t="s">
        <v>10916</v>
      </c>
      <c r="S4932">
        <v>152.91</v>
      </c>
      <c r="T4932">
        <v>3</v>
      </c>
      <c r="U4932">
        <v>0</v>
      </c>
      <c r="V4932">
        <v>42.814799999999998</v>
      </c>
      <c r="W4932">
        <f>(Tableau1[[#This Row],[Sales]]/Tableau1[[#This Row],[Profit]])*100</f>
        <v>357.14285714285717</v>
      </c>
      <c r="X4932">
        <f>Tableau1[[#This Row],[Sales]]*(1-Tableau1[[#This Row],[Discount]])</f>
        <v>152.91</v>
      </c>
      <c r="Y4932">
        <f ca="1">SUMIF(Tableau1[Order ID],Tableau1[[#This Row],[Order ID]],Tableau1[[#This Row],[Sales]])</f>
        <v>0</v>
      </c>
    </row>
    <row r="4933" spans="1:25" x14ac:dyDescent="0.3">
      <c r="A4933">
        <v>9828</v>
      </c>
      <c r="B4933" t="s">
        <v>4952</v>
      </c>
      <c r="C4933" s="9" t="s">
        <v>5279</v>
      </c>
      <c r="D4933" s="9">
        <v>42905</v>
      </c>
      <c r="E4933" s="3" t="s">
        <v>5365</v>
      </c>
      <c r="F4933" t="s">
        <v>6465</v>
      </c>
      <c r="G4933" t="s">
        <v>6508</v>
      </c>
      <c r="H4933" t="s">
        <v>7301</v>
      </c>
      <c r="I4933" t="s">
        <v>8055</v>
      </c>
      <c r="J4933" t="s">
        <v>8057</v>
      </c>
      <c r="K4933" t="s">
        <v>8078</v>
      </c>
      <c r="L4933" t="s">
        <v>8603</v>
      </c>
      <c r="M4933">
        <v>10035</v>
      </c>
      <c r="N4933" t="s">
        <v>8640</v>
      </c>
      <c r="O4933" t="s">
        <v>9180</v>
      </c>
      <c r="P4933" t="s">
        <v>10371</v>
      </c>
      <c r="Q4933" t="s">
        <v>10377</v>
      </c>
      <c r="R4933" t="s">
        <v>10928</v>
      </c>
      <c r="S4933">
        <v>129.30000000000001</v>
      </c>
      <c r="T4933">
        <v>2</v>
      </c>
      <c r="U4933">
        <v>0</v>
      </c>
      <c r="V4933">
        <v>6.4649999999999999</v>
      </c>
      <c r="W4933">
        <f>(Tableau1[[#This Row],[Sales]]/Tableau1[[#This Row],[Profit]])*100</f>
        <v>2000.0000000000005</v>
      </c>
      <c r="X4933">
        <f>Tableau1[[#This Row],[Sales]]*(1-Tableau1[[#This Row],[Discount]])</f>
        <v>129.30000000000001</v>
      </c>
      <c r="Y4933">
        <f ca="1">SUMIF(Tableau1[Order ID],Tableau1[[#This Row],[Order ID]],Tableau1[[#This Row],[Sales]])</f>
        <v>0</v>
      </c>
    </row>
    <row r="4934" spans="1:25" x14ac:dyDescent="0.3">
      <c r="A4934">
        <v>9830</v>
      </c>
      <c r="B4934" t="s">
        <v>4953</v>
      </c>
      <c r="C4934" s="9" t="s">
        <v>5041</v>
      </c>
      <c r="D4934" s="9">
        <v>42932</v>
      </c>
      <c r="E4934" s="3" t="s">
        <v>5313</v>
      </c>
      <c r="F4934" t="s">
        <v>6465</v>
      </c>
      <c r="G4934" t="s">
        <v>6641</v>
      </c>
      <c r="H4934" t="s">
        <v>7434</v>
      </c>
      <c r="I4934" t="s">
        <v>8054</v>
      </c>
      <c r="J4934" t="s">
        <v>8057</v>
      </c>
      <c r="K4934" t="s">
        <v>8093</v>
      </c>
      <c r="L4934" t="s">
        <v>8592</v>
      </c>
      <c r="M4934">
        <v>28205</v>
      </c>
      <c r="N4934" t="s">
        <v>8637</v>
      </c>
      <c r="O4934" t="s">
        <v>8678</v>
      </c>
      <c r="P4934" t="s">
        <v>10370</v>
      </c>
      <c r="Q4934" t="s">
        <v>10374</v>
      </c>
      <c r="R4934" t="s">
        <v>10427</v>
      </c>
      <c r="S4934">
        <v>242.352</v>
      </c>
      <c r="T4934">
        <v>3</v>
      </c>
      <c r="U4934">
        <v>0.2</v>
      </c>
      <c r="V4934">
        <v>15.147</v>
      </c>
      <c r="W4934">
        <f>(Tableau1[[#This Row],[Sales]]/Tableau1[[#This Row],[Profit]])*100</f>
        <v>1600</v>
      </c>
      <c r="X4934">
        <f>Tableau1[[#This Row],[Sales]]*(1-Tableau1[[#This Row],[Discount]])</f>
        <v>193.88160000000002</v>
      </c>
      <c r="Y4934">
        <f ca="1">SUMIF(Tableau1[Order ID],Tableau1[[#This Row],[Order ID]],Tableau1[[#This Row],[Sales]])</f>
        <v>0</v>
      </c>
    </row>
    <row r="4935" spans="1:25" x14ac:dyDescent="0.3">
      <c r="A4935">
        <v>9831</v>
      </c>
      <c r="B4935" t="s">
        <v>4954</v>
      </c>
      <c r="C4935" s="9" t="s">
        <v>5787</v>
      </c>
      <c r="D4935" s="9">
        <v>41989</v>
      </c>
      <c r="E4935" s="3" t="s">
        <v>6337</v>
      </c>
      <c r="F4935" t="s">
        <v>6464</v>
      </c>
      <c r="G4935" t="s">
        <v>6721</v>
      </c>
      <c r="H4935" t="s">
        <v>7514</v>
      </c>
      <c r="I4935" t="s">
        <v>8054</v>
      </c>
      <c r="J4935" t="s">
        <v>8057</v>
      </c>
      <c r="K4935" t="s">
        <v>8544</v>
      </c>
      <c r="L4935" t="s">
        <v>8593</v>
      </c>
      <c r="M4935">
        <v>77705</v>
      </c>
      <c r="N4935" t="s">
        <v>8639</v>
      </c>
      <c r="O4935" t="s">
        <v>9916</v>
      </c>
      <c r="P4935" t="s">
        <v>10372</v>
      </c>
      <c r="Q4935" t="s">
        <v>10384</v>
      </c>
      <c r="R4935" t="s">
        <v>11651</v>
      </c>
      <c r="S4935">
        <v>319.96800000000002</v>
      </c>
      <c r="T4935">
        <v>4</v>
      </c>
      <c r="U4935">
        <v>0.2</v>
      </c>
      <c r="V4935">
        <v>95.990399999999994</v>
      </c>
      <c r="W4935">
        <f>(Tableau1[[#This Row],[Sales]]/Tableau1[[#This Row],[Profit]])*100</f>
        <v>333.33333333333337</v>
      </c>
      <c r="X4935">
        <f>Tableau1[[#This Row],[Sales]]*(1-Tableau1[[#This Row],[Discount]])</f>
        <v>255.97440000000003</v>
      </c>
      <c r="Y4935">
        <f ca="1">SUMIF(Tableau1[Order ID],Tableau1[[#This Row],[Order ID]],Tableau1[[#This Row],[Sales]])</f>
        <v>0</v>
      </c>
    </row>
    <row r="4936" spans="1:25" x14ac:dyDescent="0.3">
      <c r="A4936">
        <v>9833</v>
      </c>
      <c r="B4936" t="s">
        <v>4955</v>
      </c>
      <c r="C4936" s="9" t="s">
        <v>5628</v>
      </c>
      <c r="D4936" s="9">
        <v>41777</v>
      </c>
      <c r="E4936" s="3" t="s">
        <v>5887</v>
      </c>
      <c r="F4936" t="s">
        <v>6464</v>
      </c>
      <c r="G4936" t="s">
        <v>7122</v>
      </c>
      <c r="H4936" t="s">
        <v>7915</v>
      </c>
      <c r="I4936" t="s">
        <v>8054</v>
      </c>
      <c r="J4936" t="s">
        <v>8057</v>
      </c>
      <c r="K4936" t="s">
        <v>8119</v>
      </c>
      <c r="L4936" t="s">
        <v>8593</v>
      </c>
      <c r="M4936">
        <v>75220</v>
      </c>
      <c r="N4936" t="s">
        <v>8639</v>
      </c>
      <c r="O4936" t="s">
        <v>9644</v>
      </c>
      <c r="P4936" t="s">
        <v>10371</v>
      </c>
      <c r="Q4936" t="s">
        <v>10383</v>
      </c>
      <c r="R4936" t="s">
        <v>11382</v>
      </c>
      <c r="S4936">
        <v>3.984</v>
      </c>
      <c r="T4936">
        <v>1</v>
      </c>
      <c r="U4936">
        <v>0.2</v>
      </c>
      <c r="V4936">
        <v>1.4441999999999999</v>
      </c>
      <c r="W4936">
        <f>(Tableau1[[#This Row],[Sales]]/Tableau1[[#This Row],[Profit]])*100</f>
        <v>275.86206896551727</v>
      </c>
      <c r="X4936">
        <f>Tableau1[[#This Row],[Sales]]*(1-Tableau1[[#This Row],[Discount]])</f>
        <v>3.1872000000000003</v>
      </c>
      <c r="Y4936">
        <f ca="1">SUMIF(Tableau1[Order ID],Tableau1[[#This Row],[Order ID]],Tableau1[[#This Row],[Sales]])</f>
        <v>0</v>
      </c>
    </row>
    <row r="4937" spans="1:25" x14ac:dyDescent="0.3">
      <c r="A4937">
        <v>9834</v>
      </c>
      <c r="B4937" t="s">
        <v>4956</v>
      </c>
      <c r="C4937" s="9" t="s">
        <v>5062</v>
      </c>
      <c r="D4937" s="9">
        <v>42992</v>
      </c>
      <c r="E4937" s="3" t="s">
        <v>5050</v>
      </c>
      <c r="F4937" t="s">
        <v>6465</v>
      </c>
      <c r="G4937" t="s">
        <v>6856</v>
      </c>
      <c r="H4937" t="s">
        <v>7649</v>
      </c>
      <c r="I4937" t="s">
        <v>8055</v>
      </c>
      <c r="J4937" t="s">
        <v>8057</v>
      </c>
      <c r="K4937" t="s">
        <v>8082</v>
      </c>
      <c r="L4937" t="s">
        <v>8612</v>
      </c>
      <c r="M4937">
        <v>45503</v>
      </c>
      <c r="N4937" t="s">
        <v>8640</v>
      </c>
      <c r="O4937" t="s">
        <v>8901</v>
      </c>
      <c r="P4937" t="s">
        <v>10372</v>
      </c>
      <c r="Q4937" t="s">
        <v>10384</v>
      </c>
      <c r="R4937" t="s">
        <v>10650</v>
      </c>
      <c r="S4937">
        <v>895.94399999999996</v>
      </c>
      <c r="T4937">
        <v>7</v>
      </c>
      <c r="U4937">
        <v>0.2</v>
      </c>
      <c r="V4937">
        <v>190.38810000000001</v>
      </c>
      <c r="W4937">
        <f>(Tableau1[[#This Row],[Sales]]/Tableau1[[#This Row],[Profit]])*100</f>
        <v>470.58823529411757</v>
      </c>
      <c r="X4937">
        <f>Tableau1[[#This Row],[Sales]]*(1-Tableau1[[#This Row],[Discount]])</f>
        <v>716.75520000000006</v>
      </c>
      <c r="Y4937">
        <f ca="1">SUMIF(Tableau1[Order ID],Tableau1[[#This Row],[Order ID]],Tableau1[[#This Row],[Sales]])</f>
        <v>0</v>
      </c>
    </row>
    <row r="4938" spans="1:25" x14ac:dyDescent="0.3">
      <c r="A4938">
        <v>9835</v>
      </c>
      <c r="B4938" t="s">
        <v>4957</v>
      </c>
      <c r="C4938" s="9" t="s">
        <v>6185</v>
      </c>
      <c r="D4938" s="9">
        <v>42653</v>
      </c>
      <c r="E4938" s="3" t="s">
        <v>6426</v>
      </c>
      <c r="F4938" t="s">
        <v>6466</v>
      </c>
      <c r="G4938" t="s">
        <v>7044</v>
      </c>
      <c r="H4938" t="s">
        <v>7837</v>
      </c>
      <c r="I4938" t="s">
        <v>8054</v>
      </c>
      <c r="J4938" t="s">
        <v>8057</v>
      </c>
      <c r="K4938" t="s">
        <v>8247</v>
      </c>
      <c r="L4938" t="s">
        <v>8593</v>
      </c>
      <c r="M4938">
        <v>77571</v>
      </c>
      <c r="N4938" t="s">
        <v>8639</v>
      </c>
      <c r="O4938" t="s">
        <v>10026</v>
      </c>
      <c r="P4938" t="s">
        <v>10370</v>
      </c>
      <c r="Q4938" t="s">
        <v>10378</v>
      </c>
      <c r="R4938" t="s">
        <v>11763</v>
      </c>
      <c r="S4938">
        <v>14</v>
      </c>
      <c r="T4938">
        <v>4</v>
      </c>
      <c r="U4938">
        <v>0.6</v>
      </c>
      <c r="V4938">
        <v>-6.3</v>
      </c>
      <c r="W4938">
        <f>(Tableau1[[#This Row],[Sales]]/Tableau1[[#This Row],[Profit]])*100</f>
        <v>-222.22222222222223</v>
      </c>
      <c r="X4938">
        <f>Tableau1[[#This Row],[Sales]]*(1-Tableau1[[#This Row],[Discount]])</f>
        <v>5.6000000000000005</v>
      </c>
      <c r="Y4938">
        <f ca="1">SUMIF(Tableau1[Order ID],Tableau1[[#This Row],[Order ID]],Tableau1[[#This Row],[Sales]])</f>
        <v>0</v>
      </c>
    </row>
    <row r="4939" spans="1:25" x14ac:dyDescent="0.3">
      <c r="A4939">
        <v>9837</v>
      </c>
      <c r="B4939" t="s">
        <v>4958</v>
      </c>
      <c r="C4939" s="9" t="s">
        <v>5507</v>
      </c>
      <c r="D4939" s="9">
        <v>42638</v>
      </c>
      <c r="E4939" s="3" t="s">
        <v>5423</v>
      </c>
      <c r="F4939" t="s">
        <v>6465</v>
      </c>
      <c r="G4939" t="s">
        <v>6765</v>
      </c>
      <c r="H4939" t="s">
        <v>7558</v>
      </c>
      <c r="I4939" t="s">
        <v>8054</v>
      </c>
      <c r="J4939" t="s">
        <v>8057</v>
      </c>
      <c r="K4939" t="s">
        <v>8143</v>
      </c>
      <c r="L4939" t="s">
        <v>8590</v>
      </c>
      <c r="M4939">
        <v>90805</v>
      </c>
      <c r="N4939" t="s">
        <v>8638</v>
      </c>
      <c r="O4939" t="s">
        <v>9442</v>
      </c>
      <c r="P4939" t="s">
        <v>10371</v>
      </c>
      <c r="Q4939" t="s">
        <v>10383</v>
      </c>
      <c r="R4939" t="s">
        <v>11187</v>
      </c>
      <c r="S4939">
        <v>10.9</v>
      </c>
      <c r="T4939">
        <v>5</v>
      </c>
      <c r="U4939">
        <v>0</v>
      </c>
      <c r="V4939">
        <v>5.1230000000000002</v>
      </c>
      <c r="W4939">
        <f>(Tableau1[[#This Row],[Sales]]/Tableau1[[#This Row],[Profit]])*100</f>
        <v>212.7659574468085</v>
      </c>
      <c r="X4939">
        <f>Tableau1[[#This Row],[Sales]]*(1-Tableau1[[#This Row],[Discount]])</f>
        <v>10.9</v>
      </c>
      <c r="Y4939">
        <f ca="1">SUMIF(Tableau1[Order ID],Tableau1[[#This Row],[Order ID]],Tableau1[[#This Row],[Sales]])</f>
        <v>0</v>
      </c>
    </row>
    <row r="4940" spans="1:25" x14ac:dyDescent="0.3">
      <c r="A4940">
        <v>9844</v>
      </c>
      <c r="B4940" t="s">
        <v>4959</v>
      </c>
      <c r="C4940" s="9" t="s">
        <v>5591</v>
      </c>
      <c r="D4940" s="9">
        <v>41793</v>
      </c>
      <c r="E4940" s="3" t="s">
        <v>5601</v>
      </c>
      <c r="F4940" t="s">
        <v>6466</v>
      </c>
      <c r="G4940" t="s">
        <v>7149</v>
      </c>
      <c r="H4940" t="s">
        <v>7942</v>
      </c>
      <c r="I4940" t="s">
        <v>8054</v>
      </c>
      <c r="J4940" t="s">
        <v>8057</v>
      </c>
      <c r="K4940" t="s">
        <v>8085</v>
      </c>
      <c r="L4940" t="s">
        <v>8598</v>
      </c>
      <c r="M4940">
        <v>62521</v>
      </c>
      <c r="N4940" t="s">
        <v>8639</v>
      </c>
      <c r="O4940" t="s">
        <v>9730</v>
      </c>
      <c r="P4940" t="s">
        <v>10371</v>
      </c>
      <c r="Q4940" t="s">
        <v>10375</v>
      </c>
      <c r="R4940" t="s">
        <v>11467</v>
      </c>
      <c r="S4940">
        <v>15.936</v>
      </c>
      <c r="T4940">
        <v>4</v>
      </c>
      <c r="U4940">
        <v>0.2</v>
      </c>
      <c r="V4940">
        <v>5.1791999999999998</v>
      </c>
      <c r="W4940">
        <f>(Tableau1[[#This Row],[Sales]]/Tableau1[[#This Row],[Profit]])*100</f>
        <v>307.69230769230774</v>
      </c>
      <c r="X4940">
        <f>Tableau1[[#This Row],[Sales]]*(1-Tableau1[[#This Row],[Discount]])</f>
        <v>12.748800000000001</v>
      </c>
      <c r="Y4940">
        <f ca="1">SUMIF(Tableau1[Order ID],Tableau1[[#This Row],[Order ID]],Tableau1[[#This Row],[Sales]])</f>
        <v>0</v>
      </c>
    </row>
    <row r="4941" spans="1:25" x14ac:dyDescent="0.3">
      <c r="A4941">
        <v>9847</v>
      </c>
      <c r="B4941" t="s">
        <v>4960</v>
      </c>
      <c r="C4941" s="9" t="s">
        <v>5294</v>
      </c>
      <c r="D4941" s="9">
        <v>42980</v>
      </c>
      <c r="E4941" s="3" t="s">
        <v>5537</v>
      </c>
      <c r="F4941" t="s">
        <v>6464</v>
      </c>
      <c r="G4941" t="s">
        <v>7230</v>
      </c>
      <c r="H4941" t="s">
        <v>8023</v>
      </c>
      <c r="I4941" t="s">
        <v>8056</v>
      </c>
      <c r="J4941" t="s">
        <v>8057</v>
      </c>
      <c r="K4941" t="s">
        <v>8059</v>
      </c>
      <c r="L4941" t="s">
        <v>8590</v>
      </c>
      <c r="M4941">
        <v>90008</v>
      </c>
      <c r="N4941" t="s">
        <v>8638</v>
      </c>
      <c r="O4941" t="s">
        <v>8662</v>
      </c>
      <c r="P4941" t="s">
        <v>10371</v>
      </c>
      <c r="Q4941" t="s">
        <v>10382</v>
      </c>
      <c r="R4941" t="s">
        <v>10411</v>
      </c>
      <c r="S4941">
        <v>43.1</v>
      </c>
      <c r="T4941">
        <v>5</v>
      </c>
      <c r="U4941">
        <v>0</v>
      </c>
      <c r="V4941">
        <v>11.206</v>
      </c>
      <c r="W4941">
        <f>(Tableau1[[#This Row],[Sales]]/Tableau1[[#This Row],[Profit]])*100</f>
        <v>384.61538461538464</v>
      </c>
      <c r="X4941">
        <f>Tableau1[[#This Row],[Sales]]*(1-Tableau1[[#This Row],[Discount]])</f>
        <v>43.1</v>
      </c>
      <c r="Y4941">
        <f ca="1">SUMIF(Tableau1[Order ID],Tableau1[[#This Row],[Order ID]],Tableau1[[#This Row],[Sales]])</f>
        <v>0</v>
      </c>
    </row>
    <row r="4942" spans="1:25" x14ac:dyDescent="0.3">
      <c r="A4942">
        <v>9850</v>
      </c>
      <c r="B4942" t="s">
        <v>4961</v>
      </c>
      <c r="C4942" s="9" t="s">
        <v>5821</v>
      </c>
      <c r="D4942" s="9">
        <v>41741</v>
      </c>
      <c r="E4942" s="3" t="s">
        <v>5921</v>
      </c>
      <c r="F4942" t="s">
        <v>6465</v>
      </c>
      <c r="G4942" t="s">
        <v>7021</v>
      </c>
      <c r="H4942" t="s">
        <v>7814</v>
      </c>
      <c r="I4942" t="s">
        <v>8055</v>
      </c>
      <c r="J4942" t="s">
        <v>8057</v>
      </c>
      <c r="K4942" t="s">
        <v>8587</v>
      </c>
      <c r="L4942" t="s">
        <v>8590</v>
      </c>
      <c r="M4942">
        <v>95240</v>
      </c>
      <c r="N4942" t="s">
        <v>8638</v>
      </c>
      <c r="O4942" t="s">
        <v>10130</v>
      </c>
      <c r="P4942" t="s">
        <v>10371</v>
      </c>
      <c r="Q4942" t="s">
        <v>10379</v>
      </c>
      <c r="R4942" t="s">
        <v>11871</v>
      </c>
      <c r="S4942">
        <v>39.68</v>
      </c>
      <c r="T4942">
        <v>2</v>
      </c>
      <c r="U4942">
        <v>0</v>
      </c>
      <c r="V4942">
        <v>16.268799999999999</v>
      </c>
      <c r="W4942">
        <f>(Tableau1[[#This Row],[Sales]]/Tableau1[[#This Row],[Profit]])*100</f>
        <v>243.90243902439025</v>
      </c>
      <c r="X4942">
        <f>Tableau1[[#This Row],[Sales]]*(1-Tableau1[[#This Row],[Discount]])</f>
        <v>39.68</v>
      </c>
      <c r="Y4942">
        <f ca="1">SUMIF(Tableau1[Order ID],Tableau1[[#This Row],[Order ID]],Tableau1[[#This Row],[Sales]])</f>
        <v>0</v>
      </c>
    </row>
    <row r="4943" spans="1:25" x14ac:dyDescent="0.3">
      <c r="A4943">
        <v>9851</v>
      </c>
      <c r="B4943" t="s">
        <v>4962</v>
      </c>
      <c r="C4943" s="9" t="s">
        <v>5470</v>
      </c>
      <c r="D4943" s="9">
        <v>42492</v>
      </c>
      <c r="E4943" s="3" t="s">
        <v>5745</v>
      </c>
      <c r="F4943" t="s">
        <v>6465</v>
      </c>
      <c r="G4943" t="s">
        <v>7021</v>
      </c>
      <c r="H4943" t="s">
        <v>7814</v>
      </c>
      <c r="I4943" t="s">
        <v>8055</v>
      </c>
      <c r="J4943" t="s">
        <v>8057</v>
      </c>
      <c r="K4943" t="s">
        <v>8078</v>
      </c>
      <c r="L4943" t="s">
        <v>8603</v>
      </c>
      <c r="M4943">
        <v>10009</v>
      </c>
      <c r="N4943" t="s">
        <v>8640</v>
      </c>
      <c r="O4943" t="s">
        <v>9169</v>
      </c>
      <c r="P4943" t="s">
        <v>10370</v>
      </c>
      <c r="Q4943" t="s">
        <v>10378</v>
      </c>
      <c r="R4943" t="s">
        <v>10918</v>
      </c>
      <c r="S4943">
        <v>12.56</v>
      </c>
      <c r="T4943">
        <v>2</v>
      </c>
      <c r="U4943">
        <v>0</v>
      </c>
      <c r="V4943">
        <v>4.0191999999999997</v>
      </c>
      <c r="W4943">
        <f>(Tableau1[[#This Row],[Sales]]/Tableau1[[#This Row],[Profit]])*100</f>
        <v>312.50000000000006</v>
      </c>
      <c r="X4943">
        <f>Tableau1[[#This Row],[Sales]]*(1-Tableau1[[#This Row],[Discount]])</f>
        <v>12.56</v>
      </c>
      <c r="Y4943">
        <f ca="1">SUMIF(Tableau1[Order ID],Tableau1[[#This Row],[Order ID]],Tableau1[[#This Row],[Sales]])</f>
        <v>0</v>
      </c>
    </row>
    <row r="4944" spans="1:25" x14ac:dyDescent="0.3">
      <c r="A4944">
        <v>9855</v>
      </c>
      <c r="B4944" t="s">
        <v>4963</v>
      </c>
      <c r="C4944" s="9" t="s">
        <v>5279</v>
      </c>
      <c r="D4944" s="9">
        <v>42905</v>
      </c>
      <c r="E4944" s="3" t="s">
        <v>6298</v>
      </c>
      <c r="F4944" t="s">
        <v>6465</v>
      </c>
      <c r="G4944" t="s">
        <v>7122</v>
      </c>
      <c r="H4944" t="s">
        <v>7915</v>
      </c>
      <c r="I4944" t="s">
        <v>8054</v>
      </c>
      <c r="J4944" t="s">
        <v>8057</v>
      </c>
      <c r="K4944" t="s">
        <v>8066</v>
      </c>
      <c r="L4944" t="s">
        <v>8590</v>
      </c>
      <c r="M4944">
        <v>94109</v>
      </c>
      <c r="N4944" t="s">
        <v>8638</v>
      </c>
      <c r="O4944" t="s">
        <v>10156</v>
      </c>
      <c r="P4944" t="s">
        <v>10370</v>
      </c>
      <c r="Q4944" t="s">
        <v>10378</v>
      </c>
      <c r="R4944" t="s">
        <v>11898</v>
      </c>
      <c r="S4944">
        <v>50.32</v>
      </c>
      <c r="T4944">
        <v>4</v>
      </c>
      <c r="U4944">
        <v>0</v>
      </c>
      <c r="V4944">
        <v>21.134399999999999</v>
      </c>
      <c r="W4944">
        <f>(Tableau1[[#This Row],[Sales]]/Tableau1[[#This Row],[Profit]])*100</f>
        <v>238.0952380952381</v>
      </c>
      <c r="X4944">
        <f>Tableau1[[#This Row],[Sales]]*(1-Tableau1[[#This Row],[Discount]])</f>
        <v>50.32</v>
      </c>
      <c r="Y4944">
        <f ca="1">SUMIF(Tableau1[Order ID],Tableau1[[#This Row],[Order ID]],Tableau1[[#This Row],[Sales]])</f>
        <v>0</v>
      </c>
    </row>
    <row r="4945" spans="1:25" x14ac:dyDescent="0.3">
      <c r="A4945">
        <v>9857</v>
      </c>
      <c r="B4945" t="s">
        <v>4964</v>
      </c>
      <c r="C4945" s="9" t="s">
        <v>6261</v>
      </c>
      <c r="D4945" s="9">
        <v>41949</v>
      </c>
      <c r="E4945" s="3" t="s">
        <v>5037</v>
      </c>
      <c r="F4945" t="s">
        <v>6465</v>
      </c>
      <c r="G4945" t="s">
        <v>7122</v>
      </c>
      <c r="H4945" t="s">
        <v>7915</v>
      </c>
      <c r="I4945" t="s">
        <v>8054</v>
      </c>
      <c r="J4945" t="s">
        <v>8057</v>
      </c>
      <c r="K4945" t="s">
        <v>8096</v>
      </c>
      <c r="L4945" t="s">
        <v>8620</v>
      </c>
      <c r="M4945">
        <v>31907</v>
      </c>
      <c r="N4945" t="s">
        <v>8637</v>
      </c>
      <c r="O4945" t="s">
        <v>8695</v>
      </c>
      <c r="P4945" t="s">
        <v>10371</v>
      </c>
      <c r="Q4945" t="s">
        <v>10383</v>
      </c>
      <c r="R4945" t="s">
        <v>10444</v>
      </c>
      <c r="S4945">
        <v>43.68</v>
      </c>
      <c r="T4945">
        <v>6</v>
      </c>
      <c r="U4945">
        <v>0</v>
      </c>
      <c r="V4945">
        <v>20.9664</v>
      </c>
      <c r="W4945">
        <f>(Tableau1[[#This Row],[Sales]]/Tableau1[[#This Row],[Profit]])*100</f>
        <v>208.33333333333334</v>
      </c>
      <c r="X4945">
        <f>Tableau1[[#This Row],[Sales]]*(1-Tableau1[[#This Row],[Discount]])</f>
        <v>43.68</v>
      </c>
      <c r="Y4945">
        <f ca="1">SUMIF(Tableau1[Order ID],Tableau1[[#This Row],[Order ID]],Tableau1[[#This Row],[Sales]])</f>
        <v>0</v>
      </c>
    </row>
    <row r="4946" spans="1:25" x14ac:dyDescent="0.3">
      <c r="A4946">
        <v>9858</v>
      </c>
      <c r="B4946" t="s">
        <v>4965</v>
      </c>
      <c r="C4946" s="9" t="s">
        <v>5544</v>
      </c>
      <c r="D4946" s="9">
        <v>42089</v>
      </c>
      <c r="E4946" s="3" t="s">
        <v>6140</v>
      </c>
      <c r="F4946" t="s">
        <v>6465</v>
      </c>
      <c r="G4946" t="s">
        <v>6693</v>
      </c>
      <c r="H4946" t="s">
        <v>7486</v>
      </c>
      <c r="I4946" t="s">
        <v>8055</v>
      </c>
      <c r="J4946" t="s">
        <v>8057</v>
      </c>
      <c r="K4946" t="s">
        <v>8062</v>
      </c>
      <c r="L4946" t="s">
        <v>8234</v>
      </c>
      <c r="M4946">
        <v>98103</v>
      </c>
      <c r="N4946" t="s">
        <v>8638</v>
      </c>
      <c r="O4946" t="s">
        <v>9039</v>
      </c>
      <c r="P4946" t="s">
        <v>10370</v>
      </c>
      <c r="Q4946" t="s">
        <v>10376</v>
      </c>
      <c r="R4946" t="s">
        <v>10788</v>
      </c>
      <c r="S4946">
        <v>3393.68</v>
      </c>
      <c r="T4946">
        <v>8</v>
      </c>
      <c r="U4946">
        <v>0</v>
      </c>
      <c r="V4946">
        <v>610.86239999999998</v>
      </c>
      <c r="W4946">
        <f>(Tableau1[[#This Row],[Sales]]/Tableau1[[#This Row],[Profit]])*100</f>
        <v>555.55555555555554</v>
      </c>
      <c r="X4946">
        <f>Tableau1[[#This Row],[Sales]]*(1-Tableau1[[#This Row],[Discount]])</f>
        <v>3393.68</v>
      </c>
      <c r="Y4946">
        <f ca="1">SUMIF(Tableau1[Order ID],Tableau1[[#This Row],[Order ID]],Tableau1[[#This Row],[Sales]])</f>
        <v>0</v>
      </c>
    </row>
    <row r="4947" spans="1:25" x14ac:dyDescent="0.3">
      <c r="A4947">
        <v>9859</v>
      </c>
      <c r="B4947" t="s">
        <v>4966</v>
      </c>
      <c r="C4947" s="9" t="s">
        <v>5454</v>
      </c>
      <c r="D4947" s="9">
        <v>42749</v>
      </c>
      <c r="E4947" s="3" t="s">
        <v>5206</v>
      </c>
      <c r="F4947" t="s">
        <v>6465</v>
      </c>
      <c r="G4947" t="s">
        <v>6835</v>
      </c>
      <c r="H4947" t="s">
        <v>7628</v>
      </c>
      <c r="I4947" t="s">
        <v>8056</v>
      </c>
      <c r="J4947" t="s">
        <v>8057</v>
      </c>
      <c r="K4947" t="s">
        <v>8160</v>
      </c>
      <c r="L4947" t="s">
        <v>8602</v>
      </c>
      <c r="M4947">
        <v>47374</v>
      </c>
      <c r="N4947" t="s">
        <v>8639</v>
      </c>
      <c r="O4947" t="s">
        <v>8783</v>
      </c>
      <c r="P4947" t="s">
        <v>10371</v>
      </c>
      <c r="Q4947" t="s">
        <v>10377</v>
      </c>
      <c r="R4947" t="s">
        <v>10533</v>
      </c>
      <c r="S4947">
        <v>67.400000000000006</v>
      </c>
      <c r="T4947">
        <v>5</v>
      </c>
      <c r="U4947">
        <v>0</v>
      </c>
      <c r="V4947">
        <v>17.524000000000001</v>
      </c>
      <c r="W4947">
        <f>(Tableau1[[#This Row],[Sales]]/Tableau1[[#This Row],[Profit]])*100</f>
        <v>384.61538461538464</v>
      </c>
      <c r="X4947">
        <f>Tableau1[[#This Row],[Sales]]*(1-Tableau1[[#This Row],[Discount]])</f>
        <v>67.400000000000006</v>
      </c>
      <c r="Y4947">
        <f ca="1">SUMIF(Tableau1[Order ID],Tableau1[[#This Row],[Order ID]],Tableau1[[#This Row],[Sales]])</f>
        <v>0</v>
      </c>
    </row>
    <row r="4948" spans="1:25" x14ac:dyDescent="0.3">
      <c r="A4948">
        <v>9867</v>
      </c>
      <c r="B4948" t="s">
        <v>4967</v>
      </c>
      <c r="C4948" s="9" t="s">
        <v>5544</v>
      </c>
      <c r="D4948" s="9">
        <v>42089</v>
      </c>
      <c r="E4948" s="3" t="s">
        <v>5292</v>
      </c>
      <c r="F4948" t="s">
        <v>6464</v>
      </c>
      <c r="G4948" t="s">
        <v>6884</v>
      </c>
      <c r="H4948" t="s">
        <v>7677</v>
      </c>
      <c r="I4948" t="s">
        <v>8055</v>
      </c>
      <c r="J4948" t="s">
        <v>8057</v>
      </c>
      <c r="K4948" t="s">
        <v>8078</v>
      </c>
      <c r="L4948" t="s">
        <v>8603</v>
      </c>
      <c r="M4948">
        <v>10009</v>
      </c>
      <c r="N4948" t="s">
        <v>8640</v>
      </c>
      <c r="O4948" t="s">
        <v>10020</v>
      </c>
      <c r="P4948" t="s">
        <v>10371</v>
      </c>
      <c r="Q4948" t="s">
        <v>10377</v>
      </c>
      <c r="R4948" t="s">
        <v>11758</v>
      </c>
      <c r="S4948">
        <v>1085.42</v>
      </c>
      <c r="T4948">
        <v>7</v>
      </c>
      <c r="U4948">
        <v>0</v>
      </c>
      <c r="V4948">
        <v>282.20920000000001</v>
      </c>
      <c r="W4948">
        <f>(Tableau1[[#This Row],[Sales]]/Tableau1[[#This Row],[Profit]])*100</f>
        <v>384.61538461538464</v>
      </c>
      <c r="X4948">
        <f>Tableau1[[#This Row],[Sales]]*(1-Tableau1[[#This Row],[Discount]])</f>
        <v>1085.42</v>
      </c>
      <c r="Y4948">
        <f ca="1">SUMIF(Tableau1[Order ID],Tableau1[[#This Row],[Order ID]],Tableau1[[#This Row],[Sales]])</f>
        <v>0</v>
      </c>
    </row>
    <row r="4949" spans="1:25" x14ac:dyDescent="0.3">
      <c r="A4949">
        <v>9869</v>
      </c>
      <c r="B4949" t="s">
        <v>4968</v>
      </c>
      <c r="C4949" s="9" t="s">
        <v>5331</v>
      </c>
      <c r="D4949" s="9">
        <v>41944</v>
      </c>
      <c r="E4949" s="3" t="s">
        <v>5965</v>
      </c>
      <c r="F4949" t="s">
        <v>6466</v>
      </c>
      <c r="G4949" t="s">
        <v>6573</v>
      </c>
      <c r="H4949" t="s">
        <v>7366</v>
      </c>
      <c r="I4949" t="s">
        <v>8055</v>
      </c>
      <c r="J4949" t="s">
        <v>8057</v>
      </c>
      <c r="K4949" t="s">
        <v>8588</v>
      </c>
      <c r="L4949" t="s">
        <v>8612</v>
      </c>
      <c r="M4949">
        <v>45040</v>
      </c>
      <c r="N4949" t="s">
        <v>8640</v>
      </c>
      <c r="O4949" t="s">
        <v>9215</v>
      </c>
      <c r="P4949" t="s">
        <v>10370</v>
      </c>
      <c r="Q4949" t="s">
        <v>10378</v>
      </c>
      <c r="R4949" t="s">
        <v>10964</v>
      </c>
      <c r="S4949">
        <v>68.703999999999994</v>
      </c>
      <c r="T4949">
        <v>2</v>
      </c>
      <c r="U4949">
        <v>0.2</v>
      </c>
      <c r="V4949">
        <v>16.3172</v>
      </c>
      <c r="W4949">
        <f>(Tableau1[[#This Row],[Sales]]/Tableau1[[#This Row],[Profit]])*100</f>
        <v>421.05263157894734</v>
      </c>
      <c r="X4949">
        <f>Tableau1[[#This Row],[Sales]]*(1-Tableau1[[#This Row],[Discount]])</f>
        <v>54.963200000000001</v>
      </c>
      <c r="Y4949">
        <f ca="1">SUMIF(Tableau1[Order ID],Tableau1[[#This Row],[Order ID]],Tableau1[[#This Row],[Sales]])</f>
        <v>0</v>
      </c>
    </row>
    <row r="4950" spans="1:25" x14ac:dyDescent="0.3">
      <c r="A4950">
        <v>9872</v>
      </c>
      <c r="B4950" t="s">
        <v>4969</v>
      </c>
      <c r="C4950" s="9" t="s">
        <v>5863</v>
      </c>
      <c r="D4950" s="9">
        <v>43014</v>
      </c>
      <c r="E4950" s="3" t="s">
        <v>5863</v>
      </c>
      <c r="F4950" t="s">
        <v>6467</v>
      </c>
      <c r="G4950" t="s">
        <v>7176</v>
      </c>
      <c r="H4950" t="s">
        <v>7969</v>
      </c>
      <c r="I4950" t="s">
        <v>8054</v>
      </c>
      <c r="J4950" t="s">
        <v>8057</v>
      </c>
      <c r="K4950" t="s">
        <v>8080</v>
      </c>
      <c r="L4950" t="s">
        <v>8598</v>
      </c>
      <c r="M4950">
        <v>60623</v>
      </c>
      <c r="N4950" t="s">
        <v>8639</v>
      </c>
      <c r="O4950" t="s">
        <v>8881</v>
      </c>
      <c r="P4950" t="s">
        <v>10371</v>
      </c>
      <c r="Q4950" t="s">
        <v>10377</v>
      </c>
      <c r="R4950" t="s">
        <v>10631</v>
      </c>
      <c r="S4950">
        <v>290.33600000000001</v>
      </c>
      <c r="T4950">
        <v>2</v>
      </c>
      <c r="U4950">
        <v>0.2</v>
      </c>
      <c r="V4950">
        <v>32.662799999999997</v>
      </c>
      <c r="W4950">
        <f>(Tableau1[[#This Row],[Sales]]/Tableau1[[#This Row],[Profit]])*100</f>
        <v>888.88888888888891</v>
      </c>
      <c r="X4950">
        <f>Tableau1[[#This Row],[Sales]]*(1-Tableau1[[#This Row],[Discount]])</f>
        <v>232.26880000000003</v>
      </c>
      <c r="Y4950">
        <f ca="1">SUMIF(Tableau1[Order ID],Tableau1[[#This Row],[Order ID]],Tableau1[[#This Row],[Sales]])</f>
        <v>0</v>
      </c>
    </row>
    <row r="4951" spans="1:25" x14ac:dyDescent="0.3">
      <c r="A4951">
        <v>9874</v>
      </c>
      <c r="B4951" t="s">
        <v>4970</v>
      </c>
      <c r="C4951" s="9" t="s">
        <v>5137</v>
      </c>
      <c r="D4951" s="9">
        <v>42714</v>
      </c>
      <c r="E4951" s="3" t="s">
        <v>5912</v>
      </c>
      <c r="F4951" t="s">
        <v>6465</v>
      </c>
      <c r="G4951" t="s">
        <v>6827</v>
      </c>
      <c r="H4951" t="s">
        <v>7620</v>
      </c>
      <c r="I4951" t="s">
        <v>8056</v>
      </c>
      <c r="J4951" t="s">
        <v>8057</v>
      </c>
      <c r="K4951" t="s">
        <v>8078</v>
      </c>
      <c r="L4951" t="s">
        <v>8603</v>
      </c>
      <c r="M4951">
        <v>10024</v>
      </c>
      <c r="N4951" t="s">
        <v>8640</v>
      </c>
      <c r="O4951" t="s">
        <v>10076</v>
      </c>
      <c r="P4951" t="s">
        <v>10371</v>
      </c>
      <c r="Q4951" t="s">
        <v>10383</v>
      </c>
      <c r="R4951" t="s">
        <v>11814</v>
      </c>
      <c r="S4951">
        <v>6.48</v>
      </c>
      <c r="T4951">
        <v>1</v>
      </c>
      <c r="U4951">
        <v>0</v>
      </c>
      <c r="V4951">
        <v>3.1103999999999998</v>
      </c>
      <c r="W4951">
        <f>(Tableau1[[#This Row],[Sales]]/Tableau1[[#This Row],[Profit]])*100</f>
        <v>208.33333333333334</v>
      </c>
      <c r="X4951">
        <f>Tableau1[[#This Row],[Sales]]*(1-Tableau1[[#This Row],[Discount]])</f>
        <v>6.48</v>
      </c>
      <c r="Y4951">
        <f ca="1">SUMIF(Tableau1[Order ID],Tableau1[[#This Row],[Order ID]],Tableau1[[#This Row],[Sales]])</f>
        <v>0</v>
      </c>
    </row>
    <row r="4952" spans="1:25" x14ac:dyDescent="0.3">
      <c r="A4952">
        <v>9875</v>
      </c>
      <c r="B4952" t="s">
        <v>4971</v>
      </c>
      <c r="C4952" s="9" t="s">
        <v>5927</v>
      </c>
      <c r="D4952" s="9">
        <v>42635</v>
      </c>
      <c r="E4952" s="3" t="s">
        <v>5476</v>
      </c>
      <c r="F4952" t="s">
        <v>6464</v>
      </c>
      <c r="G4952" t="s">
        <v>6940</v>
      </c>
      <c r="H4952" t="s">
        <v>7733</v>
      </c>
      <c r="I4952" t="s">
        <v>8056</v>
      </c>
      <c r="J4952" t="s">
        <v>8057</v>
      </c>
      <c r="K4952" t="s">
        <v>8273</v>
      </c>
      <c r="L4952" t="s">
        <v>8612</v>
      </c>
      <c r="M4952">
        <v>44134</v>
      </c>
      <c r="N4952" t="s">
        <v>8640</v>
      </c>
      <c r="O4952" t="s">
        <v>9491</v>
      </c>
      <c r="P4952" t="s">
        <v>10371</v>
      </c>
      <c r="Q4952" t="s">
        <v>10385</v>
      </c>
      <c r="R4952" t="s">
        <v>11234</v>
      </c>
      <c r="S4952">
        <v>63.968000000000004</v>
      </c>
      <c r="T4952">
        <v>2</v>
      </c>
      <c r="U4952">
        <v>0.2</v>
      </c>
      <c r="V4952">
        <v>19.989999999999998</v>
      </c>
      <c r="W4952">
        <f>(Tableau1[[#This Row],[Sales]]/Tableau1[[#This Row],[Profit]])*100</f>
        <v>320.00000000000006</v>
      </c>
      <c r="X4952">
        <f>Tableau1[[#This Row],[Sales]]*(1-Tableau1[[#This Row],[Discount]])</f>
        <v>51.174400000000006</v>
      </c>
      <c r="Y4952">
        <f ca="1">SUMIF(Tableau1[Order ID],Tableau1[[#This Row],[Order ID]],Tableau1[[#This Row],[Sales]])</f>
        <v>0</v>
      </c>
    </row>
    <row r="4953" spans="1:25" x14ac:dyDescent="0.3">
      <c r="A4953">
        <v>9876</v>
      </c>
      <c r="B4953" t="s">
        <v>4972</v>
      </c>
      <c r="C4953" s="9" t="s">
        <v>6262</v>
      </c>
      <c r="D4953" s="9">
        <v>42367</v>
      </c>
      <c r="E4953" s="3" t="s">
        <v>5349</v>
      </c>
      <c r="F4953" t="s">
        <v>6465</v>
      </c>
      <c r="G4953" t="s">
        <v>6635</v>
      </c>
      <c r="H4953" t="s">
        <v>7428</v>
      </c>
      <c r="I4953" t="s">
        <v>8054</v>
      </c>
      <c r="J4953" t="s">
        <v>8057</v>
      </c>
      <c r="K4953" t="s">
        <v>8078</v>
      </c>
      <c r="L4953" t="s">
        <v>8603</v>
      </c>
      <c r="M4953">
        <v>10035</v>
      </c>
      <c r="N4953" t="s">
        <v>8640</v>
      </c>
      <c r="O4953" t="s">
        <v>10363</v>
      </c>
      <c r="P4953" t="s">
        <v>10371</v>
      </c>
      <c r="Q4953" t="s">
        <v>10387</v>
      </c>
      <c r="R4953" t="s">
        <v>12103</v>
      </c>
      <c r="S4953">
        <v>6.36</v>
      </c>
      <c r="T4953">
        <v>2</v>
      </c>
      <c r="U4953">
        <v>0</v>
      </c>
      <c r="V4953">
        <v>6.3600000000000004E-2</v>
      </c>
      <c r="W4953">
        <f>(Tableau1[[#This Row],[Sales]]/Tableau1[[#This Row],[Profit]])*100</f>
        <v>10000</v>
      </c>
      <c r="X4953">
        <f>Tableau1[[#This Row],[Sales]]*(1-Tableau1[[#This Row],[Discount]])</f>
        <v>6.36</v>
      </c>
      <c r="Y4953">
        <f ca="1">SUMIF(Tableau1[Order ID],Tableau1[[#This Row],[Order ID]],Tableau1[[#This Row],[Sales]])</f>
        <v>0</v>
      </c>
    </row>
    <row r="4954" spans="1:25" x14ac:dyDescent="0.3">
      <c r="A4954">
        <v>9877</v>
      </c>
      <c r="B4954" t="s">
        <v>4973</v>
      </c>
      <c r="C4954" s="9" t="s">
        <v>5723</v>
      </c>
      <c r="D4954" s="9">
        <v>42845</v>
      </c>
      <c r="E4954" s="3" t="s">
        <v>5111</v>
      </c>
      <c r="F4954" t="s">
        <v>6466</v>
      </c>
      <c r="G4954" t="s">
        <v>7002</v>
      </c>
      <c r="H4954" t="s">
        <v>7795</v>
      </c>
      <c r="I4954" t="s">
        <v>8056</v>
      </c>
      <c r="J4954" t="s">
        <v>8057</v>
      </c>
      <c r="K4954" t="s">
        <v>8196</v>
      </c>
      <c r="L4954" t="s">
        <v>8612</v>
      </c>
      <c r="M4954">
        <v>44105</v>
      </c>
      <c r="N4954" t="s">
        <v>8640</v>
      </c>
      <c r="O4954" t="s">
        <v>9829</v>
      </c>
      <c r="P4954" t="s">
        <v>10371</v>
      </c>
      <c r="Q4954" t="s">
        <v>10377</v>
      </c>
      <c r="R4954" t="s">
        <v>11562</v>
      </c>
      <c r="S4954">
        <v>848.54399999999998</v>
      </c>
      <c r="T4954">
        <v>4</v>
      </c>
      <c r="U4954">
        <v>0.2</v>
      </c>
      <c r="V4954">
        <v>-21.2136</v>
      </c>
      <c r="W4954">
        <f>(Tableau1[[#This Row],[Sales]]/Tableau1[[#This Row],[Profit]])*100</f>
        <v>-4000</v>
      </c>
      <c r="X4954">
        <f>Tableau1[[#This Row],[Sales]]*(1-Tableau1[[#This Row],[Discount]])</f>
        <v>678.83519999999999</v>
      </c>
      <c r="Y4954">
        <f ca="1">SUMIF(Tableau1[Order ID],Tableau1[[#This Row],[Order ID]],Tableau1[[#This Row],[Sales]])</f>
        <v>0</v>
      </c>
    </row>
    <row r="4955" spans="1:25" x14ac:dyDescent="0.3">
      <c r="A4955">
        <v>9880</v>
      </c>
      <c r="B4955" t="s">
        <v>4974</v>
      </c>
      <c r="C4955" s="9" t="s">
        <v>6066</v>
      </c>
      <c r="D4955" s="9">
        <v>42603</v>
      </c>
      <c r="E4955" s="3" t="s">
        <v>6463</v>
      </c>
      <c r="F4955" t="s">
        <v>6465</v>
      </c>
      <c r="G4955" t="s">
        <v>6739</v>
      </c>
      <c r="H4955" t="s">
        <v>7532</v>
      </c>
      <c r="I4955" t="s">
        <v>8054</v>
      </c>
      <c r="J4955" t="s">
        <v>8057</v>
      </c>
      <c r="K4955" t="s">
        <v>8078</v>
      </c>
      <c r="L4955" t="s">
        <v>8603</v>
      </c>
      <c r="M4955">
        <v>10035</v>
      </c>
      <c r="N4955" t="s">
        <v>8640</v>
      </c>
      <c r="O4955" t="s">
        <v>9556</v>
      </c>
      <c r="P4955" t="s">
        <v>10370</v>
      </c>
      <c r="Q4955" t="s">
        <v>10374</v>
      </c>
      <c r="R4955" t="s">
        <v>11299</v>
      </c>
      <c r="S4955">
        <v>573.17399999999998</v>
      </c>
      <c r="T4955">
        <v>7</v>
      </c>
      <c r="U4955">
        <v>0.1</v>
      </c>
      <c r="V4955">
        <v>63.686</v>
      </c>
      <c r="W4955">
        <f>(Tableau1[[#This Row],[Sales]]/Tableau1[[#This Row],[Profit]])*100</f>
        <v>900</v>
      </c>
      <c r="X4955">
        <f>Tableau1[[#This Row],[Sales]]*(1-Tableau1[[#This Row],[Discount]])</f>
        <v>515.85659999999996</v>
      </c>
      <c r="Y4955">
        <f ca="1">SUMIF(Tableau1[Order ID],Tableau1[[#This Row],[Order ID]],Tableau1[[#This Row],[Sales]])</f>
        <v>0</v>
      </c>
    </row>
    <row r="4956" spans="1:25" x14ac:dyDescent="0.3">
      <c r="A4956">
        <v>9881</v>
      </c>
      <c r="B4956" t="s">
        <v>4975</v>
      </c>
      <c r="C4956" s="9" t="s">
        <v>5382</v>
      </c>
      <c r="D4956" s="9">
        <v>42153</v>
      </c>
      <c r="E4956" s="3" t="s">
        <v>5100</v>
      </c>
      <c r="F4956" t="s">
        <v>6466</v>
      </c>
      <c r="G4956" t="s">
        <v>6853</v>
      </c>
      <c r="H4956" t="s">
        <v>7646</v>
      </c>
      <c r="I4956" t="s">
        <v>8056</v>
      </c>
      <c r="J4956" t="s">
        <v>8057</v>
      </c>
      <c r="K4956" t="s">
        <v>8196</v>
      </c>
      <c r="L4956" t="s">
        <v>8612</v>
      </c>
      <c r="M4956">
        <v>44105</v>
      </c>
      <c r="N4956" t="s">
        <v>8640</v>
      </c>
      <c r="O4956" t="s">
        <v>8894</v>
      </c>
      <c r="P4956" t="s">
        <v>10371</v>
      </c>
      <c r="Q4956" t="s">
        <v>10383</v>
      </c>
      <c r="R4956" t="s">
        <v>10422</v>
      </c>
      <c r="S4956">
        <v>85.055999999999997</v>
      </c>
      <c r="T4956">
        <v>3</v>
      </c>
      <c r="U4956">
        <v>0.2</v>
      </c>
      <c r="V4956">
        <v>28.706399999999999</v>
      </c>
      <c r="W4956">
        <f>(Tableau1[[#This Row],[Sales]]/Tableau1[[#This Row],[Profit]])*100</f>
        <v>296.2962962962963</v>
      </c>
      <c r="X4956">
        <f>Tableau1[[#This Row],[Sales]]*(1-Tableau1[[#This Row],[Discount]])</f>
        <v>68.044799999999995</v>
      </c>
      <c r="Y4956">
        <f ca="1">SUMIF(Tableau1[Order ID],Tableau1[[#This Row],[Order ID]],Tableau1[[#This Row],[Sales]])</f>
        <v>0</v>
      </c>
    </row>
    <row r="4957" spans="1:25" x14ac:dyDescent="0.3">
      <c r="A4957">
        <v>9882</v>
      </c>
      <c r="B4957" t="s">
        <v>4976</v>
      </c>
      <c r="C4957" s="9" t="s">
        <v>6162</v>
      </c>
      <c r="D4957" s="9">
        <v>41863</v>
      </c>
      <c r="E4957" s="3" t="s">
        <v>6401</v>
      </c>
      <c r="F4957" t="s">
        <v>6466</v>
      </c>
      <c r="G4957" t="s">
        <v>6796</v>
      </c>
      <c r="H4957" t="s">
        <v>7589</v>
      </c>
      <c r="I4957" t="s">
        <v>8054</v>
      </c>
      <c r="J4957" t="s">
        <v>8057</v>
      </c>
      <c r="K4957" t="s">
        <v>8376</v>
      </c>
      <c r="L4957" t="s">
        <v>8620</v>
      </c>
      <c r="M4957">
        <v>30188</v>
      </c>
      <c r="N4957" t="s">
        <v>8637</v>
      </c>
      <c r="O4957" t="s">
        <v>9228</v>
      </c>
      <c r="P4957" t="s">
        <v>10371</v>
      </c>
      <c r="Q4957" t="s">
        <v>10381</v>
      </c>
      <c r="R4957" t="s">
        <v>10977</v>
      </c>
      <c r="S4957">
        <v>14.04</v>
      </c>
      <c r="T4957">
        <v>3</v>
      </c>
      <c r="U4957">
        <v>0</v>
      </c>
      <c r="V4957">
        <v>6.7392000000000003</v>
      </c>
      <c r="W4957">
        <f>(Tableau1[[#This Row],[Sales]]/Tableau1[[#This Row],[Profit]])*100</f>
        <v>208.33333333333331</v>
      </c>
      <c r="X4957">
        <f>Tableau1[[#This Row],[Sales]]*(1-Tableau1[[#This Row],[Discount]])</f>
        <v>14.04</v>
      </c>
      <c r="Y4957">
        <f ca="1">SUMIF(Tableau1[Order ID],Tableau1[[#This Row],[Order ID]],Tableau1[[#This Row],[Sales]])</f>
        <v>0</v>
      </c>
    </row>
    <row r="4958" spans="1:25" x14ac:dyDescent="0.3">
      <c r="A4958">
        <v>9884</v>
      </c>
      <c r="B4958" t="s">
        <v>4977</v>
      </c>
      <c r="C4958" s="9" t="s">
        <v>6263</v>
      </c>
      <c r="D4958" s="9">
        <v>41732</v>
      </c>
      <c r="E4958" s="3" t="s">
        <v>5948</v>
      </c>
      <c r="F4958" t="s">
        <v>6465</v>
      </c>
      <c r="G4958" t="s">
        <v>7190</v>
      </c>
      <c r="H4958" t="s">
        <v>7983</v>
      </c>
      <c r="I4958" t="s">
        <v>8055</v>
      </c>
      <c r="J4958" t="s">
        <v>8057</v>
      </c>
      <c r="K4958" t="s">
        <v>8059</v>
      </c>
      <c r="L4958" t="s">
        <v>8590</v>
      </c>
      <c r="M4958">
        <v>90008</v>
      </c>
      <c r="N4958" t="s">
        <v>8638</v>
      </c>
      <c r="O4958" t="s">
        <v>9035</v>
      </c>
      <c r="P4958" t="s">
        <v>10371</v>
      </c>
      <c r="Q4958" t="s">
        <v>10385</v>
      </c>
      <c r="R4958" t="s">
        <v>10539</v>
      </c>
      <c r="S4958">
        <v>11.16</v>
      </c>
      <c r="T4958">
        <v>2</v>
      </c>
      <c r="U4958">
        <v>0</v>
      </c>
      <c r="V4958">
        <v>5.58</v>
      </c>
      <c r="W4958">
        <f>(Tableau1[[#This Row],[Sales]]/Tableau1[[#This Row],[Profit]])*100</f>
        <v>200</v>
      </c>
      <c r="X4958">
        <f>Tableau1[[#This Row],[Sales]]*(1-Tableau1[[#This Row],[Discount]])</f>
        <v>11.16</v>
      </c>
      <c r="Y4958">
        <f ca="1">SUMIF(Tableau1[Order ID],Tableau1[[#This Row],[Order ID]],Tableau1[[#This Row],[Sales]])</f>
        <v>0</v>
      </c>
    </row>
    <row r="4959" spans="1:25" x14ac:dyDescent="0.3">
      <c r="A4959">
        <v>9887</v>
      </c>
      <c r="B4959" t="s">
        <v>4978</v>
      </c>
      <c r="C4959" s="9" t="s">
        <v>6242</v>
      </c>
      <c r="D4959" s="9">
        <v>41662</v>
      </c>
      <c r="E4959" s="3" t="s">
        <v>5945</v>
      </c>
      <c r="F4959" t="s">
        <v>6465</v>
      </c>
      <c r="G4959" t="s">
        <v>7079</v>
      </c>
      <c r="H4959" t="s">
        <v>7872</v>
      </c>
      <c r="I4959" t="s">
        <v>8054</v>
      </c>
      <c r="J4959" t="s">
        <v>8057</v>
      </c>
      <c r="K4959" t="s">
        <v>8298</v>
      </c>
      <c r="L4959" t="s">
        <v>8602</v>
      </c>
      <c r="M4959">
        <v>47905</v>
      </c>
      <c r="N4959" t="s">
        <v>8639</v>
      </c>
      <c r="O4959" t="s">
        <v>9120</v>
      </c>
      <c r="P4959" t="s">
        <v>10371</v>
      </c>
      <c r="Q4959" t="s">
        <v>10386</v>
      </c>
      <c r="R4959" t="s">
        <v>10869</v>
      </c>
      <c r="S4959">
        <v>5.94</v>
      </c>
      <c r="T4959">
        <v>3</v>
      </c>
      <c r="U4959">
        <v>0</v>
      </c>
      <c r="V4959">
        <v>0</v>
      </c>
      <c r="W4959" t="e">
        <f>(Tableau1[[#This Row],[Sales]]/Tableau1[[#This Row],[Profit]])*100</f>
        <v>#DIV/0!</v>
      </c>
      <c r="X4959">
        <f>Tableau1[[#This Row],[Sales]]*(1-Tableau1[[#This Row],[Discount]])</f>
        <v>5.94</v>
      </c>
      <c r="Y4959">
        <f ca="1">SUMIF(Tableau1[Order ID],Tableau1[[#This Row],[Order ID]],Tableau1[[#This Row],[Sales]])</f>
        <v>0</v>
      </c>
    </row>
    <row r="4960" spans="1:25" x14ac:dyDescent="0.3">
      <c r="A4960">
        <v>9888</v>
      </c>
      <c r="B4960" t="s">
        <v>4979</v>
      </c>
      <c r="C4960" s="9" t="s">
        <v>5416</v>
      </c>
      <c r="D4960" s="9">
        <v>43020</v>
      </c>
      <c r="E4960" s="3" t="s">
        <v>5483</v>
      </c>
      <c r="F4960" t="s">
        <v>6466</v>
      </c>
      <c r="G4960" t="s">
        <v>6712</v>
      </c>
      <c r="H4960" t="s">
        <v>7505</v>
      </c>
      <c r="I4960" t="s">
        <v>8054</v>
      </c>
      <c r="J4960" t="s">
        <v>8057</v>
      </c>
      <c r="K4960" t="s">
        <v>8078</v>
      </c>
      <c r="L4960" t="s">
        <v>8603</v>
      </c>
      <c r="M4960">
        <v>10024</v>
      </c>
      <c r="N4960" t="s">
        <v>8640</v>
      </c>
      <c r="O4960" t="s">
        <v>9816</v>
      </c>
      <c r="P4960" t="s">
        <v>10371</v>
      </c>
      <c r="Q4960" t="s">
        <v>10383</v>
      </c>
      <c r="R4960" t="s">
        <v>11549</v>
      </c>
      <c r="S4960">
        <v>9.9600000000000009</v>
      </c>
      <c r="T4960">
        <v>2</v>
      </c>
      <c r="U4960">
        <v>0</v>
      </c>
      <c r="V4960">
        <v>4.6811999999999996</v>
      </c>
      <c r="W4960">
        <f>(Tableau1[[#This Row],[Sales]]/Tableau1[[#This Row],[Profit]])*100</f>
        <v>212.76595744680856</v>
      </c>
      <c r="X4960">
        <f>Tableau1[[#This Row],[Sales]]*(1-Tableau1[[#This Row],[Discount]])</f>
        <v>9.9600000000000009</v>
      </c>
      <c r="Y4960">
        <f ca="1">SUMIF(Tableau1[Order ID],Tableau1[[#This Row],[Order ID]],Tableau1[[#This Row],[Sales]])</f>
        <v>0</v>
      </c>
    </row>
    <row r="4961" spans="1:25" x14ac:dyDescent="0.3">
      <c r="A4961">
        <v>9889</v>
      </c>
      <c r="B4961" t="s">
        <v>4980</v>
      </c>
      <c r="C4961" s="9" t="s">
        <v>5846</v>
      </c>
      <c r="D4961" s="9">
        <v>42224</v>
      </c>
      <c r="E4961" s="3" t="s">
        <v>6338</v>
      </c>
      <c r="F4961" t="s">
        <v>6465</v>
      </c>
      <c r="G4961" t="s">
        <v>6829</v>
      </c>
      <c r="H4961" t="s">
        <v>7622</v>
      </c>
      <c r="I4961" t="s">
        <v>8054</v>
      </c>
      <c r="J4961" t="s">
        <v>8057</v>
      </c>
      <c r="K4961" t="s">
        <v>8514</v>
      </c>
      <c r="L4961" t="s">
        <v>8603</v>
      </c>
      <c r="M4961">
        <v>13501</v>
      </c>
      <c r="N4961" t="s">
        <v>8640</v>
      </c>
      <c r="O4961" t="s">
        <v>9698</v>
      </c>
      <c r="P4961" t="s">
        <v>10372</v>
      </c>
      <c r="Q4961" t="s">
        <v>10384</v>
      </c>
      <c r="R4961" t="s">
        <v>11436</v>
      </c>
      <c r="S4961">
        <v>79.989999999999995</v>
      </c>
      <c r="T4961">
        <v>1</v>
      </c>
      <c r="U4961">
        <v>0</v>
      </c>
      <c r="V4961">
        <v>28.796399999999998</v>
      </c>
      <c r="W4961">
        <f>(Tableau1[[#This Row],[Sales]]/Tableau1[[#This Row],[Profit]])*100</f>
        <v>277.77777777777777</v>
      </c>
      <c r="X4961">
        <f>Tableau1[[#This Row],[Sales]]*(1-Tableau1[[#This Row],[Discount]])</f>
        <v>79.989999999999995</v>
      </c>
      <c r="Y4961">
        <f ca="1">SUMIF(Tableau1[Order ID],Tableau1[[#This Row],[Order ID]],Tableau1[[#This Row],[Sales]])</f>
        <v>0</v>
      </c>
    </row>
    <row r="4962" spans="1:25" x14ac:dyDescent="0.3">
      <c r="A4962">
        <v>9890</v>
      </c>
      <c r="B4962" t="s">
        <v>4981</v>
      </c>
      <c r="C4962" s="9" t="s">
        <v>5528</v>
      </c>
      <c r="D4962" s="9">
        <v>42813</v>
      </c>
      <c r="E4962" s="3" t="s">
        <v>5207</v>
      </c>
      <c r="F4962" t="s">
        <v>6466</v>
      </c>
      <c r="G4962" t="s">
        <v>6968</v>
      </c>
      <c r="H4962" t="s">
        <v>7761</v>
      </c>
      <c r="I4962" t="s">
        <v>8055</v>
      </c>
      <c r="J4962" t="s">
        <v>8057</v>
      </c>
      <c r="K4962" t="s">
        <v>8138</v>
      </c>
      <c r="L4962" t="s">
        <v>8618</v>
      </c>
      <c r="M4962">
        <v>8701</v>
      </c>
      <c r="N4962" t="s">
        <v>8640</v>
      </c>
      <c r="O4962" t="s">
        <v>10244</v>
      </c>
      <c r="P4962" t="s">
        <v>10371</v>
      </c>
      <c r="Q4962" t="s">
        <v>10379</v>
      </c>
      <c r="R4962" t="s">
        <v>11982</v>
      </c>
      <c r="S4962">
        <v>8.94</v>
      </c>
      <c r="T4962">
        <v>3</v>
      </c>
      <c r="U4962">
        <v>0</v>
      </c>
      <c r="V4962">
        <v>2.4138000000000002</v>
      </c>
      <c r="W4962">
        <f>(Tableau1[[#This Row],[Sales]]/Tableau1[[#This Row],[Profit]])*100</f>
        <v>370.37037037037032</v>
      </c>
      <c r="X4962">
        <f>Tableau1[[#This Row],[Sales]]*(1-Tableau1[[#This Row],[Discount]])</f>
        <v>8.94</v>
      </c>
      <c r="Y4962">
        <f ca="1">SUMIF(Tableau1[Order ID],Tableau1[[#This Row],[Order ID]],Tableau1[[#This Row],[Sales]])</f>
        <v>0</v>
      </c>
    </row>
    <row r="4963" spans="1:25" x14ac:dyDescent="0.3">
      <c r="A4963">
        <v>9891</v>
      </c>
      <c r="B4963" t="s">
        <v>4982</v>
      </c>
      <c r="C4963" s="9" t="s">
        <v>5227</v>
      </c>
      <c r="D4963" s="9">
        <v>42576</v>
      </c>
      <c r="E4963" s="3" t="s">
        <v>6092</v>
      </c>
      <c r="F4963" t="s">
        <v>6464</v>
      </c>
      <c r="G4963" t="s">
        <v>6532</v>
      </c>
      <c r="H4963" t="s">
        <v>7325</v>
      </c>
      <c r="I4963" t="s">
        <v>8055</v>
      </c>
      <c r="J4963" t="s">
        <v>8057</v>
      </c>
      <c r="K4963" t="s">
        <v>8216</v>
      </c>
      <c r="L4963" t="s">
        <v>8594</v>
      </c>
      <c r="M4963">
        <v>53209</v>
      </c>
      <c r="N4963" t="s">
        <v>8639</v>
      </c>
      <c r="O4963" t="s">
        <v>10099</v>
      </c>
      <c r="P4963" t="s">
        <v>10371</v>
      </c>
      <c r="Q4963" t="s">
        <v>10383</v>
      </c>
      <c r="R4963" t="s">
        <v>11838</v>
      </c>
      <c r="S4963">
        <v>20.62</v>
      </c>
      <c r="T4963">
        <v>2</v>
      </c>
      <c r="U4963">
        <v>0</v>
      </c>
      <c r="V4963">
        <v>9.6913999999999998</v>
      </c>
      <c r="W4963">
        <f>(Tableau1[[#This Row],[Sales]]/Tableau1[[#This Row],[Profit]])*100</f>
        <v>212.7659574468085</v>
      </c>
      <c r="X4963">
        <f>Tableau1[[#This Row],[Sales]]*(1-Tableau1[[#This Row],[Discount]])</f>
        <v>20.62</v>
      </c>
      <c r="Y4963">
        <f ca="1">SUMIF(Tableau1[Order ID],Tableau1[[#This Row],[Order ID]],Tableau1[[#This Row],[Sales]])</f>
        <v>0</v>
      </c>
    </row>
    <row r="4964" spans="1:25" x14ac:dyDescent="0.3">
      <c r="A4964">
        <v>9896</v>
      </c>
      <c r="B4964" t="s">
        <v>4983</v>
      </c>
      <c r="C4964" s="9" t="s">
        <v>5497</v>
      </c>
      <c r="D4964" s="9">
        <v>41908</v>
      </c>
      <c r="E4964" s="3" t="s">
        <v>6231</v>
      </c>
      <c r="F4964" t="s">
        <v>6465</v>
      </c>
      <c r="G4964" t="s">
        <v>6930</v>
      </c>
      <c r="H4964" t="s">
        <v>7723</v>
      </c>
      <c r="I4964" t="s">
        <v>8054</v>
      </c>
      <c r="J4964" t="s">
        <v>8057</v>
      </c>
      <c r="K4964" t="s">
        <v>8080</v>
      </c>
      <c r="L4964" t="s">
        <v>8598</v>
      </c>
      <c r="M4964">
        <v>60623</v>
      </c>
      <c r="N4964" t="s">
        <v>8639</v>
      </c>
      <c r="O4964" t="s">
        <v>10122</v>
      </c>
      <c r="P4964" t="s">
        <v>10372</v>
      </c>
      <c r="Q4964" t="s">
        <v>10384</v>
      </c>
      <c r="R4964" t="s">
        <v>11863</v>
      </c>
      <c r="S4964">
        <v>153.82400000000001</v>
      </c>
      <c r="T4964">
        <v>11</v>
      </c>
      <c r="U4964">
        <v>0.2</v>
      </c>
      <c r="V4964">
        <v>38.456000000000003</v>
      </c>
      <c r="W4964">
        <f>(Tableau1[[#This Row],[Sales]]/Tableau1[[#This Row],[Profit]])*100</f>
        <v>400</v>
      </c>
      <c r="X4964">
        <f>Tableau1[[#This Row],[Sales]]*(1-Tableau1[[#This Row],[Discount]])</f>
        <v>123.05920000000002</v>
      </c>
      <c r="Y4964">
        <f ca="1">SUMIF(Tableau1[Order ID],Tableau1[[#This Row],[Order ID]],Tableau1[[#This Row],[Sales]])</f>
        <v>0</v>
      </c>
    </row>
    <row r="4965" spans="1:25" x14ac:dyDescent="0.3">
      <c r="A4965">
        <v>9897</v>
      </c>
      <c r="B4965" t="s">
        <v>4984</v>
      </c>
      <c r="C4965" s="9" t="s">
        <v>6133</v>
      </c>
      <c r="D4965" s="9">
        <v>41807</v>
      </c>
      <c r="E4965" s="3" t="s">
        <v>5916</v>
      </c>
      <c r="F4965" t="s">
        <v>6464</v>
      </c>
      <c r="G4965" t="s">
        <v>6694</v>
      </c>
      <c r="H4965" t="s">
        <v>7487</v>
      </c>
      <c r="I4965" t="s">
        <v>8054</v>
      </c>
      <c r="J4965" t="s">
        <v>8057</v>
      </c>
      <c r="K4965" t="s">
        <v>8080</v>
      </c>
      <c r="L4965" t="s">
        <v>8598</v>
      </c>
      <c r="M4965">
        <v>60653</v>
      </c>
      <c r="N4965" t="s">
        <v>8639</v>
      </c>
      <c r="O4965" t="s">
        <v>10216</v>
      </c>
      <c r="P4965" t="s">
        <v>10371</v>
      </c>
      <c r="Q4965" t="s">
        <v>10383</v>
      </c>
      <c r="R4965" t="s">
        <v>11954</v>
      </c>
      <c r="S4965">
        <v>62.015999999999998</v>
      </c>
      <c r="T4965">
        <v>2</v>
      </c>
      <c r="U4965">
        <v>0.2</v>
      </c>
      <c r="V4965">
        <v>22.480799999999999</v>
      </c>
      <c r="W4965">
        <f>(Tableau1[[#This Row],[Sales]]/Tableau1[[#This Row],[Profit]])*100</f>
        <v>275.86206896551727</v>
      </c>
      <c r="X4965">
        <f>Tableau1[[#This Row],[Sales]]*(1-Tableau1[[#This Row],[Discount]])</f>
        <v>49.6128</v>
      </c>
      <c r="Y4965">
        <f ca="1">SUMIF(Tableau1[Order ID],Tableau1[[#This Row],[Order ID]],Tableau1[[#This Row],[Sales]])</f>
        <v>0</v>
      </c>
    </row>
    <row r="4966" spans="1:25" x14ac:dyDescent="0.3">
      <c r="A4966">
        <v>9898</v>
      </c>
      <c r="B4966" t="s">
        <v>4985</v>
      </c>
      <c r="C4966" s="9" t="s">
        <v>5142</v>
      </c>
      <c r="D4966" s="9">
        <v>42527</v>
      </c>
      <c r="E4966" s="3" t="s">
        <v>5254</v>
      </c>
      <c r="F4966" t="s">
        <v>6465</v>
      </c>
      <c r="G4966" t="s">
        <v>6899</v>
      </c>
      <c r="H4966" t="s">
        <v>7692</v>
      </c>
      <c r="I4966" t="s">
        <v>8054</v>
      </c>
      <c r="J4966" t="s">
        <v>8057</v>
      </c>
      <c r="K4966" t="s">
        <v>8112</v>
      </c>
      <c r="L4966" t="s">
        <v>8612</v>
      </c>
      <c r="M4966">
        <v>45014</v>
      </c>
      <c r="N4966" t="s">
        <v>8640</v>
      </c>
      <c r="O4966" t="s">
        <v>9245</v>
      </c>
      <c r="P4966" t="s">
        <v>10370</v>
      </c>
      <c r="Q4966" t="s">
        <v>10378</v>
      </c>
      <c r="R4966" t="s">
        <v>10994</v>
      </c>
      <c r="S4966">
        <v>466.32</v>
      </c>
      <c r="T4966">
        <v>3</v>
      </c>
      <c r="U4966">
        <v>0.2</v>
      </c>
      <c r="V4966">
        <v>34.973999999999997</v>
      </c>
      <c r="W4966">
        <f>(Tableau1[[#This Row],[Sales]]/Tableau1[[#This Row],[Profit]])*100</f>
        <v>1333.3333333333335</v>
      </c>
      <c r="X4966">
        <f>Tableau1[[#This Row],[Sales]]*(1-Tableau1[[#This Row],[Discount]])</f>
        <v>373.05600000000004</v>
      </c>
      <c r="Y4966">
        <f ca="1">SUMIF(Tableau1[Order ID],Tableau1[[#This Row],[Order ID]],Tableau1[[#This Row],[Sales]])</f>
        <v>0</v>
      </c>
    </row>
    <row r="4967" spans="1:25" x14ac:dyDescent="0.3">
      <c r="A4967">
        <v>9900</v>
      </c>
      <c r="B4967" t="s">
        <v>4986</v>
      </c>
      <c r="C4967" s="9" t="s">
        <v>6206</v>
      </c>
      <c r="D4967" s="9">
        <v>41726</v>
      </c>
      <c r="E4967" s="3" t="s">
        <v>6263</v>
      </c>
      <c r="F4967" t="s">
        <v>6465</v>
      </c>
      <c r="G4967" t="s">
        <v>6954</v>
      </c>
      <c r="H4967" t="s">
        <v>7747</v>
      </c>
      <c r="I4967" t="s">
        <v>8056</v>
      </c>
      <c r="J4967" t="s">
        <v>8057</v>
      </c>
      <c r="K4967" t="s">
        <v>8082</v>
      </c>
      <c r="L4967" t="s">
        <v>8612</v>
      </c>
      <c r="M4967">
        <v>45503</v>
      </c>
      <c r="N4967" t="s">
        <v>8640</v>
      </c>
      <c r="O4967" t="s">
        <v>9217</v>
      </c>
      <c r="P4967" t="s">
        <v>10370</v>
      </c>
      <c r="Q4967" t="s">
        <v>10376</v>
      </c>
      <c r="R4967" t="s">
        <v>10966</v>
      </c>
      <c r="S4967">
        <v>330.58800000000002</v>
      </c>
      <c r="T4967">
        <v>1</v>
      </c>
      <c r="U4967">
        <v>0.4</v>
      </c>
      <c r="V4967">
        <v>-143.25479999999999</v>
      </c>
      <c r="W4967">
        <f>(Tableau1[[#This Row],[Sales]]/Tableau1[[#This Row],[Profit]])*100</f>
        <v>-230.7692307692308</v>
      </c>
      <c r="X4967">
        <f>Tableau1[[#This Row],[Sales]]*(1-Tableau1[[#This Row],[Discount]])</f>
        <v>198.3528</v>
      </c>
      <c r="Y4967">
        <f ca="1">SUMIF(Tableau1[Order ID],Tableau1[[#This Row],[Order ID]],Tableau1[[#This Row],[Sales]])</f>
        <v>0</v>
      </c>
    </row>
    <row r="4968" spans="1:25" x14ac:dyDescent="0.3">
      <c r="A4968">
        <v>9901</v>
      </c>
      <c r="B4968" t="s">
        <v>4987</v>
      </c>
      <c r="C4968" s="9" t="s">
        <v>5200</v>
      </c>
      <c r="D4968" s="9">
        <v>42968</v>
      </c>
      <c r="E4968" s="3" t="s">
        <v>5356</v>
      </c>
      <c r="F4968" t="s">
        <v>6465</v>
      </c>
      <c r="G4968" t="s">
        <v>7258</v>
      </c>
      <c r="H4968" t="s">
        <v>8051</v>
      </c>
      <c r="I4968" t="s">
        <v>8054</v>
      </c>
      <c r="J4968" t="s">
        <v>8057</v>
      </c>
      <c r="K4968" t="s">
        <v>8161</v>
      </c>
      <c r="L4968" t="s">
        <v>8610</v>
      </c>
      <c r="M4968">
        <v>80027</v>
      </c>
      <c r="N4968" t="s">
        <v>8638</v>
      </c>
      <c r="O4968" t="s">
        <v>9218</v>
      </c>
      <c r="P4968" t="s">
        <v>10371</v>
      </c>
      <c r="Q4968" t="s">
        <v>10377</v>
      </c>
      <c r="R4968" t="s">
        <v>10967</v>
      </c>
      <c r="S4968">
        <v>237.096</v>
      </c>
      <c r="T4968">
        <v>3</v>
      </c>
      <c r="U4968">
        <v>0.2</v>
      </c>
      <c r="V4968">
        <v>20.745899999999999</v>
      </c>
      <c r="W4968">
        <f>(Tableau1[[#This Row],[Sales]]/Tableau1[[#This Row],[Profit]])*100</f>
        <v>1142.8571428571429</v>
      </c>
      <c r="X4968">
        <f>Tableau1[[#This Row],[Sales]]*(1-Tableau1[[#This Row],[Discount]])</f>
        <v>189.67680000000001</v>
      </c>
      <c r="Y4968">
        <f ca="1">SUMIF(Tableau1[Order ID],Tableau1[[#This Row],[Order ID]],Tableau1[[#This Row],[Sales]])</f>
        <v>0</v>
      </c>
    </row>
    <row r="4969" spans="1:25" x14ac:dyDescent="0.3">
      <c r="A4969">
        <v>9904</v>
      </c>
      <c r="B4969" t="s">
        <v>4988</v>
      </c>
      <c r="C4969" s="9" t="s">
        <v>5637</v>
      </c>
      <c r="D4969" s="9">
        <v>41955</v>
      </c>
      <c r="E4969" s="3" t="s">
        <v>5758</v>
      </c>
      <c r="F4969" t="s">
        <v>6465</v>
      </c>
      <c r="G4969" t="s">
        <v>6492</v>
      </c>
      <c r="H4969" t="s">
        <v>7285</v>
      </c>
      <c r="I4969" t="s">
        <v>8054</v>
      </c>
      <c r="J4969" t="s">
        <v>8057</v>
      </c>
      <c r="K4969" t="s">
        <v>8296</v>
      </c>
      <c r="L4969" t="s">
        <v>8593</v>
      </c>
      <c r="M4969">
        <v>75007</v>
      </c>
      <c r="N4969" t="s">
        <v>8639</v>
      </c>
      <c r="O4969" t="s">
        <v>9955</v>
      </c>
      <c r="P4969" t="s">
        <v>10370</v>
      </c>
      <c r="Q4969" t="s">
        <v>10378</v>
      </c>
      <c r="R4969" t="s">
        <v>11690</v>
      </c>
      <c r="S4969">
        <v>25.128</v>
      </c>
      <c r="T4969">
        <v>3</v>
      </c>
      <c r="U4969">
        <v>0.6</v>
      </c>
      <c r="V4969">
        <v>-6.9101999999999997</v>
      </c>
      <c r="W4969">
        <f>(Tableau1[[#This Row],[Sales]]/Tableau1[[#This Row],[Profit]])*100</f>
        <v>-363.63636363636368</v>
      </c>
      <c r="X4969">
        <f>Tableau1[[#This Row],[Sales]]*(1-Tableau1[[#This Row],[Discount]])</f>
        <v>10.051200000000001</v>
      </c>
      <c r="Y4969">
        <f ca="1">SUMIF(Tableau1[Order ID],Tableau1[[#This Row],[Order ID]],Tableau1[[#This Row],[Sales]])</f>
        <v>0</v>
      </c>
    </row>
    <row r="4970" spans="1:25" x14ac:dyDescent="0.3">
      <c r="A4970">
        <v>9906</v>
      </c>
      <c r="B4970" t="s">
        <v>4989</v>
      </c>
      <c r="C4970" s="9" t="s">
        <v>6053</v>
      </c>
      <c r="D4970" s="9">
        <v>42260</v>
      </c>
      <c r="E4970" s="3" t="s">
        <v>5456</v>
      </c>
      <c r="F4970" t="s">
        <v>6466</v>
      </c>
      <c r="G4970" t="s">
        <v>7097</v>
      </c>
      <c r="H4970" t="s">
        <v>7890</v>
      </c>
      <c r="I4970" t="s">
        <v>8055</v>
      </c>
      <c r="J4970" t="s">
        <v>8057</v>
      </c>
      <c r="K4970" t="s">
        <v>8183</v>
      </c>
      <c r="L4970" t="s">
        <v>8590</v>
      </c>
      <c r="M4970">
        <v>92804</v>
      </c>
      <c r="N4970" t="s">
        <v>8638</v>
      </c>
      <c r="O4970" t="s">
        <v>9745</v>
      </c>
      <c r="P4970" t="s">
        <v>10370</v>
      </c>
      <c r="Q4970" t="s">
        <v>10378</v>
      </c>
      <c r="R4970" t="s">
        <v>11482</v>
      </c>
      <c r="S4970">
        <v>131.88</v>
      </c>
      <c r="T4970">
        <v>7</v>
      </c>
      <c r="U4970">
        <v>0</v>
      </c>
      <c r="V4970">
        <v>55.389600000000002</v>
      </c>
      <c r="W4970">
        <f>(Tableau1[[#This Row],[Sales]]/Tableau1[[#This Row],[Profit]])*100</f>
        <v>238.0952380952381</v>
      </c>
      <c r="X4970">
        <f>Tableau1[[#This Row],[Sales]]*(1-Tableau1[[#This Row],[Discount]])</f>
        <v>131.88</v>
      </c>
      <c r="Y4970">
        <f ca="1">SUMIF(Tableau1[Order ID],Tableau1[[#This Row],[Order ID]],Tableau1[[#This Row],[Sales]])</f>
        <v>0</v>
      </c>
    </row>
    <row r="4971" spans="1:25" x14ac:dyDescent="0.3">
      <c r="A4971">
        <v>9912</v>
      </c>
      <c r="B4971" t="s">
        <v>4990</v>
      </c>
      <c r="C4971" s="9" t="s">
        <v>5297</v>
      </c>
      <c r="D4971" s="9">
        <v>41734</v>
      </c>
      <c r="E4971" s="3" t="s">
        <v>6335</v>
      </c>
      <c r="F4971" t="s">
        <v>6465</v>
      </c>
      <c r="G4971" t="s">
        <v>7000</v>
      </c>
      <c r="H4971" t="s">
        <v>7793</v>
      </c>
      <c r="I4971" t="s">
        <v>8055</v>
      </c>
      <c r="J4971" t="s">
        <v>8057</v>
      </c>
      <c r="K4971" t="s">
        <v>8160</v>
      </c>
      <c r="L4971" t="s">
        <v>8589</v>
      </c>
      <c r="M4971">
        <v>40475</v>
      </c>
      <c r="N4971" t="s">
        <v>8637</v>
      </c>
      <c r="O4971" t="s">
        <v>8729</v>
      </c>
      <c r="P4971" t="s">
        <v>10371</v>
      </c>
      <c r="Q4971" t="s">
        <v>10381</v>
      </c>
      <c r="R4971" t="s">
        <v>10478</v>
      </c>
      <c r="S4971">
        <v>115.36</v>
      </c>
      <c r="T4971">
        <v>7</v>
      </c>
      <c r="U4971">
        <v>0</v>
      </c>
      <c r="V4971">
        <v>56.526400000000002</v>
      </c>
      <c r="W4971">
        <f>(Tableau1[[#This Row],[Sales]]/Tableau1[[#This Row],[Profit]])*100</f>
        <v>204.08163265306123</v>
      </c>
      <c r="X4971">
        <f>Tableau1[[#This Row],[Sales]]*(1-Tableau1[[#This Row],[Discount]])</f>
        <v>115.36</v>
      </c>
      <c r="Y4971">
        <f ca="1">SUMIF(Tableau1[Order ID],Tableau1[[#This Row],[Order ID]],Tableau1[[#This Row],[Sales]])</f>
        <v>0</v>
      </c>
    </row>
    <row r="4972" spans="1:25" x14ac:dyDescent="0.3">
      <c r="A4972">
        <v>9913</v>
      </c>
      <c r="B4972" t="s">
        <v>4991</v>
      </c>
      <c r="C4972" s="9" t="s">
        <v>6028</v>
      </c>
      <c r="D4972" s="9">
        <v>42287</v>
      </c>
      <c r="E4972" s="3" t="s">
        <v>5118</v>
      </c>
      <c r="F4972" t="s">
        <v>6466</v>
      </c>
      <c r="G4972" t="s">
        <v>6939</v>
      </c>
      <c r="H4972" t="s">
        <v>7732</v>
      </c>
      <c r="I4972" t="s">
        <v>8055</v>
      </c>
      <c r="J4972" t="s">
        <v>8057</v>
      </c>
      <c r="K4972" t="s">
        <v>8501</v>
      </c>
      <c r="L4972" t="s">
        <v>8590</v>
      </c>
      <c r="M4972">
        <v>93101</v>
      </c>
      <c r="N4972" t="s">
        <v>8638</v>
      </c>
      <c r="O4972" t="s">
        <v>9898</v>
      </c>
      <c r="P4972" t="s">
        <v>10370</v>
      </c>
      <c r="Q4972" t="s">
        <v>10374</v>
      </c>
      <c r="R4972" t="s">
        <v>11634</v>
      </c>
      <c r="S4972">
        <v>362.13600000000002</v>
      </c>
      <c r="T4972">
        <v>3</v>
      </c>
      <c r="U4972">
        <v>0.2</v>
      </c>
      <c r="V4972">
        <v>-54.320399999999999</v>
      </c>
      <c r="W4972">
        <f>(Tableau1[[#This Row],[Sales]]/Tableau1[[#This Row],[Profit]])*100</f>
        <v>-666.66666666666674</v>
      </c>
      <c r="X4972">
        <f>Tableau1[[#This Row],[Sales]]*(1-Tableau1[[#This Row],[Discount]])</f>
        <v>289.70880000000005</v>
      </c>
      <c r="Y4972">
        <f ca="1">SUMIF(Tableau1[Order ID],Tableau1[[#This Row],[Order ID]],Tableau1[[#This Row],[Sales]])</f>
        <v>0</v>
      </c>
    </row>
    <row r="4973" spans="1:25" x14ac:dyDescent="0.3">
      <c r="A4973">
        <v>9915</v>
      </c>
      <c r="B4973" t="s">
        <v>4992</v>
      </c>
      <c r="C4973" s="9" t="s">
        <v>5956</v>
      </c>
      <c r="D4973" s="9">
        <v>42764</v>
      </c>
      <c r="E4973" s="3" t="s">
        <v>6328</v>
      </c>
      <c r="F4973" t="s">
        <v>6464</v>
      </c>
      <c r="G4973" t="s">
        <v>7080</v>
      </c>
      <c r="H4973" t="s">
        <v>7873</v>
      </c>
      <c r="I4973" t="s">
        <v>8054</v>
      </c>
      <c r="J4973" t="s">
        <v>8057</v>
      </c>
      <c r="K4973" t="s">
        <v>8350</v>
      </c>
      <c r="L4973" t="s">
        <v>8611</v>
      </c>
      <c r="M4973">
        <v>52302</v>
      </c>
      <c r="N4973" t="s">
        <v>8639</v>
      </c>
      <c r="O4973" t="s">
        <v>10033</v>
      </c>
      <c r="P4973" t="s">
        <v>10371</v>
      </c>
      <c r="Q4973" t="s">
        <v>10383</v>
      </c>
      <c r="R4973" t="s">
        <v>11770</v>
      </c>
      <c r="S4973">
        <v>12.96</v>
      </c>
      <c r="T4973">
        <v>2</v>
      </c>
      <c r="U4973">
        <v>0</v>
      </c>
      <c r="V4973">
        <v>6.2207999999999997</v>
      </c>
      <c r="W4973">
        <f>(Tableau1[[#This Row],[Sales]]/Tableau1[[#This Row],[Profit]])*100</f>
        <v>208.33333333333334</v>
      </c>
      <c r="X4973">
        <f>Tableau1[[#This Row],[Sales]]*(1-Tableau1[[#This Row],[Discount]])</f>
        <v>12.96</v>
      </c>
      <c r="Y4973">
        <f ca="1">SUMIF(Tableau1[Order ID],Tableau1[[#This Row],[Order ID]],Tableau1[[#This Row],[Sales]])</f>
        <v>0</v>
      </c>
    </row>
    <row r="4974" spans="1:25" x14ac:dyDescent="0.3">
      <c r="A4974">
        <v>9919</v>
      </c>
      <c r="B4974" t="s">
        <v>4993</v>
      </c>
      <c r="C4974" s="9" t="s">
        <v>5526</v>
      </c>
      <c r="D4974" s="9">
        <v>42271</v>
      </c>
      <c r="E4974" s="3" t="s">
        <v>6340</v>
      </c>
      <c r="F4974" t="s">
        <v>6465</v>
      </c>
      <c r="G4974" t="s">
        <v>6908</v>
      </c>
      <c r="H4974" t="s">
        <v>7701</v>
      </c>
      <c r="I4974" t="s">
        <v>8054</v>
      </c>
      <c r="J4974" t="s">
        <v>8057</v>
      </c>
      <c r="K4974" t="s">
        <v>8078</v>
      </c>
      <c r="L4974" t="s">
        <v>8603</v>
      </c>
      <c r="M4974">
        <v>10035</v>
      </c>
      <c r="N4974" t="s">
        <v>8640</v>
      </c>
      <c r="O4974" t="s">
        <v>9491</v>
      </c>
      <c r="P4974" t="s">
        <v>10371</v>
      </c>
      <c r="Q4974" t="s">
        <v>10385</v>
      </c>
      <c r="R4974" t="s">
        <v>11234</v>
      </c>
      <c r="S4974">
        <v>39.979999999999997</v>
      </c>
      <c r="T4974">
        <v>1</v>
      </c>
      <c r="U4974">
        <v>0</v>
      </c>
      <c r="V4974">
        <v>17.991</v>
      </c>
      <c r="W4974">
        <f>(Tableau1[[#This Row],[Sales]]/Tableau1[[#This Row],[Profit]])*100</f>
        <v>222.2222222222222</v>
      </c>
      <c r="X4974">
        <f>Tableau1[[#This Row],[Sales]]*(1-Tableau1[[#This Row],[Discount]])</f>
        <v>39.979999999999997</v>
      </c>
      <c r="Y4974">
        <f ca="1">SUMIF(Tableau1[Order ID],Tableau1[[#This Row],[Order ID]],Tableau1[[#This Row],[Sales]])</f>
        <v>0</v>
      </c>
    </row>
    <row r="4975" spans="1:25" x14ac:dyDescent="0.3">
      <c r="A4975">
        <v>9920</v>
      </c>
      <c r="B4975" t="s">
        <v>4994</v>
      </c>
      <c r="C4975" s="9" t="s">
        <v>5573</v>
      </c>
      <c r="D4975" s="9">
        <v>42444</v>
      </c>
      <c r="E4975" s="3" t="s">
        <v>5720</v>
      </c>
      <c r="F4975" t="s">
        <v>6465</v>
      </c>
      <c r="G4975" t="s">
        <v>6969</v>
      </c>
      <c r="H4975" t="s">
        <v>7762</v>
      </c>
      <c r="I4975" t="s">
        <v>8055</v>
      </c>
      <c r="J4975" t="s">
        <v>8057</v>
      </c>
      <c r="K4975" t="s">
        <v>8576</v>
      </c>
      <c r="L4975" t="s">
        <v>8593</v>
      </c>
      <c r="M4975">
        <v>77803</v>
      </c>
      <c r="N4975" t="s">
        <v>8639</v>
      </c>
      <c r="O4975" t="s">
        <v>8721</v>
      </c>
      <c r="P4975" t="s">
        <v>10370</v>
      </c>
      <c r="Q4975" t="s">
        <v>10374</v>
      </c>
      <c r="R4975" t="s">
        <v>10470</v>
      </c>
      <c r="S4975">
        <v>528.42999999999995</v>
      </c>
      <c r="T4975">
        <v>5</v>
      </c>
      <c r="U4975">
        <v>0.3</v>
      </c>
      <c r="V4975">
        <v>-143.43100000000001</v>
      </c>
      <c r="W4975">
        <f>(Tableau1[[#This Row],[Sales]]/Tableau1[[#This Row],[Profit]])*100</f>
        <v>-368.4210526315789</v>
      </c>
      <c r="X4975">
        <f>Tableau1[[#This Row],[Sales]]*(1-Tableau1[[#This Row],[Discount]])</f>
        <v>369.90099999999995</v>
      </c>
      <c r="Y4975">
        <f ca="1">SUMIF(Tableau1[Order ID],Tableau1[[#This Row],[Order ID]],Tableau1[[#This Row],[Sales]])</f>
        <v>0</v>
      </c>
    </row>
    <row r="4976" spans="1:25" x14ac:dyDescent="0.3">
      <c r="A4976">
        <v>9922</v>
      </c>
      <c r="B4976" t="s">
        <v>4995</v>
      </c>
      <c r="C4976" s="9" t="s">
        <v>5186</v>
      </c>
      <c r="D4976" s="9">
        <v>41967</v>
      </c>
      <c r="E4976" s="3" t="s">
        <v>5983</v>
      </c>
      <c r="F4976" t="s">
        <v>6465</v>
      </c>
      <c r="G4976" t="s">
        <v>6869</v>
      </c>
      <c r="H4976" t="s">
        <v>7662</v>
      </c>
      <c r="I4976" t="s">
        <v>8056</v>
      </c>
      <c r="J4976" t="s">
        <v>8057</v>
      </c>
      <c r="K4976" t="s">
        <v>8117</v>
      </c>
      <c r="L4976" t="s">
        <v>8612</v>
      </c>
      <c r="M4976">
        <v>44312</v>
      </c>
      <c r="N4976" t="s">
        <v>8640</v>
      </c>
      <c r="O4976" t="s">
        <v>9455</v>
      </c>
      <c r="P4976" t="s">
        <v>10371</v>
      </c>
      <c r="Q4976" t="s">
        <v>10381</v>
      </c>
      <c r="R4976" t="s">
        <v>11198</v>
      </c>
      <c r="S4976">
        <v>5.742</v>
      </c>
      <c r="T4976">
        <v>3</v>
      </c>
      <c r="U4976">
        <v>0.7</v>
      </c>
      <c r="V4976">
        <v>-4.5936000000000003</v>
      </c>
      <c r="W4976">
        <f>(Tableau1[[#This Row],[Sales]]/Tableau1[[#This Row],[Profit]])*100</f>
        <v>-125</v>
      </c>
      <c r="X4976">
        <f>Tableau1[[#This Row],[Sales]]*(1-Tableau1[[#This Row],[Discount]])</f>
        <v>1.7226000000000004</v>
      </c>
      <c r="Y4976">
        <f ca="1">SUMIF(Tableau1[Order ID],Tableau1[[#This Row],[Order ID]],Tableau1[[#This Row],[Sales]])</f>
        <v>0</v>
      </c>
    </row>
    <row r="4977" spans="1:25" x14ac:dyDescent="0.3">
      <c r="A4977">
        <v>9923</v>
      </c>
      <c r="B4977" t="s">
        <v>4996</v>
      </c>
      <c r="C4977" s="9" t="s">
        <v>5666</v>
      </c>
      <c r="D4977" s="9">
        <v>42861</v>
      </c>
      <c r="E4977" s="3" t="s">
        <v>6441</v>
      </c>
      <c r="F4977" t="s">
        <v>6465</v>
      </c>
      <c r="G4977" t="s">
        <v>6691</v>
      </c>
      <c r="H4977" t="s">
        <v>7484</v>
      </c>
      <c r="I4977" t="s">
        <v>8054</v>
      </c>
      <c r="J4977" t="s">
        <v>8057</v>
      </c>
      <c r="K4977" t="s">
        <v>8080</v>
      </c>
      <c r="L4977" t="s">
        <v>8598</v>
      </c>
      <c r="M4977">
        <v>60653</v>
      </c>
      <c r="N4977" t="s">
        <v>8639</v>
      </c>
      <c r="O4977" t="s">
        <v>9480</v>
      </c>
      <c r="P4977" t="s">
        <v>10372</v>
      </c>
      <c r="Q4977" t="s">
        <v>10384</v>
      </c>
      <c r="R4977" t="s">
        <v>11224</v>
      </c>
      <c r="S4977">
        <v>191.96799999999999</v>
      </c>
      <c r="T4977">
        <v>4</v>
      </c>
      <c r="U4977">
        <v>0.2</v>
      </c>
      <c r="V4977">
        <v>28.795200000000001</v>
      </c>
      <c r="W4977">
        <f>(Tableau1[[#This Row],[Sales]]/Tableau1[[#This Row],[Profit]])*100</f>
        <v>666.66666666666663</v>
      </c>
      <c r="X4977">
        <f>Tableau1[[#This Row],[Sales]]*(1-Tableau1[[#This Row],[Discount]])</f>
        <v>153.5744</v>
      </c>
      <c r="Y4977">
        <f ca="1">SUMIF(Tableau1[Order ID],Tableau1[[#This Row],[Order ID]],Tableau1[[#This Row],[Sales]])</f>
        <v>0</v>
      </c>
    </row>
    <row r="4978" spans="1:25" x14ac:dyDescent="0.3">
      <c r="A4978">
        <v>9924</v>
      </c>
      <c r="B4978" t="s">
        <v>4997</v>
      </c>
      <c r="C4978" s="9" t="s">
        <v>5335</v>
      </c>
      <c r="D4978" s="9">
        <v>42083</v>
      </c>
      <c r="E4978" s="3" t="s">
        <v>5421</v>
      </c>
      <c r="F4978" t="s">
        <v>6466</v>
      </c>
      <c r="G4978" t="s">
        <v>7172</v>
      </c>
      <c r="H4978" t="s">
        <v>7965</v>
      </c>
      <c r="I4978" t="s">
        <v>8055</v>
      </c>
      <c r="J4978" t="s">
        <v>8057</v>
      </c>
      <c r="K4978" t="s">
        <v>8078</v>
      </c>
      <c r="L4978" t="s">
        <v>8603</v>
      </c>
      <c r="M4978">
        <v>10035</v>
      </c>
      <c r="N4978" t="s">
        <v>8640</v>
      </c>
      <c r="O4978" t="s">
        <v>8984</v>
      </c>
      <c r="P4978" t="s">
        <v>10371</v>
      </c>
      <c r="Q4978" t="s">
        <v>10381</v>
      </c>
      <c r="R4978" t="s">
        <v>10733</v>
      </c>
      <c r="S4978">
        <v>49.847999999999999</v>
      </c>
      <c r="T4978">
        <v>3</v>
      </c>
      <c r="U4978">
        <v>0.2</v>
      </c>
      <c r="V4978">
        <v>16.823699999999999</v>
      </c>
      <c r="W4978">
        <f>(Tableau1[[#This Row],[Sales]]/Tableau1[[#This Row],[Profit]])*100</f>
        <v>296.2962962962963</v>
      </c>
      <c r="X4978">
        <f>Tableau1[[#This Row],[Sales]]*(1-Tableau1[[#This Row],[Discount]])</f>
        <v>39.878399999999999</v>
      </c>
      <c r="Y4978">
        <f ca="1">SUMIF(Tableau1[Order ID],Tableau1[[#This Row],[Order ID]],Tableau1[[#This Row],[Sales]])</f>
        <v>0</v>
      </c>
    </row>
    <row r="4979" spans="1:25" x14ac:dyDescent="0.3">
      <c r="A4979">
        <v>9929</v>
      </c>
      <c r="B4979" t="s">
        <v>4998</v>
      </c>
      <c r="C4979" s="9" t="s">
        <v>5943</v>
      </c>
      <c r="D4979" s="9">
        <v>42617</v>
      </c>
      <c r="E4979" s="3" t="s">
        <v>5943</v>
      </c>
      <c r="F4979" t="s">
        <v>6467</v>
      </c>
      <c r="G4979" t="s">
        <v>7248</v>
      </c>
      <c r="H4979" t="s">
        <v>8041</v>
      </c>
      <c r="I4979" t="s">
        <v>8054</v>
      </c>
      <c r="J4979" t="s">
        <v>8057</v>
      </c>
      <c r="K4979" t="s">
        <v>8066</v>
      </c>
      <c r="L4979" t="s">
        <v>8590</v>
      </c>
      <c r="M4979">
        <v>94122</v>
      </c>
      <c r="N4979" t="s">
        <v>8638</v>
      </c>
      <c r="O4979" t="s">
        <v>8712</v>
      </c>
      <c r="P4979" t="s">
        <v>10370</v>
      </c>
      <c r="Q4979" t="s">
        <v>10378</v>
      </c>
      <c r="R4979" t="s">
        <v>10461</v>
      </c>
      <c r="S4979">
        <v>24.27</v>
      </c>
      <c r="T4979">
        <v>3</v>
      </c>
      <c r="U4979">
        <v>0</v>
      </c>
      <c r="V4979">
        <v>8.7371999999999996</v>
      </c>
      <c r="W4979">
        <f>(Tableau1[[#This Row],[Sales]]/Tableau1[[#This Row],[Profit]])*100</f>
        <v>277.77777777777777</v>
      </c>
      <c r="X4979">
        <f>Tableau1[[#This Row],[Sales]]*(1-Tableau1[[#This Row],[Discount]])</f>
        <v>24.27</v>
      </c>
      <c r="Y4979">
        <f ca="1">SUMIF(Tableau1[Order ID],Tableau1[[#This Row],[Order ID]],Tableau1[[#This Row],[Sales]])</f>
        <v>0</v>
      </c>
    </row>
    <row r="4980" spans="1:25" x14ac:dyDescent="0.3">
      <c r="A4980">
        <v>9931</v>
      </c>
      <c r="B4980" t="s">
        <v>4999</v>
      </c>
      <c r="C4980" s="9" t="s">
        <v>5080</v>
      </c>
      <c r="D4980" s="9">
        <v>42321</v>
      </c>
      <c r="E4980" s="3" t="s">
        <v>6002</v>
      </c>
      <c r="F4980" t="s">
        <v>6465</v>
      </c>
      <c r="G4980" t="s">
        <v>6636</v>
      </c>
      <c r="H4980" t="s">
        <v>7429</v>
      </c>
      <c r="I4980" t="s">
        <v>8054</v>
      </c>
      <c r="J4980" t="s">
        <v>8057</v>
      </c>
      <c r="K4980" t="s">
        <v>8330</v>
      </c>
      <c r="L4980" t="s">
        <v>8590</v>
      </c>
      <c r="M4980">
        <v>92404</v>
      </c>
      <c r="N4980" t="s">
        <v>8638</v>
      </c>
      <c r="O4980" t="s">
        <v>10050</v>
      </c>
      <c r="P4980" t="s">
        <v>10371</v>
      </c>
      <c r="Q4980" t="s">
        <v>10381</v>
      </c>
      <c r="R4980" t="s">
        <v>11788</v>
      </c>
      <c r="S4980">
        <v>9.8719999999999999</v>
      </c>
      <c r="T4980">
        <v>2</v>
      </c>
      <c r="U4980">
        <v>0.2</v>
      </c>
      <c r="V4980">
        <v>3.4552</v>
      </c>
      <c r="W4980">
        <f>(Tableau1[[#This Row],[Sales]]/Tableau1[[#This Row],[Profit]])*100</f>
        <v>285.71428571428572</v>
      </c>
      <c r="X4980">
        <f>Tableau1[[#This Row],[Sales]]*(1-Tableau1[[#This Row],[Discount]])</f>
        <v>7.8976000000000006</v>
      </c>
      <c r="Y4980">
        <f ca="1">SUMIF(Tableau1[Order ID],Tableau1[[#This Row],[Order ID]],Tableau1[[#This Row],[Sales]])</f>
        <v>0</v>
      </c>
    </row>
    <row r="4981" spans="1:25" x14ac:dyDescent="0.3">
      <c r="A4981">
        <v>9934</v>
      </c>
      <c r="B4981" t="s">
        <v>5000</v>
      </c>
      <c r="C4981" s="9" t="s">
        <v>5414</v>
      </c>
      <c r="D4981" s="9">
        <v>41831</v>
      </c>
      <c r="E4981" s="3" t="s">
        <v>5716</v>
      </c>
      <c r="F4981" t="s">
        <v>6466</v>
      </c>
      <c r="G4981" t="s">
        <v>6991</v>
      </c>
      <c r="H4981" t="s">
        <v>7784</v>
      </c>
      <c r="I4981" t="s">
        <v>8054</v>
      </c>
      <c r="J4981" t="s">
        <v>8057</v>
      </c>
      <c r="K4981" t="s">
        <v>8279</v>
      </c>
      <c r="L4981" t="s">
        <v>8603</v>
      </c>
      <c r="M4981">
        <v>14304</v>
      </c>
      <c r="N4981" t="s">
        <v>8640</v>
      </c>
      <c r="O4981" t="s">
        <v>10074</v>
      </c>
      <c r="P4981" t="s">
        <v>10372</v>
      </c>
      <c r="Q4981" t="s">
        <v>10380</v>
      </c>
      <c r="R4981" t="s">
        <v>11812</v>
      </c>
      <c r="S4981">
        <v>164.85</v>
      </c>
      <c r="T4981">
        <v>3</v>
      </c>
      <c r="U4981">
        <v>0</v>
      </c>
      <c r="V4981">
        <v>47.8065</v>
      </c>
      <c r="W4981">
        <f>(Tableau1[[#This Row],[Sales]]/Tableau1[[#This Row],[Profit]])*100</f>
        <v>344.82758620689651</v>
      </c>
      <c r="X4981">
        <f>Tableau1[[#This Row],[Sales]]*(1-Tableau1[[#This Row],[Discount]])</f>
        <v>164.85</v>
      </c>
      <c r="Y4981">
        <f ca="1">SUMIF(Tableau1[Order ID],Tableau1[[#This Row],[Order ID]],Tableau1[[#This Row],[Sales]])</f>
        <v>0</v>
      </c>
    </row>
    <row r="4982" spans="1:25" x14ac:dyDescent="0.3">
      <c r="A4982">
        <v>9935</v>
      </c>
      <c r="B4982" t="s">
        <v>5001</v>
      </c>
      <c r="C4982" s="9" t="s">
        <v>5311</v>
      </c>
      <c r="D4982" s="9">
        <v>42467</v>
      </c>
      <c r="E4982" s="3" t="s">
        <v>5438</v>
      </c>
      <c r="F4982" t="s">
        <v>6465</v>
      </c>
      <c r="G4982" t="s">
        <v>6706</v>
      </c>
      <c r="H4982" t="s">
        <v>7499</v>
      </c>
      <c r="I4982" t="s">
        <v>8054</v>
      </c>
      <c r="J4982" t="s">
        <v>8057</v>
      </c>
      <c r="K4982" t="s">
        <v>8068</v>
      </c>
      <c r="L4982" t="s">
        <v>8597</v>
      </c>
      <c r="M4982">
        <v>19120</v>
      </c>
      <c r="N4982" t="s">
        <v>8640</v>
      </c>
      <c r="O4982" t="s">
        <v>10323</v>
      </c>
      <c r="P4982" t="s">
        <v>10371</v>
      </c>
      <c r="Q4982" t="s">
        <v>10382</v>
      </c>
      <c r="R4982" t="s">
        <v>12065</v>
      </c>
      <c r="S4982">
        <v>33.527999999999999</v>
      </c>
      <c r="T4982">
        <v>3</v>
      </c>
      <c r="U4982">
        <v>0.2</v>
      </c>
      <c r="V4982">
        <v>2.5146000000000002</v>
      </c>
      <c r="W4982">
        <f>(Tableau1[[#This Row],[Sales]]/Tableau1[[#This Row],[Profit]])*100</f>
        <v>1333.3333333333333</v>
      </c>
      <c r="X4982">
        <f>Tableau1[[#This Row],[Sales]]*(1-Tableau1[[#This Row],[Discount]])</f>
        <v>26.822400000000002</v>
      </c>
      <c r="Y4982">
        <f ca="1">SUMIF(Tableau1[Order ID],Tableau1[[#This Row],[Order ID]],Tableau1[[#This Row],[Sales]])</f>
        <v>0</v>
      </c>
    </row>
    <row r="4983" spans="1:25" x14ac:dyDescent="0.3">
      <c r="A4983">
        <v>9937</v>
      </c>
      <c r="B4983" t="s">
        <v>5002</v>
      </c>
      <c r="C4983" s="9" t="s">
        <v>5122</v>
      </c>
      <c r="D4983" s="9">
        <v>42910</v>
      </c>
      <c r="E4983" s="3" t="s">
        <v>6290</v>
      </c>
      <c r="F4983" t="s">
        <v>6465</v>
      </c>
      <c r="G4983" t="s">
        <v>7091</v>
      </c>
      <c r="H4983" t="s">
        <v>7884</v>
      </c>
      <c r="I4983" t="s">
        <v>8054</v>
      </c>
      <c r="J4983" t="s">
        <v>8057</v>
      </c>
      <c r="K4983" t="s">
        <v>8453</v>
      </c>
      <c r="L4983" t="s">
        <v>8622</v>
      </c>
      <c r="M4983">
        <v>2920</v>
      </c>
      <c r="N4983" t="s">
        <v>8640</v>
      </c>
      <c r="O4983" t="s">
        <v>8779</v>
      </c>
      <c r="P4983" t="s">
        <v>10371</v>
      </c>
      <c r="Q4983" t="s">
        <v>10381</v>
      </c>
      <c r="R4983" t="s">
        <v>10529</v>
      </c>
      <c r="S4983">
        <v>102.93</v>
      </c>
      <c r="T4983">
        <v>3</v>
      </c>
      <c r="U4983">
        <v>0</v>
      </c>
      <c r="V4983">
        <v>48.377099999999999</v>
      </c>
      <c r="W4983">
        <f>(Tableau1[[#This Row],[Sales]]/Tableau1[[#This Row],[Profit]])*100</f>
        <v>212.76595744680856</v>
      </c>
      <c r="X4983">
        <f>Tableau1[[#This Row],[Sales]]*(1-Tableau1[[#This Row],[Discount]])</f>
        <v>102.93</v>
      </c>
      <c r="Y4983">
        <f ca="1">SUMIF(Tableau1[Order ID],Tableau1[[#This Row],[Order ID]],Tableau1[[#This Row],[Sales]])</f>
        <v>0</v>
      </c>
    </row>
    <row r="4984" spans="1:25" x14ac:dyDescent="0.3">
      <c r="A4984">
        <v>9938</v>
      </c>
      <c r="B4984" t="s">
        <v>5003</v>
      </c>
      <c r="C4984" s="9" t="s">
        <v>6264</v>
      </c>
      <c r="D4984" s="9">
        <v>42524</v>
      </c>
      <c r="E4984" s="3" t="s">
        <v>5142</v>
      </c>
      <c r="F4984" t="s">
        <v>6464</v>
      </c>
      <c r="G4984" t="s">
        <v>6759</v>
      </c>
      <c r="H4984" t="s">
        <v>7552</v>
      </c>
      <c r="I4984" t="s">
        <v>8055</v>
      </c>
      <c r="J4984" t="s">
        <v>8057</v>
      </c>
      <c r="K4984" t="s">
        <v>8059</v>
      </c>
      <c r="L4984" t="s">
        <v>8590</v>
      </c>
      <c r="M4984">
        <v>90049</v>
      </c>
      <c r="N4984" t="s">
        <v>8638</v>
      </c>
      <c r="O4984" t="s">
        <v>9571</v>
      </c>
      <c r="P4984" t="s">
        <v>10370</v>
      </c>
      <c r="Q4984" t="s">
        <v>10376</v>
      </c>
      <c r="R4984" t="s">
        <v>11314</v>
      </c>
      <c r="S4984">
        <v>71.087999999999994</v>
      </c>
      <c r="T4984">
        <v>2</v>
      </c>
      <c r="U4984">
        <v>0.2</v>
      </c>
      <c r="V4984">
        <v>-1.7771999999999999</v>
      </c>
      <c r="W4984">
        <f>(Tableau1[[#This Row],[Sales]]/Tableau1[[#This Row],[Profit]])*100</f>
        <v>-4000</v>
      </c>
      <c r="X4984">
        <f>Tableau1[[#This Row],[Sales]]*(1-Tableau1[[#This Row],[Discount]])</f>
        <v>56.870399999999997</v>
      </c>
      <c r="Y4984">
        <f ca="1">SUMIF(Tableau1[Order ID],Tableau1[[#This Row],[Order ID]],Tableau1[[#This Row],[Sales]])</f>
        <v>0</v>
      </c>
    </row>
    <row r="4985" spans="1:25" x14ac:dyDescent="0.3">
      <c r="A4985">
        <v>9939</v>
      </c>
      <c r="B4985" t="s">
        <v>5004</v>
      </c>
      <c r="C4985" s="9" t="s">
        <v>5969</v>
      </c>
      <c r="D4985" s="9">
        <v>42716</v>
      </c>
      <c r="E4985" s="3" t="s">
        <v>5937</v>
      </c>
      <c r="F4985" t="s">
        <v>6465</v>
      </c>
      <c r="G4985" t="s">
        <v>6842</v>
      </c>
      <c r="H4985" t="s">
        <v>7635</v>
      </c>
      <c r="I4985" t="s">
        <v>8055</v>
      </c>
      <c r="J4985" t="s">
        <v>8057</v>
      </c>
      <c r="K4985" t="s">
        <v>8078</v>
      </c>
      <c r="L4985" t="s">
        <v>8603</v>
      </c>
      <c r="M4985">
        <v>10009</v>
      </c>
      <c r="N4985" t="s">
        <v>8640</v>
      </c>
      <c r="O4985" t="s">
        <v>9068</v>
      </c>
      <c r="P4985" t="s">
        <v>10370</v>
      </c>
      <c r="Q4985" t="s">
        <v>10378</v>
      </c>
      <c r="R4985" t="s">
        <v>12006</v>
      </c>
      <c r="S4985">
        <v>60.35</v>
      </c>
      <c r="T4985">
        <v>5</v>
      </c>
      <c r="U4985">
        <v>0</v>
      </c>
      <c r="V4985">
        <v>19.915500000000002</v>
      </c>
      <c r="W4985">
        <f>(Tableau1[[#This Row],[Sales]]/Tableau1[[#This Row],[Profit]])*100</f>
        <v>303.030303030303</v>
      </c>
      <c r="X4985">
        <f>Tableau1[[#This Row],[Sales]]*(1-Tableau1[[#This Row],[Discount]])</f>
        <v>60.35</v>
      </c>
      <c r="Y4985">
        <f ca="1">SUMIF(Tableau1[Order ID],Tableau1[[#This Row],[Order ID]],Tableau1[[#This Row],[Sales]])</f>
        <v>0</v>
      </c>
    </row>
    <row r="4986" spans="1:25" x14ac:dyDescent="0.3">
      <c r="A4986">
        <v>9942</v>
      </c>
      <c r="B4986" t="s">
        <v>5005</v>
      </c>
      <c r="C4986" s="9" t="s">
        <v>5251</v>
      </c>
      <c r="D4986" s="9">
        <v>43063</v>
      </c>
      <c r="E4986" s="3" t="s">
        <v>5359</v>
      </c>
      <c r="F4986" t="s">
        <v>6465</v>
      </c>
      <c r="G4986" t="s">
        <v>6720</v>
      </c>
      <c r="H4986" t="s">
        <v>7513</v>
      </c>
      <c r="I4986" t="s">
        <v>8054</v>
      </c>
      <c r="J4986" t="s">
        <v>8057</v>
      </c>
      <c r="K4986" t="s">
        <v>8066</v>
      </c>
      <c r="L4986" t="s">
        <v>8590</v>
      </c>
      <c r="M4986">
        <v>94122</v>
      </c>
      <c r="N4986" t="s">
        <v>8638</v>
      </c>
      <c r="O4986" t="s">
        <v>9032</v>
      </c>
      <c r="P4986" t="s">
        <v>10372</v>
      </c>
      <c r="Q4986" t="s">
        <v>10384</v>
      </c>
      <c r="R4986" t="s">
        <v>10782</v>
      </c>
      <c r="S4986">
        <v>223.58</v>
      </c>
      <c r="T4986">
        <v>14</v>
      </c>
      <c r="U4986">
        <v>0</v>
      </c>
      <c r="V4986">
        <v>87.196200000000005</v>
      </c>
      <c r="W4986">
        <f>(Tableau1[[#This Row],[Sales]]/Tableau1[[#This Row],[Profit]])*100</f>
        <v>256.41025641025641</v>
      </c>
      <c r="X4986">
        <f>Tableau1[[#This Row],[Sales]]*(1-Tableau1[[#This Row],[Discount]])</f>
        <v>223.58</v>
      </c>
      <c r="Y4986">
        <f ca="1">SUMIF(Tableau1[Order ID],Tableau1[[#This Row],[Order ID]],Tableau1[[#This Row],[Sales]])</f>
        <v>0</v>
      </c>
    </row>
    <row r="4987" spans="1:25" x14ac:dyDescent="0.3">
      <c r="A4987">
        <v>9943</v>
      </c>
      <c r="B4987" t="s">
        <v>5006</v>
      </c>
      <c r="C4987" s="9" t="s">
        <v>5159</v>
      </c>
      <c r="D4987" s="9">
        <v>42001</v>
      </c>
      <c r="E4987" s="3" t="s">
        <v>5958</v>
      </c>
      <c r="F4987" t="s">
        <v>6465</v>
      </c>
      <c r="G4987" t="s">
        <v>6666</v>
      </c>
      <c r="H4987" t="s">
        <v>7459</v>
      </c>
      <c r="I4987" t="s">
        <v>8054</v>
      </c>
      <c r="J4987" t="s">
        <v>8057</v>
      </c>
      <c r="K4987" t="s">
        <v>8183</v>
      </c>
      <c r="L4987" t="s">
        <v>8590</v>
      </c>
      <c r="M4987">
        <v>92804</v>
      </c>
      <c r="N4987" t="s">
        <v>8638</v>
      </c>
      <c r="O4987" t="s">
        <v>10011</v>
      </c>
      <c r="P4987" t="s">
        <v>10371</v>
      </c>
      <c r="Q4987" t="s">
        <v>10377</v>
      </c>
      <c r="R4987" t="s">
        <v>11749</v>
      </c>
      <c r="S4987">
        <v>998.82</v>
      </c>
      <c r="T4987">
        <v>9</v>
      </c>
      <c r="U4987">
        <v>0</v>
      </c>
      <c r="V4987">
        <v>29.964600000000001</v>
      </c>
      <c r="W4987">
        <f>(Tableau1[[#This Row],[Sales]]/Tableau1[[#This Row],[Profit]])*100</f>
        <v>3333.3333333333335</v>
      </c>
      <c r="X4987">
        <f>Tableau1[[#This Row],[Sales]]*(1-Tableau1[[#This Row],[Discount]])</f>
        <v>998.82</v>
      </c>
      <c r="Y4987">
        <f ca="1">SUMIF(Tableau1[Order ID],Tableau1[[#This Row],[Order ID]],Tableau1[[#This Row],[Sales]])</f>
        <v>0</v>
      </c>
    </row>
    <row r="4988" spans="1:25" x14ac:dyDescent="0.3">
      <c r="A4988">
        <v>9945</v>
      </c>
      <c r="B4988" t="s">
        <v>5007</v>
      </c>
      <c r="C4988" s="9" t="s">
        <v>6265</v>
      </c>
      <c r="D4988" s="9">
        <v>42106</v>
      </c>
      <c r="E4988" s="3" t="s">
        <v>5816</v>
      </c>
      <c r="F4988" t="s">
        <v>6464</v>
      </c>
      <c r="G4988" t="s">
        <v>6840</v>
      </c>
      <c r="H4988" t="s">
        <v>7633</v>
      </c>
      <c r="I4988" t="s">
        <v>8056</v>
      </c>
      <c r="J4988" t="s">
        <v>8057</v>
      </c>
      <c r="K4988" t="s">
        <v>8062</v>
      </c>
      <c r="L4988" t="s">
        <v>8234</v>
      </c>
      <c r="M4988">
        <v>98103</v>
      </c>
      <c r="N4988" t="s">
        <v>8638</v>
      </c>
      <c r="O4988" t="s">
        <v>9627</v>
      </c>
      <c r="P4988" t="s">
        <v>10371</v>
      </c>
      <c r="Q4988" t="s">
        <v>10377</v>
      </c>
      <c r="R4988" t="s">
        <v>11367</v>
      </c>
      <c r="S4988">
        <v>40.74</v>
      </c>
      <c r="T4988">
        <v>3</v>
      </c>
      <c r="U4988">
        <v>0</v>
      </c>
      <c r="V4988">
        <v>0.40739999999999998</v>
      </c>
      <c r="W4988">
        <f>(Tableau1[[#This Row],[Sales]]/Tableau1[[#This Row],[Profit]])*100</f>
        <v>10000.000000000002</v>
      </c>
      <c r="X4988">
        <f>Tableau1[[#This Row],[Sales]]*(1-Tableau1[[#This Row],[Discount]])</f>
        <v>40.74</v>
      </c>
      <c r="Y4988">
        <f ca="1">SUMIF(Tableau1[Order ID],Tableau1[[#This Row],[Order ID]],Tableau1[[#This Row],[Sales]])</f>
        <v>0</v>
      </c>
    </row>
    <row r="4989" spans="1:25" x14ac:dyDescent="0.3">
      <c r="A4989">
        <v>9946</v>
      </c>
      <c r="B4989" t="s">
        <v>5008</v>
      </c>
      <c r="C4989" s="9" t="s">
        <v>6116</v>
      </c>
      <c r="D4989" s="9">
        <v>41700</v>
      </c>
      <c r="E4989" s="3" t="s">
        <v>6277</v>
      </c>
      <c r="F4989" t="s">
        <v>6465</v>
      </c>
      <c r="G4989" t="s">
        <v>6936</v>
      </c>
      <c r="H4989" t="s">
        <v>7729</v>
      </c>
      <c r="I4989" t="s">
        <v>8055</v>
      </c>
      <c r="J4989" t="s">
        <v>8057</v>
      </c>
      <c r="K4989" t="s">
        <v>8068</v>
      </c>
      <c r="L4989" t="s">
        <v>8597</v>
      </c>
      <c r="M4989">
        <v>19120</v>
      </c>
      <c r="N4989" t="s">
        <v>8640</v>
      </c>
      <c r="O4989" t="s">
        <v>10021</v>
      </c>
      <c r="P4989" t="s">
        <v>10371</v>
      </c>
      <c r="Q4989" t="s">
        <v>10383</v>
      </c>
      <c r="R4989" t="s">
        <v>11759</v>
      </c>
      <c r="S4989">
        <v>3.4239999999999999</v>
      </c>
      <c r="T4989">
        <v>1</v>
      </c>
      <c r="U4989">
        <v>0.2</v>
      </c>
      <c r="V4989">
        <v>1.07</v>
      </c>
      <c r="W4989">
        <f>(Tableau1[[#This Row],[Sales]]/Tableau1[[#This Row],[Profit]])*100</f>
        <v>320</v>
      </c>
      <c r="X4989">
        <f>Tableau1[[#This Row],[Sales]]*(1-Tableau1[[#This Row],[Discount]])</f>
        <v>2.7392000000000003</v>
      </c>
      <c r="Y4989">
        <f ca="1">SUMIF(Tableau1[Order ID],Tableau1[[#This Row],[Order ID]],Tableau1[[#This Row],[Sales]])</f>
        <v>0</v>
      </c>
    </row>
    <row r="4990" spans="1:25" x14ac:dyDescent="0.3">
      <c r="A4990">
        <v>9948</v>
      </c>
      <c r="B4990" t="s">
        <v>5009</v>
      </c>
      <c r="C4990" s="9" t="s">
        <v>5732</v>
      </c>
      <c r="D4990" s="9">
        <v>42887</v>
      </c>
      <c r="E4990" s="3" t="s">
        <v>5125</v>
      </c>
      <c r="F4990" t="s">
        <v>6464</v>
      </c>
      <c r="G4990" t="s">
        <v>6772</v>
      </c>
      <c r="H4990" t="s">
        <v>7565</v>
      </c>
      <c r="I4990" t="s">
        <v>8055</v>
      </c>
      <c r="J4990" t="s">
        <v>8057</v>
      </c>
      <c r="K4990" t="s">
        <v>8303</v>
      </c>
      <c r="L4990" t="s">
        <v>8602</v>
      </c>
      <c r="M4990">
        <v>46203</v>
      </c>
      <c r="N4990" t="s">
        <v>8639</v>
      </c>
      <c r="O4990" t="s">
        <v>9246</v>
      </c>
      <c r="P4990" t="s">
        <v>10370</v>
      </c>
      <c r="Q4990" t="s">
        <v>10374</v>
      </c>
      <c r="R4990" t="s">
        <v>10995</v>
      </c>
      <c r="S4990">
        <v>1925.88</v>
      </c>
      <c r="T4990">
        <v>6</v>
      </c>
      <c r="U4990">
        <v>0</v>
      </c>
      <c r="V4990">
        <v>539.24639999999999</v>
      </c>
      <c r="W4990">
        <f>(Tableau1[[#This Row],[Sales]]/Tableau1[[#This Row],[Profit]])*100</f>
        <v>357.14285714285717</v>
      </c>
      <c r="X4990">
        <f>Tableau1[[#This Row],[Sales]]*(1-Tableau1[[#This Row],[Discount]])</f>
        <v>1925.88</v>
      </c>
      <c r="Y4990">
        <f ca="1">SUMIF(Tableau1[Order ID],Tableau1[[#This Row],[Order ID]],Tableau1[[#This Row],[Sales]])</f>
        <v>0</v>
      </c>
    </row>
    <row r="4991" spans="1:25" x14ac:dyDescent="0.3">
      <c r="A4991">
        <v>9953</v>
      </c>
      <c r="B4991" t="s">
        <v>5010</v>
      </c>
      <c r="C4991" s="9" t="s">
        <v>5669</v>
      </c>
      <c r="D4991" s="9">
        <v>42352</v>
      </c>
      <c r="E4991" s="3" t="s">
        <v>6165</v>
      </c>
      <c r="F4991" t="s">
        <v>6464</v>
      </c>
      <c r="G4991" t="s">
        <v>7183</v>
      </c>
      <c r="H4991" t="s">
        <v>7976</v>
      </c>
      <c r="I4991" t="s">
        <v>8055</v>
      </c>
      <c r="J4991" t="s">
        <v>8057</v>
      </c>
      <c r="K4991" t="s">
        <v>8059</v>
      </c>
      <c r="L4991" t="s">
        <v>8590</v>
      </c>
      <c r="M4991">
        <v>90045</v>
      </c>
      <c r="N4991" t="s">
        <v>8638</v>
      </c>
      <c r="O4991" t="s">
        <v>8937</v>
      </c>
      <c r="P4991" t="s">
        <v>10371</v>
      </c>
      <c r="Q4991" t="s">
        <v>10381</v>
      </c>
      <c r="R4991" t="s">
        <v>10686</v>
      </c>
      <c r="S4991">
        <v>55.264000000000003</v>
      </c>
      <c r="T4991">
        <v>2</v>
      </c>
      <c r="U4991">
        <v>0.2</v>
      </c>
      <c r="V4991">
        <v>20.724</v>
      </c>
      <c r="W4991">
        <f>(Tableau1[[#This Row],[Sales]]/Tableau1[[#This Row],[Profit]])*100</f>
        <v>266.66666666666669</v>
      </c>
      <c r="X4991">
        <f>Tableau1[[#This Row],[Sales]]*(1-Tableau1[[#This Row],[Discount]])</f>
        <v>44.211200000000005</v>
      </c>
      <c r="Y4991">
        <f ca="1">SUMIF(Tableau1[Order ID],Tableau1[[#This Row],[Order ID]],Tableau1[[#This Row],[Sales]])</f>
        <v>0</v>
      </c>
    </row>
    <row r="4992" spans="1:25" x14ac:dyDescent="0.3">
      <c r="A4992">
        <v>9957</v>
      </c>
      <c r="B4992" t="s">
        <v>5011</v>
      </c>
      <c r="C4992" s="9" t="s">
        <v>5037</v>
      </c>
      <c r="D4992" s="9">
        <v>41954</v>
      </c>
      <c r="E4992" s="3" t="s">
        <v>5694</v>
      </c>
      <c r="F4992" t="s">
        <v>6465</v>
      </c>
      <c r="G4992" t="s">
        <v>7075</v>
      </c>
      <c r="H4992" t="s">
        <v>7868</v>
      </c>
      <c r="I4992" t="s">
        <v>8056</v>
      </c>
      <c r="J4992" t="s">
        <v>8057</v>
      </c>
      <c r="K4992" t="s">
        <v>8164</v>
      </c>
      <c r="L4992" t="s">
        <v>8603</v>
      </c>
      <c r="M4992">
        <v>10801</v>
      </c>
      <c r="N4992" t="s">
        <v>8640</v>
      </c>
      <c r="O4992" t="s">
        <v>9869</v>
      </c>
      <c r="P4992" t="s">
        <v>10371</v>
      </c>
      <c r="Q4992" t="s">
        <v>10383</v>
      </c>
      <c r="R4992" t="s">
        <v>11605</v>
      </c>
      <c r="S4992">
        <v>46.35</v>
      </c>
      <c r="T4992">
        <v>5</v>
      </c>
      <c r="U4992">
        <v>0</v>
      </c>
      <c r="V4992">
        <v>21.784500000000001</v>
      </c>
      <c r="W4992">
        <f>(Tableau1[[#This Row],[Sales]]/Tableau1[[#This Row],[Profit]])*100</f>
        <v>212.7659574468085</v>
      </c>
      <c r="X4992">
        <f>Tableau1[[#This Row],[Sales]]*(1-Tableau1[[#This Row],[Discount]])</f>
        <v>46.35</v>
      </c>
      <c r="Y4992">
        <f ca="1">SUMIF(Tableau1[Order ID],Tableau1[[#This Row],[Order ID]],Tableau1[[#This Row],[Sales]])</f>
        <v>0</v>
      </c>
    </row>
    <row r="4993" spans="1:25" x14ac:dyDescent="0.3">
      <c r="A4993">
        <v>9960</v>
      </c>
      <c r="B4993" t="s">
        <v>5012</v>
      </c>
      <c r="C4993" s="9" t="s">
        <v>5863</v>
      </c>
      <c r="D4993" s="9">
        <v>43014</v>
      </c>
      <c r="E4993" s="3" t="s">
        <v>6374</v>
      </c>
      <c r="F4993" t="s">
        <v>6465</v>
      </c>
      <c r="G4993" t="s">
        <v>6687</v>
      </c>
      <c r="H4993" t="s">
        <v>7480</v>
      </c>
      <c r="I4993" t="s">
        <v>8054</v>
      </c>
      <c r="J4993" t="s">
        <v>8057</v>
      </c>
      <c r="K4993" t="s">
        <v>8490</v>
      </c>
      <c r="L4993" t="s">
        <v>8604</v>
      </c>
      <c r="M4993">
        <v>85224</v>
      </c>
      <c r="N4993" t="s">
        <v>8638</v>
      </c>
      <c r="O4993" t="s">
        <v>10211</v>
      </c>
      <c r="P4993" t="s">
        <v>10371</v>
      </c>
      <c r="Q4993" t="s">
        <v>10379</v>
      </c>
      <c r="R4993" t="s">
        <v>11949</v>
      </c>
      <c r="S4993">
        <v>9.3439999999999994</v>
      </c>
      <c r="T4993">
        <v>2</v>
      </c>
      <c r="U4993">
        <v>0.2</v>
      </c>
      <c r="V4993">
        <v>1.8688</v>
      </c>
      <c r="W4993">
        <f>(Tableau1[[#This Row],[Sales]]/Tableau1[[#This Row],[Profit]])*100</f>
        <v>500</v>
      </c>
      <c r="X4993">
        <f>Tableau1[[#This Row],[Sales]]*(1-Tableau1[[#This Row],[Discount]])</f>
        <v>7.4752000000000001</v>
      </c>
      <c r="Y4993">
        <f ca="1">SUMIF(Tableau1[Order ID],Tableau1[[#This Row],[Order ID]],Tableau1[[#This Row],[Sales]])</f>
        <v>0</v>
      </c>
    </row>
    <row r="4994" spans="1:25" x14ac:dyDescent="0.3">
      <c r="A4994">
        <v>9961</v>
      </c>
      <c r="B4994" t="s">
        <v>5013</v>
      </c>
      <c r="C4994" s="9" t="s">
        <v>5148</v>
      </c>
      <c r="D4994" s="9">
        <v>42994</v>
      </c>
      <c r="E4994" s="3" t="s">
        <v>5095</v>
      </c>
      <c r="F4994" t="s">
        <v>6464</v>
      </c>
      <c r="G4994" t="s">
        <v>7110</v>
      </c>
      <c r="H4994" t="s">
        <v>7903</v>
      </c>
      <c r="I4994" t="s">
        <v>8056</v>
      </c>
      <c r="J4994" t="s">
        <v>8057</v>
      </c>
      <c r="K4994" t="s">
        <v>8217</v>
      </c>
      <c r="L4994" t="s">
        <v>8589</v>
      </c>
      <c r="M4994">
        <v>41042</v>
      </c>
      <c r="N4994" t="s">
        <v>8637</v>
      </c>
      <c r="O4994" t="s">
        <v>10101</v>
      </c>
      <c r="P4994" t="s">
        <v>10372</v>
      </c>
      <c r="Q4994" t="s">
        <v>10384</v>
      </c>
      <c r="R4994" t="s">
        <v>11840</v>
      </c>
      <c r="S4994">
        <v>18</v>
      </c>
      <c r="T4994">
        <v>1</v>
      </c>
      <c r="U4994">
        <v>0</v>
      </c>
      <c r="V4994">
        <v>3.24</v>
      </c>
      <c r="W4994">
        <f>(Tableau1[[#This Row],[Sales]]/Tableau1[[#This Row],[Profit]])*100</f>
        <v>555.55555555555554</v>
      </c>
      <c r="X4994">
        <f>Tableau1[[#This Row],[Sales]]*(1-Tableau1[[#This Row],[Discount]])</f>
        <v>18</v>
      </c>
      <c r="Y4994">
        <f ca="1">SUMIF(Tableau1[Order ID],Tableau1[[#This Row],[Order ID]],Tableau1[[#This Row],[Sales]])</f>
        <v>0</v>
      </c>
    </row>
    <row r="4995" spans="1:25" x14ac:dyDescent="0.3">
      <c r="A4995">
        <v>9962</v>
      </c>
      <c r="B4995" t="s">
        <v>5014</v>
      </c>
      <c r="C4995" s="9" t="s">
        <v>5561</v>
      </c>
      <c r="D4995" s="9">
        <v>42082</v>
      </c>
      <c r="E4995" s="3" t="s">
        <v>5234</v>
      </c>
      <c r="F4995" t="s">
        <v>6466</v>
      </c>
      <c r="G4995" t="s">
        <v>6943</v>
      </c>
      <c r="H4995" t="s">
        <v>7736</v>
      </c>
      <c r="I4995" t="s">
        <v>8056</v>
      </c>
      <c r="J4995" t="s">
        <v>8057</v>
      </c>
      <c r="K4995" t="s">
        <v>8070</v>
      </c>
      <c r="L4995" t="s">
        <v>8593</v>
      </c>
      <c r="M4995">
        <v>77041</v>
      </c>
      <c r="N4995" t="s">
        <v>8639</v>
      </c>
      <c r="O4995" t="s">
        <v>9718</v>
      </c>
      <c r="P4995" t="s">
        <v>10371</v>
      </c>
      <c r="Q4995" t="s">
        <v>10383</v>
      </c>
      <c r="R4995" t="s">
        <v>11455</v>
      </c>
      <c r="S4995">
        <v>65.584000000000003</v>
      </c>
      <c r="T4995">
        <v>2</v>
      </c>
      <c r="U4995">
        <v>0.2</v>
      </c>
      <c r="V4995">
        <v>23.7742</v>
      </c>
      <c r="W4995">
        <f>(Tableau1[[#This Row],[Sales]]/Tableau1[[#This Row],[Profit]])*100</f>
        <v>275.86206896551727</v>
      </c>
      <c r="X4995">
        <f>Tableau1[[#This Row],[Sales]]*(1-Tableau1[[#This Row],[Discount]])</f>
        <v>52.467200000000005</v>
      </c>
      <c r="Y4995">
        <f ca="1">SUMIF(Tableau1[Order ID],Tableau1[[#This Row],[Order ID]],Tableau1[[#This Row],[Sales]])</f>
        <v>0</v>
      </c>
    </row>
    <row r="4996" spans="1:25" x14ac:dyDescent="0.3">
      <c r="A4996">
        <v>9964</v>
      </c>
      <c r="B4996" t="s">
        <v>5015</v>
      </c>
      <c r="C4996" s="9" t="s">
        <v>5383</v>
      </c>
      <c r="D4996" s="9">
        <v>42211</v>
      </c>
      <c r="E4996" s="3" t="s">
        <v>5383</v>
      </c>
      <c r="F4996" t="s">
        <v>6467</v>
      </c>
      <c r="G4996" t="s">
        <v>6706</v>
      </c>
      <c r="H4996" t="s">
        <v>7499</v>
      </c>
      <c r="I4996" t="s">
        <v>8054</v>
      </c>
      <c r="J4996" t="s">
        <v>8057</v>
      </c>
      <c r="K4996" t="s">
        <v>8068</v>
      </c>
      <c r="L4996" t="s">
        <v>8597</v>
      </c>
      <c r="M4996">
        <v>19140</v>
      </c>
      <c r="N4996" t="s">
        <v>8640</v>
      </c>
      <c r="O4996" t="s">
        <v>9535</v>
      </c>
      <c r="P4996" t="s">
        <v>10371</v>
      </c>
      <c r="Q4996" t="s">
        <v>10383</v>
      </c>
      <c r="R4996" t="s">
        <v>11278</v>
      </c>
      <c r="S4996">
        <v>10.368</v>
      </c>
      <c r="T4996">
        <v>2</v>
      </c>
      <c r="U4996">
        <v>0.2</v>
      </c>
      <c r="V4996">
        <v>3.6288</v>
      </c>
      <c r="W4996">
        <f>(Tableau1[[#This Row],[Sales]]/Tableau1[[#This Row],[Profit]])*100</f>
        <v>285.71428571428572</v>
      </c>
      <c r="X4996">
        <f>Tableau1[[#This Row],[Sales]]*(1-Tableau1[[#This Row],[Discount]])</f>
        <v>8.2944000000000013</v>
      </c>
      <c r="Y4996">
        <f ca="1">SUMIF(Tableau1[Order ID],Tableau1[[#This Row],[Order ID]],Tableau1[[#This Row],[Sales]])</f>
        <v>0</v>
      </c>
    </row>
    <row r="4997" spans="1:25" x14ac:dyDescent="0.3">
      <c r="A4997">
        <v>9965</v>
      </c>
      <c r="B4997" t="s">
        <v>5016</v>
      </c>
      <c r="C4997" s="9" t="s">
        <v>5035</v>
      </c>
      <c r="D4997" s="9">
        <v>42709</v>
      </c>
      <c r="E4997" s="3" t="s">
        <v>5137</v>
      </c>
      <c r="F4997" t="s">
        <v>6464</v>
      </c>
      <c r="G4997" t="s">
        <v>7253</v>
      </c>
      <c r="H4997" t="s">
        <v>8046</v>
      </c>
      <c r="I4997" t="s">
        <v>8055</v>
      </c>
      <c r="J4997" t="s">
        <v>8057</v>
      </c>
      <c r="K4997" t="s">
        <v>8104</v>
      </c>
      <c r="L4997" t="s">
        <v>8601</v>
      </c>
      <c r="M4997">
        <v>19711</v>
      </c>
      <c r="N4997" t="s">
        <v>8640</v>
      </c>
      <c r="O4997" t="s">
        <v>8914</v>
      </c>
      <c r="P4997" t="s">
        <v>10370</v>
      </c>
      <c r="Q4997" t="s">
        <v>10378</v>
      </c>
      <c r="R4997" t="s">
        <v>10663</v>
      </c>
      <c r="S4997">
        <v>13.4</v>
      </c>
      <c r="T4997">
        <v>1</v>
      </c>
      <c r="U4997">
        <v>0</v>
      </c>
      <c r="V4997">
        <v>6.4320000000000004</v>
      </c>
      <c r="W4997">
        <f>(Tableau1[[#This Row],[Sales]]/Tableau1[[#This Row],[Profit]])*100</f>
        <v>208.33333333333334</v>
      </c>
      <c r="X4997">
        <f>Tableau1[[#This Row],[Sales]]*(1-Tableau1[[#This Row],[Discount]])</f>
        <v>13.4</v>
      </c>
      <c r="Y4997">
        <f ca="1">SUMIF(Tableau1[Order ID],Tableau1[[#This Row],[Order ID]],Tableau1[[#This Row],[Sales]])</f>
        <v>0</v>
      </c>
    </row>
    <row r="4998" spans="1:25" x14ac:dyDescent="0.3">
      <c r="A4998">
        <v>9968</v>
      </c>
      <c r="B4998" t="s">
        <v>5017</v>
      </c>
      <c r="C4998" s="9" t="s">
        <v>5187</v>
      </c>
      <c r="D4998" s="9">
        <v>43080</v>
      </c>
      <c r="E4998" s="3" t="s">
        <v>5124</v>
      </c>
      <c r="F4998" t="s">
        <v>6465</v>
      </c>
      <c r="G4998" t="s">
        <v>7047</v>
      </c>
      <c r="H4998" t="s">
        <v>7840</v>
      </c>
      <c r="I4998" t="s">
        <v>8054</v>
      </c>
      <c r="J4998" t="s">
        <v>8057</v>
      </c>
      <c r="K4998" t="s">
        <v>8193</v>
      </c>
      <c r="L4998" t="s">
        <v>8618</v>
      </c>
      <c r="M4998">
        <v>7060</v>
      </c>
      <c r="N4998" t="s">
        <v>8640</v>
      </c>
      <c r="O4998" t="s">
        <v>9817</v>
      </c>
      <c r="P4998" t="s">
        <v>10371</v>
      </c>
      <c r="Q4998" t="s">
        <v>10381</v>
      </c>
      <c r="R4998" t="s">
        <v>11550</v>
      </c>
      <c r="S4998">
        <v>40.200000000000003</v>
      </c>
      <c r="T4998">
        <v>5</v>
      </c>
      <c r="U4998">
        <v>0</v>
      </c>
      <c r="V4998">
        <v>18.09</v>
      </c>
      <c r="W4998">
        <f>(Tableau1[[#This Row],[Sales]]/Tableau1[[#This Row],[Profit]])*100</f>
        <v>222.22222222222223</v>
      </c>
      <c r="X4998">
        <f>Tableau1[[#This Row],[Sales]]*(1-Tableau1[[#This Row],[Discount]])</f>
        <v>40.200000000000003</v>
      </c>
      <c r="Y4998">
        <f ca="1">SUMIF(Tableau1[Order ID],Tableau1[[#This Row],[Order ID]],Tableau1[[#This Row],[Sales]])</f>
        <v>0</v>
      </c>
    </row>
    <row r="4999" spans="1:25" x14ac:dyDescent="0.3">
      <c r="A4999">
        <v>9971</v>
      </c>
      <c r="B4999" t="s">
        <v>5018</v>
      </c>
      <c r="C4999" s="9" t="s">
        <v>6171</v>
      </c>
      <c r="D4999" s="9">
        <v>42183</v>
      </c>
      <c r="E4999" s="3" t="s">
        <v>5770</v>
      </c>
      <c r="F4999" t="s">
        <v>6465</v>
      </c>
      <c r="G4999" t="s">
        <v>6556</v>
      </c>
      <c r="H4999" t="s">
        <v>7349</v>
      </c>
      <c r="I4999" t="s">
        <v>8056</v>
      </c>
      <c r="J4999" t="s">
        <v>8057</v>
      </c>
      <c r="K4999" t="s">
        <v>8272</v>
      </c>
      <c r="L4999" t="s">
        <v>8620</v>
      </c>
      <c r="M4999">
        <v>30080</v>
      </c>
      <c r="N4999" t="s">
        <v>8637</v>
      </c>
      <c r="O4999" t="s">
        <v>9578</v>
      </c>
      <c r="P4999" t="s">
        <v>10371</v>
      </c>
      <c r="Q4999" t="s">
        <v>10381</v>
      </c>
      <c r="R4999" t="s">
        <v>11320</v>
      </c>
      <c r="S4999">
        <v>119.56</v>
      </c>
      <c r="T4999">
        <v>2</v>
      </c>
      <c r="U4999">
        <v>0</v>
      </c>
      <c r="V4999">
        <v>54.997599999999998</v>
      </c>
      <c r="W4999">
        <f>(Tableau1[[#This Row],[Sales]]/Tableau1[[#This Row],[Profit]])*100</f>
        <v>217.39130434782606</v>
      </c>
      <c r="X4999">
        <f>Tableau1[[#This Row],[Sales]]*(1-Tableau1[[#This Row],[Discount]])</f>
        <v>119.56</v>
      </c>
      <c r="Y4999">
        <f ca="1">SUMIF(Tableau1[Order ID],Tableau1[[#This Row],[Order ID]],Tableau1[[#This Row],[Sales]])</f>
        <v>0</v>
      </c>
    </row>
    <row r="5000" spans="1:25" x14ac:dyDescent="0.3">
      <c r="A5000">
        <v>9973</v>
      </c>
      <c r="B5000" t="s">
        <v>5019</v>
      </c>
      <c r="C5000" s="9" t="s">
        <v>5138</v>
      </c>
      <c r="D5000" s="9">
        <v>42624</v>
      </c>
      <c r="E5000" s="3" t="s">
        <v>5072</v>
      </c>
      <c r="F5000" t="s">
        <v>6465</v>
      </c>
      <c r="G5000" t="s">
        <v>6521</v>
      </c>
      <c r="H5000" t="s">
        <v>7314</v>
      </c>
      <c r="I5000" t="s">
        <v>8054</v>
      </c>
      <c r="J5000" t="s">
        <v>8057</v>
      </c>
      <c r="K5000" t="s">
        <v>8070</v>
      </c>
      <c r="L5000" t="s">
        <v>8593</v>
      </c>
      <c r="M5000">
        <v>77041</v>
      </c>
      <c r="N5000" t="s">
        <v>8639</v>
      </c>
      <c r="O5000" t="s">
        <v>9256</v>
      </c>
      <c r="P5000" t="s">
        <v>10371</v>
      </c>
      <c r="Q5000" t="s">
        <v>10385</v>
      </c>
      <c r="R5000" t="s">
        <v>11005</v>
      </c>
      <c r="S5000">
        <v>99.567999999999998</v>
      </c>
      <c r="T5000">
        <v>2</v>
      </c>
      <c r="U5000">
        <v>0.2</v>
      </c>
      <c r="V5000">
        <v>33.604199999999999</v>
      </c>
      <c r="W5000">
        <f>(Tableau1[[#This Row],[Sales]]/Tableau1[[#This Row],[Profit]])*100</f>
        <v>296.2962962962963</v>
      </c>
      <c r="X5000">
        <f>Tableau1[[#This Row],[Sales]]*(1-Tableau1[[#This Row],[Discount]])</f>
        <v>79.65440000000001</v>
      </c>
      <c r="Y5000">
        <f ca="1">SUMIF(Tableau1[Order ID],Tableau1[[#This Row],[Order ID]],Tableau1[[#This Row],[Sales]])</f>
        <v>0</v>
      </c>
    </row>
    <row r="5001" spans="1:25" x14ac:dyDescent="0.3">
      <c r="A5001">
        <v>9974</v>
      </c>
      <c r="B5001" t="s">
        <v>5020</v>
      </c>
      <c r="C5001" s="9" t="s">
        <v>5439</v>
      </c>
      <c r="D5001" s="9">
        <v>42710</v>
      </c>
      <c r="E5001" s="3" t="s">
        <v>5137</v>
      </c>
      <c r="F5001" t="s">
        <v>6465</v>
      </c>
      <c r="G5001" t="s">
        <v>6867</v>
      </c>
      <c r="H5001" t="s">
        <v>7660</v>
      </c>
      <c r="I5001" t="s">
        <v>8056</v>
      </c>
      <c r="J5001" t="s">
        <v>8057</v>
      </c>
      <c r="K5001" t="s">
        <v>8059</v>
      </c>
      <c r="L5001" t="s">
        <v>8590</v>
      </c>
      <c r="M5001">
        <v>90032</v>
      </c>
      <c r="N5001" t="s">
        <v>8638</v>
      </c>
      <c r="O5001" t="s">
        <v>10314</v>
      </c>
      <c r="P5001" t="s">
        <v>10372</v>
      </c>
      <c r="Q5001" t="s">
        <v>10380</v>
      </c>
      <c r="R5001" t="s">
        <v>12055</v>
      </c>
      <c r="S5001">
        <v>271.95999999999998</v>
      </c>
      <c r="T5001">
        <v>5</v>
      </c>
      <c r="U5001">
        <v>0.2</v>
      </c>
      <c r="V5001">
        <v>27.196000000000002</v>
      </c>
      <c r="W5001">
        <f>(Tableau1[[#This Row],[Sales]]/Tableau1[[#This Row],[Profit]])*100</f>
        <v>999.99999999999977</v>
      </c>
      <c r="X5001">
        <f>Tableau1[[#This Row],[Sales]]*(1-Tableau1[[#This Row],[Discount]])</f>
        <v>217.56799999999998</v>
      </c>
      <c r="Y5001">
        <f ca="1">SUMIF(Tableau1[Order ID],Tableau1[[#This Row],[Order ID]],Tableau1[[#This Row],[Sales]])</f>
        <v>0</v>
      </c>
    </row>
    <row r="5002" spans="1:25" x14ac:dyDescent="0.3">
      <c r="A5002">
        <v>9981</v>
      </c>
      <c r="B5002" t="s">
        <v>5021</v>
      </c>
      <c r="C5002" s="9" t="s">
        <v>5714</v>
      </c>
      <c r="D5002" s="9">
        <v>42253</v>
      </c>
      <c r="E5002" s="3" t="s">
        <v>6345</v>
      </c>
      <c r="F5002" t="s">
        <v>6464</v>
      </c>
      <c r="G5002" t="s">
        <v>6985</v>
      </c>
      <c r="H5002" t="s">
        <v>7778</v>
      </c>
      <c r="I5002" t="s">
        <v>8054</v>
      </c>
      <c r="J5002" t="s">
        <v>8057</v>
      </c>
      <c r="K5002" t="s">
        <v>8298</v>
      </c>
      <c r="L5002" t="s">
        <v>8616</v>
      </c>
      <c r="M5002">
        <v>70506</v>
      </c>
      <c r="N5002" t="s">
        <v>8637</v>
      </c>
      <c r="O5002" t="s">
        <v>9576</v>
      </c>
      <c r="P5002" t="s">
        <v>10370</v>
      </c>
      <c r="Q5002" t="s">
        <v>10376</v>
      </c>
      <c r="R5002" t="s">
        <v>11190</v>
      </c>
      <c r="S5002">
        <v>85.98</v>
      </c>
      <c r="T5002">
        <v>1</v>
      </c>
      <c r="U5002">
        <v>0</v>
      </c>
      <c r="V5002">
        <v>22.354800000000001</v>
      </c>
      <c r="W5002">
        <f>(Tableau1[[#This Row],[Sales]]/Tableau1[[#This Row],[Profit]])*100</f>
        <v>384.61538461538464</v>
      </c>
      <c r="X5002">
        <f>Tableau1[[#This Row],[Sales]]*(1-Tableau1[[#This Row],[Discount]])</f>
        <v>85.98</v>
      </c>
      <c r="Y5002">
        <f ca="1">SUMIF(Tableau1[Order ID],Tableau1[[#This Row],[Order ID]],Tableau1[[#This Row],[Sales]])</f>
        <v>0</v>
      </c>
    </row>
    <row r="5003" spans="1:25" x14ac:dyDescent="0.3">
      <c r="A5003">
        <v>9982</v>
      </c>
      <c r="B5003" t="s">
        <v>5022</v>
      </c>
      <c r="C5003" s="9" t="s">
        <v>5676</v>
      </c>
      <c r="D5003" s="9">
        <v>42950</v>
      </c>
      <c r="E5003" s="3" t="s">
        <v>5664</v>
      </c>
      <c r="F5003" t="s">
        <v>6466</v>
      </c>
      <c r="G5003" t="s">
        <v>6494</v>
      </c>
      <c r="H5003" t="s">
        <v>7287</v>
      </c>
      <c r="I5003" t="s">
        <v>8054</v>
      </c>
      <c r="J5003" t="s">
        <v>8057</v>
      </c>
      <c r="K5003" t="s">
        <v>8112</v>
      </c>
      <c r="L5003" t="s">
        <v>8612</v>
      </c>
      <c r="M5003">
        <v>45014</v>
      </c>
      <c r="N5003" t="s">
        <v>8640</v>
      </c>
      <c r="O5003" t="s">
        <v>9240</v>
      </c>
      <c r="P5003" t="s">
        <v>10371</v>
      </c>
      <c r="Q5003" t="s">
        <v>10375</v>
      </c>
      <c r="R5003" t="s">
        <v>10989</v>
      </c>
      <c r="S5003">
        <v>16.52</v>
      </c>
      <c r="T5003">
        <v>5</v>
      </c>
      <c r="U5003">
        <v>0.2</v>
      </c>
      <c r="V5003">
        <v>5.3689999999999998</v>
      </c>
      <c r="W5003">
        <f>(Tableau1[[#This Row],[Sales]]/Tableau1[[#This Row],[Profit]])*100</f>
        <v>307.69230769230774</v>
      </c>
      <c r="X5003">
        <f>Tableau1[[#This Row],[Sales]]*(1-Tableau1[[#This Row],[Discount]])</f>
        <v>13.216000000000001</v>
      </c>
      <c r="Y5003">
        <f ca="1">SUMIF(Tableau1[Order ID],Tableau1[[#This Row],[Order ID]],Tableau1[[#This Row],[Sales]])</f>
        <v>0</v>
      </c>
    </row>
    <row r="5004" spans="1:25" x14ac:dyDescent="0.3">
      <c r="A5004">
        <v>9983</v>
      </c>
      <c r="B5004" t="s">
        <v>5023</v>
      </c>
      <c r="C5004" s="9" t="s">
        <v>5927</v>
      </c>
      <c r="D5004" s="9">
        <v>42635</v>
      </c>
      <c r="E5004" s="3" t="s">
        <v>5180</v>
      </c>
      <c r="F5004" t="s">
        <v>6465</v>
      </c>
      <c r="G5004" t="s">
        <v>6521</v>
      </c>
      <c r="H5004" t="s">
        <v>7314</v>
      </c>
      <c r="I5004" t="s">
        <v>8054</v>
      </c>
      <c r="J5004" t="s">
        <v>8057</v>
      </c>
      <c r="K5004" t="s">
        <v>8412</v>
      </c>
      <c r="L5004" t="s">
        <v>8600</v>
      </c>
      <c r="M5004">
        <v>49505</v>
      </c>
      <c r="N5004" t="s">
        <v>8639</v>
      </c>
      <c r="O5004" t="s">
        <v>9346</v>
      </c>
      <c r="P5004" t="s">
        <v>10371</v>
      </c>
      <c r="Q5004" t="s">
        <v>10383</v>
      </c>
      <c r="R5004" t="s">
        <v>11094</v>
      </c>
      <c r="S5004">
        <v>35.56</v>
      </c>
      <c r="T5004">
        <v>7</v>
      </c>
      <c r="U5004">
        <v>0</v>
      </c>
      <c r="V5004">
        <v>16.713200000000001</v>
      </c>
      <c r="W5004">
        <f>(Tableau1[[#This Row],[Sales]]/Tableau1[[#This Row],[Profit]])*100</f>
        <v>212.7659574468085</v>
      </c>
      <c r="X5004">
        <f>Tableau1[[#This Row],[Sales]]*(1-Tableau1[[#This Row],[Discount]])</f>
        <v>35.56</v>
      </c>
      <c r="Y5004">
        <f ca="1">SUMIF(Tableau1[Order ID],Tableau1[[#This Row],[Order ID]],Tableau1[[#This Row],[Sales]])</f>
        <v>0</v>
      </c>
    </row>
    <row r="5005" spans="1:25" x14ac:dyDescent="0.3">
      <c r="A5005">
        <v>9985</v>
      </c>
      <c r="B5005" t="s">
        <v>5024</v>
      </c>
      <c r="C5005" s="9" t="s">
        <v>5991</v>
      </c>
      <c r="D5005" s="9">
        <v>42141</v>
      </c>
      <c r="E5005" s="3" t="s">
        <v>5323</v>
      </c>
      <c r="F5005" t="s">
        <v>6465</v>
      </c>
      <c r="G5005" t="s">
        <v>6699</v>
      </c>
      <c r="H5005" t="s">
        <v>7492</v>
      </c>
      <c r="I5005" t="s">
        <v>8054</v>
      </c>
      <c r="J5005" t="s">
        <v>8057</v>
      </c>
      <c r="K5005" t="s">
        <v>8143</v>
      </c>
      <c r="L5005" t="s">
        <v>8603</v>
      </c>
      <c r="M5005">
        <v>11561</v>
      </c>
      <c r="N5005" t="s">
        <v>8640</v>
      </c>
      <c r="O5005" t="s">
        <v>8997</v>
      </c>
      <c r="P5005" t="s">
        <v>10371</v>
      </c>
      <c r="Q5005" t="s">
        <v>10375</v>
      </c>
      <c r="R5005" t="s">
        <v>10746</v>
      </c>
      <c r="S5005">
        <v>31.5</v>
      </c>
      <c r="T5005">
        <v>10</v>
      </c>
      <c r="U5005">
        <v>0</v>
      </c>
      <c r="V5005">
        <v>15.12</v>
      </c>
      <c r="W5005">
        <f>(Tableau1[[#This Row],[Sales]]/Tableau1[[#This Row],[Profit]])*100</f>
        <v>208.33333333333334</v>
      </c>
      <c r="X5005">
        <f>Tableau1[[#This Row],[Sales]]*(1-Tableau1[[#This Row],[Discount]])</f>
        <v>31.5</v>
      </c>
      <c r="Y5005">
        <f ca="1">SUMIF(Tableau1[Order ID],Tableau1[[#This Row],[Order ID]],Tableau1[[#This Row],[Sales]])</f>
        <v>0</v>
      </c>
    </row>
    <row r="5006" spans="1:25" x14ac:dyDescent="0.3">
      <c r="A5006">
        <v>9987</v>
      </c>
      <c r="B5006" t="s">
        <v>5025</v>
      </c>
      <c r="C5006" s="9" t="s">
        <v>5351</v>
      </c>
      <c r="D5006" s="9">
        <v>42642</v>
      </c>
      <c r="E5006" s="3" t="s">
        <v>5369</v>
      </c>
      <c r="F5006" t="s">
        <v>6465</v>
      </c>
      <c r="G5006" t="s">
        <v>7054</v>
      </c>
      <c r="H5006" t="s">
        <v>7847</v>
      </c>
      <c r="I5006" t="s">
        <v>8054</v>
      </c>
      <c r="J5006" t="s">
        <v>8057</v>
      </c>
      <c r="K5006" t="s">
        <v>8059</v>
      </c>
      <c r="L5006" t="s">
        <v>8590</v>
      </c>
      <c r="M5006">
        <v>90008</v>
      </c>
      <c r="N5006" t="s">
        <v>8638</v>
      </c>
      <c r="O5006" t="s">
        <v>10079</v>
      </c>
      <c r="P5006" t="s">
        <v>10372</v>
      </c>
      <c r="Q5006" t="s">
        <v>10384</v>
      </c>
      <c r="R5006" t="s">
        <v>11817</v>
      </c>
      <c r="S5006">
        <v>36.24</v>
      </c>
      <c r="T5006">
        <v>1</v>
      </c>
      <c r="U5006">
        <v>0</v>
      </c>
      <c r="V5006">
        <v>15.220800000000001</v>
      </c>
      <c r="W5006">
        <f>(Tableau1[[#This Row],[Sales]]/Tableau1[[#This Row],[Profit]])*100</f>
        <v>238.0952380952381</v>
      </c>
      <c r="X5006">
        <f>Tableau1[[#This Row],[Sales]]*(1-Tableau1[[#This Row],[Discount]])</f>
        <v>36.24</v>
      </c>
      <c r="Y5006">
        <f ca="1">SUMIF(Tableau1[Order ID],Tableau1[[#This Row],[Order ID]],Tableau1[[#This Row],[Sales]])</f>
        <v>0</v>
      </c>
    </row>
    <row r="5007" spans="1:25" x14ac:dyDescent="0.3">
      <c r="A5007">
        <v>9988</v>
      </c>
      <c r="B5007" t="s">
        <v>5026</v>
      </c>
      <c r="C5007" s="9" t="s">
        <v>5731</v>
      </c>
      <c r="D5007" s="9">
        <v>43056</v>
      </c>
      <c r="E5007" s="3" t="s">
        <v>5640</v>
      </c>
      <c r="F5007" t="s">
        <v>6465</v>
      </c>
      <c r="G5007" t="s">
        <v>6487</v>
      </c>
      <c r="H5007" t="s">
        <v>7280</v>
      </c>
      <c r="I5007" t="s">
        <v>8055</v>
      </c>
      <c r="J5007" t="s">
        <v>8057</v>
      </c>
      <c r="K5007" t="s">
        <v>8475</v>
      </c>
      <c r="L5007" t="s">
        <v>8620</v>
      </c>
      <c r="M5007">
        <v>30605</v>
      </c>
      <c r="N5007" t="s">
        <v>8637</v>
      </c>
      <c r="O5007" t="s">
        <v>10151</v>
      </c>
      <c r="P5007" t="s">
        <v>10372</v>
      </c>
      <c r="Q5007" t="s">
        <v>10384</v>
      </c>
      <c r="R5007" t="s">
        <v>11893</v>
      </c>
      <c r="S5007">
        <v>79.989999999999995</v>
      </c>
      <c r="T5007">
        <v>1</v>
      </c>
      <c r="U5007">
        <v>0</v>
      </c>
      <c r="V5007">
        <v>28.796399999999998</v>
      </c>
      <c r="W5007">
        <f>(Tableau1[[#This Row],[Sales]]/Tableau1[[#This Row],[Profit]])*100</f>
        <v>277.77777777777777</v>
      </c>
      <c r="X5007">
        <f>Tableau1[[#This Row],[Sales]]*(1-Tableau1[[#This Row],[Discount]])</f>
        <v>79.989999999999995</v>
      </c>
      <c r="Y5007">
        <f ca="1">SUMIF(Tableau1[Order ID],Tableau1[[#This Row],[Order ID]],Tableau1[[#This Row],[Sales]])</f>
        <v>0</v>
      </c>
    </row>
    <row r="5008" spans="1:25" x14ac:dyDescent="0.3">
      <c r="A5008">
        <v>9990</v>
      </c>
      <c r="B5008" t="s">
        <v>5027</v>
      </c>
      <c r="C5008" s="9" t="s">
        <v>6266</v>
      </c>
      <c r="D5008" s="9">
        <v>41660</v>
      </c>
      <c r="E5008" s="3" t="s">
        <v>6242</v>
      </c>
      <c r="F5008" t="s">
        <v>6464</v>
      </c>
      <c r="G5008" t="s">
        <v>6951</v>
      </c>
      <c r="H5008" t="s">
        <v>7744</v>
      </c>
      <c r="I5008" t="s">
        <v>8054</v>
      </c>
      <c r="J5008" t="s">
        <v>8057</v>
      </c>
      <c r="K5008" t="s">
        <v>8158</v>
      </c>
      <c r="L5008" t="s">
        <v>8591</v>
      </c>
      <c r="M5008">
        <v>33180</v>
      </c>
      <c r="N5008" t="s">
        <v>8637</v>
      </c>
      <c r="O5008" t="s">
        <v>9760</v>
      </c>
      <c r="P5008" t="s">
        <v>10370</v>
      </c>
      <c r="Q5008" t="s">
        <v>10378</v>
      </c>
      <c r="R5008" t="s">
        <v>11495</v>
      </c>
      <c r="S5008">
        <v>25.248000000000001</v>
      </c>
      <c r="T5008">
        <v>3</v>
      </c>
      <c r="U5008">
        <v>0.2</v>
      </c>
      <c r="V5008">
        <v>4.1028000000000002</v>
      </c>
      <c r="W5008">
        <f>(Tableau1[[#This Row],[Sales]]/Tableau1[[#This Row],[Profit]])*100</f>
        <v>615.38461538461547</v>
      </c>
      <c r="X5008">
        <f>Tableau1[[#This Row],[Sales]]*(1-Tableau1[[#This Row],[Discount]])</f>
        <v>20.198400000000003</v>
      </c>
      <c r="Y5008">
        <f ca="1">SUMIF(Tableau1[Order ID],Tableau1[[#This Row],[Order ID]],Tableau1[[#This Row],[Sales]])</f>
        <v>0</v>
      </c>
    </row>
    <row r="5009" spans="1:25" x14ac:dyDescent="0.3">
      <c r="A5009">
        <v>9991</v>
      </c>
      <c r="B5009" t="s">
        <v>5028</v>
      </c>
      <c r="C5009" s="9" t="s">
        <v>5455</v>
      </c>
      <c r="D5009" s="9">
        <v>42792</v>
      </c>
      <c r="E5009" s="3" t="s">
        <v>5478</v>
      </c>
      <c r="F5009" t="s">
        <v>6465</v>
      </c>
      <c r="G5009" t="s">
        <v>6540</v>
      </c>
      <c r="H5009" t="s">
        <v>7333</v>
      </c>
      <c r="I5009" t="s">
        <v>8054</v>
      </c>
      <c r="J5009" t="s">
        <v>8057</v>
      </c>
      <c r="K5009" t="s">
        <v>8174</v>
      </c>
      <c r="L5009" t="s">
        <v>8590</v>
      </c>
      <c r="M5009">
        <v>92627</v>
      </c>
      <c r="N5009" t="s">
        <v>8638</v>
      </c>
      <c r="O5009" t="s">
        <v>10295</v>
      </c>
      <c r="P5009" t="s">
        <v>10370</v>
      </c>
      <c r="Q5009" t="s">
        <v>10378</v>
      </c>
      <c r="R5009" t="s">
        <v>12035</v>
      </c>
      <c r="S5009">
        <v>91.96</v>
      </c>
      <c r="T5009">
        <v>2</v>
      </c>
      <c r="U5009">
        <v>0</v>
      </c>
      <c r="V5009">
        <v>15.6332</v>
      </c>
      <c r="W5009">
        <f>(Tableau1[[#This Row],[Sales]]/Tableau1[[#This Row],[Profit]])*100</f>
        <v>588.23529411764696</v>
      </c>
      <c r="X5009">
        <f>Tableau1[[#This Row],[Sales]]*(1-Tableau1[[#This Row],[Discount]])</f>
        <v>91.96</v>
      </c>
      <c r="Y5009">
        <f ca="1">SUMIF(Tableau1[Order ID],Tableau1[[#This Row],[Order ID]],Tableau1[[#This Row],[Sales]])</f>
        <v>0</v>
      </c>
    </row>
    <row r="5010" spans="1:25" x14ac:dyDescent="0.3">
      <c r="A5010">
        <v>9994</v>
      </c>
      <c r="B5010" t="s">
        <v>5029</v>
      </c>
      <c r="C5010" s="9" t="s">
        <v>5494</v>
      </c>
      <c r="D5010" s="9">
        <v>42859</v>
      </c>
      <c r="E5010" s="3" t="s">
        <v>6218</v>
      </c>
      <c r="F5010" t="s">
        <v>6464</v>
      </c>
      <c r="G5010" t="s">
        <v>6885</v>
      </c>
      <c r="H5010" t="s">
        <v>7678</v>
      </c>
      <c r="I5010" t="s">
        <v>8054</v>
      </c>
      <c r="J5010" t="s">
        <v>8057</v>
      </c>
      <c r="K5010" t="s">
        <v>8281</v>
      </c>
      <c r="L5010" t="s">
        <v>8590</v>
      </c>
      <c r="M5010">
        <v>92683</v>
      </c>
      <c r="N5010" t="s">
        <v>8638</v>
      </c>
      <c r="O5010" t="s">
        <v>8803</v>
      </c>
      <c r="P5010" t="s">
        <v>10371</v>
      </c>
      <c r="Q5010" t="s">
        <v>10382</v>
      </c>
      <c r="R5010" t="s">
        <v>10553</v>
      </c>
      <c r="S5010">
        <v>243.16</v>
      </c>
      <c r="T5010">
        <v>2</v>
      </c>
      <c r="U5010">
        <v>0</v>
      </c>
      <c r="V5010">
        <v>72.947999999999993</v>
      </c>
      <c r="W5010">
        <f>(Tableau1[[#This Row],[Sales]]/Tableau1[[#This Row],[Profit]])*100</f>
        <v>333.33333333333337</v>
      </c>
      <c r="X5010">
        <f>Tableau1[[#This Row],[Sales]]*(1-Tableau1[[#This Row],[Discount]])</f>
        <v>243.16</v>
      </c>
      <c r="Y5010">
        <f ca="1">SUMIF(Tableau1[Order ID],Tableau1[[#This Row],[Order ID]],Tableau1[[#This Row],[Sales]])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37AC-2C05-4C61-8BA1-1DD0958AFC8A}">
  <dimension ref="D5:T10"/>
  <sheetViews>
    <sheetView showGridLines="0" tabSelected="1" zoomScale="65" zoomScaleNormal="65" workbookViewId="0">
      <selection activeCell="AC53" sqref="AC53"/>
    </sheetView>
  </sheetViews>
  <sheetFormatPr baseColWidth="10" defaultRowHeight="14.4" x14ac:dyDescent="0.3"/>
  <cols>
    <col min="1" max="4" width="11.5546875" style="4"/>
    <col min="5" max="5" width="24.77734375" style="4" customWidth="1"/>
    <col min="6" max="6" width="13.44140625" style="4" customWidth="1"/>
    <col min="7" max="7" width="3.5546875" style="4" customWidth="1"/>
    <col min="8" max="8" width="11.5546875" style="4"/>
    <col min="9" max="9" width="23.77734375" style="4" customWidth="1"/>
    <col min="10" max="17" width="11.5546875" style="4"/>
    <col min="18" max="18" width="8.6640625" style="4" customWidth="1"/>
    <col min="19" max="19" width="6.44140625" style="4" customWidth="1"/>
    <col min="20" max="20" width="11.5546875" style="4" hidden="1" customWidth="1"/>
    <col min="21" max="22" width="11.5546875" style="4"/>
    <col min="23" max="23" width="11.5546875" style="4" customWidth="1"/>
    <col min="24" max="16384" width="11.5546875" style="4"/>
  </cols>
  <sheetData>
    <row r="5" spans="4:19" x14ac:dyDescent="0.3">
      <c r="D5" s="11"/>
      <c r="E5" s="11"/>
      <c r="F5" s="11"/>
      <c r="H5" s="11"/>
      <c r="I5" s="11"/>
      <c r="J5" s="11"/>
      <c r="R5" s="4" t="s">
        <v>12134</v>
      </c>
    </row>
    <row r="6" spans="4:19" x14ac:dyDescent="0.3">
      <c r="D6" s="11"/>
      <c r="E6" s="11"/>
      <c r="F6" s="11"/>
      <c r="H6" s="11"/>
      <c r="I6" s="11"/>
      <c r="J6" s="11"/>
      <c r="S6" s="4" t="s">
        <v>12135</v>
      </c>
    </row>
    <row r="7" spans="4:19" x14ac:dyDescent="0.3">
      <c r="D7" s="11"/>
      <c r="E7" s="11"/>
      <c r="F7" s="11"/>
      <c r="H7" s="11"/>
      <c r="I7" s="11"/>
      <c r="J7" s="11"/>
    </row>
    <row r="8" spans="4:19" ht="28.8" x14ac:dyDescent="0.55000000000000004">
      <c r="D8" s="11"/>
      <c r="E8" s="12">
        <f>GETPIVOTDATA("Sales",CA!$E$3)</f>
        <v>1099862.0726999973</v>
      </c>
      <c r="F8" s="11"/>
      <c r="H8" s="11"/>
      <c r="I8" s="13">
        <f>GETPIVOTDATA("Profit",CA!$E$13)</f>
        <v>132515.74309999982</v>
      </c>
      <c r="J8" s="11"/>
    </row>
    <row r="9" spans="4:19" x14ac:dyDescent="0.3">
      <c r="D9" s="11"/>
      <c r="E9" s="11"/>
      <c r="F9" s="11"/>
      <c r="H9" s="11"/>
      <c r="I9" s="11"/>
      <c r="J9" s="11"/>
    </row>
    <row r="10" spans="4:19" x14ac:dyDescent="0.3">
      <c r="D10" s="11"/>
      <c r="E10" s="11"/>
      <c r="F10" s="11"/>
      <c r="H10" s="11"/>
      <c r="I10" s="11"/>
      <c r="J10" s="11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Benefices</vt:lpstr>
      <vt:lpstr>CA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Vanessa KENFACK TEMGOUA</cp:lastModifiedBy>
  <dcterms:created xsi:type="dcterms:W3CDTF">2025-02-26T14:26:17Z</dcterms:created>
  <dcterms:modified xsi:type="dcterms:W3CDTF">2025-03-14T14:50:46Z</dcterms:modified>
</cp:coreProperties>
</file>